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ppetechcoza.sharepoint.com/sites/DocumentControl/CDDL Roelien111/"/>
    </mc:Choice>
  </mc:AlternateContent>
  <xr:revisionPtr revIDLastSave="31688" documentId="13_ncr:1_{24CA8234-24CB-4032-9EA3-000395CE65D6}" xr6:coauthVersionLast="47" xr6:coauthVersionMax="47" xr10:uidLastSave="{897B3BF7-4DED-45EB-AF5D-71A66C7F0C4B}"/>
  <bookViews>
    <workbookView xWindow="28680" yWindow="-120" windowWidth="29040" windowHeight="15720" tabRatio="857" firstSheet="2" activeTab="2" xr2:uid="{5FBF82B5-DD77-4890-AF6F-21C0E8A0C9F7}"/>
  </bookViews>
  <sheets>
    <sheet name="Tracker" sheetId="24" state="hidden" r:id="rId1"/>
    <sheet name="Docs not in Use" sheetId="25" state="hidden" r:id="rId2"/>
    <sheet name="CDDL" sheetId="18" r:id="rId3"/>
    <sheet name="PPE WBS Codes" sheetId="23" r:id="rId4"/>
    <sheet name="Rev10 RDMC WBS Areas" sheetId="22" r:id="rId5"/>
    <sheet name="Discipline Codes" sheetId="3" r:id="rId6"/>
    <sheet name="Document and Drawing Type" sheetId="2" r:id="rId7"/>
  </sheets>
  <externalReferences>
    <externalReference r:id="rId8"/>
    <externalReference r:id="rId9"/>
    <externalReference r:id="rId10"/>
  </externalReferences>
  <definedNames>
    <definedName name="_xlnm._FilterDatabase" localSheetId="1" hidden="1">'Docs not in Use'!$A$1:$Z$2</definedName>
    <definedName name="_xlnm._FilterDatabase" localSheetId="6" hidden="1">'Document and Drawing Type'!$A$3:$E$99</definedName>
    <definedName name="_xlnm._FilterDatabase" localSheetId="3" hidden="1">'PPE WBS Codes'!$A$1:$F$79</definedName>
    <definedName name="_xlnm._FilterDatabase" localSheetId="4" hidden="1">'Rev10 RDMC WBS Areas'!$A$1:$J$1157</definedName>
    <definedName name="Discipline" localSheetId="3">'[1]Discipline Codes'!$A$5:$A$21</definedName>
    <definedName name="Discipline">'Discipline Codes'!$A$5:$A$23</definedName>
    <definedName name="DISCPPE" localSheetId="3">'[1]Discipline Codes'!$D$5:$D$14</definedName>
    <definedName name="DISCPPE">'Discipline Codes'!#REF!</definedName>
    <definedName name="Month" localSheetId="3">[1]Dropdown!$A$2:$A$13</definedName>
    <definedName name="Month">#REF!</definedName>
    <definedName name="mylist">#REF!</definedName>
    <definedName name="Patterns" localSheetId="3">'[2]List Fields'!$B$2:$B$108</definedName>
    <definedName name="Patterns">#REF!</definedName>
    <definedName name="Phase" localSheetId="3">[1]Dropdown!$D$2:$D$6</definedName>
    <definedName name="Phase">#REF!</definedName>
    <definedName name="PNO" localSheetId="3">[1]Dropdown!$F$2:$F$4</definedName>
    <definedName name="PNO">#REF!</definedName>
    <definedName name="PPE" localSheetId="3">[1]Dropdown!$B$2:$B$3</definedName>
    <definedName name="PPE">#REF!</definedName>
    <definedName name="_xlnm.Print_Area" localSheetId="3">'PPE WBS Codes'!$A$1:$H$76</definedName>
    <definedName name="Project" localSheetId="3">[1]Dropdown!$E$2:$E$3</definedName>
    <definedName name="Project">#REF!</definedName>
    <definedName name="Quote" localSheetId="3">[1]Dropdown!$C$2:$C$3</definedName>
    <definedName name="Quote">#REF!</definedName>
    <definedName name="Rev" localSheetId="3">[1]Revision!$H$2:$H$12</definedName>
    <definedName name="Rev">#REF!</definedName>
    <definedName name="Type" localSheetId="3">'[1]Document and Drawing Type'!$A$8:$A$118</definedName>
    <definedName name="Type">'Document and Drawing Type'!$A$5:$A$29</definedName>
    <definedName name="WBS" localSheetId="3">'PPE WBS Codes'!$E$2:$E$31</definedName>
    <definedName name="WBS">#REF!</definedName>
    <definedName name="WBSD" localSheetId="3">'PPE WBS Codes'!$F$2:$F$31</definedName>
    <definedName name="WBSD">#REF!</definedName>
  </definedName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914" i="18" l="1"/>
  <c r="I4914" i="18"/>
  <c r="H4914" i="18"/>
  <c r="Q4914" i="18" s="1"/>
  <c r="R4914" i="18" l="1"/>
  <c r="S4914" i="18" s="1"/>
  <c r="N4913" i="18"/>
  <c r="I4913" i="18"/>
  <c r="H4913" i="18"/>
  <c r="R4913" i="18" s="1"/>
  <c r="K4912" i="18"/>
  <c r="K4911" i="18"/>
  <c r="H4912" i="18"/>
  <c r="I4912" i="18"/>
  <c r="I4911" i="18"/>
  <c r="H4911" i="18"/>
  <c r="N4910" i="18"/>
  <c r="I4910" i="18"/>
  <c r="H4910" i="18"/>
  <c r="I4909" i="18"/>
  <c r="I4908" i="18"/>
  <c r="K4909" i="18"/>
  <c r="N4909" i="18" s="1"/>
  <c r="K4908" i="18"/>
  <c r="N4908" i="18" s="1"/>
  <c r="H4909" i="18"/>
  <c r="H4908" i="18"/>
  <c r="K4907" i="18"/>
  <c r="I4907" i="18"/>
  <c r="H4907" i="18"/>
  <c r="N4906" i="18"/>
  <c r="N4905" i="18"/>
  <c r="H4905" i="18"/>
  <c r="I4905" i="18"/>
  <c r="H4906" i="18"/>
  <c r="I4906" i="18"/>
  <c r="N4904" i="18"/>
  <c r="H4904" i="18"/>
  <c r="I4904" i="18"/>
  <c r="N4903" i="18"/>
  <c r="I4903" i="18"/>
  <c r="H4903" i="18"/>
  <c r="K4901" i="18"/>
  <c r="N4901" i="18" s="1"/>
  <c r="K4902" i="18"/>
  <c r="N4902" i="18" s="1"/>
  <c r="H4901" i="18"/>
  <c r="I4901" i="18"/>
  <c r="H4902" i="18"/>
  <c r="I4902" i="18"/>
  <c r="K4899" i="18"/>
  <c r="N4899" i="18" s="1"/>
  <c r="K4900" i="18"/>
  <c r="N4900" i="18" s="1"/>
  <c r="H4899" i="18"/>
  <c r="I4899" i="18"/>
  <c r="H4900" i="18"/>
  <c r="I4900" i="18"/>
  <c r="K4898" i="18"/>
  <c r="N4898" i="18" s="1"/>
  <c r="K4897" i="18"/>
  <c r="N4897" i="18" s="1"/>
  <c r="H4898" i="18"/>
  <c r="I4898" i="18"/>
  <c r="I4897" i="18"/>
  <c r="H4897" i="18"/>
  <c r="K4896" i="18"/>
  <c r="N4896" i="18" s="1"/>
  <c r="K4895" i="18"/>
  <c r="N4895" i="18" s="1"/>
  <c r="K4894" i="18"/>
  <c r="N4894" i="18" s="1"/>
  <c r="H4895" i="18"/>
  <c r="I4895" i="18"/>
  <c r="H4896" i="18"/>
  <c r="I4896" i="18"/>
  <c r="I4894" i="18"/>
  <c r="H4894" i="18"/>
  <c r="K4893" i="18"/>
  <c r="N4893" i="18" s="1"/>
  <c r="K4892" i="18"/>
  <c r="N4892" i="18" s="1"/>
  <c r="H4893" i="18"/>
  <c r="I4893" i="18"/>
  <c r="I4892" i="18"/>
  <c r="H4892" i="18"/>
  <c r="K4891" i="18"/>
  <c r="N4891" i="18" s="1"/>
  <c r="I4891" i="18"/>
  <c r="H4891" i="18"/>
  <c r="Q4913" i="18" l="1"/>
  <c r="S4913" i="18"/>
  <c r="Q4892" i="18"/>
  <c r="Q4897" i="18"/>
  <c r="Q4902" i="18"/>
  <c r="Q4908" i="18"/>
  <c r="Q4898" i="18"/>
  <c r="Q4903" i="18"/>
  <c r="Q4909" i="18"/>
  <c r="Q4896" i="18"/>
  <c r="Q4901" i="18"/>
  <c r="Q4907" i="18"/>
  <c r="Q4912" i="18"/>
  <c r="R4891" i="18"/>
  <c r="R4892" i="18"/>
  <c r="R4893" i="18"/>
  <c r="R4894" i="18"/>
  <c r="R4895" i="18"/>
  <c r="R4896" i="18"/>
  <c r="R4897" i="18"/>
  <c r="R4898" i="18"/>
  <c r="R4899" i="18"/>
  <c r="R4900" i="18"/>
  <c r="R4901" i="18"/>
  <c r="R4902" i="18"/>
  <c r="R4903" i="18"/>
  <c r="R4904" i="18"/>
  <c r="R4905" i="18"/>
  <c r="R4906" i="18"/>
  <c r="R4907" i="18"/>
  <c r="R4908" i="18"/>
  <c r="R4909" i="18"/>
  <c r="S4909" i="18" s="1"/>
  <c r="R4910" i="18"/>
  <c r="R4911" i="18"/>
  <c r="R4912" i="18"/>
  <c r="Q4894" i="18"/>
  <c r="Q4900" i="18"/>
  <c r="Q4906" i="18"/>
  <c r="Q4891" i="18"/>
  <c r="Q4895" i="18"/>
  <c r="Q4904" i="18"/>
  <c r="Q4910" i="18"/>
  <c r="Q4893" i="18"/>
  <c r="Q4899" i="18"/>
  <c r="Q4905" i="18"/>
  <c r="Q4911" i="18"/>
  <c r="N4912" i="18"/>
  <c r="N4911" i="18"/>
  <c r="N4907" i="18"/>
  <c r="S4908" i="18" l="1"/>
  <c r="S4911" i="18"/>
  <c r="S4910" i="18"/>
  <c r="S4898" i="18"/>
  <c r="S4897" i="18"/>
  <c r="S4907" i="18"/>
  <c r="S4900" i="18"/>
  <c r="S4899" i="18"/>
  <c r="S4896" i="18"/>
  <c r="S4905" i="18"/>
  <c r="S4904" i="18"/>
  <c r="S4903" i="18"/>
  <c r="S4906" i="18"/>
  <c r="S4902" i="18"/>
  <c r="S4901" i="18"/>
  <c r="S4912" i="18"/>
  <c r="S4895" i="18"/>
  <c r="S4894" i="18"/>
  <c r="S4893" i="18"/>
  <c r="S4892" i="18"/>
  <c r="S4891" i="18"/>
  <c r="K4890" i="18"/>
  <c r="N4890" i="18" s="1"/>
  <c r="K4889" i="18"/>
  <c r="N4889" i="18" s="1"/>
  <c r="K4888" i="18"/>
  <c r="N4888" i="18" s="1"/>
  <c r="K4887" i="18"/>
  <c r="N4887" i="18" s="1"/>
  <c r="H4888" i="18"/>
  <c r="I4888" i="18"/>
  <c r="H4889" i="18"/>
  <c r="I4889" i="18"/>
  <c r="H4890" i="18"/>
  <c r="I4890" i="18"/>
  <c r="I4887" i="18"/>
  <c r="H4887" i="18"/>
  <c r="K4886" i="18"/>
  <c r="N4886" i="18" s="1"/>
  <c r="K4885" i="18"/>
  <c r="N4885" i="18" s="1"/>
  <c r="H4886" i="18"/>
  <c r="I4886" i="18"/>
  <c r="I4885" i="18"/>
  <c r="H4885" i="18"/>
  <c r="N4884" i="18"/>
  <c r="N4883" i="18"/>
  <c r="H4884" i="18"/>
  <c r="I4884" i="18"/>
  <c r="I4883" i="18"/>
  <c r="H4883" i="18"/>
  <c r="N4882" i="18"/>
  <c r="H4882" i="18"/>
  <c r="I4882" i="18"/>
  <c r="N4881" i="18"/>
  <c r="I4881" i="18"/>
  <c r="H4881" i="18"/>
  <c r="N4880" i="18"/>
  <c r="I4880" i="18"/>
  <c r="H4880" i="18"/>
  <c r="N4879" i="18"/>
  <c r="I4879" i="18"/>
  <c r="H4879" i="18"/>
  <c r="N4878" i="18"/>
  <c r="I4878" i="18"/>
  <c r="H4878" i="18"/>
  <c r="N4877" i="18"/>
  <c r="I4877" i="18"/>
  <c r="H4877" i="18"/>
  <c r="N4876" i="18"/>
  <c r="I4876" i="18"/>
  <c r="H4876" i="18"/>
  <c r="K4875" i="18"/>
  <c r="N4875" i="18" s="1"/>
  <c r="H4875" i="18"/>
  <c r="I4875" i="18"/>
  <c r="K4874" i="18"/>
  <c r="N4874" i="18" s="1"/>
  <c r="I4874" i="18"/>
  <c r="H4874" i="18"/>
  <c r="K4873" i="18"/>
  <c r="N4873" i="18" s="1"/>
  <c r="I4873" i="18"/>
  <c r="H4873" i="18"/>
  <c r="K4872" i="18"/>
  <c r="N4872" i="18" s="1"/>
  <c r="K4871" i="18"/>
  <c r="N4871" i="18" s="1"/>
  <c r="H4872" i="18"/>
  <c r="I4872" i="18"/>
  <c r="I4871" i="18"/>
  <c r="H4871" i="18"/>
  <c r="K4870" i="18"/>
  <c r="N4870" i="18" s="1"/>
  <c r="K4869" i="18"/>
  <c r="N4869" i="18" s="1"/>
  <c r="K4868" i="18"/>
  <c r="N4868" i="18" s="1"/>
  <c r="H4869" i="18"/>
  <c r="I4869" i="18"/>
  <c r="H4870" i="18"/>
  <c r="I4870" i="18"/>
  <c r="I4868" i="18"/>
  <c r="H4868" i="18"/>
  <c r="K4867" i="18"/>
  <c r="N4867" i="18" s="1"/>
  <c r="I4867" i="18"/>
  <c r="H4867" i="18"/>
  <c r="K4866" i="18"/>
  <c r="N4866" i="18" s="1"/>
  <c r="K4865" i="18"/>
  <c r="N4865" i="18" s="1"/>
  <c r="K4864" i="18"/>
  <c r="N4864" i="18" s="1"/>
  <c r="K4863" i="18"/>
  <c r="N4863" i="18" s="1"/>
  <c r="K4862" i="18"/>
  <c r="N4862" i="18" s="1"/>
  <c r="K4861" i="18"/>
  <c r="N4861" i="18" s="1"/>
  <c r="K4860" i="18"/>
  <c r="N4860" i="18" s="1"/>
  <c r="K4859" i="18"/>
  <c r="N4859" i="18" s="1"/>
  <c r="K4858" i="18"/>
  <c r="N4858" i="18" s="1"/>
  <c r="K4857" i="18"/>
  <c r="N4857" i="18" s="1"/>
  <c r="K4856" i="18"/>
  <c r="N4856" i="18" s="1"/>
  <c r="K4855" i="18"/>
  <c r="N4855" i="18" s="1"/>
  <c r="H4856" i="18"/>
  <c r="I4856" i="18"/>
  <c r="H4857" i="18"/>
  <c r="I4857" i="18"/>
  <c r="H4858" i="18"/>
  <c r="I4858" i="18"/>
  <c r="H4859" i="18"/>
  <c r="I4859" i="18"/>
  <c r="H4860" i="18"/>
  <c r="I4860" i="18"/>
  <c r="H4861" i="18"/>
  <c r="I4861" i="18"/>
  <c r="H4862" i="18"/>
  <c r="I4862" i="18"/>
  <c r="H4863" i="18"/>
  <c r="I4863" i="18"/>
  <c r="H4864" i="18"/>
  <c r="I4864" i="18"/>
  <c r="H4865" i="18"/>
  <c r="I4865" i="18"/>
  <c r="H4866" i="18"/>
  <c r="I4866" i="18"/>
  <c r="I4855" i="18"/>
  <c r="H4855" i="18"/>
  <c r="K4854" i="18"/>
  <c r="N4854" i="18" s="1"/>
  <c r="I4854" i="18"/>
  <c r="H4854" i="18"/>
  <c r="K4853" i="18"/>
  <c r="N4853" i="18" s="1"/>
  <c r="K4852" i="18"/>
  <c r="N4852" i="18" s="1"/>
  <c r="H4853" i="18"/>
  <c r="I4853" i="18"/>
  <c r="I4852" i="18"/>
  <c r="H4852" i="18"/>
  <c r="K4851" i="18"/>
  <c r="N4851" i="18" s="1"/>
  <c r="K3587" i="18"/>
  <c r="I4851" i="18"/>
  <c r="H4851" i="18"/>
  <c r="K4850" i="18"/>
  <c r="N4850" i="18" s="1"/>
  <c r="I4850" i="18"/>
  <c r="H4850" i="18"/>
  <c r="Q4888" i="18" l="1"/>
  <c r="R4888" i="18"/>
  <c r="Q4889" i="18"/>
  <c r="R4889" i="18"/>
  <c r="Q4890" i="18"/>
  <c r="R4890" i="18"/>
  <c r="R4887" i="18"/>
  <c r="Q4887" i="18"/>
  <c r="Q4886" i="18"/>
  <c r="R4886" i="18"/>
  <c r="Q4885" i="18"/>
  <c r="R4885" i="18"/>
  <c r="Q4884" i="18"/>
  <c r="R4884" i="18"/>
  <c r="R4883" i="18"/>
  <c r="Q4883" i="18"/>
  <c r="Q4882" i="18"/>
  <c r="R4882" i="18"/>
  <c r="Q4881" i="18"/>
  <c r="R4881" i="18"/>
  <c r="R4880" i="18"/>
  <c r="Q4880" i="18"/>
  <c r="R4879" i="18"/>
  <c r="Q4879" i="18"/>
  <c r="R4878" i="18"/>
  <c r="Q4878" i="18"/>
  <c r="R4877" i="18"/>
  <c r="Q4877" i="18"/>
  <c r="R4876" i="18"/>
  <c r="Q4876" i="18"/>
  <c r="Q4875" i="18"/>
  <c r="R4875" i="18"/>
  <c r="Q4874" i="18"/>
  <c r="R4874" i="18"/>
  <c r="R4873" i="18"/>
  <c r="Q4873" i="18"/>
  <c r="R4872" i="18"/>
  <c r="Q4872" i="18"/>
  <c r="R4871" i="18"/>
  <c r="Q4871" i="18"/>
  <c r="R4869" i="18"/>
  <c r="Q4869" i="18"/>
  <c r="R4870" i="18"/>
  <c r="Q4870" i="18"/>
  <c r="R4868" i="18"/>
  <c r="Q4868" i="18"/>
  <c r="Q4867" i="18"/>
  <c r="R4867" i="18"/>
  <c r="R4856" i="18"/>
  <c r="Q4856" i="18"/>
  <c r="R4857" i="18"/>
  <c r="Q4857" i="18"/>
  <c r="Q4858" i="18"/>
  <c r="R4858" i="18"/>
  <c r="R4859" i="18"/>
  <c r="Q4859" i="18"/>
  <c r="Q4860" i="18"/>
  <c r="R4860" i="18"/>
  <c r="R4861" i="18"/>
  <c r="Q4861" i="18"/>
  <c r="Q4862" i="18"/>
  <c r="R4862" i="18"/>
  <c r="R4863" i="18"/>
  <c r="Q4863" i="18"/>
  <c r="Q4864" i="18"/>
  <c r="R4864" i="18"/>
  <c r="Q4865" i="18"/>
  <c r="R4865" i="18"/>
  <c r="R4866" i="18"/>
  <c r="Q4866" i="18"/>
  <c r="R4855" i="18"/>
  <c r="Q4855" i="18"/>
  <c r="R4854" i="18"/>
  <c r="Q4854" i="18"/>
  <c r="R4853" i="18"/>
  <c r="Q4853" i="18"/>
  <c r="R4852" i="18"/>
  <c r="Q4852" i="18"/>
  <c r="R4851" i="18"/>
  <c r="Q4851" i="18"/>
  <c r="R4850" i="18"/>
  <c r="Q4850" i="18"/>
  <c r="K4849" i="18"/>
  <c r="N4849" i="18" s="1"/>
  <c r="K4848" i="18"/>
  <c r="N4848" i="18" s="1"/>
  <c r="I4849" i="18"/>
  <c r="H4849" i="18"/>
  <c r="I4848" i="18"/>
  <c r="H4848" i="18"/>
  <c r="K4847" i="18"/>
  <c r="N4847" i="18" s="1"/>
  <c r="H4847" i="18"/>
  <c r="I4847" i="18"/>
  <c r="K4846" i="18"/>
  <c r="N4846" i="18" s="1"/>
  <c r="I4846" i="18"/>
  <c r="H4846" i="18"/>
  <c r="K4845" i="18"/>
  <c r="N4845" i="18" s="1"/>
  <c r="I4845" i="18"/>
  <c r="H4845" i="18"/>
  <c r="K4844" i="18"/>
  <c r="N4844" i="18" s="1"/>
  <c r="I4844" i="18"/>
  <c r="H4844" i="18"/>
  <c r="K4843" i="18"/>
  <c r="N4843" i="18" s="1"/>
  <c r="I4843" i="18"/>
  <c r="H4843" i="18"/>
  <c r="K4842" i="18"/>
  <c r="N4842" i="18" s="1"/>
  <c r="I4842" i="18"/>
  <c r="H4842" i="18"/>
  <c r="K4841" i="18"/>
  <c r="N4841" i="18" s="1"/>
  <c r="I4841" i="18"/>
  <c r="H4841" i="18"/>
  <c r="S4854" i="18" l="1"/>
  <c r="S4883" i="18"/>
  <c r="S4884" i="18"/>
  <c r="S4865" i="18"/>
  <c r="S4875" i="18"/>
  <c r="S4885" i="18"/>
  <c r="S4864" i="18"/>
  <c r="S4876" i="18"/>
  <c r="S4873" i="18"/>
  <c r="S4882" i="18"/>
  <c r="S4886" i="18"/>
  <c r="S4877" i="18"/>
  <c r="S4850" i="18"/>
  <c r="S4869" i="18"/>
  <c r="S4859" i="18"/>
  <c r="S4889" i="18"/>
  <c r="S4852" i="18"/>
  <c r="S4858" i="18"/>
  <c r="S4880" i="18"/>
  <c r="S4855" i="18"/>
  <c r="S4866" i="18"/>
  <c r="S4867" i="18"/>
  <c r="S4863" i="18"/>
  <c r="S4862" i="18"/>
  <c r="S4868" i="18"/>
  <c r="S4887" i="18"/>
  <c r="S4878" i="18"/>
  <c r="S4870" i="18"/>
  <c r="S4851" i="18"/>
  <c r="S4890" i="18"/>
  <c r="S4879" i="18"/>
  <c r="S4888" i="18"/>
  <c r="S4871" i="18"/>
  <c r="S4857" i="18"/>
  <c r="S4853" i="18"/>
  <c r="S4881" i="18"/>
  <c r="S4856" i="18"/>
  <c r="S4872" i="18"/>
  <c r="R4849" i="18"/>
  <c r="Q4849" i="18"/>
  <c r="Q4848" i="18"/>
  <c r="R4848" i="18"/>
  <c r="R4847" i="18"/>
  <c r="Q4847" i="18"/>
  <c r="Q4846" i="18"/>
  <c r="R4846" i="18"/>
  <c r="R4845" i="18"/>
  <c r="Q4845" i="18"/>
  <c r="R4844" i="18"/>
  <c r="Q4844" i="18"/>
  <c r="Q4843" i="18"/>
  <c r="R4843" i="18"/>
  <c r="Q4842" i="18"/>
  <c r="R4842" i="18"/>
  <c r="R4841" i="18"/>
  <c r="Q4841" i="18"/>
  <c r="S4860" i="18"/>
  <c r="S4874" i="18"/>
  <c r="S4861" i="18"/>
  <c r="N4840" i="18"/>
  <c r="I4840" i="18"/>
  <c r="H4840" i="18"/>
  <c r="H3859" i="18"/>
  <c r="I3859" i="18"/>
  <c r="S4847" i="18" l="1"/>
  <c r="S4848" i="18"/>
  <c r="S4849" i="18"/>
  <c r="S4843" i="18"/>
  <c r="S4845" i="18"/>
  <c r="S4846" i="18"/>
  <c r="S4842" i="18"/>
  <c r="S4841" i="18"/>
  <c r="S4844" i="18"/>
  <c r="R4840" i="18"/>
  <c r="Q4840" i="18"/>
  <c r="Q3859" i="18"/>
  <c r="R3859" i="18"/>
  <c r="N4839" i="18"/>
  <c r="I4839" i="18"/>
  <c r="H4839" i="18"/>
  <c r="S4840" i="18" l="1"/>
  <c r="R4839" i="18"/>
  <c r="Q4839" i="18"/>
  <c r="K4838" i="18"/>
  <c r="N4838" i="18" s="1"/>
  <c r="K4837" i="18"/>
  <c r="N4837" i="18" s="1"/>
  <c r="K4836" i="18"/>
  <c r="N4836" i="18" s="1"/>
  <c r="H4837" i="18"/>
  <c r="I4837" i="18"/>
  <c r="H4838" i="18"/>
  <c r="I4838" i="18"/>
  <c r="I4836" i="18"/>
  <c r="H4836" i="18"/>
  <c r="S4839" i="18" l="1"/>
  <c r="Q4837" i="18"/>
  <c r="R4837" i="18"/>
  <c r="R4838" i="18"/>
  <c r="Q4838" i="18"/>
  <c r="Q4836" i="18"/>
  <c r="R4836" i="18"/>
  <c r="S4836" i="18" l="1"/>
  <c r="S4838" i="18"/>
  <c r="S4837" i="18"/>
  <c r="N4822" i="18"/>
  <c r="N4823" i="18"/>
  <c r="N4824" i="18"/>
  <c r="N4825" i="18"/>
  <c r="N4826" i="18"/>
  <c r="N4827" i="18"/>
  <c r="N4828" i="18"/>
  <c r="N4829" i="18"/>
  <c r="N4830" i="18"/>
  <c r="N4831" i="18"/>
  <c r="N4832" i="18"/>
  <c r="N4833" i="18"/>
  <c r="N4834" i="18"/>
  <c r="N4835" i="18"/>
  <c r="H4822" i="18"/>
  <c r="I4822" i="18"/>
  <c r="H4823" i="18"/>
  <c r="I4823" i="18"/>
  <c r="H4824" i="18"/>
  <c r="I4824" i="18"/>
  <c r="H4825" i="18"/>
  <c r="I4825" i="18"/>
  <c r="H4826" i="18"/>
  <c r="I4826" i="18"/>
  <c r="H4827" i="18"/>
  <c r="I4827" i="18"/>
  <c r="H4828" i="18"/>
  <c r="I4828" i="18"/>
  <c r="H4829" i="18"/>
  <c r="I4829" i="18"/>
  <c r="H4830" i="18"/>
  <c r="I4830" i="18"/>
  <c r="H4831" i="18"/>
  <c r="I4831" i="18"/>
  <c r="H4832" i="18"/>
  <c r="I4832" i="18"/>
  <c r="H4833" i="18"/>
  <c r="I4833" i="18"/>
  <c r="H4834" i="18"/>
  <c r="I4834" i="18"/>
  <c r="H4835" i="18"/>
  <c r="I4835" i="18"/>
  <c r="N4821" i="18"/>
  <c r="H4821" i="18"/>
  <c r="I4821" i="18"/>
  <c r="Q4822" i="18" l="1"/>
  <c r="R4822" i="18"/>
  <c r="S4822" i="18" s="1"/>
  <c r="R4823" i="18"/>
  <c r="S4823" i="18" s="1"/>
  <c r="Q4823" i="18"/>
  <c r="R4824" i="18"/>
  <c r="Q4824" i="18"/>
  <c r="Q4825" i="18"/>
  <c r="R4825" i="18"/>
  <c r="Q4826" i="18"/>
  <c r="R4826" i="18"/>
  <c r="R4827" i="18"/>
  <c r="S4827" i="18" s="1"/>
  <c r="Q4827" i="18"/>
  <c r="R4828" i="18"/>
  <c r="Q4828" i="18"/>
  <c r="Q4829" i="18"/>
  <c r="R4829" i="18"/>
  <c r="R4830" i="18"/>
  <c r="Q4830" i="18"/>
  <c r="Q4831" i="18"/>
  <c r="R4831" i="18"/>
  <c r="R4832" i="18"/>
  <c r="S4832" i="18" s="1"/>
  <c r="Q4832" i="18"/>
  <c r="Q4833" i="18"/>
  <c r="R4833" i="18"/>
  <c r="S4833" i="18" s="1"/>
  <c r="R4834" i="18"/>
  <c r="Q4834" i="18"/>
  <c r="R4835" i="18"/>
  <c r="Q4835" i="18"/>
  <c r="Q4821" i="18"/>
  <c r="R4821" i="18"/>
  <c r="S4835" i="18" l="1"/>
  <c r="S4821" i="18"/>
  <c r="S4826" i="18"/>
  <c r="S4831" i="18"/>
  <c r="S4830" i="18"/>
  <c r="S4828" i="18"/>
  <c r="S4825" i="18"/>
  <c r="S4824" i="18"/>
  <c r="S4834" i="18"/>
  <c r="S4829" i="18"/>
  <c r="N4820" i="18"/>
  <c r="I4820" i="18"/>
  <c r="H4820" i="18"/>
  <c r="R4820" i="18" l="1"/>
  <c r="Q4820" i="18"/>
  <c r="H1818" i="18"/>
  <c r="S4820" i="18" l="1"/>
  <c r="Q1818" i="18"/>
  <c r="R1818" i="18"/>
  <c r="H4" i="18"/>
  <c r="K4819" i="18"/>
  <c r="N4819" i="18" s="1"/>
  <c r="I4819" i="18"/>
  <c r="H4819" i="18"/>
  <c r="R4" i="18" l="1"/>
  <c r="Q4" i="18"/>
  <c r="R4819" i="18"/>
  <c r="Q4819" i="18"/>
  <c r="N2135" i="18"/>
  <c r="N2134" i="18"/>
  <c r="N2133" i="18"/>
  <c r="N2132" i="18"/>
  <c r="N2131" i="18"/>
  <c r="N2130" i="18"/>
  <c r="N2129" i="18"/>
  <c r="N2127" i="18"/>
  <c r="N2126" i="18"/>
  <c r="N2125" i="18"/>
  <c r="N2124" i="18"/>
  <c r="N2123" i="18"/>
  <c r="N2122" i="18"/>
  <c r="N2121" i="18"/>
  <c r="N2120" i="18"/>
  <c r="N2119" i="18"/>
  <c r="N2118" i="18"/>
  <c r="N2117" i="18"/>
  <c r="K4818" i="18"/>
  <c r="N4818" i="18" s="1"/>
  <c r="K4817" i="18"/>
  <c r="N4817" i="18" s="1"/>
  <c r="I4818" i="18"/>
  <c r="H4818" i="18"/>
  <c r="I4817" i="18"/>
  <c r="H4817" i="18"/>
  <c r="K4816" i="18"/>
  <c r="N4816" i="18" s="1"/>
  <c r="H4816" i="18"/>
  <c r="I4816" i="18"/>
  <c r="K4815" i="18"/>
  <c r="N4815" i="18" s="1"/>
  <c r="H4815" i="18"/>
  <c r="I4815" i="18"/>
  <c r="K4813" i="18"/>
  <c r="N4813" i="18" s="1"/>
  <c r="K4814" i="18"/>
  <c r="N4814" i="18" s="1"/>
  <c r="H4813" i="18"/>
  <c r="I4813" i="18"/>
  <c r="H4814" i="18"/>
  <c r="I4814" i="18"/>
  <c r="K4812" i="18"/>
  <c r="N4812" i="18" s="1"/>
  <c r="I4812" i="18"/>
  <c r="H4812" i="18"/>
  <c r="K4811" i="18"/>
  <c r="N4811" i="18" s="1"/>
  <c r="K4810" i="18"/>
  <c r="N4810" i="18" s="1"/>
  <c r="K4809" i="18"/>
  <c r="N4809" i="18" s="1"/>
  <c r="K4808" i="18"/>
  <c r="N4808" i="18" s="1"/>
  <c r="K4807" i="18"/>
  <c r="N4807" i="18" s="1"/>
  <c r="K4806" i="18"/>
  <c r="N4806" i="18" s="1"/>
  <c r="K4805" i="18"/>
  <c r="N4805" i="18" s="1"/>
  <c r="K4804" i="18"/>
  <c r="N4804" i="18" s="1"/>
  <c r="I4811" i="18"/>
  <c r="H4811" i="18"/>
  <c r="I4810" i="18"/>
  <c r="H4810" i="18"/>
  <c r="I4809" i="18"/>
  <c r="H4809" i="18"/>
  <c r="I4808" i="18"/>
  <c r="H4808" i="18"/>
  <c r="I4807" i="18"/>
  <c r="H4807" i="18"/>
  <c r="I4806" i="18"/>
  <c r="H4806" i="18"/>
  <c r="I4805" i="18"/>
  <c r="H4805" i="18"/>
  <c r="I4804" i="18"/>
  <c r="H4804" i="18"/>
  <c r="N4803" i="18"/>
  <c r="N4802" i="18"/>
  <c r="N4801" i="18"/>
  <c r="N4800" i="18"/>
  <c r="N4799" i="18"/>
  <c r="N4798" i="18"/>
  <c r="N4797" i="18"/>
  <c r="N4796" i="18"/>
  <c r="I4803" i="18"/>
  <c r="H4803" i="18"/>
  <c r="I4802" i="18"/>
  <c r="H4802" i="18"/>
  <c r="I4801" i="18"/>
  <c r="H4801" i="18"/>
  <c r="I4800" i="18"/>
  <c r="H4800" i="18"/>
  <c r="I4799" i="18"/>
  <c r="H4799" i="18"/>
  <c r="I4798" i="18"/>
  <c r="H4798" i="18"/>
  <c r="I4797" i="18"/>
  <c r="H4797" i="18"/>
  <c r="I4796" i="18"/>
  <c r="H4796" i="18"/>
  <c r="N4795" i="18"/>
  <c r="N4794" i="18"/>
  <c r="N4793" i="18"/>
  <c r="N4792" i="18"/>
  <c r="N4791" i="18"/>
  <c r="N4790" i="18"/>
  <c r="N4789" i="18"/>
  <c r="N4788" i="18"/>
  <c r="N4787" i="18"/>
  <c r="N4786" i="18"/>
  <c r="N4785" i="18"/>
  <c r="N4784" i="18"/>
  <c r="N4783" i="18"/>
  <c r="N4782" i="18"/>
  <c r="N4781" i="18"/>
  <c r="N4780" i="18"/>
  <c r="I4795" i="18"/>
  <c r="H4795" i="18"/>
  <c r="I4794" i="18"/>
  <c r="H4794" i="18"/>
  <c r="I4793" i="18"/>
  <c r="H4793" i="18"/>
  <c r="I4792" i="18"/>
  <c r="H4792" i="18"/>
  <c r="I4791" i="18"/>
  <c r="H4791" i="18"/>
  <c r="I4790" i="18"/>
  <c r="H4790" i="18"/>
  <c r="I4789" i="18"/>
  <c r="H4789" i="18"/>
  <c r="I4788" i="18"/>
  <c r="H4788" i="18"/>
  <c r="I4787" i="18"/>
  <c r="H4787" i="18"/>
  <c r="I4786" i="18"/>
  <c r="H4786" i="18"/>
  <c r="I4785" i="18"/>
  <c r="H4785" i="18"/>
  <c r="I4784" i="18"/>
  <c r="H4784" i="18"/>
  <c r="I4783" i="18"/>
  <c r="H4783" i="18"/>
  <c r="I4782" i="18"/>
  <c r="H4782" i="18"/>
  <c r="I4781" i="18"/>
  <c r="H4781" i="18"/>
  <c r="I4780" i="18"/>
  <c r="H4780" i="18"/>
  <c r="N4778" i="18"/>
  <c r="N4779" i="18"/>
  <c r="N4777" i="18"/>
  <c r="N4776" i="18"/>
  <c r="N4775" i="18"/>
  <c r="N4774" i="18"/>
  <c r="N4773" i="18"/>
  <c r="N4772" i="18"/>
  <c r="N4771" i="18"/>
  <c r="N4770" i="18"/>
  <c r="N4769" i="18"/>
  <c r="N4768" i="18"/>
  <c r="N4767" i="18"/>
  <c r="N4766" i="18"/>
  <c r="N4765" i="18"/>
  <c r="N4764" i="18"/>
  <c r="I4779" i="18"/>
  <c r="H4779" i="18"/>
  <c r="I4778" i="18"/>
  <c r="H4778" i="18"/>
  <c r="I4777" i="18"/>
  <c r="H4777" i="18"/>
  <c r="I4776" i="18"/>
  <c r="H4776" i="18"/>
  <c r="I4775" i="18"/>
  <c r="H4775" i="18"/>
  <c r="I4774" i="18"/>
  <c r="H4774" i="18"/>
  <c r="I4773" i="18"/>
  <c r="H4773" i="18"/>
  <c r="I4772" i="18"/>
  <c r="H4772" i="18"/>
  <c r="I4771" i="18"/>
  <c r="H4771" i="18"/>
  <c r="I4770" i="18"/>
  <c r="H4770" i="18"/>
  <c r="I4769" i="18"/>
  <c r="H4769" i="18"/>
  <c r="I4768" i="18"/>
  <c r="H4768" i="18"/>
  <c r="I4767" i="18"/>
  <c r="H4767" i="18"/>
  <c r="I4766" i="18"/>
  <c r="H4766" i="18"/>
  <c r="I4765" i="18"/>
  <c r="H4765" i="18"/>
  <c r="I4764" i="18"/>
  <c r="H4764" i="18"/>
  <c r="N4763" i="18"/>
  <c r="I4763" i="18"/>
  <c r="H4763" i="18"/>
  <c r="N4762" i="18"/>
  <c r="N4761" i="18"/>
  <c r="N4760" i="18"/>
  <c r="I4762" i="18"/>
  <c r="H4762" i="18"/>
  <c r="I4761" i="18"/>
  <c r="H4761" i="18"/>
  <c r="I4760" i="18"/>
  <c r="H4760" i="18"/>
  <c r="N4759" i="18"/>
  <c r="N4758" i="18"/>
  <c r="N4757" i="18"/>
  <c r="I4759" i="18"/>
  <c r="H4759" i="18"/>
  <c r="I4758" i="18"/>
  <c r="H4758" i="18"/>
  <c r="I4757" i="18"/>
  <c r="H4757" i="18"/>
  <c r="N4756" i="18"/>
  <c r="N4755" i="18"/>
  <c r="N4754" i="18"/>
  <c r="N4753" i="18"/>
  <c r="I4756" i="18"/>
  <c r="H4756" i="18"/>
  <c r="I4755" i="18"/>
  <c r="H4755" i="18"/>
  <c r="I4754" i="18"/>
  <c r="H4754" i="18"/>
  <c r="I4753" i="18"/>
  <c r="H4753" i="18"/>
  <c r="N4752" i="18"/>
  <c r="N4751" i="18"/>
  <c r="N4750" i="18"/>
  <c r="I4752" i="18"/>
  <c r="H4752" i="18"/>
  <c r="I4751" i="18"/>
  <c r="H4751" i="18"/>
  <c r="I4750" i="18"/>
  <c r="H4750" i="18"/>
  <c r="N4749" i="18"/>
  <c r="N4748" i="18"/>
  <c r="I4749" i="18"/>
  <c r="H4749" i="18"/>
  <c r="I4748" i="18"/>
  <c r="H4748" i="18"/>
  <c r="N4747" i="18"/>
  <c r="N4746" i="18"/>
  <c r="N4745" i="18"/>
  <c r="N4744" i="18"/>
  <c r="N4743" i="18"/>
  <c r="N4742" i="18"/>
  <c r="N4741" i="18"/>
  <c r="N4740" i="18"/>
  <c r="N4739" i="18"/>
  <c r="N4738" i="18"/>
  <c r="N4737" i="18"/>
  <c r="N4736" i="18"/>
  <c r="I4747" i="18"/>
  <c r="H4747" i="18"/>
  <c r="I4746" i="18"/>
  <c r="H4746" i="18"/>
  <c r="I4745" i="18"/>
  <c r="H4745" i="18"/>
  <c r="I4744" i="18"/>
  <c r="H4744" i="18"/>
  <c r="I4743" i="18"/>
  <c r="H4743" i="18"/>
  <c r="I4742" i="18"/>
  <c r="H4742" i="18"/>
  <c r="I4741" i="18"/>
  <c r="H4741" i="18"/>
  <c r="I4740" i="18"/>
  <c r="H4740" i="18"/>
  <c r="I4739" i="18"/>
  <c r="H4739" i="18"/>
  <c r="I4738" i="18"/>
  <c r="H4738" i="18"/>
  <c r="I4737" i="18"/>
  <c r="H4737" i="18"/>
  <c r="I4736" i="18"/>
  <c r="H4736" i="18"/>
  <c r="N4735" i="18"/>
  <c r="N4734" i="18"/>
  <c r="N4733" i="18"/>
  <c r="N4732" i="18"/>
  <c r="N4731" i="18"/>
  <c r="N4730" i="18"/>
  <c r="N4729" i="18"/>
  <c r="N4728" i="18"/>
  <c r="N4727" i="18"/>
  <c r="N4726" i="18"/>
  <c r="N4725" i="18"/>
  <c r="N4724" i="18"/>
  <c r="N4723" i="18"/>
  <c r="N4722" i="18"/>
  <c r="N4721" i="18"/>
  <c r="N4720" i="18"/>
  <c r="N4719" i="18"/>
  <c r="N4718" i="18"/>
  <c r="N4717" i="18"/>
  <c r="N4716" i="18"/>
  <c r="N4715" i="18"/>
  <c r="I4735" i="18"/>
  <c r="H4735" i="18"/>
  <c r="I4734" i="18"/>
  <c r="H4734" i="18"/>
  <c r="I4733" i="18"/>
  <c r="H4733" i="18"/>
  <c r="I4732" i="18"/>
  <c r="H4732" i="18"/>
  <c r="I4731" i="18"/>
  <c r="H4731" i="18"/>
  <c r="I4730" i="18"/>
  <c r="H4730" i="18"/>
  <c r="I4729" i="18"/>
  <c r="H4729" i="18"/>
  <c r="I4728" i="18"/>
  <c r="H4728" i="18"/>
  <c r="I4727" i="18"/>
  <c r="H4727" i="18"/>
  <c r="I4726" i="18"/>
  <c r="H4726" i="18"/>
  <c r="I4725" i="18"/>
  <c r="H4725" i="18"/>
  <c r="I4724" i="18"/>
  <c r="H4724" i="18"/>
  <c r="I4723" i="18"/>
  <c r="H4723" i="18"/>
  <c r="I4722" i="18"/>
  <c r="H4722" i="18"/>
  <c r="I4721" i="18"/>
  <c r="H4721" i="18"/>
  <c r="I4720" i="18"/>
  <c r="H4720" i="18"/>
  <c r="I4719" i="18"/>
  <c r="H4719" i="18"/>
  <c r="I4718" i="18"/>
  <c r="H4718" i="18"/>
  <c r="I4717" i="18"/>
  <c r="H4717" i="18"/>
  <c r="I4716" i="18"/>
  <c r="H4716" i="18"/>
  <c r="I4715" i="18"/>
  <c r="H4715" i="18"/>
  <c r="N4714" i="18"/>
  <c r="N4713" i="18"/>
  <c r="N4712" i="18"/>
  <c r="N4711" i="18"/>
  <c r="N4710" i="18"/>
  <c r="N4709" i="18"/>
  <c r="I4714" i="18"/>
  <c r="H4714" i="18"/>
  <c r="I4713" i="18"/>
  <c r="H4713" i="18"/>
  <c r="I4712" i="18"/>
  <c r="H4712" i="18"/>
  <c r="I4711" i="18"/>
  <c r="H4711" i="18"/>
  <c r="I4710" i="18"/>
  <c r="H4710" i="18"/>
  <c r="I4709" i="18"/>
  <c r="H4709" i="18"/>
  <c r="N4703" i="18"/>
  <c r="N4704" i="18"/>
  <c r="N4705" i="18"/>
  <c r="N4706" i="18"/>
  <c r="N4707" i="18"/>
  <c r="N4708" i="18"/>
  <c r="H4703" i="18"/>
  <c r="I4703" i="18"/>
  <c r="H4704" i="18"/>
  <c r="I4704" i="18"/>
  <c r="H4705" i="18"/>
  <c r="I4705" i="18"/>
  <c r="H4706" i="18"/>
  <c r="I4706" i="18"/>
  <c r="H4707" i="18"/>
  <c r="I4707" i="18"/>
  <c r="H4708" i="18"/>
  <c r="I4708" i="18"/>
  <c r="N4702" i="18"/>
  <c r="N4701" i="18"/>
  <c r="N4700" i="18"/>
  <c r="N4699" i="18"/>
  <c r="N4698" i="18"/>
  <c r="N4697" i="18"/>
  <c r="N4696" i="18"/>
  <c r="N4695" i="18"/>
  <c r="N4694" i="18"/>
  <c r="I4702" i="18"/>
  <c r="H4702" i="18"/>
  <c r="I4701" i="18"/>
  <c r="H4701" i="18"/>
  <c r="I4700" i="18"/>
  <c r="H4700" i="18"/>
  <c r="I4699" i="18"/>
  <c r="H4699" i="18"/>
  <c r="I4698" i="18"/>
  <c r="H4698" i="18"/>
  <c r="I4697" i="18"/>
  <c r="H4697" i="18"/>
  <c r="I4696" i="18"/>
  <c r="H4696" i="18"/>
  <c r="I4695" i="18"/>
  <c r="H4695" i="18"/>
  <c r="I4694" i="18"/>
  <c r="H4694" i="18"/>
  <c r="N4692" i="18"/>
  <c r="N4693" i="18"/>
  <c r="H4692" i="18"/>
  <c r="I4692" i="18"/>
  <c r="H4693" i="18"/>
  <c r="I4693" i="18"/>
  <c r="N4691" i="18"/>
  <c r="I4691" i="18"/>
  <c r="H4691" i="18"/>
  <c r="N4690" i="18"/>
  <c r="N4689" i="18"/>
  <c r="N4688" i="18"/>
  <c r="N4687" i="18"/>
  <c r="N4686" i="18"/>
  <c r="I4690" i="18"/>
  <c r="H4690" i="18"/>
  <c r="I4689" i="18"/>
  <c r="H4689" i="18"/>
  <c r="I4688" i="18"/>
  <c r="H4688" i="18"/>
  <c r="I4687" i="18"/>
  <c r="H4687" i="18"/>
  <c r="I4686" i="18"/>
  <c r="H4686" i="18"/>
  <c r="N4685" i="18"/>
  <c r="H4685" i="18"/>
  <c r="I4685" i="18"/>
  <c r="N4682" i="18"/>
  <c r="N4683" i="18"/>
  <c r="N4684" i="18"/>
  <c r="H4682" i="18"/>
  <c r="I4682" i="18"/>
  <c r="H4683" i="18"/>
  <c r="I4683" i="18"/>
  <c r="H4684" i="18"/>
  <c r="I4684" i="18"/>
  <c r="N4681" i="18"/>
  <c r="N4680" i="18"/>
  <c r="N4679" i="18"/>
  <c r="I4681" i="18"/>
  <c r="H4681" i="18"/>
  <c r="I4680" i="18"/>
  <c r="H4680" i="18"/>
  <c r="I4679" i="18"/>
  <c r="H4679" i="18"/>
  <c r="N4675" i="18"/>
  <c r="N4676" i="18"/>
  <c r="N4677" i="18"/>
  <c r="N4678" i="18"/>
  <c r="H4675" i="18"/>
  <c r="I4675" i="18"/>
  <c r="H4676" i="18"/>
  <c r="I4676" i="18"/>
  <c r="H4677" i="18"/>
  <c r="I4677" i="18"/>
  <c r="H4678" i="18"/>
  <c r="I4678" i="18"/>
  <c r="N4670" i="18"/>
  <c r="N4671" i="18"/>
  <c r="N4672" i="18"/>
  <c r="N4673" i="18"/>
  <c r="N4674" i="18"/>
  <c r="H4670" i="18"/>
  <c r="I4670" i="18"/>
  <c r="H4671" i="18"/>
  <c r="I4671" i="18"/>
  <c r="H4672" i="18"/>
  <c r="I4672" i="18"/>
  <c r="H4673" i="18"/>
  <c r="I4673" i="18"/>
  <c r="H4674" i="18"/>
  <c r="I4674" i="18"/>
  <c r="N4669" i="18"/>
  <c r="N4668" i="18"/>
  <c r="N4667" i="18"/>
  <c r="N4666" i="18"/>
  <c r="N4665" i="18"/>
  <c r="N4664" i="18"/>
  <c r="N4663" i="18"/>
  <c r="N4662" i="18"/>
  <c r="I4669" i="18"/>
  <c r="H4669" i="18"/>
  <c r="I4668" i="18"/>
  <c r="H4668" i="18"/>
  <c r="I4667" i="18"/>
  <c r="H4667" i="18"/>
  <c r="I4666" i="18"/>
  <c r="H4666" i="18"/>
  <c r="I4665" i="18"/>
  <c r="H4665" i="18"/>
  <c r="I4664" i="18"/>
  <c r="H4664" i="18"/>
  <c r="I4663" i="18"/>
  <c r="H4663" i="18"/>
  <c r="I4662" i="18"/>
  <c r="H4662" i="18"/>
  <c r="N4661" i="18"/>
  <c r="N4660" i="18"/>
  <c r="N4659" i="18"/>
  <c r="I4661" i="18"/>
  <c r="H4661" i="18"/>
  <c r="I4660" i="18"/>
  <c r="H4660" i="18"/>
  <c r="I4659" i="18"/>
  <c r="H4659" i="18"/>
  <c r="N4658" i="18"/>
  <c r="N4657" i="18"/>
  <c r="N4656" i="18"/>
  <c r="I4658" i="18"/>
  <c r="H4658" i="18"/>
  <c r="I4657" i="18"/>
  <c r="H4657" i="18"/>
  <c r="I4656" i="18"/>
  <c r="H4656" i="18"/>
  <c r="N4655" i="18"/>
  <c r="N4654" i="18"/>
  <c r="N4653" i="18"/>
  <c r="N4652" i="18"/>
  <c r="I4655" i="18"/>
  <c r="H4655" i="18"/>
  <c r="I4654" i="18"/>
  <c r="H4654" i="18"/>
  <c r="I4653" i="18"/>
  <c r="H4653" i="18"/>
  <c r="I4652" i="18"/>
  <c r="H4652" i="18"/>
  <c r="N4651" i="18"/>
  <c r="N4650" i="18"/>
  <c r="I4651" i="18"/>
  <c r="H4651" i="18"/>
  <c r="I4650" i="18"/>
  <c r="H4650" i="18"/>
  <c r="N4649" i="18"/>
  <c r="I4649" i="18"/>
  <c r="H4649" i="18"/>
  <c r="N4605" i="18"/>
  <c r="N4606" i="18"/>
  <c r="N4607" i="18"/>
  <c r="N4608" i="18"/>
  <c r="N4609" i="18"/>
  <c r="N4610" i="18"/>
  <c r="N4611" i="18"/>
  <c r="N4612" i="18"/>
  <c r="N4613" i="18"/>
  <c r="N4614" i="18"/>
  <c r="N4615" i="18"/>
  <c r="N4616" i="18"/>
  <c r="N4617" i="18"/>
  <c r="N4618" i="18"/>
  <c r="N4619" i="18"/>
  <c r="N4620" i="18"/>
  <c r="N4621" i="18"/>
  <c r="N4622" i="18"/>
  <c r="N4623" i="18"/>
  <c r="N4624" i="18"/>
  <c r="N4625" i="18"/>
  <c r="N4626" i="18"/>
  <c r="N4627" i="18"/>
  <c r="N4628" i="18"/>
  <c r="N4629" i="18"/>
  <c r="N4630" i="18"/>
  <c r="N4631" i="18"/>
  <c r="N4632" i="18"/>
  <c r="N4633" i="18"/>
  <c r="N4634" i="18"/>
  <c r="N4635" i="18"/>
  <c r="N4636" i="18"/>
  <c r="N4637" i="18"/>
  <c r="N4638" i="18"/>
  <c r="N4639" i="18"/>
  <c r="N4640" i="18"/>
  <c r="N4641" i="18"/>
  <c r="N4642" i="18"/>
  <c r="N4643" i="18"/>
  <c r="N4644" i="18"/>
  <c r="N4645" i="18"/>
  <c r="N4646" i="18"/>
  <c r="N4647" i="18"/>
  <c r="N4648" i="18"/>
  <c r="H4605" i="18"/>
  <c r="I4605" i="18"/>
  <c r="H4606" i="18"/>
  <c r="I4606" i="18"/>
  <c r="H4607" i="18"/>
  <c r="I4607" i="18"/>
  <c r="H4608" i="18"/>
  <c r="I4608" i="18"/>
  <c r="H4609" i="18"/>
  <c r="I4609" i="18"/>
  <c r="H4610" i="18"/>
  <c r="I4610" i="18"/>
  <c r="H4611" i="18"/>
  <c r="I4611" i="18"/>
  <c r="H4612" i="18"/>
  <c r="I4612" i="18"/>
  <c r="H4613" i="18"/>
  <c r="I4613" i="18"/>
  <c r="H4614" i="18"/>
  <c r="I4614" i="18"/>
  <c r="H4615" i="18"/>
  <c r="I4615" i="18"/>
  <c r="H4616" i="18"/>
  <c r="I4616" i="18"/>
  <c r="H4617" i="18"/>
  <c r="I4617" i="18"/>
  <c r="H4618" i="18"/>
  <c r="I4618" i="18"/>
  <c r="H4619" i="18"/>
  <c r="I4619" i="18"/>
  <c r="H4620" i="18"/>
  <c r="I4620" i="18"/>
  <c r="H4621" i="18"/>
  <c r="I4621" i="18"/>
  <c r="H4622" i="18"/>
  <c r="I4622" i="18"/>
  <c r="H4623" i="18"/>
  <c r="I4623" i="18"/>
  <c r="H4624" i="18"/>
  <c r="I4624" i="18"/>
  <c r="H4625" i="18"/>
  <c r="I4625" i="18"/>
  <c r="H4626" i="18"/>
  <c r="I4626" i="18"/>
  <c r="H4627" i="18"/>
  <c r="I4627" i="18"/>
  <c r="H4628" i="18"/>
  <c r="I4628" i="18"/>
  <c r="H4629" i="18"/>
  <c r="I4629" i="18"/>
  <c r="H4630" i="18"/>
  <c r="I4630" i="18"/>
  <c r="H4631" i="18"/>
  <c r="I4631" i="18"/>
  <c r="H4632" i="18"/>
  <c r="I4632" i="18"/>
  <c r="H4633" i="18"/>
  <c r="I4633" i="18"/>
  <c r="H4634" i="18"/>
  <c r="I4634" i="18"/>
  <c r="H4635" i="18"/>
  <c r="I4635" i="18"/>
  <c r="H4636" i="18"/>
  <c r="I4636" i="18"/>
  <c r="H4637" i="18"/>
  <c r="I4637" i="18"/>
  <c r="H4638" i="18"/>
  <c r="I4638" i="18"/>
  <c r="H4639" i="18"/>
  <c r="I4639" i="18"/>
  <c r="H4640" i="18"/>
  <c r="I4640" i="18"/>
  <c r="H4641" i="18"/>
  <c r="I4641" i="18"/>
  <c r="H4642" i="18"/>
  <c r="I4642" i="18"/>
  <c r="H4643" i="18"/>
  <c r="I4643" i="18"/>
  <c r="H4644" i="18"/>
  <c r="I4644" i="18"/>
  <c r="H4645" i="18"/>
  <c r="I4645" i="18"/>
  <c r="H4646" i="18"/>
  <c r="I4646" i="18"/>
  <c r="H4647" i="18"/>
  <c r="I4647" i="18"/>
  <c r="H4648" i="18"/>
  <c r="I4648" i="18"/>
  <c r="N4602" i="18"/>
  <c r="N4603" i="18"/>
  <c r="N4604" i="18"/>
  <c r="H4602" i="18"/>
  <c r="I4602" i="18"/>
  <c r="H4603" i="18"/>
  <c r="I4603" i="18"/>
  <c r="H4604" i="18"/>
  <c r="I4604" i="18"/>
  <c r="N4601" i="18"/>
  <c r="I4601" i="18"/>
  <c r="H4601" i="18"/>
  <c r="N4600" i="18"/>
  <c r="N4599" i="18"/>
  <c r="N4598" i="18"/>
  <c r="N4597" i="18"/>
  <c r="I4600" i="18"/>
  <c r="H4600" i="18"/>
  <c r="I4599" i="18"/>
  <c r="H4599" i="18"/>
  <c r="I4598" i="18"/>
  <c r="H4598" i="18"/>
  <c r="I4597" i="18"/>
  <c r="H4597" i="18"/>
  <c r="N4595" i="18"/>
  <c r="N4596" i="18"/>
  <c r="H4595" i="18"/>
  <c r="I4595" i="18"/>
  <c r="H4596" i="18"/>
  <c r="I4596" i="18"/>
  <c r="N4589" i="18"/>
  <c r="N4594" i="18"/>
  <c r="N4593" i="18"/>
  <c r="N4592" i="18"/>
  <c r="N4591" i="18"/>
  <c r="N4590" i="18"/>
  <c r="N4588" i="18"/>
  <c r="N4587" i="18"/>
  <c r="N4586" i="18"/>
  <c r="N4585" i="18"/>
  <c r="N4584" i="18"/>
  <c r="I4594" i="18"/>
  <c r="H4594" i="18"/>
  <c r="I4593" i="18"/>
  <c r="H4593" i="18"/>
  <c r="I4592" i="18"/>
  <c r="H4592" i="18"/>
  <c r="I4591" i="18"/>
  <c r="H4591" i="18"/>
  <c r="I4590" i="18"/>
  <c r="H4590" i="18"/>
  <c r="I4589" i="18"/>
  <c r="H4589" i="18"/>
  <c r="I4588" i="18"/>
  <c r="H4588" i="18"/>
  <c r="I4587" i="18"/>
  <c r="H4587" i="18"/>
  <c r="I4586" i="18"/>
  <c r="H4586" i="18"/>
  <c r="I4585" i="18"/>
  <c r="H4585" i="18"/>
  <c r="I4584" i="18"/>
  <c r="H4584" i="18"/>
  <c r="N4583" i="18"/>
  <c r="N4582" i="18"/>
  <c r="I4583" i="18"/>
  <c r="H4583" i="18"/>
  <c r="I4582" i="18"/>
  <c r="H4582" i="18"/>
  <c r="N4577" i="18"/>
  <c r="N4578" i="18"/>
  <c r="N4579" i="18"/>
  <c r="N4580" i="18"/>
  <c r="N4581" i="18"/>
  <c r="H4577" i="18"/>
  <c r="I4577" i="18"/>
  <c r="H4578" i="18"/>
  <c r="I4578" i="18"/>
  <c r="H4579" i="18"/>
  <c r="I4579" i="18"/>
  <c r="H4580" i="18"/>
  <c r="I4580" i="18"/>
  <c r="H4581" i="18"/>
  <c r="I4581" i="18"/>
  <c r="N4576" i="18"/>
  <c r="N4575" i="18"/>
  <c r="N4574" i="18"/>
  <c r="N4573" i="18"/>
  <c r="N4572" i="18"/>
  <c r="N4571" i="18"/>
  <c r="N4570" i="18"/>
  <c r="N4569" i="18"/>
  <c r="N4568" i="18"/>
  <c r="N4567" i="18"/>
  <c r="N4566" i="18"/>
  <c r="N4565" i="18"/>
  <c r="N4564" i="18"/>
  <c r="N4563" i="18"/>
  <c r="N4562" i="18"/>
  <c r="N4561" i="18"/>
  <c r="N4560" i="18"/>
  <c r="N4559" i="18"/>
  <c r="N4558" i="18"/>
  <c r="N4557" i="18"/>
  <c r="N4556" i="18"/>
  <c r="N4555" i="18"/>
  <c r="N4554" i="18"/>
  <c r="N4553" i="18"/>
  <c r="N4552" i="18"/>
  <c r="N4551" i="18"/>
  <c r="N4550" i="18"/>
  <c r="N4549" i="18"/>
  <c r="I4576" i="18"/>
  <c r="H4576" i="18"/>
  <c r="I4575" i="18"/>
  <c r="H4575" i="18"/>
  <c r="I4574" i="18"/>
  <c r="H4574" i="18"/>
  <c r="I4573" i="18"/>
  <c r="H4573" i="18"/>
  <c r="I4572" i="18"/>
  <c r="H4572" i="18"/>
  <c r="I4571" i="18"/>
  <c r="H4571" i="18"/>
  <c r="I4570" i="18"/>
  <c r="H4570" i="18"/>
  <c r="I4569" i="18"/>
  <c r="H4569" i="18"/>
  <c r="I4568" i="18"/>
  <c r="H4568" i="18"/>
  <c r="I4567" i="18"/>
  <c r="H4567" i="18"/>
  <c r="I4566" i="18"/>
  <c r="H4566" i="18"/>
  <c r="I4565" i="18"/>
  <c r="H4565" i="18"/>
  <c r="I4564" i="18"/>
  <c r="H4564" i="18"/>
  <c r="I4563" i="18"/>
  <c r="H4563" i="18"/>
  <c r="I4562" i="18"/>
  <c r="H4562" i="18"/>
  <c r="I4561" i="18"/>
  <c r="H4561" i="18"/>
  <c r="I4560" i="18"/>
  <c r="H4560" i="18"/>
  <c r="I4559" i="18"/>
  <c r="H4559" i="18"/>
  <c r="I4558" i="18"/>
  <c r="H4558" i="18"/>
  <c r="I4557" i="18"/>
  <c r="H4557" i="18"/>
  <c r="I4556" i="18"/>
  <c r="H4556" i="18"/>
  <c r="I4555" i="18"/>
  <c r="H4555" i="18"/>
  <c r="I4554" i="18"/>
  <c r="H4554" i="18"/>
  <c r="I4553" i="18"/>
  <c r="H4553" i="18"/>
  <c r="I4552" i="18"/>
  <c r="H4552" i="18"/>
  <c r="I4551" i="18"/>
  <c r="H4551" i="18"/>
  <c r="I4550" i="18"/>
  <c r="H4550" i="18"/>
  <c r="I4549" i="18"/>
  <c r="H4549" i="18"/>
  <c r="N4548" i="18"/>
  <c r="N4547" i="18"/>
  <c r="I4548" i="18"/>
  <c r="H4548" i="18"/>
  <c r="I4547" i="18"/>
  <c r="H4547" i="18"/>
  <c r="N4546" i="18"/>
  <c r="I4546" i="18"/>
  <c r="H4546" i="18"/>
  <c r="N4544" i="18"/>
  <c r="N4545" i="18"/>
  <c r="H4544" i="18"/>
  <c r="I4544" i="18"/>
  <c r="H4545" i="18"/>
  <c r="I4545" i="18"/>
  <c r="N4543" i="18"/>
  <c r="H4543" i="18"/>
  <c r="I4543" i="18"/>
  <c r="N4531" i="18"/>
  <c r="N4532" i="18"/>
  <c r="N4533" i="18"/>
  <c r="N4534" i="18"/>
  <c r="N4535" i="18"/>
  <c r="N4536" i="18"/>
  <c r="N4537" i="18"/>
  <c r="N4538" i="18"/>
  <c r="N4539" i="18"/>
  <c r="N4540" i="18"/>
  <c r="N4541" i="18"/>
  <c r="N4542" i="18"/>
  <c r="H4542" i="18"/>
  <c r="I4542" i="18"/>
  <c r="H4531" i="18"/>
  <c r="I4531" i="18"/>
  <c r="H4532" i="18"/>
  <c r="I4532" i="18"/>
  <c r="H4533" i="18"/>
  <c r="I4533" i="18"/>
  <c r="H4534" i="18"/>
  <c r="I4534" i="18"/>
  <c r="H4535" i="18"/>
  <c r="I4535" i="18"/>
  <c r="H4536" i="18"/>
  <c r="I4536" i="18"/>
  <c r="H4537" i="18"/>
  <c r="I4537" i="18"/>
  <c r="H4538" i="18"/>
  <c r="I4538" i="18"/>
  <c r="H4539" i="18"/>
  <c r="I4539" i="18"/>
  <c r="H4540" i="18"/>
  <c r="I4540" i="18"/>
  <c r="H4541" i="18"/>
  <c r="I4541" i="18"/>
  <c r="N4530" i="18"/>
  <c r="N4529" i="18"/>
  <c r="I4530" i="18"/>
  <c r="H4530" i="18"/>
  <c r="I4529" i="18"/>
  <c r="H4529" i="18"/>
  <c r="N4528" i="18"/>
  <c r="N4527" i="18"/>
  <c r="N4526" i="18"/>
  <c r="N4525" i="18"/>
  <c r="I4528" i="18"/>
  <c r="H4528" i="18"/>
  <c r="I4527" i="18"/>
  <c r="H4527" i="18"/>
  <c r="I4526" i="18"/>
  <c r="H4526" i="18"/>
  <c r="I4525" i="18"/>
  <c r="H4525" i="18"/>
  <c r="N4524" i="18"/>
  <c r="N4523" i="18"/>
  <c r="N4522" i="18"/>
  <c r="N4521" i="18"/>
  <c r="N4520" i="18"/>
  <c r="N4519" i="18"/>
  <c r="H4523" i="18"/>
  <c r="I4523" i="18"/>
  <c r="I4524" i="18"/>
  <c r="H4524" i="18"/>
  <c r="I4522" i="18"/>
  <c r="H4522" i="18"/>
  <c r="I4521" i="18"/>
  <c r="H4521" i="18"/>
  <c r="I4520" i="18"/>
  <c r="H4520" i="18"/>
  <c r="I4519" i="18"/>
  <c r="H4519" i="18"/>
  <c r="N4517" i="18"/>
  <c r="N4518" i="18"/>
  <c r="H4517" i="18"/>
  <c r="I4517" i="18"/>
  <c r="H4518" i="18"/>
  <c r="I4518" i="18"/>
  <c r="N4516" i="18"/>
  <c r="N4515" i="18"/>
  <c r="I4516" i="18"/>
  <c r="H4516" i="18"/>
  <c r="I4515" i="18"/>
  <c r="H4515" i="18"/>
  <c r="N4514" i="18"/>
  <c r="N4513" i="18"/>
  <c r="I4514" i="18"/>
  <c r="H4514" i="18"/>
  <c r="I4513" i="18"/>
  <c r="H4513" i="18"/>
  <c r="N4512" i="18"/>
  <c r="N4511" i="18"/>
  <c r="N4510" i="18"/>
  <c r="N4509" i="18"/>
  <c r="N4508" i="18"/>
  <c r="N4507" i="18"/>
  <c r="I4512" i="18"/>
  <c r="H4512" i="18"/>
  <c r="I4511" i="18"/>
  <c r="H4511" i="18"/>
  <c r="I4510" i="18"/>
  <c r="H4510" i="18"/>
  <c r="I4509" i="18"/>
  <c r="H4509" i="18"/>
  <c r="I4508" i="18"/>
  <c r="H4508" i="18"/>
  <c r="I4507" i="18"/>
  <c r="H4507" i="18"/>
  <c r="N4506" i="18"/>
  <c r="N4505" i="18"/>
  <c r="N4504" i="18"/>
  <c r="N4503" i="18"/>
  <c r="I4506" i="18"/>
  <c r="H4506" i="18"/>
  <c r="I4505" i="18"/>
  <c r="H4505" i="18"/>
  <c r="I4504" i="18"/>
  <c r="H4504" i="18"/>
  <c r="I4503" i="18"/>
  <c r="H4503" i="18"/>
  <c r="N4495" i="18"/>
  <c r="N4496" i="18"/>
  <c r="N4497" i="18"/>
  <c r="N4498" i="18"/>
  <c r="N4499" i="18"/>
  <c r="N4500" i="18"/>
  <c r="N4501" i="18"/>
  <c r="N4502" i="18"/>
  <c r="H4495" i="18"/>
  <c r="I4495" i="18"/>
  <c r="H4496" i="18"/>
  <c r="I4496" i="18"/>
  <c r="H4497" i="18"/>
  <c r="I4497" i="18"/>
  <c r="H4498" i="18"/>
  <c r="I4498" i="18"/>
  <c r="H4499" i="18"/>
  <c r="I4499" i="18"/>
  <c r="H4500" i="18"/>
  <c r="I4500" i="18"/>
  <c r="H4501" i="18"/>
  <c r="I4501" i="18"/>
  <c r="H4502" i="18"/>
  <c r="I4502" i="18"/>
  <c r="N4494" i="18"/>
  <c r="N4493" i="18"/>
  <c r="N4492" i="18"/>
  <c r="N4491" i="18"/>
  <c r="I4494" i="18"/>
  <c r="H4494" i="18"/>
  <c r="I4493" i="18"/>
  <c r="H4493" i="18"/>
  <c r="I4492" i="18"/>
  <c r="H4492" i="18"/>
  <c r="I4491" i="18"/>
  <c r="H4491" i="18"/>
  <c r="N4489" i="18"/>
  <c r="N4490" i="18"/>
  <c r="H4489" i="18"/>
  <c r="I4489" i="18"/>
  <c r="H4490" i="18"/>
  <c r="I4490" i="18"/>
  <c r="N4488" i="18"/>
  <c r="N4487" i="18"/>
  <c r="I4488" i="18"/>
  <c r="H4488" i="18"/>
  <c r="I4487" i="18"/>
  <c r="H4487" i="18"/>
  <c r="N4485" i="18"/>
  <c r="N4486" i="18"/>
  <c r="H4485" i="18"/>
  <c r="I4485" i="18"/>
  <c r="H4486" i="18"/>
  <c r="I4486" i="18"/>
  <c r="N4484" i="18"/>
  <c r="N4483" i="18"/>
  <c r="N4482" i="18"/>
  <c r="N4481" i="18"/>
  <c r="I4484" i="18"/>
  <c r="H4484" i="18"/>
  <c r="I4483" i="18"/>
  <c r="H4483" i="18"/>
  <c r="I4482" i="18"/>
  <c r="H4482" i="18"/>
  <c r="I4481" i="18"/>
  <c r="H4481" i="18"/>
  <c r="N4479" i="18"/>
  <c r="N4480" i="18"/>
  <c r="H4479" i="18"/>
  <c r="I4479" i="18"/>
  <c r="H4480" i="18"/>
  <c r="I4480" i="18"/>
  <c r="N4477" i="18"/>
  <c r="N4478" i="18"/>
  <c r="H4477" i="18"/>
  <c r="I4477" i="18"/>
  <c r="H4478" i="18"/>
  <c r="I4478" i="18"/>
  <c r="N4476" i="18"/>
  <c r="N4475" i="18"/>
  <c r="I4476" i="18"/>
  <c r="H4476" i="18"/>
  <c r="I4475" i="18"/>
  <c r="H4475" i="18"/>
  <c r="N4474" i="18"/>
  <c r="N4473" i="18"/>
  <c r="I4474" i="18"/>
  <c r="H4474" i="18"/>
  <c r="I4473" i="18"/>
  <c r="H4473" i="18"/>
  <c r="N4472" i="18"/>
  <c r="N4471" i="18"/>
  <c r="I4472" i="18"/>
  <c r="H4472" i="18"/>
  <c r="I4471" i="18"/>
  <c r="H4471" i="18"/>
  <c r="N4470" i="18"/>
  <c r="N4469" i="18"/>
  <c r="N4468" i="18"/>
  <c r="N4467" i="18"/>
  <c r="N4466" i="18"/>
  <c r="N4465" i="18"/>
  <c r="N4464" i="18"/>
  <c r="N4463" i="18"/>
  <c r="N4462" i="18"/>
  <c r="N4461" i="18"/>
  <c r="N4460" i="18"/>
  <c r="N4459" i="18"/>
  <c r="N4458" i="18"/>
  <c r="N4457" i="18"/>
  <c r="N4456" i="18"/>
  <c r="N4455" i="18"/>
  <c r="I4470" i="18"/>
  <c r="H4470" i="18"/>
  <c r="I4469" i="18"/>
  <c r="H4469" i="18"/>
  <c r="I4468" i="18"/>
  <c r="H4468" i="18"/>
  <c r="I4467" i="18"/>
  <c r="H4467" i="18"/>
  <c r="I4466" i="18"/>
  <c r="H4466" i="18"/>
  <c r="I4465" i="18"/>
  <c r="H4465" i="18"/>
  <c r="I4464" i="18"/>
  <c r="H4464" i="18"/>
  <c r="I4463" i="18"/>
  <c r="H4463" i="18"/>
  <c r="I4462" i="18"/>
  <c r="H4462" i="18"/>
  <c r="I4461" i="18"/>
  <c r="H4461" i="18"/>
  <c r="I4460" i="18"/>
  <c r="H4460" i="18"/>
  <c r="I4459" i="18"/>
  <c r="H4459" i="18"/>
  <c r="I4458" i="18"/>
  <c r="H4458" i="18"/>
  <c r="I4457" i="18"/>
  <c r="H4457" i="18"/>
  <c r="I4456" i="18"/>
  <c r="H4456" i="18"/>
  <c r="I4455" i="18"/>
  <c r="H4455" i="18"/>
  <c r="N4454" i="18"/>
  <c r="N4453" i="18"/>
  <c r="I4454" i="18"/>
  <c r="H4454" i="18"/>
  <c r="I4453" i="18"/>
  <c r="H4453" i="18"/>
  <c r="N4452" i="18"/>
  <c r="N4451" i="18"/>
  <c r="I4452" i="18"/>
  <c r="H4452" i="18"/>
  <c r="I4451" i="18"/>
  <c r="H4451" i="18"/>
  <c r="N4449" i="18"/>
  <c r="N4450" i="18"/>
  <c r="H4449" i="18"/>
  <c r="I4449" i="18"/>
  <c r="H4450" i="18"/>
  <c r="I4450" i="18"/>
  <c r="N4448" i="18"/>
  <c r="N4447" i="18"/>
  <c r="I4448" i="18"/>
  <c r="H4448" i="18"/>
  <c r="I4447" i="18"/>
  <c r="H4447" i="18"/>
  <c r="N4445" i="18"/>
  <c r="N4446" i="18"/>
  <c r="H4445" i="18"/>
  <c r="I4445" i="18"/>
  <c r="H4446" i="18"/>
  <c r="I4446" i="18"/>
  <c r="N4444" i="18"/>
  <c r="N4443" i="18"/>
  <c r="N4442" i="18"/>
  <c r="N4441" i="18"/>
  <c r="N4440" i="18"/>
  <c r="N4439" i="18"/>
  <c r="I4444" i="18"/>
  <c r="H4444" i="18"/>
  <c r="I4443" i="18"/>
  <c r="H4443" i="18"/>
  <c r="I4442" i="18"/>
  <c r="H4442" i="18"/>
  <c r="I4441" i="18"/>
  <c r="H4441" i="18"/>
  <c r="I4440" i="18"/>
  <c r="H4440" i="18"/>
  <c r="I4439" i="18"/>
  <c r="H4439" i="18"/>
  <c r="N4437" i="18"/>
  <c r="N4438" i="18"/>
  <c r="H4437" i="18"/>
  <c r="I4437" i="18"/>
  <c r="H4438" i="18"/>
  <c r="I4438" i="18"/>
  <c r="N4435" i="18"/>
  <c r="N4436" i="18"/>
  <c r="H4435" i="18"/>
  <c r="I4435" i="18"/>
  <c r="H4436" i="18"/>
  <c r="I4436" i="18"/>
  <c r="K4434" i="18"/>
  <c r="N4434" i="18" s="1"/>
  <c r="H4434" i="18"/>
  <c r="I4434" i="18"/>
  <c r="K4433" i="18"/>
  <c r="N4433" i="18" s="1"/>
  <c r="H4433" i="18"/>
  <c r="I4433" i="18"/>
  <c r="K4431" i="18"/>
  <c r="N4431" i="18" s="1"/>
  <c r="K4432" i="18"/>
  <c r="N4432" i="18" s="1"/>
  <c r="H4431" i="18"/>
  <c r="I4431" i="18"/>
  <c r="H4432" i="18"/>
  <c r="I4432" i="18"/>
  <c r="K4430" i="18"/>
  <c r="N4430" i="18" s="1"/>
  <c r="I4430" i="18"/>
  <c r="H4430" i="18"/>
  <c r="K4429" i="18"/>
  <c r="N4429" i="18" s="1"/>
  <c r="K4428" i="18"/>
  <c r="N4428" i="18" s="1"/>
  <c r="K4427" i="18"/>
  <c r="N4427" i="18" s="1"/>
  <c r="K4426" i="18"/>
  <c r="N4426" i="18" s="1"/>
  <c r="K4425" i="18"/>
  <c r="N4425" i="18" s="1"/>
  <c r="K4424" i="18"/>
  <c r="N4424" i="18" s="1"/>
  <c r="I4429" i="18"/>
  <c r="H4429" i="18"/>
  <c r="I4428" i="18"/>
  <c r="H4428" i="18"/>
  <c r="I4427" i="18"/>
  <c r="H4427" i="18"/>
  <c r="I4426" i="18"/>
  <c r="H4426" i="18"/>
  <c r="I4425" i="18"/>
  <c r="H4425" i="18"/>
  <c r="I4424" i="18"/>
  <c r="H4424" i="18"/>
  <c r="K4423" i="18"/>
  <c r="N4423" i="18" s="1"/>
  <c r="K4422" i="18"/>
  <c r="N4422" i="18" s="1"/>
  <c r="K4421" i="18"/>
  <c r="N4421" i="18" s="1"/>
  <c r="K4420" i="18"/>
  <c r="N4420" i="18" s="1"/>
  <c r="K4419" i="18"/>
  <c r="N4419" i="18" s="1"/>
  <c r="K4418" i="18"/>
  <c r="N4418" i="18" s="1"/>
  <c r="K4417" i="18"/>
  <c r="N4417" i="18" s="1"/>
  <c r="K4416" i="18"/>
  <c r="N4416" i="18" s="1"/>
  <c r="K4415" i="18"/>
  <c r="N4415" i="18" s="1"/>
  <c r="K4414" i="18"/>
  <c r="N4414" i="18" s="1"/>
  <c r="K4413" i="18"/>
  <c r="N4413" i="18" s="1"/>
  <c r="K4412" i="18"/>
  <c r="N4412" i="18" s="1"/>
  <c r="I4423" i="18"/>
  <c r="H4423" i="18"/>
  <c r="I4422" i="18"/>
  <c r="H4422" i="18"/>
  <c r="I4421" i="18"/>
  <c r="H4421" i="18"/>
  <c r="I4420" i="18"/>
  <c r="H4420" i="18"/>
  <c r="I4419" i="18"/>
  <c r="H4419" i="18"/>
  <c r="I4418" i="18"/>
  <c r="H4418" i="18"/>
  <c r="I4417" i="18"/>
  <c r="H4417" i="18"/>
  <c r="I4416" i="18"/>
  <c r="H4416" i="18"/>
  <c r="I4415" i="18"/>
  <c r="H4415" i="18"/>
  <c r="I4414" i="18"/>
  <c r="H4414" i="18"/>
  <c r="I4413" i="18"/>
  <c r="H4413" i="18"/>
  <c r="I4412" i="18"/>
  <c r="H4412" i="18"/>
  <c r="K4411" i="18"/>
  <c r="N4411" i="18" s="1"/>
  <c r="K4410" i="18"/>
  <c r="N4410" i="18" s="1"/>
  <c r="K4409" i="18"/>
  <c r="N4409" i="18" s="1"/>
  <c r="K4408" i="18"/>
  <c r="N4408" i="18" s="1"/>
  <c r="K4407" i="18"/>
  <c r="N4407" i="18" s="1"/>
  <c r="K4406" i="18"/>
  <c r="N4406" i="18" s="1"/>
  <c r="K4405" i="18"/>
  <c r="N4405" i="18" s="1"/>
  <c r="K4404" i="18"/>
  <c r="N4404" i="18" s="1"/>
  <c r="K4403" i="18"/>
  <c r="N4403" i="18" s="1"/>
  <c r="K4402" i="18"/>
  <c r="N4402" i="18" s="1"/>
  <c r="K4401" i="18"/>
  <c r="N4401" i="18" s="1"/>
  <c r="K4400" i="18"/>
  <c r="N4400" i="18" s="1"/>
  <c r="K4399" i="18"/>
  <c r="N4399" i="18" s="1"/>
  <c r="K4398" i="18"/>
  <c r="N4398" i="18" s="1"/>
  <c r="K4397" i="18"/>
  <c r="N4397" i="18" s="1"/>
  <c r="I4411" i="18"/>
  <c r="H4411" i="18"/>
  <c r="I4410" i="18"/>
  <c r="H4410" i="18"/>
  <c r="I4409" i="18"/>
  <c r="H4409" i="18"/>
  <c r="I4408" i="18"/>
  <c r="H4408" i="18"/>
  <c r="I4407" i="18"/>
  <c r="H4407" i="18"/>
  <c r="I4406" i="18"/>
  <c r="H4406" i="18"/>
  <c r="I4405" i="18"/>
  <c r="H4405" i="18"/>
  <c r="I4404" i="18"/>
  <c r="H4404" i="18"/>
  <c r="I4403" i="18"/>
  <c r="H4403" i="18"/>
  <c r="I4402" i="18"/>
  <c r="H4402" i="18"/>
  <c r="I4401" i="18"/>
  <c r="H4401" i="18"/>
  <c r="I4400" i="18"/>
  <c r="H4400" i="18"/>
  <c r="I4399" i="18"/>
  <c r="H4399" i="18"/>
  <c r="I4398" i="18"/>
  <c r="H4398" i="18"/>
  <c r="I4397" i="18"/>
  <c r="H4397" i="18"/>
  <c r="K4396" i="18"/>
  <c r="N4396" i="18" s="1"/>
  <c r="I4396" i="18"/>
  <c r="H4396" i="18"/>
  <c r="K4395" i="18"/>
  <c r="N4395" i="18" s="1"/>
  <c r="K4394" i="18"/>
  <c r="N4394" i="18" s="1"/>
  <c r="I4395" i="18"/>
  <c r="H4395" i="18"/>
  <c r="I4394" i="18"/>
  <c r="H4394" i="18"/>
  <c r="K4393" i="18"/>
  <c r="N4393" i="18" s="1"/>
  <c r="K4392" i="18"/>
  <c r="N4392" i="18" s="1"/>
  <c r="K4391" i="18"/>
  <c r="N4391" i="18" s="1"/>
  <c r="I4393" i="18"/>
  <c r="H4393" i="18"/>
  <c r="I4392" i="18"/>
  <c r="H4392" i="18"/>
  <c r="I4391" i="18"/>
  <c r="H4391" i="18"/>
  <c r="K4390" i="18"/>
  <c r="N4390" i="18" s="1"/>
  <c r="I4390" i="18"/>
  <c r="H4390" i="18"/>
  <c r="K4389" i="18"/>
  <c r="N4389" i="18" s="1"/>
  <c r="K4388" i="18"/>
  <c r="N4388" i="18" s="1"/>
  <c r="I4389" i="18"/>
  <c r="H4389" i="18"/>
  <c r="I4388" i="18"/>
  <c r="H4388" i="18"/>
  <c r="K4387" i="18"/>
  <c r="N4387" i="18" s="1"/>
  <c r="K4386" i="18"/>
  <c r="N4386" i="18" s="1"/>
  <c r="K4385" i="18"/>
  <c r="N4385" i="18" s="1"/>
  <c r="K4384" i="18"/>
  <c r="N4384" i="18" s="1"/>
  <c r="K4383" i="18"/>
  <c r="N4383" i="18" s="1"/>
  <c r="K4382" i="18"/>
  <c r="N4382" i="18" s="1"/>
  <c r="I4387" i="18"/>
  <c r="H4387" i="18"/>
  <c r="I4386" i="18"/>
  <c r="H4386" i="18"/>
  <c r="I4385" i="18"/>
  <c r="H4385" i="18"/>
  <c r="I4384" i="18"/>
  <c r="H4384" i="18"/>
  <c r="I4383" i="18"/>
  <c r="H4383" i="18"/>
  <c r="I4382" i="18"/>
  <c r="H4382" i="18"/>
  <c r="K4381" i="18"/>
  <c r="N4381" i="18" s="1"/>
  <c r="K4380" i="18"/>
  <c r="N4380" i="18" s="1"/>
  <c r="K4379" i="18"/>
  <c r="N4379" i="18" s="1"/>
  <c r="K4378" i="18"/>
  <c r="N4378" i="18" s="1"/>
  <c r="K4377" i="18"/>
  <c r="N4377" i="18" s="1"/>
  <c r="K4376" i="18"/>
  <c r="N4376" i="18" s="1"/>
  <c r="K4375" i="18"/>
  <c r="N4375" i="18" s="1"/>
  <c r="K4374" i="18"/>
  <c r="N4374" i="18" s="1"/>
  <c r="K4373" i="18"/>
  <c r="N4373" i="18" s="1"/>
  <c r="K4372" i="18"/>
  <c r="N4372" i="18" s="1"/>
  <c r="K4371" i="18"/>
  <c r="N4371" i="18" s="1"/>
  <c r="K4370" i="18"/>
  <c r="N4370" i="18" s="1"/>
  <c r="K4369" i="18"/>
  <c r="N4369" i="18" s="1"/>
  <c r="K4368" i="18"/>
  <c r="N4368" i="18" s="1"/>
  <c r="K4367" i="18"/>
  <c r="N4367" i="18" s="1"/>
  <c r="K4366" i="18"/>
  <c r="N4366" i="18" s="1"/>
  <c r="K4365" i="18"/>
  <c r="N4365" i="18" s="1"/>
  <c r="K4364" i="18"/>
  <c r="N4364" i="18" s="1"/>
  <c r="H4365" i="18"/>
  <c r="I4365" i="18"/>
  <c r="H4366" i="18"/>
  <c r="I4366" i="18"/>
  <c r="H4367" i="18"/>
  <c r="I4367" i="18"/>
  <c r="H4368" i="18"/>
  <c r="I4368" i="18"/>
  <c r="H4369" i="18"/>
  <c r="I4369" i="18"/>
  <c r="H4370" i="18"/>
  <c r="I4370" i="18"/>
  <c r="H4371" i="18"/>
  <c r="I4371" i="18"/>
  <c r="H4372" i="18"/>
  <c r="I4372" i="18"/>
  <c r="H4373" i="18"/>
  <c r="I4373" i="18"/>
  <c r="H4374" i="18"/>
  <c r="I4374" i="18"/>
  <c r="H4375" i="18"/>
  <c r="I4375" i="18"/>
  <c r="H4376" i="18"/>
  <c r="I4376" i="18"/>
  <c r="H4377" i="18"/>
  <c r="I4377" i="18"/>
  <c r="H4378" i="18"/>
  <c r="I4378" i="18"/>
  <c r="H4379" i="18"/>
  <c r="I4379" i="18"/>
  <c r="H4380" i="18"/>
  <c r="I4380" i="18"/>
  <c r="H4381" i="18"/>
  <c r="I4381" i="18"/>
  <c r="I4364" i="18"/>
  <c r="H4364" i="18"/>
  <c r="K4363" i="18"/>
  <c r="N4363" i="18" s="1"/>
  <c r="I4363" i="18"/>
  <c r="H4363" i="18"/>
  <c r="K4362" i="18"/>
  <c r="N4362" i="18" s="1"/>
  <c r="K4361" i="18"/>
  <c r="N4361" i="18" s="1"/>
  <c r="K4360" i="18"/>
  <c r="N4360" i="18" s="1"/>
  <c r="H4361" i="18"/>
  <c r="I4361" i="18"/>
  <c r="H4362" i="18"/>
  <c r="I4362" i="18"/>
  <c r="I4360" i="18"/>
  <c r="H4360" i="18"/>
  <c r="K4357" i="18"/>
  <c r="N4357" i="18" s="1"/>
  <c r="K4358" i="18"/>
  <c r="N4358" i="18" s="1"/>
  <c r="K4359" i="18"/>
  <c r="N4359" i="18" s="1"/>
  <c r="H4357" i="18"/>
  <c r="I4357" i="18"/>
  <c r="H4358" i="18"/>
  <c r="I4358" i="18"/>
  <c r="H4359" i="18"/>
  <c r="I4359" i="18"/>
  <c r="K4356" i="18"/>
  <c r="N4356" i="18" s="1"/>
  <c r="K4355" i="18"/>
  <c r="N4355" i="18" s="1"/>
  <c r="K4354" i="18"/>
  <c r="N4354" i="18" s="1"/>
  <c r="K4353" i="18"/>
  <c r="N4353" i="18" s="1"/>
  <c r="K4352" i="18"/>
  <c r="N4352" i="18" s="1"/>
  <c r="K4351" i="18"/>
  <c r="N4351" i="18" s="1"/>
  <c r="K4350" i="18"/>
  <c r="N4350" i="18" s="1"/>
  <c r="K4349" i="18"/>
  <c r="N4349" i="18" s="1"/>
  <c r="H4350" i="18"/>
  <c r="I4350" i="18"/>
  <c r="H4351" i="18"/>
  <c r="I4351" i="18"/>
  <c r="H4352" i="18"/>
  <c r="I4352" i="18"/>
  <c r="H4353" i="18"/>
  <c r="I4353" i="18"/>
  <c r="H4354" i="18"/>
  <c r="I4354" i="18"/>
  <c r="H4355" i="18"/>
  <c r="I4355" i="18"/>
  <c r="H4356" i="18"/>
  <c r="I4356" i="18"/>
  <c r="I4349" i="18"/>
  <c r="H4349" i="18"/>
  <c r="K4346" i="18"/>
  <c r="N4346" i="18" s="1"/>
  <c r="K4347" i="18"/>
  <c r="N4347" i="18" s="1"/>
  <c r="K4348" i="18"/>
  <c r="N4348" i="18" s="1"/>
  <c r="H4346" i="18"/>
  <c r="I4346" i="18"/>
  <c r="H4347" i="18"/>
  <c r="I4347" i="18"/>
  <c r="H4348" i="18"/>
  <c r="I4348" i="18"/>
  <c r="K4345" i="18"/>
  <c r="N4345" i="18" s="1"/>
  <c r="I4345" i="18"/>
  <c r="H4345" i="18"/>
  <c r="K4344" i="18"/>
  <c r="N4344" i="18" s="1"/>
  <c r="K4343" i="18"/>
  <c r="N4343" i="18" s="1"/>
  <c r="K4342" i="18"/>
  <c r="N4342" i="18" s="1"/>
  <c r="K4341" i="18"/>
  <c r="N4341" i="18" s="1"/>
  <c r="I4344" i="18"/>
  <c r="H4344" i="18"/>
  <c r="I4343" i="18"/>
  <c r="H4343" i="18"/>
  <c r="I4342" i="18"/>
  <c r="H4342" i="18"/>
  <c r="I4341" i="18"/>
  <c r="H4341" i="18"/>
  <c r="K4340" i="18"/>
  <c r="N4340" i="18" s="1"/>
  <c r="H4340" i="18"/>
  <c r="I4340" i="18"/>
  <c r="K4339" i="18"/>
  <c r="N4339" i="18" s="1"/>
  <c r="I4339" i="18"/>
  <c r="H4339" i="18"/>
  <c r="H4252" i="18"/>
  <c r="I4252" i="18"/>
  <c r="K4336" i="18"/>
  <c r="N4336" i="18" s="1"/>
  <c r="K4337" i="18"/>
  <c r="N4337" i="18" s="1"/>
  <c r="K4338" i="18"/>
  <c r="N4338" i="18" s="1"/>
  <c r="H4336" i="18"/>
  <c r="I4336" i="18"/>
  <c r="H4337" i="18"/>
  <c r="I4337" i="18"/>
  <c r="H4338" i="18"/>
  <c r="I4338" i="18"/>
  <c r="K4335" i="18"/>
  <c r="N4335" i="18" s="1"/>
  <c r="K4334" i="18"/>
  <c r="N4334" i="18" s="1"/>
  <c r="K4333" i="18"/>
  <c r="N4333" i="18" s="1"/>
  <c r="K4332" i="18"/>
  <c r="N4332" i="18" s="1"/>
  <c r="I4335" i="18"/>
  <c r="H4335" i="18"/>
  <c r="I4334" i="18"/>
  <c r="H4334" i="18"/>
  <c r="I4333" i="18"/>
  <c r="H4333" i="18"/>
  <c r="I4332" i="18"/>
  <c r="H4332" i="18"/>
  <c r="K4331" i="18"/>
  <c r="N4331" i="18" s="1"/>
  <c r="K4330" i="18"/>
  <c r="N4330" i="18" s="1"/>
  <c r="I4331" i="18"/>
  <c r="H4331" i="18"/>
  <c r="I4330" i="18"/>
  <c r="H4330" i="18"/>
  <c r="K4329" i="18"/>
  <c r="N4329" i="18" s="1"/>
  <c r="K4328" i="18"/>
  <c r="N4328" i="18" s="1"/>
  <c r="K4327" i="18"/>
  <c r="N4327" i="18" s="1"/>
  <c r="K4326" i="18"/>
  <c r="N4326" i="18" s="1"/>
  <c r="K4325" i="18"/>
  <c r="N4325" i="18" s="1"/>
  <c r="K4324" i="18"/>
  <c r="N4324" i="18" s="1"/>
  <c r="K4323" i="18"/>
  <c r="N4323" i="18" s="1"/>
  <c r="K4322" i="18"/>
  <c r="N4322" i="18" s="1"/>
  <c r="I4329" i="18"/>
  <c r="H4329" i="18"/>
  <c r="I4328" i="18"/>
  <c r="H4328" i="18"/>
  <c r="I4327" i="18"/>
  <c r="H4327" i="18"/>
  <c r="I4326" i="18"/>
  <c r="H4326" i="18"/>
  <c r="I4325" i="18"/>
  <c r="H4325" i="18"/>
  <c r="I4324" i="18"/>
  <c r="H4324" i="18"/>
  <c r="I4323" i="18"/>
  <c r="H4323" i="18"/>
  <c r="I4322" i="18"/>
  <c r="H4322" i="18"/>
  <c r="S4819" i="18" l="1"/>
  <c r="Q4818" i="18"/>
  <c r="R4818" i="18"/>
  <c r="R4817" i="18"/>
  <c r="Q4817" i="18"/>
  <c r="R4816" i="18"/>
  <c r="Q4816" i="18"/>
  <c r="R4815" i="18"/>
  <c r="S4815" i="18" s="1"/>
  <c r="Q4815" i="18"/>
  <c r="Q4813" i="18"/>
  <c r="R4813" i="18"/>
  <c r="R4814" i="18"/>
  <c r="S4814" i="18" s="1"/>
  <c r="Q4814" i="18"/>
  <c r="R4812" i="18"/>
  <c r="S4812" i="18" s="1"/>
  <c r="Q4812" i="18"/>
  <c r="Q4811" i="18"/>
  <c r="R4811" i="18"/>
  <c r="Q4810" i="18"/>
  <c r="R4810" i="18"/>
  <c r="Q4809" i="18"/>
  <c r="R4809" i="18"/>
  <c r="Q4808" i="18"/>
  <c r="R4808" i="18"/>
  <c r="R4807" i="18"/>
  <c r="Q4807" i="18"/>
  <c r="Q4806" i="18"/>
  <c r="R4806" i="18"/>
  <c r="Q4805" i="18"/>
  <c r="R4805" i="18"/>
  <c r="Q4804" i="18"/>
  <c r="R4804" i="18"/>
  <c r="R4803" i="18"/>
  <c r="Q4803" i="18"/>
  <c r="R4802" i="18"/>
  <c r="Q4802" i="18"/>
  <c r="R4801" i="18"/>
  <c r="Q4801" i="18"/>
  <c r="Q4800" i="18"/>
  <c r="R4800" i="18"/>
  <c r="Q4799" i="18"/>
  <c r="R4799" i="18"/>
  <c r="R4798" i="18"/>
  <c r="Q4798" i="18"/>
  <c r="R4797" i="18"/>
  <c r="Q4797" i="18"/>
  <c r="R4796" i="18"/>
  <c r="Q4796" i="18"/>
  <c r="Q4795" i="18"/>
  <c r="R4795" i="18"/>
  <c r="Q4794" i="18"/>
  <c r="R4794" i="18"/>
  <c r="R4793" i="18"/>
  <c r="Q4793" i="18"/>
  <c r="R4792" i="18"/>
  <c r="Q4792" i="18"/>
  <c r="Q4791" i="18"/>
  <c r="R4791" i="18"/>
  <c r="Q4790" i="18"/>
  <c r="R4790" i="18"/>
  <c r="R4789" i="18"/>
  <c r="Q4789" i="18"/>
  <c r="Q4788" i="18"/>
  <c r="R4788" i="18"/>
  <c r="Q4787" i="18"/>
  <c r="R4787" i="18"/>
  <c r="Q4786" i="18"/>
  <c r="R4786" i="18"/>
  <c r="R4785" i="18"/>
  <c r="Q4785" i="18"/>
  <c r="R4784" i="18"/>
  <c r="Q4784" i="18"/>
  <c r="R4783" i="18"/>
  <c r="Q4783" i="18"/>
  <c r="R4782" i="18"/>
  <c r="Q4782" i="18"/>
  <c r="R4781" i="18"/>
  <c r="Q4781" i="18"/>
  <c r="R4780" i="18"/>
  <c r="Q4780" i="18"/>
  <c r="R4779" i="18"/>
  <c r="Q4779" i="18"/>
  <c r="R4778" i="18"/>
  <c r="Q4778" i="18"/>
  <c r="R4777" i="18"/>
  <c r="Q4777" i="18"/>
  <c r="R4776" i="18"/>
  <c r="Q4776" i="18"/>
  <c r="Q4775" i="18"/>
  <c r="R4775" i="18"/>
  <c r="R4774" i="18"/>
  <c r="Q4774" i="18"/>
  <c r="Q4773" i="18"/>
  <c r="R4773" i="18"/>
  <c r="Q4772" i="18"/>
  <c r="R4772" i="18"/>
  <c r="Q4771" i="18"/>
  <c r="R4771" i="18"/>
  <c r="R4770" i="18"/>
  <c r="Q4770" i="18"/>
  <c r="R4769" i="18"/>
  <c r="Q4769" i="18"/>
  <c r="Q4768" i="18"/>
  <c r="R4768" i="18"/>
  <c r="Q4767" i="18"/>
  <c r="R4767" i="18"/>
  <c r="Q4766" i="18"/>
  <c r="R4766" i="18"/>
  <c r="Q4765" i="18"/>
  <c r="R4765" i="18"/>
  <c r="Q4764" i="18"/>
  <c r="R4764" i="18"/>
  <c r="Q4763" i="18"/>
  <c r="R4763" i="18"/>
  <c r="Q4762" i="18"/>
  <c r="R4762" i="18"/>
  <c r="Q4761" i="18"/>
  <c r="R4761" i="18"/>
  <c r="Q4760" i="18"/>
  <c r="R4760" i="18"/>
  <c r="Q4759" i="18"/>
  <c r="R4759" i="18"/>
  <c r="Q4758" i="18"/>
  <c r="R4758" i="18"/>
  <c r="Q4757" i="18"/>
  <c r="R4757" i="18"/>
  <c r="R4756" i="18"/>
  <c r="Q4756" i="18"/>
  <c r="Q4755" i="18"/>
  <c r="R4755" i="18"/>
  <c r="Q4754" i="18"/>
  <c r="R4754" i="18"/>
  <c r="Q4753" i="18"/>
  <c r="R4753" i="18"/>
  <c r="Q4752" i="18"/>
  <c r="R4752" i="18"/>
  <c r="Q4751" i="18"/>
  <c r="R4751" i="18"/>
  <c r="Q4750" i="18"/>
  <c r="R4750" i="18"/>
  <c r="Q4749" i="18"/>
  <c r="R4749" i="18"/>
  <c r="Q4748" i="18"/>
  <c r="R4748" i="18"/>
  <c r="R4747" i="18"/>
  <c r="Q4747" i="18"/>
  <c r="Q4746" i="18"/>
  <c r="R4746" i="18"/>
  <c r="R4745" i="18"/>
  <c r="Q4745" i="18"/>
  <c r="Q4744" i="18"/>
  <c r="R4744" i="18"/>
  <c r="Q4743" i="18"/>
  <c r="R4743" i="18"/>
  <c r="Q4742" i="18"/>
  <c r="R4742" i="18"/>
  <c r="Q4741" i="18"/>
  <c r="R4741" i="18"/>
  <c r="Q4740" i="18"/>
  <c r="R4740" i="18"/>
  <c r="Q4739" i="18"/>
  <c r="R4739" i="18"/>
  <c r="Q4738" i="18"/>
  <c r="R4738" i="18"/>
  <c r="Q4737" i="18"/>
  <c r="R4737" i="18"/>
  <c r="Q4736" i="18"/>
  <c r="R4736" i="18"/>
  <c r="Q4735" i="18"/>
  <c r="R4735" i="18"/>
  <c r="Q4734" i="18"/>
  <c r="R4734" i="18"/>
  <c r="Q4733" i="18"/>
  <c r="R4733" i="18"/>
  <c r="Q4732" i="18"/>
  <c r="R4732" i="18"/>
  <c r="R4731" i="18"/>
  <c r="Q4731" i="18"/>
  <c r="R4730" i="18"/>
  <c r="Q4730" i="18"/>
  <c r="R4729" i="18"/>
  <c r="Q4729" i="18"/>
  <c r="Q4728" i="18"/>
  <c r="R4728" i="18"/>
  <c r="Q4727" i="18"/>
  <c r="R4727" i="18"/>
  <c r="Q4726" i="18"/>
  <c r="R4726" i="18"/>
  <c r="Q4725" i="18"/>
  <c r="R4725" i="18"/>
  <c r="R4724" i="18"/>
  <c r="Q4724" i="18"/>
  <c r="Q4723" i="18"/>
  <c r="R4723" i="18"/>
  <c r="Q4722" i="18"/>
  <c r="R4722" i="18"/>
  <c r="Q4721" i="18"/>
  <c r="R4721" i="18"/>
  <c r="R4720" i="18"/>
  <c r="Q4720" i="18"/>
  <c r="Q4719" i="18"/>
  <c r="R4719" i="18"/>
  <c r="R4718" i="18"/>
  <c r="Q4718" i="18"/>
  <c r="R4717" i="18"/>
  <c r="Q4717" i="18"/>
  <c r="R4716" i="18"/>
  <c r="Q4716" i="18"/>
  <c r="Q4715" i="18"/>
  <c r="R4715" i="18"/>
  <c r="R4714" i="18"/>
  <c r="Q4714" i="18"/>
  <c r="R4713" i="18"/>
  <c r="Q4713" i="18"/>
  <c r="Q4712" i="18"/>
  <c r="R4712" i="18"/>
  <c r="Q4711" i="18"/>
  <c r="R4711" i="18"/>
  <c r="Q4710" i="18"/>
  <c r="R4710" i="18"/>
  <c r="R4709" i="18"/>
  <c r="Q4709" i="18"/>
  <c r="Q4703" i="18"/>
  <c r="R4703" i="18"/>
  <c r="Q4704" i="18"/>
  <c r="R4704" i="18"/>
  <c r="Q4705" i="18"/>
  <c r="R4705" i="18"/>
  <c r="R4706" i="18"/>
  <c r="Q4706" i="18"/>
  <c r="R4707" i="18"/>
  <c r="Q4707" i="18"/>
  <c r="R4708" i="18"/>
  <c r="Q4708" i="18"/>
  <c r="R4702" i="18"/>
  <c r="Q4702" i="18"/>
  <c r="R4701" i="18"/>
  <c r="Q4701" i="18"/>
  <c r="Q4700" i="18"/>
  <c r="R4700" i="18"/>
  <c r="Q4699" i="18"/>
  <c r="R4699" i="18"/>
  <c r="Q4698" i="18"/>
  <c r="R4698" i="18"/>
  <c r="R4697" i="18"/>
  <c r="Q4697" i="18"/>
  <c r="Q4696" i="18"/>
  <c r="R4696" i="18"/>
  <c r="R4695" i="18"/>
  <c r="Q4695" i="18"/>
  <c r="Q4694" i="18"/>
  <c r="R4694" i="18"/>
  <c r="R4692" i="18"/>
  <c r="Q4692" i="18"/>
  <c r="Q4693" i="18"/>
  <c r="R4693" i="18"/>
  <c r="Q4691" i="18"/>
  <c r="R4691" i="18"/>
  <c r="Q4690" i="18"/>
  <c r="R4690" i="18"/>
  <c r="R4689" i="18"/>
  <c r="Q4689" i="18"/>
  <c r="R4688" i="18"/>
  <c r="Q4688" i="18"/>
  <c r="Q4687" i="18"/>
  <c r="R4687" i="18"/>
  <c r="R4686" i="18"/>
  <c r="Q4686" i="18"/>
  <c r="R4685" i="18"/>
  <c r="Q4685" i="18"/>
  <c r="Q4682" i="18"/>
  <c r="R4682" i="18"/>
  <c r="Q4683" i="18"/>
  <c r="R4683" i="18"/>
  <c r="Q4684" i="18"/>
  <c r="R4684" i="18"/>
  <c r="Q4681" i="18"/>
  <c r="R4681" i="18"/>
  <c r="Q4680" i="18"/>
  <c r="R4680" i="18"/>
  <c r="Q4679" i="18"/>
  <c r="R4679" i="18"/>
  <c r="Q4675" i="18"/>
  <c r="R4675" i="18"/>
  <c r="Q4676" i="18"/>
  <c r="R4676" i="18"/>
  <c r="R4677" i="18"/>
  <c r="Q4677" i="18"/>
  <c r="R4678" i="18"/>
  <c r="Q4678" i="18"/>
  <c r="Q4670" i="18"/>
  <c r="R4670" i="18"/>
  <c r="R4671" i="18"/>
  <c r="Q4671" i="18"/>
  <c r="Q4672" i="18"/>
  <c r="R4672" i="18"/>
  <c r="R4673" i="18"/>
  <c r="Q4673" i="18"/>
  <c r="R4674" i="18"/>
  <c r="Q4674" i="18"/>
  <c r="R4669" i="18"/>
  <c r="Q4669" i="18"/>
  <c r="Q4668" i="18"/>
  <c r="R4668" i="18"/>
  <c r="R4667" i="18"/>
  <c r="Q4667" i="18"/>
  <c r="Q4666" i="18"/>
  <c r="R4666" i="18"/>
  <c r="Q4665" i="18"/>
  <c r="R4665" i="18"/>
  <c r="R4664" i="18"/>
  <c r="Q4664" i="18"/>
  <c r="R4663" i="18"/>
  <c r="Q4663" i="18"/>
  <c r="Q4662" i="18"/>
  <c r="R4662" i="18"/>
  <c r="Q4661" i="18"/>
  <c r="R4661" i="18"/>
  <c r="R4660" i="18"/>
  <c r="Q4660" i="18"/>
  <c r="Q4659" i="18"/>
  <c r="R4659" i="18"/>
  <c r="Q4658" i="18"/>
  <c r="R4658" i="18"/>
  <c r="R4657" i="18"/>
  <c r="Q4657" i="18"/>
  <c r="R4656" i="18"/>
  <c r="Q4656" i="18"/>
  <c r="R4655" i="18"/>
  <c r="Q4655" i="18"/>
  <c r="Q4654" i="18"/>
  <c r="R4654" i="18"/>
  <c r="Q4653" i="18"/>
  <c r="R4653" i="18"/>
  <c r="Q4652" i="18"/>
  <c r="R4652" i="18"/>
  <c r="Q4651" i="18"/>
  <c r="R4651" i="18"/>
  <c r="Q4650" i="18"/>
  <c r="R4650" i="18"/>
  <c r="R4649" i="18"/>
  <c r="Q4649" i="18"/>
  <c r="R4605" i="18"/>
  <c r="Q4605" i="18"/>
  <c r="Q4606" i="18"/>
  <c r="R4606" i="18"/>
  <c r="R4607" i="18"/>
  <c r="Q4607" i="18"/>
  <c r="R4608" i="18"/>
  <c r="Q4608" i="18"/>
  <c r="R4609" i="18"/>
  <c r="Q4609" i="18"/>
  <c r="R4610" i="18"/>
  <c r="Q4610" i="18"/>
  <c r="R4611" i="18"/>
  <c r="Q4611" i="18"/>
  <c r="Q4612" i="18"/>
  <c r="R4612" i="18"/>
  <c r="Q4613" i="18"/>
  <c r="R4613" i="18"/>
  <c r="Q4614" i="18"/>
  <c r="R4614" i="18"/>
  <c r="Q4615" i="18"/>
  <c r="R4615" i="18"/>
  <c r="Q4616" i="18"/>
  <c r="R4616" i="18"/>
  <c r="R4617" i="18"/>
  <c r="Q4617" i="18"/>
  <c r="Q4618" i="18"/>
  <c r="R4618" i="18"/>
  <c r="R4619" i="18"/>
  <c r="Q4619" i="18"/>
  <c r="Q4620" i="18"/>
  <c r="R4620" i="18"/>
  <c r="Q4621" i="18"/>
  <c r="R4621" i="18"/>
  <c r="Q4622" i="18"/>
  <c r="R4622" i="18"/>
  <c r="Q4623" i="18"/>
  <c r="R4623" i="18"/>
  <c r="Q4624" i="18"/>
  <c r="R4624" i="18"/>
  <c r="R4625" i="18"/>
  <c r="Q4625" i="18"/>
  <c r="Q4626" i="18"/>
  <c r="R4626" i="18"/>
  <c r="Q4627" i="18"/>
  <c r="R4627" i="18"/>
  <c r="Q4628" i="18"/>
  <c r="R4628" i="18"/>
  <c r="Q4629" i="18"/>
  <c r="R4629" i="18"/>
  <c r="R4630" i="18"/>
  <c r="Q4630" i="18"/>
  <c r="R4631" i="18"/>
  <c r="Q4631" i="18"/>
  <c r="R4632" i="18"/>
  <c r="Q4632" i="18"/>
  <c r="R4633" i="18"/>
  <c r="Q4633" i="18"/>
  <c r="R4634" i="18"/>
  <c r="Q4634" i="18"/>
  <c r="R4635" i="18"/>
  <c r="Q4635" i="18"/>
  <c r="R4636" i="18"/>
  <c r="Q4636" i="18"/>
  <c r="R4637" i="18"/>
  <c r="Q4637" i="18"/>
  <c r="R4638" i="18"/>
  <c r="Q4638" i="18"/>
  <c r="R4639" i="18"/>
  <c r="Q4639" i="18"/>
  <c r="Q4640" i="18"/>
  <c r="R4640" i="18"/>
  <c r="Q4641" i="18"/>
  <c r="R4641" i="18"/>
  <c r="R4642" i="18"/>
  <c r="Q4642" i="18"/>
  <c r="Q4643" i="18"/>
  <c r="R4643" i="18"/>
  <c r="R4644" i="18"/>
  <c r="Q4644" i="18"/>
  <c r="R4645" i="18"/>
  <c r="Q4645" i="18"/>
  <c r="R4646" i="18"/>
  <c r="Q4646" i="18"/>
  <c r="Q4647" i="18"/>
  <c r="R4647" i="18"/>
  <c r="R4648" i="18"/>
  <c r="Q4648" i="18"/>
  <c r="R4602" i="18"/>
  <c r="Q4602" i="18"/>
  <c r="R4603" i="18"/>
  <c r="Q4603" i="18"/>
  <c r="Q4604" i="18"/>
  <c r="R4604" i="18"/>
  <c r="R4601" i="18"/>
  <c r="Q4601" i="18"/>
  <c r="Q4600" i="18"/>
  <c r="R4600" i="18"/>
  <c r="R4599" i="18"/>
  <c r="Q4599" i="18"/>
  <c r="Q4598" i="18"/>
  <c r="R4598" i="18"/>
  <c r="Q4597" i="18"/>
  <c r="R4597" i="18"/>
  <c r="R4595" i="18"/>
  <c r="Q4595" i="18"/>
  <c r="Q4596" i="18"/>
  <c r="R4596" i="18"/>
  <c r="Q4594" i="18"/>
  <c r="R4594" i="18"/>
  <c r="R4593" i="18"/>
  <c r="Q4593" i="18"/>
  <c r="R4592" i="18"/>
  <c r="Q4592" i="18"/>
  <c r="Q4591" i="18"/>
  <c r="R4591" i="18"/>
  <c r="Q4590" i="18"/>
  <c r="R4590" i="18"/>
  <c r="R4589" i="18"/>
  <c r="Q4589" i="18"/>
  <c r="R4588" i="18"/>
  <c r="Q4588" i="18"/>
  <c r="R4587" i="18"/>
  <c r="Q4587" i="18"/>
  <c r="Q4586" i="18"/>
  <c r="R4586" i="18"/>
  <c r="Q4585" i="18"/>
  <c r="R4585" i="18"/>
  <c r="Q4584" i="18"/>
  <c r="R4584" i="18"/>
  <c r="Q4583" i="18"/>
  <c r="R4583" i="18"/>
  <c r="Q4582" i="18"/>
  <c r="R4582" i="18"/>
  <c r="R4577" i="18"/>
  <c r="Q4577" i="18"/>
  <c r="Q4578" i="18"/>
  <c r="R4578" i="18"/>
  <c r="Q4579" i="18"/>
  <c r="R4579" i="18"/>
  <c r="Q4580" i="18"/>
  <c r="R4580" i="18"/>
  <c r="Q4581" i="18"/>
  <c r="R4581" i="18"/>
  <c r="Q4576" i="18"/>
  <c r="R4576" i="18"/>
  <c r="R4575" i="18"/>
  <c r="Q4575" i="18"/>
  <c r="Q4574" i="18"/>
  <c r="R4574" i="18"/>
  <c r="Q4573" i="18"/>
  <c r="R4573" i="18"/>
  <c r="R4572" i="18"/>
  <c r="Q4572" i="18"/>
  <c r="Q4571" i="18"/>
  <c r="R4571" i="18"/>
  <c r="R4570" i="18"/>
  <c r="Q4570" i="18"/>
  <c r="Q4569" i="18"/>
  <c r="R4569" i="18"/>
  <c r="Q4568" i="18"/>
  <c r="R4568" i="18"/>
  <c r="Q4567" i="18"/>
  <c r="R4567" i="18"/>
  <c r="Q4566" i="18"/>
  <c r="R4566" i="18"/>
  <c r="R4565" i="18"/>
  <c r="Q4565" i="18"/>
  <c r="R4564" i="18"/>
  <c r="Q4564" i="18"/>
  <c r="R4563" i="18"/>
  <c r="Q4563" i="18"/>
  <c r="R4562" i="18"/>
  <c r="Q4562" i="18"/>
  <c r="R4561" i="18"/>
  <c r="Q4561" i="18"/>
  <c r="R4560" i="18"/>
  <c r="Q4560" i="18"/>
  <c r="R4559" i="18"/>
  <c r="Q4559" i="18"/>
  <c r="Q4558" i="18"/>
  <c r="R4558" i="18"/>
  <c r="R4557" i="18"/>
  <c r="Q4557" i="18"/>
  <c r="Q4556" i="18"/>
  <c r="R4556" i="18"/>
  <c r="Q4555" i="18"/>
  <c r="R4555" i="18"/>
  <c r="R4554" i="18"/>
  <c r="Q4554" i="18"/>
  <c r="R4553" i="18"/>
  <c r="Q4553" i="18"/>
  <c r="R4552" i="18"/>
  <c r="Q4552" i="18"/>
  <c r="R4551" i="18"/>
  <c r="Q4551" i="18"/>
  <c r="R4550" i="18"/>
  <c r="Q4550" i="18"/>
  <c r="R4549" i="18"/>
  <c r="Q4549" i="18"/>
  <c r="R4548" i="18"/>
  <c r="Q4548" i="18"/>
  <c r="R4547" i="18"/>
  <c r="Q4547" i="18"/>
  <c r="R4546" i="18"/>
  <c r="Q4546" i="18"/>
  <c r="Q4544" i="18"/>
  <c r="R4544" i="18"/>
  <c r="R4545" i="18"/>
  <c r="Q4545" i="18"/>
  <c r="R4543" i="18"/>
  <c r="Q4543" i="18"/>
  <c r="R4542" i="18"/>
  <c r="Q4542" i="18"/>
  <c r="R4531" i="18"/>
  <c r="Q4531" i="18"/>
  <c r="R4532" i="18"/>
  <c r="Q4532" i="18"/>
  <c r="R4533" i="18"/>
  <c r="Q4533" i="18"/>
  <c r="R4534" i="18"/>
  <c r="Q4534" i="18"/>
  <c r="R4535" i="18"/>
  <c r="Q4535" i="18"/>
  <c r="Q4536" i="18"/>
  <c r="R4536" i="18"/>
  <c r="R4537" i="18"/>
  <c r="Q4537" i="18"/>
  <c r="R4538" i="18"/>
  <c r="Q4538" i="18"/>
  <c r="R4539" i="18"/>
  <c r="Q4539" i="18"/>
  <c r="R4540" i="18"/>
  <c r="Q4540" i="18"/>
  <c r="R4541" i="18"/>
  <c r="Q4541" i="18"/>
  <c r="R4530" i="18"/>
  <c r="Q4530" i="18"/>
  <c r="R4529" i="18"/>
  <c r="Q4529" i="18"/>
  <c r="R4528" i="18"/>
  <c r="Q4528" i="18"/>
  <c r="R4527" i="18"/>
  <c r="Q4527" i="18"/>
  <c r="R4526" i="18"/>
  <c r="Q4526" i="18"/>
  <c r="R4525" i="18"/>
  <c r="Q4525" i="18"/>
  <c r="R4523" i="18"/>
  <c r="Q4523" i="18"/>
  <c r="R4524" i="18"/>
  <c r="Q4524" i="18"/>
  <c r="R4522" i="18"/>
  <c r="Q4522" i="18"/>
  <c r="R4521" i="18"/>
  <c r="Q4521" i="18"/>
  <c r="R4520" i="18"/>
  <c r="Q4520" i="18"/>
  <c r="Q4519" i="18"/>
  <c r="R4519" i="18"/>
  <c r="Q4517" i="18"/>
  <c r="R4517" i="18"/>
  <c r="R4518" i="18"/>
  <c r="Q4518" i="18"/>
  <c r="Q4516" i="18"/>
  <c r="R4516" i="18"/>
  <c r="Q4515" i="18"/>
  <c r="R4515" i="18"/>
  <c r="R4514" i="18"/>
  <c r="Q4514" i="18"/>
  <c r="Q4513" i="18"/>
  <c r="R4513" i="18"/>
  <c r="Q4512" i="18"/>
  <c r="R4512" i="18"/>
  <c r="Q4511" i="18"/>
  <c r="R4511" i="18"/>
  <c r="Q4510" i="18"/>
  <c r="R4510" i="18"/>
  <c r="Q4509" i="18"/>
  <c r="R4509" i="18"/>
  <c r="R4508" i="18"/>
  <c r="Q4508" i="18"/>
  <c r="Q4507" i="18"/>
  <c r="R4507" i="18"/>
  <c r="Q4506" i="18"/>
  <c r="R4506" i="18"/>
  <c r="R4505" i="18"/>
  <c r="Q4505" i="18"/>
  <c r="Q4504" i="18"/>
  <c r="R4504" i="18"/>
  <c r="R4503" i="18"/>
  <c r="Q4503" i="18"/>
  <c r="R4495" i="18"/>
  <c r="Q4495" i="18"/>
  <c r="Q4496" i="18"/>
  <c r="R4496" i="18"/>
  <c r="Q4497" i="18"/>
  <c r="R4497" i="18"/>
  <c r="R4498" i="18"/>
  <c r="Q4498" i="18"/>
  <c r="R4499" i="18"/>
  <c r="Q4499" i="18"/>
  <c r="R4500" i="18"/>
  <c r="Q4500" i="18"/>
  <c r="R4501" i="18"/>
  <c r="Q4501" i="18"/>
  <c r="Q4502" i="18"/>
  <c r="R4502" i="18"/>
  <c r="R4494" i="18"/>
  <c r="Q4494" i="18"/>
  <c r="R4493" i="18"/>
  <c r="Q4493" i="18"/>
  <c r="Q4492" i="18"/>
  <c r="R4492" i="18"/>
  <c r="Q4491" i="18"/>
  <c r="R4491" i="18"/>
  <c r="Q4489" i="18"/>
  <c r="R4489" i="18"/>
  <c r="R4490" i="18"/>
  <c r="Q4490" i="18"/>
  <c r="R4488" i="18"/>
  <c r="Q4488" i="18"/>
  <c r="Q4487" i="18"/>
  <c r="R4487" i="18"/>
  <c r="Q4485" i="18"/>
  <c r="R4485" i="18"/>
  <c r="R4486" i="18"/>
  <c r="Q4486" i="18"/>
  <c r="Q4484" i="18"/>
  <c r="R4484" i="18"/>
  <c r="R4483" i="18"/>
  <c r="Q4483" i="18"/>
  <c r="Q4482" i="18"/>
  <c r="R4482" i="18"/>
  <c r="Q4481" i="18"/>
  <c r="R4481" i="18"/>
  <c r="R4479" i="18"/>
  <c r="Q4479" i="18"/>
  <c r="Q4480" i="18"/>
  <c r="R4480" i="18"/>
  <c r="Q4477" i="18"/>
  <c r="R4477" i="18"/>
  <c r="Q4478" i="18"/>
  <c r="R4478" i="18"/>
  <c r="Q4476" i="18"/>
  <c r="R4476" i="18"/>
  <c r="Q4475" i="18"/>
  <c r="R4475" i="18"/>
  <c r="Q4474" i="18"/>
  <c r="R4474" i="18"/>
  <c r="R4473" i="18"/>
  <c r="Q4473" i="18"/>
  <c r="Q4472" i="18"/>
  <c r="R4472" i="18"/>
  <c r="Q4471" i="18"/>
  <c r="R4471" i="18"/>
  <c r="Q4470" i="18"/>
  <c r="R4470" i="18"/>
  <c r="R4469" i="18"/>
  <c r="Q4469" i="18"/>
  <c r="Q4468" i="18"/>
  <c r="R4468" i="18"/>
  <c r="R4467" i="18"/>
  <c r="Q4467" i="18"/>
  <c r="Q4466" i="18"/>
  <c r="R4466" i="18"/>
  <c r="Q4465" i="18"/>
  <c r="R4465" i="18"/>
  <c r="R4464" i="18"/>
  <c r="Q4464" i="18"/>
  <c r="R4463" i="18"/>
  <c r="Q4463" i="18"/>
  <c r="Q4462" i="18"/>
  <c r="R4462" i="18"/>
  <c r="R4461" i="18"/>
  <c r="Q4461" i="18"/>
  <c r="Q4460" i="18"/>
  <c r="R4460" i="18"/>
  <c r="R4459" i="18"/>
  <c r="Q4459" i="18"/>
  <c r="Q4458" i="18"/>
  <c r="R4458" i="18"/>
  <c r="R4457" i="18"/>
  <c r="Q4457" i="18"/>
  <c r="R4456" i="18"/>
  <c r="Q4456" i="18"/>
  <c r="R4455" i="18"/>
  <c r="Q4455" i="18"/>
  <c r="R4454" i="18"/>
  <c r="Q4454" i="18"/>
  <c r="Q4453" i="18"/>
  <c r="R4453" i="18"/>
  <c r="R4452" i="18"/>
  <c r="Q4452" i="18"/>
  <c r="R4451" i="18"/>
  <c r="Q4451" i="18"/>
  <c r="R4449" i="18"/>
  <c r="Q4449" i="18"/>
  <c r="R4450" i="18"/>
  <c r="Q4450" i="18"/>
  <c r="R4448" i="18"/>
  <c r="Q4448" i="18"/>
  <c r="Q4447" i="18"/>
  <c r="R4447" i="18"/>
  <c r="R4445" i="18"/>
  <c r="Q4445" i="18"/>
  <c r="R4446" i="18"/>
  <c r="Q4446" i="18"/>
  <c r="R4444" i="18"/>
  <c r="Q4444" i="18"/>
  <c r="R4443" i="18"/>
  <c r="Q4443" i="18"/>
  <c r="Q4442" i="18"/>
  <c r="R4442" i="18"/>
  <c r="Q4441" i="18"/>
  <c r="R4441" i="18"/>
  <c r="R4440" i="18"/>
  <c r="Q4440" i="18"/>
  <c r="R4439" i="18"/>
  <c r="Q4439" i="18"/>
  <c r="R4437" i="18"/>
  <c r="Q4437" i="18"/>
  <c r="R4438" i="18"/>
  <c r="Q4438" i="18"/>
  <c r="R4435" i="18"/>
  <c r="Q4435" i="18"/>
  <c r="R4436" i="18"/>
  <c r="Q4436" i="18"/>
  <c r="Q4434" i="18"/>
  <c r="R4434" i="18"/>
  <c r="Q4433" i="18"/>
  <c r="R4433" i="18"/>
  <c r="R4431" i="18"/>
  <c r="Q4431" i="18"/>
  <c r="R4432" i="18"/>
  <c r="Q4432" i="18"/>
  <c r="R4430" i="18"/>
  <c r="Q4430" i="18"/>
  <c r="R4429" i="18"/>
  <c r="Q4429" i="18"/>
  <c r="R4428" i="18"/>
  <c r="Q4428" i="18"/>
  <c r="Q4427" i="18"/>
  <c r="R4427" i="18"/>
  <c r="Q4426" i="18"/>
  <c r="R4426" i="18"/>
  <c r="Q4425" i="18"/>
  <c r="R4425" i="18"/>
  <c r="Q4424" i="18"/>
  <c r="R4424" i="18"/>
  <c r="R4423" i="18"/>
  <c r="Q4423" i="18"/>
  <c r="Q4422" i="18"/>
  <c r="R4422" i="18"/>
  <c r="R4421" i="18"/>
  <c r="Q4421" i="18"/>
  <c r="Q4420" i="18"/>
  <c r="R4420" i="18"/>
  <c r="Q4419" i="18"/>
  <c r="R4419" i="18"/>
  <c r="Q4418" i="18"/>
  <c r="R4418" i="18"/>
  <c r="R4417" i="18"/>
  <c r="Q4417" i="18"/>
  <c r="R4416" i="18"/>
  <c r="Q4416" i="18"/>
  <c r="R4415" i="18"/>
  <c r="Q4415" i="18"/>
  <c r="R4414" i="18"/>
  <c r="Q4414" i="18"/>
  <c r="R4413" i="18"/>
  <c r="Q4413" i="18"/>
  <c r="R4412" i="18"/>
  <c r="Q4412" i="18"/>
  <c r="R4411" i="18"/>
  <c r="Q4411" i="18"/>
  <c r="R4410" i="18"/>
  <c r="Q4410" i="18"/>
  <c r="Q4409" i="18"/>
  <c r="R4409" i="18"/>
  <c r="R4408" i="18"/>
  <c r="Q4408" i="18"/>
  <c r="Q4407" i="18"/>
  <c r="R4407" i="18"/>
  <c r="R4406" i="18"/>
  <c r="Q4406" i="18"/>
  <c r="R4405" i="18"/>
  <c r="Q4405" i="18"/>
  <c r="Q4404" i="18"/>
  <c r="R4404" i="18"/>
  <c r="Q4403" i="18"/>
  <c r="R4403" i="18"/>
  <c r="R4402" i="18"/>
  <c r="Q4402" i="18"/>
  <c r="R4401" i="18"/>
  <c r="Q4401" i="18"/>
  <c r="R4400" i="18"/>
  <c r="Q4400" i="18"/>
  <c r="Q4399" i="18"/>
  <c r="R4399" i="18"/>
  <c r="Q4398" i="18"/>
  <c r="R4398" i="18"/>
  <c r="R4397" i="18"/>
  <c r="Q4397" i="18"/>
  <c r="Q4396" i="18"/>
  <c r="R4396" i="18"/>
  <c r="Q4395" i="18"/>
  <c r="R4395" i="18"/>
  <c r="R4394" i="18"/>
  <c r="Q4394" i="18"/>
  <c r="Q4393" i="18"/>
  <c r="R4393" i="18"/>
  <c r="R4392" i="18"/>
  <c r="Q4392" i="18"/>
  <c r="Q4391" i="18"/>
  <c r="R4391" i="18"/>
  <c r="R4390" i="18"/>
  <c r="Q4390" i="18"/>
  <c r="R4389" i="18"/>
  <c r="Q4389" i="18"/>
  <c r="R4388" i="18"/>
  <c r="Q4388" i="18"/>
  <c r="R4387" i="18"/>
  <c r="Q4387" i="18"/>
  <c r="R4386" i="18"/>
  <c r="Q4386" i="18"/>
  <c r="R4385" i="18"/>
  <c r="Q4385" i="18"/>
  <c r="R4384" i="18"/>
  <c r="Q4384" i="18"/>
  <c r="R4383" i="18"/>
  <c r="Q4383" i="18"/>
  <c r="R4382" i="18"/>
  <c r="Q4382" i="18"/>
  <c r="Q4365" i="18"/>
  <c r="R4365" i="18"/>
  <c r="Q4366" i="18"/>
  <c r="R4366" i="18"/>
  <c r="R4367" i="18"/>
  <c r="Q4367" i="18"/>
  <c r="Q4368" i="18"/>
  <c r="R4368" i="18"/>
  <c r="Q4369" i="18"/>
  <c r="R4369" i="18"/>
  <c r="Q4370" i="18"/>
  <c r="R4370" i="18"/>
  <c r="R4371" i="18"/>
  <c r="Q4371" i="18"/>
  <c r="R4372" i="18"/>
  <c r="Q4372" i="18"/>
  <c r="R4373" i="18"/>
  <c r="Q4373" i="18"/>
  <c r="R4374" i="18"/>
  <c r="Q4374" i="18"/>
  <c r="Q4375" i="18"/>
  <c r="R4375" i="18"/>
  <c r="Q4376" i="18"/>
  <c r="R4376" i="18"/>
  <c r="R4377" i="18"/>
  <c r="Q4377" i="18"/>
  <c r="Q4378" i="18"/>
  <c r="R4378" i="18"/>
  <c r="R4379" i="18"/>
  <c r="Q4379" i="18"/>
  <c r="R4380" i="18"/>
  <c r="Q4380" i="18"/>
  <c r="Q4381" i="18"/>
  <c r="R4381" i="18"/>
  <c r="R4364" i="18"/>
  <c r="Q4364" i="18"/>
  <c r="Q4363" i="18"/>
  <c r="R4363" i="18"/>
  <c r="Q4361" i="18"/>
  <c r="R4361" i="18"/>
  <c r="R4362" i="18"/>
  <c r="Q4362" i="18"/>
  <c r="Q4360" i="18"/>
  <c r="R4360" i="18"/>
  <c r="R4357" i="18"/>
  <c r="Q4357" i="18"/>
  <c r="Q4358" i="18"/>
  <c r="R4358" i="18"/>
  <c r="R4359" i="18"/>
  <c r="Q4359" i="18"/>
  <c r="Q4350" i="18"/>
  <c r="R4350" i="18"/>
  <c r="Q4351" i="18"/>
  <c r="R4351" i="18"/>
  <c r="R4352" i="18"/>
  <c r="Q4352" i="18"/>
  <c r="R4353" i="18"/>
  <c r="Q4353" i="18"/>
  <c r="R4354" i="18"/>
  <c r="Q4354" i="18"/>
  <c r="Q4355" i="18"/>
  <c r="R4355" i="18"/>
  <c r="Q4356" i="18"/>
  <c r="R4356" i="18"/>
  <c r="R4349" i="18"/>
  <c r="Q4349" i="18"/>
  <c r="Q4346" i="18"/>
  <c r="R4346" i="18"/>
  <c r="R4347" i="18"/>
  <c r="Q4347" i="18"/>
  <c r="Q4348" i="18"/>
  <c r="R4348" i="18"/>
  <c r="R4345" i="18"/>
  <c r="Q4345" i="18"/>
  <c r="R4344" i="18"/>
  <c r="Q4344" i="18"/>
  <c r="Q4343" i="18"/>
  <c r="R4343" i="18"/>
  <c r="Q4342" i="18"/>
  <c r="R4342" i="18"/>
  <c r="Q4341" i="18"/>
  <c r="R4341" i="18"/>
  <c r="R4340" i="18"/>
  <c r="Q4340" i="18"/>
  <c r="R4339" i="18"/>
  <c r="Q4339" i="18"/>
  <c r="R4252" i="18"/>
  <c r="Q4252" i="18"/>
  <c r="R4336" i="18"/>
  <c r="Q4336" i="18"/>
  <c r="R4337" i="18"/>
  <c r="Q4337" i="18"/>
  <c r="Q4338" i="18"/>
  <c r="R4338" i="18"/>
  <c r="Q4335" i="18"/>
  <c r="R4335" i="18"/>
  <c r="Q4334" i="18"/>
  <c r="R4334" i="18"/>
  <c r="Q4333" i="18"/>
  <c r="R4333" i="18"/>
  <c r="R4332" i="18"/>
  <c r="Q4332" i="18"/>
  <c r="R4331" i="18"/>
  <c r="S4331" i="18" s="1"/>
  <c r="Q4331" i="18"/>
  <c r="R4330" i="18"/>
  <c r="S4330" i="18" s="1"/>
  <c r="Q4330" i="18"/>
  <c r="R4329" i="18"/>
  <c r="S4329" i="18" s="1"/>
  <c r="Q4329" i="18"/>
  <c r="R4328" i="18"/>
  <c r="S4328" i="18" s="1"/>
  <c r="Q4328" i="18"/>
  <c r="R4327" i="18"/>
  <c r="S4327" i="18" s="1"/>
  <c r="Q4327" i="18"/>
  <c r="Q4326" i="18"/>
  <c r="R4326" i="18"/>
  <c r="S4326" i="18" s="1"/>
  <c r="R4325" i="18"/>
  <c r="Q4325" i="18"/>
  <c r="Q4324" i="18"/>
  <c r="R4324" i="18"/>
  <c r="Q4323" i="18"/>
  <c r="R4323" i="18"/>
  <c r="R4322" i="18"/>
  <c r="Q4322" i="18"/>
  <c r="S4811" i="18"/>
  <c r="S4817" i="18"/>
  <c r="K4321" i="18"/>
  <c r="N4321" i="18" s="1"/>
  <c r="I4321" i="18"/>
  <c r="H4321" i="18"/>
  <c r="K4320" i="18"/>
  <c r="N4320" i="18" s="1"/>
  <c r="K4319" i="18"/>
  <c r="N4319" i="18" s="1"/>
  <c r="K4318" i="18"/>
  <c r="N4318" i="18" s="1"/>
  <c r="I4320" i="18"/>
  <c r="H4320" i="18"/>
  <c r="I4319" i="18"/>
  <c r="H4319" i="18"/>
  <c r="I4318" i="18"/>
  <c r="H4318" i="18"/>
  <c r="K4317" i="18"/>
  <c r="N4317" i="18" s="1"/>
  <c r="K4316" i="18"/>
  <c r="N4316" i="18" s="1"/>
  <c r="K4315" i="18"/>
  <c r="N4315" i="18" s="1"/>
  <c r="H4316" i="18"/>
  <c r="I4316" i="18"/>
  <c r="H4317" i="18"/>
  <c r="I4317" i="18"/>
  <c r="I4315" i="18"/>
  <c r="H4315" i="18"/>
  <c r="S4645" i="18" l="1"/>
  <c r="S4324" i="18"/>
  <c r="S4520" i="18"/>
  <c r="S4716" i="18"/>
  <c r="S4519" i="18"/>
  <c r="S4717" i="18"/>
  <c r="S4802" i="18"/>
  <c r="S4522" i="18"/>
  <c r="S4634" i="18"/>
  <c r="S4524" i="18"/>
  <c r="S4719" i="18"/>
  <c r="S4633" i="18"/>
  <c r="S4513" i="18"/>
  <c r="S4709" i="18"/>
  <c r="S4720" i="18"/>
  <c r="S4514" i="18"/>
  <c r="S4710" i="18"/>
  <c r="S4721" i="18"/>
  <c r="S4631" i="18"/>
  <c r="S4787" i="18"/>
  <c r="S4705" i="18"/>
  <c r="S4788" i="18"/>
  <c r="S4804" i="18"/>
  <c r="S4703" i="18"/>
  <c r="S4630" i="18"/>
  <c r="S4523" i="18"/>
  <c r="S4525" i="18"/>
  <c r="S4746" i="18"/>
  <c r="S4427" i="18"/>
  <c r="S4650" i="18"/>
  <c r="S4704" i="18"/>
  <c r="S4747" i="18"/>
  <c r="S4775" i="18"/>
  <c r="S4795" i="18"/>
  <c r="S4801" i="18"/>
  <c r="S4343" i="18"/>
  <c r="S4362" i="18"/>
  <c r="S4373" i="18"/>
  <c r="S4468" i="18"/>
  <c r="S4473" i="18"/>
  <c r="S4483" i="18"/>
  <c r="S4492" i="18"/>
  <c r="S4512" i="18"/>
  <c r="S4529" i="18"/>
  <c r="S4548" i="18"/>
  <c r="S4561" i="18"/>
  <c r="S4575" i="18"/>
  <c r="S4602" i="18"/>
  <c r="S4660" i="18"/>
  <c r="S4730" i="18"/>
  <c r="S4342" i="18"/>
  <c r="S4493" i="18"/>
  <c r="S4755" i="18"/>
  <c r="S4422" i="18"/>
  <c r="S4588" i="18"/>
  <c r="S4475" i="18"/>
  <c r="S4774" i="18"/>
  <c r="S4454" i="18"/>
  <c r="S4531" i="18"/>
  <c r="S4428" i="18"/>
  <c r="S4542" i="18"/>
  <c r="S4679" i="18"/>
  <c r="S4607" i="18"/>
  <c r="S4371" i="18"/>
  <c r="S4351" i="18"/>
  <c r="S4438" i="18"/>
  <c r="S4581" i="18"/>
  <c r="S4595" i="18"/>
  <c r="S4648" i="18"/>
  <c r="S4620" i="18"/>
  <c r="S4652" i="18"/>
  <c r="S4701" i="18"/>
  <c r="S4736" i="18"/>
  <c r="S4764" i="18"/>
  <c r="S4778" i="18"/>
  <c r="S4784" i="18"/>
  <c r="S4363" i="18"/>
  <c r="S4370" i="18"/>
  <c r="S4391" i="18"/>
  <c r="S4402" i="18"/>
  <c r="S4447" i="18"/>
  <c r="S4457" i="18"/>
  <c r="S4550" i="18"/>
  <c r="S4564" i="18"/>
  <c r="S4673" i="18"/>
  <c r="S4681" i="18"/>
  <c r="S4733" i="18"/>
  <c r="S4756" i="18"/>
  <c r="S4350" i="18"/>
  <c r="S4382" i="18"/>
  <c r="S4423" i="18"/>
  <c r="S4437" i="18"/>
  <c r="S4541" i="18"/>
  <c r="S4580" i="18"/>
  <c r="S4647" i="18"/>
  <c r="S4619" i="18"/>
  <c r="S4605" i="18"/>
  <c r="S4653" i="18"/>
  <c r="S4662" i="18"/>
  <c r="S4702" i="18"/>
  <c r="S4737" i="18"/>
  <c r="S4765" i="18"/>
  <c r="S4779" i="18"/>
  <c r="S4785" i="18"/>
  <c r="S4338" i="18"/>
  <c r="S4345" i="18"/>
  <c r="S4369" i="18"/>
  <c r="S4392" i="18"/>
  <c r="S4403" i="18"/>
  <c r="S4448" i="18"/>
  <c r="S4458" i="18"/>
  <c r="S4476" i="18"/>
  <c r="S4504" i="18"/>
  <c r="S4551" i="18"/>
  <c r="S4565" i="18"/>
  <c r="S4597" i="18"/>
  <c r="S4672" i="18"/>
  <c r="S4734" i="18"/>
  <c r="S4426" i="18"/>
  <c r="S4697" i="18"/>
  <c r="S4574" i="18"/>
  <c r="S4689" i="18"/>
  <c r="S4700" i="18"/>
  <c r="S4732" i="18"/>
  <c r="S4364" i="18"/>
  <c r="S4486" i="18"/>
  <c r="S4654" i="18"/>
  <c r="S4663" i="18"/>
  <c r="S4786" i="18"/>
  <c r="S4337" i="18"/>
  <c r="S4368" i="18"/>
  <c r="S4393" i="18"/>
  <c r="S4404" i="18"/>
  <c r="S4439" i="18"/>
  <c r="S4459" i="18"/>
  <c r="S4505" i="18"/>
  <c r="S4552" i="18"/>
  <c r="S4566" i="18"/>
  <c r="S4598" i="18"/>
  <c r="S4671" i="18"/>
  <c r="S4691" i="18"/>
  <c r="S4735" i="18"/>
  <c r="S4384" i="18"/>
  <c r="S4430" i="18"/>
  <c r="S4485" i="18"/>
  <c r="S4502" i="18"/>
  <c r="S4539" i="18"/>
  <c r="S4578" i="18"/>
  <c r="S4591" i="18"/>
  <c r="S4617" i="18"/>
  <c r="S4655" i="18"/>
  <c r="S4664" i="18"/>
  <c r="S4739" i="18"/>
  <c r="S4767" i="18"/>
  <c r="S4687" i="18"/>
  <c r="S4467" i="18"/>
  <c r="S4699" i="18"/>
  <c r="S4344" i="18"/>
  <c r="S4352" i="18"/>
  <c r="S4333" i="18"/>
  <c r="S4547" i="18"/>
  <c r="S4334" i="18"/>
  <c r="S4436" i="18"/>
  <c r="S4421" i="18"/>
  <c r="S4690" i="18"/>
  <c r="S4491" i="18"/>
  <c r="S4446" i="18"/>
  <c r="S4469" i="18"/>
  <c r="S4429" i="18"/>
  <c r="S4618" i="18"/>
  <c r="S4675" i="18"/>
  <c r="S4521" i="18"/>
  <c r="S4549" i="18"/>
  <c r="S4718" i="18"/>
  <c r="S4367" i="18"/>
  <c r="S4553" i="18"/>
  <c r="S4325" i="18"/>
  <c r="S4782" i="18"/>
  <c r="S4360" i="18"/>
  <c r="S4389" i="18"/>
  <c r="S4585" i="18"/>
  <c r="S4474" i="18"/>
  <c r="S4731" i="18"/>
  <c r="S4711" i="18"/>
  <c r="S4800" i="18"/>
  <c r="S4688" i="18"/>
  <c r="S4335" i="18"/>
  <c r="S4420" i="18"/>
  <c r="S4586" i="18"/>
  <c r="S4635" i="18"/>
  <c r="S4674" i="18"/>
  <c r="S4460" i="18"/>
  <c r="S4757" i="18"/>
  <c r="S4644" i="18"/>
  <c r="S4740" i="18"/>
  <c r="S4347" i="18"/>
  <c r="S4406" i="18"/>
  <c r="S4461" i="18"/>
  <c r="S4515" i="18"/>
  <c r="S4723" i="18"/>
  <c r="S4394" i="18"/>
  <c r="S4432" i="18"/>
  <c r="S4477" i="18"/>
  <c r="S4537" i="18"/>
  <c r="S4741" i="18"/>
  <c r="S4813" i="18"/>
  <c r="S4346" i="18"/>
  <c r="S4555" i="18"/>
  <c r="S4692" i="18"/>
  <c r="S4724" i="18"/>
  <c r="S4759" i="18"/>
  <c r="S4395" i="18"/>
  <c r="S4414" i="18"/>
  <c r="S4431" i="18"/>
  <c r="S4499" i="18"/>
  <c r="S4536" i="18"/>
  <c r="S4642" i="18"/>
  <c r="S4614" i="18"/>
  <c r="S4656" i="18"/>
  <c r="S4770" i="18"/>
  <c r="S4790" i="18"/>
  <c r="S4796" i="18"/>
  <c r="S4339" i="18"/>
  <c r="S4378" i="18"/>
  <c r="S4408" i="18"/>
  <c r="S4443" i="18"/>
  <c r="S4451" i="18"/>
  <c r="S4463" i="18"/>
  <c r="S4507" i="18"/>
  <c r="S4526" i="18"/>
  <c r="S4545" i="18"/>
  <c r="S4556" i="18"/>
  <c r="S4570" i="18"/>
  <c r="S4714" i="18"/>
  <c r="S4725" i="18"/>
  <c r="S4388" i="18"/>
  <c r="S4374" i="18"/>
  <c r="S4715" i="18"/>
  <c r="S4435" i="18"/>
  <c r="S4608" i="18"/>
  <c r="S4361" i="18"/>
  <c r="S4390" i="18"/>
  <c r="S4590" i="18"/>
  <c r="S4684" i="18"/>
  <c r="S4366" i="18"/>
  <c r="S4769" i="18"/>
  <c r="S4516" i="18"/>
  <c r="S4569" i="18"/>
  <c r="S4387" i="18"/>
  <c r="S4594" i="18"/>
  <c r="S4628" i="18"/>
  <c r="S4806" i="18"/>
  <c r="S4358" i="18"/>
  <c r="S4415" i="18"/>
  <c r="S4480" i="18"/>
  <c r="S4498" i="18"/>
  <c r="S4535" i="18"/>
  <c r="S4582" i="18"/>
  <c r="S4641" i="18"/>
  <c r="S4627" i="18"/>
  <c r="S4613" i="18"/>
  <c r="S4657" i="18"/>
  <c r="S4668" i="18"/>
  <c r="S4678" i="18"/>
  <c r="S4694" i="18"/>
  <c r="S4708" i="18"/>
  <c r="S4743" i="18"/>
  <c r="S4750" i="18"/>
  <c r="S4771" i="18"/>
  <c r="S4791" i="18"/>
  <c r="S4797" i="18"/>
  <c r="S4807" i="18"/>
  <c r="S4610" i="18"/>
  <c r="S4762" i="18"/>
  <c r="S4636" i="18"/>
  <c r="S4776" i="18"/>
  <c r="S4455" i="18"/>
  <c r="S4530" i="18"/>
  <c r="S4661" i="18"/>
  <c r="S4754" i="18"/>
  <c r="S4470" i="18"/>
  <c r="S4506" i="18"/>
  <c r="S4599" i="18"/>
  <c r="S4450" i="18"/>
  <c r="S4501" i="18"/>
  <c r="S4665" i="18"/>
  <c r="S4748" i="18"/>
  <c r="S4380" i="18"/>
  <c r="S4441" i="18"/>
  <c r="S4643" i="18"/>
  <c r="S4713" i="18"/>
  <c r="S4742" i="18"/>
  <c r="S4349" i="18"/>
  <c r="S4377" i="18"/>
  <c r="S4409" i="18"/>
  <c r="S4444" i="18"/>
  <c r="S4452" i="18"/>
  <c r="S4464" i="18"/>
  <c r="S4527" i="18"/>
  <c r="S4544" i="18"/>
  <c r="S4557" i="18"/>
  <c r="S4571" i="18"/>
  <c r="S4601" i="18"/>
  <c r="S4726" i="18"/>
  <c r="S4584" i="18"/>
  <c r="S4780" i="18"/>
  <c r="S4560" i="18"/>
  <c r="S4354" i="18"/>
  <c r="S4353" i="18"/>
  <c r="S4651" i="18"/>
  <c r="S4401" i="18"/>
  <c r="S4494" i="18"/>
  <c r="S4646" i="18"/>
  <c r="S4738" i="18"/>
  <c r="S4348" i="18"/>
  <c r="S4577" i="18"/>
  <c r="S4593" i="18"/>
  <c r="S4666" i="18"/>
  <c r="S4396" i="18"/>
  <c r="S4416" i="18"/>
  <c r="S4424" i="18"/>
  <c r="S4433" i="18"/>
  <c r="S4479" i="18"/>
  <c r="S4490" i="18"/>
  <c r="S4497" i="18"/>
  <c r="S4518" i="18"/>
  <c r="S4534" i="18"/>
  <c r="S4583" i="18"/>
  <c r="S4640" i="18"/>
  <c r="S4626" i="18"/>
  <c r="S4612" i="18"/>
  <c r="S4658" i="18"/>
  <c r="S4669" i="18"/>
  <c r="S4677" i="18"/>
  <c r="S4685" i="18"/>
  <c r="S4695" i="18"/>
  <c r="S4707" i="18"/>
  <c r="S4744" i="18"/>
  <c r="S4751" i="18"/>
  <c r="S4760" i="18"/>
  <c r="S4772" i="18"/>
  <c r="S4792" i="18"/>
  <c r="S4798" i="18"/>
  <c r="S4808" i="18"/>
  <c r="S4418" i="18"/>
  <c r="S4511" i="18"/>
  <c r="S4603" i="18"/>
  <c r="S4623" i="18"/>
  <c r="S4562" i="18"/>
  <c r="S4763" i="18"/>
  <c r="S4445" i="18"/>
  <c r="S4587" i="18"/>
  <c r="S4456" i="18"/>
  <c r="S4567" i="18"/>
  <c r="S4670" i="18"/>
  <c r="S4722" i="18"/>
  <c r="S4385" i="18"/>
  <c r="S4478" i="18"/>
  <c r="S4568" i="18"/>
  <c r="S4543" i="18"/>
  <c r="S4615" i="18"/>
  <c r="S4789" i="18"/>
  <c r="S4365" i="18"/>
  <c r="S4488" i="18"/>
  <c r="S4682" i="18"/>
  <c r="S4465" i="18"/>
  <c r="S4509" i="18"/>
  <c r="S4528" i="18"/>
  <c r="S4727" i="18"/>
  <c r="S4816" i="18"/>
  <c r="S4532" i="18"/>
  <c r="S4638" i="18"/>
  <c r="S4794" i="18"/>
  <c r="S4398" i="18"/>
  <c r="S4729" i="18"/>
  <c r="S4419" i="18"/>
  <c r="S4622" i="18"/>
  <c r="S4372" i="18"/>
  <c r="S4621" i="18"/>
  <c r="S4777" i="18"/>
  <c r="S4383" i="18"/>
  <c r="S4632" i="18"/>
  <c r="S4381" i="18"/>
  <c r="S4440" i="18"/>
  <c r="S4412" i="18"/>
  <c r="S4592" i="18"/>
  <c r="S4600" i="18"/>
  <c r="S4683" i="18"/>
  <c r="S4805" i="18"/>
  <c r="S4442" i="18"/>
  <c r="S4322" i="18"/>
  <c r="S4357" i="18"/>
  <c r="S4340" i="18"/>
  <c r="S4471" i="18"/>
  <c r="S4572" i="18"/>
  <c r="S4323" i="18"/>
  <c r="S4332" i="18"/>
  <c r="S4356" i="18"/>
  <c r="S4489" i="18"/>
  <c r="S4496" i="18"/>
  <c r="S4517" i="18"/>
  <c r="S4533" i="18"/>
  <c r="S4546" i="18"/>
  <c r="S4639" i="18"/>
  <c r="S4625" i="18"/>
  <c r="S4611" i="18"/>
  <c r="S4676" i="18"/>
  <c r="S4686" i="18"/>
  <c r="S4696" i="18"/>
  <c r="S4706" i="18"/>
  <c r="S4745" i="18"/>
  <c r="S4752" i="18"/>
  <c r="S4761" i="18"/>
  <c r="S4773" i="18"/>
  <c r="S4793" i="18"/>
  <c r="S4799" i="18"/>
  <c r="S4809" i="18"/>
  <c r="S4355" i="18"/>
  <c r="S4495" i="18"/>
  <c r="S4624" i="18"/>
  <c r="S4810" i="18"/>
  <c r="S4482" i="18"/>
  <c r="S4659" i="18"/>
  <c r="S4818" i="18"/>
  <c r="S4609" i="18"/>
  <c r="S4400" i="18"/>
  <c r="S4484" i="18"/>
  <c r="S4576" i="18"/>
  <c r="S4803" i="18"/>
  <c r="S4563" i="18"/>
  <c r="S4680" i="18"/>
  <c r="S4579" i="18"/>
  <c r="S4766" i="18"/>
  <c r="S4336" i="18"/>
  <c r="S4405" i="18"/>
  <c r="S4538" i="18"/>
  <c r="S4616" i="18"/>
  <c r="S4768" i="18"/>
  <c r="S4487" i="18"/>
  <c r="S4554" i="18"/>
  <c r="S4693" i="18"/>
  <c r="S4712" i="18"/>
  <c r="S4758" i="18"/>
  <c r="S4386" i="18"/>
  <c r="S4413" i="18"/>
  <c r="S4449" i="18"/>
  <c r="S4500" i="18"/>
  <c r="S4629" i="18"/>
  <c r="S4749" i="18"/>
  <c r="S4379" i="18"/>
  <c r="S4407" i="18"/>
  <c r="S4462" i="18"/>
  <c r="S4359" i="18"/>
  <c r="S4376" i="18"/>
  <c r="S4410" i="18"/>
  <c r="S4558" i="18"/>
  <c r="S4425" i="18"/>
  <c r="S4341" i="18"/>
  <c r="S4375" i="18"/>
  <c r="S4397" i="18"/>
  <c r="S4411" i="18"/>
  <c r="S4434" i="18"/>
  <c r="S4453" i="18"/>
  <c r="S4466" i="18"/>
  <c r="S4472" i="18"/>
  <c r="S4481" i="18"/>
  <c r="S4510" i="18"/>
  <c r="S4559" i="18"/>
  <c r="S4573" i="18"/>
  <c r="S4604" i="18"/>
  <c r="S4649" i="18"/>
  <c r="S4728" i="18"/>
  <c r="S4589" i="18"/>
  <c r="S4540" i="18"/>
  <c r="S4503" i="18"/>
  <c r="R4321" i="18"/>
  <c r="S4321" i="18" s="1"/>
  <c r="Q4321" i="18"/>
  <c r="R4320" i="18"/>
  <c r="S4320" i="18" s="1"/>
  <c r="Q4320" i="18"/>
  <c r="Q4319" i="18"/>
  <c r="R4319" i="18"/>
  <c r="S4319" i="18" s="1"/>
  <c r="Q4318" i="18"/>
  <c r="R4318" i="18"/>
  <c r="S4318" i="18" s="1"/>
  <c r="R4316" i="18"/>
  <c r="S4316" i="18" s="1"/>
  <c r="Q4316" i="18"/>
  <c r="Q4317" i="18"/>
  <c r="R4317" i="18"/>
  <c r="R4315" i="18"/>
  <c r="Q4315" i="18"/>
  <c r="S4781" i="18"/>
  <c r="S4753" i="18"/>
  <c r="S4698" i="18"/>
  <c r="S4637" i="18"/>
  <c r="S4399" i="18"/>
  <c r="S4596" i="18"/>
  <c r="S4417" i="18"/>
  <c r="S4783" i="18"/>
  <c r="S4667" i="18"/>
  <c r="S4606" i="18"/>
  <c r="S4508" i="18"/>
  <c r="K4314" i="18"/>
  <c r="N4314" i="18" s="1"/>
  <c r="I4314" i="18"/>
  <c r="H4314" i="18"/>
  <c r="K4284" i="18"/>
  <c r="N4284" i="18" s="1"/>
  <c r="K4285" i="18"/>
  <c r="N4285" i="18" s="1"/>
  <c r="K4286" i="18"/>
  <c r="N4286" i="18" s="1"/>
  <c r="K4287" i="18"/>
  <c r="N4287" i="18" s="1"/>
  <c r="K4288" i="18"/>
  <c r="N4288" i="18" s="1"/>
  <c r="K4289" i="18"/>
  <c r="N4289" i="18" s="1"/>
  <c r="K4290" i="18"/>
  <c r="N4290" i="18" s="1"/>
  <c r="K4291" i="18"/>
  <c r="N4291" i="18" s="1"/>
  <c r="K4292" i="18"/>
  <c r="N4292" i="18" s="1"/>
  <c r="K4293" i="18"/>
  <c r="N4293" i="18" s="1"/>
  <c r="K4294" i="18"/>
  <c r="N4294" i="18" s="1"/>
  <c r="K4295" i="18"/>
  <c r="N4295" i="18" s="1"/>
  <c r="K4296" i="18"/>
  <c r="N4296" i="18" s="1"/>
  <c r="K4297" i="18"/>
  <c r="N4297" i="18" s="1"/>
  <c r="K4298" i="18"/>
  <c r="N4298" i="18" s="1"/>
  <c r="K4299" i="18"/>
  <c r="N4299" i="18" s="1"/>
  <c r="K4300" i="18"/>
  <c r="N4300" i="18" s="1"/>
  <c r="K4301" i="18"/>
  <c r="N4301" i="18" s="1"/>
  <c r="K4302" i="18"/>
  <c r="N4302" i="18" s="1"/>
  <c r="K4303" i="18"/>
  <c r="N4303" i="18" s="1"/>
  <c r="K4304" i="18"/>
  <c r="N4304" i="18" s="1"/>
  <c r="K4305" i="18"/>
  <c r="N4305" i="18" s="1"/>
  <c r="K4306" i="18"/>
  <c r="N4306" i="18" s="1"/>
  <c r="K4307" i="18"/>
  <c r="N4307" i="18" s="1"/>
  <c r="K4308" i="18"/>
  <c r="N4308" i="18" s="1"/>
  <c r="K4309" i="18"/>
  <c r="N4309" i="18" s="1"/>
  <c r="K4310" i="18"/>
  <c r="N4310" i="18" s="1"/>
  <c r="K4311" i="18"/>
  <c r="N4311" i="18" s="1"/>
  <c r="K4312" i="18"/>
  <c r="N4312" i="18" s="1"/>
  <c r="K4313" i="18"/>
  <c r="N4313" i="18" s="1"/>
  <c r="H4284" i="18"/>
  <c r="I4284" i="18"/>
  <c r="H4285" i="18"/>
  <c r="I4285" i="18"/>
  <c r="H4286" i="18"/>
  <c r="I4286" i="18"/>
  <c r="H4287" i="18"/>
  <c r="I4287" i="18"/>
  <c r="H4288" i="18"/>
  <c r="I4288" i="18"/>
  <c r="H4289" i="18"/>
  <c r="I4289" i="18"/>
  <c r="H4290" i="18"/>
  <c r="I4290" i="18"/>
  <c r="H4291" i="18"/>
  <c r="I4291" i="18"/>
  <c r="H4292" i="18"/>
  <c r="I4292" i="18"/>
  <c r="H4293" i="18"/>
  <c r="I4293" i="18"/>
  <c r="H4294" i="18"/>
  <c r="I4294" i="18"/>
  <c r="H4295" i="18"/>
  <c r="I4295" i="18"/>
  <c r="H4296" i="18"/>
  <c r="I4296" i="18"/>
  <c r="H4297" i="18"/>
  <c r="I4297" i="18"/>
  <c r="H4298" i="18"/>
  <c r="I4298" i="18"/>
  <c r="H4299" i="18"/>
  <c r="I4299" i="18"/>
  <c r="H4300" i="18"/>
  <c r="I4300" i="18"/>
  <c r="H4301" i="18"/>
  <c r="I4301" i="18"/>
  <c r="H4302" i="18"/>
  <c r="I4302" i="18"/>
  <c r="H4303" i="18"/>
  <c r="I4303" i="18"/>
  <c r="H4304" i="18"/>
  <c r="I4304" i="18"/>
  <c r="H4305" i="18"/>
  <c r="I4305" i="18"/>
  <c r="H4306" i="18"/>
  <c r="I4306" i="18"/>
  <c r="H4307" i="18"/>
  <c r="I4307" i="18"/>
  <c r="H4308" i="18"/>
  <c r="I4308" i="18"/>
  <c r="H4309" i="18"/>
  <c r="I4309" i="18"/>
  <c r="H4310" i="18"/>
  <c r="I4310" i="18"/>
  <c r="H4311" i="18"/>
  <c r="I4311" i="18"/>
  <c r="H4312" i="18"/>
  <c r="I4312" i="18"/>
  <c r="H4313" i="18"/>
  <c r="I4313" i="18"/>
  <c r="K4283" i="18"/>
  <c r="N4283" i="18" s="1"/>
  <c r="K4282" i="18"/>
  <c r="N4282" i="18" s="1"/>
  <c r="K4281" i="18"/>
  <c r="N4281" i="18" s="1"/>
  <c r="K4280" i="18"/>
  <c r="N4280" i="18" s="1"/>
  <c r="H4281" i="18"/>
  <c r="I4281" i="18"/>
  <c r="H4282" i="18"/>
  <c r="I4282" i="18"/>
  <c r="H4283" i="18"/>
  <c r="I4283" i="18"/>
  <c r="I4280" i="18"/>
  <c r="H4280" i="18"/>
  <c r="K4279" i="18"/>
  <c r="N4279" i="18" s="1"/>
  <c r="I4279" i="18"/>
  <c r="H4279" i="18"/>
  <c r="K4276" i="18"/>
  <c r="N4276" i="18" s="1"/>
  <c r="K4277" i="18"/>
  <c r="N4277" i="18" s="1"/>
  <c r="K4278" i="18"/>
  <c r="N4278" i="18" s="1"/>
  <c r="H4276" i="18"/>
  <c r="I4276" i="18"/>
  <c r="H4277" i="18"/>
  <c r="I4277" i="18"/>
  <c r="H4278" i="18"/>
  <c r="I4278" i="18"/>
  <c r="K4275" i="18"/>
  <c r="N4275" i="18" s="1"/>
  <c r="K4274" i="18"/>
  <c r="N4274" i="18" s="1"/>
  <c r="K4273" i="18"/>
  <c r="N4273" i="18" s="1"/>
  <c r="K4272" i="18"/>
  <c r="N4272" i="18" s="1"/>
  <c r="K4271" i="18"/>
  <c r="N4271" i="18" s="1"/>
  <c r="H4272" i="18"/>
  <c r="I4272" i="18"/>
  <c r="H4273" i="18"/>
  <c r="I4273" i="18"/>
  <c r="H4274" i="18"/>
  <c r="I4274" i="18"/>
  <c r="H4275" i="18"/>
  <c r="I4275" i="18"/>
  <c r="I4271" i="18"/>
  <c r="H4271" i="18"/>
  <c r="K4269" i="18"/>
  <c r="N4269" i="18" s="1"/>
  <c r="K4270" i="18"/>
  <c r="N4270" i="18" s="1"/>
  <c r="H4269" i="18"/>
  <c r="I4269" i="18"/>
  <c r="H4270" i="18"/>
  <c r="I4270" i="18"/>
  <c r="K4267" i="18"/>
  <c r="N4267" i="18" s="1"/>
  <c r="K4268" i="18"/>
  <c r="N4268" i="18" s="1"/>
  <c r="H4267" i="18"/>
  <c r="I4267" i="18"/>
  <c r="H4268" i="18"/>
  <c r="I4268" i="18"/>
  <c r="K4266" i="18"/>
  <c r="N4266" i="18" s="1"/>
  <c r="K4265" i="18"/>
  <c r="N4265" i="18" s="1"/>
  <c r="K4264" i="18"/>
  <c r="N4264" i="18" s="1"/>
  <c r="K4263" i="18"/>
  <c r="N4263" i="18" s="1"/>
  <c r="K4262" i="18"/>
  <c r="N4262" i="18" s="1"/>
  <c r="K4261" i="18"/>
  <c r="N4261" i="18" s="1"/>
  <c r="K4260" i="18"/>
  <c r="N4260" i="18" s="1"/>
  <c r="K4259" i="18"/>
  <c r="N4259" i="18" s="1"/>
  <c r="K4258" i="18"/>
  <c r="N4258" i="18" s="1"/>
  <c r="K4257" i="18"/>
  <c r="N4257" i="18" s="1"/>
  <c r="K4256" i="18"/>
  <c r="N4256" i="18" s="1"/>
  <c r="K4255" i="18"/>
  <c r="N4255" i="18" s="1"/>
  <c r="K4254" i="18"/>
  <c r="N4254" i="18" s="1"/>
  <c r="I4266" i="18"/>
  <c r="H4266" i="18"/>
  <c r="I4265" i="18"/>
  <c r="H4265" i="18"/>
  <c r="I4264" i="18"/>
  <c r="H4264" i="18"/>
  <c r="I4263" i="18"/>
  <c r="H4263" i="18"/>
  <c r="I4262" i="18"/>
  <c r="H4262" i="18"/>
  <c r="I4261" i="18"/>
  <c r="H4261" i="18"/>
  <c r="I4260" i="18"/>
  <c r="H4260" i="18"/>
  <c r="I4259" i="18"/>
  <c r="H4259" i="18"/>
  <c r="I4258" i="18"/>
  <c r="H4258" i="18"/>
  <c r="I4257" i="18"/>
  <c r="H4257" i="18"/>
  <c r="I4256" i="18"/>
  <c r="H4256" i="18"/>
  <c r="I4255" i="18"/>
  <c r="H4255" i="18"/>
  <c r="I4254" i="18"/>
  <c r="H4254" i="18"/>
  <c r="K4253" i="18"/>
  <c r="N4253" i="18" s="1"/>
  <c r="H4253" i="18"/>
  <c r="I4253" i="18"/>
  <c r="K4252" i="18"/>
  <c r="N4252" i="18" s="1"/>
  <c r="S4252" i="18"/>
  <c r="K4251" i="18"/>
  <c r="N4251" i="18" s="1"/>
  <c r="K4250" i="18"/>
  <c r="N4250" i="18" s="1"/>
  <c r="K4249" i="18"/>
  <c r="N4249" i="18" s="1"/>
  <c r="K4248" i="18"/>
  <c r="N4248" i="18" s="1"/>
  <c r="K4247" i="18"/>
  <c r="N4247" i="18" s="1"/>
  <c r="K4246" i="18"/>
  <c r="N4246" i="18" s="1"/>
  <c r="I4251" i="18"/>
  <c r="H4251" i="18"/>
  <c r="I4250" i="18"/>
  <c r="H4250" i="18"/>
  <c r="I4249" i="18"/>
  <c r="H4249" i="18"/>
  <c r="I4248" i="18"/>
  <c r="H4248" i="18"/>
  <c r="I4247" i="18"/>
  <c r="H4247" i="18"/>
  <c r="I4246" i="18"/>
  <c r="H4246" i="18"/>
  <c r="N4245" i="18"/>
  <c r="N4244" i="18"/>
  <c r="N4243" i="18"/>
  <c r="N4242" i="18"/>
  <c r="I4245" i="18"/>
  <c r="H4245" i="18"/>
  <c r="I4244" i="18"/>
  <c r="H4244" i="18"/>
  <c r="I4243" i="18"/>
  <c r="H4243" i="18"/>
  <c r="I4242" i="18"/>
  <c r="H4242" i="18"/>
  <c r="N4241" i="18"/>
  <c r="N4240" i="18"/>
  <c r="N4239" i="18"/>
  <c r="N4238" i="18"/>
  <c r="I4241" i="18"/>
  <c r="H4241" i="18"/>
  <c r="I4240" i="18"/>
  <c r="H4240" i="18"/>
  <c r="I4239" i="18"/>
  <c r="H4239" i="18"/>
  <c r="I4238" i="18"/>
  <c r="H4238" i="18"/>
  <c r="N4237" i="18"/>
  <c r="N4236" i="18"/>
  <c r="N4235" i="18"/>
  <c r="N4234" i="18"/>
  <c r="N4233" i="18"/>
  <c r="N4232" i="18"/>
  <c r="N4231" i="18"/>
  <c r="N4230" i="18"/>
  <c r="I4237" i="18"/>
  <c r="H4237" i="18"/>
  <c r="I4236" i="18"/>
  <c r="H4236" i="18"/>
  <c r="I4235" i="18"/>
  <c r="H4235" i="18"/>
  <c r="I4234" i="18"/>
  <c r="H4234" i="18"/>
  <c r="I4233" i="18"/>
  <c r="H4233" i="18"/>
  <c r="I4232" i="18"/>
  <c r="H4232" i="18"/>
  <c r="I4231" i="18"/>
  <c r="H4231" i="18"/>
  <c r="I4230" i="18"/>
  <c r="H4230" i="18"/>
  <c r="N4226" i="18"/>
  <c r="N4227" i="18"/>
  <c r="N4228" i="18"/>
  <c r="N4229" i="18"/>
  <c r="H4226" i="18"/>
  <c r="I4226" i="18"/>
  <c r="H4227" i="18"/>
  <c r="I4227" i="18"/>
  <c r="H4228" i="18"/>
  <c r="I4228" i="18"/>
  <c r="H4229" i="18"/>
  <c r="I4229" i="18"/>
  <c r="S4317" i="18" l="1"/>
  <c r="S4315" i="18"/>
  <c r="R4314" i="18"/>
  <c r="Q4314" i="18"/>
  <c r="Q4284" i="18"/>
  <c r="R4284" i="18"/>
  <c r="Q4285" i="18"/>
  <c r="R4285" i="18"/>
  <c r="Q4286" i="18"/>
  <c r="R4286" i="18"/>
  <c r="Q4287" i="18"/>
  <c r="R4287" i="18"/>
  <c r="Q4288" i="18"/>
  <c r="R4288" i="18"/>
  <c r="Q4289" i="18"/>
  <c r="R4289" i="18"/>
  <c r="R4290" i="18"/>
  <c r="Q4290" i="18"/>
  <c r="Q4291" i="18"/>
  <c r="R4291" i="18"/>
  <c r="Q4292" i="18"/>
  <c r="R4292" i="18"/>
  <c r="R4293" i="18"/>
  <c r="Q4293" i="18"/>
  <c r="Q4294" i="18"/>
  <c r="R4294" i="18"/>
  <c r="R4295" i="18"/>
  <c r="Q4295" i="18"/>
  <c r="R4296" i="18"/>
  <c r="Q4296" i="18"/>
  <c r="Q4297" i="18"/>
  <c r="R4297" i="18"/>
  <c r="Q4298" i="18"/>
  <c r="R4298" i="18"/>
  <c r="Q4299" i="18"/>
  <c r="R4299" i="18"/>
  <c r="Q4300" i="18"/>
  <c r="R4300" i="18"/>
  <c r="Q4301" i="18"/>
  <c r="R4301" i="18"/>
  <c r="Q4302" i="18"/>
  <c r="R4302" i="18"/>
  <c r="Q4303" i="18"/>
  <c r="R4303" i="18"/>
  <c r="R4304" i="18"/>
  <c r="Q4304" i="18"/>
  <c r="Q4305" i="18"/>
  <c r="R4305" i="18"/>
  <c r="Q4306" i="18"/>
  <c r="R4306" i="18"/>
  <c r="Q4307" i="18"/>
  <c r="R4307" i="18"/>
  <c r="R4308" i="18"/>
  <c r="Q4308" i="18"/>
  <c r="R4309" i="18"/>
  <c r="Q4309" i="18"/>
  <c r="Q4310" i="18"/>
  <c r="R4310" i="18"/>
  <c r="Q4311" i="18"/>
  <c r="R4311" i="18"/>
  <c r="Q4312" i="18"/>
  <c r="R4312" i="18"/>
  <c r="R4313" i="18"/>
  <c r="Q4313" i="18"/>
  <c r="Q4281" i="18"/>
  <c r="R4281" i="18"/>
  <c r="Q4282" i="18"/>
  <c r="R4282" i="18"/>
  <c r="Q4283" i="18"/>
  <c r="R4283" i="18"/>
  <c r="Q4280" i="18"/>
  <c r="R4280" i="18"/>
  <c r="Q4279" i="18"/>
  <c r="R4279" i="18"/>
  <c r="R4276" i="18"/>
  <c r="Q4276" i="18"/>
  <c r="R4277" i="18"/>
  <c r="Q4277" i="18"/>
  <c r="R4278" i="18"/>
  <c r="Q4278" i="18"/>
  <c r="R4272" i="18"/>
  <c r="Q4272" i="18"/>
  <c r="R4273" i="18"/>
  <c r="Q4273" i="18"/>
  <c r="R4274" i="18"/>
  <c r="Q4274" i="18"/>
  <c r="R4275" i="18"/>
  <c r="Q4275" i="18"/>
  <c r="R4271" i="18"/>
  <c r="Q4271" i="18"/>
  <c r="R4269" i="18"/>
  <c r="Q4269" i="18"/>
  <c r="R4270" i="18"/>
  <c r="Q4270" i="18"/>
  <c r="R4267" i="18"/>
  <c r="Q4267" i="18"/>
  <c r="Q4268" i="18"/>
  <c r="R4268" i="18"/>
  <c r="R4266" i="18"/>
  <c r="Q4266" i="18"/>
  <c r="Q4265" i="18"/>
  <c r="R4265" i="18"/>
  <c r="R4264" i="18"/>
  <c r="Q4264" i="18"/>
  <c r="R4263" i="18"/>
  <c r="Q4263" i="18"/>
  <c r="R4262" i="18"/>
  <c r="Q4262" i="18"/>
  <c r="Q4261" i="18"/>
  <c r="R4261" i="18"/>
  <c r="R4260" i="18"/>
  <c r="Q4260" i="18"/>
  <c r="R4259" i="18"/>
  <c r="Q4259" i="18"/>
  <c r="Q4258" i="18"/>
  <c r="R4258" i="18"/>
  <c r="Q4257" i="18"/>
  <c r="R4257" i="18"/>
  <c r="R4256" i="18"/>
  <c r="Q4256" i="18"/>
  <c r="R4255" i="18"/>
  <c r="Q4255" i="18"/>
  <c r="Q4254" i="18"/>
  <c r="R4254" i="18"/>
  <c r="R4253" i="18"/>
  <c r="Q4253" i="18"/>
  <c r="Q4251" i="18"/>
  <c r="R4251" i="18"/>
  <c r="R4250" i="18"/>
  <c r="Q4250" i="18"/>
  <c r="R4249" i="18"/>
  <c r="Q4249" i="18"/>
  <c r="Q4248" i="18"/>
  <c r="R4248" i="18"/>
  <c r="Q4247" i="18"/>
  <c r="R4247" i="18"/>
  <c r="Q4246" i="18"/>
  <c r="R4246" i="18"/>
  <c r="R4245" i="18"/>
  <c r="Q4245" i="18"/>
  <c r="R4244" i="18"/>
  <c r="Q4244" i="18"/>
  <c r="Q4243" i="18"/>
  <c r="R4243" i="18"/>
  <c r="R4242" i="18"/>
  <c r="Q4242" i="18"/>
  <c r="Q4241" i="18"/>
  <c r="R4241" i="18"/>
  <c r="R4240" i="18"/>
  <c r="Q4240" i="18"/>
  <c r="R4239" i="18"/>
  <c r="Q4239" i="18"/>
  <c r="R4238" i="18"/>
  <c r="Q4238" i="18"/>
  <c r="R4237" i="18"/>
  <c r="Q4237" i="18"/>
  <c r="Q4236" i="18"/>
  <c r="R4236" i="18"/>
  <c r="Q4235" i="18"/>
  <c r="R4235" i="18"/>
  <c r="Q4234" i="18"/>
  <c r="R4234" i="18"/>
  <c r="R4233" i="18"/>
  <c r="Q4233" i="18"/>
  <c r="R4232" i="18"/>
  <c r="Q4232" i="18"/>
  <c r="R4231" i="18"/>
  <c r="Q4231" i="18"/>
  <c r="R4230" i="18"/>
  <c r="Q4230" i="18"/>
  <c r="R4226" i="18"/>
  <c r="Q4226" i="18"/>
  <c r="R4227" i="18"/>
  <c r="Q4227" i="18"/>
  <c r="Q4228" i="18"/>
  <c r="R4228" i="18"/>
  <c r="R4229" i="18"/>
  <c r="Q4229" i="18"/>
  <c r="S4301" i="18" l="1"/>
  <c r="S4287" i="18"/>
  <c r="S4228" i="18"/>
  <c r="S4272" i="18"/>
  <c r="S4226" i="18"/>
  <c r="S4258" i="18"/>
  <c r="S4238" i="18"/>
  <c r="S4284" i="18"/>
  <c r="S4288" i="18"/>
  <c r="S4259" i="18"/>
  <c r="S4239" i="18"/>
  <c r="S4230" i="18"/>
  <c r="S4277" i="18"/>
  <c r="S4314" i="18"/>
  <c r="S4263" i="18"/>
  <c r="S4264" i="18"/>
  <c r="S4265" i="18"/>
  <c r="S4245" i="18"/>
  <c r="S4246" i="18"/>
  <c r="S4300" i="18"/>
  <c r="S4286" i="18"/>
  <c r="S4247" i="18"/>
  <c r="S4285" i="18"/>
  <c r="S4248" i="18"/>
  <c r="S4312" i="18"/>
  <c r="S4298" i="18"/>
  <c r="S4311" i="18"/>
  <c r="S4268" i="18"/>
  <c r="S4250" i="18"/>
  <c r="S4267" i="18"/>
  <c r="S4231" i="18"/>
  <c r="S4251" i="18"/>
  <c r="S4262" i="18"/>
  <c r="S4244" i="18"/>
  <c r="S4283" i="18"/>
  <c r="S4290" i="18"/>
  <c r="S4282" i="18"/>
  <c r="S4303" i="18"/>
  <c r="S4249" i="18"/>
  <c r="S4278" i="18"/>
  <c r="S4260" i="18"/>
  <c r="S4240" i="18"/>
  <c r="S4310" i="18"/>
  <c r="S4296" i="18"/>
  <c r="S4261" i="18"/>
  <c r="S4241" i="18"/>
  <c r="S4276" i="18"/>
  <c r="S4309" i="18"/>
  <c r="S4295" i="18"/>
  <c r="S4232" i="18"/>
  <c r="S4308" i="18"/>
  <c r="S4294" i="18"/>
  <c r="S4270" i="18"/>
  <c r="S4269" i="18"/>
  <c r="S4234" i="18"/>
  <c r="S4242" i="18"/>
  <c r="S4292" i="18"/>
  <c r="S4235" i="18"/>
  <c r="S4266" i="18"/>
  <c r="S4233" i="18"/>
  <c r="S4279" i="18"/>
  <c r="S4307" i="18"/>
  <c r="S4293" i="18"/>
  <c r="S4306" i="18"/>
  <c r="S4243" i="18"/>
  <c r="S4271" i="18"/>
  <c r="S4305" i="18"/>
  <c r="S4291" i="18"/>
  <c r="S4236" i="18"/>
  <c r="S4304" i="18"/>
  <c r="S4253" i="18"/>
  <c r="S4275" i="18"/>
  <c r="S4237" i="18"/>
  <c r="S4289" i="18"/>
  <c r="S4254" i="18"/>
  <c r="S4274" i="18"/>
  <c r="S4302" i="18"/>
  <c r="S4229" i="18"/>
  <c r="S4255" i="18"/>
  <c r="S4273" i="18"/>
  <c r="S4256" i="18"/>
  <c r="S4227" i="18"/>
  <c r="S4257" i="18"/>
  <c r="S4313" i="18"/>
  <c r="S4299" i="18"/>
  <c r="S4281" i="18"/>
  <c r="S4280" i="18"/>
  <c r="S4297" i="18"/>
  <c r="N4224" i="18"/>
  <c r="N4225" i="18"/>
  <c r="H4224" i="18"/>
  <c r="I4224" i="18"/>
  <c r="H4225" i="18"/>
  <c r="I4225" i="18"/>
  <c r="N4214" i="18"/>
  <c r="N4215" i="18"/>
  <c r="N4216" i="18"/>
  <c r="N4217" i="18"/>
  <c r="N4218" i="18"/>
  <c r="N4219" i="18"/>
  <c r="N4220" i="18"/>
  <c r="N4221" i="18"/>
  <c r="N4222" i="18"/>
  <c r="N4223" i="18"/>
  <c r="H4214" i="18"/>
  <c r="I4214" i="18"/>
  <c r="H4215" i="18"/>
  <c r="I4215" i="18"/>
  <c r="H4216" i="18"/>
  <c r="I4216" i="18"/>
  <c r="H4217" i="18"/>
  <c r="I4217" i="18"/>
  <c r="H4218" i="18"/>
  <c r="I4218" i="18"/>
  <c r="H4219" i="18"/>
  <c r="I4219" i="18"/>
  <c r="H4220" i="18"/>
  <c r="I4220" i="18"/>
  <c r="H4221" i="18"/>
  <c r="I4221" i="18"/>
  <c r="H4222" i="18"/>
  <c r="I4222" i="18"/>
  <c r="H4223" i="18"/>
  <c r="I4223" i="18"/>
  <c r="N4210" i="18"/>
  <c r="N4211" i="18"/>
  <c r="N4212" i="18"/>
  <c r="N4213" i="18"/>
  <c r="H4210" i="18"/>
  <c r="I4210" i="18"/>
  <c r="H4211" i="18"/>
  <c r="I4211" i="18"/>
  <c r="H4212" i="18"/>
  <c r="I4212" i="18"/>
  <c r="H4213" i="18"/>
  <c r="I4213" i="18"/>
  <c r="N4206" i="18"/>
  <c r="N4207" i="18"/>
  <c r="N4208" i="18"/>
  <c r="N4209" i="18"/>
  <c r="H4206" i="18"/>
  <c r="I4206" i="18"/>
  <c r="H4207" i="18"/>
  <c r="I4207" i="18"/>
  <c r="H4208" i="18"/>
  <c r="I4208" i="18"/>
  <c r="H4209" i="18"/>
  <c r="I4209" i="18"/>
  <c r="N4205" i="18"/>
  <c r="N4204" i="18"/>
  <c r="N4203" i="18"/>
  <c r="N4202" i="18"/>
  <c r="I4205" i="18"/>
  <c r="H4205" i="18"/>
  <c r="I4204" i="18"/>
  <c r="H4204" i="18"/>
  <c r="I4203" i="18"/>
  <c r="H4203" i="18"/>
  <c r="I4202" i="18"/>
  <c r="H4202" i="18"/>
  <c r="N4201" i="18"/>
  <c r="N4200" i="18"/>
  <c r="I4201" i="18"/>
  <c r="H4201" i="18"/>
  <c r="I4200" i="18"/>
  <c r="H4200" i="18"/>
  <c r="N4199" i="18"/>
  <c r="N4198" i="18"/>
  <c r="I4199" i="18"/>
  <c r="H4199" i="18"/>
  <c r="I4198" i="18"/>
  <c r="H4198" i="18"/>
  <c r="N4197" i="18"/>
  <c r="N4196" i="18"/>
  <c r="N4195" i="18"/>
  <c r="N4194" i="18"/>
  <c r="N4193" i="18"/>
  <c r="N4192" i="18"/>
  <c r="N4191" i="18"/>
  <c r="N4190" i="18"/>
  <c r="I4197" i="18"/>
  <c r="H4197" i="18"/>
  <c r="I4196" i="18"/>
  <c r="H4196" i="18"/>
  <c r="I4195" i="18"/>
  <c r="H4195" i="18"/>
  <c r="I4194" i="18"/>
  <c r="H4194" i="18"/>
  <c r="I4193" i="18"/>
  <c r="H4193" i="18"/>
  <c r="I4192" i="18"/>
  <c r="H4192" i="18"/>
  <c r="I4191" i="18"/>
  <c r="H4191" i="18"/>
  <c r="I4190" i="18"/>
  <c r="H4190" i="18"/>
  <c r="R4224" i="18" l="1"/>
  <c r="Q4224" i="18"/>
  <c r="R4225" i="18"/>
  <c r="Q4225" i="18"/>
  <c r="R4214" i="18"/>
  <c r="Q4214" i="18"/>
  <c r="Q4215" i="18"/>
  <c r="R4215" i="18"/>
  <c r="Q4216" i="18"/>
  <c r="R4216" i="18"/>
  <c r="Q4217" i="18"/>
  <c r="R4217" i="18"/>
  <c r="Q4218" i="18"/>
  <c r="R4218" i="18"/>
  <c r="S4218" i="18" s="1"/>
  <c r="Q4219" i="18"/>
  <c r="R4219" i="18"/>
  <c r="S4219" i="18" s="1"/>
  <c r="R4220" i="18"/>
  <c r="Q4220" i="18"/>
  <c r="Q4221" i="18"/>
  <c r="R4221" i="18"/>
  <c r="Q4222" i="18"/>
  <c r="R4222" i="18"/>
  <c r="Q4223" i="18"/>
  <c r="R4223" i="18"/>
  <c r="R4210" i="18"/>
  <c r="Q4210" i="18"/>
  <c r="Q4211" i="18"/>
  <c r="R4211" i="18"/>
  <c r="R4212" i="18"/>
  <c r="Q4212" i="18"/>
  <c r="R4213" i="18"/>
  <c r="Q4213" i="18"/>
  <c r="R4206" i="18"/>
  <c r="Q4206" i="18"/>
  <c r="R4207" i="18"/>
  <c r="Q4207" i="18"/>
  <c r="R4208" i="18"/>
  <c r="Q4208" i="18"/>
  <c r="R4209" i="18"/>
  <c r="Q4209" i="18"/>
  <c r="Q4205" i="18"/>
  <c r="R4205" i="18"/>
  <c r="R4204" i="18"/>
  <c r="Q4204" i="18"/>
  <c r="R4203" i="18"/>
  <c r="Q4203" i="18"/>
  <c r="R4202" i="18"/>
  <c r="Q4202" i="18"/>
  <c r="R4201" i="18"/>
  <c r="Q4201" i="18"/>
  <c r="Q4200" i="18"/>
  <c r="R4200" i="18"/>
  <c r="Q4199" i="18"/>
  <c r="R4199" i="18"/>
  <c r="R4198" i="18"/>
  <c r="S4198" i="18" s="1"/>
  <c r="Q4198" i="18"/>
  <c r="R4197" i="18"/>
  <c r="Q4197" i="18"/>
  <c r="R4196" i="18"/>
  <c r="Q4196" i="18"/>
  <c r="R4195" i="18"/>
  <c r="Q4195" i="18"/>
  <c r="Q4194" i="18"/>
  <c r="R4194" i="18"/>
  <c r="R4193" i="18"/>
  <c r="Q4193" i="18"/>
  <c r="R4192" i="18"/>
  <c r="Q4192" i="18"/>
  <c r="R4191" i="18"/>
  <c r="Q4191" i="18"/>
  <c r="R4190" i="18"/>
  <c r="Q4190" i="18"/>
  <c r="S4207" i="18"/>
  <c r="S4217" i="18" l="1"/>
  <c r="S4200" i="18"/>
  <c r="S4192" i="18"/>
  <c r="S4201" i="18"/>
  <c r="S4213" i="18"/>
  <c r="S4215" i="18"/>
  <c r="S4199" i="18"/>
  <c r="S4206" i="18"/>
  <c r="S4216" i="18"/>
  <c r="S4193" i="18"/>
  <c r="S4212" i="18"/>
  <c r="S4214" i="18"/>
  <c r="S4194" i="18"/>
  <c r="S4225" i="18"/>
  <c r="S4224" i="18"/>
  <c r="S4202" i="18"/>
  <c r="S4211" i="18"/>
  <c r="S4195" i="18"/>
  <c r="S4203" i="18"/>
  <c r="S4210" i="18"/>
  <c r="S4196" i="18"/>
  <c r="S4204" i="18"/>
  <c r="S4197" i="18"/>
  <c r="S4205" i="18"/>
  <c r="S4223" i="18"/>
  <c r="S4222" i="18"/>
  <c r="S4221" i="18"/>
  <c r="S4208" i="18"/>
  <c r="S4220" i="18"/>
  <c r="S4190" i="18"/>
  <c r="S4191" i="18"/>
  <c r="S4209" i="18"/>
  <c r="N4186" i="18"/>
  <c r="N4187" i="18"/>
  <c r="N4188" i="18"/>
  <c r="N4189" i="18"/>
  <c r="H4186" i="18"/>
  <c r="I4186" i="18"/>
  <c r="H4187" i="18"/>
  <c r="I4187" i="18"/>
  <c r="H4188" i="18"/>
  <c r="I4188" i="18"/>
  <c r="H4189" i="18"/>
  <c r="I4189" i="18"/>
  <c r="N4184" i="18"/>
  <c r="N4185" i="18"/>
  <c r="H4184" i="18"/>
  <c r="I4184" i="18"/>
  <c r="H4185" i="18"/>
  <c r="I4185" i="18"/>
  <c r="N4183" i="18"/>
  <c r="N4182" i="18"/>
  <c r="N4181" i="18"/>
  <c r="N4180" i="18"/>
  <c r="I4183" i="18"/>
  <c r="H4183" i="18"/>
  <c r="I4182" i="18"/>
  <c r="H4182" i="18"/>
  <c r="I4181" i="18"/>
  <c r="H4181" i="18"/>
  <c r="I4180" i="18"/>
  <c r="H4180" i="18"/>
  <c r="N4178" i="18"/>
  <c r="N4179" i="18"/>
  <c r="H4178" i="18"/>
  <c r="I4178" i="18"/>
  <c r="H4179" i="18"/>
  <c r="I4179" i="18"/>
  <c r="N4172" i="18"/>
  <c r="N4173" i="18"/>
  <c r="N4174" i="18"/>
  <c r="N4175" i="18"/>
  <c r="N4176" i="18"/>
  <c r="N4177" i="18"/>
  <c r="H4172" i="18"/>
  <c r="I4172" i="18"/>
  <c r="H4173" i="18"/>
  <c r="I4173" i="18"/>
  <c r="H4174" i="18"/>
  <c r="I4174" i="18"/>
  <c r="H4175" i="18"/>
  <c r="I4175" i="18"/>
  <c r="H4176" i="18"/>
  <c r="I4176" i="18"/>
  <c r="H4177" i="18"/>
  <c r="I4177" i="18"/>
  <c r="N4168" i="18"/>
  <c r="N4169" i="18"/>
  <c r="N4170" i="18"/>
  <c r="N4171" i="18"/>
  <c r="H4168" i="18"/>
  <c r="I4168" i="18"/>
  <c r="H4169" i="18"/>
  <c r="I4169" i="18"/>
  <c r="H4170" i="18"/>
  <c r="I4170" i="18"/>
  <c r="H4171" i="18"/>
  <c r="I4171" i="18"/>
  <c r="K4167" i="18"/>
  <c r="N4167" i="18" s="1"/>
  <c r="K4166" i="18"/>
  <c r="N4166" i="18" s="1"/>
  <c r="K4165" i="18"/>
  <c r="N4165" i="18" s="1"/>
  <c r="K4164" i="18"/>
  <c r="N4164" i="18" s="1"/>
  <c r="K4163" i="18"/>
  <c r="N4163" i="18" s="1"/>
  <c r="K4162" i="18"/>
  <c r="N4162" i="18" s="1"/>
  <c r="H4163" i="18"/>
  <c r="I4163" i="18"/>
  <c r="H4164" i="18"/>
  <c r="I4164" i="18"/>
  <c r="H4165" i="18"/>
  <c r="I4165" i="18"/>
  <c r="H4166" i="18"/>
  <c r="I4166" i="18"/>
  <c r="H4167" i="18"/>
  <c r="I4167" i="18"/>
  <c r="I4162" i="18"/>
  <c r="H4162" i="18"/>
  <c r="K4161" i="18"/>
  <c r="N4161" i="18" s="1"/>
  <c r="K4160" i="18"/>
  <c r="N4160" i="18" s="1"/>
  <c r="K4159" i="18"/>
  <c r="N4159" i="18" s="1"/>
  <c r="K4158" i="18"/>
  <c r="N4158" i="18" s="1"/>
  <c r="K4157" i="18"/>
  <c r="N4157" i="18" s="1"/>
  <c r="K4156" i="18"/>
  <c r="N4156" i="18" s="1"/>
  <c r="I4161" i="18"/>
  <c r="H4161" i="18"/>
  <c r="I4160" i="18"/>
  <c r="H4160" i="18"/>
  <c r="I4159" i="18"/>
  <c r="H4159" i="18"/>
  <c r="I4158" i="18"/>
  <c r="H4158" i="18"/>
  <c r="I4157" i="18"/>
  <c r="H4157" i="18"/>
  <c r="I4156" i="18"/>
  <c r="H4156" i="18"/>
  <c r="K4155" i="18"/>
  <c r="N4155" i="18" s="1"/>
  <c r="K4154" i="18"/>
  <c r="N4154" i="18" s="1"/>
  <c r="K4153" i="18"/>
  <c r="N4153" i="18" s="1"/>
  <c r="K4152" i="18"/>
  <c r="N4152" i="18" s="1"/>
  <c r="K4151" i="18"/>
  <c r="N4151" i="18" s="1"/>
  <c r="K4150" i="18"/>
  <c r="N4150" i="18" s="1"/>
  <c r="K4149" i="18"/>
  <c r="N4149" i="18" s="1"/>
  <c r="K4148" i="18"/>
  <c r="N4148" i="18" s="1"/>
  <c r="I4155" i="18"/>
  <c r="H4155" i="18"/>
  <c r="I4154" i="18"/>
  <c r="H4154" i="18"/>
  <c r="I4153" i="18"/>
  <c r="H4153" i="18"/>
  <c r="I4152" i="18"/>
  <c r="H4152" i="18"/>
  <c r="I4151" i="18"/>
  <c r="H4151" i="18"/>
  <c r="I4150" i="18"/>
  <c r="H4150" i="18"/>
  <c r="I4149" i="18"/>
  <c r="H4149" i="18"/>
  <c r="I4148" i="18"/>
  <c r="H4148" i="18"/>
  <c r="K4147" i="18"/>
  <c r="N4147" i="18" s="1"/>
  <c r="K4146" i="18"/>
  <c r="N4146" i="18" s="1"/>
  <c r="K4145" i="18"/>
  <c r="N4145" i="18" s="1"/>
  <c r="K4144" i="18"/>
  <c r="N4144" i="18" s="1"/>
  <c r="K4143" i="18"/>
  <c r="N4143" i="18" s="1"/>
  <c r="K4142" i="18"/>
  <c r="N4142" i="18" s="1"/>
  <c r="K4141" i="18"/>
  <c r="N4141" i="18" s="1"/>
  <c r="K4140" i="18"/>
  <c r="N4140" i="18" s="1"/>
  <c r="K4139" i="18"/>
  <c r="N4139" i="18" s="1"/>
  <c r="K4138" i="18"/>
  <c r="N4138" i="18" s="1"/>
  <c r="K4137" i="18"/>
  <c r="N4137" i="18" s="1"/>
  <c r="K4136" i="18"/>
  <c r="N4136" i="18" s="1"/>
  <c r="K4135" i="18"/>
  <c r="N4135" i="18" s="1"/>
  <c r="K4134" i="18"/>
  <c r="N4134" i="18" s="1"/>
  <c r="K4133" i="18"/>
  <c r="N4133" i="18" s="1"/>
  <c r="K4132" i="18"/>
  <c r="N4132" i="18" s="1"/>
  <c r="K4131" i="18"/>
  <c r="N4131" i="18" s="1"/>
  <c r="K4130" i="18"/>
  <c r="N4130" i="18" s="1"/>
  <c r="K4129" i="18"/>
  <c r="N4129" i="18" s="1"/>
  <c r="K4128" i="18"/>
  <c r="N4128" i="18" s="1"/>
  <c r="K4127" i="18"/>
  <c r="N4127" i="18" s="1"/>
  <c r="K4126" i="18"/>
  <c r="N4126" i="18" s="1"/>
  <c r="K4125" i="18"/>
  <c r="N4125" i="18" s="1"/>
  <c r="K4124" i="18"/>
  <c r="N4124" i="18" s="1"/>
  <c r="K4123" i="18"/>
  <c r="N4123" i="18" s="1"/>
  <c r="K4122" i="18"/>
  <c r="N4121" i="18" s="1"/>
  <c r="I4147" i="18"/>
  <c r="H4147" i="18"/>
  <c r="I4146" i="18"/>
  <c r="H4146" i="18"/>
  <c r="I4145" i="18"/>
  <c r="H4145" i="18"/>
  <c r="I4144" i="18"/>
  <c r="H4144" i="18"/>
  <c r="I4143" i="18"/>
  <c r="H4143" i="18"/>
  <c r="I4142" i="18"/>
  <c r="H4142" i="18"/>
  <c r="I4141" i="18"/>
  <c r="H4141" i="18"/>
  <c r="I4140" i="18"/>
  <c r="H4140" i="18"/>
  <c r="I4139" i="18"/>
  <c r="H4139" i="18"/>
  <c r="I4138" i="18"/>
  <c r="H4138" i="18"/>
  <c r="I4137" i="18"/>
  <c r="H4137" i="18"/>
  <c r="I4136" i="18"/>
  <c r="H4136" i="18"/>
  <c r="I4135" i="18"/>
  <c r="H4135" i="18"/>
  <c r="I4134" i="18"/>
  <c r="H4134" i="18"/>
  <c r="I4133" i="18"/>
  <c r="H4133" i="18"/>
  <c r="I4132" i="18"/>
  <c r="H4132" i="18"/>
  <c r="I4131" i="18"/>
  <c r="H4131" i="18"/>
  <c r="I4130" i="18"/>
  <c r="H4130" i="18"/>
  <c r="I4129" i="18"/>
  <c r="H4129" i="18"/>
  <c r="I4128" i="18"/>
  <c r="H4128" i="18"/>
  <c r="I4127" i="18"/>
  <c r="H4127" i="18"/>
  <c r="I4126" i="18"/>
  <c r="H4126" i="18"/>
  <c r="I4125" i="18"/>
  <c r="H4125" i="18"/>
  <c r="I4124" i="18"/>
  <c r="H4124" i="18"/>
  <c r="I4123" i="18"/>
  <c r="H4123" i="18"/>
  <c r="I4122" i="18"/>
  <c r="H4122" i="18"/>
  <c r="K4091" i="18"/>
  <c r="K4092" i="18"/>
  <c r="N4091" i="18" s="1"/>
  <c r="K4093" i="18"/>
  <c r="N4092" i="18" s="1"/>
  <c r="K4094" i="18"/>
  <c r="N4093" i="18" s="1"/>
  <c r="K4095" i="18"/>
  <c r="N4094" i="18" s="1"/>
  <c r="K4096" i="18"/>
  <c r="N4095" i="18" s="1"/>
  <c r="K4097" i="18"/>
  <c r="N4096" i="18" s="1"/>
  <c r="K4098" i="18"/>
  <c r="N4097" i="18" s="1"/>
  <c r="K4099" i="18"/>
  <c r="N4098" i="18" s="1"/>
  <c r="K4100" i="18"/>
  <c r="N4099" i="18" s="1"/>
  <c r="K4101" i="18"/>
  <c r="N4100" i="18" s="1"/>
  <c r="K4102" i="18"/>
  <c r="N4101" i="18" s="1"/>
  <c r="K4103" i="18"/>
  <c r="N4102" i="18" s="1"/>
  <c r="K4104" i="18"/>
  <c r="N4103" i="18" s="1"/>
  <c r="K4105" i="18"/>
  <c r="N4104" i="18" s="1"/>
  <c r="K4106" i="18"/>
  <c r="N4105" i="18" s="1"/>
  <c r="K4107" i="18"/>
  <c r="N4106" i="18" s="1"/>
  <c r="K4108" i="18"/>
  <c r="N4107" i="18" s="1"/>
  <c r="K4109" i="18"/>
  <c r="N4108" i="18" s="1"/>
  <c r="K4110" i="18"/>
  <c r="N4109" i="18" s="1"/>
  <c r="K4111" i="18"/>
  <c r="N4110" i="18" s="1"/>
  <c r="K4112" i="18"/>
  <c r="N4111" i="18" s="1"/>
  <c r="K4113" i="18"/>
  <c r="N4112" i="18" s="1"/>
  <c r="K4114" i="18"/>
  <c r="N4113" i="18" s="1"/>
  <c r="K4115" i="18"/>
  <c r="N4114" i="18" s="1"/>
  <c r="K4116" i="18"/>
  <c r="N4115" i="18" s="1"/>
  <c r="K4117" i="18"/>
  <c r="N4116" i="18" s="1"/>
  <c r="K4118" i="18"/>
  <c r="N4117" i="18" s="1"/>
  <c r="K4119" i="18"/>
  <c r="N4118" i="18" s="1"/>
  <c r="K4120" i="18"/>
  <c r="N4119" i="18" s="1"/>
  <c r="K4121" i="18"/>
  <c r="N4120" i="18" s="1"/>
  <c r="H4092" i="18"/>
  <c r="I4092" i="18"/>
  <c r="H4093" i="18"/>
  <c r="I4093" i="18"/>
  <c r="H4094" i="18"/>
  <c r="I4094" i="18"/>
  <c r="H4095" i="18"/>
  <c r="I4095" i="18"/>
  <c r="H4096" i="18"/>
  <c r="I4096" i="18"/>
  <c r="H4097" i="18"/>
  <c r="I4097" i="18"/>
  <c r="H4098" i="18"/>
  <c r="I4098" i="18"/>
  <c r="H4099" i="18"/>
  <c r="I4099" i="18"/>
  <c r="H4100" i="18"/>
  <c r="I4100" i="18"/>
  <c r="H4101" i="18"/>
  <c r="I4101" i="18"/>
  <c r="H4102" i="18"/>
  <c r="I4102" i="18"/>
  <c r="H4103" i="18"/>
  <c r="I4103" i="18"/>
  <c r="H4104" i="18"/>
  <c r="I4104" i="18"/>
  <c r="H4105" i="18"/>
  <c r="I4105" i="18"/>
  <c r="H4106" i="18"/>
  <c r="I4106" i="18"/>
  <c r="H4107" i="18"/>
  <c r="I4107" i="18"/>
  <c r="H4108" i="18"/>
  <c r="I4108" i="18"/>
  <c r="H4109" i="18"/>
  <c r="I4109" i="18"/>
  <c r="H4110" i="18"/>
  <c r="I4110" i="18"/>
  <c r="H4111" i="18"/>
  <c r="I4111" i="18"/>
  <c r="H4112" i="18"/>
  <c r="I4112" i="18"/>
  <c r="H4113" i="18"/>
  <c r="I4113" i="18"/>
  <c r="H4114" i="18"/>
  <c r="I4114" i="18"/>
  <c r="H4115" i="18"/>
  <c r="I4115" i="18"/>
  <c r="H4116" i="18"/>
  <c r="I4116" i="18"/>
  <c r="H4117" i="18"/>
  <c r="I4117" i="18"/>
  <c r="H4118" i="18"/>
  <c r="I4118" i="18"/>
  <c r="H4119" i="18"/>
  <c r="I4119" i="18"/>
  <c r="H4120" i="18"/>
  <c r="I4120" i="18"/>
  <c r="H4121" i="18"/>
  <c r="I4121" i="18"/>
  <c r="K4088" i="18"/>
  <c r="N4088" i="18" s="1"/>
  <c r="K4089" i="18"/>
  <c r="N4089" i="18" s="1"/>
  <c r="K4090" i="18"/>
  <c r="N4090" i="18" s="1"/>
  <c r="H4088" i="18"/>
  <c r="I4088" i="18"/>
  <c r="H4089" i="18"/>
  <c r="I4089" i="18"/>
  <c r="H4090" i="18"/>
  <c r="I4090" i="18"/>
  <c r="H4091" i="18"/>
  <c r="I4091" i="18"/>
  <c r="K4087" i="18"/>
  <c r="N4087" i="18" s="1"/>
  <c r="K4086" i="18"/>
  <c r="N4086" i="18" s="1"/>
  <c r="K4085" i="18"/>
  <c r="N4085" i="18" s="1"/>
  <c r="K4084" i="18"/>
  <c r="N4084" i="18" s="1"/>
  <c r="K4083" i="18"/>
  <c r="N4083" i="18" s="1"/>
  <c r="K4082" i="18"/>
  <c r="N4082" i="18" s="1"/>
  <c r="I4087" i="18"/>
  <c r="H4087" i="18"/>
  <c r="I4086" i="18"/>
  <c r="H4086" i="18"/>
  <c r="I4085" i="18"/>
  <c r="H4085" i="18"/>
  <c r="I4084" i="18"/>
  <c r="H4084" i="18"/>
  <c r="I4083" i="18"/>
  <c r="H4083" i="18"/>
  <c r="I4082" i="18"/>
  <c r="H4082" i="18"/>
  <c r="K4081" i="18"/>
  <c r="N4081" i="18" s="1"/>
  <c r="K4080" i="18"/>
  <c r="N4080" i="18" s="1"/>
  <c r="K4079" i="18"/>
  <c r="N4079" i="18" s="1"/>
  <c r="K4078" i="18"/>
  <c r="N4078" i="18" s="1"/>
  <c r="K4077" i="18"/>
  <c r="N4077" i="18" s="1"/>
  <c r="K4076" i="18"/>
  <c r="N4076" i="18" s="1"/>
  <c r="K4075" i="18"/>
  <c r="N4075" i="18" s="1"/>
  <c r="K4074" i="18"/>
  <c r="N4074" i="18" s="1"/>
  <c r="K4073" i="18"/>
  <c r="N4073" i="18" s="1"/>
  <c r="K4072" i="18"/>
  <c r="N4072" i="18" s="1"/>
  <c r="I4081" i="18"/>
  <c r="H4081" i="18"/>
  <c r="I4080" i="18"/>
  <c r="H4080" i="18"/>
  <c r="I4079" i="18"/>
  <c r="H4079" i="18"/>
  <c r="I4078" i="18"/>
  <c r="H4078" i="18"/>
  <c r="I4077" i="18"/>
  <c r="H4077" i="18"/>
  <c r="I4076" i="18"/>
  <c r="H4076" i="18"/>
  <c r="I4075" i="18"/>
  <c r="H4075" i="18"/>
  <c r="I4074" i="18"/>
  <c r="H4074" i="18"/>
  <c r="I4073" i="18"/>
  <c r="H4073" i="18"/>
  <c r="I4072" i="18"/>
  <c r="H4072" i="18"/>
  <c r="I4071" i="18"/>
  <c r="H4071" i="18"/>
  <c r="I4070" i="18"/>
  <c r="H4070" i="18"/>
  <c r="I4069" i="18"/>
  <c r="H4069" i="18"/>
  <c r="I4068" i="18"/>
  <c r="H4068" i="18"/>
  <c r="I4067" i="18"/>
  <c r="H4067" i="18"/>
  <c r="I4066" i="18"/>
  <c r="H4066" i="18"/>
  <c r="I4065" i="18"/>
  <c r="H4065" i="18"/>
  <c r="I4064" i="18"/>
  <c r="H4064" i="18"/>
  <c r="I4063" i="18"/>
  <c r="H4063" i="18"/>
  <c r="I4062" i="18"/>
  <c r="H4062" i="18"/>
  <c r="I4061" i="18"/>
  <c r="H4061" i="18"/>
  <c r="I4060" i="18"/>
  <c r="H4060" i="18"/>
  <c r="I4059" i="18"/>
  <c r="H4059" i="18"/>
  <c r="I4058" i="18"/>
  <c r="H4058" i="18"/>
  <c r="I4057" i="18"/>
  <c r="H4057" i="18"/>
  <c r="I4056" i="18"/>
  <c r="H4056" i="18"/>
  <c r="I4055" i="18"/>
  <c r="H4055" i="18"/>
  <c r="I4054" i="18"/>
  <c r="H4054" i="18"/>
  <c r="I4053" i="18"/>
  <c r="H4053" i="18"/>
  <c r="I4052" i="18"/>
  <c r="H4052" i="18"/>
  <c r="I4051" i="18"/>
  <c r="H4051" i="18"/>
  <c r="I4050" i="18"/>
  <c r="H4050" i="18"/>
  <c r="I4049" i="18"/>
  <c r="H4049" i="18"/>
  <c r="I4048" i="18"/>
  <c r="H4048" i="18"/>
  <c r="I4047" i="18"/>
  <c r="H4047" i="18"/>
  <c r="I4046" i="18"/>
  <c r="H4046" i="18"/>
  <c r="I4045" i="18"/>
  <c r="H4045" i="18"/>
  <c r="I4044" i="18"/>
  <c r="H4044" i="18"/>
  <c r="I4043" i="18"/>
  <c r="H4043" i="18"/>
  <c r="I4042" i="18"/>
  <c r="H4042" i="18"/>
  <c r="I4041" i="18"/>
  <c r="H4041" i="18"/>
  <c r="I4040" i="18"/>
  <c r="H4040" i="18"/>
  <c r="I4039" i="18"/>
  <c r="H4039" i="18"/>
  <c r="I4038" i="18"/>
  <c r="H4038" i="18"/>
  <c r="K4071" i="18"/>
  <c r="N4071" i="18" s="1"/>
  <c r="K4070" i="18"/>
  <c r="N4070" i="18" s="1"/>
  <c r="K4069" i="18"/>
  <c r="N4069" i="18" s="1"/>
  <c r="K4068" i="18"/>
  <c r="N4068" i="18" s="1"/>
  <c r="K4067" i="18"/>
  <c r="N4067" i="18" s="1"/>
  <c r="K4066" i="18"/>
  <c r="N4066" i="18" s="1"/>
  <c r="K4065" i="18"/>
  <c r="N4065" i="18" s="1"/>
  <c r="K4064" i="18"/>
  <c r="N4064" i="18" s="1"/>
  <c r="K4063" i="18"/>
  <c r="N4063" i="18" s="1"/>
  <c r="K4062" i="18"/>
  <c r="N4062" i="18" s="1"/>
  <c r="K4061" i="18"/>
  <c r="N4061" i="18" s="1"/>
  <c r="K4060" i="18"/>
  <c r="N4060" i="18" s="1"/>
  <c r="K4059" i="18"/>
  <c r="N4059" i="18" s="1"/>
  <c r="K4058" i="18"/>
  <c r="N4058" i="18" s="1"/>
  <c r="K4057" i="18"/>
  <c r="N4057" i="18" s="1"/>
  <c r="K4056" i="18"/>
  <c r="N4056" i="18" s="1"/>
  <c r="K4055" i="18"/>
  <c r="N4055" i="18" s="1"/>
  <c r="K4054" i="18"/>
  <c r="N4054" i="18" s="1"/>
  <c r="K4053" i="18"/>
  <c r="N4053" i="18" s="1"/>
  <c r="K4052" i="18"/>
  <c r="N4052" i="18" s="1"/>
  <c r="K4051" i="18"/>
  <c r="N4051" i="18" s="1"/>
  <c r="K4050" i="18"/>
  <c r="N4050" i="18" s="1"/>
  <c r="K4049" i="18"/>
  <c r="N4049" i="18" s="1"/>
  <c r="K4048" i="18"/>
  <c r="N4048" i="18" s="1"/>
  <c r="K4047" i="18"/>
  <c r="N4047" i="18" s="1"/>
  <c r="K4046" i="18"/>
  <c r="N4046" i="18" s="1"/>
  <c r="K4045" i="18"/>
  <c r="N4045" i="18" s="1"/>
  <c r="K4044" i="18"/>
  <c r="N4044" i="18" s="1"/>
  <c r="K4043" i="18"/>
  <c r="N4043" i="18" s="1"/>
  <c r="K4042" i="18"/>
  <c r="N4042" i="18" s="1"/>
  <c r="K4041" i="18"/>
  <c r="N4041" i="18" s="1"/>
  <c r="K4040" i="18"/>
  <c r="N4040" i="18" s="1"/>
  <c r="K4039" i="18"/>
  <c r="N4039" i="18" s="1"/>
  <c r="K4038" i="18"/>
  <c r="N4038" i="18" s="1"/>
  <c r="K4037" i="18"/>
  <c r="N4037" i="18" s="1"/>
  <c r="K4036" i="18"/>
  <c r="N4036" i="18" s="1"/>
  <c r="K4035" i="18"/>
  <c r="N4035" i="18" s="1"/>
  <c r="K4034" i="18"/>
  <c r="N4034" i="18" s="1"/>
  <c r="K4033" i="18"/>
  <c r="N4033" i="18" s="1"/>
  <c r="K4032" i="18"/>
  <c r="N4032" i="18" s="1"/>
  <c r="K4031" i="18"/>
  <c r="N4031" i="18" s="1"/>
  <c r="K4030" i="18"/>
  <c r="N4030" i="18" s="1"/>
  <c r="K4029" i="18"/>
  <c r="N4029" i="18" s="1"/>
  <c r="K4028" i="18"/>
  <c r="N4028" i="18" s="1"/>
  <c r="K4027" i="18"/>
  <c r="N4027" i="18" s="1"/>
  <c r="K4026" i="18"/>
  <c r="N4026" i="18" s="1"/>
  <c r="K4025" i="18"/>
  <c r="N4025" i="18" s="1"/>
  <c r="K4024" i="18"/>
  <c r="N4024" i="18" s="1"/>
  <c r="K4023" i="18"/>
  <c r="N4023" i="18" s="1"/>
  <c r="K4022" i="18"/>
  <c r="N4022" i="18" s="1"/>
  <c r="K4021" i="18"/>
  <c r="N4021" i="18" s="1"/>
  <c r="K4020" i="18"/>
  <c r="N4020" i="18" s="1"/>
  <c r="K4019" i="18"/>
  <c r="N4019" i="18" s="1"/>
  <c r="K4018" i="18"/>
  <c r="N4018" i="18" s="1"/>
  <c r="K4017" i="18"/>
  <c r="N4017" i="18" s="1"/>
  <c r="K4016" i="18"/>
  <c r="N4016" i="18" s="1"/>
  <c r="I4037" i="18"/>
  <c r="H4037" i="18"/>
  <c r="I4036" i="18"/>
  <c r="H4036" i="18"/>
  <c r="I4035" i="18"/>
  <c r="H4035" i="18"/>
  <c r="I4034" i="18"/>
  <c r="H4034" i="18"/>
  <c r="I4033" i="18"/>
  <c r="H4033" i="18"/>
  <c r="I4032" i="18"/>
  <c r="H4032" i="18"/>
  <c r="I4031" i="18"/>
  <c r="H4031" i="18"/>
  <c r="I4030" i="18"/>
  <c r="H4030" i="18"/>
  <c r="I4029" i="18"/>
  <c r="H4029" i="18"/>
  <c r="I4028" i="18"/>
  <c r="H4028" i="18"/>
  <c r="I4027" i="18"/>
  <c r="H4027" i="18"/>
  <c r="I4026" i="18"/>
  <c r="H4026" i="18"/>
  <c r="I4025" i="18"/>
  <c r="H4025" i="18"/>
  <c r="I4024" i="18"/>
  <c r="H4024" i="18"/>
  <c r="I4023" i="18"/>
  <c r="H4023" i="18"/>
  <c r="I4022" i="18"/>
  <c r="H4022" i="18"/>
  <c r="I4021" i="18"/>
  <c r="H4021" i="18"/>
  <c r="I4020" i="18"/>
  <c r="H4020" i="18"/>
  <c r="I4019" i="18"/>
  <c r="H4019" i="18"/>
  <c r="I4018" i="18"/>
  <c r="H4018" i="18"/>
  <c r="I4017" i="18"/>
  <c r="H4017" i="18"/>
  <c r="I4016" i="18"/>
  <c r="H4016" i="18"/>
  <c r="K4015" i="18"/>
  <c r="N4015" i="18" s="1"/>
  <c r="K4014" i="18"/>
  <c r="N4014" i="18" s="1"/>
  <c r="K4013" i="18"/>
  <c r="N4013" i="18" s="1"/>
  <c r="K4012" i="18"/>
  <c r="N4012" i="18" s="1"/>
  <c r="K4011" i="18"/>
  <c r="N4011" i="18" s="1"/>
  <c r="K4010" i="18"/>
  <c r="N4010" i="18" s="1"/>
  <c r="K4009" i="18"/>
  <c r="N4009" i="18" s="1"/>
  <c r="K4008" i="18"/>
  <c r="N4008" i="18" s="1"/>
  <c r="K4007" i="18"/>
  <c r="N4007" i="18" s="1"/>
  <c r="K4006" i="18"/>
  <c r="N4006" i="18" s="1"/>
  <c r="I4015" i="18"/>
  <c r="H4015" i="18"/>
  <c r="I4014" i="18"/>
  <c r="H4014" i="18"/>
  <c r="I4013" i="18"/>
  <c r="H4013" i="18"/>
  <c r="I4012" i="18"/>
  <c r="H4012" i="18"/>
  <c r="I4011" i="18"/>
  <c r="H4011" i="18"/>
  <c r="I4010" i="18"/>
  <c r="H4010" i="18"/>
  <c r="I4009" i="18"/>
  <c r="H4009" i="18"/>
  <c r="I4008" i="18"/>
  <c r="H4008" i="18"/>
  <c r="I4007" i="18"/>
  <c r="H4007" i="18"/>
  <c r="I4006" i="18"/>
  <c r="H4006" i="18"/>
  <c r="K4005" i="18"/>
  <c r="N4005" i="18" s="1"/>
  <c r="K4004" i="18"/>
  <c r="N4004" i="18" s="1"/>
  <c r="K4003" i="18"/>
  <c r="N4003" i="18" s="1"/>
  <c r="K4002" i="18"/>
  <c r="N4002" i="18" s="1"/>
  <c r="K4001" i="18"/>
  <c r="N4001" i="18" s="1"/>
  <c r="K4000" i="18"/>
  <c r="N4000" i="18" s="1"/>
  <c r="I4005" i="18"/>
  <c r="H4005" i="18"/>
  <c r="I4004" i="18"/>
  <c r="H4004" i="18"/>
  <c r="I4003" i="18"/>
  <c r="H4003" i="18"/>
  <c r="I4002" i="18"/>
  <c r="H4002" i="18"/>
  <c r="I4001" i="18"/>
  <c r="H4001" i="18"/>
  <c r="I4000" i="18"/>
  <c r="H4000" i="18"/>
  <c r="K3999" i="18"/>
  <c r="N3999" i="18" s="1"/>
  <c r="K3998" i="18"/>
  <c r="N3998" i="18" s="1"/>
  <c r="K3997" i="18"/>
  <c r="N3997" i="18" s="1"/>
  <c r="K3996" i="18"/>
  <c r="N3996" i="18" s="1"/>
  <c r="K3995" i="18"/>
  <c r="N3995" i="18" s="1"/>
  <c r="K3994" i="18"/>
  <c r="N3994" i="18" s="1"/>
  <c r="K3993" i="18"/>
  <c r="N3993" i="18" s="1"/>
  <c r="K3992" i="18"/>
  <c r="N3992" i="18" s="1"/>
  <c r="K3991" i="18"/>
  <c r="N3991" i="18" s="1"/>
  <c r="K3990" i="18"/>
  <c r="N3990" i="18" s="1"/>
  <c r="K3989" i="18"/>
  <c r="N3989" i="18" s="1"/>
  <c r="K3988" i="18"/>
  <c r="N3988" i="18" s="1"/>
  <c r="K3987" i="18"/>
  <c r="N3987" i="18" s="1"/>
  <c r="K3986" i="18"/>
  <c r="N3986" i="18" s="1"/>
  <c r="K3985" i="18"/>
  <c r="N3985" i="18" s="1"/>
  <c r="K3984" i="18"/>
  <c r="N3984" i="18" s="1"/>
  <c r="K3983" i="18"/>
  <c r="N3983" i="18" s="1"/>
  <c r="K3982" i="18"/>
  <c r="N3982" i="18" s="1"/>
  <c r="K3981" i="18"/>
  <c r="N3981" i="18" s="1"/>
  <c r="K3980" i="18"/>
  <c r="N3980" i="18" s="1"/>
  <c r="K3979" i="18"/>
  <c r="N3979" i="18" s="1"/>
  <c r="K3978" i="18"/>
  <c r="N3978" i="18" s="1"/>
  <c r="K3977" i="18"/>
  <c r="N3977" i="18" s="1"/>
  <c r="K3976" i="18"/>
  <c r="N3976" i="18" s="1"/>
  <c r="K3975" i="18"/>
  <c r="N3975" i="18" s="1"/>
  <c r="K3974" i="18"/>
  <c r="N3974" i="18" s="1"/>
  <c r="K3973" i="18"/>
  <c r="N3973" i="18" s="1"/>
  <c r="K3972" i="18"/>
  <c r="N3972" i="18" s="1"/>
  <c r="K3971" i="18"/>
  <c r="N3971" i="18" s="1"/>
  <c r="K3970" i="18"/>
  <c r="N3970" i="18" s="1"/>
  <c r="K3969" i="18"/>
  <c r="N3969" i="18" s="1"/>
  <c r="K3968" i="18"/>
  <c r="N3968" i="18" s="1"/>
  <c r="K3967" i="18"/>
  <c r="N3967" i="18" s="1"/>
  <c r="K3966" i="18"/>
  <c r="N3966" i="18" s="1"/>
  <c r="I3999" i="18"/>
  <c r="H3999" i="18"/>
  <c r="I3998" i="18"/>
  <c r="H3998" i="18"/>
  <c r="I3997" i="18"/>
  <c r="H3997" i="18"/>
  <c r="I3996" i="18"/>
  <c r="H3996" i="18"/>
  <c r="I3995" i="18"/>
  <c r="H3995" i="18"/>
  <c r="I3994" i="18"/>
  <c r="H3994" i="18"/>
  <c r="I3993" i="18"/>
  <c r="H3993" i="18"/>
  <c r="I3992" i="18"/>
  <c r="H3992" i="18"/>
  <c r="I3991" i="18"/>
  <c r="H3991" i="18"/>
  <c r="I3990" i="18"/>
  <c r="H3990" i="18"/>
  <c r="I3989" i="18"/>
  <c r="H3989" i="18"/>
  <c r="I3988" i="18"/>
  <c r="H3988" i="18"/>
  <c r="I3987" i="18"/>
  <c r="H3987" i="18"/>
  <c r="I3986" i="18"/>
  <c r="H3986" i="18"/>
  <c r="I3985" i="18"/>
  <c r="H3985" i="18"/>
  <c r="I3984" i="18"/>
  <c r="H3984" i="18"/>
  <c r="I3983" i="18"/>
  <c r="H3983" i="18"/>
  <c r="I3982" i="18"/>
  <c r="H3982" i="18"/>
  <c r="I3981" i="18"/>
  <c r="H3981" i="18"/>
  <c r="I3980" i="18"/>
  <c r="H3980" i="18"/>
  <c r="I3979" i="18"/>
  <c r="H3979" i="18"/>
  <c r="I3978" i="18"/>
  <c r="H3978" i="18"/>
  <c r="I3977" i="18"/>
  <c r="H3977" i="18"/>
  <c r="I3976" i="18"/>
  <c r="H3976" i="18"/>
  <c r="I3975" i="18"/>
  <c r="H3975" i="18"/>
  <c r="I3974" i="18"/>
  <c r="H3974" i="18"/>
  <c r="I3973" i="18"/>
  <c r="H3973" i="18"/>
  <c r="I3972" i="18"/>
  <c r="H3972" i="18"/>
  <c r="I3971" i="18"/>
  <c r="H3971" i="18"/>
  <c r="I3970" i="18"/>
  <c r="H3970" i="18"/>
  <c r="I3969" i="18"/>
  <c r="H3969" i="18"/>
  <c r="I3968" i="18"/>
  <c r="H3968" i="18"/>
  <c r="I3967" i="18"/>
  <c r="H3967" i="18"/>
  <c r="I3966" i="18"/>
  <c r="H3966" i="18"/>
  <c r="K3965" i="18"/>
  <c r="N3965" i="18" s="1"/>
  <c r="K3964" i="18"/>
  <c r="N3964" i="18" s="1"/>
  <c r="I3965" i="18"/>
  <c r="H3965" i="18"/>
  <c r="I3964" i="18"/>
  <c r="H3964" i="18"/>
  <c r="K3963" i="18"/>
  <c r="N3963" i="18" s="1"/>
  <c r="K3962" i="18"/>
  <c r="N3962" i="18" s="1"/>
  <c r="I3963" i="18"/>
  <c r="H3963" i="18"/>
  <c r="I3962" i="18"/>
  <c r="H3962" i="18"/>
  <c r="K3960" i="18"/>
  <c r="N3960" i="18" s="1"/>
  <c r="K3961" i="18"/>
  <c r="N3961" i="18" s="1"/>
  <c r="H3960" i="18"/>
  <c r="I3960" i="18"/>
  <c r="H3961" i="18"/>
  <c r="I3961" i="18"/>
  <c r="K3959" i="18"/>
  <c r="N3959" i="18" s="1"/>
  <c r="K3958" i="18"/>
  <c r="N3958" i="18" s="1"/>
  <c r="K3957" i="18"/>
  <c r="N3957" i="18" s="1"/>
  <c r="K3956" i="18"/>
  <c r="N3956" i="18" s="1"/>
  <c r="K3955" i="18"/>
  <c r="N3955" i="18" s="1"/>
  <c r="K3954" i="18"/>
  <c r="N3954" i="18" s="1"/>
  <c r="K3953" i="18"/>
  <c r="N3953" i="18" s="1"/>
  <c r="K3952" i="18"/>
  <c r="N3952" i="18" s="1"/>
  <c r="K3951" i="18"/>
  <c r="N3951" i="18" s="1"/>
  <c r="K3950" i="18"/>
  <c r="N3950" i="18" s="1"/>
  <c r="K3949" i="18"/>
  <c r="N3949" i="18" s="1"/>
  <c r="K3948" i="18"/>
  <c r="N3948" i="18" s="1"/>
  <c r="K3947" i="18"/>
  <c r="N3947" i="18" s="1"/>
  <c r="K3946" i="18"/>
  <c r="N3946" i="18" s="1"/>
  <c r="I3959" i="18"/>
  <c r="H3959" i="18"/>
  <c r="I3958" i="18"/>
  <c r="H3958" i="18"/>
  <c r="I3957" i="18"/>
  <c r="H3957" i="18"/>
  <c r="I3956" i="18"/>
  <c r="H3956" i="18"/>
  <c r="I3955" i="18"/>
  <c r="H3955" i="18"/>
  <c r="I3954" i="18"/>
  <c r="H3954" i="18"/>
  <c r="I3953" i="18"/>
  <c r="H3953" i="18"/>
  <c r="I3952" i="18"/>
  <c r="H3952" i="18"/>
  <c r="I3951" i="18"/>
  <c r="H3951" i="18"/>
  <c r="I3950" i="18"/>
  <c r="H3950" i="18"/>
  <c r="I3949" i="18"/>
  <c r="H3949" i="18"/>
  <c r="I3948" i="18"/>
  <c r="H3948" i="18"/>
  <c r="I3947" i="18"/>
  <c r="H3947" i="18"/>
  <c r="I3946" i="18"/>
  <c r="H3946" i="18"/>
  <c r="K3940" i="18"/>
  <c r="N3940" i="18" s="1"/>
  <c r="K3941" i="18"/>
  <c r="N3941" i="18" s="1"/>
  <c r="K3942" i="18"/>
  <c r="N3942" i="18" s="1"/>
  <c r="K3943" i="18"/>
  <c r="N3943" i="18" s="1"/>
  <c r="K3944" i="18"/>
  <c r="N3944" i="18" s="1"/>
  <c r="K3945" i="18"/>
  <c r="N3945" i="18" s="1"/>
  <c r="H3940" i="18"/>
  <c r="I3940" i="18"/>
  <c r="H3941" i="18"/>
  <c r="I3941" i="18"/>
  <c r="H3942" i="18"/>
  <c r="I3942" i="18"/>
  <c r="H3943" i="18"/>
  <c r="I3943" i="18"/>
  <c r="H3944" i="18"/>
  <c r="I3944" i="18"/>
  <c r="H3945" i="18"/>
  <c r="I3945" i="18"/>
  <c r="K3939" i="18"/>
  <c r="N3939" i="18" s="1"/>
  <c r="K3938" i="18"/>
  <c r="N3938" i="18" s="1"/>
  <c r="K3937" i="18"/>
  <c r="N3937" i="18" s="1"/>
  <c r="K3936" i="18"/>
  <c r="N3936" i="18" s="1"/>
  <c r="K3935" i="18"/>
  <c r="N3935" i="18" s="1"/>
  <c r="K3934" i="18"/>
  <c r="N3934" i="18" s="1"/>
  <c r="K3933" i="18"/>
  <c r="N3933" i="18" s="1"/>
  <c r="K3932" i="18"/>
  <c r="N3932" i="18" s="1"/>
  <c r="K3931" i="18"/>
  <c r="N3931" i="18" s="1"/>
  <c r="K3930" i="18"/>
  <c r="N3930" i="18" s="1"/>
  <c r="K3929" i="18"/>
  <c r="N3929" i="18" s="1"/>
  <c r="K3928" i="18"/>
  <c r="N3928" i="18" s="1"/>
  <c r="K3927" i="18"/>
  <c r="N3927" i="18" s="1"/>
  <c r="K3926" i="18"/>
  <c r="N3926" i="18" s="1"/>
  <c r="I3939" i="18"/>
  <c r="H3939" i="18"/>
  <c r="I3938" i="18"/>
  <c r="H3938" i="18"/>
  <c r="I3937" i="18"/>
  <c r="H3937" i="18"/>
  <c r="I3936" i="18"/>
  <c r="H3936" i="18"/>
  <c r="I3935" i="18"/>
  <c r="H3935" i="18"/>
  <c r="I3934" i="18"/>
  <c r="H3934" i="18"/>
  <c r="I3933" i="18"/>
  <c r="H3933" i="18"/>
  <c r="I3932" i="18"/>
  <c r="H3932" i="18"/>
  <c r="I3931" i="18"/>
  <c r="H3931" i="18"/>
  <c r="I3930" i="18"/>
  <c r="H3930" i="18"/>
  <c r="I3929" i="18"/>
  <c r="H3929" i="18"/>
  <c r="I3928" i="18"/>
  <c r="H3928" i="18"/>
  <c r="I3927" i="18"/>
  <c r="H3927" i="18"/>
  <c r="I3926" i="18"/>
  <c r="H3926" i="18"/>
  <c r="K3925" i="18"/>
  <c r="N3925" i="18" s="1"/>
  <c r="K3924" i="18"/>
  <c r="N3924" i="18" s="1"/>
  <c r="K3923" i="18"/>
  <c r="N3923" i="18" s="1"/>
  <c r="K3922" i="18"/>
  <c r="N3922" i="18" s="1"/>
  <c r="K3921" i="18"/>
  <c r="N3921" i="18" s="1"/>
  <c r="K3920" i="18"/>
  <c r="N3920" i="18" s="1"/>
  <c r="H3921" i="18"/>
  <c r="I3921" i="18"/>
  <c r="H3922" i="18"/>
  <c r="I3922" i="18"/>
  <c r="H3923" i="18"/>
  <c r="I3923" i="18"/>
  <c r="H3924" i="18"/>
  <c r="I3924" i="18"/>
  <c r="H3925" i="18"/>
  <c r="I3925" i="18"/>
  <c r="I3920" i="18"/>
  <c r="H3920" i="18"/>
  <c r="K3916" i="18"/>
  <c r="N3916" i="18" s="1"/>
  <c r="K3917" i="18"/>
  <c r="N3917" i="18" s="1"/>
  <c r="K3918" i="18"/>
  <c r="N3918" i="18" s="1"/>
  <c r="K3919" i="18"/>
  <c r="N3919" i="18" s="1"/>
  <c r="H3916" i="18"/>
  <c r="I3916" i="18"/>
  <c r="H3917" i="18"/>
  <c r="I3917" i="18"/>
  <c r="H3918" i="18"/>
  <c r="I3918" i="18"/>
  <c r="H3919" i="18"/>
  <c r="I3919" i="18"/>
  <c r="K3910" i="18"/>
  <c r="N3910" i="18" s="1"/>
  <c r="K3911" i="18"/>
  <c r="N3911" i="18" s="1"/>
  <c r="K3912" i="18"/>
  <c r="N3912" i="18" s="1"/>
  <c r="K3913" i="18"/>
  <c r="N3913" i="18" s="1"/>
  <c r="K3914" i="18"/>
  <c r="N3914" i="18" s="1"/>
  <c r="K3915" i="18"/>
  <c r="N3915" i="18" s="1"/>
  <c r="H3910" i="18"/>
  <c r="I3910" i="18"/>
  <c r="H3911" i="18"/>
  <c r="I3911" i="18"/>
  <c r="H3912" i="18"/>
  <c r="I3912" i="18"/>
  <c r="H3913" i="18"/>
  <c r="I3913" i="18"/>
  <c r="H3914" i="18"/>
  <c r="I3914" i="18"/>
  <c r="H3915" i="18"/>
  <c r="I3915" i="18"/>
  <c r="K3909" i="18"/>
  <c r="N3909" i="18" s="1"/>
  <c r="K3908" i="18"/>
  <c r="N3908" i="18" s="1"/>
  <c r="K3907" i="18"/>
  <c r="N3907" i="18" s="1"/>
  <c r="K3906" i="18"/>
  <c r="N3906" i="18" s="1"/>
  <c r="K3905" i="18"/>
  <c r="N3905" i="18" s="1"/>
  <c r="K3904" i="18"/>
  <c r="N3904" i="18" s="1"/>
  <c r="K3903" i="18"/>
  <c r="N3903" i="18" s="1"/>
  <c r="K3902" i="18"/>
  <c r="N3902" i="18" s="1"/>
  <c r="K3901" i="18"/>
  <c r="N3901" i="18" s="1"/>
  <c r="K3900" i="18"/>
  <c r="N3900" i="18" s="1"/>
  <c r="I3909" i="18"/>
  <c r="H3909" i="18"/>
  <c r="I3908" i="18"/>
  <c r="H3908" i="18"/>
  <c r="I3907" i="18"/>
  <c r="H3907" i="18"/>
  <c r="I3906" i="18"/>
  <c r="H3906" i="18"/>
  <c r="I3905" i="18"/>
  <c r="H3905" i="18"/>
  <c r="I3904" i="18"/>
  <c r="H3904" i="18"/>
  <c r="I3903" i="18"/>
  <c r="H3903" i="18"/>
  <c r="I3902" i="18"/>
  <c r="H3902" i="18"/>
  <c r="I3901" i="18"/>
  <c r="H3901" i="18"/>
  <c r="I3900" i="18"/>
  <c r="H3900" i="18"/>
  <c r="K3899" i="18"/>
  <c r="N3899" i="18" s="1"/>
  <c r="K3898" i="18"/>
  <c r="N3898" i="18" s="1"/>
  <c r="I3899" i="18"/>
  <c r="H3899" i="18"/>
  <c r="I3898" i="18"/>
  <c r="H3898" i="18"/>
  <c r="H3885" i="18"/>
  <c r="I3885" i="18"/>
  <c r="H3886" i="18"/>
  <c r="I3886" i="18"/>
  <c r="H3887" i="18"/>
  <c r="I3887" i="18"/>
  <c r="H3888" i="18"/>
  <c r="I3888" i="18"/>
  <c r="H3889" i="18"/>
  <c r="I3889" i="18"/>
  <c r="H3890" i="18"/>
  <c r="I3890" i="18"/>
  <c r="H3891" i="18"/>
  <c r="I3891" i="18"/>
  <c r="H3892" i="18"/>
  <c r="I3892" i="18"/>
  <c r="H3893" i="18"/>
  <c r="I3893" i="18"/>
  <c r="H3894" i="18"/>
  <c r="I3894" i="18"/>
  <c r="H3895" i="18"/>
  <c r="I3895" i="18"/>
  <c r="I3884" i="18"/>
  <c r="K3896" i="18"/>
  <c r="N3896" i="18" s="1"/>
  <c r="K3897" i="18"/>
  <c r="N3897" i="18" s="1"/>
  <c r="H3897" i="18"/>
  <c r="I3897" i="18"/>
  <c r="I3896" i="18"/>
  <c r="H3896" i="18"/>
  <c r="K3895" i="18"/>
  <c r="N3895" i="18" s="1"/>
  <c r="K3894" i="18"/>
  <c r="N3894" i="18" s="1"/>
  <c r="K3893" i="18"/>
  <c r="N3893" i="18" s="1"/>
  <c r="K3892" i="18"/>
  <c r="N3892" i="18" s="1"/>
  <c r="K3891" i="18"/>
  <c r="N3891" i="18" s="1"/>
  <c r="K3890" i="18"/>
  <c r="N3890" i="18" s="1"/>
  <c r="K3889" i="18"/>
  <c r="N3889" i="18" s="1"/>
  <c r="K3888" i="18"/>
  <c r="N3888" i="18" s="1"/>
  <c r="K3887" i="18"/>
  <c r="N3887" i="18" s="1"/>
  <c r="K3886" i="18"/>
  <c r="N3886" i="18" s="1"/>
  <c r="K3885" i="18"/>
  <c r="N3885" i="18" s="1"/>
  <c r="K3884" i="18"/>
  <c r="N3884" i="18" s="1"/>
  <c r="H3884" i="18"/>
  <c r="K3883" i="18"/>
  <c r="N3883" i="18" s="1"/>
  <c r="K3882" i="18"/>
  <c r="N3882" i="18" s="1"/>
  <c r="K3881" i="18"/>
  <c r="N3881" i="18" s="1"/>
  <c r="K3880" i="18"/>
  <c r="N3880" i="18" s="1"/>
  <c r="K3879" i="18"/>
  <c r="N3879" i="18" s="1"/>
  <c r="K3878" i="18"/>
  <c r="N3878" i="18" s="1"/>
  <c r="K3877" i="18"/>
  <c r="N3877" i="18" s="1"/>
  <c r="K3876" i="18"/>
  <c r="N3876" i="18" s="1"/>
  <c r="K3875" i="18"/>
  <c r="N3875" i="18" s="1"/>
  <c r="K3874" i="18"/>
  <c r="N3874" i="18" s="1"/>
  <c r="I3883" i="18"/>
  <c r="H3883" i="18"/>
  <c r="I3882" i="18"/>
  <c r="H3882" i="18"/>
  <c r="I3881" i="18"/>
  <c r="H3881" i="18"/>
  <c r="I3880" i="18"/>
  <c r="H3880" i="18"/>
  <c r="I3879" i="18"/>
  <c r="H3879" i="18"/>
  <c r="I3878" i="18"/>
  <c r="H3878" i="18"/>
  <c r="I3877" i="18"/>
  <c r="H3877" i="18"/>
  <c r="I3876" i="18"/>
  <c r="H3876" i="18"/>
  <c r="I3875" i="18"/>
  <c r="H3875" i="18"/>
  <c r="I3874" i="18"/>
  <c r="H3874" i="18"/>
  <c r="K3873" i="18"/>
  <c r="N3873" i="18" s="1"/>
  <c r="K3872" i="18"/>
  <c r="N3872" i="18" s="1"/>
  <c r="K3871" i="18"/>
  <c r="N3871" i="18" s="1"/>
  <c r="K3870" i="18"/>
  <c r="N3870" i="18" s="1"/>
  <c r="K3869" i="18"/>
  <c r="N3869" i="18" s="1"/>
  <c r="K3868" i="18"/>
  <c r="N3868" i="18" s="1"/>
  <c r="K3867" i="18"/>
  <c r="N3867" i="18" s="1"/>
  <c r="K3866" i="18"/>
  <c r="N3866" i="18" s="1"/>
  <c r="I3873" i="18"/>
  <c r="H3873" i="18"/>
  <c r="I3872" i="18"/>
  <c r="H3872" i="18"/>
  <c r="I3871" i="18"/>
  <c r="H3871" i="18"/>
  <c r="I3870" i="18"/>
  <c r="H3870" i="18"/>
  <c r="I3869" i="18"/>
  <c r="H3869" i="18"/>
  <c r="I3868" i="18"/>
  <c r="H3868" i="18"/>
  <c r="I3867" i="18"/>
  <c r="H3867" i="18"/>
  <c r="I3866" i="18"/>
  <c r="H3866" i="18"/>
  <c r="K3865" i="18"/>
  <c r="N3865" i="18" s="1"/>
  <c r="K3864" i="18"/>
  <c r="N3864" i="18" s="1"/>
  <c r="K3863" i="18"/>
  <c r="N3863" i="18" s="1"/>
  <c r="K3862" i="18"/>
  <c r="N3862" i="18" s="1"/>
  <c r="K3861" i="18"/>
  <c r="N3861" i="18" s="1"/>
  <c r="K3860" i="18"/>
  <c r="N3860" i="18" s="1"/>
  <c r="I3865" i="18"/>
  <c r="H3865" i="18"/>
  <c r="I3864" i="18"/>
  <c r="H3864" i="18"/>
  <c r="I3863" i="18"/>
  <c r="H3863" i="18"/>
  <c r="I3862" i="18"/>
  <c r="H3862" i="18"/>
  <c r="I3861" i="18"/>
  <c r="H3861" i="18"/>
  <c r="I3860" i="18"/>
  <c r="H3860" i="18"/>
  <c r="N3859" i="18"/>
  <c r="N2447" i="18"/>
  <c r="R4186" i="18" l="1"/>
  <c r="Q4186" i="18"/>
  <c r="R4187" i="18"/>
  <c r="Q4187" i="18"/>
  <c r="R4188" i="18"/>
  <c r="Q4188" i="18"/>
  <c r="R4189" i="18"/>
  <c r="S4189" i="18" s="1"/>
  <c r="Q4189" i="18"/>
  <c r="Q4184" i="18"/>
  <c r="R4184" i="18"/>
  <c r="Q4185" i="18"/>
  <c r="R4185" i="18"/>
  <c r="Q4183" i="18"/>
  <c r="R4183" i="18"/>
  <c r="Q4182" i="18"/>
  <c r="R4182" i="18"/>
  <c r="S4182" i="18" s="1"/>
  <c r="R4181" i="18"/>
  <c r="S4181" i="18" s="1"/>
  <c r="Q4181" i="18"/>
  <c r="R4180" i="18"/>
  <c r="Q4180" i="18"/>
  <c r="R4178" i="18"/>
  <c r="Q4178" i="18"/>
  <c r="R4179" i="18"/>
  <c r="Q4179" i="18"/>
  <c r="R4172" i="18"/>
  <c r="Q4172" i="18"/>
  <c r="Q4173" i="18"/>
  <c r="R4173" i="18"/>
  <c r="Q4174" i="18"/>
  <c r="R4174" i="18"/>
  <c r="R4175" i="18"/>
  <c r="Q4175" i="18"/>
  <c r="Q4176" i="18"/>
  <c r="R4176" i="18"/>
  <c r="S4176" i="18" s="1"/>
  <c r="R4177" i="18"/>
  <c r="S4177" i="18" s="1"/>
  <c r="Q4177" i="18"/>
  <c r="Q4168" i="18"/>
  <c r="R4168" i="18"/>
  <c r="R4169" i="18"/>
  <c r="Q4169" i="18"/>
  <c r="R4170" i="18"/>
  <c r="Q4170" i="18"/>
  <c r="R4171" i="18"/>
  <c r="Q4171" i="18"/>
  <c r="Q4163" i="18"/>
  <c r="R4163" i="18"/>
  <c r="Q4164" i="18"/>
  <c r="R4164" i="18"/>
  <c r="R4165" i="18"/>
  <c r="Q4165" i="18"/>
  <c r="R4166" i="18"/>
  <c r="S4166" i="18" s="1"/>
  <c r="Q4166" i="18"/>
  <c r="R4167" i="18"/>
  <c r="S4167" i="18" s="1"/>
  <c r="Q4167" i="18"/>
  <c r="R4162" i="18"/>
  <c r="S4162" i="18" s="1"/>
  <c r="Q4162" i="18"/>
  <c r="R4161" i="18"/>
  <c r="Q4161" i="18"/>
  <c r="R4160" i="18"/>
  <c r="Q4160" i="18"/>
  <c r="R4159" i="18"/>
  <c r="Q4159" i="18"/>
  <c r="R4158" i="18"/>
  <c r="Q4158" i="18"/>
  <c r="R4157" i="18"/>
  <c r="Q4157" i="18"/>
  <c r="R4156" i="18"/>
  <c r="Q4156" i="18"/>
  <c r="R4155" i="18"/>
  <c r="S4155" i="18" s="1"/>
  <c r="Q4155" i="18"/>
  <c r="Q4154" i="18"/>
  <c r="R4154" i="18"/>
  <c r="R4153" i="18"/>
  <c r="Q4153" i="18"/>
  <c r="Q4152" i="18"/>
  <c r="R4152" i="18"/>
  <c r="Q4151" i="18"/>
  <c r="R4151" i="18"/>
  <c r="Q4150" i="18"/>
  <c r="R4150" i="18"/>
  <c r="R4149" i="18"/>
  <c r="Q4149" i="18"/>
  <c r="R4148" i="18"/>
  <c r="Q4148" i="18"/>
  <c r="R4147" i="18"/>
  <c r="Q4147" i="18"/>
  <c r="R4146" i="18"/>
  <c r="Q4146" i="18"/>
  <c r="R4145" i="18"/>
  <c r="Q4145" i="18"/>
  <c r="R4144" i="18"/>
  <c r="S4144" i="18" s="1"/>
  <c r="Q4144" i="18"/>
  <c r="R4143" i="18"/>
  <c r="Q4143" i="18"/>
  <c r="Q4142" i="18"/>
  <c r="R4142" i="18"/>
  <c r="Q4141" i="18"/>
  <c r="R4141" i="18"/>
  <c r="Q4140" i="18"/>
  <c r="R4140" i="18"/>
  <c r="Q4139" i="18"/>
  <c r="R4139" i="18"/>
  <c r="R4138" i="18"/>
  <c r="Q4138" i="18"/>
  <c r="R4137" i="18"/>
  <c r="Q4137" i="18"/>
  <c r="Q4136" i="18"/>
  <c r="R4136" i="18"/>
  <c r="Q4135" i="18"/>
  <c r="R4135" i="18"/>
  <c r="Q4134" i="18"/>
  <c r="R4134" i="18"/>
  <c r="R4133" i="18"/>
  <c r="Q4133" i="18"/>
  <c r="R4132" i="18"/>
  <c r="Q4132" i="18"/>
  <c r="R4131" i="18"/>
  <c r="Q4131" i="18"/>
  <c r="R4130" i="18"/>
  <c r="S4130" i="18" s="1"/>
  <c r="Q4130" i="18"/>
  <c r="R4129" i="18"/>
  <c r="S4129" i="18" s="1"/>
  <c r="Q4129" i="18"/>
  <c r="Q4128" i="18"/>
  <c r="R4128" i="18"/>
  <c r="Q4127" i="18"/>
  <c r="R4127" i="18"/>
  <c r="S4127" i="18" s="1"/>
  <c r="R4126" i="18"/>
  <c r="Q4126" i="18"/>
  <c r="R4125" i="18"/>
  <c r="Q4125" i="18"/>
  <c r="Q4124" i="18"/>
  <c r="R4124" i="18"/>
  <c r="Q4123" i="18"/>
  <c r="R4123" i="18"/>
  <c r="Q4122" i="18"/>
  <c r="R4122" i="18"/>
  <c r="R4092" i="18"/>
  <c r="Q4092" i="18"/>
  <c r="Q4093" i="18"/>
  <c r="R4093" i="18"/>
  <c r="Q4094" i="18"/>
  <c r="R4094" i="18"/>
  <c r="Q4095" i="18"/>
  <c r="R4095" i="18"/>
  <c r="R4096" i="18"/>
  <c r="S4096" i="18" s="1"/>
  <c r="Q4096" i="18"/>
  <c r="Q4097" i="18"/>
  <c r="R4097" i="18"/>
  <c r="S4097" i="18" s="1"/>
  <c r="R4098" i="18"/>
  <c r="Q4098" i="18"/>
  <c r="Q4099" i="18"/>
  <c r="R4099" i="18"/>
  <c r="R4100" i="18"/>
  <c r="Q4100" i="18"/>
  <c r="R4101" i="18"/>
  <c r="Q4101" i="18"/>
  <c r="R4102" i="18"/>
  <c r="Q4102" i="18"/>
  <c r="R4103" i="18"/>
  <c r="Q4103" i="18"/>
  <c r="R4104" i="18"/>
  <c r="Q4104" i="18"/>
  <c r="Q4105" i="18"/>
  <c r="R4105" i="18"/>
  <c r="Q4106" i="18"/>
  <c r="R4106" i="18"/>
  <c r="R4107" i="18"/>
  <c r="Q4107" i="18"/>
  <c r="Q4108" i="18"/>
  <c r="R4108" i="18"/>
  <c r="Q4109" i="18"/>
  <c r="R4109" i="18"/>
  <c r="Q4110" i="18"/>
  <c r="R4110" i="18"/>
  <c r="R4111" i="18"/>
  <c r="S4111" i="18" s="1"/>
  <c r="Q4111" i="18"/>
  <c r="R4112" i="18"/>
  <c r="Q4112" i="18"/>
  <c r="Q4113" i="18"/>
  <c r="R4113" i="18"/>
  <c r="S4113" i="18" s="1"/>
  <c r="R4114" i="18"/>
  <c r="Q4114" i="18"/>
  <c r="R4115" i="18"/>
  <c r="Q4115" i="18"/>
  <c r="R4116" i="18"/>
  <c r="Q4116" i="18"/>
  <c r="R4117" i="18"/>
  <c r="Q4117" i="18"/>
  <c r="R4118" i="18"/>
  <c r="Q4118" i="18"/>
  <c r="Q4119" i="18"/>
  <c r="R4119" i="18"/>
  <c r="R4120" i="18"/>
  <c r="Q4120" i="18"/>
  <c r="R4121" i="18"/>
  <c r="Q4121" i="18"/>
  <c r="R4088" i="18"/>
  <c r="Q4088" i="18"/>
  <c r="R4089" i="18"/>
  <c r="Q4089" i="18"/>
  <c r="R4090" i="18"/>
  <c r="Q4090" i="18"/>
  <c r="R4091" i="18"/>
  <c r="Q4091" i="18"/>
  <c r="R4087" i="18"/>
  <c r="Q4087" i="18"/>
  <c r="R4086" i="18"/>
  <c r="Q4086" i="18"/>
  <c r="Q4085" i="18"/>
  <c r="R4085" i="18"/>
  <c r="R4084" i="18"/>
  <c r="Q4084" i="18"/>
  <c r="R4083" i="18"/>
  <c r="Q4083" i="18"/>
  <c r="Q4082" i="18"/>
  <c r="R4082" i="18"/>
  <c r="R4081" i="18"/>
  <c r="Q4081" i="18"/>
  <c r="Q4080" i="18"/>
  <c r="R4080" i="18"/>
  <c r="R4079" i="18"/>
  <c r="Q4079" i="18"/>
  <c r="Q4078" i="18"/>
  <c r="R4078" i="18"/>
  <c r="R4077" i="18"/>
  <c r="Q4077" i="18"/>
  <c r="R4076" i="18"/>
  <c r="Q4076" i="18"/>
  <c r="R4075" i="18"/>
  <c r="Q4075" i="18"/>
  <c r="Q4074" i="18"/>
  <c r="R4074" i="18"/>
  <c r="Q4073" i="18"/>
  <c r="R4073" i="18"/>
  <c r="Q4072" i="18"/>
  <c r="R4072" i="18"/>
  <c r="R4071" i="18"/>
  <c r="Q4071" i="18"/>
  <c r="R4070" i="18"/>
  <c r="Q4070" i="18"/>
  <c r="R4069" i="18"/>
  <c r="Q4069" i="18"/>
  <c r="Q4068" i="18"/>
  <c r="R4068" i="18"/>
  <c r="R4067" i="18"/>
  <c r="Q4067" i="18"/>
  <c r="R4066" i="18"/>
  <c r="Q4066" i="18"/>
  <c r="R4065" i="18"/>
  <c r="Q4065" i="18"/>
  <c r="Q4064" i="18"/>
  <c r="R4064" i="18"/>
  <c r="R4063" i="18"/>
  <c r="Q4063" i="18"/>
  <c r="R4062" i="18"/>
  <c r="Q4062" i="18"/>
  <c r="Q4061" i="18"/>
  <c r="R4061" i="18"/>
  <c r="R4060" i="18"/>
  <c r="Q4060" i="18"/>
  <c r="R4059" i="18"/>
  <c r="Q4059" i="18"/>
  <c r="Q4058" i="18"/>
  <c r="R4058" i="18"/>
  <c r="Q4057" i="18"/>
  <c r="R4057" i="18"/>
  <c r="Q4056" i="18"/>
  <c r="R4056" i="18"/>
  <c r="Q4055" i="18"/>
  <c r="R4055" i="18"/>
  <c r="R4054" i="18"/>
  <c r="Q4054" i="18"/>
  <c r="Q4053" i="18"/>
  <c r="R4053" i="18"/>
  <c r="Q4052" i="18"/>
  <c r="R4052" i="18"/>
  <c r="Q4051" i="18"/>
  <c r="R4051" i="18"/>
  <c r="R4050" i="18"/>
  <c r="Q4050" i="18"/>
  <c r="R4049" i="18"/>
  <c r="Q4049" i="18"/>
  <c r="R4048" i="18"/>
  <c r="Q4048" i="18"/>
  <c r="Q4047" i="18"/>
  <c r="R4047" i="18"/>
  <c r="Q4046" i="18"/>
  <c r="R4046" i="18"/>
  <c r="Q4045" i="18"/>
  <c r="R4045" i="18"/>
  <c r="Q4044" i="18"/>
  <c r="R4044" i="18"/>
  <c r="Q4043" i="18"/>
  <c r="R4043" i="18"/>
  <c r="R4042" i="18"/>
  <c r="Q4042" i="18"/>
  <c r="R4041" i="18"/>
  <c r="Q4041" i="18"/>
  <c r="R4040" i="18"/>
  <c r="Q4040" i="18"/>
  <c r="Q4039" i="18"/>
  <c r="R4039" i="18"/>
  <c r="R4038" i="18"/>
  <c r="Q4038" i="18"/>
  <c r="R4037" i="18"/>
  <c r="Q4037" i="18"/>
  <c r="R4036" i="18"/>
  <c r="Q4036" i="18"/>
  <c r="R4035" i="18"/>
  <c r="Q4035" i="18"/>
  <c r="Q4034" i="18"/>
  <c r="R4034" i="18"/>
  <c r="R4033" i="18"/>
  <c r="Q4033" i="18"/>
  <c r="Q4032" i="18"/>
  <c r="R4032" i="18"/>
  <c r="Q4031" i="18"/>
  <c r="R4031" i="18"/>
  <c r="R4030" i="18"/>
  <c r="Q4030" i="18"/>
  <c r="R4029" i="18"/>
  <c r="Q4029" i="18"/>
  <c r="R4028" i="18"/>
  <c r="Q4028" i="18"/>
  <c r="R4027" i="18"/>
  <c r="Q4027" i="18"/>
  <c r="R4026" i="18"/>
  <c r="Q4026" i="18"/>
  <c r="R4025" i="18"/>
  <c r="Q4025" i="18"/>
  <c r="R4024" i="18"/>
  <c r="Q4024" i="18"/>
  <c r="R4023" i="18"/>
  <c r="Q4023" i="18"/>
  <c r="R4022" i="18"/>
  <c r="Q4022" i="18"/>
  <c r="R4021" i="18"/>
  <c r="Q4021" i="18"/>
  <c r="R4020" i="18"/>
  <c r="Q4020" i="18"/>
  <c r="R4019" i="18"/>
  <c r="Q4019" i="18"/>
  <c r="Q4018" i="18"/>
  <c r="R4018" i="18"/>
  <c r="Q4017" i="18"/>
  <c r="R4017" i="18"/>
  <c r="Q4016" i="18"/>
  <c r="R4016" i="18"/>
  <c r="R4015" i="18"/>
  <c r="Q4015" i="18"/>
  <c r="Q4014" i="18"/>
  <c r="R4014" i="18"/>
  <c r="Q4013" i="18"/>
  <c r="R4013" i="18"/>
  <c r="Q4012" i="18"/>
  <c r="R4012" i="18"/>
  <c r="R4011" i="18"/>
  <c r="Q4011" i="18"/>
  <c r="R4010" i="18"/>
  <c r="Q4010" i="18"/>
  <c r="R4009" i="18"/>
  <c r="Q4009" i="18"/>
  <c r="R4008" i="18"/>
  <c r="Q4008" i="18"/>
  <c r="Q4007" i="18"/>
  <c r="R4007" i="18"/>
  <c r="Q4006" i="18"/>
  <c r="R4006" i="18"/>
  <c r="Q4005" i="18"/>
  <c r="R4005" i="18"/>
  <c r="R4004" i="18"/>
  <c r="Q4004" i="18"/>
  <c r="Q4003" i="18"/>
  <c r="R4003" i="18"/>
  <c r="R4002" i="18"/>
  <c r="Q4002" i="18"/>
  <c r="R4001" i="18"/>
  <c r="Q4001" i="18"/>
  <c r="Q4000" i="18"/>
  <c r="R4000" i="18"/>
  <c r="Q3999" i="18"/>
  <c r="R3999" i="18"/>
  <c r="Q3998" i="18"/>
  <c r="R3998" i="18"/>
  <c r="R3997" i="18"/>
  <c r="Q3997" i="18"/>
  <c r="R3996" i="18"/>
  <c r="Q3996" i="18"/>
  <c r="Q3995" i="18"/>
  <c r="R3995" i="18"/>
  <c r="R3994" i="18"/>
  <c r="Q3994" i="18"/>
  <c r="R3993" i="18"/>
  <c r="Q3993" i="18"/>
  <c r="R3992" i="18"/>
  <c r="Q3992" i="18"/>
  <c r="R3991" i="18"/>
  <c r="Q3991" i="18"/>
  <c r="R3990" i="18"/>
  <c r="Q3990" i="18"/>
  <c r="Q3989" i="18"/>
  <c r="R3989" i="18"/>
  <c r="R3988" i="18"/>
  <c r="Q3988" i="18"/>
  <c r="R3987" i="18"/>
  <c r="Q3987" i="18"/>
  <c r="Q3986" i="18"/>
  <c r="R3986" i="18"/>
  <c r="Q3985" i="18"/>
  <c r="R3985" i="18"/>
  <c r="R3984" i="18"/>
  <c r="Q3984" i="18"/>
  <c r="Q3983" i="18"/>
  <c r="R3983" i="18"/>
  <c r="Q3982" i="18"/>
  <c r="R3982" i="18"/>
  <c r="Q3981" i="18"/>
  <c r="R3981" i="18"/>
  <c r="Q3980" i="18"/>
  <c r="R3980" i="18"/>
  <c r="R3979" i="18"/>
  <c r="Q3979" i="18"/>
  <c r="Q3978" i="18"/>
  <c r="R3978" i="18"/>
  <c r="Q3977" i="18"/>
  <c r="R3977" i="18"/>
  <c r="Q3976" i="18"/>
  <c r="R3976" i="18"/>
  <c r="R3975" i="18"/>
  <c r="Q3975" i="18"/>
  <c r="Q3974" i="18"/>
  <c r="R3974" i="18"/>
  <c r="Q3973" i="18"/>
  <c r="R3973" i="18"/>
  <c r="R3972" i="18"/>
  <c r="Q3972" i="18"/>
  <c r="R3971" i="18"/>
  <c r="Q3971" i="18"/>
  <c r="R3970" i="18"/>
  <c r="Q3970" i="18"/>
  <c r="R3969" i="18"/>
  <c r="Q3969" i="18"/>
  <c r="R3968" i="18"/>
  <c r="Q3968" i="18"/>
  <c r="R3967" i="18"/>
  <c r="Q3967" i="18"/>
  <c r="R3966" i="18"/>
  <c r="Q3966" i="18"/>
  <c r="R3965" i="18"/>
  <c r="Q3965" i="18"/>
  <c r="R3964" i="18"/>
  <c r="Q3964" i="18"/>
  <c r="R3963" i="18"/>
  <c r="Q3963" i="18"/>
  <c r="R3962" i="18"/>
  <c r="Q3962" i="18"/>
  <c r="R3960" i="18"/>
  <c r="Q3960" i="18"/>
  <c r="R3961" i="18"/>
  <c r="Q3961" i="18"/>
  <c r="R3959" i="18"/>
  <c r="Q3959" i="18"/>
  <c r="R3958" i="18"/>
  <c r="Q3958" i="18"/>
  <c r="R3957" i="18"/>
  <c r="Q3957" i="18"/>
  <c r="R3956" i="18"/>
  <c r="Q3956" i="18"/>
  <c r="R3955" i="18"/>
  <c r="Q3955" i="18"/>
  <c r="R3954" i="18"/>
  <c r="Q3954" i="18"/>
  <c r="R3953" i="18"/>
  <c r="Q3953" i="18"/>
  <c r="Q3952" i="18"/>
  <c r="R3952" i="18"/>
  <c r="R3951" i="18"/>
  <c r="Q3951" i="18"/>
  <c r="R3950" i="18"/>
  <c r="Q3950" i="18"/>
  <c r="R3949" i="18"/>
  <c r="Q3949" i="18"/>
  <c r="R3948" i="18"/>
  <c r="Q3948" i="18"/>
  <c r="R3947" i="18"/>
  <c r="Q3947" i="18"/>
  <c r="R3946" i="18"/>
  <c r="Q3946" i="18"/>
  <c r="Q3940" i="18"/>
  <c r="R3940" i="18"/>
  <c r="Q3941" i="18"/>
  <c r="R3941" i="18"/>
  <c r="Q3942" i="18"/>
  <c r="R3942" i="18"/>
  <c r="Q3943" i="18"/>
  <c r="R3943" i="18"/>
  <c r="R3944" i="18"/>
  <c r="Q3944" i="18"/>
  <c r="R3945" i="18"/>
  <c r="Q3945" i="18"/>
  <c r="R3939" i="18"/>
  <c r="Q3939" i="18"/>
  <c r="Q3938" i="18"/>
  <c r="R3938" i="18"/>
  <c r="R3937" i="18"/>
  <c r="Q3937" i="18"/>
  <c r="R3936" i="18"/>
  <c r="Q3936" i="18"/>
  <c r="R3935" i="18"/>
  <c r="Q3935" i="18"/>
  <c r="R3934" i="18"/>
  <c r="Q3934" i="18"/>
  <c r="R3933" i="18"/>
  <c r="Q3933" i="18"/>
  <c r="Q3932" i="18"/>
  <c r="R3932" i="18"/>
  <c r="Q3931" i="18"/>
  <c r="R3931" i="18"/>
  <c r="Q3930" i="18"/>
  <c r="R3930" i="18"/>
  <c r="Q3929" i="18"/>
  <c r="R3929" i="18"/>
  <c r="Q3928" i="18"/>
  <c r="R3928" i="18"/>
  <c r="R3927" i="18"/>
  <c r="Q3927" i="18"/>
  <c r="Q3926" i="18"/>
  <c r="R3926" i="18"/>
  <c r="Q3921" i="18"/>
  <c r="R3921" i="18"/>
  <c r="Q3922" i="18"/>
  <c r="R3922" i="18"/>
  <c r="Q3923" i="18"/>
  <c r="R3923" i="18"/>
  <c r="Q3924" i="18"/>
  <c r="R3924" i="18"/>
  <c r="R3925" i="18"/>
  <c r="Q3925" i="18"/>
  <c r="Q3920" i="18"/>
  <c r="R3920" i="18"/>
  <c r="R3916" i="18"/>
  <c r="Q3916" i="18"/>
  <c r="R3917" i="18"/>
  <c r="Q3917" i="18"/>
  <c r="R3918" i="18"/>
  <c r="Q3918" i="18"/>
  <c r="Q3919" i="18"/>
  <c r="R3919" i="18"/>
  <c r="Q3910" i="18"/>
  <c r="R3910" i="18"/>
  <c r="Q3911" i="18"/>
  <c r="R3911" i="18"/>
  <c r="R3912" i="18"/>
  <c r="Q3912" i="18"/>
  <c r="Q3913" i="18"/>
  <c r="R3913" i="18"/>
  <c r="Q3914" i="18"/>
  <c r="R3914" i="18"/>
  <c r="R3915" i="18"/>
  <c r="Q3915" i="18"/>
  <c r="Q3909" i="18"/>
  <c r="R3909" i="18"/>
  <c r="Q3908" i="18"/>
  <c r="R3908" i="18"/>
  <c r="Q3907" i="18"/>
  <c r="R3907" i="18"/>
  <c r="Q3906" i="18"/>
  <c r="R3906" i="18"/>
  <c r="Q3905" i="18"/>
  <c r="R3905" i="18"/>
  <c r="Q3904" i="18"/>
  <c r="R3904" i="18"/>
  <c r="Q3903" i="18"/>
  <c r="R3903" i="18"/>
  <c r="R3902" i="18"/>
  <c r="Q3902" i="18"/>
  <c r="R3901" i="18"/>
  <c r="Q3901" i="18"/>
  <c r="R3900" i="18"/>
  <c r="Q3900" i="18"/>
  <c r="R3899" i="18"/>
  <c r="Q3899" i="18"/>
  <c r="R3898" i="18"/>
  <c r="Q3898" i="18"/>
  <c r="Q3885" i="18"/>
  <c r="R3885" i="18"/>
  <c r="R3886" i="18"/>
  <c r="Q3886" i="18"/>
  <c r="Q3887" i="18"/>
  <c r="R3887" i="18"/>
  <c r="Q3888" i="18"/>
  <c r="R3888" i="18"/>
  <c r="Q3889" i="18"/>
  <c r="R3889" i="18"/>
  <c r="Q3890" i="18"/>
  <c r="R3890" i="18"/>
  <c r="R3891" i="18"/>
  <c r="Q3891" i="18"/>
  <c r="Q3892" i="18"/>
  <c r="R3892" i="18"/>
  <c r="Q3893" i="18"/>
  <c r="R3893" i="18"/>
  <c r="R3894" i="18"/>
  <c r="Q3894" i="18"/>
  <c r="Q3895" i="18"/>
  <c r="R3895" i="18"/>
  <c r="Q3897" i="18"/>
  <c r="R3897" i="18"/>
  <c r="Q3896" i="18"/>
  <c r="R3896" i="18"/>
  <c r="S3896" i="18" s="1"/>
  <c r="Q3884" i="18"/>
  <c r="R3884" i="18"/>
  <c r="S3884" i="18" s="1"/>
  <c r="Q3883" i="18"/>
  <c r="R3883" i="18"/>
  <c r="Q3882" i="18"/>
  <c r="R3882" i="18"/>
  <c r="R3881" i="18"/>
  <c r="Q3881" i="18"/>
  <c r="Q3880" i="18"/>
  <c r="R3880" i="18"/>
  <c r="Q3879" i="18"/>
  <c r="R3879" i="18"/>
  <c r="R3878" i="18"/>
  <c r="Q3878" i="18"/>
  <c r="R3877" i="18"/>
  <c r="Q3877" i="18"/>
  <c r="R3876" i="18"/>
  <c r="S3876" i="18" s="1"/>
  <c r="Q3876" i="18"/>
  <c r="R3875" i="18"/>
  <c r="S3875" i="18" s="1"/>
  <c r="Q3875" i="18"/>
  <c r="R3874" i="18"/>
  <c r="S3874" i="18" s="1"/>
  <c r="Q3874" i="18"/>
  <c r="Q3873" i="18"/>
  <c r="R3873" i="18"/>
  <c r="R3872" i="18"/>
  <c r="Q3872" i="18"/>
  <c r="R3871" i="18"/>
  <c r="Q3871" i="18"/>
  <c r="R3870" i="18"/>
  <c r="Q3870" i="18"/>
  <c r="R3869" i="18"/>
  <c r="Q3869" i="18"/>
  <c r="Q3868" i="18"/>
  <c r="R3868" i="18"/>
  <c r="R3867" i="18"/>
  <c r="S3867" i="18" s="1"/>
  <c r="Q3867" i="18"/>
  <c r="Q3866" i="18"/>
  <c r="R3866" i="18"/>
  <c r="S3866" i="18" s="1"/>
  <c r="Q3865" i="18"/>
  <c r="R3865" i="18"/>
  <c r="Q3864" i="18"/>
  <c r="R3864" i="18"/>
  <c r="Q3863" i="18"/>
  <c r="R3863" i="18"/>
  <c r="R3862" i="18"/>
  <c r="Q3862" i="18"/>
  <c r="R3861" i="18"/>
  <c r="Q3861" i="18"/>
  <c r="Q3860" i="18"/>
  <c r="R3860" i="18"/>
  <c r="S3865" i="18"/>
  <c r="S4175" i="18"/>
  <c r="S4110" i="18"/>
  <c r="S4164" i="18"/>
  <c r="S4174" i="18"/>
  <c r="S4187" i="18"/>
  <c r="S3859" i="18"/>
  <c r="N4122" i="18"/>
  <c r="K3858" i="18"/>
  <c r="N3858" i="18" s="1"/>
  <c r="K3857" i="18"/>
  <c r="N3857" i="18" s="1"/>
  <c r="K3856" i="18"/>
  <c r="N3856" i="18" s="1"/>
  <c r="K3855" i="18"/>
  <c r="N3855" i="18" s="1"/>
  <c r="K3854" i="18"/>
  <c r="N3854" i="18" s="1"/>
  <c r="K3853" i="18"/>
  <c r="N3853" i="18" s="1"/>
  <c r="H3854" i="18"/>
  <c r="I3854" i="18"/>
  <c r="H3855" i="18"/>
  <c r="I3855" i="18"/>
  <c r="H3856" i="18"/>
  <c r="I3856" i="18"/>
  <c r="H3857" i="18"/>
  <c r="I3857" i="18"/>
  <c r="H3858" i="18"/>
  <c r="I3858" i="18"/>
  <c r="I3853" i="18"/>
  <c r="H3853" i="18"/>
  <c r="K3852" i="18"/>
  <c r="N3852" i="18" s="1"/>
  <c r="K3851" i="18"/>
  <c r="N3851" i="18" s="1"/>
  <c r="K3850" i="18"/>
  <c r="N3850" i="18" s="1"/>
  <c r="K3849" i="18"/>
  <c r="N3849" i="18" s="1"/>
  <c r="K3848" i="18"/>
  <c r="N3848" i="18" s="1"/>
  <c r="K3847" i="18"/>
  <c r="N3847" i="18" s="1"/>
  <c r="K3846" i="18"/>
  <c r="N3846" i="18" s="1"/>
  <c r="K3845" i="18"/>
  <c r="N3845" i="18" s="1"/>
  <c r="K3844" i="18"/>
  <c r="N3844" i="18" s="1"/>
  <c r="K3843" i="18"/>
  <c r="N3843" i="18" s="1"/>
  <c r="K3842" i="18"/>
  <c r="N3842" i="18" s="1"/>
  <c r="K3841" i="18"/>
  <c r="N3841" i="18" s="1"/>
  <c r="K3840" i="18"/>
  <c r="N3840" i="18" s="1"/>
  <c r="K3839" i="18"/>
  <c r="N3839" i="18" s="1"/>
  <c r="H3840" i="18"/>
  <c r="I3840" i="18"/>
  <c r="H3841" i="18"/>
  <c r="I3841" i="18"/>
  <c r="H3842" i="18"/>
  <c r="I3842" i="18"/>
  <c r="H3843" i="18"/>
  <c r="I3843" i="18"/>
  <c r="H3844" i="18"/>
  <c r="I3844" i="18"/>
  <c r="H3845" i="18"/>
  <c r="I3845" i="18"/>
  <c r="H3846" i="18"/>
  <c r="I3846" i="18"/>
  <c r="H3847" i="18"/>
  <c r="I3847" i="18"/>
  <c r="H3848" i="18"/>
  <c r="I3848" i="18"/>
  <c r="H3849" i="18"/>
  <c r="I3849" i="18"/>
  <c r="H3850" i="18"/>
  <c r="I3850" i="18"/>
  <c r="H3851" i="18"/>
  <c r="I3851" i="18"/>
  <c r="H3852" i="18"/>
  <c r="I3852" i="18"/>
  <c r="I3839" i="18"/>
  <c r="H3839" i="18"/>
  <c r="K3837" i="18"/>
  <c r="N3837" i="18" s="1"/>
  <c r="K3838" i="18"/>
  <c r="N3838" i="18" s="1"/>
  <c r="H3837" i="18"/>
  <c r="I3837" i="18"/>
  <c r="H3838" i="18"/>
  <c r="I3838" i="18"/>
  <c r="K3835" i="18"/>
  <c r="N3835" i="18" s="1"/>
  <c r="K3836" i="18"/>
  <c r="N3836" i="18" s="1"/>
  <c r="H3835" i="18"/>
  <c r="I3835" i="18"/>
  <c r="H3836" i="18"/>
  <c r="I3836" i="18"/>
  <c r="K3834" i="18"/>
  <c r="N3834" i="18" s="1"/>
  <c r="K3833" i="18"/>
  <c r="N3833" i="18" s="1"/>
  <c r="K3832" i="18"/>
  <c r="N3832" i="18" s="1"/>
  <c r="K3831" i="18"/>
  <c r="N3831" i="18" s="1"/>
  <c r="K3830" i="18"/>
  <c r="N3830" i="18" s="1"/>
  <c r="K3829" i="18"/>
  <c r="N3829" i="18" s="1"/>
  <c r="K3828" i="18"/>
  <c r="N3828" i="18" s="1"/>
  <c r="K3827" i="18"/>
  <c r="N3827" i="18" s="1"/>
  <c r="H3828" i="18"/>
  <c r="I3828" i="18"/>
  <c r="H3829" i="18"/>
  <c r="I3829" i="18"/>
  <c r="H3830" i="18"/>
  <c r="I3830" i="18"/>
  <c r="H3831" i="18"/>
  <c r="I3831" i="18"/>
  <c r="H3832" i="18"/>
  <c r="I3832" i="18"/>
  <c r="H3833" i="18"/>
  <c r="I3833" i="18"/>
  <c r="H3834" i="18"/>
  <c r="I3834" i="18"/>
  <c r="I3827" i="18"/>
  <c r="H3827" i="18"/>
  <c r="K3825" i="18"/>
  <c r="N3825" i="18" s="1"/>
  <c r="K3826" i="18"/>
  <c r="N3826" i="18" s="1"/>
  <c r="H3825" i="18"/>
  <c r="I3825" i="18"/>
  <c r="H3826" i="18"/>
  <c r="I3826" i="18"/>
  <c r="K3821" i="18"/>
  <c r="N3821" i="18" s="1"/>
  <c r="K3822" i="18"/>
  <c r="N3822" i="18" s="1"/>
  <c r="K3823" i="18"/>
  <c r="N3823" i="18" s="1"/>
  <c r="K3824" i="18"/>
  <c r="N3824" i="18" s="1"/>
  <c r="H3821" i="18"/>
  <c r="I3821" i="18"/>
  <c r="H3822" i="18"/>
  <c r="I3822" i="18"/>
  <c r="H3823" i="18"/>
  <c r="I3823" i="18"/>
  <c r="H3824" i="18"/>
  <c r="I3824" i="18"/>
  <c r="K3817" i="18"/>
  <c r="N3817" i="18" s="1"/>
  <c r="K3818" i="18"/>
  <c r="N3818" i="18" s="1"/>
  <c r="K3819" i="18"/>
  <c r="N3819" i="18" s="1"/>
  <c r="K3820" i="18"/>
  <c r="N3820" i="18" s="1"/>
  <c r="H3817" i="18"/>
  <c r="I3817" i="18"/>
  <c r="H3818" i="18"/>
  <c r="I3818" i="18"/>
  <c r="H3819" i="18"/>
  <c r="I3819" i="18"/>
  <c r="H3820" i="18"/>
  <c r="I3820" i="18"/>
  <c r="K3813" i="18"/>
  <c r="N3813" i="18" s="1"/>
  <c r="K3814" i="18"/>
  <c r="N3814" i="18" s="1"/>
  <c r="K3815" i="18"/>
  <c r="N3815" i="18" s="1"/>
  <c r="K3816" i="18"/>
  <c r="N3816" i="18" s="1"/>
  <c r="H3813" i="18"/>
  <c r="I3813" i="18"/>
  <c r="H3814" i="18"/>
  <c r="I3814" i="18"/>
  <c r="H3815" i="18"/>
  <c r="I3815" i="18"/>
  <c r="H3816" i="18"/>
  <c r="I3816" i="18"/>
  <c r="K3811" i="18"/>
  <c r="N3811" i="18" s="1"/>
  <c r="K3812" i="18"/>
  <c r="N3812" i="18" s="1"/>
  <c r="H3811" i="18"/>
  <c r="I3811" i="18"/>
  <c r="H3812" i="18"/>
  <c r="I3812" i="18"/>
  <c r="K3807" i="18"/>
  <c r="N3807" i="18" s="1"/>
  <c r="K3808" i="18"/>
  <c r="N3808" i="18" s="1"/>
  <c r="K3809" i="18"/>
  <c r="N3809" i="18" s="1"/>
  <c r="K3810" i="18"/>
  <c r="N3810" i="18" s="1"/>
  <c r="H3807" i="18"/>
  <c r="I3807" i="18"/>
  <c r="H3808" i="18"/>
  <c r="I3808" i="18"/>
  <c r="H3809" i="18"/>
  <c r="I3809" i="18"/>
  <c r="H3810" i="18"/>
  <c r="I3810" i="18"/>
  <c r="K3793" i="18"/>
  <c r="N3793" i="18" s="1"/>
  <c r="K3794" i="18"/>
  <c r="N3794" i="18" s="1"/>
  <c r="K3795" i="18"/>
  <c r="N3795" i="18" s="1"/>
  <c r="K3796" i="18"/>
  <c r="N3796" i="18" s="1"/>
  <c r="K3797" i="18"/>
  <c r="N3797" i="18" s="1"/>
  <c r="K3798" i="18"/>
  <c r="N3798" i="18" s="1"/>
  <c r="K3799" i="18"/>
  <c r="N3799" i="18" s="1"/>
  <c r="K3800" i="18"/>
  <c r="N3800" i="18" s="1"/>
  <c r="K3801" i="18"/>
  <c r="N3801" i="18" s="1"/>
  <c r="K3802" i="18"/>
  <c r="N3802" i="18" s="1"/>
  <c r="K3803" i="18"/>
  <c r="N3803" i="18" s="1"/>
  <c r="K3804" i="18"/>
  <c r="N3804" i="18" s="1"/>
  <c r="K3805" i="18"/>
  <c r="N3805" i="18" s="1"/>
  <c r="K3806" i="18"/>
  <c r="N3806" i="18" s="1"/>
  <c r="S4140" i="18" l="1"/>
  <c r="S4141" i="18"/>
  <c r="S4143" i="18"/>
  <c r="S3930" i="18"/>
  <c r="S3931" i="18"/>
  <c r="S3932" i="18"/>
  <c r="S3933" i="18"/>
  <c r="S3924" i="18"/>
  <c r="S3945" i="18"/>
  <c r="S3934" i="18"/>
  <c r="S3923" i="18"/>
  <c r="S3944" i="18"/>
  <c r="S3935" i="18"/>
  <c r="S4091" i="18"/>
  <c r="S4090" i="18"/>
  <c r="S4071" i="18"/>
  <c r="S4088" i="18"/>
  <c r="S3948" i="18"/>
  <c r="S3949" i="18"/>
  <c r="S3950" i="18"/>
  <c r="S3951" i="18"/>
  <c r="S3952" i="18"/>
  <c r="S3960" i="18"/>
  <c r="S3958" i="18"/>
  <c r="S3959" i="18"/>
  <c r="S4017" i="18"/>
  <c r="S3966" i="18"/>
  <c r="S3980" i="18"/>
  <c r="S3994" i="18"/>
  <c r="S4005" i="18"/>
  <c r="S4025" i="18"/>
  <c r="S4039" i="18"/>
  <c r="S4053" i="18"/>
  <c r="S4067" i="18"/>
  <c r="S4081" i="18"/>
  <c r="S4126" i="18"/>
  <c r="S3902" i="18"/>
  <c r="S3920" i="18"/>
  <c r="S3967" i="18"/>
  <c r="S3981" i="18"/>
  <c r="S3995" i="18"/>
  <c r="S4068" i="18"/>
  <c r="S4099" i="18"/>
  <c r="S3982" i="18"/>
  <c r="S4069" i="18"/>
  <c r="S4055" i="18"/>
  <c r="S3996" i="18"/>
  <c r="S4098" i="18"/>
  <c r="S3925" i="18"/>
  <c r="S3893" i="18"/>
  <c r="S3914" i="18"/>
  <c r="S3903" i="18"/>
  <c r="S4027" i="18"/>
  <c r="S3892" i="18"/>
  <c r="S3913" i="18"/>
  <c r="S3904" i="18"/>
  <c r="S3969" i="18"/>
  <c r="S3983" i="18"/>
  <c r="S3997" i="18"/>
  <c r="S4028" i="18"/>
  <c r="S4042" i="18"/>
  <c r="S4056" i="18"/>
  <c r="S4070" i="18"/>
  <c r="S3891" i="18"/>
  <c r="S3912" i="18"/>
  <c r="S3905" i="18"/>
  <c r="S3970" i="18"/>
  <c r="S3984" i="18"/>
  <c r="S3998" i="18"/>
  <c r="S4006" i="18"/>
  <c r="S4029" i="18"/>
  <c r="S4043" i="18"/>
  <c r="S4057" i="18"/>
  <c r="S3890" i="18"/>
  <c r="S3911" i="18"/>
  <c r="S3906" i="18"/>
  <c r="S3953" i="18"/>
  <c r="S3971" i="18"/>
  <c r="S3985" i="18"/>
  <c r="S3999" i="18"/>
  <c r="S4007" i="18"/>
  <c r="S4016" i="18"/>
  <c r="S4030" i="18"/>
  <c r="S4044" i="18"/>
  <c r="S4058" i="18"/>
  <c r="S4072" i="18"/>
  <c r="S4109" i="18"/>
  <c r="S4095" i="18"/>
  <c r="S4131" i="18"/>
  <c r="S4145" i="18"/>
  <c r="S4156" i="18"/>
  <c r="S3889" i="18"/>
  <c r="S3910" i="18"/>
  <c r="S3922" i="18"/>
  <c r="S3943" i="18"/>
  <c r="S3961" i="18"/>
  <c r="S4163" i="18"/>
  <c r="S4173" i="18"/>
  <c r="S4185" i="18"/>
  <c r="S4132" i="18"/>
  <c r="S3908" i="18"/>
  <c r="S3955" i="18"/>
  <c r="S4009" i="18"/>
  <c r="S4018" i="18"/>
  <c r="S4032" i="18"/>
  <c r="S4046" i="18"/>
  <c r="S4060" i="18"/>
  <c r="S4074" i="18"/>
  <c r="S4083" i="18"/>
  <c r="S4121" i="18"/>
  <c r="S4107" i="18"/>
  <c r="S4093" i="18"/>
  <c r="S4147" i="18"/>
  <c r="S4148" i="18"/>
  <c r="S4158" i="18"/>
  <c r="S3907" i="18"/>
  <c r="S4008" i="18"/>
  <c r="S4082" i="18"/>
  <c r="S3887" i="18"/>
  <c r="S3941" i="18"/>
  <c r="S3986" i="18"/>
  <c r="S4146" i="18"/>
  <c r="S3880" i="18"/>
  <c r="S3909" i="18"/>
  <c r="S3938" i="18"/>
  <c r="S3956" i="18"/>
  <c r="S3962" i="18"/>
  <c r="S4010" i="18"/>
  <c r="S4019" i="18"/>
  <c r="S4033" i="18"/>
  <c r="S4047" i="18"/>
  <c r="S4061" i="18"/>
  <c r="S4075" i="18"/>
  <c r="S4084" i="18"/>
  <c r="S4120" i="18"/>
  <c r="S4106" i="18"/>
  <c r="S4092" i="18"/>
  <c r="S4134" i="18"/>
  <c r="S4149" i="18"/>
  <c r="S4159" i="18"/>
  <c r="S4059" i="18"/>
  <c r="S3963" i="18"/>
  <c r="S4048" i="18"/>
  <c r="S4062" i="18"/>
  <c r="S4076" i="18"/>
  <c r="S4085" i="18"/>
  <c r="S4119" i="18"/>
  <c r="S4105" i="18"/>
  <c r="S4135" i="18"/>
  <c r="S4150" i="18"/>
  <c r="S4160" i="18"/>
  <c r="S3878" i="18"/>
  <c r="S4045" i="18"/>
  <c r="S4171" i="18"/>
  <c r="S4188" i="18"/>
  <c r="S4073" i="18"/>
  <c r="S3879" i="18"/>
  <c r="S3870" i="18"/>
  <c r="S3940" i="18"/>
  <c r="S3881" i="18"/>
  <c r="S3957" i="18"/>
  <c r="S4035" i="18"/>
  <c r="S4063" i="18"/>
  <c r="S4104" i="18"/>
  <c r="S4122" i="18"/>
  <c r="S4136" i="18"/>
  <c r="S4161" i="18"/>
  <c r="S3868" i="18"/>
  <c r="S3972" i="18"/>
  <c r="S4034" i="18"/>
  <c r="S3919" i="18"/>
  <c r="S4170" i="18"/>
  <c r="S4179" i="18"/>
  <c r="S4094" i="18"/>
  <c r="S4172" i="18"/>
  <c r="S4000" i="18"/>
  <c r="S4077" i="18"/>
  <c r="S4013" i="18"/>
  <c r="S4031" i="18"/>
  <c r="S4108" i="18"/>
  <c r="S3942" i="18"/>
  <c r="S4184" i="18"/>
  <c r="S4011" i="18"/>
  <c r="S3885" i="18"/>
  <c r="S4012" i="18"/>
  <c r="S3954" i="18"/>
  <c r="S3869" i="18"/>
  <c r="S3989" i="18"/>
  <c r="S4086" i="18"/>
  <c r="S3915" i="18"/>
  <c r="S4157" i="18"/>
  <c r="S3860" i="18"/>
  <c r="S3939" i="18"/>
  <c r="S4020" i="18"/>
  <c r="S3882" i="18"/>
  <c r="S3990" i="18"/>
  <c r="S4049" i="18"/>
  <c r="S3883" i="18"/>
  <c r="S3888" i="18"/>
  <c r="S3871" i="18"/>
  <c r="S3872" i="18"/>
  <c r="S3926" i="18"/>
  <c r="S4021" i="18"/>
  <c r="S3936" i="18"/>
  <c r="S3921" i="18"/>
  <c r="S3886" i="18"/>
  <c r="S3861" i="18"/>
  <c r="S3898" i="18"/>
  <c r="S3976" i="18"/>
  <c r="S4118" i="18"/>
  <c r="S3918" i="18"/>
  <c r="S3862" i="18"/>
  <c r="S3897" i="18"/>
  <c r="S3899" i="18"/>
  <c r="S3927" i="18"/>
  <c r="S3964" i="18"/>
  <c r="S3977" i="18"/>
  <c r="S3991" i="18"/>
  <c r="S4002" i="18"/>
  <c r="S4022" i="18"/>
  <c r="S4036" i="18"/>
  <c r="S4050" i="18"/>
  <c r="S4064" i="18"/>
  <c r="S4078" i="18"/>
  <c r="S4117" i="18"/>
  <c r="S4103" i="18"/>
  <c r="S4123" i="18"/>
  <c r="S4137" i="18"/>
  <c r="S4152" i="18"/>
  <c r="S3917" i="18"/>
  <c r="S4169" i="18"/>
  <c r="S4178" i="18"/>
  <c r="S4186" i="18"/>
  <c r="S3863" i="18"/>
  <c r="S3928" i="18"/>
  <c r="S3946" i="18"/>
  <c r="S3965" i="18"/>
  <c r="S3978" i="18"/>
  <c r="S3992" i="18"/>
  <c r="S4003" i="18"/>
  <c r="S4014" i="18"/>
  <c r="S4023" i="18"/>
  <c r="S4037" i="18"/>
  <c r="S4051" i="18"/>
  <c r="S4065" i="18"/>
  <c r="S4079" i="18"/>
  <c r="S4116" i="18"/>
  <c r="S4102" i="18"/>
  <c r="S4124" i="18"/>
  <c r="S4138" i="18"/>
  <c r="S4153" i="18"/>
  <c r="S3916" i="18"/>
  <c r="S4168" i="18"/>
  <c r="S3864" i="18"/>
  <c r="S3900" i="18"/>
  <c r="S3929" i="18"/>
  <c r="S3947" i="18"/>
  <c r="S3979" i="18"/>
  <c r="S3993" i="18"/>
  <c r="S4004" i="18"/>
  <c r="S4015" i="18"/>
  <c r="S4024" i="18"/>
  <c r="S4038" i="18"/>
  <c r="S4052" i="18"/>
  <c r="S4066" i="18"/>
  <c r="S4115" i="18"/>
  <c r="S4101" i="18"/>
  <c r="S4125" i="18"/>
  <c r="S4139" i="18"/>
  <c r="S4154" i="18"/>
  <c r="S4180" i="18"/>
  <c r="S3895" i="18"/>
  <c r="S4080" i="18"/>
  <c r="Q3854" i="18"/>
  <c r="R3854" i="18"/>
  <c r="Q3855" i="18"/>
  <c r="R3855" i="18"/>
  <c r="Q3856" i="18"/>
  <c r="R3856" i="18"/>
  <c r="R3857" i="18"/>
  <c r="Q3857" i="18"/>
  <c r="R3858" i="18"/>
  <c r="Q3858" i="18"/>
  <c r="Q3853" i="18"/>
  <c r="R3853" i="18"/>
  <c r="Q3840" i="18"/>
  <c r="R3840" i="18"/>
  <c r="Q3841" i="18"/>
  <c r="R3841" i="18"/>
  <c r="Q3842" i="18"/>
  <c r="R3842" i="18"/>
  <c r="Q3843" i="18"/>
  <c r="R3843" i="18"/>
  <c r="Q3844" i="18"/>
  <c r="R3844" i="18"/>
  <c r="Q3845" i="18"/>
  <c r="R3845" i="18"/>
  <c r="R3846" i="18"/>
  <c r="Q3846" i="18"/>
  <c r="R3847" i="18"/>
  <c r="Q3847" i="18"/>
  <c r="R3848" i="18"/>
  <c r="Q3848" i="18"/>
  <c r="R3849" i="18"/>
  <c r="Q3849" i="18"/>
  <c r="R3850" i="18"/>
  <c r="Q3850" i="18"/>
  <c r="R3851" i="18"/>
  <c r="Q3851" i="18"/>
  <c r="Q3852" i="18"/>
  <c r="R3852" i="18"/>
  <c r="Q3839" i="18"/>
  <c r="R3839" i="18"/>
  <c r="Q3837" i="18"/>
  <c r="R3837" i="18"/>
  <c r="Q3838" i="18"/>
  <c r="R3838" i="18"/>
  <c r="Q3835" i="18"/>
  <c r="R3835" i="18"/>
  <c r="Q3836" i="18"/>
  <c r="R3836" i="18"/>
  <c r="Q3828" i="18"/>
  <c r="R3828" i="18"/>
  <c r="Q3829" i="18"/>
  <c r="R3829" i="18"/>
  <c r="Q3830" i="18"/>
  <c r="R3830" i="18"/>
  <c r="R3831" i="18"/>
  <c r="Q3831" i="18"/>
  <c r="R3832" i="18"/>
  <c r="Q3832" i="18"/>
  <c r="R3833" i="18"/>
  <c r="Q3833" i="18"/>
  <c r="Q3834" i="18"/>
  <c r="R3834" i="18"/>
  <c r="R3827" i="18"/>
  <c r="Q3827" i="18"/>
  <c r="R3825" i="18"/>
  <c r="Q3825" i="18"/>
  <c r="R3826" i="18"/>
  <c r="Q3826" i="18"/>
  <c r="R3821" i="18"/>
  <c r="Q3821" i="18"/>
  <c r="R3822" i="18"/>
  <c r="Q3822" i="18"/>
  <c r="R3823" i="18"/>
  <c r="Q3823" i="18"/>
  <c r="R3824" i="18"/>
  <c r="Q3824" i="18"/>
  <c r="R3817" i="18"/>
  <c r="Q3817" i="18"/>
  <c r="R3818" i="18"/>
  <c r="Q3818" i="18"/>
  <c r="R3819" i="18"/>
  <c r="Q3819" i="18"/>
  <c r="R3820" i="18"/>
  <c r="Q3820" i="18"/>
  <c r="R3813" i="18"/>
  <c r="Q3813" i="18"/>
  <c r="Q3814" i="18"/>
  <c r="R3814" i="18"/>
  <c r="Q3815" i="18"/>
  <c r="R3815" i="18"/>
  <c r="Q3816" i="18"/>
  <c r="R3816" i="18"/>
  <c r="Q3811" i="18"/>
  <c r="R3811" i="18"/>
  <c r="R3812" i="18"/>
  <c r="Q3812" i="18"/>
  <c r="R3807" i="18"/>
  <c r="Q3807" i="18"/>
  <c r="R3808" i="18"/>
  <c r="Q3808" i="18"/>
  <c r="R3809" i="18"/>
  <c r="Q3809" i="18"/>
  <c r="Q3810" i="18"/>
  <c r="R3810" i="18"/>
  <c r="S4151" i="18"/>
  <c r="S3873" i="18"/>
  <c r="S4183" i="18"/>
  <c r="S4142" i="18"/>
  <c r="S4128" i="18"/>
  <c r="S4041" i="18"/>
  <c r="S3988" i="18"/>
  <c r="S3974" i="18"/>
  <c r="S4100" i="18"/>
  <c r="S4114" i="18"/>
  <c r="S3901" i="18"/>
  <c r="S4165" i="18"/>
  <c r="S4133" i="18"/>
  <c r="S4112" i="18"/>
  <c r="S4089" i="18"/>
  <c r="S4087" i="18"/>
  <c r="S4054" i="18"/>
  <c r="S4040" i="18"/>
  <c r="S4026" i="18"/>
  <c r="S4001" i="18"/>
  <c r="S3987" i="18"/>
  <c r="S3975" i="18"/>
  <c r="S3973" i="18"/>
  <c r="S3968" i="18"/>
  <c r="S3937" i="18"/>
  <c r="S3894" i="18"/>
  <c r="S3877" i="18"/>
  <c r="H3793" i="18"/>
  <c r="I3793" i="18"/>
  <c r="H3794" i="18"/>
  <c r="I3794" i="18"/>
  <c r="H3795" i="18"/>
  <c r="I3795" i="18"/>
  <c r="H3796" i="18"/>
  <c r="I3796" i="18"/>
  <c r="H3797" i="18"/>
  <c r="I3797" i="18"/>
  <c r="H3798" i="18"/>
  <c r="I3798" i="18"/>
  <c r="H3799" i="18"/>
  <c r="I3799" i="18"/>
  <c r="H3800" i="18"/>
  <c r="I3800" i="18"/>
  <c r="H3801" i="18"/>
  <c r="I3801" i="18"/>
  <c r="H3802" i="18"/>
  <c r="I3802" i="18"/>
  <c r="H3803" i="18"/>
  <c r="I3803" i="18"/>
  <c r="H3804" i="18"/>
  <c r="I3804" i="18"/>
  <c r="H3805" i="18"/>
  <c r="I3805" i="18"/>
  <c r="H3806" i="18"/>
  <c r="I3806" i="18"/>
  <c r="K3791" i="18"/>
  <c r="N3791" i="18" s="1"/>
  <c r="K3792" i="18"/>
  <c r="N3792" i="18" s="1"/>
  <c r="H3791" i="18"/>
  <c r="I3791" i="18"/>
  <c r="H3792" i="18"/>
  <c r="I3792" i="18"/>
  <c r="K3789" i="18"/>
  <c r="N3789" i="18" s="1"/>
  <c r="K3790" i="18"/>
  <c r="N3790" i="18" s="1"/>
  <c r="H3789" i="18"/>
  <c r="I3789" i="18"/>
  <c r="H3790" i="18"/>
  <c r="I3790" i="18"/>
  <c r="K3785" i="18"/>
  <c r="N3785" i="18" s="1"/>
  <c r="K3786" i="18"/>
  <c r="N3786" i="18" s="1"/>
  <c r="K3787" i="18"/>
  <c r="N3787" i="18" s="1"/>
  <c r="K3788" i="18"/>
  <c r="N3788" i="18" s="1"/>
  <c r="H3785" i="18"/>
  <c r="I3785" i="18"/>
  <c r="H3786" i="18"/>
  <c r="I3786" i="18"/>
  <c r="H3787" i="18"/>
  <c r="I3787" i="18"/>
  <c r="H3788" i="18"/>
  <c r="I3788" i="18"/>
  <c r="K3781" i="18"/>
  <c r="N3781" i="18" s="1"/>
  <c r="K3782" i="18"/>
  <c r="N3782" i="18" s="1"/>
  <c r="K3783" i="18"/>
  <c r="N3783" i="18" s="1"/>
  <c r="K3784" i="18"/>
  <c r="N3784" i="18" s="1"/>
  <c r="H3781" i="18"/>
  <c r="I3781" i="18"/>
  <c r="H3782" i="18"/>
  <c r="I3782" i="18"/>
  <c r="H3783" i="18"/>
  <c r="I3783" i="18"/>
  <c r="H3784" i="18"/>
  <c r="I3784" i="18"/>
  <c r="K3777" i="18"/>
  <c r="N3777" i="18" s="1"/>
  <c r="K3778" i="18"/>
  <c r="N3778" i="18" s="1"/>
  <c r="K3779" i="18"/>
  <c r="N3779" i="18" s="1"/>
  <c r="K3780" i="18"/>
  <c r="N3780" i="18" s="1"/>
  <c r="H3777" i="18"/>
  <c r="I3777" i="18"/>
  <c r="H3778" i="18"/>
  <c r="I3778" i="18"/>
  <c r="H3779" i="18"/>
  <c r="I3779" i="18"/>
  <c r="H3780" i="18"/>
  <c r="I3780" i="18"/>
  <c r="K3776" i="18"/>
  <c r="N3776" i="18" s="1"/>
  <c r="K3775" i="18"/>
  <c r="N3775" i="18" s="1"/>
  <c r="K3774" i="18"/>
  <c r="N3774" i="18" s="1"/>
  <c r="K3773" i="18"/>
  <c r="N3773" i="18" s="1"/>
  <c r="I3776" i="18"/>
  <c r="H3776" i="18"/>
  <c r="I3775" i="18"/>
  <c r="H3775" i="18"/>
  <c r="I3774" i="18"/>
  <c r="H3774" i="18"/>
  <c r="I3773" i="18"/>
  <c r="H3773" i="18"/>
  <c r="S3836" i="18" l="1"/>
  <c r="S3858" i="18"/>
  <c r="S3809" i="18"/>
  <c r="S3835" i="18"/>
  <c r="S3857" i="18"/>
  <c r="S3808" i="18"/>
  <c r="S3819" i="18"/>
  <c r="S3843" i="18"/>
  <c r="S3856" i="18"/>
  <c r="S3807" i="18"/>
  <c r="S3818" i="18"/>
  <c r="S3834" i="18"/>
  <c r="S3838" i="18"/>
  <c r="S3842" i="18"/>
  <c r="S3855" i="18"/>
  <c r="S3817" i="18"/>
  <c r="S3833" i="18"/>
  <c r="S3837" i="18"/>
  <c r="S3841" i="18"/>
  <c r="S3854" i="18"/>
  <c r="S3810" i="18"/>
  <c r="S3820" i="18"/>
  <c r="S3844" i="18"/>
  <c r="S3827" i="18"/>
  <c r="S3832" i="18"/>
  <c r="S3840" i="18"/>
  <c r="S3839" i="18"/>
  <c r="S3812" i="18"/>
  <c r="S3852" i="18"/>
  <c r="S3822" i="18"/>
  <c r="S3830" i="18"/>
  <c r="S3829" i="18"/>
  <c r="S3850" i="18"/>
  <c r="S3851" i="18"/>
  <c r="S3816" i="18"/>
  <c r="S3849" i="18"/>
  <c r="S3845" i="18"/>
  <c r="S3831" i="18"/>
  <c r="S3811" i="18"/>
  <c r="S3821" i="18"/>
  <c r="S3825" i="18"/>
  <c r="S3824" i="18"/>
  <c r="S3823" i="18"/>
  <c r="S3828" i="18"/>
  <c r="S3815" i="18"/>
  <c r="S3814" i="18"/>
  <c r="S3848" i="18"/>
  <c r="S3813" i="18"/>
  <c r="S3847" i="18"/>
  <c r="S3853" i="18"/>
  <c r="S3826" i="18"/>
  <c r="S3846" i="18"/>
  <c r="Q3793" i="18"/>
  <c r="R3793" i="18"/>
  <c r="S3793" i="18" s="1"/>
  <c r="Q3794" i="18"/>
  <c r="R3794" i="18"/>
  <c r="Q3795" i="18"/>
  <c r="R3795" i="18"/>
  <c r="S3795" i="18" s="1"/>
  <c r="Q3796" i="18"/>
  <c r="R3796" i="18"/>
  <c r="Q3797" i="18"/>
  <c r="R3797" i="18"/>
  <c r="Q3798" i="18"/>
  <c r="R3798" i="18"/>
  <c r="Q3799" i="18"/>
  <c r="R3799" i="18"/>
  <c r="Q3800" i="18"/>
  <c r="R3800" i="18"/>
  <c r="Q3801" i="18"/>
  <c r="R3801" i="18"/>
  <c r="R3802" i="18"/>
  <c r="Q3802" i="18"/>
  <c r="Q3803" i="18"/>
  <c r="R3803" i="18"/>
  <c r="S3803" i="18" s="1"/>
  <c r="R3804" i="18"/>
  <c r="Q3804" i="18"/>
  <c r="Q3805" i="18"/>
  <c r="R3805" i="18"/>
  <c r="Q3806" i="18"/>
  <c r="R3806" i="18"/>
  <c r="R3791" i="18"/>
  <c r="Q3791" i="18"/>
  <c r="Q3792" i="18"/>
  <c r="R3792" i="18"/>
  <c r="Q3789" i="18"/>
  <c r="R3789" i="18"/>
  <c r="R3790" i="18"/>
  <c r="Q3790" i="18"/>
  <c r="R3785" i="18"/>
  <c r="Q3785" i="18"/>
  <c r="R3786" i="18"/>
  <c r="Q3786" i="18"/>
  <c r="R3787" i="18"/>
  <c r="Q3787" i="18"/>
  <c r="Q3788" i="18"/>
  <c r="R3788" i="18"/>
  <c r="R3781" i="18"/>
  <c r="S3781" i="18" s="1"/>
  <c r="Q3781" i="18"/>
  <c r="R3782" i="18"/>
  <c r="Q3782" i="18"/>
  <c r="R3783" i="18"/>
  <c r="Q3783" i="18"/>
  <c r="R3784" i="18"/>
  <c r="Q3784" i="18"/>
  <c r="R3777" i="18"/>
  <c r="Q3777" i="18"/>
  <c r="R3778" i="18"/>
  <c r="Q3778" i="18"/>
  <c r="R3779" i="18"/>
  <c r="Q3779" i="18"/>
  <c r="R3780" i="18"/>
  <c r="Q3780" i="18"/>
  <c r="R3776" i="18"/>
  <c r="Q3776" i="18"/>
  <c r="R3775" i="18"/>
  <c r="Q3775" i="18"/>
  <c r="R3774" i="18"/>
  <c r="Q3774" i="18"/>
  <c r="R3773" i="18"/>
  <c r="Q3773" i="18"/>
  <c r="S3783" i="18" l="1"/>
  <c r="S3794" i="18"/>
  <c r="S3774" i="18"/>
  <c r="S3789" i="18"/>
  <c r="S3775" i="18"/>
  <c r="S3806" i="18"/>
  <c r="S3787" i="18"/>
  <c r="S3780" i="18"/>
  <c r="S3786" i="18"/>
  <c r="S3779" i="18"/>
  <c r="S3790" i="18"/>
  <c r="S3784" i="18"/>
  <c r="S3796" i="18"/>
  <c r="S3804" i="18"/>
  <c r="S3802" i="18"/>
  <c r="S3798" i="18"/>
  <c r="S3792" i="18"/>
  <c r="S3776" i="18"/>
  <c r="S3805" i="18"/>
  <c r="S3788" i="18"/>
  <c r="S3778" i="18"/>
  <c r="S3777" i="18"/>
  <c r="S3799" i="18"/>
  <c r="S3797" i="18"/>
  <c r="S3800" i="18"/>
  <c r="S3801" i="18"/>
  <c r="S3791" i="18"/>
  <c r="S3785" i="18"/>
  <c r="S3782" i="18"/>
  <c r="S3773" i="18"/>
  <c r="K3767" i="18"/>
  <c r="N3767" i="18" s="1"/>
  <c r="K3768" i="18"/>
  <c r="N3768" i="18" s="1"/>
  <c r="K3769" i="18"/>
  <c r="N3769" i="18" s="1"/>
  <c r="K3770" i="18"/>
  <c r="N3770" i="18" s="1"/>
  <c r="K3771" i="18"/>
  <c r="N3771" i="18" s="1"/>
  <c r="K3772" i="18"/>
  <c r="N3772" i="18" s="1"/>
  <c r="H3767" i="18"/>
  <c r="I3767" i="18"/>
  <c r="H3768" i="18"/>
  <c r="I3768" i="18"/>
  <c r="H3769" i="18"/>
  <c r="I3769" i="18"/>
  <c r="H3770" i="18"/>
  <c r="I3770" i="18"/>
  <c r="H3771" i="18"/>
  <c r="I3771" i="18"/>
  <c r="H3772" i="18"/>
  <c r="I3772" i="18"/>
  <c r="K3761" i="18"/>
  <c r="N3761" i="18" s="1"/>
  <c r="K3762" i="18"/>
  <c r="N3762" i="18" s="1"/>
  <c r="K3763" i="18"/>
  <c r="N3763" i="18" s="1"/>
  <c r="K3764" i="18"/>
  <c r="N3764" i="18" s="1"/>
  <c r="K3765" i="18"/>
  <c r="N3765" i="18" s="1"/>
  <c r="K3766" i="18"/>
  <c r="N3766" i="18" s="1"/>
  <c r="H3761" i="18"/>
  <c r="I3761" i="18"/>
  <c r="H3762" i="18"/>
  <c r="I3762" i="18"/>
  <c r="H3763" i="18"/>
  <c r="I3763" i="18"/>
  <c r="H3764" i="18"/>
  <c r="I3764" i="18"/>
  <c r="H3765" i="18"/>
  <c r="I3765" i="18"/>
  <c r="H3766" i="18"/>
  <c r="I3766" i="18"/>
  <c r="K3755" i="18"/>
  <c r="N3755" i="18" s="1"/>
  <c r="K3756" i="18"/>
  <c r="N3756" i="18" s="1"/>
  <c r="K3757" i="18"/>
  <c r="N3757" i="18" s="1"/>
  <c r="K3758" i="18"/>
  <c r="N3758" i="18" s="1"/>
  <c r="K3759" i="18"/>
  <c r="N3759" i="18" s="1"/>
  <c r="K3760" i="18"/>
  <c r="N3760" i="18" s="1"/>
  <c r="H3755" i="18"/>
  <c r="I3755" i="18"/>
  <c r="H3756" i="18"/>
  <c r="I3756" i="18"/>
  <c r="H3757" i="18"/>
  <c r="I3757" i="18"/>
  <c r="H3758" i="18"/>
  <c r="I3758" i="18"/>
  <c r="H3759" i="18"/>
  <c r="I3759" i="18"/>
  <c r="H3760" i="18"/>
  <c r="I3760" i="18"/>
  <c r="K3751" i="18"/>
  <c r="N3751" i="18" s="1"/>
  <c r="K3752" i="18"/>
  <c r="N3752" i="18" s="1"/>
  <c r="K3753" i="18"/>
  <c r="N3753" i="18" s="1"/>
  <c r="K3754" i="18"/>
  <c r="N3754" i="18" s="1"/>
  <c r="H3751" i="18"/>
  <c r="I3751" i="18"/>
  <c r="H3752" i="18"/>
  <c r="I3752" i="18"/>
  <c r="H3753" i="18"/>
  <c r="I3753" i="18"/>
  <c r="H3754" i="18"/>
  <c r="I3754" i="18"/>
  <c r="K3749" i="18"/>
  <c r="N3749" i="18" s="1"/>
  <c r="K3750" i="18"/>
  <c r="N3750" i="18" s="1"/>
  <c r="H3749" i="18"/>
  <c r="I3749" i="18"/>
  <c r="H3750" i="18"/>
  <c r="I3750" i="18"/>
  <c r="K3747" i="18"/>
  <c r="N3747" i="18" s="1"/>
  <c r="K3748" i="18"/>
  <c r="N3748" i="18" s="1"/>
  <c r="H3747" i="18"/>
  <c r="I3747" i="18"/>
  <c r="H3748" i="18"/>
  <c r="I3748" i="18"/>
  <c r="K3741" i="18"/>
  <c r="N3741" i="18" s="1"/>
  <c r="K3742" i="18"/>
  <c r="N3742" i="18" s="1"/>
  <c r="K3743" i="18"/>
  <c r="N3743" i="18" s="1"/>
  <c r="K3744" i="18"/>
  <c r="N3744" i="18" s="1"/>
  <c r="K3745" i="18"/>
  <c r="N3745" i="18" s="1"/>
  <c r="K3746" i="18"/>
  <c r="N3746" i="18" s="1"/>
  <c r="H3741" i="18"/>
  <c r="I3741" i="18"/>
  <c r="H3742" i="18"/>
  <c r="I3742" i="18"/>
  <c r="H3743" i="18"/>
  <c r="I3743" i="18"/>
  <c r="H3744" i="18"/>
  <c r="I3744" i="18"/>
  <c r="H3745" i="18"/>
  <c r="I3745" i="18"/>
  <c r="H3746" i="18"/>
  <c r="I3746" i="18"/>
  <c r="K3737" i="18"/>
  <c r="N3737" i="18" s="1"/>
  <c r="K3738" i="18"/>
  <c r="N3738" i="18" s="1"/>
  <c r="K3739" i="18"/>
  <c r="N3739" i="18" s="1"/>
  <c r="K3740" i="18"/>
  <c r="N3740" i="18" s="1"/>
  <c r="H3737" i="18"/>
  <c r="I3737" i="18"/>
  <c r="H3738" i="18"/>
  <c r="I3738" i="18"/>
  <c r="H3739" i="18"/>
  <c r="I3739" i="18"/>
  <c r="H3740" i="18"/>
  <c r="I3740" i="18"/>
  <c r="K3735" i="18"/>
  <c r="N3735" i="18" s="1"/>
  <c r="K3736" i="18"/>
  <c r="N3736" i="18" s="1"/>
  <c r="H3735" i="18"/>
  <c r="I3735" i="18"/>
  <c r="H3736" i="18"/>
  <c r="I3736" i="18"/>
  <c r="K3734" i="18"/>
  <c r="N3734" i="18" s="1"/>
  <c r="H3734" i="18"/>
  <c r="I3734" i="18"/>
  <c r="K3720" i="18"/>
  <c r="N3720" i="18" s="1"/>
  <c r="K3721" i="18"/>
  <c r="N3721" i="18" s="1"/>
  <c r="K3722" i="18"/>
  <c r="N3722" i="18" s="1"/>
  <c r="K3723" i="18"/>
  <c r="N3723" i="18" s="1"/>
  <c r="K3724" i="18"/>
  <c r="N3724" i="18" s="1"/>
  <c r="K3725" i="18"/>
  <c r="N3725" i="18" s="1"/>
  <c r="K3726" i="18"/>
  <c r="N3726" i="18" s="1"/>
  <c r="K3727" i="18"/>
  <c r="N3727" i="18" s="1"/>
  <c r="K3728" i="18"/>
  <c r="N3728" i="18" s="1"/>
  <c r="K3729" i="18"/>
  <c r="N3729" i="18" s="1"/>
  <c r="K3730" i="18"/>
  <c r="N3730" i="18" s="1"/>
  <c r="K3731" i="18"/>
  <c r="N3731" i="18" s="1"/>
  <c r="K3732" i="18"/>
  <c r="N3732" i="18" s="1"/>
  <c r="K3733" i="18"/>
  <c r="N3733" i="18" s="1"/>
  <c r="H3733" i="18"/>
  <c r="I3733" i="18"/>
  <c r="H3720" i="18"/>
  <c r="I3720" i="18"/>
  <c r="H3721" i="18"/>
  <c r="I3721" i="18"/>
  <c r="H3722" i="18"/>
  <c r="I3722" i="18"/>
  <c r="H3723" i="18"/>
  <c r="I3723" i="18"/>
  <c r="H3724" i="18"/>
  <c r="I3724" i="18"/>
  <c r="H3725" i="18"/>
  <c r="I3725" i="18"/>
  <c r="H3726" i="18"/>
  <c r="I3726" i="18"/>
  <c r="H3727" i="18"/>
  <c r="I3727" i="18"/>
  <c r="H3728" i="18"/>
  <c r="I3728" i="18"/>
  <c r="H3729" i="18"/>
  <c r="I3729" i="18"/>
  <c r="H3730" i="18"/>
  <c r="I3730" i="18"/>
  <c r="H3731" i="18"/>
  <c r="I3731" i="18"/>
  <c r="H3732" i="18"/>
  <c r="I3732" i="18"/>
  <c r="K3702" i="18"/>
  <c r="N3702" i="18" s="1"/>
  <c r="K3703" i="18"/>
  <c r="N3703" i="18" s="1"/>
  <c r="K3704" i="18"/>
  <c r="N3704" i="18" s="1"/>
  <c r="K3705" i="18"/>
  <c r="N3705" i="18" s="1"/>
  <c r="K3706" i="18"/>
  <c r="N3706" i="18" s="1"/>
  <c r="K3707" i="18"/>
  <c r="N3707" i="18" s="1"/>
  <c r="K3708" i="18"/>
  <c r="N3708" i="18" s="1"/>
  <c r="K3709" i="18"/>
  <c r="N3709" i="18" s="1"/>
  <c r="K3710" i="18"/>
  <c r="N3710" i="18" s="1"/>
  <c r="K3711" i="18"/>
  <c r="N3711" i="18" s="1"/>
  <c r="K3712" i="18"/>
  <c r="N3712" i="18" s="1"/>
  <c r="K3713" i="18"/>
  <c r="N3713" i="18" s="1"/>
  <c r="K3714" i="18"/>
  <c r="N3714" i="18" s="1"/>
  <c r="K3715" i="18"/>
  <c r="N3715" i="18" s="1"/>
  <c r="K3716" i="18"/>
  <c r="N3716" i="18" s="1"/>
  <c r="K3717" i="18"/>
  <c r="N3717" i="18" s="1"/>
  <c r="K3718" i="18"/>
  <c r="N3718" i="18" s="1"/>
  <c r="K3719" i="18"/>
  <c r="N3719" i="18" s="1"/>
  <c r="H3702" i="18"/>
  <c r="I3702" i="18"/>
  <c r="H3703" i="18"/>
  <c r="I3703" i="18"/>
  <c r="H3704" i="18"/>
  <c r="I3704" i="18"/>
  <c r="H3705" i="18"/>
  <c r="I3705" i="18"/>
  <c r="H3706" i="18"/>
  <c r="I3706" i="18"/>
  <c r="H3707" i="18"/>
  <c r="I3707" i="18"/>
  <c r="H3708" i="18"/>
  <c r="I3708" i="18"/>
  <c r="H3709" i="18"/>
  <c r="I3709" i="18"/>
  <c r="H3710" i="18"/>
  <c r="I3710" i="18"/>
  <c r="H3711" i="18"/>
  <c r="I3711" i="18"/>
  <c r="H3712" i="18"/>
  <c r="I3712" i="18"/>
  <c r="H3713" i="18"/>
  <c r="I3713" i="18"/>
  <c r="H3714" i="18"/>
  <c r="I3714" i="18"/>
  <c r="H3715" i="18"/>
  <c r="I3715" i="18"/>
  <c r="H3716" i="18"/>
  <c r="I3716" i="18"/>
  <c r="H3717" i="18"/>
  <c r="I3717" i="18"/>
  <c r="H3718" i="18"/>
  <c r="I3718" i="18"/>
  <c r="H3719" i="18"/>
  <c r="I3719" i="18"/>
  <c r="K3696" i="18"/>
  <c r="N3696" i="18" s="1"/>
  <c r="K3697" i="18"/>
  <c r="N3697" i="18" s="1"/>
  <c r="K3698" i="18"/>
  <c r="N3698" i="18" s="1"/>
  <c r="K3699" i="18"/>
  <c r="N3699" i="18" s="1"/>
  <c r="K3700" i="18"/>
  <c r="N3700" i="18" s="1"/>
  <c r="K3701" i="18"/>
  <c r="N3701" i="18" s="1"/>
  <c r="H3696" i="18"/>
  <c r="I3696" i="18"/>
  <c r="H3697" i="18"/>
  <c r="I3697" i="18"/>
  <c r="H3698" i="18"/>
  <c r="I3698" i="18"/>
  <c r="H3699" i="18"/>
  <c r="I3699" i="18"/>
  <c r="H3700" i="18"/>
  <c r="I3700" i="18"/>
  <c r="H3701" i="18"/>
  <c r="I3701" i="18"/>
  <c r="R3767" i="18" l="1"/>
  <c r="S3767" i="18" s="1"/>
  <c r="Q3767" i="18"/>
  <c r="Q3768" i="18"/>
  <c r="R3768" i="18"/>
  <c r="S3768" i="18" s="1"/>
  <c r="R3769" i="18"/>
  <c r="S3769" i="18" s="1"/>
  <c r="Q3769" i="18"/>
  <c r="Q3770" i="18"/>
  <c r="R3770" i="18"/>
  <c r="S3770" i="18" s="1"/>
  <c r="Q3771" i="18"/>
  <c r="R3771" i="18"/>
  <c r="S3771" i="18" s="1"/>
  <c r="R3772" i="18"/>
  <c r="S3772" i="18" s="1"/>
  <c r="Q3772" i="18"/>
  <c r="R3761" i="18"/>
  <c r="S3761" i="18" s="1"/>
  <c r="Q3761" i="18"/>
  <c r="Q3762" i="18"/>
  <c r="R3762" i="18"/>
  <c r="S3762" i="18" s="1"/>
  <c r="Q3763" i="18"/>
  <c r="R3763" i="18"/>
  <c r="S3763" i="18" s="1"/>
  <c r="Q3764" i="18"/>
  <c r="R3764" i="18"/>
  <c r="S3764" i="18" s="1"/>
  <c r="R3765" i="18"/>
  <c r="S3765" i="18" s="1"/>
  <c r="Q3765" i="18"/>
  <c r="Q3766" i="18"/>
  <c r="R3766" i="18"/>
  <c r="S3766" i="18" s="1"/>
  <c r="R3755" i="18"/>
  <c r="S3755" i="18" s="1"/>
  <c r="Q3755" i="18"/>
  <c r="R3756" i="18"/>
  <c r="S3756" i="18" s="1"/>
  <c r="Q3756" i="18"/>
  <c r="Q3757" i="18"/>
  <c r="R3757" i="18"/>
  <c r="Q3758" i="18"/>
  <c r="R3758" i="18"/>
  <c r="S3758" i="18" s="1"/>
  <c r="Q3759" i="18"/>
  <c r="R3759" i="18"/>
  <c r="S3759" i="18" s="1"/>
  <c r="Q3760" i="18"/>
  <c r="R3760" i="18"/>
  <c r="S3760" i="18" s="1"/>
  <c r="Q3751" i="18"/>
  <c r="R3751" i="18"/>
  <c r="S3751" i="18" s="1"/>
  <c r="R3752" i="18"/>
  <c r="S3752" i="18" s="1"/>
  <c r="Q3752" i="18"/>
  <c r="R3753" i="18"/>
  <c r="S3753" i="18" s="1"/>
  <c r="Q3753" i="18"/>
  <c r="Q3754" i="18"/>
  <c r="R3754" i="18"/>
  <c r="S3754" i="18" s="1"/>
  <c r="Q3749" i="18"/>
  <c r="R3749" i="18"/>
  <c r="S3749" i="18" s="1"/>
  <c r="R3750" i="18"/>
  <c r="S3750" i="18" s="1"/>
  <c r="Q3750" i="18"/>
  <c r="Q3747" i="18"/>
  <c r="R3747" i="18"/>
  <c r="R3748" i="18"/>
  <c r="S3748" i="18" s="1"/>
  <c r="Q3748" i="18"/>
  <c r="Q3741" i="18"/>
  <c r="R3741" i="18"/>
  <c r="S3741" i="18" s="1"/>
  <c r="R3742" i="18"/>
  <c r="S3742" i="18" s="1"/>
  <c r="Q3742" i="18"/>
  <c r="R3743" i="18"/>
  <c r="S3743" i="18" s="1"/>
  <c r="Q3743" i="18"/>
  <c r="R3744" i="18"/>
  <c r="S3744" i="18" s="1"/>
  <c r="Q3744" i="18"/>
  <c r="Q3745" i="18"/>
  <c r="R3745" i="18"/>
  <c r="S3745" i="18" s="1"/>
  <c r="Q3746" i="18"/>
  <c r="R3746" i="18"/>
  <c r="S3746" i="18" s="1"/>
  <c r="Q3737" i="18"/>
  <c r="R3737" i="18"/>
  <c r="S3737" i="18" s="1"/>
  <c r="Q3738" i="18"/>
  <c r="R3738" i="18"/>
  <c r="S3738" i="18" s="1"/>
  <c r="R3739" i="18"/>
  <c r="Q3739" i="18"/>
  <c r="R3740" i="18"/>
  <c r="S3740" i="18" s="1"/>
  <c r="Q3740" i="18"/>
  <c r="R3735" i="18"/>
  <c r="S3735" i="18" s="1"/>
  <c r="Q3735" i="18"/>
  <c r="R3736" i="18"/>
  <c r="S3736" i="18" s="1"/>
  <c r="Q3736" i="18"/>
  <c r="R3734" i="18"/>
  <c r="S3734" i="18" s="1"/>
  <c r="Q3734" i="18"/>
  <c r="R3733" i="18"/>
  <c r="S3733" i="18" s="1"/>
  <c r="Q3733" i="18"/>
  <c r="Q3720" i="18"/>
  <c r="R3720" i="18"/>
  <c r="S3720" i="18" s="1"/>
  <c r="R3721" i="18"/>
  <c r="S3721" i="18" s="1"/>
  <c r="Q3721" i="18"/>
  <c r="R3722" i="18"/>
  <c r="Q3722" i="18"/>
  <c r="Q3723" i="18"/>
  <c r="R3723" i="18"/>
  <c r="S3723" i="18" s="1"/>
  <c r="R3724" i="18"/>
  <c r="Q3724" i="18"/>
  <c r="R3725" i="18"/>
  <c r="S3725" i="18" s="1"/>
  <c r="Q3725" i="18"/>
  <c r="R3726" i="18"/>
  <c r="S3726" i="18" s="1"/>
  <c r="Q3726" i="18"/>
  <c r="R3727" i="18"/>
  <c r="S3727" i="18" s="1"/>
  <c r="Q3727" i="18"/>
  <c r="Q3728" i="18"/>
  <c r="R3728" i="18"/>
  <c r="S3728" i="18" s="1"/>
  <c r="Q3729" i="18"/>
  <c r="R3729" i="18"/>
  <c r="S3729" i="18" s="1"/>
  <c r="R3730" i="18"/>
  <c r="S3730" i="18" s="1"/>
  <c r="Q3730" i="18"/>
  <c r="R3731" i="18"/>
  <c r="S3731" i="18" s="1"/>
  <c r="Q3731" i="18"/>
  <c r="Q3732" i="18"/>
  <c r="R3732" i="18"/>
  <c r="S3732" i="18" s="1"/>
  <c r="R3702" i="18"/>
  <c r="S3702" i="18" s="1"/>
  <c r="Q3702" i="18"/>
  <c r="R3703" i="18"/>
  <c r="S3703" i="18" s="1"/>
  <c r="Q3703" i="18"/>
  <c r="Q3704" i="18"/>
  <c r="R3704" i="18"/>
  <c r="S3704" i="18" s="1"/>
  <c r="Q3705" i="18"/>
  <c r="R3705" i="18"/>
  <c r="S3705" i="18" s="1"/>
  <c r="Q3706" i="18"/>
  <c r="R3706" i="18"/>
  <c r="S3706" i="18" s="1"/>
  <c r="Q3707" i="18"/>
  <c r="R3707" i="18"/>
  <c r="S3707" i="18" s="1"/>
  <c r="R3708" i="18"/>
  <c r="S3708" i="18" s="1"/>
  <c r="Q3708" i="18"/>
  <c r="R3709" i="18"/>
  <c r="S3709" i="18" s="1"/>
  <c r="Q3709" i="18"/>
  <c r="R3710" i="18"/>
  <c r="S3710" i="18" s="1"/>
  <c r="Q3710" i="18"/>
  <c r="Q3711" i="18"/>
  <c r="R3711" i="18"/>
  <c r="S3711" i="18" s="1"/>
  <c r="Q3712" i="18"/>
  <c r="R3712" i="18"/>
  <c r="S3712" i="18" s="1"/>
  <c r="Q3713" i="18"/>
  <c r="R3713" i="18"/>
  <c r="S3713" i="18" s="1"/>
  <c r="Q3714" i="18"/>
  <c r="R3714" i="18"/>
  <c r="S3714" i="18" s="1"/>
  <c r="R3715" i="18"/>
  <c r="S3715" i="18" s="1"/>
  <c r="Q3715" i="18"/>
  <c r="Q3716" i="18"/>
  <c r="R3716" i="18"/>
  <c r="S3716" i="18" s="1"/>
  <c r="Q3717" i="18"/>
  <c r="R3717" i="18"/>
  <c r="S3717" i="18" s="1"/>
  <c r="Q3718" i="18"/>
  <c r="R3718" i="18"/>
  <c r="S3718" i="18" s="1"/>
  <c r="Q3719" i="18"/>
  <c r="R3719" i="18"/>
  <c r="S3719" i="18" s="1"/>
  <c r="Q3696" i="18"/>
  <c r="R3696" i="18"/>
  <c r="S3696" i="18" s="1"/>
  <c r="R3697" i="18"/>
  <c r="S3697" i="18" s="1"/>
  <c r="Q3697" i="18"/>
  <c r="R3698" i="18"/>
  <c r="S3698" i="18" s="1"/>
  <c r="Q3698" i="18"/>
  <c r="R3699" i="18"/>
  <c r="S3699" i="18" s="1"/>
  <c r="Q3699" i="18"/>
  <c r="R3700" i="18"/>
  <c r="S3700" i="18" s="1"/>
  <c r="Q3700" i="18"/>
  <c r="R3701" i="18"/>
  <c r="S3701" i="18" s="1"/>
  <c r="Q3701" i="18"/>
  <c r="S3757" i="18"/>
  <c r="S3722" i="18"/>
  <c r="S3724" i="18"/>
  <c r="S3739" i="18" l="1"/>
  <c r="S3747" i="18"/>
  <c r="K3690" i="18"/>
  <c r="N3690" i="18" s="1"/>
  <c r="K3691" i="18"/>
  <c r="N3691" i="18" s="1"/>
  <c r="K3692" i="18"/>
  <c r="N3692" i="18" s="1"/>
  <c r="K3693" i="18"/>
  <c r="N3693" i="18" s="1"/>
  <c r="K3694" i="18"/>
  <c r="N3694" i="18" s="1"/>
  <c r="K3695" i="18"/>
  <c r="N3695" i="18" s="1"/>
  <c r="H3694" i="18"/>
  <c r="I3694" i="18"/>
  <c r="H3695" i="18"/>
  <c r="I3695" i="18"/>
  <c r="H3690" i="18"/>
  <c r="I3690" i="18"/>
  <c r="H3691" i="18"/>
  <c r="I3691" i="18"/>
  <c r="H3692" i="18"/>
  <c r="I3692" i="18"/>
  <c r="H3693" i="18"/>
  <c r="I3693" i="18"/>
  <c r="K3686" i="18"/>
  <c r="N3686" i="18" s="1"/>
  <c r="K3687" i="18"/>
  <c r="N3687" i="18" s="1"/>
  <c r="K3688" i="18"/>
  <c r="N3688" i="18" s="1"/>
  <c r="K3689" i="18"/>
  <c r="N3689" i="18" s="1"/>
  <c r="H3686" i="18"/>
  <c r="I3686" i="18"/>
  <c r="H3687" i="18"/>
  <c r="I3687" i="18"/>
  <c r="H3688" i="18"/>
  <c r="I3688" i="18"/>
  <c r="H3689" i="18"/>
  <c r="I3689" i="18"/>
  <c r="K3685" i="18"/>
  <c r="N3685" i="18" s="1"/>
  <c r="K3684" i="18"/>
  <c r="N3684" i="18" s="1"/>
  <c r="I3685" i="18"/>
  <c r="H3685" i="18"/>
  <c r="I3684" i="18"/>
  <c r="H3684" i="18"/>
  <c r="K3683" i="18"/>
  <c r="N3683" i="18" s="1"/>
  <c r="K3672" i="18"/>
  <c r="N3672" i="18" s="1"/>
  <c r="K3673" i="18"/>
  <c r="N3673" i="18" s="1"/>
  <c r="K3674" i="18"/>
  <c r="N3674" i="18" s="1"/>
  <c r="K3675" i="18"/>
  <c r="N3675" i="18" s="1"/>
  <c r="K3676" i="18"/>
  <c r="N3676" i="18" s="1"/>
  <c r="K3677" i="18"/>
  <c r="N3677" i="18" s="1"/>
  <c r="K3678" i="18"/>
  <c r="N3678" i="18" s="1"/>
  <c r="K3679" i="18"/>
  <c r="N3679" i="18" s="1"/>
  <c r="K3680" i="18"/>
  <c r="N3680" i="18" s="1"/>
  <c r="K3681" i="18"/>
  <c r="N3681" i="18" s="1"/>
  <c r="K3682" i="18"/>
  <c r="N3682" i="18" s="1"/>
  <c r="H3672" i="18"/>
  <c r="I3672" i="18"/>
  <c r="H3673" i="18"/>
  <c r="I3673" i="18"/>
  <c r="H3674" i="18"/>
  <c r="I3674" i="18"/>
  <c r="H3675" i="18"/>
  <c r="I3675" i="18"/>
  <c r="H3676" i="18"/>
  <c r="I3676" i="18"/>
  <c r="H3677" i="18"/>
  <c r="I3677" i="18"/>
  <c r="H3678" i="18"/>
  <c r="I3678" i="18"/>
  <c r="H3679" i="18"/>
  <c r="I3679" i="18"/>
  <c r="H3680" i="18"/>
  <c r="I3680" i="18"/>
  <c r="H3681" i="18"/>
  <c r="I3681" i="18"/>
  <c r="H3682" i="18"/>
  <c r="I3682" i="18"/>
  <c r="H3683" i="18"/>
  <c r="I3683" i="18"/>
  <c r="K3664" i="18"/>
  <c r="N3664" i="18" s="1"/>
  <c r="K3665" i="18"/>
  <c r="N3665" i="18" s="1"/>
  <c r="K3666" i="18"/>
  <c r="N3666" i="18" s="1"/>
  <c r="K3667" i="18"/>
  <c r="N3667" i="18" s="1"/>
  <c r="K3668" i="18"/>
  <c r="N3668" i="18" s="1"/>
  <c r="K3669" i="18"/>
  <c r="N3669" i="18" s="1"/>
  <c r="K3670" i="18"/>
  <c r="N3670" i="18" s="1"/>
  <c r="K3671" i="18"/>
  <c r="N3671" i="18" s="1"/>
  <c r="H3664" i="18"/>
  <c r="I3664" i="18"/>
  <c r="H3665" i="18"/>
  <c r="I3665" i="18"/>
  <c r="H3666" i="18"/>
  <c r="I3666" i="18"/>
  <c r="H3667" i="18"/>
  <c r="I3667" i="18"/>
  <c r="H3668" i="18"/>
  <c r="I3668" i="18"/>
  <c r="H3669" i="18"/>
  <c r="I3669" i="18"/>
  <c r="H3670" i="18"/>
  <c r="I3670" i="18"/>
  <c r="H3671" i="18"/>
  <c r="I3671" i="18"/>
  <c r="K3656" i="18"/>
  <c r="N3656" i="18" s="1"/>
  <c r="K3657" i="18"/>
  <c r="N3657" i="18" s="1"/>
  <c r="K3658" i="18"/>
  <c r="N3658" i="18" s="1"/>
  <c r="K3659" i="18"/>
  <c r="N3659" i="18" s="1"/>
  <c r="K3660" i="18"/>
  <c r="N3660" i="18" s="1"/>
  <c r="K3661" i="18"/>
  <c r="N3661" i="18" s="1"/>
  <c r="K3662" i="18"/>
  <c r="N3662" i="18" s="1"/>
  <c r="K3663" i="18"/>
  <c r="N3663" i="18" s="1"/>
  <c r="H3656" i="18"/>
  <c r="I3656" i="18"/>
  <c r="H3657" i="18"/>
  <c r="I3657" i="18"/>
  <c r="H3658" i="18"/>
  <c r="I3658" i="18"/>
  <c r="H3659" i="18"/>
  <c r="I3659" i="18"/>
  <c r="H3660" i="18"/>
  <c r="I3660" i="18"/>
  <c r="H3661" i="18"/>
  <c r="I3661" i="18"/>
  <c r="H3662" i="18"/>
  <c r="I3662" i="18"/>
  <c r="H3663" i="18"/>
  <c r="I3663" i="18"/>
  <c r="K3614" i="18"/>
  <c r="N3614" i="18" s="1"/>
  <c r="K3615" i="18"/>
  <c r="N3615" i="18" s="1"/>
  <c r="K3616" i="18"/>
  <c r="N3616" i="18" s="1"/>
  <c r="K3617" i="18"/>
  <c r="N3617" i="18" s="1"/>
  <c r="K3618" i="18"/>
  <c r="N3618" i="18" s="1"/>
  <c r="K3619" i="18"/>
  <c r="N3619" i="18" s="1"/>
  <c r="K3620" i="18"/>
  <c r="N3620" i="18" s="1"/>
  <c r="K3621" i="18"/>
  <c r="N3621" i="18" s="1"/>
  <c r="K3622" i="18"/>
  <c r="N3622" i="18" s="1"/>
  <c r="K3623" i="18"/>
  <c r="N3623" i="18" s="1"/>
  <c r="K3624" i="18"/>
  <c r="N3624" i="18" s="1"/>
  <c r="K3625" i="18"/>
  <c r="N3625" i="18" s="1"/>
  <c r="K3626" i="18"/>
  <c r="N3626" i="18" s="1"/>
  <c r="K3627" i="18"/>
  <c r="N3627" i="18" s="1"/>
  <c r="K3628" i="18"/>
  <c r="N3628" i="18" s="1"/>
  <c r="K3629" i="18"/>
  <c r="N3629" i="18" s="1"/>
  <c r="K3630" i="18"/>
  <c r="N3630" i="18" s="1"/>
  <c r="K3631" i="18"/>
  <c r="N3631" i="18" s="1"/>
  <c r="K3632" i="18"/>
  <c r="N3632" i="18" s="1"/>
  <c r="K3633" i="18"/>
  <c r="N3633" i="18" s="1"/>
  <c r="K3634" i="18"/>
  <c r="N3634" i="18" s="1"/>
  <c r="K3635" i="18"/>
  <c r="N3635" i="18" s="1"/>
  <c r="K3636" i="18"/>
  <c r="N3636" i="18" s="1"/>
  <c r="K3637" i="18"/>
  <c r="N3637" i="18" s="1"/>
  <c r="K3638" i="18"/>
  <c r="N3638" i="18" s="1"/>
  <c r="K3639" i="18"/>
  <c r="N3639" i="18" s="1"/>
  <c r="K3640" i="18"/>
  <c r="N3640" i="18" s="1"/>
  <c r="K3641" i="18"/>
  <c r="N3641" i="18" s="1"/>
  <c r="K3642" i="18"/>
  <c r="N3642" i="18" s="1"/>
  <c r="K3643" i="18"/>
  <c r="N3643" i="18" s="1"/>
  <c r="K3644" i="18"/>
  <c r="N3644" i="18" s="1"/>
  <c r="K3645" i="18"/>
  <c r="N3645" i="18" s="1"/>
  <c r="K3646" i="18"/>
  <c r="N3646" i="18" s="1"/>
  <c r="K3647" i="18"/>
  <c r="N3647" i="18" s="1"/>
  <c r="K3648" i="18"/>
  <c r="N3648" i="18" s="1"/>
  <c r="K3649" i="18"/>
  <c r="N3649" i="18" s="1"/>
  <c r="K3650" i="18"/>
  <c r="N3650" i="18" s="1"/>
  <c r="K3651" i="18"/>
  <c r="N3651" i="18" s="1"/>
  <c r="K3652" i="18"/>
  <c r="N3652" i="18" s="1"/>
  <c r="K3653" i="18"/>
  <c r="N3653" i="18" s="1"/>
  <c r="K3654" i="18"/>
  <c r="N3654" i="18" s="1"/>
  <c r="K3655" i="18"/>
  <c r="N3655" i="18" s="1"/>
  <c r="H3614" i="18"/>
  <c r="I3614" i="18"/>
  <c r="H3615" i="18"/>
  <c r="I3615" i="18"/>
  <c r="H3616" i="18"/>
  <c r="I3616" i="18"/>
  <c r="H3617" i="18"/>
  <c r="I3617" i="18"/>
  <c r="H3618" i="18"/>
  <c r="I3618" i="18"/>
  <c r="H3619" i="18"/>
  <c r="I3619" i="18"/>
  <c r="H3620" i="18"/>
  <c r="I3620" i="18"/>
  <c r="H3621" i="18"/>
  <c r="I3621" i="18"/>
  <c r="H3622" i="18"/>
  <c r="I3622" i="18"/>
  <c r="H3623" i="18"/>
  <c r="I3623" i="18"/>
  <c r="H3624" i="18"/>
  <c r="I3624" i="18"/>
  <c r="H3625" i="18"/>
  <c r="I3625" i="18"/>
  <c r="H3626" i="18"/>
  <c r="I3626" i="18"/>
  <c r="H3627" i="18"/>
  <c r="I3627" i="18"/>
  <c r="H3628" i="18"/>
  <c r="I3628" i="18"/>
  <c r="H3629" i="18"/>
  <c r="I3629" i="18"/>
  <c r="H3630" i="18"/>
  <c r="I3630" i="18"/>
  <c r="H3631" i="18"/>
  <c r="I3631" i="18"/>
  <c r="H3632" i="18"/>
  <c r="I3632" i="18"/>
  <c r="H3633" i="18"/>
  <c r="I3633" i="18"/>
  <c r="H3634" i="18"/>
  <c r="I3634" i="18"/>
  <c r="H3635" i="18"/>
  <c r="I3635" i="18"/>
  <c r="H3636" i="18"/>
  <c r="I3636" i="18"/>
  <c r="H3637" i="18"/>
  <c r="I3637" i="18"/>
  <c r="H3638" i="18"/>
  <c r="I3638" i="18"/>
  <c r="H3639" i="18"/>
  <c r="I3639" i="18"/>
  <c r="H3640" i="18"/>
  <c r="I3640" i="18"/>
  <c r="H3641" i="18"/>
  <c r="I3641" i="18"/>
  <c r="H3642" i="18"/>
  <c r="I3642" i="18"/>
  <c r="H3643" i="18"/>
  <c r="I3643" i="18"/>
  <c r="H3644" i="18"/>
  <c r="I3644" i="18"/>
  <c r="H3645" i="18"/>
  <c r="I3645" i="18"/>
  <c r="H3646" i="18"/>
  <c r="I3646" i="18"/>
  <c r="H3647" i="18"/>
  <c r="I3647" i="18"/>
  <c r="H3648" i="18"/>
  <c r="I3648" i="18"/>
  <c r="H3649" i="18"/>
  <c r="I3649" i="18"/>
  <c r="H3650" i="18"/>
  <c r="I3650" i="18"/>
  <c r="H3651" i="18"/>
  <c r="I3651" i="18"/>
  <c r="H3652" i="18"/>
  <c r="I3652" i="18"/>
  <c r="H3653" i="18"/>
  <c r="I3653" i="18"/>
  <c r="H3654" i="18"/>
  <c r="I3654" i="18"/>
  <c r="H3655" i="18"/>
  <c r="I3655" i="18"/>
  <c r="K3600" i="18"/>
  <c r="N3600" i="18" s="1"/>
  <c r="K3601" i="18"/>
  <c r="N3601" i="18" s="1"/>
  <c r="K3602" i="18"/>
  <c r="N3602" i="18" s="1"/>
  <c r="K3603" i="18"/>
  <c r="N3603" i="18" s="1"/>
  <c r="K3604" i="18"/>
  <c r="N3604" i="18" s="1"/>
  <c r="K3605" i="18"/>
  <c r="N3605" i="18" s="1"/>
  <c r="K3606" i="18"/>
  <c r="N3606" i="18" s="1"/>
  <c r="K3607" i="18"/>
  <c r="N3607" i="18" s="1"/>
  <c r="K3608" i="18"/>
  <c r="N3608" i="18" s="1"/>
  <c r="K3609" i="18"/>
  <c r="N3609" i="18" s="1"/>
  <c r="K3610" i="18"/>
  <c r="N3610" i="18" s="1"/>
  <c r="K3611" i="18"/>
  <c r="N3611" i="18" s="1"/>
  <c r="K3612" i="18"/>
  <c r="N3612" i="18" s="1"/>
  <c r="K3613" i="18"/>
  <c r="N3613" i="18" s="1"/>
  <c r="I3600" i="18"/>
  <c r="I3601" i="18"/>
  <c r="I3602" i="18"/>
  <c r="I3603" i="18"/>
  <c r="I3604" i="18"/>
  <c r="I3605" i="18"/>
  <c r="I3606" i="18"/>
  <c r="I3607" i="18"/>
  <c r="I3608" i="18"/>
  <c r="I3609" i="18"/>
  <c r="I3610" i="18"/>
  <c r="I3611" i="18"/>
  <c r="I3612" i="18"/>
  <c r="I3613" i="18"/>
  <c r="I3599" i="18"/>
  <c r="H3600" i="18"/>
  <c r="H3601" i="18"/>
  <c r="H3602" i="18"/>
  <c r="H3603" i="18"/>
  <c r="H3604" i="18"/>
  <c r="H3605" i="18"/>
  <c r="H3606" i="18"/>
  <c r="H3607" i="18"/>
  <c r="H3608" i="18"/>
  <c r="H3609" i="18"/>
  <c r="H3610" i="18"/>
  <c r="H3611" i="18"/>
  <c r="H3612" i="18"/>
  <c r="H3613" i="18"/>
  <c r="H3593" i="18"/>
  <c r="I3593" i="18"/>
  <c r="K3593" i="18"/>
  <c r="N3593" i="18" s="1"/>
  <c r="K2" i="18"/>
  <c r="K3" i="18"/>
  <c r="K4" i="18"/>
  <c r="K5" i="18"/>
  <c r="K6" i="18"/>
  <c r="K7" i="18"/>
  <c r="K8" i="18"/>
  <c r="K9" i="18"/>
  <c r="K10" i="18"/>
  <c r="K12" i="18"/>
  <c r="K13" i="18"/>
  <c r="K14" i="18"/>
  <c r="K15" i="18"/>
  <c r="K16" i="18"/>
  <c r="K17" i="18"/>
  <c r="K18" i="18"/>
  <c r="K19" i="18"/>
  <c r="K20"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2" i="18"/>
  <c r="K303" i="18"/>
  <c r="K304" i="18"/>
  <c r="K305"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523" i="18"/>
  <c r="K524" i="18"/>
  <c r="K525" i="18"/>
  <c r="K526" i="18"/>
  <c r="K527" i="18"/>
  <c r="K528" i="18"/>
  <c r="K530" i="18"/>
  <c r="K531" i="18"/>
  <c r="K532" i="18"/>
  <c r="K533" i="18"/>
  <c r="K535" i="18"/>
  <c r="K536" i="18"/>
  <c r="K538" i="18"/>
  <c r="K548" i="18"/>
  <c r="K549" i="18"/>
  <c r="K550" i="18"/>
  <c r="K551" i="18"/>
  <c r="K552" i="18"/>
  <c r="K553" i="18"/>
  <c r="K554" i="18"/>
  <c r="K555" i="18"/>
  <c r="K559" i="18"/>
  <c r="K561" i="18"/>
  <c r="K562" i="18"/>
  <c r="K565" i="18"/>
  <c r="K566" i="18"/>
  <c r="K567" i="18"/>
  <c r="K568" i="18"/>
  <c r="K569" i="18"/>
  <c r="K571" i="18"/>
  <c r="K572" i="18"/>
  <c r="K573" i="18"/>
  <c r="K574" i="18"/>
  <c r="K575"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1" i="18"/>
  <c r="K622" i="18"/>
  <c r="K623" i="18"/>
  <c r="K624" i="18"/>
  <c r="K625" i="18"/>
  <c r="K626" i="18"/>
  <c r="K627" i="18"/>
  <c r="K628" i="18"/>
  <c r="K629"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K1002" i="18"/>
  <c r="K1003" i="18"/>
  <c r="K1004" i="18"/>
  <c r="K1005" i="18"/>
  <c r="K1006" i="18"/>
  <c r="K1007" i="18"/>
  <c r="K1008" i="18"/>
  <c r="K1009" i="18"/>
  <c r="K1010" i="18"/>
  <c r="K1011" i="18"/>
  <c r="K1012" i="18"/>
  <c r="K1013" i="18"/>
  <c r="K1014" i="18"/>
  <c r="K1015" i="18"/>
  <c r="K1016" i="18"/>
  <c r="K1017" i="18"/>
  <c r="K1018" i="18"/>
  <c r="K1019" i="18"/>
  <c r="K1020" i="18"/>
  <c r="K1021" i="18"/>
  <c r="K1022" i="18"/>
  <c r="K1023" i="18"/>
  <c r="K1024" i="18"/>
  <c r="K1025" i="18"/>
  <c r="K1026" i="18"/>
  <c r="K1027" i="18"/>
  <c r="K1028" i="18"/>
  <c r="K1029" i="18"/>
  <c r="K1030" i="18"/>
  <c r="K1031" i="18"/>
  <c r="K1032" i="18"/>
  <c r="K1033" i="18"/>
  <c r="K1034" i="18"/>
  <c r="K1035" i="18"/>
  <c r="K1036" i="18"/>
  <c r="K1037" i="18"/>
  <c r="K1038" i="18"/>
  <c r="K1039" i="18"/>
  <c r="K1040" i="18"/>
  <c r="K1041" i="18"/>
  <c r="K1042" i="18"/>
  <c r="K1043" i="18"/>
  <c r="K1044" i="18"/>
  <c r="K1045" i="18"/>
  <c r="K1046" i="18"/>
  <c r="K1047" i="18"/>
  <c r="K1048" i="18"/>
  <c r="K1049" i="18"/>
  <c r="K1050" i="18"/>
  <c r="K1051" i="18"/>
  <c r="K1052" i="18"/>
  <c r="K1053" i="18"/>
  <c r="K1278" i="18"/>
  <c r="K1279" i="18"/>
  <c r="K1280" i="18"/>
  <c r="K1281" i="18"/>
  <c r="K1282" i="18"/>
  <c r="K1283" i="18"/>
  <c r="K1284" i="18"/>
  <c r="K1285" i="18"/>
  <c r="K1286" i="18"/>
  <c r="K1287" i="18"/>
  <c r="K1288" i="18"/>
  <c r="K1289" i="18"/>
  <c r="K1290" i="18"/>
  <c r="K1291" i="18"/>
  <c r="K1292" i="18"/>
  <c r="K1293" i="18"/>
  <c r="K1294" i="18"/>
  <c r="K1295" i="18"/>
  <c r="K1296" i="18"/>
  <c r="K1297" i="18"/>
  <c r="K1298" i="18"/>
  <c r="K1299" i="18"/>
  <c r="K1300" i="18"/>
  <c r="K1301" i="18"/>
  <c r="K1302" i="18"/>
  <c r="K1303" i="18"/>
  <c r="K1304" i="18"/>
  <c r="K1305" i="18"/>
  <c r="K1306" i="18"/>
  <c r="K1307" i="18"/>
  <c r="K1308" i="18"/>
  <c r="K1309" i="18"/>
  <c r="K1356" i="18"/>
  <c r="K1357" i="18"/>
  <c r="K1358" i="18"/>
  <c r="K1359" i="18"/>
  <c r="K1360" i="18"/>
  <c r="K1361" i="18"/>
  <c r="K1362" i="18"/>
  <c r="K1363" i="18"/>
  <c r="K1364" i="18"/>
  <c r="K1365" i="18"/>
  <c r="K1366" i="18"/>
  <c r="K1367" i="18"/>
  <c r="K1368" i="18"/>
  <c r="K1369" i="18"/>
  <c r="K1370" i="18"/>
  <c r="K1371" i="18"/>
  <c r="K1372" i="18"/>
  <c r="K1373" i="18"/>
  <c r="K1374" i="18"/>
  <c r="K1375" i="18"/>
  <c r="K1376" i="18"/>
  <c r="K1377" i="18"/>
  <c r="K1378" i="18"/>
  <c r="K1379" i="18"/>
  <c r="K1380" i="18"/>
  <c r="K1381" i="18"/>
  <c r="K1382" i="18"/>
  <c r="K1383" i="18"/>
  <c r="K1384" i="18"/>
  <c r="K1385" i="18"/>
  <c r="K1386" i="18"/>
  <c r="K1387" i="18"/>
  <c r="K1388" i="18"/>
  <c r="K1389" i="18"/>
  <c r="K1390" i="18"/>
  <c r="K1391" i="18"/>
  <c r="K1392" i="18"/>
  <c r="K1393" i="18"/>
  <c r="K1394" i="18"/>
  <c r="K1395" i="18"/>
  <c r="K1396" i="18"/>
  <c r="K1397" i="18"/>
  <c r="K1398" i="18"/>
  <c r="K1399" i="18"/>
  <c r="K1400" i="18"/>
  <c r="K1401" i="18"/>
  <c r="K1402" i="18"/>
  <c r="K1403" i="18"/>
  <c r="K1404" i="18"/>
  <c r="K1405" i="18"/>
  <c r="K1406" i="18"/>
  <c r="K1407" i="18"/>
  <c r="K1408" i="18"/>
  <c r="K1409" i="18"/>
  <c r="K1410" i="18"/>
  <c r="K1411" i="18"/>
  <c r="K1412" i="18"/>
  <c r="K1413" i="18"/>
  <c r="K1414" i="18"/>
  <c r="K1415" i="18"/>
  <c r="K1416" i="18"/>
  <c r="K1417" i="18"/>
  <c r="K1418" i="18"/>
  <c r="K1419" i="18"/>
  <c r="K1420" i="18"/>
  <c r="K1421" i="18"/>
  <c r="K1422" i="18"/>
  <c r="K1423" i="18"/>
  <c r="K1424" i="18"/>
  <c r="K1425" i="18"/>
  <c r="K1426" i="18"/>
  <c r="K1427" i="18"/>
  <c r="K1428" i="18"/>
  <c r="K1429" i="18"/>
  <c r="K1430" i="18"/>
  <c r="K1431" i="18"/>
  <c r="K1432" i="18"/>
  <c r="K1433" i="18"/>
  <c r="K1434" i="18"/>
  <c r="K1435" i="18"/>
  <c r="K1436" i="18"/>
  <c r="K1437" i="18"/>
  <c r="K1438" i="18"/>
  <c r="K1439" i="18"/>
  <c r="K1440" i="18"/>
  <c r="K1441" i="18"/>
  <c r="K1442" i="18"/>
  <c r="K1443" i="18"/>
  <c r="K1444" i="18"/>
  <c r="K1445" i="18"/>
  <c r="K1446" i="18"/>
  <c r="K1447" i="18"/>
  <c r="K1448" i="18"/>
  <c r="K1449" i="18"/>
  <c r="K1450" i="18"/>
  <c r="K1451" i="18"/>
  <c r="K1452" i="18"/>
  <c r="K1453" i="18"/>
  <c r="K1454" i="18"/>
  <c r="K1455" i="18"/>
  <c r="K1456" i="18"/>
  <c r="K1457" i="18"/>
  <c r="K1458" i="18"/>
  <c r="K1459" i="18"/>
  <c r="K1460" i="18"/>
  <c r="K1461" i="18"/>
  <c r="K1462" i="18"/>
  <c r="K1463" i="18"/>
  <c r="K1464" i="18"/>
  <c r="K1465" i="18"/>
  <c r="K1466" i="18"/>
  <c r="K1467" i="18"/>
  <c r="K1468" i="18"/>
  <c r="K1469" i="18"/>
  <c r="K1470" i="18"/>
  <c r="K1471" i="18"/>
  <c r="K1472" i="18"/>
  <c r="K1473" i="18"/>
  <c r="K1474" i="18"/>
  <c r="K1475" i="18"/>
  <c r="K1476" i="18"/>
  <c r="K1477" i="18"/>
  <c r="K1478" i="18"/>
  <c r="K1479" i="18"/>
  <c r="K1480" i="18"/>
  <c r="K1481" i="18"/>
  <c r="K1482" i="18"/>
  <c r="K1483" i="18"/>
  <c r="K1484" i="18"/>
  <c r="K1485" i="18"/>
  <c r="K1486" i="18"/>
  <c r="K1487" i="18"/>
  <c r="K1488" i="18"/>
  <c r="K1489" i="18"/>
  <c r="K1490" i="18"/>
  <c r="K1491" i="18"/>
  <c r="K1492" i="18"/>
  <c r="K1493" i="18"/>
  <c r="K1494" i="18"/>
  <c r="K1495" i="18"/>
  <c r="K1496" i="18"/>
  <c r="K1497" i="18"/>
  <c r="K1498" i="18"/>
  <c r="K1499" i="18"/>
  <c r="K1500" i="18"/>
  <c r="K1501" i="18"/>
  <c r="K1502" i="18"/>
  <c r="K1503" i="18"/>
  <c r="K1504" i="18"/>
  <c r="K1505" i="18"/>
  <c r="K1506" i="18"/>
  <c r="K1507" i="18"/>
  <c r="K1508" i="18"/>
  <c r="K1509" i="18"/>
  <c r="K1510" i="18"/>
  <c r="K1511" i="18"/>
  <c r="K1512" i="18"/>
  <c r="K1513" i="18"/>
  <c r="K1514" i="18"/>
  <c r="K1515" i="18"/>
  <c r="K1516" i="18"/>
  <c r="K1517" i="18"/>
  <c r="K1518" i="18"/>
  <c r="K1519" i="18"/>
  <c r="K1520" i="18"/>
  <c r="K1521" i="18"/>
  <c r="K1522" i="18"/>
  <c r="K1523" i="18"/>
  <c r="K1524" i="18"/>
  <c r="K1525" i="18"/>
  <c r="K1526" i="18"/>
  <c r="K1527" i="18"/>
  <c r="K1528" i="18"/>
  <c r="K1529" i="18"/>
  <c r="K1530" i="18"/>
  <c r="K1531" i="18"/>
  <c r="K1532" i="18"/>
  <c r="K1533" i="18"/>
  <c r="K1534" i="18"/>
  <c r="K1535" i="18"/>
  <c r="K1536" i="18"/>
  <c r="K1537" i="18"/>
  <c r="K1538" i="18"/>
  <c r="K1539" i="18"/>
  <c r="K1540" i="18"/>
  <c r="K1541" i="18"/>
  <c r="K1542" i="18"/>
  <c r="K1543" i="18"/>
  <c r="K1544" i="18"/>
  <c r="K1545" i="18"/>
  <c r="K1546" i="18"/>
  <c r="K1547" i="18"/>
  <c r="K1548" i="18"/>
  <c r="K1549" i="18"/>
  <c r="K1550" i="18"/>
  <c r="K1551" i="18"/>
  <c r="K1552" i="18"/>
  <c r="K1553" i="18"/>
  <c r="K1554" i="18"/>
  <c r="K1555" i="18"/>
  <c r="K1556" i="18"/>
  <c r="K1557" i="18"/>
  <c r="K1558" i="18"/>
  <c r="K1559" i="18"/>
  <c r="K1560" i="18"/>
  <c r="K1561" i="18"/>
  <c r="K1562" i="18"/>
  <c r="K1563" i="18"/>
  <c r="K1564" i="18"/>
  <c r="K1565" i="18"/>
  <c r="K1566" i="18"/>
  <c r="K1567" i="18"/>
  <c r="K1568" i="18"/>
  <c r="K1569" i="18"/>
  <c r="K1570" i="18"/>
  <c r="K1571" i="18"/>
  <c r="K1572" i="18"/>
  <c r="K1573" i="18"/>
  <c r="K1574" i="18"/>
  <c r="K1575" i="18"/>
  <c r="K1576" i="18"/>
  <c r="K1577" i="18"/>
  <c r="K1578" i="18"/>
  <c r="K1579" i="18"/>
  <c r="K1580" i="18"/>
  <c r="K1581" i="18"/>
  <c r="K1582" i="18"/>
  <c r="K1583" i="18"/>
  <c r="K1584" i="18"/>
  <c r="K1585" i="18"/>
  <c r="K1586" i="18"/>
  <c r="K1587" i="18"/>
  <c r="K1588" i="18"/>
  <c r="K1589" i="18"/>
  <c r="K1590" i="18"/>
  <c r="K1591" i="18"/>
  <c r="K1592" i="18"/>
  <c r="K1593" i="18"/>
  <c r="K1594" i="18"/>
  <c r="K1595" i="18"/>
  <c r="K1596" i="18"/>
  <c r="K1597" i="18"/>
  <c r="K1598" i="18"/>
  <c r="K1599" i="18"/>
  <c r="K1600" i="18"/>
  <c r="K1601" i="18"/>
  <c r="K1602" i="18"/>
  <c r="K1603" i="18"/>
  <c r="K1604" i="18"/>
  <c r="K1605" i="18"/>
  <c r="K1606" i="18"/>
  <c r="K1607" i="18"/>
  <c r="K1608" i="18"/>
  <c r="K1609" i="18"/>
  <c r="K1610" i="18"/>
  <c r="K1611" i="18"/>
  <c r="K1612" i="18"/>
  <c r="K1613" i="18"/>
  <c r="K1614" i="18"/>
  <c r="K1615" i="18"/>
  <c r="K1616" i="18"/>
  <c r="K1617" i="18"/>
  <c r="K1618" i="18"/>
  <c r="K1619" i="18"/>
  <c r="K1620" i="18"/>
  <c r="K1621" i="18"/>
  <c r="K1622" i="18"/>
  <c r="K1623" i="18"/>
  <c r="K1624" i="18"/>
  <c r="K1625" i="18"/>
  <c r="K1626" i="18"/>
  <c r="K1627" i="18"/>
  <c r="K1629" i="18"/>
  <c r="K1630" i="18"/>
  <c r="K1631" i="18"/>
  <c r="K1632" i="18"/>
  <c r="K1633" i="18"/>
  <c r="K1634" i="18"/>
  <c r="K1635" i="18"/>
  <c r="K1636" i="18"/>
  <c r="K1637" i="18"/>
  <c r="K1638" i="18"/>
  <c r="K1639" i="18"/>
  <c r="K1640" i="18"/>
  <c r="K1641" i="18"/>
  <c r="K1642" i="18"/>
  <c r="K1643" i="18"/>
  <c r="K1644" i="18"/>
  <c r="K1645" i="18"/>
  <c r="K1646" i="18"/>
  <c r="K1647" i="18"/>
  <c r="K1648" i="18"/>
  <c r="K1649" i="18"/>
  <c r="K1650" i="18"/>
  <c r="K1651" i="18"/>
  <c r="K1652" i="18"/>
  <c r="K1653" i="18"/>
  <c r="K1654" i="18"/>
  <c r="K1655" i="18"/>
  <c r="K1656" i="18"/>
  <c r="K1657" i="18"/>
  <c r="K1658" i="18"/>
  <c r="K1659" i="18"/>
  <c r="K1660" i="18"/>
  <c r="K1661" i="18"/>
  <c r="K1662" i="18"/>
  <c r="K1663" i="18"/>
  <c r="K1664" i="18"/>
  <c r="K1665" i="18"/>
  <c r="K1666" i="18"/>
  <c r="K1667" i="18"/>
  <c r="K1668" i="18"/>
  <c r="K1669" i="18"/>
  <c r="K1670" i="18"/>
  <c r="K1671" i="18"/>
  <c r="K1672" i="18"/>
  <c r="K1673" i="18"/>
  <c r="K1674" i="18"/>
  <c r="K1675" i="18"/>
  <c r="K1676" i="18"/>
  <c r="K1677" i="18"/>
  <c r="K1678" i="18"/>
  <c r="K1679" i="18"/>
  <c r="K1680" i="18"/>
  <c r="K1681" i="18"/>
  <c r="K1682" i="18"/>
  <c r="K1683" i="18"/>
  <c r="K1684" i="18"/>
  <c r="K1685" i="18"/>
  <c r="K1686" i="18"/>
  <c r="K1687" i="18"/>
  <c r="K1688" i="18"/>
  <c r="K1689" i="18"/>
  <c r="K1690" i="18"/>
  <c r="K1691" i="18"/>
  <c r="K1692" i="18"/>
  <c r="K1693" i="18"/>
  <c r="K1694" i="18"/>
  <c r="K1695" i="18"/>
  <c r="K1696" i="18"/>
  <c r="K1697" i="18"/>
  <c r="K1698" i="18"/>
  <c r="K1699" i="18"/>
  <c r="K1700" i="18"/>
  <c r="K1701" i="18"/>
  <c r="K1702" i="18"/>
  <c r="K1703" i="18"/>
  <c r="K1704" i="18"/>
  <c r="K1705" i="18"/>
  <c r="K1706" i="18"/>
  <c r="K1707" i="18"/>
  <c r="K1708" i="18"/>
  <c r="K1709" i="18"/>
  <c r="K1710" i="18"/>
  <c r="K1711" i="18"/>
  <c r="K1712" i="18"/>
  <c r="K1713" i="18"/>
  <c r="K1714" i="18"/>
  <c r="K1715" i="18"/>
  <c r="K1716" i="18"/>
  <c r="K1717" i="18"/>
  <c r="K1718" i="18"/>
  <c r="K1719" i="18"/>
  <c r="K1720" i="18"/>
  <c r="K1721" i="18"/>
  <c r="K1722" i="18"/>
  <c r="K1723" i="18"/>
  <c r="K1724" i="18"/>
  <c r="K1725" i="18"/>
  <c r="K1726" i="18"/>
  <c r="K1727" i="18"/>
  <c r="K1728" i="18"/>
  <c r="K1729" i="18"/>
  <c r="K1730" i="18"/>
  <c r="K1731" i="18"/>
  <c r="K1732" i="18"/>
  <c r="K1733" i="18"/>
  <c r="K1734" i="18"/>
  <c r="K1735" i="18"/>
  <c r="K1736" i="18"/>
  <c r="K1737" i="18"/>
  <c r="K1738" i="18"/>
  <c r="K1739" i="18"/>
  <c r="K1740" i="18"/>
  <c r="K1741" i="18"/>
  <c r="K1742" i="18"/>
  <c r="K1743" i="18"/>
  <c r="K1744" i="18"/>
  <c r="K1745" i="18"/>
  <c r="K1746" i="18"/>
  <c r="K1747" i="18"/>
  <c r="K1748" i="18"/>
  <c r="K1749" i="18"/>
  <c r="K1750" i="18"/>
  <c r="K1751" i="18"/>
  <c r="K1752" i="18"/>
  <c r="K1753" i="18"/>
  <c r="K1754" i="18"/>
  <c r="K1755" i="18"/>
  <c r="K1756" i="18"/>
  <c r="K1757" i="18"/>
  <c r="K1758" i="18"/>
  <c r="K1759" i="18"/>
  <c r="K1760" i="18"/>
  <c r="K1761" i="18"/>
  <c r="K1762" i="18"/>
  <c r="K1763" i="18"/>
  <c r="K1764" i="18"/>
  <c r="K1765" i="18"/>
  <c r="K1766" i="18"/>
  <c r="K1767" i="18"/>
  <c r="K1768" i="18"/>
  <c r="K1769" i="18"/>
  <c r="K1770" i="18"/>
  <c r="K1771" i="18"/>
  <c r="K1772" i="18"/>
  <c r="K1773" i="18"/>
  <c r="K1774" i="18"/>
  <c r="K1775" i="18"/>
  <c r="K1776" i="18"/>
  <c r="K1777" i="18"/>
  <c r="K1778" i="18"/>
  <c r="K1779" i="18"/>
  <c r="K1780" i="18"/>
  <c r="K1781" i="18"/>
  <c r="K1782" i="18"/>
  <c r="K1783" i="18"/>
  <c r="K1784" i="18"/>
  <c r="K1785" i="18"/>
  <c r="K1786" i="18"/>
  <c r="K1787" i="18"/>
  <c r="K1788" i="18"/>
  <c r="K1789" i="18"/>
  <c r="K1790" i="18"/>
  <c r="K1791" i="18"/>
  <c r="K1792" i="18"/>
  <c r="K1793" i="18"/>
  <c r="K1794" i="18"/>
  <c r="K1795" i="18"/>
  <c r="K1796" i="18"/>
  <c r="K1797" i="18"/>
  <c r="K1798" i="18"/>
  <c r="K1799" i="18"/>
  <c r="K1800" i="18"/>
  <c r="K1801" i="18"/>
  <c r="K1802" i="18"/>
  <c r="K1803" i="18"/>
  <c r="K1804" i="18"/>
  <c r="K1805" i="18"/>
  <c r="K1806" i="18"/>
  <c r="K1807" i="18"/>
  <c r="K1808" i="18"/>
  <c r="K1809" i="18"/>
  <c r="K1810" i="18"/>
  <c r="K1811" i="18"/>
  <c r="K1812" i="18"/>
  <c r="K1813" i="18"/>
  <c r="K1814" i="18"/>
  <c r="K1815" i="18"/>
  <c r="K1816" i="18"/>
  <c r="K1817" i="18"/>
  <c r="K1819" i="18"/>
  <c r="K1820" i="18"/>
  <c r="K1821" i="18"/>
  <c r="K1822" i="18"/>
  <c r="K1823" i="18"/>
  <c r="K1824" i="18"/>
  <c r="K1825" i="18"/>
  <c r="K1826" i="18"/>
  <c r="K1827" i="18"/>
  <c r="K1828" i="18"/>
  <c r="K1829" i="18"/>
  <c r="K1830" i="18"/>
  <c r="K1831" i="18"/>
  <c r="K1832" i="18"/>
  <c r="K1833" i="18"/>
  <c r="K1834" i="18"/>
  <c r="K1835" i="18"/>
  <c r="K1836" i="18"/>
  <c r="K1837" i="18"/>
  <c r="K1838" i="18"/>
  <c r="K1839" i="18"/>
  <c r="K1840" i="18"/>
  <c r="K1841" i="18"/>
  <c r="K1842" i="18"/>
  <c r="K1843" i="18"/>
  <c r="K1844" i="18"/>
  <c r="K1845" i="18"/>
  <c r="K1846" i="18"/>
  <c r="K1847" i="18"/>
  <c r="K1848" i="18"/>
  <c r="K1849" i="18"/>
  <c r="K1850" i="18"/>
  <c r="K1851" i="18"/>
  <c r="K1852" i="18"/>
  <c r="K1853" i="18"/>
  <c r="K1854" i="18"/>
  <c r="K1855" i="18"/>
  <c r="K1856" i="18"/>
  <c r="K1857" i="18"/>
  <c r="K1858" i="18"/>
  <c r="K1859" i="18"/>
  <c r="K1860" i="18"/>
  <c r="K1861" i="18"/>
  <c r="K1862" i="18"/>
  <c r="K1863" i="18"/>
  <c r="K1864" i="18"/>
  <c r="K1865" i="18"/>
  <c r="K1866" i="18"/>
  <c r="K1867" i="18"/>
  <c r="K1868" i="18"/>
  <c r="K1869" i="18"/>
  <c r="K1870" i="18"/>
  <c r="K1871" i="18"/>
  <c r="K1872" i="18"/>
  <c r="K1873" i="18"/>
  <c r="K1874" i="18"/>
  <c r="K1875" i="18"/>
  <c r="K1876" i="18"/>
  <c r="K1877" i="18"/>
  <c r="K1878" i="18"/>
  <c r="K1879" i="18"/>
  <c r="K1880" i="18"/>
  <c r="K1881" i="18"/>
  <c r="K1882" i="18"/>
  <c r="K1883" i="18"/>
  <c r="K1884" i="18"/>
  <c r="K1885" i="18"/>
  <c r="K1886" i="18"/>
  <c r="K1887" i="18"/>
  <c r="K1888" i="18"/>
  <c r="K1889" i="18"/>
  <c r="K1890" i="18"/>
  <c r="K1891" i="18"/>
  <c r="K1892" i="18"/>
  <c r="K1893" i="18"/>
  <c r="K1894" i="18"/>
  <c r="K1895" i="18"/>
  <c r="K1896" i="18"/>
  <c r="K1897" i="18"/>
  <c r="K1898" i="18"/>
  <c r="K1899" i="18"/>
  <c r="K1900" i="18"/>
  <c r="K1901" i="18"/>
  <c r="K1902" i="18"/>
  <c r="K1903" i="18"/>
  <c r="K1904" i="18"/>
  <c r="K1905" i="18"/>
  <c r="K1906" i="18"/>
  <c r="K1907" i="18"/>
  <c r="K1908" i="18"/>
  <c r="K1909" i="18"/>
  <c r="K1910" i="18"/>
  <c r="K1911" i="18"/>
  <c r="K1912" i="18"/>
  <c r="K1913" i="18"/>
  <c r="K1914" i="18"/>
  <c r="K1915" i="18"/>
  <c r="K1916" i="18"/>
  <c r="K1917" i="18"/>
  <c r="K1918" i="18"/>
  <c r="K1919" i="18"/>
  <c r="K1920" i="18"/>
  <c r="K1921" i="18"/>
  <c r="K1922" i="18"/>
  <c r="K1923" i="18"/>
  <c r="K1924" i="18"/>
  <c r="K1925" i="18"/>
  <c r="K1926" i="18"/>
  <c r="K1927" i="18"/>
  <c r="K1928" i="18"/>
  <c r="K1929" i="18"/>
  <c r="K1930" i="18"/>
  <c r="K1931" i="18"/>
  <c r="K1932" i="18"/>
  <c r="K1933" i="18"/>
  <c r="K1934" i="18"/>
  <c r="K1935" i="18"/>
  <c r="K1936" i="18"/>
  <c r="K1937" i="18"/>
  <c r="K1938" i="18"/>
  <c r="K1939" i="18"/>
  <c r="K1940" i="18"/>
  <c r="K1941" i="18"/>
  <c r="K1942" i="18"/>
  <c r="K1943" i="18"/>
  <c r="K1944" i="18"/>
  <c r="K1945" i="18"/>
  <c r="K1946" i="18"/>
  <c r="K1947" i="18"/>
  <c r="K1948" i="18"/>
  <c r="K1949" i="18"/>
  <c r="K1950" i="18"/>
  <c r="K1951" i="18"/>
  <c r="K1952" i="18"/>
  <c r="K1953" i="18"/>
  <c r="K1954" i="18"/>
  <c r="K1955" i="18"/>
  <c r="K1956" i="18"/>
  <c r="K1957" i="18"/>
  <c r="K1958" i="18"/>
  <c r="K1959" i="18"/>
  <c r="K1960" i="18"/>
  <c r="K1961" i="18"/>
  <c r="K1962" i="18"/>
  <c r="K1963" i="18"/>
  <c r="K1964" i="18"/>
  <c r="K1965" i="18"/>
  <c r="K1966" i="18"/>
  <c r="K1967" i="18"/>
  <c r="K1968" i="18"/>
  <c r="K1969" i="18"/>
  <c r="K1970" i="18"/>
  <c r="K1971" i="18"/>
  <c r="K1972" i="18"/>
  <c r="K1973" i="18"/>
  <c r="K1974" i="18"/>
  <c r="K1975" i="18"/>
  <c r="K1976" i="18"/>
  <c r="K1977" i="18"/>
  <c r="K1978" i="18"/>
  <c r="K1979" i="18"/>
  <c r="K1980" i="18"/>
  <c r="K1981" i="18"/>
  <c r="K1982" i="18"/>
  <c r="K1983" i="18"/>
  <c r="K1984" i="18"/>
  <c r="K1985" i="18"/>
  <c r="K1986" i="18"/>
  <c r="K1987" i="18"/>
  <c r="K1988" i="18"/>
  <c r="K1989" i="18"/>
  <c r="K1990" i="18"/>
  <c r="K1991" i="18"/>
  <c r="K1992" i="18"/>
  <c r="K1993" i="18"/>
  <c r="K1994" i="18"/>
  <c r="K1995" i="18"/>
  <c r="K1996" i="18"/>
  <c r="K1997" i="18"/>
  <c r="K1998" i="18"/>
  <c r="K1999" i="18"/>
  <c r="K2000" i="18"/>
  <c r="K2001" i="18"/>
  <c r="K2002" i="18"/>
  <c r="K2003" i="18"/>
  <c r="K2004" i="18"/>
  <c r="K2005" i="18"/>
  <c r="K2006" i="18"/>
  <c r="K2007" i="18"/>
  <c r="K2008" i="18"/>
  <c r="K2009" i="18"/>
  <c r="K2010" i="18"/>
  <c r="K2011" i="18"/>
  <c r="K2012" i="18"/>
  <c r="K2013" i="18"/>
  <c r="K2014" i="18"/>
  <c r="K2015" i="18"/>
  <c r="K2016" i="18"/>
  <c r="K2017" i="18"/>
  <c r="K2018" i="18"/>
  <c r="K2019" i="18"/>
  <c r="K2020" i="18"/>
  <c r="K2021" i="18"/>
  <c r="K2022" i="18"/>
  <c r="K2023" i="18"/>
  <c r="K2024" i="18"/>
  <c r="K2025" i="18"/>
  <c r="K2026" i="18"/>
  <c r="K2027" i="18"/>
  <c r="K2028" i="18"/>
  <c r="K2029" i="18"/>
  <c r="K2030" i="18"/>
  <c r="K2031" i="18"/>
  <c r="K2032" i="18"/>
  <c r="K2033" i="18"/>
  <c r="K2034" i="18"/>
  <c r="K2035" i="18"/>
  <c r="K2036" i="18"/>
  <c r="K2037" i="18"/>
  <c r="K2038" i="18"/>
  <c r="K2039" i="18"/>
  <c r="K2040" i="18"/>
  <c r="K2041" i="18"/>
  <c r="K2042" i="18"/>
  <c r="K2043" i="18"/>
  <c r="K2044" i="18"/>
  <c r="K2045" i="18"/>
  <c r="K2046" i="18"/>
  <c r="K2047" i="18"/>
  <c r="K2048" i="18"/>
  <c r="K2049" i="18"/>
  <c r="K2050" i="18"/>
  <c r="K2051" i="18"/>
  <c r="K2052" i="18"/>
  <c r="K2053" i="18"/>
  <c r="K2054" i="18"/>
  <c r="K2055" i="18"/>
  <c r="K2056" i="18"/>
  <c r="K2057" i="18"/>
  <c r="K2058" i="18"/>
  <c r="K2059" i="18"/>
  <c r="K2060" i="18"/>
  <c r="K2061" i="18"/>
  <c r="K2062" i="18"/>
  <c r="K2063" i="18"/>
  <c r="K2064" i="18"/>
  <c r="K2067" i="18"/>
  <c r="K2068" i="18"/>
  <c r="K2069" i="18"/>
  <c r="K2070" i="18"/>
  <c r="K2071" i="18"/>
  <c r="K2072" i="18"/>
  <c r="K2073" i="18"/>
  <c r="K2074" i="18"/>
  <c r="K2075" i="18"/>
  <c r="K2076" i="18"/>
  <c r="K2077" i="18"/>
  <c r="K2078" i="18"/>
  <c r="K2079" i="18"/>
  <c r="K2080" i="18"/>
  <c r="K2081" i="18"/>
  <c r="K2082" i="18"/>
  <c r="K2083" i="18"/>
  <c r="K2084" i="18"/>
  <c r="K2085" i="18"/>
  <c r="K2086" i="18"/>
  <c r="K2087" i="18"/>
  <c r="K2088" i="18"/>
  <c r="K2089" i="18"/>
  <c r="K2090" i="18"/>
  <c r="K2091" i="18"/>
  <c r="K2092" i="18"/>
  <c r="K2093" i="18"/>
  <c r="K2094" i="18"/>
  <c r="K2095" i="18"/>
  <c r="K2096" i="18"/>
  <c r="K2097" i="18"/>
  <c r="K2098" i="18"/>
  <c r="K2099" i="18"/>
  <c r="K2100" i="18"/>
  <c r="K2101" i="18"/>
  <c r="K2106" i="18"/>
  <c r="K2107" i="18"/>
  <c r="K2108" i="18"/>
  <c r="K2109" i="18"/>
  <c r="K2111" i="18"/>
  <c r="K2112" i="18"/>
  <c r="K2115" i="18"/>
  <c r="K2116" i="18"/>
  <c r="K2136" i="18"/>
  <c r="K2137" i="18"/>
  <c r="K2138" i="18"/>
  <c r="K2139" i="18"/>
  <c r="K2140" i="18"/>
  <c r="K2141" i="18"/>
  <c r="K2142" i="18"/>
  <c r="K2143" i="18"/>
  <c r="K2144" i="18"/>
  <c r="K2145" i="18"/>
  <c r="K2146" i="18"/>
  <c r="K2147" i="18"/>
  <c r="K2148" i="18"/>
  <c r="K2149" i="18"/>
  <c r="K2150" i="18"/>
  <c r="K2153" i="18"/>
  <c r="K2155" i="18"/>
  <c r="K2156" i="18"/>
  <c r="K2157" i="18"/>
  <c r="K2158" i="18"/>
  <c r="K2159" i="18"/>
  <c r="K2160" i="18"/>
  <c r="K2161" i="18"/>
  <c r="K2162" i="18"/>
  <c r="K2163" i="18"/>
  <c r="K2164" i="18"/>
  <c r="K2165" i="18"/>
  <c r="K2166" i="18"/>
  <c r="K2167" i="18"/>
  <c r="K2168" i="18"/>
  <c r="K2169" i="18"/>
  <c r="K2170" i="18"/>
  <c r="K2171" i="18"/>
  <c r="K2172" i="18"/>
  <c r="K2173" i="18"/>
  <c r="K2174" i="18"/>
  <c r="K2175" i="18"/>
  <c r="K2176" i="18"/>
  <c r="K2177" i="18"/>
  <c r="K2178" i="18"/>
  <c r="K2179" i="18"/>
  <c r="K2180" i="18"/>
  <c r="K2181" i="18"/>
  <c r="K2182" i="18"/>
  <c r="K2183" i="18"/>
  <c r="K2184" i="18"/>
  <c r="K2185" i="18"/>
  <c r="K2186" i="18"/>
  <c r="K2187" i="18"/>
  <c r="K2188" i="18"/>
  <c r="K2189" i="18"/>
  <c r="K2190" i="18"/>
  <c r="K2191" i="18"/>
  <c r="K2192" i="18"/>
  <c r="K2193" i="18"/>
  <c r="K2194" i="18"/>
  <c r="K2195" i="18"/>
  <c r="K2196" i="18"/>
  <c r="K2197" i="18"/>
  <c r="K2198" i="18"/>
  <c r="K2199" i="18"/>
  <c r="K2200" i="18"/>
  <c r="K2201" i="18"/>
  <c r="K2202" i="18"/>
  <c r="K2203" i="18"/>
  <c r="K2204" i="18"/>
  <c r="K2205" i="18"/>
  <c r="K2206" i="18"/>
  <c r="K2207" i="18"/>
  <c r="K2208" i="18"/>
  <c r="K2209" i="18"/>
  <c r="K2210" i="18"/>
  <c r="K2211" i="18"/>
  <c r="K2212" i="18"/>
  <c r="K2213" i="18"/>
  <c r="K2214" i="18"/>
  <c r="K2215" i="18"/>
  <c r="K2216" i="18"/>
  <c r="K2217" i="18"/>
  <c r="K2218" i="18"/>
  <c r="K2219" i="18"/>
  <c r="K2220" i="18"/>
  <c r="K2221" i="18"/>
  <c r="K2222" i="18"/>
  <c r="K2223" i="18"/>
  <c r="K2224" i="18"/>
  <c r="K2225" i="18"/>
  <c r="K2226" i="18"/>
  <c r="K2227" i="18"/>
  <c r="K2228" i="18"/>
  <c r="K2229" i="18"/>
  <c r="K2230" i="18"/>
  <c r="K2231" i="18"/>
  <c r="K2232" i="18"/>
  <c r="K2233" i="18"/>
  <c r="K2234" i="18"/>
  <c r="K2235" i="18"/>
  <c r="K2236" i="18"/>
  <c r="K2237" i="18"/>
  <c r="K2238" i="18"/>
  <c r="K2239" i="18"/>
  <c r="K2240" i="18"/>
  <c r="K2241" i="18"/>
  <c r="K2242" i="18"/>
  <c r="K2243" i="18"/>
  <c r="K2244" i="18"/>
  <c r="K2245" i="18"/>
  <c r="K2246" i="18"/>
  <c r="K2247" i="18"/>
  <c r="K2248" i="18"/>
  <c r="K2249" i="18"/>
  <c r="K2250" i="18"/>
  <c r="K2251" i="18"/>
  <c r="K2252" i="18"/>
  <c r="K2253" i="18"/>
  <c r="K2254" i="18"/>
  <c r="K2255" i="18"/>
  <c r="K2256" i="18"/>
  <c r="K2257" i="18"/>
  <c r="K2258" i="18"/>
  <c r="K2259" i="18"/>
  <c r="K2260" i="18"/>
  <c r="K2261" i="18"/>
  <c r="K2262" i="18"/>
  <c r="K2263" i="18"/>
  <c r="K2264" i="18"/>
  <c r="K2265" i="18"/>
  <c r="K2266" i="18"/>
  <c r="K2267" i="18"/>
  <c r="K2268" i="18"/>
  <c r="K2269" i="18"/>
  <c r="K2270" i="18"/>
  <c r="K2271" i="18"/>
  <c r="K2272" i="18"/>
  <c r="K2273" i="18"/>
  <c r="K2274" i="18"/>
  <c r="K2275" i="18"/>
  <c r="K2276" i="18"/>
  <c r="K2277" i="18"/>
  <c r="K2278" i="18"/>
  <c r="K2279" i="18"/>
  <c r="K2280" i="18"/>
  <c r="K2281" i="18"/>
  <c r="K2282" i="18"/>
  <c r="K2283" i="18"/>
  <c r="K2284" i="18"/>
  <c r="K2285" i="18"/>
  <c r="K2286" i="18"/>
  <c r="K2287" i="18"/>
  <c r="K2288" i="18"/>
  <c r="K2289" i="18"/>
  <c r="K2290" i="18"/>
  <c r="K2291" i="18"/>
  <c r="K2292" i="18"/>
  <c r="K2293" i="18"/>
  <c r="K2294" i="18"/>
  <c r="K2295" i="18"/>
  <c r="K2296" i="18"/>
  <c r="K2297" i="18"/>
  <c r="K2298" i="18"/>
  <c r="K2299" i="18"/>
  <c r="K2300" i="18"/>
  <c r="K2301" i="18"/>
  <c r="K2302" i="18"/>
  <c r="K2303" i="18"/>
  <c r="K2304" i="18"/>
  <c r="K2305" i="18"/>
  <c r="K2306" i="18"/>
  <c r="K2307" i="18"/>
  <c r="K2308" i="18"/>
  <c r="K2309" i="18"/>
  <c r="K2310" i="18"/>
  <c r="K2311" i="18"/>
  <c r="K2312" i="18"/>
  <c r="K2313" i="18"/>
  <c r="K2314" i="18"/>
  <c r="K2315" i="18"/>
  <c r="K2316" i="18"/>
  <c r="K2317" i="18"/>
  <c r="K2318" i="18"/>
  <c r="K2319" i="18"/>
  <c r="K2320" i="18"/>
  <c r="K2321" i="18"/>
  <c r="K2322" i="18"/>
  <c r="K2323" i="18"/>
  <c r="K2324" i="18"/>
  <c r="K2325" i="18"/>
  <c r="K2326" i="18"/>
  <c r="K2327" i="18"/>
  <c r="K2328" i="18"/>
  <c r="K2329" i="18"/>
  <c r="K2330" i="18"/>
  <c r="K2331" i="18"/>
  <c r="K2332" i="18"/>
  <c r="K2333" i="18"/>
  <c r="K2334" i="18"/>
  <c r="K2335" i="18"/>
  <c r="K2336" i="18"/>
  <c r="K2337" i="18"/>
  <c r="K2338" i="18"/>
  <c r="K2340" i="18"/>
  <c r="K2341" i="18"/>
  <c r="K2342" i="18"/>
  <c r="K2343" i="18"/>
  <c r="K2344" i="18"/>
  <c r="K2345" i="18"/>
  <c r="K2346" i="18"/>
  <c r="K2347" i="18"/>
  <c r="K2348" i="18"/>
  <c r="K2349" i="18"/>
  <c r="K2350" i="18"/>
  <c r="K2351" i="18"/>
  <c r="K2352" i="18"/>
  <c r="K2353" i="18"/>
  <c r="K2354" i="18"/>
  <c r="K2355" i="18"/>
  <c r="K2356" i="18"/>
  <c r="K2357" i="18"/>
  <c r="K2358" i="18"/>
  <c r="K2359" i="18"/>
  <c r="K2360" i="18"/>
  <c r="K2361" i="18"/>
  <c r="K2362" i="18"/>
  <c r="K2363" i="18"/>
  <c r="K2364" i="18"/>
  <c r="K2365" i="18"/>
  <c r="K2366" i="18"/>
  <c r="K2367" i="18"/>
  <c r="K2368" i="18"/>
  <c r="K2369" i="18"/>
  <c r="K2370" i="18"/>
  <c r="K2371" i="18"/>
  <c r="K2372" i="18"/>
  <c r="K2373" i="18"/>
  <c r="K2374" i="18"/>
  <c r="K2375" i="18"/>
  <c r="K2376" i="18"/>
  <c r="K2377" i="18"/>
  <c r="K2378" i="18"/>
  <c r="K2379" i="18"/>
  <c r="K2380" i="18"/>
  <c r="K2381" i="18"/>
  <c r="K2382" i="18"/>
  <c r="K2383" i="18"/>
  <c r="K2384" i="18"/>
  <c r="K2385" i="18"/>
  <c r="K2386" i="18"/>
  <c r="K2387" i="18"/>
  <c r="K2388" i="18"/>
  <c r="K2389" i="18"/>
  <c r="K2390" i="18"/>
  <c r="K2391" i="18"/>
  <c r="K2392" i="18"/>
  <c r="K2393" i="18"/>
  <c r="K2394" i="18"/>
  <c r="K2395" i="18"/>
  <c r="K2396" i="18"/>
  <c r="K2397" i="18"/>
  <c r="K2398" i="18"/>
  <c r="K2399" i="18"/>
  <c r="K2400" i="18"/>
  <c r="K2401" i="18"/>
  <c r="K2402" i="18"/>
  <c r="K2403" i="18"/>
  <c r="K2404" i="18"/>
  <c r="K2405" i="18"/>
  <c r="K2406" i="18"/>
  <c r="K2407" i="18"/>
  <c r="K2408" i="18"/>
  <c r="K2409" i="18"/>
  <c r="K2410" i="18"/>
  <c r="K2411" i="18"/>
  <c r="K2412" i="18"/>
  <c r="K2413" i="18"/>
  <c r="K2414" i="18"/>
  <c r="K2415" i="18"/>
  <c r="K2416" i="18"/>
  <c r="K2417" i="18"/>
  <c r="K2418" i="18"/>
  <c r="K2419" i="18"/>
  <c r="K2420" i="18"/>
  <c r="K2421" i="18"/>
  <c r="K2422" i="18"/>
  <c r="K2423" i="18"/>
  <c r="K2424" i="18"/>
  <c r="K2425" i="18"/>
  <c r="K2426" i="18"/>
  <c r="K2427" i="18"/>
  <c r="K2428" i="18"/>
  <c r="K2429" i="18"/>
  <c r="K2430" i="18"/>
  <c r="K2431" i="18"/>
  <c r="K2432" i="18"/>
  <c r="K2433" i="18"/>
  <c r="K2434" i="18"/>
  <c r="K2435" i="18"/>
  <c r="K2436" i="18"/>
  <c r="K2437" i="18"/>
  <c r="K2438" i="18"/>
  <c r="K2439" i="18"/>
  <c r="K2440" i="18"/>
  <c r="K2441" i="18"/>
  <c r="K2442" i="18"/>
  <c r="K2443" i="18"/>
  <c r="K2444" i="18"/>
  <c r="K2445" i="18"/>
  <c r="K2448" i="18"/>
  <c r="K2449" i="18"/>
  <c r="K2450" i="18"/>
  <c r="K2451" i="18"/>
  <c r="K2452" i="18"/>
  <c r="K2453" i="18"/>
  <c r="K2454" i="18"/>
  <c r="K2455" i="18"/>
  <c r="K2456" i="18"/>
  <c r="K2457" i="18"/>
  <c r="K2458" i="18"/>
  <c r="K2459" i="18"/>
  <c r="K2460" i="18"/>
  <c r="K2461" i="18"/>
  <c r="K2462" i="18"/>
  <c r="K2463" i="18"/>
  <c r="K2464" i="18"/>
  <c r="K2465" i="18"/>
  <c r="K2466" i="18"/>
  <c r="K2467" i="18"/>
  <c r="K2468" i="18"/>
  <c r="K2469" i="18"/>
  <c r="K2470" i="18"/>
  <c r="K2471" i="18"/>
  <c r="K2472" i="18"/>
  <c r="K2473" i="18"/>
  <c r="K2474" i="18"/>
  <c r="K2475" i="18"/>
  <c r="K2476" i="18"/>
  <c r="K2477" i="18"/>
  <c r="K2478" i="18"/>
  <c r="K2479" i="18"/>
  <c r="K2480" i="18"/>
  <c r="K2481" i="18"/>
  <c r="K2482" i="18"/>
  <c r="K2483" i="18"/>
  <c r="K2484" i="18"/>
  <c r="K2485" i="18"/>
  <c r="K2486" i="18"/>
  <c r="K2487" i="18"/>
  <c r="K2488" i="18"/>
  <c r="K2489" i="18"/>
  <c r="K2490" i="18"/>
  <c r="K2491" i="18"/>
  <c r="K2492" i="18"/>
  <c r="K2493" i="18"/>
  <c r="K2494" i="18"/>
  <c r="K2495" i="18"/>
  <c r="K2496" i="18"/>
  <c r="K2497" i="18"/>
  <c r="K2498" i="18"/>
  <c r="K2499" i="18"/>
  <c r="K2500" i="18"/>
  <c r="K2501" i="18"/>
  <c r="K2502" i="18"/>
  <c r="K2503" i="18"/>
  <c r="K2504" i="18"/>
  <c r="K2505" i="18"/>
  <c r="K2506" i="18"/>
  <c r="K2507" i="18"/>
  <c r="K2508" i="18"/>
  <c r="K2509" i="18"/>
  <c r="K2510" i="18"/>
  <c r="K2511" i="18"/>
  <c r="K2512" i="18"/>
  <c r="K2513" i="18"/>
  <c r="K2514" i="18"/>
  <c r="K2515" i="18"/>
  <c r="K2516" i="18"/>
  <c r="K2517" i="18"/>
  <c r="K2518" i="18"/>
  <c r="K2519" i="18"/>
  <c r="K2520" i="18"/>
  <c r="K2521" i="18"/>
  <c r="K2522" i="18"/>
  <c r="K2523" i="18"/>
  <c r="K2524" i="18"/>
  <c r="K2525" i="18"/>
  <c r="K2526" i="18"/>
  <c r="K2527" i="18"/>
  <c r="K2528" i="18"/>
  <c r="K2529" i="18"/>
  <c r="K2530" i="18"/>
  <c r="K2531" i="18"/>
  <c r="K2532" i="18"/>
  <c r="K2533" i="18"/>
  <c r="K2534" i="18"/>
  <c r="K2535" i="18"/>
  <c r="K2536" i="18"/>
  <c r="K2537" i="18"/>
  <c r="K2683" i="18"/>
  <c r="K2684" i="18"/>
  <c r="K3048" i="18"/>
  <c r="K3049" i="18"/>
  <c r="K3050" i="18"/>
  <c r="K3051" i="18"/>
  <c r="K3052" i="18"/>
  <c r="K3053" i="18"/>
  <c r="K3054" i="18"/>
  <c r="K3055" i="18"/>
  <c r="K3056" i="18"/>
  <c r="K3057" i="18"/>
  <c r="K3058" i="18"/>
  <c r="K3059" i="18"/>
  <c r="K3060" i="18"/>
  <c r="K3061" i="18"/>
  <c r="K3062" i="18"/>
  <c r="K3063" i="18"/>
  <c r="K3064" i="18"/>
  <c r="K3065" i="18"/>
  <c r="K3066" i="18"/>
  <c r="K3067" i="18"/>
  <c r="K3305" i="18"/>
  <c r="N3305" i="18" s="1"/>
  <c r="K3306" i="18"/>
  <c r="N3306" i="18" s="1"/>
  <c r="K3307" i="18"/>
  <c r="N3307" i="18" s="1"/>
  <c r="K3308" i="18"/>
  <c r="N3308" i="18" s="1"/>
  <c r="K3309" i="18"/>
  <c r="N3309" i="18" s="1"/>
  <c r="K3310" i="18"/>
  <c r="N3310" i="18" s="1"/>
  <c r="K3311" i="18"/>
  <c r="N3311" i="18" s="1"/>
  <c r="K3312" i="18"/>
  <c r="N3312" i="18" s="1"/>
  <c r="K3313" i="18"/>
  <c r="N3313" i="18" s="1"/>
  <c r="K3314" i="18"/>
  <c r="N3314" i="18" s="1"/>
  <c r="K3315" i="18"/>
  <c r="N3315" i="18" s="1"/>
  <c r="K3316" i="18"/>
  <c r="N3316" i="18" s="1"/>
  <c r="K3317" i="18"/>
  <c r="N3317" i="18" s="1"/>
  <c r="K3318" i="18"/>
  <c r="N3318" i="18" s="1"/>
  <c r="K3319" i="18"/>
  <c r="N3319" i="18" s="1"/>
  <c r="K3320" i="18"/>
  <c r="N3320" i="18" s="1"/>
  <c r="K3321" i="18"/>
  <c r="N3321" i="18" s="1"/>
  <c r="K3322" i="18"/>
  <c r="N3322" i="18" s="1"/>
  <c r="K3323" i="18"/>
  <c r="N3323" i="18" s="1"/>
  <c r="K3324" i="18"/>
  <c r="N3324" i="18" s="1"/>
  <c r="K3325" i="18"/>
  <c r="N3325" i="18" s="1"/>
  <c r="K3326" i="18"/>
  <c r="N3326" i="18" s="1"/>
  <c r="K3327" i="18"/>
  <c r="N3327" i="18" s="1"/>
  <c r="K3328" i="18"/>
  <c r="N3328" i="18" s="1"/>
  <c r="K3329" i="18"/>
  <c r="N3329" i="18" s="1"/>
  <c r="K3330" i="18"/>
  <c r="N3330" i="18" s="1"/>
  <c r="K3331" i="18"/>
  <c r="N3331" i="18" s="1"/>
  <c r="K3332" i="18"/>
  <c r="N3332" i="18" s="1"/>
  <c r="K3333" i="18"/>
  <c r="N3333" i="18" s="1"/>
  <c r="K3334" i="18"/>
  <c r="N3334" i="18" s="1"/>
  <c r="K3335" i="18"/>
  <c r="N3335" i="18" s="1"/>
  <c r="K3336" i="18"/>
  <c r="N3336" i="18" s="1"/>
  <c r="K3337" i="18"/>
  <c r="N3337" i="18" s="1"/>
  <c r="K3338" i="18"/>
  <c r="N3338" i="18" s="1"/>
  <c r="K3339" i="18"/>
  <c r="N3339" i="18" s="1"/>
  <c r="K3340" i="18"/>
  <c r="N3340" i="18" s="1"/>
  <c r="K3341" i="18"/>
  <c r="N3341" i="18" s="1"/>
  <c r="K3342" i="18"/>
  <c r="N3342" i="18" s="1"/>
  <c r="K3343" i="18"/>
  <c r="N3343" i="18" s="1"/>
  <c r="K3344" i="18"/>
  <c r="N3344" i="18" s="1"/>
  <c r="K3345" i="18"/>
  <c r="N3345" i="18" s="1"/>
  <c r="K3346" i="18"/>
  <c r="N3346" i="18" s="1"/>
  <c r="K3347" i="18"/>
  <c r="N3347" i="18" s="1"/>
  <c r="K3348" i="18"/>
  <c r="N3348" i="18" s="1"/>
  <c r="K3349" i="18"/>
  <c r="N3349" i="18" s="1"/>
  <c r="K3350" i="18"/>
  <c r="N3350" i="18" s="1"/>
  <c r="K3351" i="18"/>
  <c r="N3351" i="18" s="1"/>
  <c r="K3352" i="18"/>
  <c r="N3352" i="18" s="1"/>
  <c r="K3353" i="18"/>
  <c r="N3353" i="18" s="1"/>
  <c r="K3354" i="18"/>
  <c r="N3354" i="18" s="1"/>
  <c r="K3355" i="18"/>
  <c r="N3355" i="18" s="1"/>
  <c r="K3356" i="18"/>
  <c r="N3356" i="18" s="1"/>
  <c r="K3357" i="18"/>
  <c r="N3357" i="18" s="1"/>
  <c r="K3358" i="18"/>
  <c r="N3358" i="18" s="1"/>
  <c r="K3359" i="18"/>
  <c r="N3359" i="18" s="1"/>
  <c r="K3360" i="18"/>
  <c r="N3360" i="18" s="1"/>
  <c r="K3361" i="18"/>
  <c r="N3361" i="18" s="1"/>
  <c r="K3362" i="18"/>
  <c r="N3362" i="18" s="1"/>
  <c r="K3363" i="18"/>
  <c r="N3363" i="18" s="1"/>
  <c r="K3364" i="18"/>
  <c r="N3364" i="18" s="1"/>
  <c r="K3365" i="18"/>
  <c r="N3365" i="18" s="1"/>
  <c r="K3366" i="18"/>
  <c r="N3366" i="18" s="1"/>
  <c r="K3367" i="18"/>
  <c r="N3367" i="18" s="1"/>
  <c r="K3368" i="18"/>
  <c r="N3368" i="18" s="1"/>
  <c r="K3369" i="18"/>
  <c r="N3369" i="18" s="1"/>
  <c r="K3370" i="18"/>
  <c r="N3370" i="18" s="1"/>
  <c r="K3371" i="18"/>
  <c r="N3371" i="18" s="1"/>
  <c r="K3372" i="18"/>
  <c r="N3372" i="18" s="1"/>
  <c r="K3373" i="18"/>
  <c r="N3373" i="18" s="1"/>
  <c r="K3374" i="18"/>
  <c r="N3374" i="18" s="1"/>
  <c r="K3375" i="18"/>
  <c r="N3375" i="18" s="1"/>
  <c r="K3376" i="18"/>
  <c r="N3376" i="18" s="1"/>
  <c r="K3377" i="18"/>
  <c r="N3377" i="18" s="1"/>
  <c r="K3378" i="18"/>
  <c r="N3378" i="18" s="1"/>
  <c r="K3379" i="18"/>
  <c r="N3379" i="18" s="1"/>
  <c r="K3380" i="18"/>
  <c r="N3380" i="18" s="1"/>
  <c r="K3381" i="18"/>
  <c r="N3381" i="18" s="1"/>
  <c r="K3382" i="18"/>
  <c r="N3382" i="18" s="1"/>
  <c r="K3383" i="18"/>
  <c r="N3383" i="18" s="1"/>
  <c r="K3384" i="18"/>
  <c r="N3384" i="18" s="1"/>
  <c r="K3385" i="18"/>
  <c r="N3385" i="18" s="1"/>
  <c r="K3386" i="18"/>
  <c r="N3386" i="18" s="1"/>
  <c r="K3387" i="18"/>
  <c r="N3387" i="18" s="1"/>
  <c r="K3388" i="18"/>
  <c r="N3388" i="18" s="1"/>
  <c r="K3389" i="18"/>
  <c r="N3389" i="18" s="1"/>
  <c r="K3390" i="18"/>
  <c r="N3390" i="18" s="1"/>
  <c r="K3391" i="18"/>
  <c r="N3391" i="18" s="1"/>
  <c r="K3392" i="18"/>
  <c r="N3392" i="18" s="1"/>
  <c r="K3393" i="18"/>
  <c r="N3393" i="18" s="1"/>
  <c r="K3394" i="18"/>
  <c r="N3394" i="18" s="1"/>
  <c r="K3395" i="18"/>
  <c r="N3395" i="18" s="1"/>
  <c r="K3396" i="18"/>
  <c r="N3396" i="18" s="1"/>
  <c r="K3397" i="18"/>
  <c r="N3397" i="18" s="1"/>
  <c r="K3398" i="18"/>
  <c r="N3398" i="18" s="1"/>
  <c r="K3399" i="18"/>
  <c r="N3399" i="18" s="1"/>
  <c r="K3400" i="18"/>
  <c r="N3400" i="18" s="1"/>
  <c r="K3401" i="18"/>
  <c r="N3401" i="18" s="1"/>
  <c r="K3402" i="18"/>
  <c r="N3402" i="18" s="1"/>
  <c r="K3403" i="18"/>
  <c r="N3403" i="18" s="1"/>
  <c r="K3404" i="18"/>
  <c r="N3404" i="18" s="1"/>
  <c r="K3405" i="18"/>
  <c r="N3405" i="18" s="1"/>
  <c r="K3406" i="18"/>
  <c r="N3406" i="18" s="1"/>
  <c r="K3407" i="18"/>
  <c r="N3407" i="18" s="1"/>
  <c r="K3408" i="18"/>
  <c r="N3408" i="18" s="1"/>
  <c r="K3409" i="18"/>
  <c r="N3409" i="18" s="1"/>
  <c r="K3410" i="18"/>
  <c r="N3410" i="18" s="1"/>
  <c r="K3411" i="18"/>
  <c r="N3411" i="18" s="1"/>
  <c r="K3412" i="18"/>
  <c r="N3412" i="18" s="1"/>
  <c r="K3413" i="18"/>
  <c r="N3413" i="18" s="1"/>
  <c r="K3414" i="18"/>
  <c r="N3414" i="18" s="1"/>
  <c r="K3415" i="18"/>
  <c r="N3415" i="18" s="1"/>
  <c r="K3416" i="18"/>
  <c r="N3416" i="18" s="1"/>
  <c r="K3417" i="18"/>
  <c r="N3417" i="18" s="1"/>
  <c r="K3418" i="18"/>
  <c r="N3418" i="18" s="1"/>
  <c r="K3419" i="18"/>
  <c r="N3419" i="18" s="1"/>
  <c r="K3420" i="18"/>
  <c r="N3420" i="18" s="1"/>
  <c r="K3421" i="18"/>
  <c r="N3421" i="18" s="1"/>
  <c r="K3422" i="18"/>
  <c r="N3422" i="18" s="1"/>
  <c r="K3423" i="18"/>
  <c r="N3423" i="18" s="1"/>
  <c r="K3424" i="18"/>
  <c r="N3424" i="18" s="1"/>
  <c r="K3425" i="18"/>
  <c r="N3425" i="18" s="1"/>
  <c r="K3426" i="18"/>
  <c r="N3426" i="18" s="1"/>
  <c r="K3427" i="18"/>
  <c r="N3427" i="18" s="1"/>
  <c r="K3428" i="18"/>
  <c r="N3428" i="18" s="1"/>
  <c r="K3429" i="18"/>
  <c r="N3429" i="18" s="1"/>
  <c r="K3430" i="18"/>
  <c r="N3430" i="18" s="1"/>
  <c r="K3431" i="18"/>
  <c r="N3431" i="18" s="1"/>
  <c r="K3432" i="18"/>
  <c r="N3432" i="18" s="1"/>
  <c r="K3433" i="18"/>
  <c r="N3433" i="18" s="1"/>
  <c r="K3434" i="18"/>
  <c r="N3434" i="18" s="1"/>
  <c r="K3435" i="18"/>
  <c r="N3435" i="18" s="1"/>
  <c r="K3436" i="18"/>
  <c r="N3436" i="18" s="1"/>
  <c r="K3437" i="18"/>
  <c r="N3437" i="18" s="1"/>
  <c r="K3438" i="18"/>
  <c r="N3438" i="18" s="1"/>
  <c r="K3439" i="18"/>
  <c r="N3439" i="18" s="1"/>
  <c r="K3440" i="18"/>
  <c r="N3440" i="18" s="1"/>
  <c r="K3441" i="18"/>
  <c r="N3441" i="18" s="1"/>
  <c r="K3442" i="18"/>
  <c r="N3442" i="18" s="1"/>
  <c r="K3443" i="18"/>
  <c r="N3443" i="18" s="1"/>
  <c r="K3444" i="18"/>
  <c r="N3444" i="18" s="1"/>
  <c r="K3445" i="18"/>
  <c r="N3445" i="18" s="1"/>
  <c r="K3446" i="18"/>
  <c r="N3446" i="18" s="1"/>
  <c r="K3447" i="18"/>
  <c r="N3447" i="18" s="1"/>
  <c r="K3448" i="18"/>
  <c r="N3448" i="18" s="1"/>
  <c r="K3449" i="18"/>
  <c r="N3449" i="18" s="1"/>
  <c r="K3450" i="18"/>
  <c r="N3450" i="18" s="1"/>
  <c r="K3451" i="18"/>
  <c r="N3451" i="18" s="1"/>
  <c r="K3452" i="18"/>
  <c r="N3452" i="18" s="1"/>
  <c r="K3453" i="18"/>
  <c r="N3453" i="18" s="1"/>
  <c r="K3454" i="18"/>
  <c r="N3454" i="18" s="1"/>
  <c r="K3455" i="18"/>
  <c r="N3455" i="18" s="1"/>
  <c r="K3456" i="18"/>
  <c r="N3456" i="18" s="1"/>
  <c r="K3457" i="18"/>
  <c r="N3457" i="18" s="1"/>
  <c r="K3458" i="18"/>
  <c r="N3458" i="18" s="1"/>
  <c r="K3459" i="18"/>
  <c r="N3459" i="18" s="1"/>
  <c r="K3460" i="18"/>
  <c r="N3460" i="18" s="1"/>
  <c r="K3461" i="18"/>
  <c r="N3461" i="18" s="1"/>
  <c r="K3462" i="18"/>
  <c r="N3462" i="18" s="1"/>
  <c r="K3463" i="18"/>
  <c r="N3463" i="18" s="1"/>
  <c r="K3464" i="18"/>
  <c r="N3464" i="18" s="1"/>
  <c r="K3465" i="18"/>
  <c r="N3465" i="18" s="1"/>
  <c r="K3466" i="18"/>
  <c r="N3466" i="18" s="1"/>
  <c r="K3467" i="18"/>
  <c r="N3467" i="18" s="1"/>
  <c r="K3468" i="18"/>
  <c r="N3468" i="18" s="1"/>
  <c r="K3469" i="18"/>
  <c r="N3469" i="18" s="1"/>
  <c r="K3470" i="18"/>
  <c r="N3470" i="18" s="1"/>
  <c r="K3471" i="18"/>
  <c r="N3471" i="18" s="1"/>
  <c r="K3472" i="18"/>
  <c r="N3472" i="18" s="1"/>
  <c r="K3473" i="18"/>
  <c r="N3473" i="18" s="1"/>
  <c r="K3474" i="18"/>
  <c r="N3474" i="18" s="1"/>
  <c r="K3475" i="18"/>
  <c r="N3475" i="18" s="1"/>
  <c r="K3476" i="18"/>
  <c r="N3476" i="18" s="1"/>
  <c r="K3477" i="18"/>
  <c r="N3477" i="18" s="1"/>
  <c r="K3478" i="18"/>
  <c r="N3478" i="18" s="1"/>
  <c r="K3479" i="18"/>
  <c r="N3479" i="18" s="1"/>
  <c r="K3480" i="18"/>
  <c r="N3480" i="18" s="1"/>
  <c r="K3481" i="18"/>
  <c r="N3481" i="18" s="1"/>
  <c r="K3482" i="18"/>
  <c r="N3482" i="18" s="1"/>
  <c r="K3483" i="18"/>
  <c r="N3483" i="18" s="1"/>
  <c r="K3484" i="18"/>
  <c r="N3484" i="18" s="1"/>
  <c r="K3485" i="18"/>
  <c r="N3485" i="18" s="1"/>
  <c r="K3486" i="18"/>
  <c r="N3486" i="18" s="1"/>
  <c r="K3487" i="18"/>
  <c r="N3487" i="18" s="1"/>
  <c r="K3488" i="18"/>
  <c r="N3488" i="18" s="1"/>
  <c r="K3489" i="18"/>
  <c r="N3489" i="18" s="1"/>
  <c r="K3490" i="18"/>
  <c r="N3490" i="18" s="1"/>
  <c r="K3491" i="18"/>
  <c r="N3491" i="18" s="1"/>
  <c r="K3492" i="18"/>
  <c r="N3492" i="18" s="1"/>
  <c r="K3493" i="18"/>
  <c r="N3493" i="18" s="1"/>
  <c r="K3494" i="18"/>
  <c r="N3494" i="18" s="1"/>
  <c r="K3495" i="18"/>
  <c r="N3495" i="18" s="1"/>
  <c r="K3496" i="18"/>
  <c r="N3496" i="18" s="1"/>
  <c r="K3497" i="18"/>
  <c r="N3497" i="18" s="1"/>
  <c r="K3498" i="18"/>
  <c r="N3498" i="18" s="1"/>
  <c r="K3499" i="18"/>
  <c r="N3499" i="18" s="1"/>
  <c r="K3500" i="18"/>
  <c r="N3500" i="18" s="1"/>
  <c r="K3501" i="18"/>
  <c r="N3501" i="18" s="1"/>
  <c r="K3502" i="18"/>
  <c r="N3502" i="18" s="1"/>
  <c r="K3503" i="18"/>
  <c r="N3503" i="18" s="1"/>
  <c r="K3504" i="18"/>
  <c r="N3504" i="18" s="1"/>
  <c r="K3505" i="18"/>
  <c r="N3505" i="18" s="1"/>
  <c r="K3506" i="18"/>
  <c r="N3506" i="18" s="1"/>
  <c r="K3507" i="18"/>
  <c r="N3507" i="18" s="1"/>
  <c r="K3508" i="18"/>
  <c r="N3508" i="18" s="1"/>
  <c r="K3509" i="18"/>
  <c r="N3509" i="18" s="1"/>
  <c r="K3510" i="18"/>
  <c r="N3510" i="18" s="1"/>
  <c r="K3511" i="18"/>
  <c r="N3511" i="18" s="1"/>
  <c r="K3512" i="18"/>
  <c r="N3512" i="18" s="1"/>
  <c r="K3513" i="18"/>
  <c r="N3513" i="18" s="1"/>
  <c r="K3514" i="18"/>
  <c r="N3514" i="18" s="1"/>
  <c r="K3515" i="18"/>
  <c r="N3515" i="18" s="1"/>
  <c r="K3516" i="18"/>
  <c r="N3516" i="18" s="1"/>
  <c r="K3517" i="18"/>
  <c r="N3517" i="18" s="1"/>
  <c r="K3518" i="18"/>
  <c r="N3518" i="18" s="1"/>
  <c r="K3519" i="18"/>
  <c r="N3519" i="18" s="1"/>
  <c r="K3520" i="18"/>
  <c r="N3520" i="18" s="1"/>
  <c r="K3521" i="18"/>
  <c r="N3521" i="18" s="1"/>
  <c r="K3522" i="18"/>
  <c r="N3522" i="18" s="1"/>
  <c r="K3523" i="18"/>
  <c r="N3523" i="18" s="1"/>
  <c r="K3524" i="18"/>
  <c r="N3524" i="18" s="1"/>
  <c r="K3525" i="18"/>
  <c r="N3525" i="18" s="1"/>
  <c r="K3526" i="18"/>
  <c r="N3526" i="18" s="1"/>
  <c r="K3527" i="18"/>
  <c r="N3527" i="18" s="1"/>
  <c r="K3528" i="18"/>
  <c r="N3528" i="18" s="1"/>
  <c r="K3529" i="18"/>
  <c r="N3529" i="18" s="1"/>
  <c r="K3530" i="18"/>
  <c r="N3530" i="18" s="1"/>
  <c r="K3531" i="18"/>
  <c r="N3531" i="18" s="1"/>
  <c r="K3532" i="18"/>
  <c r="N3532" i="18" s="1"/>
  <c r="K3533" i="18"/>
  <c r="N3533" i="18" s="1"/>
  <c r="K3534" i="18"/>
  <c r="N3534" i="18" s="1"/>
  <c r="K3535" i="18"/>
  <c r="N3535" i="18" s="1"/>
  <c r="K3536" i="18"/>
  <c r="N3536" i="18" s="1"/>
  <c r="K3537" i="18"/>
  <c r="N3537" i="18" s="1"/>
  <c r="K3538" i="18"/>
  <c r="N3538" i="18" s="1"/>
  <c r="K3539" i="18"/>
  <c r="N3539" i="18" s="1"/>
  <c r="K3540" i="18"/>
  <c r="N3540" i="18" s="1"/>
  <c r="K3541" i="18"/>
  <c r="N3541" i="18" s="1"/>
  <c r="K3542" i="18"/>
  <c r="N3542" i="18" s="1"/>
  <c r="K3543" i="18"/>
  <c r="N3543" i="18" s="1"/>
  <c r="K3544" i="18"/>
  <c r="N3544" i="18" s="1"/>
  <c r="K3545" i="18"/>
  <c r="N3545" i="18" s="1"/>
  <c r="K3546" i="18"/>
  <c r="N3546" i="18" s="1"/>
  <c r="K3547" i="18"/>
  <c r="N3547" i="18" s="1"/>
  <c r="K3548" i="18"/>
  <c r="N3548" i="18" s="1"/>
  <c r="K3549" i="18"/>
  <c r="N3549" i="18" s="1"/>
  <c r="K3550" i="18"/>
  <c r="N3550" i="18" s="1"/>
  <c r="K3551" i="18"/>
  <c r="N3551" i="18" s="1"/>
  <c r="K3552" i="18"/>
  <c r="N3552" i="18" s="1"/>
  <c r="K3553" i="18"/>
  <c r="N3553" i="18" s="1"/>
  <c r="K3554" i="18"/>
  <c r="N3554" i="18" s="1"/>
  <c r="K3555" i="18"/>
  <c r="N3555" i="18" s="1"/>
  <c r="K3556" i="18"/>
  <c r="N3556" i="18" s="1"/>
  <c r="K3557" i="18"/>
  <c r="N3557" i="18" s="1"/>
  <c r="K3558" i="18"/>
  <c r="N3558" i="18" s="1"/>
  <c r="K3559" i="18"/>
  <c r="N3559" i="18" s="1"/>
  <c r="K3560" i="18"/>
  <c r="N3560" i="18" s="1"/>
  <c r="K3561" i="18"/>
  <c r="N3561" i="18" s="1"/>
  <c r="K3562" i="18"/>
  <c r="N3562" i="18" s="1"/>
  <c r="K3563" i="18"/>
  <c r="N3563" i="18" s="1"/>
  <c r="K3564" i="18"/>
  <c r="N3564" i="18" s="1"/>
  <c r="K3565" i="18"/>
  <c r="N3565" i="18" s="1"/>
  <c r="K3566" i="18"/>
  <c r="N3566" i="18" s="1"/>
  <c r="K3567" i="18"/>
  <c r="N3567" i="18" s="1"/>
  <c r="K3568" i="18"/>
  <c r="N3568" i="18" s="1"/>
  <c r="K3569" i="18"/>
  <c r="N3569" i="18" s="1"/>
  <c r="K3570" i="18"/>
  <c r="N3570" i="18" s="1"/>
  <c r="K3571" i="18"/>
  <c r="N3571" i="18" s="1"/>
  <c r="K3572" i="18"/>
  <c r="N3572" i="18" s="1"/>
  <c r="K3573" i="18"/>
  <c r="N3573" i="18" s="1"/>
  <c r="K3574" i="18"/>
  <c r="N3574" i="18" s="1"/>
  <c r="K3575" i="18"/>
  <c r="N3575" i="18" s="1"/>
  <c r="K3576" i="18"/>
  <c r="N3576" i="18" s="1"/>
  <c r="K3577" i="18"/>
  <c r="N3577" i="18" s="1"/>
  <c r="K3578" i="18"/>
  <c r="N3578" i="18" s="1"/>
  <c r="K3579" i="18"/>
  <c r="N3579" i="18" s="1"/>
  <c r="K3580" i="18"/>
  <c r="N3580" i="18" s="1"/>
  <c r="K3581" i="18"/>
  <c r="N3581" i="18" s="1"/>
  <c r="K3582" i="18"/>
  <c r="N3582" i="18" s="1"/>
  <c r="K3583" i="18"/>
  <c r="N3583" i="18" s="1"/>
  <c r="K3584" i="18"/>
  <c r="N3584" i="18" s="1"/>
  <c r="K3585" i="18"/>
  <c r="N3585" i="18" s="1"/>
  <c r="K3586" i="18"/>
  <c r="N3586" i="18" s="1"/>
  <c r="N3587" i="18"/>
  <c r="K3588" i="18"/>
  <c r="N3588" i="18" s="1"/>
  <c r="K3589" i="18"/>
  <c r="N3589" i="18" s="1"/>
  <c r="K3590" i="18"/>
  <c r="N3590" i="18" s="1"/>
  <c r="K3591" i="18"/>
  <c r="N3591" i="18" s="1"/>
  <c r="K3592" i="18"/>
  <c r="N3592" i="18" s="1"/>
  <c r="K3594" i="18"/>
  <c r="N3594" i="18" s="1"/>
  <c r="K3595" i="18"/>
  <c r="N3595" i="18" s="1"/>
  <c r="K3596" i="18"/>
  <c r="N3596" i="18" s="1"/>
  <c r="K3597" i="18"/>
  <c r="N3597" i="18" s="1"/>
  <c r="K3598" i="18"/>
  <c r="N3598" i="18" s="1"/>
  <c r="K3599" i="18"/>
  <c r="N3599" i="18" s="1"/>
  <c r="H3592" i="18"/>
  <c r="I3592" i="18"/>
  <c r="H3594" i="18"/>
  <c r="I3594" i="18"/>
  <c r="H3595" i="18"/>
  <c r="I3595" i="18"/>
  <c r="H3596" i="18"/>
  <c r="I3596" i="18"/>
  <c r="H3597" i="18"/>
  <c r="I3597" i="18"/>
  <c r="H3598" i="18"/>
  <c r="I3598" i="18"/>
  <c r="H3599" i="18"/>
  <c r="H3588" i="18"/>
  <c r="I3588" i="18"/>
  <c r="H3589" i="18"/>
  <c r="I3589" i="18"/>
  <c r="H3590" i="18"/>
  <c r="I3590" i="18"/>
  <c r="H3591" i="18"/>
  <c r="I3591" i="18"/>
  <c r="H3583" i="18"/>
  <c r="I3583" i="18"/>
  <c r="H3584" i="18"/>
  <c r="I3584" i="18"/>
  <c r="H3585" i="18"/>
  <c r="I3585" i="18"/>
  <c r="H3586" i="18"/>
  <c r="I3586" i="18"/>
  <c r="H3587" i="18"/>
  <c r="I3587" i="18"/>
  <c r="I3582" i="18"/>
  <c r="H3582" i="18"/>
  <c r="I3581" i="18"/>
  <c r="H3581" i="18"/>
  <c r="I3580" i="18"/>
  <c r="H3580" i="18"/>
  <c r="I3579" i="18"/>
  <c r="H3579" i="18"/>
  <c r="I3578" i="18"/>
  <c r="H3578" i="18"/>
  <c r="I3577" i="18"/>
  <c r="H3577" i="18"/>
  <c r="I3576" i="18"/>
  <c r="H3576" i="18"/>
  <c r="I3575" i="18"/>
  <c r="H3575" i="18"/>
  <c r="H3561" i="18"/>
  <c r="I3561" i="18"/>
  <c r="H3562" i="18"/>
  <c r="I3562" i="18"/>
  <c r="H3563" i="18"/>
  <c r="I3563" i="18"/>
  <c r="H3564" i="18"/>
  <c r="I3564" i="18"/>
  <c r="H3565" i="18"/>
  <c r="I3565" i="18"/>
  <c r="H3566" i="18"/>
  <c r="I3566" i="18"/>
  <c r="H3567" i="18"/>
  <c r="I3567" i="18"/>
  <c r="H3568" i="18"/>
  <c r="I3568" i="18"/>
  <c r="H3569" i="18"/>
  <c r="I3569" i="18"/>
  <c r="H3570" i="18"/>
  <c r="I3570" i="18"/>
  <c r="H3571" i="18"/>
  <c r="I3571" i="18"/>
  <c r="H3572" i="18"/>
  <c r="I3572" i="18"/>
  <c r="H3573" i="18"/>
  <c r="I3573" i="18"/>
  <c r="H3574" i="18"/>
  <c r="I3574" i="18"/>
  <c r="H3541" i="18"/>
  <c r="I3541" i="18"/>
  <c r="H3542" i="18"/>
  <c r="I3542" i="18"/>
  <c r="H3543" i="18"/>
  <c r="I3543" i="18"/>
  <c r="H3544" i="18"/>
  <c r="I3544" i="18"/>
  <c r="H3545" i="18"/>
  <c r="I3545" i="18"/>
  <c r="H3546" i="18"/>
  <c r="I3546" i="18"/>
  <c r="H3547" i="18"/>
  <c r="I3547" i="18"/>
  <c r="H3548" i="18"/>
  <c r="I3548" i="18"/>
  <c r="H3549" i="18"/>
  <c r="I3549" i="18"/>
  <c r="H3550" i="18"/>
  <c r="I3550" i="18"/>
  <c r="H3551" i="18"/>
  <c r="I3551" i="18"/>
  <c r="H3552" i="18"/>
  <c r="I3552" i="18"/>
  <c r="H3553" i="18"/>
  <c r="I3553" i="18"/>
  <c r="H3554" i="18"/>
  <c r="I3554" i="18"/>
  <c r="H3555" i="18"/>
  <c r="I3555" i="18"/>
  <c r="H3556" i="18"/>
  <c r="I3556" i="18"/>
  <c r="H3557" i="18"/>
  <c r="I3557" i="18"/>
  <c r="H3558" i="18"/>
  <c r="I3558" i="18"/>
  <c r="H3559" i="18"/>
  <c r="I3559" i="18"/>
  <c r="H3560" i="18"/>
  <c r="I3560" i="18"/>
  <c r="I3540" i="18"/>
  <c r="H3540" i="18"/>
  <c r="I3539" i="18"/>
  <c r="H3539" i="18"/>
  <c r="I3538" i="18"/>
  <c r="H3538" i="18"/>
  <c r="I3537" i="18"/>
  <c r="H3537" i="18"/>
  <c r="I3536" i="18"/>
  <c r="H3536" i="18"/>
  <c r="I3535" i="18"/>
  <c r="H3535" i="18"/>
  <c r="I3534" i="18"/>
  <c r="H3534" i="18"/>
  <c r="I3533" i="18"/>
  <c r="H3533" i="18"/>
  <c r="I3532" i="18"/>
  <c r="H3532" i="18"/>
  <c r="I3531" i="18"/>
  <c r="H3531" i="18"/>
  <c r="I3530" i="18"/>
  <c r="H3530" i="18"/>
  <c r="I3529" i="18"/>
  <c r="H3529" i="18"/>
  <c r="I3528" i="18"/>
  <c r="H3528" i="18"/>
  <c r="I3527" i="18"/>
  <c r="H3527" i="18"/>
  <c r="I3526" i="18"/>
  <c r="H3526" i="18"/>
  <c r="I3525" i="18"/>
  <c r="H3525" i="18"/>
  <c r="I3524" i="18"/>
  <c r="H3524" i="18"/>
  <c r="I3523" i="18"/>
  <c r="H3523" i="18"/>
  <c r="I3522" i="18"/>
  <c r="H3522" i="18"/>
  <c r="I3521" i="18"/>
  <c r="H3521" i="18"/>
  <c r="I3520" i="18"/>
  <c r="H3520" i="18"/>
  <c r="I3519" i="18"/>
  <c r="H3519" i="18"/>
  <c r="I3518" i="18"/>
  <c r="H3518" i="18"/>
  <c r="I3517" i="18"/>
  <c r="H3517" i="18"/>
  <c r="I3516" i="18"/>
  <c r="H3516" i="18"/>
  <c r="I3515" i="18"/>
  <c r="H3515" i="18"/>
  <c r="I3514" i="18"/>
  <c r="H3514" i="18"/>
  <c r="I3513" i="18"/>
  <c r="H3513" i="18"/>
  <c r="H3505" i="18"/>
  <c r="I3505" i="18"/>
  <c r="H3506" i="18"/>
  <c r="I3506" i="18"/>
  <c r="H3507" i="18"/>
  <c r="I3507" i="18"/>
  <c r="H3508" i="18"/>
  <c r="I3508" i="18"/>
  <c r="H3509" i="18"/>
  <c r="I3509" i="18"/>
  <c r="H3510" i="18"/>
  <c r="I3510" i="18"/>
  <c r="H3511" i="18"/>
  <c r="I3511" i="18"/>
  <c r="H3512" i="18"/>
  <c r="I3512" i="18"/>
  <c r="H3491" i="18"/>
  <c r="I3491" i="18"/>
  <c r="H3492" i="18"/>
  <c r="I3492" i="18"/>
  <c r="H3493" i="18"/>
  <c r="I3493" i="18"/>
  <c r="H3494" i="18"/>
  <c r="I3494" i="18"/>
  <c r="H3495" i="18"/>
  <c r="I3495" i="18"/>
  <c r="H3496" i="18"/>
  <c r="I3496" i="18"/>
  <c r="H3497" i="18"/>
  <c r="I3497" i="18"/>
  <c r="H3498" i="18"/>
  <c r="I3498" i="18"/>
  <c r="H3499" i="18"/>
  <c r="I3499" i="18"/>
  <c r="H3500" i="18"/>
  <c r="I3500" i="18"/>
  <c r="H3501" i="18"/>
  <c r="I3501" i="18"/>
  <c r="H3502" i="18"/>
  <c r="I3502" i="18"/>
  <c r="H3503" i="18"/>
  <c r="I3503" i="18"/>
  <c r="H3504" i="18"/>
  <c r="I3504" i="18"/>
  <c r="H3488" i="18"/>
  <c r="I3488" i="18"/>
  <c r="H3489" i="18"/>
  <c r="I3489" i="18"/>
  <c r="H3490" i="18"/>
  <c r="I3490" i="18"/>
  <c r="H3467" i="18"/>
  <c r="I3467" i="18"/>
  <c r="H3468" i="18"/>
  <c r="I3468" i="18"/>
  <c r="H3469" i="18"/>
  <c r="I3469" i="18"/>
  <c r="H3470" i="18"/>
  <c r="I3470" i="18"/>
  <c r="H3471" i="18"/>
  <c r="I3471" i="18"/>
  <c r="H3472" i="18"/>
  <c r="I3472" i="18"/>
  <c r="H3473" i="18"/>
  <c r="I3473" i="18"/>
  <c r="H3474" i="18"/>
  <c r="I3474" i="18"/>
  <c r="H3475" i="18"/>
  <c r="I3475" i="18"/>
  <c r="H3476" i="18"/>
  <c r="I3476" i="18"/>
  <c r="H3477" i="18"/>
  <c r="I3477" i="18"/>
  <c r="H3478" i="18"/>
  <c r="I3478" i="18"/>
  <c r="H3479" i="18"/>
  <c r="I3479" i="18"/>
  <c r="H3480" i="18"/>
  <c r="I3480" i="18"/>
  <c r="H3481" i="18"/>
  <c r="I3481" i="18"/>
  <c r="H3482" i="18"/>
  <c r="I3482" i="18"/>
  <c r="H3483" i="18"/>
  <c r="I3483" i="18"/>
  <c r="H3484" i="18"/>
  <c r="I3484" i="18"/>
  <c r="H3485" i="18"/>
  <c r="I3485" i="18"/>
  <c r="H3486" i="18"/>
  <c r="I3486" i="18"/>
  <c r="H3487" i="18"/>
  <c r="I3487" i="18"/>
  <c r="H3457" i="18"/>
  <c r="I3457" i="18"/>
  <c r="H3458" i="18"/>
  <c r="I3458" i="18"/>
  <c r="H3459" i="18"/>
  <c r="I3459" i="18"/>
  <c r="H3460" i="18"/>
  <c r="I3460" i="18"/>
  <c r="H3461" i="18"/>
  <c r="I3461" i="18"/>
  <c r="H3462" i="18"/>
  <c r="I3462" i="18"/>
  <c r="H3463" i="18"/>
  <c r="I3463" i="18"/>
  <c r="H3464" i="18"/>
  <c r="I3464" i="18"/>
  <c r="H3465" i="18"/>
  <c r="I3465" i="18"/>
  <c r="H3466" i="18"/>
  <c r="I3466" i="18"/>
  <c r="I3456" i="18"/>
  <c r="H3456" i="18"/>
  <c r="I3455" i="18"/>
  <c r="H3455" i="18"/>
  <c r="I3454" i="18"/>
  <c r="H3454" i="18"/>
  <c r="I3453" i="18"/>
  <c r="H3453" i="18"/>
  <c r="I3452" i="18"/>
  <c r="H3452" i="18"/>
  <c r="I3451" i="18"/>
  <c r="H3451" i="18"/>
  <c r="I3450" i="18"/>
  <c r="H3450" i="18"/>
  <c r="I3449" i="18"/>
  <c r="H3449" i="18"/>
  <c r="H3445" i="18"/>
  <c r="I3445" i="18"/>
  <c r="H3446" i="18"/>
  <c r="I3446" i="18"/>
  <c r="H3447" i="18"/>
  <c r="I3447" i="18"/>
  <c r="H3448" i="18"/>
  <c r="I3448" i="18"/>
  <c r="I3433" i="18"/>
  <c r="I3434" i="18"/>
  <c r="I3435" i="18"/>
  <c r="I3436" i="18"/>
  <c r="I3437" i="18"/>
  <c r="I3438" i="18"/>
  <c r="I3439" i="18"/>
  <c r="I3440" i="18"/>
  <c r="I3441" i="18"/>
  <c r="I3442" i="18"/>
  <c r="I2084" i="18"/>
  <c r="H3433" i="18"/>
  <c r="H3434" i="18"/>
  <c r="H3435" i="18"/>
  <c r="H3436" i="18"/>
  <c r="H3437" i="18"/>
  <c r="H3438" i="18"/>
  <c r="H3439" i="18"/>
  <c r="H3440" i="18"/>
  <c r="H3441" i="18"/>
  <c r="H3442" i="18"/>
  <c r="I3444" i="18"/>
  <c r="H3444" i="18"/>
  <c r="I3443" i="18"/>
  <c r="H3443" i="18"/>
  <c r="H3431" i="18"/>
  <c r="I3431" i="18"/>
  <c r="H3432" i="18"/>
  <c r="I3432" i="18"/>
  <c r="H3427" i="18"/>
  <c r="I3427" i="18"/>
  <c r="H3428" i="18"/>
  <c r="I3428" i="18"/>
  <c r="H3429" i="18"/>
  <c r="I3429" i="18"/>
  <c r="H3430" i="18"/>
  <c r="I3430" i="18"/>
  <c r="H3425" i="18"/>
  <c r="I3425" i="18"/>
  <c r="H3426" i="18"/>
  <c r="I3426" i="18"/>
  <c r="H3423" i="18"/>
  <c r="I3423" i="18"/>
  <c r="H3424" i="18"/>
  <c r="I3424" i="18"/>
  <c r="H3417" i="18"/>
  <c r="I3417" i="18"/>
  <c r="H3418" i="18"/>
  <c r="I3418" i="18"/>
  <c r="H3419" i="18"/>
  <c r="I3419" i="18"/>
  <c r="H3420" i="18"/>
  <c r="I3420" i="18"/>
  <c r="H3421" i="18"/>
  <c r="I3421" i="18"/>
  <c r="H3422" i="18"/>
  <c r="I3422" i="18"/>
  <c r="H3415" i="18"/>
  <c r="I3415" i="18"/>
  <c r="H3416" i="18"/>
  <c r="I3416" i="18"/>
  <c r="H3403" i="18"/>
  <c r="I3403" i="18"/>
  <c r="H3404" i="18"/>
  <c r="I3404" i="18"/>
  <c r="H3405" i="18"/>
  <c r="I3405" i="18"/>
  <c r="H3406" i="18"/>
  <c r="I3406" i="18"/>
  <c r="H3407" i="18"/>
  <c r="I3407" i="18"/>
  <c r="H3408" i="18"/>
  <c r="I3408" i="18"/>
  <c r="H3409" i="18"/>
  <c r="I3409" i="18"/>
  <c r="H3410" i="18"/>
  <c r="I3410" i="18"/>
  <c r="H3411" i="18"/>
  <c r="I3411" i="18"/>
  <c r="H3412" i="18"/>
  <c r="I3412" i="18"/>
  <c r="H3413" i="18"/>
  <c r="I3413" i="18"/>
  <c r="H3414" i="18"/>
  <c r="I3414" i="18"/>
  <c r="H3399" i="18"/>
  <c r="I3399" i="18"/>
  <c r="H3400" i="18"/>
  <c r="I3400" i="18"/>
  <c r="H3401" i="18"/>
  <c r="I3401" i="18"/>
  <c r="H3402" i="18"/>
  <c r="I3402" i="18"/>
  <c r="H3395" i="18"/>
  <c r="I3395" i="18"/>
  <c r="H3396" i="18"/>
  <c r="I3396" i="18"/>
  <c r="H3397" i="18"/>
  <c r="I3397" i="18"/>
  <c r="H3398" i="18"/>
  <c r="I3398" i="18"/>
  <c r="H3389" i="18"/>
  <c r="I3389" i="18"/>
  <c r="H3390" i="18"/>
  <c r="I3390" i="18"/>
  <c r="H3391" i="18"/>
  <c r="I3391" i="18"/>
  <c r="H3392" i="18"/>
  <c r="I3392" i="18"/>
  <c r="H3393" i="18"/>
  <c r="I3393" i="18"/>
  <c r="H3394" i="18"/>
  <c r="I3394" i="18"/>
  <c r="H3388" i="18"/>
  <c r="I3388" i="18"/>
  <c r="I3387" i="18"/>
  <c r="H3387" i="18"/>
  <c r="H3369" i="18"/>
  <c r="I3369" i="18"/>
  <c r="H3370" i="18"/>
  <c r="I3370" i="18"/>
  <c r="H3371" i="18"/>
  <c r="I3371" i="18"/>
  <c r="H3372" i="18"/>
  <c r="I3372" i="18"/>
  <c r="H3373" i="18"/>
  <c r="I3373" i="18"/>
  <c r="H3374" i="18"/>
  <c r="I3374" i="18"/>
  <c r="H3375" i="18"/>
  <c r="I3375" i="18"/>
  <c r="H3376" i="18"/>
  <c r="I3376" i="18"/>
  <c r="H3377" i="18"/>
  <c r="I3377" i="18"/>
  <c r="H3378" i="18"/>
  <c r="I3378" i="18"/>
  <c r="H3379" i="18"/>
  <c r="I3379" i="18"/>
  <c r="H3380" i="18"/>
  <c r="I3380" i="18"/>
  <c r="H3381" i="18"/>
  <c r="I3381" i="18"/>
  <c r="H3382" i="18"/>
  <c r="I3382" i="18"/>
  <c r="H3383" i="18"/>
  <c r="I3383" i="18"/>
  <c r="H3384" i="18"/>
  <c r="I3384" i="18"/>
  <c r="H3385" i="18"/>
  <c r="I3385" i="18"/>
  <c r="H3386" i="18"/>
  <c r="I3386" i="18"/>
  <c r="H3367" i="18"/>
  <c r="I3367" i="18"/>
  <c r="H3368" i="18"/>
  <c r="I3368" i="18"/>
  <c r="H3365" i="18"/>
  <c r="I3365" i="18"/>
  <c r="H3366" i="18"/>
  <c r="I3366" i="18"/>
  <c r="H3351" i="18"/>
  <c r="I3351" i="18"/>
  <c r="H3352" i="18"/>
  <c r="I3352" i="18"/>
  <c r="H3353" i="18"/>
  <c r="I3353" i="18"/>
  <c r="H3354" i="18"/>
  <c r="I3354" i="18"/>
  <c r="H3355" i="18"/>
  <c r="I3355" i="18"/>
  <c r="H3356" i="18"/>
  <c r="I3356" i="18"/>
  <c r="H3357" i="18"/>
  <c r="I3357" i="18"/>
  <c r="H3358" i="18"/>
  <c r="I3358" i="18"/>
  <c r="H3359" i="18"/>
  <c r="I3359" i="18"/>
  <c r="H3360" i="18"/>
  <c r="I3360" i="18"/>
  <c r="H3361" i="18"/>
  <c r="I3361" i="18"/>
  <c r="H3362" i="18"/>
  <c r="I3362" i="18"/>
  <c r="H3363" i="18"/>
  <c r="I3363" i="18"/>
  <c r="H3364" i="18"/>
  <c r="I3364" i="18"/>
  <c r="I3350" i="18"/>
  <c r="H3350" i="18"/>
  <c r="I3349" i="18"/>
  <c r="H3349" i="18"/>
  <c r="I3348" i="18"/>
  <c r="H3348" i="18"/>
  <c r="I3347" i="18"/>
  <c r="H3347" i="18"/>
  <c r="H3343" i="18"/>
  <c r="I3343" i="18"/>
  <c r="H3344" i="18"/>
  <c r="I3344" i="18"/>
  <c r="H3345" i="18"/>
  <c r="I3345" i="18"/>
  <c r="H3346" i="18"/>
  <c r="I3346" i="18"/>
  <c r="H3337" i="18"/>
  <c r="I3337" i="18"/>
  <c r="H3338" i="18"/>
  <c r="I3338" i="18"/>
  <c r="H3339" i="18"/>
  <c r="I3339" i="18"/>
  <c r="H3340" i="18"/>
  <c r="I3340" i="18"/>
  <c r="H3341" i="18"/>
  <c r="I3341" i="18"/>
  <c r="H3342" i="18"/>
  <c r="I3342" i="18"/>
  <c r="H3321" i="18"/>
  <c r="I3321" i="18"/>
  <c r="H3322" i="18"/>
  <c r="I3322" i="18"/>
  <c r="H3323" i="18"/>
  <c r="I3323" i="18"/>
  <c r="H3324" i="18"/>
  <c r="I3324" i="18"/>
  <c r="H3325" i="18"/>
  <c r="I3325" i="18"/>
  <c r="H3326" i="18"/>
  <c r="I3326" i="18"/>
  <c r="H3327" i="18"/>
  <c r="I3327" i="18"/>
  <c r="H3328" i="18"/>
  <c r="I3328" i="18"/>
  <c r="H3329" i="18"/>
  <c r="I3329" i="18"/>
  <c r="H3330" i="18"/>
  <c r="I3330" i="18"/>
  <c r="H3331" i="18"/>
  <c r="I3331" i="18"/>
  <c r="H3332" i="18"/>
  <c r="I3332" i="18"/>
  <c r="H3333" i="18"/>
  <c r="I3333" i="18"/>
  <c r="H3334" i="18"/>
  <c r="I3334" i="18"/>
  <c r="H3335" i="18"/>
  <c r="I3335" i="18"/>
  <c r="H3336" i="18"/>
  <c r="I3336" i="18"/>
  <c r="H3315" i="18"/>
  <c r="I3315" i="18"/>
  <c r="H3316" i="18"/>
  <c r="I3316" i="18"/>
  <c r="H3317" i="18"/>
  <c r="I3317" i="18"/>
  <c r="H3318" i="18"/>
  <c r="I3318" i="18"/>
  <c r="H3319" i="18"/>
  <c r="I3319" i="18"/>
  <c r="H3320" i="18"/>
  <c r="I3320" i="18"/>
  <c r="H3314" i="18"/>
  <c r="I3314" i="18"/>
  <c r="I3313" i="18"/>
  <c r="H3313" i="18"/>
  <c r="H3311" i="18"/>
  <c r="I3311" i="18"/>
  <c r="H3312" i="18"/>
  <c r="I3312" i="18"/>
  <c r="H3309" i="18"/>
  <c r="I3309" i="18"/>
  <c r="H3310" i="18"/>
  <c r="I3310" i="18"/>
  <c r="H3306" i="18"/>
  <c r="I3306" i="18"/>
  <c r="H3307" i="18"/>
  <c r="I3307" i="18"/>
  <c r="H3308" i="18"/>
  <c r="I3308" i="18"/>
  <c r="I3305" i="18"/>
  <c r="H3305" i="18"/>
  <c r="N3297" i="18"/>
  <c r="N3298" i="18"/>
  <c r="N3299" i="18"/>
  <c r="N3300" i="18"/>
  <c r="N3301" i="18"/>
  <c r="N3302" i="18"/>
  <c r="N3303" i="18"/>
  <c r="N3304" i="18"/>
  <c r="H3297" i="18"/>
  <c r="I3297" i="18"/>
  <c r="H3298" i="18"/>
  <c r="I3298" i="18"/>
  <c r="H3299" i="18"/>
  <c r="I3299" i="18"/>
  <c r="H3300" i="18"/>
  <c r="I3300" i="18"/>
  <c r="H3301" i="18"/>
  <c r="I3301" i="18"/>
  <c r="H3302" i="18"/>
  <c r="I3302" i="18"/>
  <c r="H3303" i="18"/>
  <c r="I3303" i="18"/>
  <c r="H3304" i="18"/>
  <c r="I3304" i="18"/>
  <c r="N3295" i="18"/>
  <c r="N3296" i="18"/>
  <c r="H3295" i="18"/>
  <c r="I3295" i="18"/>
  <c r="H3296" i="18"/>
  <c r="I3296" i="18"/>
  <c r="N3293" i="18"/>
  <c r="N3294" i="18"/>
  <c r="H3293" i="18"/>
  <c r="I3293" i="18"/>
  <c r="H3294" i="18"/>
  <c r="I3294" i="18"/>
  <c r="N3291" i="18"/>
  <c r="N3292" i="18"/>
  <c r="H3291" i="18"/>
  <c r="I3291" i="18"/>
  <c r="H3292" i="18"/>
  <c r="I3292" i="18"/>
  <c r="N3290" i="18"/>
  <c r="H3290" i="18"/>
  <c r="I3290" i="18"/>
  <c r="Q3694" i="18" l="1"/>
  <c r="R3694" i="18"/>
  <c r="R3695" i="18"/>
  <c r="Q3695" i="18"/>
  <c r="R3690" i="18"/>
  <c r="Q3690" i="18"/>
  <c r="R3691" i="18"/>
  <c r="Q3691" i="18"/>
  <c r="R3692" i="18"/>
  <c r="S3692" i="18" s="1"/>
  <c r="Q3692" i="18"/>
  <c r="R3693" i="18"/>
  <c r="Q3693" i="18"/>
  <c r="R3686" i="18"/>
  <c r="S3686" i="18" s="1"/>
  <c r="Q3686" i="18"/>
  <c r="R3687" i="18"/>
  <c r="S3687" i="18" s="1"/>
  <c r="Q3687" i="18"/>
  <c r="Q3688" i="18"/>
  <c r="R3688" i="18"/>
  <c r="S3688" i="18" s="1"/>
  <c r="R3689" i="18"/>
  <c r="Q3689" i="18"/>
  <c r="R3685" i="18"/>
  <c r="Q3685" i="18"/>
  <c r="R3684" i="18"/>
  <c r="Q3684" i="18"/>
  <c r="R3672" i="18"/>
  <c r="Q3672" i="18"/>
  <c r="Q3673" i="18"/>
  <c r="R3673" i="18"/>
  <c r="S3673" i="18" s="1"/>
  <c r="Q3674" i="18"/>
  <c r="R3674" i="18"/>
  <c r="S3674" i="18" s="1"/>
  <c r="R3675" i="18"/>
  <c r="S3675" i="18" s="1"/>
  <c r="Q3675" i="18"/>
  <c r="Q3676" i="18"/>
  <c r="R3676" i="18"/>
  <c r="R3677" i="18"/>
  <c r="Q3677" i="18"/>
  <c r="Q3678" i="18"/>
  <c r="R3678" i="18"/>
  <c r="R3679" i="18"/>
  <c r="Q3679" i="18"/>
  <c r="R3680" i="18"/>
  <c r="Q3680" i="18"/>
  <c r="R3681" i="18"/>
  <c r="Q3681" i="18"/>
  <c r="R3682" i="18"/>
  <c r="Q3682" i="18"/>
  <c r="Q3683" i="18"/>
  <c r="R3683" i="18"/>
  <c r="R3664" i="18"/>
  <c r="S3664" i="18" s="1"/>
  <c r="Q3664" i="18"/>
  <c r="R3665" i="18"/>
  <c r="S3665" i="18" s="1"/>
  <c r="Q3665" i="18"/>
  <c r="R3666" i="18"/>
  <c r="Q3666" i="18"/>
  <c r="R3667" i="18"/>
  <c r="Q3667" i="18"/>
  <c r="R3668" i="18"/>
  <c r="Q3668" i="18"/>
  <c r="R3669" i="18"/>
  <c r="Q3669" i="18"/>
  <c r="R3670" i="18"/>
  <c r="Q3670" i="18"/>
  <c r="Q3671" i="18"/>
  <c r="R3671" i="18"/>
  <c r="Q3656" i="18"/>
  <c r="R3656" i="18"/>
  <c r="R3657" i="18"/>
  <c r="Q3657" i="18"/>
  <c r="R3658" i="18"/>
  <c r="Q3658" i="18"/>
  <c r="Q3659" i="18"/>
  <c r="R3659" i="18"/>
  <c r="S3659" i="18" s="1"/>
  <c r="R3660" i="18"/>
  <c r="Q3660" i="18"/>
  <c r="R3661" i="18"/>
  <c r="Q3661" i="18"/>
  <c r="R3662" i="18"/>
  <c r="Q3662" i="18"/>
  <c r="R3663" i="18"/>
  <c r="Q3663" i="18"/>
  <c r="Q3614" i="18"/>
  <c r="R3614" i="18"/>
  <c r="Q3615" i="18"/>
  <c r="R3615" i="18"/>
  <c r="Q3616" i="18"/>
  <c r="R3616" i="18"/>
  <c r="R3617" i="18"/>
  <c r="Q3617" i="18"/>
  <c r="Q3618" i="18"/>
  <c r="R3618" i="18"/>
  <c r="R3619" i="18"/>
  <c r="Q3619" i="18"/>
  <c r="Q3620" i="18"/>
  <c r="R3620" i="18"/>
  <c r="Q3621" i="18"/>
  <c r="R3621" i="18"/>
  <c r="R3622" i="18"/>
  <c r="Q3622" i="18"/>
  <c r="R3623" i="18"/>
  <c r="Q3623" i="18"/>
  <c r="Q3624" i="18"/>
  <c r="R3624" i="18"/>
  <c r="S3624" i="18" s="1"/>
  <c r="R3625" i="18"/>
  <c r="S3625" i="18" s="1"/>
  <c r="Q3625" i="18"/>
  <c r="R3626" i="18"/>
  <c r="Q3626" i="18"/>
  <c r="Q3627" i="18"/>
  <c r="R3627" i="18"/>
  <c r="Q3628" i="18"/>
  <c r="R3628" i="18"/>
  <c r="R3629" i="18"/>
  <c r="Q3629" i="18"/>
  <c r="R3630" i="18"/>
  <c r="Q3630" i="18"/>
  <c r="R3631" i="18"/>
  <c r="Q3631" i="18"/>
  <c r="Q3632" i="18"/>
  <c r="R3632" i="18"/>
  <c r="Q3633" i="18"/>
  <c r="R3633" i="18"/>
  <c r="Q3634" i="18"/>
  <c r="R3634" i="18"/>
  <c r="Q3635" i="18"/>
  <c r="R3635" i="18"/>
  <c r="Q3636" i="18"/>
  <c r="R3636" i="18"/>
  <c r="Q3637" i="18"/>
  <c r="R3637" i="18"/>
  <c r="Q3638" i="18"/>
  <c r="R3638" i="18"/>
  <c r="Q3639" i="18"/>
  <c r="R3639" i="18"/>
  <c r="Q3640" i="18"/>
  <c r="R3640" i="18"/>
  <c r="R3641" i="18"/>
  <c r="Q3641" i="18"/>
  <c r="Q3642" i="18"/>
  <c r="R3642" i="18"/>
  <c r="Q3643" i="18"/>
  <c r="R3643" i="18"/>
  <c r="Q3644" i="18"/>
  <c r="R3644" i="18"/>
  <c r="R3645" i="18"/>
  <c r="Q3645" i="18"/>
  <c r="Q3646" i="18"/>
  <c r="R3646" i="18"/>
  <c r="Q3647" i="18"/>
  <c r="R3647" i="18"/>
  <c r="R3648" i="18"/>
  <c r="Q3648" i="18"/>
  <c r="Q3649" i="18"/>
  <c r="R3649" i="18"/>
  <c r="Q3650" i="18"/>
  <c r="R3650" i="18"/>
  <c r="R3651" i="18"/>
  <c r="Q3651" i="18"/>
  <c r="R3652" i="18"/>
  <c r="Q3652" i="18"/>
  <c r="Q3653" i="18"/>
  <c r="R3653" i="18"/>
  <c r="Q3654" i="18"/>
  <c r="R3654" i="18"/>
  <c r="R3655" i="18"/>
  <c r="Q3655" i="18"/>
  <c r="Q3600" i="18"/>
  <c r="R3600" i="18"/>
  <c r="Q3601" i="18"/>
  <c r="R3601" i="18"/>
  <c r="R3602" i="18"/>
  <c r="Q3602" i="18"/>
  <c r="R3603" i="18"/>
  <c r="Q3603" i="18"/>
  <c r="Q3604" i="18"/>
  <c r="R3604" i="18"/>
  <c r="R3605" i="18"/>
  <c r="Q3605" i="18"/>
  <c r="R3606" i="18"/>
  <c r="Q3606" i="18"/>
  <c r="Q3607" i="18"/>
  <c r="R3607" i="18"/>
  <c r="Q3608" i="18"/>
  <c r="R3608" i="18"/>
  <c r="R3609" i="18"/>
  <c r="Q3609" i="18"/>
  <c r="R3610" i="18"/>
  <c r="Q3610" i="18"/>
  <c r="R3611" i="18"/>
  <c r="Q3611" i="18"/>
  <c r="Q3612" i="18"/>
  <c r="R3612" i="18"/>
  <c r="Q3613" i="18"/>
  <c r="R3613" i="18"/>
  <c r="Q3593" i="18"/>
  <c r="R3593" i="18"/>
  <c r="Q3592" i="18"/>
  <c r="R3592" i="18"/>
  <c r="R3594" i="18"/>
  <c r="Q3594" i="18"/>
  <c r="Q3595" i="18"/>
  <c r="R3595" i="18"/>
  <c r="Q3596" i="18"/>
  <c r="R3596" i="18"/>
  <c r="Q3597" i="18"/>
  <c r="R3597" i="18"/>
  <c r="Q3598" i="18"/>
  <c r="R3598" i="18"/>
  <c r="Q3599" i="18"/>
  <c r="R3599" i="18"/>
  <c r="Q3588" i="18"/>
  <c r="R3588" i="18"/>
  <c r="Q3589" i="18"/>
  <c r="R3589" i="18"/>
  <c r="R3590" i="18"/>
  <c r="Q3590" i="18"/>
  <c r="Q3591" i="18"/>
  <c r="R3591" i="18"/>
  <c r="Q3583" i="18"/>
  <c r="R3583" i="18"/>
  <c r="Q3584" i="18"/>
  <c r="R3584" i="18"/>
  <c r="R3585" i="18"/>
  <c r="Q3585" i="18"/>
  <c r="Q3586" i="18"/>
  <c r="R3586" i="18"/>
  <c r="Q3587" i="18"/>
  <c r="R3587" i="18"/>
  <c r="Q3582" i="18"/>
  <c r="R3582" i="18"/>
  <c r="Q3581" i="18"/>
  <c r="R3581" i="18"/>
  <c r="Q3580" i="18"/>
  <c r="R3580" i="18"/>
  <c r="Q3579" i="18"/>
  <c r="R3579" i="18"/>
  <c r="Q3578" i="18"/>
  <c r="R3578" i="18"/>
  <c r="Q3577" i="18"/>
  <c r="R3577" i="18"/>
  <c r="R3576" i="18"/>
  <c r="Q3576" i="18"/>
  <c r="Q3575" i="18"/>
  <c r="R3575" i="18"/>
  <c r="R3561" i="18"/>
  <c r="Q3561" i="18"/>
  <c r="Q3562" i="18"/>
  <c r="R3562" i="18"/>
  <c r="Q3563" i="18"/>
  <c r="R3563" i="18"/>
  <c r="R3564" i="18"/>
  <c r="Q3564" i="18"/>
  <c r="R3565" i="18"/>
  <c r="Q3565" i="18"/>
  <c r="R3566" i="18"/>
  <c r="Q3566" i="18"/>
  <c r="Q3567" i="18"/>
  <c r="R3567" i="18"/>
  <c r="Q3568" i="18"/>
  <c r="R3568" i="18"/>
  <c r="R3569" i="18"/>
  <c r="Q3569" i="18"/>
  <c r="R3570" i="18"/>
  <c r="Q3570" i="18"/>
  <c r="Q3571" i="18"/>
  <c r="R3571" i="18"/>
  <c r="Q3572" i="18"/>
  <c r="R3572" i="18"/>
  <c r="R3573" i="18"/>
  <c r="Q3573" i="18"/>
  <c r="Q3574" i="18"/>
  <c r="R3574" i="18"/>
  <c r="R3541" i="18"/>
  <c r="Q3541" i="18"/>
  <c r="Q3542" i="18"/>
  <c r="R3542" i="18"/>
  <c r="Q3543" i="18"/>
  <c r="R3543" i="18"/>
  <c r="Q3544" i="18"/>
  <c r="R3544" i="18"/>
  <c r="Q3545" i="18"/>
  <c r="R3545" i="18"/>
  <c r="Q3546" i="18"/>
  <c r="R3546" i="18"/>
  <c r="Q3547" i="18"/>
  <c r="R3547" i="18"/>
  <c r="Q3548" i="18"/>
  <c r="R3548" i="18"/>
  <c r="Q3549" i="18"/>
  <c r="R3549" i="18"/>
  <c r="Q3550" i="18"/>
  <c r="R3550" i="18"/>
  <c r="Q3551" i="18"/>
  <c r="R3551" i="18"/>
  <c r="Q3552" i="18"/>
  <c r="R3552" i="18"/>
  <c r="Q3553" i="18"/>
  <c r="R3553" i="18"/>
  <c r="Q3554" i="18"/>
  <c r="R3554" i="18"/>
  <c r="Q3555" i="18"/>
  <c r="R3555" i="18"/>
  <c r="Q3556" i="18"/>
  <c r="R3556" i="18"/>
  <c r="Q3557" i="18"/>
  <c r="R3557" i="18"/>
  <c r="R3558" i="18"/>
  <c r="Q3558" i="18"/>
  <c r="Q3559" i="18"/>
  <c r="R3559" i="18"/>
  <c r="Q3560" i="18"/>
  <c r="R3560" i="18"/>
  <c r="Q3540" i="18"/>
  <c r="R3540" i="18"/>
  <c r="Q3539" i="18"/>
  <c r="R3539" i="18"/>
  <c r="R3538" i="18"/>
  <c r="Q3538" i="18"/>
  <c r="R3537" i="18"/>
  <c r="Q3537" i="18"/>
  <c r="Q3536" i="18"/>
  <c r="R3536" i="18"/>
  <c r="Q3535" i="18"/>
  <c r="R3535" i="18"/>
  <c r="R3534" i="18"/>
  <c r="Q3534" i="18"/>
  <c r="R3533" i="18"/>
  <c r="Q3533" i="18"/>
  <c r="R3532" i="18"/>
  <c r="Q3532" i="18"/>
  <c r="Q3531" i="18"/>
  <c r="R3531" i="18"/>
  <c r="Q3530" i="18"/>
  <c r="R3530" i="18"/>
  <c r="Q3529" i="18"/>
  <c r="R3529" i="18"/>
  <c r="Q3528" i="18"/>
  <c r="R3528" i="18"/>
  <c r="R3527" i="18"/>
  <c r="Q3527" i="18"/>
  <c r="Q3526" i="18"/>
  <c r="R3526" i="18"/>
  <c r="Q3525" i="18"/>
  <c r="R3525" i="18"/>
  <c r="Q3524" i="18"/>
  <c r="R3524" i="18"/>
  <c r="Q3523" i="18"/>
  <c r="R3523" i="18"/>
  <c r="Q3522" i="18"/>
  <c r="R3522" i="18"/>
  <c r="R3521" i="18"/>
  <c r="Q3521" i="18"/>
  <c r="Q3520" i="18"/>
  <c r="R3520" i="18"/>
  <c r="Q3519" i="18"/>
  <c r="R3519" i="18"/>
  <c r="R3518" i="18"/>
  <c r="Q3518" i="18"/>
  <c r="Q3517" i="18"/>
  <c r="R3517" i="18"/>
  <c r="R3516" i="18"/>
  <c r="Q3516" i="18"/>
  <c r="R3515" i="18"/>
  <c r="Q3515" i="18"/>
  <c r="Q3514" i="18"/>
  <c r="R3514" i="18"/>
  <c r="Q3513" i="18"/>
  <c r="R3513" i="18"/>
  <c r="R3505" i="18"/>
  <c r="Q3505" i="18"/>
  <c r="Q3506" i="18"/>
  <c r="R3506" i="18"/>
  <c r="R3507" i="18"/>
  <c r="Q3507" i="18"/>
  <c r="Q3508" i="18"/>
  <c r="R3508" i="18"/>
  <c r="R3509" i="18"/>
  <c r="Q3509" i="18"/>
  <c r="R3510" i="18"/>
  <c r="Q3510" i="18"/>
  <c r="R3511" i="18"/>
  <c r="Q3511" i="18"/>
  <c r="Q3512" i="18"/>
  <c r="R3512" i="18"/>
  <c r="R3491" i="18"/>
  <c r="Q3491" i="18"/>
  <c r="R3492" i="18"/>
  <c r="Q3492" i="18"/>
  <c r="Q3493" i="18"/>
  <c r="R3493" i="18"/>
  <c r="Q3494" i="18"/>
  <c r="R3494" i="18"/>
  <c r="Q3495" i="18"/>
  <c r="R3495" i="18"/>
  <c r="R3496" i="18"/>
  <c r="Q3496" i="18"/>
  <c r="Q3497" i="18"/>
  <c r="R3497" i="18"/>
  <c r="Q3498" i="18"/>
  <c r="R3498" i="18"/>
  <c r="R3499" i="18"/>
  <c r="Q3499" i="18"/>
  <c r="Q3500" i="18"/>
  <c r="R3500" i="18"/>
  <c r="Q3501" i="18"/>
  <c r="R3501" i="18"/>
  <c r="R3502" i="18"/>
  <c r="S3502" i="18" s="1"/>
  <c r="Q3502" i="18"/>
  <c r="R3503" i="18"/>
  <c r="S3503" i="18" s="1"/>
  <c r="Q3503" i="18"/>
  <c r="R3504" i="18"/>
  <c r="Q3504" i="18"/>
  <c r="R3488" i="18"/>
  <c r="Q3488" i="18"/>
  <c r="R3489" i="18"/>
  <c r="S3489" i="18" s="1"/>
  <c r="Q3489" i="18"/>
  <c r="R3490" i="18"/>
  <c r="S3490" i="18" s="1"/>
  <c r="Q3490" i="18"/>
  <c r="R3467" i="18"/>
  <c r="Q3467" i="18"/>
  <c r="Q3468" i="18"/>
  <c r="R3468" i="18"/>
  <c r="R3469" i="18"/>
  <c r="Q3469" i="18"/>
  <c r="Q3470" i="18"/>
  <c r="R3470" i="18"/>
  <c r="R3471" i="18"/>
  <c r="Q3471" i="18"/>
  <c r="R3472" i="18"/>
  <c r="Q3472" i="18"/>
  <c r="Q3473" i="18"/>
  <c r="R3473" i="18"/>
  <c r="R3474" i="18"/>
  <c r="Q3474" i="18"/>
  <c r="R3475" i="18"/>
  <c r="Q3475" i="18"/>
  <c r="R3476" i="18"/>
  <c r="Q3476" i="18"/>
  <c r="Q3477" i="18"/>
  <c r="R3477" i="18"/>
  <c r="Q3478" i="18"/>
  <c r="R3478" i="18"/>
  <c r="Q3479" i="18"/>
  <c r="R3479" i="18"/>
  <c r="Q3480" i="18"/>
  <c r="R3480" i="18"/>
  <c r="R3481" i="18"/>
  <c r="Q3481" i="18"/>
  <c r="Q3482" i="18"/>
  <c r="R3482" i="18"/>
  <c r="Q3483" i="18"/>
  <c r="R3483" i="18"/>
  <c r="R3484" i="18"/>
  <c r="Q3484" i="18"/>
  <c r="R3485" i="18"/>
  <c r="Q3485" i="18"/>
  <c r="R3486" i="18"/>
  <c r="Q3486" i="18"/>
  <c r="R3487" i="18"/>
  <c r="Q3487" i="18"/>
  <c r="R3457" i="18"/>
  <c r="Q3457" i="18"/>
  <c r="R3458" i="18"/>
  <c r="Q3458" i="18"/>
  <c r="Q3459" i="18"/>
  <c r="R3459" i="18"/>
  <c r="Q3460" i="18"/>
  <c r="R3460" i="18"/>
  <c r="R3461" i="18"/>
  <c r="Q3461" i="18"/>
  <c r="Q3462" i="18"/>
  <c r="R3462" i="18"/>
  <c r="R3463" i="18"/>
  <c r="Q3463" i="18"/>
  <c r="Q3464" i="18"/>
  <c r="R3464" i="18"/>
  <c r="R3465" i="18"/>
  <c r="Q3465" i="18"/>
  <c r="Q3466" i="18"/>
  <c r="R3466" i="18"/>
  <c r="R3456" i="18"/>
  <c r="Q3456" i="18"/>
  <c r="Q3455" i="18"/>
  <c r="R3455" i="18"/>
  <c r="Q3454" i="18"/>
  <c r="R3454" i="18"/>
  <c r="R3453" i="18"/>
  <c r="Q3453" i="18"/>
  <c r="Q3452" i="18"/>
  <c r="R3452" i="18"/>
  <c r="R3451" i="18"/>
  <c r="Q3451" i="18"/>
  <c r="Q3450" i="18"/>
  <c r="R3450" i="18"/>
  <c r="Q3449" i="18"/>
  <c r="R3449" i="18"/>
  <c r="Q3445" i="18"/>
  <c r="R3445" i="18"/>
  <c r="R3446" i="18"/>
  <c r="Q3446" i="18"/>
  <c r="R3447" i="18"/>
  <c r="Q3447" i="18"/>
  <c r="R3448" i="18"/>
  <c r="Q3448" i="18"/>
  <c r="R3433" i="18"/>
  <c r="Q3433" i="18"/>
  <c r="R3434" i="18"/>
  <c r="Q3434" i="18"/>
  <c r="R3435" i="18"/>
  <c r="Q3435" i="18"/>
  <c r="Q3436" i="18"/>
  <c r="R3436" i="18"/>
  <c r="Q3437" i="18"/>
  <c r="R3437" i="18"/>
  <c r="Q3438" i="18"/>
  <c r="R3438" i="18"/>
  <c r="R3439" i="18"/>
  <c r="Q3439" i="18"/>
  <c r="R3440" i="18"/>
  <c r="Q3440" i="18"/>
  <c r="R3441" i="18"/>
  <c r="Q3441" i="18"/>
  <c r="R3442" i="18"/>
  <c r="Q3442" i="18"/>
  <c r="Q3444" i="18"/>
  <c r="R3444" i="18"/>
  <c r="R3443" i="18"/>
  <c r="Q3443" i="18"/>
  <c r="Q3431" i="18"/>
  <c r="R3431" i="18"/>
  <c r="Q3432" i="18"/>
  <c r="R3432" i="18"/>
  <c r="R3427" i="18"/>
  <c r="Q3427" i="18"/>
  <c r="R3428" i="18"/>
  <c r="Q3428" i="18"/>
  <c r="Q3429" i="18"/>
  <c r="R3429" i="18"/>
  <c r="Q3430" i="18"/>
  <c r="R3430" i="18"/>
  <c r="Q3425" i="18"/>
  <c r="R3425" i="18"/>
  <c r="Q3426" i="18"/>
  <c r="R3426" i="18"/>
  <c r="R3423" i="18"/>
  <c r="Q3423" i="18"/>
  <c r="R3424" i="18"/>
  <c r="Q3424" i="18"/>
  <c r="Q3417" i="18"/>
  <c r="R3417" i="18"/>
  <c r="Q3418" i="18"/>
  <c r="R3418" i="18"/>
  <c r="Q3419" i="18"/>
  <c r="R3419" i="18"/>
  <c r="R3420" i="18"/>
  <c r="Q3420" i="18"/>
  <c r="Q3421" i="18"/>
  <c r="R3421" i="18"/>
  <c r="R3422" i="18"/>
  <c r="Q3422" i="18"/>
  <c r="Q3415" i="18"/>
  <c r="R3415" i="18"/>
  <c r="Q3416" i="18"/>
  <c r="R3416" i="18"/>
  <c r="R3403" i="18"/>
  <c r="Q3403" i="18"/>
  <c r="R3404" i="18"/>
  <c r="Q3404" i="18"/>
  <c r="R3405" i="18"/>
  <c r="Q3405" i="18"/>
  <c r="R3406" i="18"/>
  <c r="Q3406" i="18"/>
  <c r="Q3407" i="18"/>
  <c r="R3407" i="18"/>
  <c r="Q3408" i="18"/>
  <c r="R3408" i="18"/>
  <c r="R3409" i="18"/>
  <c r="Q3409" i="18"/>
  <c r="R3410" i="18"/>
  <c r="Q3410" i="18"/>
  <c r="R3411" i="18"/>
  <c r="Q3411" i="18"/>
  <c r="Q3412" i="18"/>
  <c r="R3412" i="18"/>
  <c r="R3413" i="18"/>
  <c r="Q3413" i="18"/>
  <c r="R3414" i="18"/>
  <c r="Q3414" i="18"/>
  <c r="Q3399" i="18"/>
  <c r="R3399" i="18"/>
  <c r="R3400" i="18"/>
  <c r="Q3400" i="18"/>
  <c r="R3401" i="18"/>
  <c r="Q3401" i="18"/>
  <c r="R3402" i="18"/>
  <c r="Q3402" i="18"/>
  <c r="Q3395" i="18"/>
  <c r="R3395" i="18"/>
  <c r="R3396" i="18"/>
  <c r="Q3396" i="18"/>
  <c r="Q3397" i="18"/>
  <c r="R3397" i="18"/>
  <c r="R3398" i="18"/>
  <c r="S3398" i="18" s="1"/>
  <c r="Q3398" i="18"/>
  <c r="Q3389" i="18"/>
  <c r="R3389" i="18"/>
  <c r="R3390" i="18"/>
  <c r="Q3390" i="18"/>
  <c r="R3391" i="18"/>
  <c r="S3391" i="18" s="1"/>
  <c r="Q3391" i="18"/>
  <c r="Q3392" i="18"/>
  <c r="R3392" i="18"/>
  <c r="R3393" i="18"/>
  <c r="S3393" i="18" s="1"/>
  <c r="Q3393" i="18"/>
  <c r="Q3394" i="18"/>
  <c r="R3394" i="18"/>
  <c r="R3388" i="18"/>
  <c r="Q3388" i="18"/>
  <c r="Q3387" i="18"/>
  <c r="R3387" i="18"/>
  <c r="R3369" i="18"/>
  <c r="Q3369" i="18"/>
  <c r="Q3370" i="18"/>
  <c r="R3370" i="18"/>
  <c r="Q3371" i="18"/>
  <c r="R3371" i="18"/>
  <c r="R3372" i="18"/>
  <c r="Q3372" i="18"/>
  <c r="Q3373" i="18"/>
  <c r="R3373" i="18"/>
  <c r="R3374" i="18"/>
  <c r="Q3374" i="18"/>
  <c r="Q3375" i="18"/>
  <c r="R3375" i="18"/>
  <c r="Q3376" i="18"/>
  <c r="R3376" i="18"/>
  <c r="R3377" i="18"/>
  <c r="Q3377" i="18"/>
  <c r="Q3378" i="18"/>
  <c r="R3378" i="18"/>
  <c r="Q3379" i="18"/>
  <c r="R3379" i="18"/>
  <c r="R3380" i="18"/>
  <c r="Q3380" i="18"/>
  <c r="R3381" i="18"/>
  <c r="Q3381" i="18"/>
  <c r="Q3382" i="18"/>
  <c r="R3382" i="18"/>
  <c r="R3383" i="18"/>
  <c r="Q3383" i="18"/>
  <c r="R3384" i="18"/>
  <c r="Q3384" i="18"/>
  <c r="R3385" i="18"/>
  <c r="Q3385" i="18"/>
  <c r="R3386" i="18"/>
  <c r="Q3386" i="18"/>
  <c r="R3367" i="18"/>
  <c r="Q3367" i="18"/>
  <c r="Q3368" i="18"/>
  <c r="R3368" i="18"/>
  <c r="R3365" i="18"/>
  <c r="Q3365" i="18"/>
  <c r="Q3366" i="18"/>
  <c r="R3366" i="18"/>
  <c r="Q3351" i="18"/>
  <c r="R3351" i="18"/>
  <c r="R3352" i="18"/>
  <c r="Q3352" i="18"/>
  <c r="Q3353" i="18"/>
  <c r="R3353" i="18"/>
  <c r="R3354" i="18"/>
  <c r="Q3354" i="18"/>
  <c r="Q3355" i="18"/>
  <c r="R3355" i="18"/>
  <c r="Q3356" i="18"/>
  <c r="R3356" i="18"/>
  <c r="R3357" i="18"/>
  <c r="Q3357" i="18"/>
  <c r="R3358" i="18"/>
  <c r="Q3358" i="18"/>
  <c r="R3359" i="18"/>
  <c r="Q3359" i="18"/>
  <c r="R3360" i="18"/>
  <c r="Q3360" i="18"/>
  <c r="Q3361" i="18"/>
  <c r="R3361" i="18"/>
  <c r="R3362" i="18"/>
  <c r="Q3362" i="18"/>
  <c r="Q3363" i="18"/>
  <c r="R3363" i="18"/>
  <c r="Q3364" i="18"/>
  <c r="R3364" i="18"/>
  <c r="Q3350" i="18"/>
  <c r="R3350" i="18"/>
  <c r="Q3349" i="18"/>
  <c r="R3349" i="18"/>
  <c r="Q3348" i="18"/>
  <c r="R3348" i="18"/>
  <c r="R3347" i="18"/>
  <c r="Q3347" i="18"/>
  <c r="R3343" i="18"/>
  <c r="Q3343" i="18"/>
  <c r="R3344" i="18"/>
  <c r="Q3344" i="18"/>
  <c r="R3345" i="18"/>
  <c r="Q3345" i="18"/>
  <c r="R3346" i="18"/>
  <c r="Q3346" i="18"/>
  <c r="R3337" i="18"/>
  <c r="Q3337" i="18"/>
  <c r="Q3338" i="18"/>
  <c r="R3338" i="18"/>
  <c r="R3339" i="18"/>
  <c r="Q3339" i="18"/>
  <c r="R3340" i="18"/>
  <c r="Q3340" i="18"/>
  <c r="R3341" i="18"/>
  <c r="Q3341" i="18"/>
  <c r="R3342" i="18"/>
  <c r="Q3342" i="18"/>
  <c r="Q3321" i="18"/>
  <c r="R3321" i="18"/>
  <c r="Q3322" i="18"/>
  <c r="R3322" i="18"/>
  <c r="R3323" i="18"/>
  <c r="Q3323" i="18"/>
  <c r="R3324" i="18"/>
  <c r="Q3324" i="18"/>
  <c r="R3325" i="18"/>
  <c r="Q3325" i="18"/>
  <c r="R3326" i="18"/>
  <c r="Q3326" i="18"/>
  <c r="R3327" i="18"/>
  <c r="Q3327" i="18"/>
  <c r="R3328" i="18"/>
  <c r="Q3328" i="18"/>
  <c r="Q3329" i="18"/>
  <c r="R3329" i="18"/>
  <c r="Q3330" i="18"/>
  <c r="R3330" i="18"/>
  <c r="Q3331" i="18"/>
  <c r="R3331" i="18"/>
  <c r="R3332" i="18"/>
  <c r="Q3332" i="18"/>
  <c r="Q3333" i="18"/>
  <c r="R3333" i="18"/>
  <c r="R3334" i="18"/>
  <c r="Q3334" i="18"/>
  <c r="R3335" i="18"/>
  <c r="Q3335" i="18"/>
  <c r="Q3336" i="18"/>
  <c r="R3336" i="18"/>
  <c r="R3315" i="18"/>
  <c r="Q3315" i="18"/>
  <c r="R3316" i="18"/>
  <c r="Q3316" i="18"/>
  <c r="Q3317" i="18"/>
  <c r="R3317" i="18"/>
  <c r="R3318" i="18"/>
  <c r="Q3318" i="18"/>
  <c r="R3319" i="18"/>
  <c r="Q3319" i="18"/>
  <c r="Q3320" i="18"/>
  <c r="R3320" i="18"/>
  <c r="Q3314" i="18"/>
  <c r="R3314" i="18"/>
  <c r="R3313" i="18"/>
  <c r="Q3313" i="18"/>
  <c r="Q3311" i="18"/>
  <c r="R3311" i="18"/>
  <c r="R3312" i="18"/>
  <c r="Q3312" i="18"/>
  <c r="Q3309" i="18"/>
  <c r="R3309" i="18"/>
  <c r="R3310" i="18"/>
  <c r="Q3310" i="18"/>
  <c r="Q3306" i="18"/>
  <c r="R3306" i="18"/>
  <c r="R3307" i="18"/>
  <c r="Q3307" i="18"/>
  <c r="Q3308" i="18"/>
  <c r="R3308" i="18"/>
  <c r="Q3305" i="18"/>
  <c r="R3305" i="18"/>
  <c r="Q3297" i="18"/>
  <c r="R3297" i="18"/>
  <c r="R3298" i="18"/>
  <c r="Q3298" i="18"/>
  <c r="R3299" i="18"/>
  <c r="Q3299" i="18"/>
  <c r="Q3300" i="18"/>
  <c r="R3300" i="18"/>
  <c r="R3301" i="18"/>
  <c r="Q3301" i="18"/>
  <c r="R3302" i="18"/>
  <c r="Q3302" i="18"/>
  <c r="Q3303" i="18"/>
  <c r="R3303" i="18"/>
  <c r="S3303" i="18" s="1"/>
  <c r="Q3304" i="18"/>
  <c r="R3304" i="18"/>
  <c r="Q3295" i="18"/>
  <c r="R3295" i="18"/>
  <c r="Q3296" i="18"/>
  <c r="R3296" i="18"/>
  <c r="Q3293" i="18"/>
  <c r="R3293" i="18"/>
  <c r="Q3294" i="18"/>
  <c r="R3294" i="18"/>
  <c r="R3291" i="18"/>
  <c r="S3291" i="18" s="1"/>
  <c r="Q3291" i="18"/>
  <c r="Q3292" i="18"/>
  <c r="R3292" i="18"/>
  <c r="Q3290" i="18"/>
  <c r="R3290" i="18"/>
  <c r="S3290" i="18" s="1"/>
  <c r="S3683" i="18"/>
  <c r="S3695" i="18"/>
  <c r="S3694" i="18"/>
  <c r="S3691" i="18"/>
  <c r="N3289" i="18"/>
  <c r="H3289" i="18"/>
  <c r="I3289" i="18"/>
  <c r="N3286" i="18"/>
  <c r="N3287" i="18"/>
  <c r="N3288" i="18"/>
  <c r="H3286" i="18"/>
  <c r="I3286" i="18"/>
  <c r="H3287" i="18"/>
  <c r="I3287" i="18"/>
  <c r="H3288" i="18"/>
  <c r="I3288" i="18"/>
  <c r="N3285" i="18"/>
  <c r="H3285" i="18"/>
  <c r="I3285" i="18"/>
  <c r="N3284" i="18"/>
  <c r="H3284" i="18"/>
  <c r="I3284" i="18"/>
  <c r="N3282" i="18"/>
  <c r="N3283" i="18"/>
  <c r="H3282" i="18"/>
  <c r="I3282" i="18"/>
  <c r="H3283" i="18"/>
  <c r="I3283" i="18"/>
  <c r="N3280" i="18"/>
  <c r="N3281" i="18"/>
  <c r="H3280" i="18"/>
  <c r="I3280" i="18"/>
  <c r="H3281" i="18"/>
  <c r="I3281" i="18"/>
  <c r="N3279" i="18"/>
  <c r="H3279" i="18"/>
  <c r="I3279" i="18"/>
  <c r="N3278" i="18"/>
  <c r="H3278" i="18"/>
  <c r="I3278" i="18"/>
  <c r="N3276" i="18"/>
  <c r="N3277" i="18"/>
  <c r="H3276" i="18"/>
  <c r="I3276" i="18"/>
  <c r="H3277" i="18"/>
  <c r="I3277" i="18"/>
  <c r="N3257" i="18"/>
  <c r="N3258" i="18"/>
  <c r="N3259" i="18"/>
  <c r="N3260" i="18"/>
  <c r="N3261" i="18"/>
  <c r="N3262" i="18"/>
  <c r="N3263" i="18"/>
  <c r="N3264" i="18"/>
  <c r="N3265" i="18"/>
  <c r="N3266" i="18"/>
  <c r="N3267" i="18"/>
  <c r="N3268" i="18"/>
  <c r="N3269" i="18"/>
  <c r="N3270" i="18"/>
  <c r="N3271" i="18"/>
  <c r="N3272" i="18"/>
  <c r="N3273" i="18"/>
  <c r="N3274" i="18"/>
  <c r="N3275" i="18"/>
  <c r="H3257" i="18"/>
  <c r="I3257" i="18"/>
  <c r="H3258" i="18"/>
  <c r="I3258" i="18"/>
  <c r="H3259" i="18"/>
  <c r="I3259" i="18"/>
  <c r="H3260" i="18"/>
  <c r="I3260" i="18"/>
  <c r="H3261" i="18"/>
  <c r="I3261" i="18"/>
  <c r="H3262" i="18"/>
  <c r="I3262" i="18"/>
  <c r="H3263" i="18"/>
  <c r="I3263" i="18"/>
  <c r="H3264" i="18"/>
  <c r="I3264" i="18"/>
  <c r="H3265" i="18"/>
  <c r="I3265" i="18"/>
  <c r="H3266" i="18"/>
  <c r="I3266" i="18"/>
  <c r="H3267" i="18"/>
  <c r="I3267" i="18"/>
  <c r="H3268" i="18"/>
  <c r="I3268" i="18"/>
  <c r="H3269" i="18"/>
  <c r="I3269" i="18"/>
  <c r="H3270" i="18"/>
  <c r="I3270" i="18"/>
  <c r="H3271" i="18"/>
  <c r="I3271" i="18"/>
  <c r="H3272" i="18"/>
  <c r="I3272" i="18"/>
  <c r="H3273" i="18"/>
  <c r="I3273" i="18"/>
  <c r="H3274" i="18"/>
  <c r="I3274" i="18"/>
  <c r="H3275" i="18"/>
  <c r="I3275" i="18"/>
  <c r="N3246" i="18"/>
  <c r="N3247" i="18"/>
  <c r="N3248" i="18"/>
  <c r="N3249" i="18"/>
  <c r="N3250" i="18"/>
  <c r="N3251" i="18"/>
  <c r="N3252" i="18"/>
  <c r="N3253" i="18"/>
  <c r="N3254" i="18"/>
  <c r="N3255" i="18"/>
  <c r="N3256" i="18"/>
  <c r="H3246" i="18"/>
  <c r="I3246" i="18"/>
  <c r="H3247" i="18"/>
  <c r="I3247" i="18"/>
  <c r="H3248" i="18"/>
  <c r="I3248" i="18"/>
  <c r="H3249" i="18"/>
  <c r="I3249" i="18"/>
  <c r="H3250" i="18"/>
  <c r="I3250" i="18"/>
  <c r="H3251" i="18"/>
  <c r="I3251" i="18"/>
  <c r="H3252" i="18"/>
  <c r="I3252" i="18"/>
  <c r="H3253" i="18"/>
  <c r="I3253" i="18"/>
  <c r="H3254" i="18"/>
  <c r="I3254" i="18"/>
  <c r="H3255" i="18"/>
  <c r="I3255" i="18"/>
  <c r="H3256" i="18"/>
  <c r="I3256" i="18"/>
  <c r="N3239" i="18"/>
  <c r="N3240" i="18"/>
  <c r="N3241" i="18"/>
  <c r="N3242" i="18"/>
  <c r="N3243" i="18"/>
  <c r="N3244" i="18"/>
  <c r="N3245" i="18"/>
  <c r="H3239" i="18"/>
  <c r="I3239" i="18"/>
  <c r="H3240" i="18"/>
  <c r="I3240" i="18"/>
  <c r="H3241" i="18"/>
  <c r="I3241" i="18"/>
  <c r="H3242" i="18"/>
  <c r="I3242" i="18"/>
  <c r="H3243" i="18"/>
  <c r="I3243" i="18"/>
  <c r="H3244" i="18"/>
  <c r="I3244" i="18"/>
  <c r="H3245" i="18"/>
  <c r="I3245" i="18"/>
  <c r="N3235" i="18"/>
  <c r="N3236" i="18"/>
  <c r="N3237" i="18"/>
  <c r="N3238" i="18"/>
  <c r="H3235" i="18"/>
  <c r="I3235" i="18"/>
  <c r="H3236" i="18"/>
  <c r="I3236" i="18"/>
  <c r="H3237" i="18"/>
  <c r="I3237" i="18"/>
  <c r="H3238" i="18"/>
  <c r="I3238" i="18"/>
  <c r="N3231" i="18"/>
  <c r="N3232" i="18"/>
  <c r="N3233" i="18"/>
  <c r="N3234" i="18"/>
  <c r="H3231" i="18"/>
  <c r="I3231" i="18"/>
  <c r="H3232" i="18"/>
  <c r="I3232" i="18"/>
  <c r="H3233" i="18"/>
  <c r="I3233" i="18"/>
  <c r="H3234" i="18"/>
  <c r="I3234" i="18"/>
  <c r="N3228" i="18"/>
  <c r="N3229" i="18"/>
  <c r="N3230" i="18"/>
  <c r="H3228" i="18"/>
  <c r="I3228" i="18"/>
  <c r="H3229" i="18"/>
  <c r="I3229" i="18"/>
  <c r="H3230" i="18"/>
  <c r="I3230" i="18"/>
  <c r="N3217" i="18"/>
  <c r="N3218" i="18"/>
  <c r="N3219" i="18"/>
  <c r="N3220" i="18"/>
  <c r="N3221" i="18"/>
  <c r="N3222" i="18"/>
  <c r="N3223" i="18"/>
  <c r="N3224" i="18"/>
  <c r="N3225" i="18"/>
  <c r="N3226" i="18"/>
  <c r="N3227" i="18"/>
  <c r="H3217" i="18"/>
  <c r="I3217" i="18"/>
  <c r="H3218" i="18"/>
  <c r="I3218" i="18"/>
  <c r="H3219" i="18"/>
  <c r="I3219" i="18"/>
  <c r="H3220" i="18"/>
  <c r="I3220" i="18"/>
  <c r="H3221" i="18"/>
  <c r="I3221" i="18"/>
  <c r="H3222" i="18"/>
  <c r="I3222" i="18"/>
  <c r="H3223" i="18"/>
  <c r="I3223" i="18"/>
  <c r="H3224" i="18"/>
  <c r="I3224" i="18"/>
  <c r="H3225" i="18"/>
  <c r="I3225" i="18"/>
  <c r="H3226" i="18"/>
  <c r="I3226" i="18"/>
  <c r="H3227" i="18"/>
  <c r="I3227" i="18"/>
  <c r="S3584" i="18" l="1"/>
  <c r="S3583" i="18"/>
  <c r="S3591" i="18"/>
  <c r="S3589" i="18"/>
  <c r="S3588" i="18"/>
  <c r="S3580" i="18"/>
  <c r="S3581" i="18"/>
  <c r="S3308" i="18"/>
  <c r="S3323" i="18"/>
  <c r="S3379" i="18"/>
  <c r="S3413" i="18"/>
  <c r="S3421" i="18"/>
  <c r="S3431" i="18"/>
  <c r="S3516" i="18"/>
  <c r="S3530" i="18"/>
  <c r="S3604" i="18"/>
  <c r="S3463" i="18"/>
  <c r="S3480" i="18"/>
  <c r="S3493" i="18"/>
  <c r="S3557" i="18"/>
  <c r="S3543" i="18"/>
  <c r="S3563" i="18"/>
  <c r="S3603" i="18"/>
  <c r="S3644" i="18"/>
  <c r="S3630" i="18"/>
  <c r="S3492" i="18"/>
  <c r="S3556" i="18"/>
  <c r="S3542" i="18"/>
  <c r="S3562" i="18"/>
  <c r="S3601" i="18"/>
  <c r="S3643" i="18"/>
  <c r="S3629" i="18"/>
  <c r="S3306" i="18"/>
  <c r="S3335" i="18"/>
  <c r="S3321" i="18"/>
  <c r="S3351" i="18"/>
  <c r="S3377" i="18"/>
  <c r="S3411" i="18"/>
  <c r="S3419" i="18"/>
  <c r="S3518" i="18"/>
  <c r="S3532" i="18"/>
  <c r="S3600" i="18"/>
  <c r="S3307" i="18"/>
  <c r="S3412" i="18"/>
  <c r="S3350" i="18"/>
  <c r="S3446" i="18"/>
  <c r="S3445" i="18"/>
  <c r="S3555" i="18"/>
  <c r="S3342" i="18"/>
  <c r="S3418" i="18"/>
  <c r="S3574" i="18"/>
  <c r="S3520" i="18"/>
  <c r="S3534" i="18"/>
  <c r="S3576" i="18"/>
  <c r="S3438" i="18"/>
  <c r="S3459" i="18"/>
  <c r="S3476" i="18"/>
  <c r="S3511" i="18"/>
  <c r="S3553" i="18"/>
  <c r="S3573" i="18"/>
  <c r="S3654" i="18"/>
  <c r="S3300" i="18"/>
  <c r="S3312" i="18"/>
  <c r="S3332" i="18"/>
  <c r="S3340" i="18"/>
  <c r="S3362" i="18"/>
  <c r="S3368" i="18"/>
  <c r="S3374" i="18"/>
  <c r="S3408" i="18"/>
  <c r="S3424" i="18"/>
  <c r="S3437" i="18"/>
  <c r="S3451" i="18"/>
  <c r="S3535" i="18"/>
  <c r="S3577" i="18"/>
  <c r="S3458" i="18"/>
  <c r="S3475" i="18"/>
  <c r="S3510" i="18"/>
  <c r="S3552" i="18"/>
  <c r="S3572" i="18"/>
  <c r="S3653" i="18"/>
  <c r="S3639" i="18"/>
  <c r="S3638" i="18"/>
  <c r="S3364" i="18"/>
  <c r="S3363" i="18"/>
  <c r="S3461" i="18"/>
  <c r="S3457" i="18"/>
  <c r="S3347" i="18"/>
  <c r="S3353" i="18"/>
  <c r="S3298" i="18"/>
  <c r="S3330" i="18"/>
  <c r="S3338" i="18"/>
  <c r="S3360" i="18"/>
  <c r="S3386" i="18"/>
  <c r="S3426" i="18"/>
  <c r="S3433" i="18"/>
  <c r="S3453" i="18"/>
  <c r="S3523" i="18"/>
  <c r="S3537" i="18"/>
  <c r="S3579" i="18"/>
  <c r="S3598" i="18"/>
  <c r="S3599" i="18"/>
  <c r="S3337" i="18"/>
  <c r="S3650" i="18"/>
  <c r="S3636" i="18"/>
  <c r="S3671" i="18"/>
  <c r="S3681" i="18"/>
  <c r="S3690" i="18"/>
  <c r="S3439" i="18"/>
  <c r="S3339" i="18"/>
  <c r="S3522" i="18"/>
  <c r="S3623" i="18"/>
  <c r="S3454" i="18"/>
  <c r="S3333" i="18"/>
  <c r="S3423" i="18"/>
  <c r="S3571" i="18"/>
  <c r="S3637" i="18"/>
  <c r="S3538" i="18"/>
  <c r="S3384" i="18"/>
  <c r="S3613" i="18"/>
  <c r="S3649" i="18"/>
  <c r="S3635" i="18"/>
  <c r="S3621" i="18"/>
  <c r="S3670" i="18"/>
  <c r="S3680" i="18"/>
  <c r="S3322" i="18"/>
  <c r="S3531" i="18"/>
  <c r="S3627" i="18"/>
  <c r="S3435" i="18"/>
  <c r="S3500" i="18"/>
  <c r="S3404" i="18"/>
  <c r="S3596" i="18"/>
  <c r="S3403" i="18"/>
  <c r="S3612" i="18"/>
  <c r="S3684" i="18"/>
  <c r="S3420" i="18"/>
  <c r="S3501" i="18"/>
  <c r="S3395" i="18"/>
  <c r="S3358" i="18"/>
  <c r="S3568" i="18"/>
  <c r="S3369" i="18"/>
  <c r="S3505" i="18"/>
  <c r="S3611" i="18"/>
  <c r="S3648" i="18"/>
  <c r="S3634" i="18"/>
  <c r="S3620" i="18"/>
  <c r="S3663" i="18"/>
  <c r="S3669" i="18"/>
  <c r="S3679" i="18"/>
  <c r="S3375" i="18"/>
  <c r="S3361" i="18"/>
  <c r="S3499" i="18"/>
  <c r="S3402" i="18"/>
  <c r="S3539" i="18"/>
  <c r="S3357" i="18"/>
  <c r="S3595" i="18"/>
  <c r="S3470" i="18"/>
  <c r="S3547" i="18"/>
  <c r="S3610" i="18"/>
  <c r="S3685" i="18"/>
  <c r="S3479" i="18"/>
  <c r="S3478" i="18"/>
  <c r="S3302" i="18"/>
  <c r="S3460" i="18"/>
  <c r="S3656" i="18"/>
  <c r="S3365" i="18"/>
  <c r="S3373" i="18"/>
  <c r="S3313" i="18"/>
  <c r="S3473" i="18"/>
  <c r="S3346" i="18"/>
  <c r="S3498" i="18"/>
  <c r="S3319" i="18"/>
  <c r="S3387" i="18"/>
  <c r="S3326" i="18"/>
  <c r="S3344" i="18"/>
  <c r="S3382" i="18"/>
  <c r="S3416" i="18"/>
  <c r="S3527" i="18"/>
  <c r="S3466" i="18"/>
  <c r="S3483" i="18"/>
  <c r="S3469" i="18"/>
  <c r="S3496" i="18"/>
  <c r="S3560" i="18"/>
  <c r="S3546" i="18"/>
  <c r="S3566" i="18"/>
  <c r="S3633" i="18"/>
  <c r="S3619" i="18"/>
  <c r="S3662" i="18"/>
  <c r="S3668" i="18"/>
  <c r="S3678" i="18"/>
  <c r="S3304" i="18"/>
  <c r="S3392" i="18"/>
  <c r="S3491" i="18"/>
  <c r="S3614" i="18"/>
  <c r="S3310" i="18"/>
  <c r="S3390" i="18"/>
  <c r="S3477" i="18"/>
  <c r="S3672" i="18"/>
  <c r="S3341" i="18"/>
  <c r="S3292" i="18"/>
  <c r="S3407" i="18"/>
  <c r="S3551" i="18"/>
  <c r="S3550" i="18"/>
  <c r="S3405" i="18"/>
  <c r="S3472" i="18"/>
  <c r="S3294" i="18"/>
  <c r="S3506" i="18"/>
  <c r="S3345" i="18"/>
  <c r="S3484" i="18"/>
  <c r="S3318" i="18"/>
  <c r="S3400" i="18"/>
  <c r="S3428" i="18"/>
  <c r="S3594" i="18"/>
  <c r="S3296" i="18"/>
  <c r="S3317" i="18"/>
  <c r="S3325" i="18"/>
  <c r="S3343" i="18"/>
  <c r="S3355" i="18"/>
  <c r="S3381" i="18"/>
  <c r="S3388" i="18"/>
  <c r="S3399" i="18"/>
  <c r="S3415" i="18"/>
  <c r="S3514" i="18"/>
  <c r="S3592" i="18"/>
  <c r="S3608" i="18"/>
  <c r="S3378" i="18"/>
  <c r="S3462" i="18"/>
  <c r="S3488" i="18"/>
  <c r="S3561" i="18"/>
  <c r="S3657" i="18"/>
  <c r="S3376" i="18"/>
  <c r="S3449" i="18"/>
  <c r="S3533" i="18"/>
  <c r="S3440" i="18"/>
  <c r="S3512" i="18"/>
  <c r="S3301" i="18"/>
  <c r="S3389" i="18"/>
  <c r="S3367" i="18"/>
  <c r="S3474" i="18"/>
  <c r="S3371" i="18"/>
  <c r="S3486" i="18"/>
  <c r="S3569" i="18"/>
  <c r="S3293" i="18"/>
  <c r="S3401" i="18"/>
  <c r="S3526" i="18"/>
  <c r="S3305" i="18"/>
  <c r="S3482" i="18"/>
  <c r="S3559" i="18"/>
  <c r="S3646" i="18"/>
  <c r="S3632" i="18"/>
  <c r="S3618" i="18"/>
  <c r="S3661" i="18"/>
  <c r="S3667" i="18"/>
  <c r="S3677" i="18"/>
  <c r="S3602" i="18"/>
  <c r="S3299" i="18"/>
  <c r="S3434" i="18"/>
  <c r="S3487" i="18"/>
  <c r="S3682" i="18"/>
  <c r="S3524" i="18"/>
  <c r="S3430" i="18"/>
  <c r="S3548" i="18"/>
  <c r="S3327" i="18"/>
  <c r="S3456" i="18"/>
  <c r="S3465" i="18"/>
  <c r="S3545" i="18"/>
  <c r="S3586" i="18"/>
  <c r="S3316" i="18"/>
  <c r="S3394" i="18"/>
  <c r="S3529" i="18"/>
  <c r="S3352" i="18"/>
  <c r="S3517" i="18"/>
  <c r="S3444" i="18"/>
  <c r="S3442" i="18"/>
  <c r="S3642" i="18"/>
  <c r="S3628" i="18"/>
  <c r="S3334" i="18"/>
  <c r="S3366" i="18"/>
  <c r="S3410" i="18"/>
  <c r="S3519" i="18"/>
  <c r="S3504" i="18"/>
  <c r="S3554" i="18"/>
  <c r="S3590" i="18"/>
  <c r="S3641" i="18"/>
  <c r="S3417" i="18"/>
  <c r="S3397" i="18"/>
  <c r="S3452" i="18"/>
  <c r="S3536" i="18"/>
  <c r="S3508" i="18"/>
  <c r="S3570" i="18"/>
  <c r="S3297" i="18"/>
  <c r="S3425" i="18"/>
  <c r="S3597" i="18"/>
  <c r="S3549" i="18"/>
  <c r="S3328" i="18"/>
  <c r="S3370" i="18"/>
  <c r="S3455" i="18"/>
  <c r="S3485" i="18"/>
  <c r="S3383" i="18"/>
  <c r="S3429" i="18"/>
  <c r="S3540" i="18"/>
  <c r="S3582" i="18"/>
  <c r="S3468" i="18"/>
  <c r="S3565" i="18"/>
  <c r="S3295" i="18"/>
  <c r="S3324" i="18"/>
  <c r="S3354" i="18"/>
  <c r="S3380" i="18"/>
  <c r="S3414" i="18"/>
  <c r="S3422" i="18"/>
  <c r="S3432" i="18"/>
  <c r="S3515" i="18"/>
  <c r="S3348" i="18"/>
  <c r="S3448" i="18"/>
  <c r="S3464" i="18"/>
  <c r="S3481" i="18"/>
  <c r="S3494" i="18"/>
  <c r="S3558" i="18"/>
  <c r="S3544" i="18"/>
  <c r="S3564" i="18"/>
  <c r="S3585" i="18"/>
  <c r="S3605" i="18"/>
  <c r="S3645" i="18"/>
  <c r="S3631" i="18"/>
  <c r="S3617" i="18"/>
  <c r="S3660" i="18"/>
  <c r="S3666" i="18"/>
  <c r="S3676" i="18"/>
  <c r="S3689" i="18"/>
  <c r="S3311" i="18"/>
  <c r="Q3289" i="18"/>
  <c r="R3289" i="18"/>
  <c r="Q3286" i="18"/>
  <c r="R3286" i="18"/>
  <c r="Q3287" i="18"/>
  <c r="R3287" i="18"/>
  <c r="Q3288" i="18"/>
  <c r="R3288" i="18"/>
  <c r="Q3285" i="18"/>
  <c r="R3285" i="18"/>
  <c r="R3284" i="18"/>
  <c r="Q3284" i="18"/>
  <c r="Q3282" i="18"/>
  <c r="R3282" i="18"/>
  <c r="Q3283" i="18"/>
  <c r="R3283" i="18"/>
  <c r="Q3280" i="18"/>
  <c r="R3280" i="18"/>
  <c r="R3281" i="18"/>
  <c r="Q3281" i="18"/>
  <c r="Q3279" i="18"/>
  <c r="R3279" i="18"/>
  <c r="R3278" i="18"/>
  <c r="S3278" i="18" s="1"/>
  <c r="Q3278" i="18"/>
  <c r="Q3276" i="18"/>
  <c r="R3276" i="18"/>
  <c r="S3276" i="18" s="1"/>
  <c r="Q3277" i="18"/>
  <c r="R3277" i="18"/>
  <c r="Q3257" i="18"/>
  <c r="R3257" i="18"/>
  <c r="Q3258" i="18"/>
  <c r="R3258" i="18"/>
  <c r="Q3259" i="18"/>
  <c r="R3259" i="18"/>
  <c r="Q3260" i="18"/>
  <c r="R3260" i="18"/>
  <c r="S3260" i="18" s="1"/>
  <c r="R3261" i="18"/>
  <c r="Q3261" i="18"/>
  <c r="R3262" i="18"/>
  <c r="Q3262" i="18"/>
  <c r="R3263" i="18"/>
  <c r="Q3263" i="18"/>
  <c r="Q3264" i="18"/>
  <c r="R3264" i="18"/>
  <c r="R3265" i="18"/>
  <c r="Q3265" i="18"/>
  <c r="R3266" i="18"/>
  <c r="Q3266" i="18"/>
  <c r="Q3267" i="18"/>
  <c r="R3267" i="18"/>
  <c r="Q3268" i="18"/>
  <c r="R3268" i="18"/>
  <c r="R3269" i="18"/>
  <c r="Q3269" i="18"/>
  <c r="Q3270" i="18"/>
  <c r="R3270" i="18"/>
  <c r="Q3271" i="18"/>
  <c r="R3271" i="18"/>
  <c r="Q3272" i="18"/>
  <c r="R3272" i="18"/>
  <c r="Q3273" i="18"/>
  <c r="R3273" i="18"/>
  <c r="R3274" i="18"/>
  <c r="Q3274" i="18"/>
  <c r="R3275" i="18"/>
  <c r="Q3275" i="18"/>
  <c r="R3246" i="18"/>
  <c r="Q3246" i="18"/>
  <c r="R3247" i="18"/>
  <c r="Q3247" i="18"/>
  <c r="R3248" i="18"/>
  <c r="Q3248" i="18"/>
  <c r="R3249" i="18"/>
  <c r="Q3249" i="18"/>
  <c r="Q3250" i="18"/>
  <c r="R3250" i="18"/>
  <c r="Q3251" i="18"/>
  <c r="R3251" i="18"/>
  <c r="R3252" i="18"/>
  <c r="Q3252" i="18"/>
  <c r="R3253" i="18"/>
  <c r="Q3253" i="18"/>
  <c r="R3254" i="18"/>
  <c r="Q3254" i="18"/>
  <c r="R3255" i="18"/>
  <c r="Q3255" i="18"/>
  <c r="R3256" i="18"/>
  <c r="Q3256" i="18"/>
  <c r="R3239" i="18"/>
  <c r="Q3239" i="18"/>
  <c r="R3240" i="18"/>
  <c r="Q3240" i="18"/>
  <c r="R3241" i="18"/>
  <c r="Q3241" i="18"/>
  <c r="R3242" i="18"/>
  <c r="Q3242" i="18"/>
  <c r="R3243" i="18"/>
  <c r="Q3243" i="18"/>
  <c r="R3244" i="18"/>
  <c r="Q3244" i="18"/>
  <c r="R3245" i="18"/>
  <c r="Q3245" i="18"/>
  <c r="R3235" i="18"/>
  <c r="Q3235" i="18"/>
  <c r="Q3236" i="18"/>
  <c r="R3236" i="18"/>
  <c r="R3237" i="18"/>
  <c r="Q3237" i="18"/>
  <c r="Q3238" i="18"/>
  <c r="R3238" i="18"/>
  <c r="R3231" i="18"/>
  <c r="Q3231" i="18"/>
  <c r="R3232" i="18"/>
  <c r="Q3232" i="18"/>
  <c r="Q3233" i="18"/>
  <c r="R3233" i="18"/>
  <c r="Q3234" i="18"/>
  <c r="R3234" i="18"/>
  <c r="R3228" i="18"/>
  <c r="Q3228" i="18"/>
  <c r="R3229" i="18"/>
  <c r="Q3229" i="18"/>
  <c r="Q3230" i="18"/>
  <c r="R3230" i="18"/>
  <c r="Q3217" i="18"/>
  <c r="R3217" i="18"/>
  <c r="Q3218" i="18"/>
  <c r="R3218" i="18"/>
  <c r="Q3219" i="18"/>
  <c r="R3219" i="18"/>
  <c r="Q3220" i="18"/>
  <c r="R3220" i="18"/>
  <c r="R3221" i="18"/>
  <c r="Q3221" i="18"/>
  <c r="R3222" i="18"/>
  <c r="Q3222" i="18"/>
  <c r="Q3223" i="18"/>
  <c r="R3223" i="18"/>
  <c r="Q3224" i="18"/>
  <c r="R3224" i="18"/>
  <c r="Q3225" i="18"/>
  <c r="R3225" i="18"/>
  <c r="Q3226" i="18"/>
  <c r="R3226" i="18"/>
  <c r="R3227" i="18"/>
  <c r="Q3227" i="18"/>
  <c r="S3578" i="18"/>
  <c r="S3509" i="18"/>
  <c r="S3495" i="18"/>
  <c r="S3467" i="18"/>
  <c r="S3409" i="18"/>
  <c r="S3329" i="18"/>
  <c r="S3315" i="18"/>
  <c r="S3320" i="18"/>
  <c r="S3314" i="18"/>
  <c r="S3626" i="18"/>
  <c r="S3640" i="18"/>
  <c r="S3606" i="18"/>
  <c r="S3541" i="18"/>
  <c r="S3447" i="18"/>
  <c r="S3441" i="18"/>
  <c r="S3443" i="18"/>
  <c r="S3349" i="18"/>
  <c r="S3336" i="18"/>
  <c r="S3616" i="18"/>
  <c r="S3622" i="18"/>
  <c r="S3593" i="18"/>
  <c r="S3507" i="18"/>
  <c r="S3406" i="18"/>
  <c r="S3396" i="18"/>
  <c r="S3372" i="18"/>
  <c r="S3385" i="18"/>
  <c r="S3528" i="18"/>
  <c r="S3513" i="18"/>
  <c r="S3427" i="18"/>
  <c r="S3356" i="18"/>
  <c r="S3658" i="18"/>
  <c r="S3615" i="18"/>
  <c r="S3693" i="18"/>
  <c r="S3647" i="18"/>
  <c r="S3651" i="18"/>
  <c r="S3652" i="18"/>
  <c r="S3655" i="18"/>
  <c r="S3607" i="18"/>
  <c r="S3609" i="18"/>
  <c r="S3587" i="18"/>
  <c r="S3575" i="18"/>
  <c r="S3567" i="18"/>
  <c r="S3525" i="18"/>
  <c r="S3521" i="18"/>
  <c r="S3497" i="18"/>
  <c r="S3471" i="18"/>
  <c r="S3450" i="18"/>
  <c r="S3436" i="18"/>
  <c r="S3359" i="18"/>
  <c r="S3331" i="18"/>
  <c r="S3309" i="18"/>
  <c r="S3282" i="18"/>
  <c r="S3222" i="18" l="1"/>
  <c r="S3272" i="18"/>
  <c r="S3249" i="18"/>
  <c r="S3218" i="18"/>
  <c r="S3232" i="18"/>
  <c r="S3241" i="18"/>
  <c r="S3270" i="18"/>
  <c r="S3279" i="18"/>
  <c r="S3248" i="18"/>
  <c r="S3244" i="18"/>
  <c r="S3259" i="18"/>
  <c r="S3277" i="18"/>
  <c r="S3243" i="18"/>
  <c r="S3233" i="18"/>
  <c r="S3281" i="18"/>
  <c r="S3261" i="18"/>
  <c r="S3245" i="18"/>
  <c r="S3287" i="18"/>
  <c r="S3257" i="18"/>
  <c r="S3289" i="18"/>
  <c r="S3280" i="18"/>
  <c r="S3283" i="18"/>
  <c r="S3253" i="18"/>
  <c r="S3273" i="18"/>
  <c r="S3234" i="18"/>
  <c r="S3219" i="18"/>
  <c r="S3268" i="18"/>
  <c r="S3265" i="18"/>
  <c r="S3236" i="18"/>
  <c r="S3256" i="18"/>
  <c r="S3275" i="18"/>
  <c r="S3240" i="18"/>
  <c r="S3239" i="18"/>
  <c r="S3225" i="18"/>
  <c r="S3235" i="18"/>
  <c r="S3263" i="18"/>
  <c r="S3223" i="18"/>
  <c r="S3288" i="18"/>
  <c r="S3220" i="18"/>
  <c r="S3242" i="18"/>
  <c r="S3269" i="18"/>
  <c r="S3284" i="18"/>
  <c r="S3252" i="18"/>
  <c r="S3221" i="18"/>
  <c r="S3258" i="18"/>
  <c r="S3271" i="18"/>
  <c r="S3226" i="18"/>
  <c r="S3285" i="18"/>
  <c r="S3228" i="18"/>
  <c r="S3274" i="18"/>
  <c r="S3286" i="18"/>
  <c r="S3217" i="18"/>
  <c r="S3247" i="18"/>
  <c r="S3246" i="18"/>
  <c r="S3267" i="18"/>
  <c r="S3238" i="18"/>
  <c r="S3266" i="18"/>
  <c r="S3227" i="18"/>
  <c r="S3237" i="18"/>
  <c r="S3264" i="18"/>
  <c r="S3230" i="18"/>
  <c r="S3255" i="18"/>
  <c r="S3224" i="18"/>
  <c r="S3262" i="18"/>
  <c r="S3229" i="18"/>
  <c r="S3254" i="18"/>
  <c r="S3251" i="18"/>
  <c r="S3250" i="18"/>
  <c r="S3231" i="18"/>
  <c r="N3185" i="18"/>
  <c r="N3186" i="18"/>
  <c r="N3187" i="18"/>
  <c r="N3188" i="18"/>
  <c r="N3189" i="18"/>
  <c r="N3190" i="18"/>
  <c r="N3191" i="18"/>
  <c r="N3192" i="18"/>
  <c r="N3193" i="18"/>
  <c r="N3194" i="18"/>
  <c r="N3195" i="18"/>
  <c r="N3196" i="18"/>
  <c r="N3197" i="18"/>
  <c r="N3198" i="18"/>
  <c r="N3199" i="18"/>
  <c r="N3200" i="18"/>
  <c r="N3201" i="18"/>
  <c r="N3202" i="18"/>
  <c r="N3203" i="18"/>
  <c r="N3204" i="18"/>
  <c r="N3205" i="18"/>
  <c r="N3206" i="18"/>
  <c r="N3207" i="18"/>
  <c r="N3208" i="18"/>
  <c r="N3209" i="18"/>
  <c r="N3210" i="18"/>
  <c r="N3211" i="18"/>
  <c r="N3212" i="18"/>
  <c r="N3213" i="18"/>
  <c r="N3214" i="18"/>
  <c r="N3215" i="18"/>
  <c r="N3216" i="18"/>
  <c r="H3185" i="18"/>
  <c r="I3185" i="18"/>
  <c r="H3186" i="18"/>
  <c r="I3186" i="18"/>
  <c r="H3187" i="18"/>
  <c r="I3187" i="18"/>
  <c r="H3188" i="18"/>
  <c r="I3188" i="18"/>
  <c r="H3189" i="18"/>
  <c r="I3189" i="18"/>
  <c r="H3190" i="18"/>
  <c r="I3190" i="18"/>
  <c r="H3191" i="18"/>
  <c r="I3191" i="18"/>
  <c r="H3192" i="18"/>
  <c r="I3192" i="18"/>
  <c r="H3193" i="18"/>
  <c r="I3193" i="18"/>
  <c r="H3194" i="18"/>
  <c r="I3194" i="18"/>
  <c r="H3195" i="18"/>
  <c r="I3195" i="18"/>
  <c r="H3196" i="18"/>
  <c r="I3196" i="18"/>
  <c r="H3197" i="18"/>
  <c r="I3197" i="18"/>
  <c r="H3198" i="18"/>
  <c r="I3198" i="18"/>
  <c r="H3199" i="18"/>
  <c r="I3199" i="18"/>
  <c r="H3200" i="18"/>
  <c r="I3200" i="18"/>
  <c r="H3201" i="18"/>
  <c r="I3201" i="18"/>
  <c r="H3202" i="18"/>
  <c r="I3202" i="18"/>
  <c r="H3203" i="18"/>
  <c r="I3203" i="18"/>
  <c r="H3204" i="18"/>
  <c r="I3204" i="18"/>
  <c r="H3205" i="18"/>
  <c r="I3205" i="18"/>
  <c r="H3206" i="18"/>
  <c r="I3206" i="18"/>
  <c r="H3207" i="18"/>
  <c r="I3207" i="18"/>
  <c r="H3208" i="18"/>
  <c r="I3208" i="18"/>
  <c r="H3209" i="18"/>
  <c r="I3209" i="18"/>
  <c r="H3210" i="18"/>
  <c r="I3210" i="18"/>
  <c r="H3211" i="18"/>
  <c r="I3211" i="18"/>
  <c r="H3212" i="18"/>
  <c r="I3212" i="18"/>
  <c r="H3213" i="18"/>
  <c r="I3213" i="18"/>
  <c r="H3214" i="18"/>
  <c r="I3214" i="18"/>
  <c r="H3215" i="18"/>
  <c r="I3215" i="18"/>
  <c r="H3216" i="18"/>
  <c r="I3216" i="18"/>
  <c r="N3173" i="18"/>
  <c r="N3174" i="18"/>
  <c r="N3175" i="18"/>
  <c r="N3176" i="18"/>
  <c r="N3177" i="18"/>
  <c r="N3178" i="18"/>
  <c r="N3179" i="18"/>
  <c r="N3180" i="18"/>
  <c r="N3181" i="18"/>
  <c r="N3182" i="18"/>
  <c r="N3183" i="18"/>
  <c r="N3184" i="18"/>
  <c r="H3173" i="18"/>
  <c r="I3173" i="18"/>
  <c r="H3174" i="18"/>
  <c r="I3174" i="18"/>
  <c r="H3175" i="18"/>
  <c r="I3175" i="18"/>
  <c r="H3176" i="18"/>
  <c r="I3176" i="18"/>
  <c r="H3177" i="18"/>
  <c r="I3177" i="18"/>
  <c r="H3178" i="18"/>
  <c r="I3178" i="18"/>
  <c r="H3179" i="18"/>
  <c r="I3179" i="18"/>
  <c r="H3180" i="18"/>
  <c r="I3180" i="18"/>
  <c r="H3181" i="18"/>
  <c r="I3181" i="18"/>
  <c r="H3182" i="18"/>
  <c r="I3182" i="18"/>
  <c r="H3183" i="18"/>
  <c r="I3183" i="18"/>
  <c r="H3184" i="18"/>
  <c r="I3184" i="18"/>
  <c r="N3159" i="18"/>
  <c r="N3160" i="18"/>
  <c r="N3161" i="18"/>
  <c r="N3162" i="18"/>
  <c r="N3163" i="18"/>
  <c r="N3164" i="18"/>
  <c r="N3165" i="18"/>
  <c r="N3166" i="18"/>
  <c r="N3167" i="18"/>
  <c r="N3168" i="18"/>
  <c r="N3169" i="18"/>
  <c r="N3170" i="18"/>
  <c r="N3171" i="18"/>
  <c r="N3172" i="18"/>
  <c r="H3159" i="18"/>
  <c r="I3159" i="18"/>
  <c r="H3160" i="18"/>
  <c r="I3160" i="18"/>
  <c r="H3161" i="18"/>
  <c r="I3161" i="18"/>
  <c r="H3162" i="18"/>
  <c r="I3162" i="18"/>
  <c r="H3163" i="18"/>
  <c r="I3163" i="18"/>
  <c r="H3164" i="18"/>
  <c r="I3164" i="18"/>
  <c r="H3165" i="18"/>
  <c r="I3165" i="18"/>
  <c r="H3166" i="18"/>
  <c r="I3166" i="18"/>
  <c r="H3167" i="18"/>
  <c r="I3167" i="18"/>
  <c r="H3168" i="18"/>
  <c r="I3168" i="18"/>
  <c r="H3169" i="18"/>
  <c r="I3169" i="18"/>
  <c r="H3170" i="18"/>
  <c r="I3170" i="18"/>
  <c r="H3171" i="18"/>
  <c r="I3171" i="18"/>
  <c r="H3172" i="18"/>
  <c r="I3172" i="18"/>
  <c r="N3158" i="18"/>
  <c r="H3158" i="18"/>
  <c r="I3158" i="18"/>
  <c r="N3140" i="18"/>
  <c r="N3141" i="18"/>
  <c r="N3142" i="18"/>
  <c r="N3143" i="18"/>
  <c r="N3144" i="18"/>
  <c r="N3145" i="18"/>
  <c r="N3146" i="18"/>
  <c r="N3147" i="18"/>
  <c r="N3148" i="18"/>
  <c r="N3149" i="18"/>
  <c r="N3150" i="18"/>
  <c r="N3151" i="18"/>
  <c r="N3152" i="18"/>
  <c r="N3153" i="18"/>
  <c r="N3154" i="18"/>
  <c r="N3155" i="18"/>
  <c r="N3156" i="18"/>
  <c r="N3157" i="18"/>
  <c r="H3140" i="18"/>
  <c r="I3140" i="18"/>
  <c r="H3141" i="18"/>
  <c r="I3141" i="18"/>
  <c r="H3142" i="18"/>
  <c r="I3142" i="18"/>
  <c r="H3143" i="18"/>
  <c r="I3143" i="18"/>
  <c r="H3144" i="18"/>
  <c r="I3144" i="18"/>
  <c r="H3145" i="18"/>
  <c r="I3145" i="18"/>
  <c r="H3146" i="18"/>
  <c r="I3146" i="18"/>
  <c r="H3147" i="18"/>
  <c r="I3147" i="18"/>
  <c r="H3148" i="18"/>
  <c r="I3148" i="18"/>
  <c r="H3149" i="18"/>
  <c r="I3149" i="18"/>
  <c r="H3150" i="18"/>
  <c r="I3150" i="18"/>
  <c r="H3151" i="18"/>
  <c r="I3151" i="18"/>
  <c r="H3152" i="18"/>
  <c r="I3152" i="18"/>
  <c r="H3153" i="18"/>
  <c r="I3153" i="18"/>
  <c r="H3154" i="18"/>
  <c r="I3154" i="18"/>
  <c r="H3155" i="18"/>
  <c r="I3155" i="18"/>
  <c r="H3156" i="18"/>
  <c r="I3156" i="18"/>
  <c r="H3157" i="18"/>
  <c r="I3157" i="18"/>
  <c r="N3137" i="18"/>
  <c r="N3138" i="18"/>
  <c r="N3139" i="18"/>
  <c r="H3137" i="18"/>
  <c r="I3137" i="18"/>
  <c r="H3138" i="18"/>
  <c r="I3138" i="18"/>
  <c r="H3139" i="18"/>
  <c r="I3139" i="18"/>
  <c r="N3129" i="18"/>
  <c r="N3130" i="18"/>
  <c r="N3131" i="18"/>
  <c r="N3132" i="18"/>
  <c r="N3133" i="18"/>
  <c r="N3134" i="18"/>
  <c r="N3135" i="18"/>
  <c r="N3136" i="18"/>
  <c r="H3129" i="18"/>
  <c r="I3129" i="18"/>
  <c r="H3130" i="18"/>
  <c r="I3130" i="18"/>
  <c r="H3131" i="18"/>
  <c r="I3131" i="18"/>
  <c r="H3132" i="18"/>
  <c r="I3132" i="18"/>
  <c r="H3133" i="18"/>
  <c r="I3133" i="18"/>
  <c r="H3134" i="18"/>
  <c r="I3134" i="18"/>
  <c r="H3135" i="18"/>
  <c r="I3135" i="18"/>
  <c r="H3136" i="18"/>
  <c r="I3136" i="18"/>
  <c r="N3124" i="18"/>
  <c r="N3125" i="18"/>
  <c r="N3126" i="18"/>
  <c r="N3127" i="18"/>
  <c r="N3128" i="18"/>
  <c r="H3124" i="18"/>
  <c r="I3124" i="18"/>
  <c r="H3125" i="18"/>
  <c r="I3125" i="18"/>
  <c r="H3126" i="18"/>
  <c r="I3126" i="18"/>
  <c r="H3127" i="18"/>
  <c r="I3127" i="18"/>
  <c r="H3128" i="18"/>
  <c r="I3128" i="18"/>
  <c r="N3117" i="18"/>
  <c r="N3118" i="18"/>
  <c r="N3119" i="18"/>
  <c r="N3120" i="18"/>
  <c r="N3121" i="18"/>
  <c r="N3122" i="18"/>
  <c r="N3123" i="18"/>
  <c r="H3117" i="18"/>
  <c r="I3117" i="18"/>
  <c r="H3118" i="18"/>
  <c r="I3118" i="18"/>
  <c r="H3119" i="18"/>
  <c r="I3119" i="18"/>
  <c r="H3120" i="18"/>
  <c r="I3120" i="18"/>
  <c r="H3121" i="18"/>
  <c r="I3121" i="18"/>
  <c r="H3122" i="18"/>
  <c r="I3122" i="18"/>
  <c r="H3123" i="18"/>
  <c r="I3123" i="18"/>
  <c r="N3111" i="18"/>
  <c r="N3112" i="18"/>
  <c r="N3113" i="18"/>
  <c r="N3114" i="18"/>
  <c r="N3115" i="18"/>
  <c r="N3116" i="18"/>
  <c r="H3111" i="18"/>
  <c r="I3111" i="18"/>
  <c r="H3112" i="18"/>
  <c r="I3112" i="18"/>
  <c r="H3113" i="18"/>
  <c r="I3113" i="18"/>
  <c r="H3114" i="18"/>
  <c r="I3114" i="18"/>
  <c r="H3115" i="18"/>
  <c r="I3115" i="18"/>
  <c r="H3116" i="18"/>
  <c r="I3116" i="18"/>
  <c r="N3074" i="18"/>
  <c r="N3075" i="18"/>
  <c r="N3076" i="18"/>
  <c r="N3077" i="18"/>
  <c r="N3078" i="18"/>
  <c r="N3079" i="18"/>
  <c r="N3080" i="18"/>
  <c r="N3081" i="18"/>
  <c r="N3082" i="18"/>
  <c r="N3083" i="18"/>
  <c r="N3084" i="18"/>
  <c r="N3085" i="18"/>
  <c r="N3086" i="18"/>
  <c r="N3087" i="18"/>
  <c r="N3088" i="18"/>
  <c r="N3089" i="18"/>
  <c r="N3090" i="18"/>
  <c r="N3091" i="18"/>
  <c r="N3092" i="18"/>
  <c r="N3093" i="18"/>
  <c r="N3094" i="18"/>
  <c r="N3095" i="18"/>
  <c r="N3096" i="18"/>
  <c r="N3097" i="18"/>
  <c r="N3098" i="18"/>
  <c r="N3099" i="18"/>
  <c r="N3100" i="18"/>
  <c r="N3101" i="18"/>
  <c r="N3102" i="18"/>
  <c r="N3103" i="18"/>
  <c r="N3104" i="18"/>
  <c r="N3105" i="18"/>
  <c r="N3106" i="18"/>
  <c r="N3107" i="18"/>
  <c r="N3108" i="18"/>
  <c r="N3109" i="18"/>
  <c r="N3110" i="18"/>
  <c r="H3074" i="18"/>
  <c r="I3074" i="18"/>
  <c r="H3075" i="18"/>
  <c r="I3075" i="18"/>
  <c r="H3076" i="18"/>
  <c r="I3076" i="18"/>
  <c r="H3077" i="18"/>
  <c r="I3077" i="18"/>
  <c r="H3078" i="18"/>
  <c r="I3078" i="18"/>
  <c r="H3079" i="18"/>
  <c r="I3079" i="18"/>
  <c r="H3080" i="18"/>
  <c r="I3080" i="18"/>
  <c r="H3081" i="18"/>
  <c r="I3081" i="18"/>
  <c r="H3082" i="18"/>
  <c r="I3082" i="18"/>
  <c r="H3083" i="18"/>
  <c r="I3083" i="18"/>
  <c r="H3084" i="18"/>
  <c r="I3084" i="18"/>
  <c r="H3085" i="18"/>
  <c r="I3085" i="18"/>
  <c r="H3086" i="18"/>
  <c r="I3086" i="18"/>
  <c r="H3087" i="18"/>
  <c r="I3087" i="18"/>
  <c r="H3088" i="18"/>
  <c r="I3088" i="18"/>
  <c r="H3089" i="18"/>
  <c r="I3089" i="18"/>
  <c r="H3090" i="18"/>
  <c r="I3090" i="18"/>
  <c r="H3091" i="18"/>
  <c r="I3091" i="18"/>
  <c r="H3092" i="18"/>
  <c r="I3092" i="18"/>
  <c r="H3093" i="18"/>
  <c r="I3093" i="18"/>
  <c r="H3094" i="18"/>
  <c r="I3094" i="18"/>
  <c r="H3095" i="18"/>
  <c r="I3095" i="18"/>
  <c r="H3096" i="18"/>
  <c r="I3096" i="18"/>
  <c r="H3097" i="18"/>
  <c r="I3097" i="18"/>
  <c r="H3098" i="18"/>
  <c r="I3098" i="18"/>
  <c r="H3099" i="18"/>
  <c r="I3099" i="18"/>
  <c r="H3100" i="18"/>
  <c r="I3100" i="18"/>
  <c r="H3101" i="18"/>
  <c r="I3101" i="18"/>
  <c r="H3102" i="18"/>
  <c r="I3102" i="18"/>
  <c r="H3103" i="18"/>
  <c r="I3103" i="18"/>
  <c r="H3104" i="18"/>
  <c r="I3104" i="18"/>
  <c r="H3105" i="18"/>
  <c r="I3105" i="18"/>
  <c r="H3106" i="18"/>
  <c r="I3106" i="18"/>
  <c r="H3107" i="18"/>
  <c r="I3107" i="18"/>
  <c r="H3108" i="18"/>
  <c r="I3108" i="18"/>
  <c r="H3109" i="18"/>
  <c r="I3109" i="18"/>
  <c r="H3110" i="18"/>
  <c r="I3110" i="18"/>
  <c r="N3068" i="18"/>
  <c r="N3069" i="18"/>
  <c r="N3070" i="18"/>
  <c r="N3071" i="18"/>
  <c r="N3072" i="18"/>
  <c r="N3073" i="18"/>
  <c r="H3068" i="18"/>
  <c r="I3068" i="18"/>
  <c r="H3069" i="18"/>
  <c r="I3069" i="18"/>
  <c r="H3070" i="18"/>
  <c r="I3070" i="18"/>
  <c r="H3071" i="18"/>
  <c r="I3071" i="18"/>
  <c r="H3072" i="18"/>
  <c r="I3072" i="18"/>
  <c r="H3073" i="18"/>
  <c r="I3073" i="18"/>
  <c r="N3062" i="18"/>
  <c r="N3063" i="18"/>
  <c r="N3064" i="18"/>
  <c r="N3065" i="18"/>
  <c r="N3066" i="18"/>
  <c r="N3067" i="18"/>
  <c r="H3062" i="18"/>
  <c r="I3062" i="18"/>
  <c r="H3063" i="18"/>
  <c r="I3063" i="18"/>
  <c r="H3064" i="18"/>
  <c r="I3064" i="18"/>
  <c r="H3065" i="18"/>
  <c r="I3065" i="18"/>
  <c r="H3066" i="18"/>
  <c r="I3066" i="18"/>
  <c r="H3067" i="18"/>
  <c r="I3067" i="18"/>
  <c r="N3060" i="18"/>
  <c r="N3061" i="18"/>
  <c r="H3060" i="18"/>
  <c r="I3060" i="18"/>
  <c r="H3061" i="18"/>
  <c r="I3061" i="18"/>
  <c r="N3058" i="18"/>
  <c r="N3059" i="18"/>
  <c r="H3058" i="18"/>
  <c r="I3058" i="18"/>
  <c r="H3059" i="18"/>
  <c r="I3059" i="18"/>
  <c r="N3056" i="18"/>
  <c r="N3057" i="18"/>
  <c r="H3056" i="18"/>
  <c r="I3056" i="18"/>
  <c r="H3057" i="18"/>
  <c r="I3057" i="18"/>
  <c r="N3055" i="18"/>
  <c r="H3055" i="18"/>
  <c r="I3055" i="18"/>
  <c r="N3054" i="18"/>
  <c r="H3054" i="18"/>
  <c r="I3054" i="18"/>
  <c r="N3053" i="18"/>
  <c r="H3053" i="18"/>
  <c r="I3053" i="18"/>
  <c r="N3052" i="18"/>
  <c r="H3052" i="18"/>
  <c r="I3052" i="18"/>
  <c r="N3051" i="18"/>
  <c r="H3051" i="18"/>
  <c r="I3051" i="18"/>
  <c r="N3050" i="18"/>
  <c r="H3050" i="18"/>
  <c r="I3050" i="18"/>
  <c r="N3049" i="18"/>
  <c r="N3048" i="18"/>
  <c r="I3049" i="18"/>
  <c r="H3049" i="18"/>
  <c r="I3048" i="18"/>
  <c r="H3048" i="18"/>
  <c r="N3039" i="18"/>
  <c r="N3040" i="18"/>
  <c r="N3041" i="18"/>
  <c r="N3042" i="18"/>
  <c r="N3043" i="18"/>
  <c r="N3044" i="18"/>
  <c r="N3045" i="18"/>
  <c r="N3046" i="18"/>
  <c r="N3047" i="18"/>
  <c r="H3039" i="18"/>
  <c r="I3039" i="18"/>
  <c r="H3040" i="18"/>
  <c r="I3040" i="18"/>
  <c r="H3041" i="18"/>
  <c r="I3041" i="18"/>
  <c r="H3042" i="18"/>
  <c r="I3042" i="18"/>
  <c r="H3043" i="18"/>
  <c r="I3043" i="18"/>
  <c r="H3044" i="18"/>
  <c r="I3044" i="18"/>
  <c r="H3045" i="18"/>
  <c r="I3045" i="18"/>
  <c r="H3046" i="18"/>
  <c r="I3046" i="18"/>
  <c r="H3047" i="18"/>
  <c r="I3047" i="18"/>
  <c r="N3035" i="18"/>
  <c r="N3036" i="18"/>
  <c r="N3037" i="18"/>
  <c r="N3038" i="18"/>
  <c r="H3035" i="18"/>
  <c r="I3035" i="18"/>
  <c r="H3036" i="18"/>
  <c r="I3036" i="18"/>
  <c r="H3037" i="18"/>
  <c r="I3037" i="18"/>
  <c r="H3038" i="18"/>
  <c r="I3038" i="18"/>
  <c r="N3031" i="18"/>
  <c r="N3032" i="18"/>
  <c r="N3033" i="18"/>
  <c r="N3034" i="18"/>
  <c r="H3031" i="18"/>
  <c r="I3031" i="18"/>
  <c r="H3032" i="18"/>
  <c r="I3032" i="18"/>
  <c r="H3033" i="18"/>
  <c r="I3033" i="18"/>
  <c r="H3034" i="18"/>
  <c r="I3034" i="18"/>
  <c r="N3027" i="18"/>
  <c r="N3028" i="18"/>
  <c r="N3029" i="18"/>
  <c r="N3030" i="18"/>
  <c r="H3027" i="18"/>
  <c r="I3027" i="18"/>
  <c r="H3028" i="18"/>
  <c r="I3028" i="18"/>
  <c r="H3029" i="18"/>
  <c r="I3029" i="18"/>
  <c r="H3030" i="18"/>
  <c r="I3030" i="18"/>
  <c r="N3023" i="18"/>
  <c r="N3024" i="18"/>
  <c r="N3025" i="18"/>
  <c r="N3026" i="18"/>
  <c r="H3023" i="18"/>
  <c r="I3023" i="18"/>
  <c r="H3024" i="18"/>
  <c r="I3024" i="18"/>
  <c r="H3025" i="18"/>
  <c r="I3025" i="18"/>
  <c r="H3026" i="18"/>
  <c r="I3026" i="18"/>
  <c r="N3018" i="18"/>
  <c r="N3019" i="18"/>
  <c r="N3020" i="18"/>
  <c r="N3021" i="18"/>
  <c r="N3022" i="18"/>
  <c r="H3018" i="18"/>
  <c r="I3018" i="18"/>
  <c r="H3019" i="18"/>
  <c r="I3019" i="18"/>
  <c r="H3020" i="18"/>
  <c r="I3020" i="18"/>
  <c r="H3021" i="18"/>
  <c r="I3021" i="18"/>
  <c r="H3022" i="18"/>
  <c r="I3022" i="18"/>
  <c r="N3017" i="18"/>
  <c r="H3017" i="18"/>
  <c r="I3017" i="18"/>
  <c r="N3016" i="18"/>
  <c r="H3016" i="18"/>
  <c r="I3016" i="18"/>
  <c r="N3013" i="18"/>
  <c r="N3014" i="18"/>
  <c r="N3015" i="18"/>
  <c r="H3013" i="18"/>
  <c r="I3013" i="18"/>
  <c r="H3014" i="18"/>
  <c r="I3014" i="18"/>
  <c r="H3015" i="18"/>
  <c r="I3015" i="18"/>
  <c r="N3012" i="18"/>
  <c r="H3012" i="18"/>
  <c r="I3012" i="18"/>
  <c r="N3011" i="18"/>
  <c r="H3011" i="18"/>
  <c r="I3011" i="18"/>
  <c r="N3010" i="18"/>
  <c r="H3010" i="18"/>
  <c r="I3010" i="18"/>
  <c r="N3009" i="18"/>
  <c r="H3009" i="18"/>
  <c r="I3009" i="18"/>
  <c r="N3006" i="18"/>
  <c r="N3007" i="18"/>
  <c r="N3008" i="18"/>
  <c r="H3006" i="18"/>
  <c r="I3006" i="18"/>
  <c r="H3007" i="18"/>
  <c r="I3007" i="18"/>
  <c r="H3008" i="18"/>
  <c r="I3008" i="18"/>
  <c r="N3003" i="18"/>
  <c r="N3004" i="18"/>
  <c r="N3005" i="18"/>
  <c r="H3003" i="18"/>
  <c r="I3003" i="18"/>
  <c r="H3004" i="18"/>
  <c r="I3004" i="18"/>
  <c r="H3005" i="18"/>
  <c r="I3005" i="18"/>
  <c r="N3001" i="18"/>
  <c r="N3002" i="18"/>
  <c r="H3001" i="18"/>
  <c r="I3001" i="18"/>
  <c r="H3002" i="18"/>
  <c r="I3002" i="18"/>
  <c r="N2996" i="18"/>
  <c r="N2997" i="18"/>
  <c r="N2998" i="18"/>
  <c r="N2999" i="18"/>
  <c r="N3000" i="18"/>
  <c r="H2996" i="18"/>
  <c r="I2996" i="18"/>
  <c r="H2997" i="18"/>
  <c r="I2997" i="18"/>
  <c r="H2998" i="18"/>
  <c r="I2998" i="18"/>
  <c r="H2999" i="18"/>
  <c r="I2999" i="18"/>
  <c r="H3000" i="18"/>
  <c r="I3000" i="18"/>
  <c r="N2994" i="18"/>
  <c r="N2995" i="18"/>
  <c r="H2994" i="18"/>
  <c r="I2994" i="18"/>
  <c r="H2995" i="18"/>
  <c r="I2995" i="18"/>
  <c r="N2993" i="18"/>
  <c r="H2993" i="18"/>
  <c r="I2993" i="18"/>
  <c r="N2990" i="18"/>
  <c r="N2991" i="18"/>
  <c r="N2992" i="18"/>
  <c r="H2990" i="18"/>
  <c r="I2990" i="18"/>
  <c r="H2991" i="18"/>
  <c r="I2991" i="18"/>
  <c r="H2992" i="18"/>
  <c r="I2992" i="18"/>
  <c r="N2988" i="18"/>
  <c r="N2989" i="18"/>
  <c r="H2988" i="18"/>
  <c r="I2988" i="18"/>
  <c r="H2989" i="18"/>
  <c r="I2989" i="18"/>
  <c r="N2987" i="18"/>
  <c r="H2987" i="18"/>
  <c r="I2987" i="18"/>
  <c r="N2986" i="18"/>
  <c r="H2986" i="18"/>
  <c r="I2986" i="18"/>
  <c r="N2985" i="18"/>
  <c r="H2985" i="18"/>
  <c r="I2985" i="18"/>
  <c r="Q3185" i="18" l="1"/>
  <c r="R3185" i="18"/>
  <c r="R3186" i="18"/>
  <c r="Q3186" i="18"/>
  <c r="R3187" i="18"/>
  <c r="Q3187" i="18"/>
  <c r="R3188" i="18"/>
  <c r="Q3188" i="18"/>
  <c r="R3189" i="18"/>
  <c r="Q3189" i="18"/>
  <c r="R3190" i="18"/>
  <c r="Q3190" i="18"/>
  <c r="Q3191" i="18"/>
  <c r="R3191" i="18"/>
  <c r="Q3192" i="18"/>
  <c r="R3192" i="18"/>
  <c r="R3193" i="18"/>
  <c r="S3193" i="18" s="1"/>
  <c r="Q3193" i="18"/>
  <c r="Q3194" i="18"/>
  <c r="R3194" i="18"/>
  <c r="Q3195" i="18"/>
  <c r="R3195" i="18"/>
  <c r="Q3196" i="18"/>
  <c r="R3196" i="18"/>
  <c r="R3197" i="18"/>
  <c r="Q3197" i="18"/>
  <c r="R3198" i="18"/>
  <c r="Q3198" i="18"/>
  <c r="R3199" i="18"/>
  <c r="Q3199" i="18"/>
  <c r="Q3200" i="18"/>
  <c r="R3200" i="18"/>
  <c r="R3201" i="18"/>
  <c r="Q3201" i="18"/>
  <c r="R3202" i="18"/>
  <c r="Q3202" i="18"/>
  <c r="Q3203" i="18"/>
  <c r="R3203" i="18"/>
  <c r="Q3204" i="18"/>
  <c r="R3204" i="18"/>
  <c r="Q3205" i="18"/>
  <c r="R3205" i="18"/>
  <c r="Q3206" i="18"/>
  <c r="R3206" i="18"/>
  <c r="Q3207" i="18"/>
  <c r="R3207" i="18"/>
  <c r="Q3208" i="18"/>
  <c r="R3208" i="18"/>
  <c r="Q3209" i="18"/>
  <c r="R3209" i="18"/>
  <c r="Q3210" i="18"/>
  <c r="R3210" i="18"/>
  <c r="Q3211" i="18"/>
  <c r="R3211" i="18"/>
  <c r="R3212" i="18"/>
  <c r="Q3212" i="18"/>
  <c r="Q3213" i="18"/>
  <c r="R3213" i="18"/>
  <c r="Q3214" i="18"/>
  <c r="R3214" i="18"/>
  <c r="Q3215" i="18"/>
  <c r="R3215" i="18"/>
  <c r="Q3216" i="18"/>
  <c r="R3216" i="18"/>
  <c r="Q3173" i="18"/>
  <c r="R3173" i="18"/>
  <c r="R3174" i="18"/>
  <c r="S3174" i="18" s="1"/>
  <c r="Q3174" i="18"/>
  <c r="Q3175" i="18"/>
  <c r="R3175" i="18"/>
  <c r="Q3176" i="18"/>
  <c r="R3176" i="18"/>
  <c r="Q3177" i="18"/>
  <c r="R3177" i="18"/>
  <c r="Q3178" i="18"/>
  <c r="R3178" i="18"/>
  <c r="R3179" i="18"/>
  <c r="Q3179" i="18"/>
  <c r="Q3180" i="18"/>
  <c r="R3180" i="18"/>
  <c r="Q3181" i="18"/>
  <c r="R3181" i="18"/>
  <c r="Q3182" i="18"/>
  <c r="R3182" i="18"/>
  <c r="Q3183" i="18"/>
  <c r="R3183" i="18"/>
  <c r="R3184" i="18"/>
  <c r="Q3184" i="18"/>
  <c r="Q3159" i="18"/>
  <c r="R3159" i="18"/>
  <c r="Q3160" i="18"/>
  <c r="R3160" i="18"/>
  <c r="R3161" i="18"/>
  <c r="Q3161" i="18"/>
  <c r="R3162" i="18"/>
  <c r="Q3162" i="18"/>
  <c r="R3163" i="18"/>
  <c r="Q3163" i="18"/>
  <c r="R3164" i="18"/>
  <c r="Q3164" i="18"/>
  <c r="R3165" i="18"/>
  <c r="Q3165" i="18"/>
  <c r="R3166" i="18"/>
  <c r="Q3166" i="18"/>
  <c r="R3167" i="18"/>
  <c r="Q3167" i="18"/>
  <c r="R3168" i="18"/>
  <c r="Q3168" i="18"/>
  <c r="Q3169" i="18"/>
  <c r="R3169" i="18"/>
  <c r="Q3170" i="18"/>
  <c r="R3170" i="18"/>
  <c r="Q3171" i="18"/>
  <c r="R3171" i="18"/>
  <c r="Q3172" i="18"/>
  <c r="R3172" i="18"/>
  <c r="R3158" i="18"/>
  <c r="Q3158" i="18"/>
  <c r="R3140" i="18"/>
  <c r="Q3140" i="18"/>
  <c r="R3141" i="18"/>
  <c r="Q3141" i="18"/>
  <c r="R3142" i="18"/>
  <c r="Q3142" i="18"/>
  <c r="Q3143" i="18"/>
  <c r="R3143" i="18"/>
  <c r="R3144" i="18"/>
  <c r="Q3144" i="18"/>
  <c r="R3145" i="18"/>
  <c r="Q3145" i="18"/>
  <c r="R3146" i="18"/>
  <c r="Q3146" i="18"/>
  <c r="R3147" i="18"/>
  <c r="Q3147" i="18"/>
  <c r="Q3148" i="18"/>
  <c r="R3148" i="18"/>
  <c r="Q3149" i="18"/>
  <c r="R3149" i="18"/>
  <c r="Q3150" i="18"/>
  <c r="R3150" i="18"/>
  <c r="Q3151" i="18"/>
  <c r="R3151" i="18"/>
  <c r="Q3152" i="18"/>
  <c r="R3152" i="18"/>
  <c r="Q3153" i="18"/>
  <c r="R3153" i="18"/>
  <c r="R3154" i="18"/>
  <c r="Q3154" i="18"/>
  <c r="Q3155" i="18"/>
  <c r="R3155" i="18"/>
  <c r="R3156" i="18"/>
  <c r="Q3156" i="18"/>
  <c r="R3157" i="18"/>
  <c r="Q3157" i="18"/>
  <c r="R3137" i="18"/>
  <c r="Q3137" i="18"/>
  <c r="R3138" i="18"/>
  <c r="Q3138" i="18"/>
  <c r="Q3139" i="18"/>
  <c r="R3139" i="18"/>
  <c r="R3129" i="18"/>
  <c r="Q3129" i="18"/>
  <c r="R3130" i="18"/>
  <c r="Q3130" i="18"/>
  <c r="R3131" i="18"/>
  <c r="Q3131" i="18"/>
  <c r="R3132" i="18"/>
  <c r="Q3132" i="18"/>
  <c r="R3133" i="18"/>
  <c r="Q3133" i="18"/>
  <c r="R3134" i="18"/>
  <c r="Q3134" i="18"/>
  <c r="R3135" i="18"/>
  <c r="Q3135" i="18"/>
  <c r="R3136" i="18"/>
  <c r="Q3136" i="18"/>
  <c r="Q3124" i="18"/>
  <c r="R3124" i="18"/>
  <c r="Q3125" i="18"/>
  <c r="R3125" i="18"/>
  <c r="Q3126" i="18"/>
  <c r="R3126" i="18"/>
  <c r="R3127" i="18"/>
  <c r="Q3127" i="18"/>
  <c r="R3128" i="18"/>
  <c r="Q3128" i="18"/>
  <c r="R3117" i="18"/>
  <c r="Q3117" i="18"/>
  <c r="R3118" i="18"/>
  <c r="Q3118" i="18"/>
  <c r="Q3119" i="18"/>
  <c r="R3119" i="18"/>
  <c r="Q3120" i="18"/>
  <c r="R3120" i="18"/>
  <c r="Q3121" i="18"/>
  <c r="R3121" i="18"/>
  <c r="Q3122" i="18"/>
  <c r="R3122" i="18"/>
  <c r="Q3123" i="18"/>
  <c r="R3123" i="18"/>
  <c r="Q3111" i="18"/>
  <c r="R3111" i="18"/>
  <c r="R3112" i="18"/>
  <c r="Q3112" i="18"/>
  <c r="R3113" i="18"/>
  <c r="Q3113" i="18"/>
  <c r="Q3114" i="18"/>
  <c r="R3114" i="18"/>
  <c r="R3115" i="18"/>
  <c r="Q3115" i="18"/>
  <c r="Q3116" i="18"/>
  <c r="R3116" i="18"/>
  <c r="R3074" i="18"/>
  <c r="S3074" i="18" s="1"/>
  <c r="Q3074" i="18"/>
  <c r="Q3075" i="18"/>
  <c r="R3075" i="18"/>
  <c r="Q3076" i="18"/>
  <c r="R3076" i="18"/>
  <c r="R3077" i="18"/>
  <c r="Q3077" i="18"/>
  <c r="R3078" i="18"/>
  <c r="Q3078" i="18"/>
  <c r="R3079" i="18"/>
  <c r="Q3079" i="18"/>
  <c r="Q3080" i="18"/>
  <c r="R3080" i="18"/>
  <c r="R3081" i="18"/>
  <c r="Q3081" i="18"/>
  <c r="Q3082" i="18"/>
  <c r="R3082" i="18"/>
  <c r="Q3083" i="18"/>
  <c r="R3083" i="18"/>
  <c r="R3084" i="18"/>
  <c r="Q3084" i="18"/>
  <c r="Q3085" i="18"/>
  <c r="R3085" i="18"/>
  <c r="Q3086" i="18"/>
  <c r="R3086" i="18"/>
  <c r="Q3087" i="18"/>
  <c r="R3087" i="18"/>
  <c r="Q3088" i="18"/>
  <c r="R3088" i="18"/>
  <c r="Q3089" i="18"/>
  <c r="R3089" i="18"/>
  <c r="Q3090" i="18"/>
  <c r="R3090" i="18"/>
  <c r="Q3091" i="18"/>
  <c r="R3091" i="18"/>
  <c r="R3092" i="18"/>
  <c r="Q3092" i="18"/>
  <c r="R3093" i="18"/>
  <c r="Q3093" i="18"/>
  <c r="R3094" i="18"/>
  <c r="Q3094" i="18"/>
  <c r="R3095" i="18"/>
  <c r="Q3095" i="18"/>
  <c r="Q3096" i="18"/>
  <c r="R3096" i="18"/>
  <c r="Q3097" i="18"/>
  <c r="R3097" i="18"/>
  <c r="R3098" i="18"/>
  <c r="Q3098" i="18"/>
  <c r="R3099" i="18"/>
  <c r="Q3099" i="18"/>
  <c r="R3100" i="18"/>
  <c r="Q3100" i="18"/>
  <c r="R3101" i="18"/>
  <c r="Q3101" i="18"/>
  <c r="R3102" i="18"/>
  <c r="S3102" i="18" s="1"/>
  <c r="Q3102" i="18"/>
  <c r="R3103" i="18"/>
  <c r="S3103" i="18" s="1"/>
  <c r="Q3103" i="18"/>
  <c r="R3104" i="18"/>
  <c r="S3104" i="18" s="1"/>
  <c r="Q3104" i="18"/>
  <c r="R3105" i="18"/>
  <c r="Q3105" i="18"/>
  <c r="Q3106" i="18"/>
  <c r="R3106" i="18"/>
  <c r="Q3107" i="18"/>
  <c r="R3107" i="18"/>
  <c r="Q3108" i="18"/>
  <c r="R3108" i="18"/>
  <c r="R3109" i="18"/>
  <c r="Q3109" i="18"/>
  <c r="Q3110" i="18"/>
  <c r="R3110" i="18"/>
  <c r="R3068" i="18"/>
  <c r="Q3068" i="18"/>
  <c r="R3069" i="18"/>
  <c r="Q3069" i="18"/>
  <c r="Q3070" i="18"/>
  <c r="R3070" i="18"/>
  <c r="Q3071" i="18"/>
  <c r="R3071" i="18"/>
  <c r="R3072" i="18"/>
  <c r="Q3072" i="18"/>
  <c r="Q3073" i="18"/>
  <c r="R3073" i="18"/>
  <c r="R3062" i="18"/>
  <c r="Q3062" i="18"/>
  <c r="R3063" i="18"/>
  <c r="Q3063" i="18"/>
  <c r="R3064" i="18"/>
  <c r="Q3064" i="18"/>
  <c r="R3065" i="18"/>
  <c r="Q3065" i="18"/>
  <c r="R3066" i="18"/>
  <c r="Q3066" i="18"/>
  <c r="R3067" i="18"/>
  <c r="Q3067" i="18"/>
  <c r="Q3060" i="18"/>
  <c r="R3060" i="18"/>
  <c r="Q3061" i="18"/>
  <c r="R3061" i="18"/>
  <c r="Q3058" i="18"/>
  <c r="R3058" i="18"/>
  <c r="Q3059" i="18"/>
  <c r="R3059" i="18"/>
  <c r="Q3056" i="18"/>
  <c r="R3056" i="18"/>
  <c r="Q3057" i="18"/>
  <c r="R3057" i="18"/>
  <c r="R3055" i="18"/>
  <c r="Q3055" i="18"/>
  <c r="R3054" i="18"/>
  <c r="Q3054" i="18"/>
  <c r="Q3053" i="18"/>
  <c r="R3053" i="18"/>
  <c r="R3052" i="18"/>
  <c r="Q3052" i="18"/>
  <c r="R3051" i="18"/>
  <c r="Q3051" i="18"/>
  <c r="R3050" i="18"/>
  <c r="Q3050" i="18"/>
  <c r="R3049" i="18"/>
  <c r="Q3049" i="18"/>
  <c r="R3048" i="18"/>
  <c r="Q3048" i="18"/>
  <c r="Q3039" i="18"/>
  <c r="R3039" i="18"/>
  <c r="R3040" i="18"/>
  <c r="Q3040" i="18"/>
  <c r="R3041" i="18"/>
  <c r="Q3041" i="18"/>
  <c r="R3042" i="18"/>
  <c r="Q3042" i="18"/>
  <c r="R3043" i="18"/>
  <c r="Q3043" i="18"/>
  <c r="R3044" i="18"/>
  <c r="Q3044" i="18"/>
  <c r="Q3045" i="18"/>
  <c r="R3045" i="18"/>
  <c r="Q3046" i="18"/>
  <c r="R3046" i="18"/>
  <c r="Q3047" i="18"/>
  <c r="R3047" i="18"/>
  <c r="Q3035" i="18"/>
  <c r="R3035" i="18"/>
  <c r="Q3036" i="18"/>
  <c r="R3036" i="18"/>
  <c r="R3037" i="18"/>
  <c r="Q3037" i="18"/>
  <c r="R3038" i="18"/>
  <c r="Q3038" i="18"/>
  <c r="Q3031" i="18"/>
  <c r="R3031" i="18"/>
  <c r="Q3032" i="18"/>
  <c r="R3032" i="18"/>
  <c r="R3033" i="18"/>
  <c r="Q3033" i="18"/>
  <c r="R3034" i="18"/>
  <c r="Q3034" i="18"/>
  <c r="Q3027" i="18"/>
  <c r="R3027" i="18"/>
  <c r="R3028" i="18"/>
  <c r="Q3028" i="18"/>
  <c r="R3029" i="18"/>
  <c r="Q3029" i="18"/>
  <c r="Q3030" i="18"/>
  <c r="R3030" i="18"/>
  <c r="Q3023" i="18"/>
  <c r="R3023" i="18"/>
  <c r="Q3024" i="18"/>
  <c r="R3024" i="18"/>
  <c r="Q3025" i="18"/>
  <c r="R3025" i="18"/>
  <c r="S3025" i="18" s="1"/>
  <c r="R3026" i="18"/>
  <c r="Q3026" i="18"/>
  <c r="Q3018" i="18"/>
  <c r="R3018" i="18"/>
  <c r="Q3019" i="18"/>
  <c r="R3019" i="18"/>
  <c r="R3020" i="18"/>
  <c r="Q3020" i="18"/>
  <c r="R3021" i="18"/>
  <c r="Q3021" i="18"/>
  <c r="R3022" i="18"/>
  <c r="Q3022" i="18"/>
  <c r="R3017" i="18"/>
  <c r="Q3017" i="18"/>
  <c r="Q3016" i="18"/>
  <c r="R3016" i="18"/>
  <c r="R3013" i="18"/>
  <c r="Q3013" i="18"/>
  <c r="R3014" i="18"/>
  <c r="Q3014" i="18"/>
  <c r="R3015" i="18"/>
  <c r="Q3015" i="18"/>
  <c r="R3012" i="18"/>
  <c r="Q3012" i="18"/>
  <c r="R3011" i="18"/>
  <c r="Q3011" i="18"/>
  <c r="Q3010" i="18"/>
  <c r="R3010" i="18"/>
  <c r="Q3009" i="18"/>
  <c r="R3009" i="18"/>
  <c r="Q3006" i="18"/>
  <c r="R3006" i="18"/>
  <c r="R3007" i="18"/>
  <c r="Q3007" i="18"/>
  <c r="R3008" i="18"/>
  <c r="Q3008" i="18"/>
  <c r="R3003" i="18"/>
  <c r="Q3003" i="18"/>
  <c r="R3004" i="18"/>
  <c r="Q3004" i="18"/>
  <c r="R3005" i="18"/>
  <c r="Q3005" i="18"/>
  <c r="Q3001" i="18"/>
  <c r="R3001" i="18"/>
  <c r="R3002" i="18"/>
  <c r="Q3002" i="18"/>
  <c r="R2996" i="18"/>
  <c r="Q2996" i="18"/>
  <c r="R2997" i="18"/>
  <c r="Q2997" i="18"/>
  <c r="Q2998" i="18"/>
  <c r="R2998" i="18"/>
  <c r="Q2999" i="18"/>
  <c r="R2999" i="18"/>
  <c r="R3000" i="18"/>
  <c r="Q3000" i="18"/>
  <c r="Q2994" i="18"/>
  <c r="R2994" i="18"/>
  <c r="S2994" i="18" s="1"/>
  <c r="R2995" i="18"/>
  <c r="S2995" i="18" s="1"/>
  <c r="Q2995" i="18"/>
  <c r="Q2993" i="18"/>
  <c r="R2993" i="18"/>
  <c r="R2990" i="18"/>
  <c r="Q2990" i="18"/>
  <c r="R2991" i="18"/>
  <c r="Q2991" i="18"/>
  <c r="Q2992" i="18"/>
  <c r="R2992" i="18"/>
  <c r="Q2988" i="18"/>
  <c r="R2988" i="18"/>
  <c r="R2989" i="18"/>
  <c r="Q2989" i="18"/>
  <c r="R2987" i="18"/>
  <c r="Q2987" i="18"/>
  <c r="R2986" i="18"/>
  <c r="S2986" i="18" s="1"/>
  <c r="Q2986" i="18"/>
  <c r="R2985" i="18"/>
  <c r="S2985" i="18" s="1"/>
  <c r="Q2985" i="18"/>
  <c r="S3111" i="18"/>
  <c r="S3194" i="18"/>
  <c r="S3210" i="18" l="1"/>
  <c r="S3127" i="18"/>
  <c r="S3044" i="18"/>
  <c r="S3167" i="18"/>
  <c r="S3071" i="18"/>
  <c r="S3126" i="18"/>
  <c r="S3043" i="18"/>
  <c r="S3166" i="18"/>
  <c r="S3207" i="18"/>
  <c r="S3070" i="18"/>
  <c r="S3125" i="18"/>
  <c r="S3005" i="18"/>
  <c r="S3168" i="18"/>
  <c r="S3072" i="18"/>
  <c r="S3033" i="18"/>
  <c r="S3208" i="18"/>
  <c r="S3032" i="18"/>
  <c r="S3134" i="18"/>
  <c r="S3092" i="18"/>
  <c r="S3129" i="18"/>
  <c r="S3076" i="18"/>
  <c r="S3004" i="18"/>
  <c r="S3075" i="18"/>
  <c r="S3014" i="18"/>
  <c r="S3026" i="18"/>
  <c r="S3060" i="18"/>
  <c r="S3088" i="18"/>
  <c r="S3150" i="18"/>
  <c r="S3090" i="18"/>
  <c r="S3152" i="18"/>
  <c r="S3015" i="18"/>
  <c r="S3089" i="18"/>
  <c r="S3051" i="18"/>
  <c r="S3013" i="18"/>
  <c r="S3031" i="18"/>
  <c r="S3042" i="18"/>
  <c r="S3123" i="18"/>
  <c r="S3165" i="18"/>
  <c r="S3184" i="18"/>
  <c r="S3206" i="18"/>
  <c r="S3106" i="18"/>
  <c r="S3196" i="18"/>
  <c r="S3058" i="18"/>
  <c r="S3069" i="18"/>
  <c r="S3101" i="18"/>
  <c r="S3087" i="18"/>
  <c r="S3124" i="18"/>
  <c r="S3149" i="18"/>
  <c r="S2987" i="18"/>
  <c r="S3024" i="18"/>
  <c r="S3041" i="18"/>
  <c r="S3122" i="18"/>
  <c r="S3183" i="18"/>
  <c r="S3205" i="18"/>
  <c r="S3191" i="18"/>
  <c r="S2999" i="18"/>
  <c r="S3008" i="18"/>
  <c r="S3067" i="18"/>
  <c r="S3068" i="18"/>
  <c r="S3100" i="18"/>
  <c r="S3086" i="18"/>
  <c r="S3148" i="18"/>
  <c r="S3023" i="18"/>
  <c r="S3040" i="18"/>
  <c r="S3053" i="18"/>
  <c r="S3121" i="18"/>
  <c r="S3139" i="18"/>
  <c r="S3163" i="18"/>
  <c r="S3182" i="18"/>
  <c r="S3204" i="18"/>
  <c r="S3190" i="18"/>
  <c r="S2989" i="18"/>
  <c r="S2998" i="18"/>
  <c r="S3007" i="18"/>
  <c r="S3016" i="18"/>
  <c r="S3066" i="18"/>
  <c r="S3099" i="18"/>
  <c r="S3085" i="18"/>
  <c r="S3147" i="18"/>
  <c r="S3098" i="18"/>
  <c r="S3017" i="18"/>
  <c r="S3037" i="18"/>
  <c r="S3119" i="18"/>
  <c r="S3136" i="18"/>
  <c r="S3137" i="18"/>
  <c r="S3161" i="18"/>
  <c r="S3180" i="18"/>
  <c r="S3216" i="18"/>
  <c r="S3202" i="18"/>
  <c r="S2996" i="18"/>
  <c r="S3064" i="18"/>
  <c r="S3097" i="18"/>
  <c r="S3083" i="18"/>
  <c r="S3145" i="18"/>
  <c r="S3018" i="18"/>
  <c r="S3078" i="18"/>
  <c r="S3105" i="18"/>
  <c r="S3173" i="18"/>
  <c r="S3203" i="18"/>
  <c r="S2988" i="18"/>
  <c r="S3084" i="18"/>
  <c r="S3036" i="18"/>
  <c r="S3179" i="18"/>
  <c r="S3215" i="18"/>
  <c r="S2992" i="18"/>
  <c r="S3110" i="18"/>
  <c r="S3009" i="18"/>
  <c r="S3159" i="18"/>
  <c r="S3186" i="18"/>
  <c r="S3081" i="18"/>
  <c r="S3114" i="18"/>
  <c r="S3172" i="18"/>
  <c r="S2990" i="18"/>
  <c r="S3056" i="18"/>
  <c r="S3108" i="18"/>
  <c r="S3094" i="18"/>
  <c r="S3080" i="18"/>
  <c r="S3156" i="18"/>
  <c r="S3142" i="18"/>
  <c r="S3077" i="18"/>
  <c r="S3039" i="18"/>
  <c r="S3189" i="18"/>
  <c r="S2997" i="18"/>
  <c r="S3065" i="18"/>
  <c r="S3030" i="18"/>
  <c r="S3096" i="18"/>
  <c r="S3035" i="18"/>
  <c r="S3062" i="18"/>
  <c r="S3157" i="18"/>
  <c r="S3185" i="18"/>
  <c r="S3002" i="18"/>
  <c r="S3027" i="18"/>
  <c r="S3048" i="18"/>
  <c r="S3113" i="18"/>
  <c r="S3132" i="18"/>
  <c r="S3171" i="18"/>
  <c r="S3176" i="18"/>
  <c r="S3212" i="18"/>
  <c r="S3198" i="18"/>
  <c r="S3154" i="18"/>
  <c r="S3012" i="18"/>
  <c r="S3091" i="18"/>
  <c r="S3128" i="18"/>
  <c r="S3034" i="18"/>
  <c r="S3195" i="18"/>
  <c r="S3000" i="18"/>
  <c r="S3052" i="18"/>
  <c r="S3038" i="18"/>
  <c r="S3138" i="18"/>
  <c r="S3054" i="18"/>
  <c r="S3116" i="18"/>
  <c r="S3187" i="18"/>
  <c r="S3082" i="18"/>
  <c r="S3029" i="18"/>
  <c r="S3117" i="18"/>
  <c r="S3178" i="18"/>
  <c r="S3214" i="18"/>
  <c r="S2991" i="18"/>
  <c r="S3021" i="18"/>
  <c r="S3057" i="18"/>
  <c r="S3095" i="18"/>
  <c r="S3143" i="18"/>
  <c r="S3028" i="18"/>
  <c r="S3133" i="18"/>
  <c r="S3199" i="18"/>
  <c r="S3107" i="18"/>
  <c r="S3093" i="18"/>
  <c r="S3079" i="18"/>
  <c r="S3155" i="18"/>
  <c r="S3141" i="18"/>
  <c r="S3140" i="18"/>
  <c r="S2993" i="18"/>
  <c r="S3130" i="18"/>
  <c r="S3073" i="18"/>
  <c r="S3045" i="18"/>
  <c r="S3209" i="18"/>
  <c r="S3120" i="18"/>
  <c r="S3162" i="18"/>
  <c r="S3006" i="18"/>
  <c r="S3055" i="18"/>
  <c r="S3118" i="18"/>
  <c r="S3160" i="18"/>
  <c r="S3201" i="18"/>
  <c r="S3022" i="18"/>
  <c r="S3115" i="18"/>
  <c r="S3200" i="18"/>
  <c r="S3109" i="18"/>
  <c r="S3177" i="18"/>
  <c r="S3213" i="18"/>
  <c r="S3001" i="18"/>
  <c r="S3011" i="18"/>
  <c r="S3047" i="18"/>
  <c r="S3049" i="18"/>
  <c r="S3112" i="18"/>
  <c r="S3131" i="18"/>
  <c r="S3170" i="18"/>
  <c r="S3175" i="18"/>
  <c r="S3211" i="18"/>
  <c r="S3197" i="18"/>
  <c r="S3181" i="18"/>
  <c r="S3146" i="18"/>
  <c r="S3153" i="18"/>
  <c r="S3050" i="18"/>
  <c r="S3151" i="18"/>
  <c r="S3046" i="18"/>
  <c r="S3063" i="18"/>
  <c r="S3019" i="18"/>
  <c r="S3164" i="18"/>
  <c r="S3135" i="18"/>
  <c r="S3158" i="18"/>
  <c r="S3144" i="18"/>
  <c r="S3061" i="18"/>
  <c r="S3020" i="18"/>
  <c r="S3010" i="18"/>
  <c r="S3003" i="18"/>
  <c r="S3188" i="18"/>
  <c r="S3192" i="18"/>
  <c r="S3169" i="18"/>
  <c r="S3059" i="18"/>
  <c r="N2982" i="18"/>
  <c r="N2983" i="18"/>
  <c r="N2984" i="18"/>
  <c r="H2982" i="18"/>
  <c r="I2982" i="18"/>
  <c r="H2983" i="18"/>
  <c r="I2983" i="18"/>
  <c r="H2984" i="18"/>
  <c r="I2984" i="18"/>
  <c r="N2981" i="18"/>
  <c r="H2981" i="18"/>
  <c r="I2981" i="18"/>
  <c r="N2975" i="18"/>
  <c r="N2976" i="18"/>
  <c r="N2977" i="18"/>
  <c r="N2978" i="18"/>
  <c r="N2979" i="18"/>
  <c r="N2980" i="18"/>
  <c r="H2975" i="18"/>
  <c r="I2975" i="18"/>
  <c r="H2976" i="18"/>
  <c r="I2976" i="18"/>
  <c r="H2977" i="18"/>
  <c r="I2977" i="18"/>
  <c r="H2978" i="18"/>
  <c r="I2978" i="18"/>
  <c r="H2979" i="18"/>
  <c r="I2979" i="18"/>
  <c r="H2980" i="18"/>
  <c r="I2980" i="18"/>
  <c r="N2974" i="18"/>
  <c r="H2974" i="18"/>
  <c r="I2974" i="18"/>
  <c r="N2957" i="18"/>
  <c r="N2958" i="18"/>
  <c r="N2959" i="18"/>
  <c r="N2960" i="18"/>
  <c r="N2961" i="18"/>
  <c r="N2962" i="18"/>
  <c r="N2963" i="18"/>
  <c r="N2964" i="18"/>
  <c r="N2965" i="18"/>
  <c r="N2966" i="18"/>
  <c r="N2967" i="18"/>
  <c r="N2968" i="18"/>
  <c r="N2969" i="18"/>
  <c r="N2970" i="18"/>
  <c r="N2971" i="18"/>
  <c r="N2972" i="18"/>
  <c r="N2973" i="18"/>
  <c r="H2957" i="18"/>
  <c r="I2957" i="18"/>
  <c r="H2958" i="18"/>
  <c r="I2958" i="18"/>
  <c r="H2959" i="18"/>
  <c r="I2959" i="18"/>
  <c r="H2960" i="18"/>
  <c r="I2960" i="18"/>
  <c r="H2961" i="18"/>
  <c r="I2961" i="18"/>
  <c r="H2962" i="18"/>
  <c r="I2962" i="18"/>
  <c r="H2963" i="18"/>
  <c r="I2963" i="18"/>
  <c r="H2964" i="18"/>
  <c r="I2964" i="18"/>
  <c r="H2965" i="18"/>
  <c r="I2965" i="18"/>
  <c r="H2966" i="18"/>
  <c r="I2966" i="18"/>
  <c r="H2967" i="18"/>
  <c r="I2967" i="18"/>
  <c r="H2968" i="18"/>
  <c r="I2968" i="18"/>
  <c r="H2969" i="18"/>
  <c r="I2969" i="18"/>
  <c r="H2970" i="18"/>
  <c r="I2970" i="18"/>
  <c r="H2971" i="18"/>
  <c r="I2971" i="18"/>
  <c r="H2972" i="18"/>
  <c r="I2972" i="18"/>
  <c r="H2973" i="18"/>
  <c r="I2973" i="18"/>
  <c r="N2950" i="18"/>
  <c r="N2951" i="18"/>
  <c r="N2952" i="18"/>
  <c r="N2953" i="18"/>
  <c r="N2954" i="18"/>
  <c r="N2955" i="18"/>
  <c r="N2956" i="18"/>
  <c r="H2956" i="18"/>
  <c r="I2956" i="18"/>
  <c r="H2950" i="18"/>
  <c r="I2950" i="18"/>
  <c r="H2951" i="18"/>
  <c r="I2951" i="18"/>
  <c r="H2952" i="18"/>
  <c r="I2952" i="18"/>
  <c r="H2953" i="18"/>
  <c r="I2953" i="18"/>
  <c r="H2954" i="18"/>
  <c r="I2954" i="18"/>
  <c r="H2955" i="18"/>
  <c r="I2955" i="18"/>
  <c r="N2945" i="18"/>
  <c r="N2946" i="18"/>
  <c r="N2947" i="18"/>
  <c r="N2948" i="18"/>
  <c r="N2949" i="18"/>
  <c r="H2945" i="18"/>
  <c r="I2945" i="18"/>
  <c r="H2946" i="18"/>
  <c r="I2946" i="18"/>
  <c r="H2947" i="18"/>
  <c r="I2947" i="18"/>
  <c r="H2948" i="18"/>
  <c r="I2948" i="18"/>
  <c r="H2949" i="18"/>
  <c r="I2949" i="18"/>
  <c r="N2943" i="18"/>
  <c r="N2944" i="18"/>
  <c r="H2943" i="18"/>
  <c r="I2943" i="18"/>
  <c r="H2944" i="18"/>
  <c r="I2944" i="18"/>
  <c r="N2938" i="18"/>
  <c r="N2939" i="18"/>
  <c r="N2940" i="18"/>
  <c r="N2941" i="18"/>
  <c r="N2942" i="18"/>
  <c r="H2938" i="18"/>
  <c r="I2938" i="18"/>
  <c r="H2939" i="18"/>
  <c r="I2939" i="18"/>
  <c r="H2940" i="18"/>
  <c r="I2940" i="18"/>
  <c r="H2941" i="18"/>
  <c r="I2941" i="18"/>
  <c r="H2942" i="18"/>
  <c r="I2942" i="18"/>
  <c r="N2936" i="18"/>
  <c r="N2937" i="18"/>
  <c r="H2936" i="18"/>
  <c r="I2936" i="18"/>
  <c r="H2937" i="18"/>
  <c r="I2937" i="18"/>
  <c r="N2932" i="18"/>
  <c r="N2933" i="18"/>
  <c r="N2934" i="18"/>
  <c r="N2935" i="18"/>
  <c r="H2932" i="18"/>
  <c r="I2932" i="18"/>
  <c r="H2933" i="18"/>
  <c r="I2933" i="18"/>
  <c r="H2934" i="18"/>
  <c r="I2934" i="18"/>
  <c r="H2935" i="18"/>
  <c r="I2935" i="18"/>
  <c r="N2929" i="18"/>
  <c r="N2930" i="18"/>
  <c r="N2931" i="18"/>
  <c r="H2929" i="18"/>
  <c r="I2929" i="18"/>
  <c r="H2930" i="18"/>
  <c r="I2930" i="18"/>
  <c r="H2931" i="18"/>
  <c r="I2931" i="18"/>
  <c r="N2927" i="18"/>
  <c r="N2928" i="18"/>
  <c r="H2927" i="18"/>
  <c r="I2927" i="18"/>
  <c r="H2928" i="18"/>
  <c r="I2928" i="18"/>
  <c r="N2916" i="18"/>
  <c r="N2917" i="18"/>
  <c r="N2918" i="18"/>
  <c r="N2919" i="18"/>
  <c r="N2920" i="18"/>
  <c r="N2921" i="18"/>
  <c r="N2922" i="18"/>
  <c r="N2923" i="18"/>
  <c r="N2924" i="18"/>
  <c r="N2925" i="18"/>
  <c r="N2926" i="18"/>
  <c r="H2916" i="18"/>
  <c r="I2916" i="18"/>
  <c r="H2917" i="18"/>
  <c r="I2917" i="18"/>
  <c r="H2918" i="18"/>
  <c r="I2918" i="18"/>
  <c r="H2919" i="18"/>
  <c r="I2919" i="18"/>
  <c r="H2920" i="18"/>
  <c r="I2920" i="18"/>
  <c r="H2921" i="18"/>
  <c r="I2921" i="18"/>
  <c r="H2922" i="18"/>
  <c r="I2922" i="18"/>
  <c r="H2923" i="18"/>
  <c r="I2923" i="18"/>
  <c r="H2924" i="18"/>
  <c r="I2924" i="18"/>
  <c r="H2925" i="18"/>
  <c r="I2925" i="18"/>
  <c r="H2926" i="18"/>
  <c r="I2926" i="18"/>
  <c r="N2891" i="18"/>
  <c r="N2892" i="18"/>
  <c r="N2893" i="18"/>
  <c r="N2894" i="18"/>
  <c r="N2895" i="18"/>
  <c r="N2896" i="18"/>
  <c r="N2897" i="18"/>
  <c r="N2898" i="18"/>
  <c r="N2899" i="18"/>
  <c r="N2900" i="18"/>
  <c r="N2901" i="18"/>
  <c r="N2902" i="18"/>
  <c r="N2903" i="18"/>
  <c r="N2904" i="18"/>
  <c r="N2905" i="18"/>
  <c r="N2906" i="18"/>
  <c r="N2907" i="18"/>
  <c r="N2908" i="18"/>
  <c r="N2909" i="18"/>
  <c r="N2910" i="18"/>
  <c r="N2911" i="18"/>
  <c r="N2912" i="18"/>
  <c r="N2913" i="18"/>
  <c r="N2914" i="18"/>
  <c r="N2915" i="18"/>
  <c r="H2891" i="18"/>
  <c r="I2891" i="18"/>
  <c r="H2892" i="18"/>
  <c r="I2892" i="18"/>
  <c r="H2893" i="18"/>
  <c r="I2893" i="18"/>
  <c r="H2894" i="18"/>
  <c r="I2894" i="18"/>
  <c r="H2895" i="18"/>
  <c r="I2895" i="18"/>
  <c r="H2896" i="18"/>
  <c r="I2896" i="18"/>
  <c r="H2897" i="18"/>
  <c r="I2897" i="18"/>
  <c r="H2898" i="18"/>
  <c r="I2898" i="18"/>
  <c r="H2899" i="18"/>
  <c r="I2899" i="18"/>
  <c r="H2900" i="18"/>
  <c r="I2900" i="18"/>
  <c r="H2901" i="18"/>
  <c r="I2901" i="18"/>
  <c r="H2902" i="18"/>
  <c r="I2902" i="18"/>
  <c r="H2903" i="18"/>
  <c r="I2903" i="18"/>
  <c r="H2904" i="18"/>
  <c r="I2904" i="18"/>
  <c r="H2905" i="18"/>
  <c r="I2905" i="18"/>
  <c r="H2906" i="18"/>
  <c r="I2906" i="18"/>
  <c r="H2907" i="18"/>
  <c r="I2907" i="18"/>
  <c r="H2908" i="18"/>
  <c r="I2908" i="18"/>
  <c r="H2909" i="18"/>
  <c r="I2909" i="18"/>
  <c r="H2910" i="18"/>
  <c r="I2910" i="18"/>
  <c r="H2911" i="18"/>
  <c r="I2911" i="18"/>
  <c r="H2912" i="18"/>
  <c r="I2912" i="18"/>
  <c r="H2913" i="18"/>
  <c r="I2913" i="18"/>
  <c r="H2914" i="18"/>
  <c r="I2914" i="18"/>
  <c r="H2915" i="18"/>
  <c r="I2915" i="18"/>
  <c r="N2885" i="18"/>
  <c r="N2886" i="18"/>
  <c r="N2887" i="18"/>
  <c r="N2888" i="18"/>
  <c r="N2889" i="18"/>
  <c r="N2890" i="18"/>
  <c r="H2885" i="18"/>
  <c r="I2885" i="18"/>
  <c r="H2886" i="18"/>
  <c r="I2886" i="18"/>
  <c r="H2887" i="18"/>
  <c r="I2887" i="18"/>
  <c r="H2888" i="18"/>
  <c r="I2888" i="18"/>
  <c r="H2889" i="18"/>
  <c r="I2889" i="18"/>
  <c r="H2890" i="18"/>
  <c r="I2890" i="18"/>
  <c r="N2867" i="18"/>
  <c r="N2868" i="18"/>
  <c r="N2869" i="18"/>
  <c r="N2870" i="18"/>
  <c r="N2871" i="18"/>
  <c r="N2872" i="18"/>
  <c r="N2873" i="18"/>
  <c r="N2874" i="18"/>
  <c r="N2875" i="18"/>
  <c r="N2876" i="18"/>
  <c r="N2877" i="18"/>
  <c r="N2878" i="18"/>
  <c r="N2879" i="18"/>
  <c r="N2880" i="18"/>
  <c r="N2881" i="18"/>
  <c r="N2882" i="18"/>
  <c r="N2883" i="18"/>
  <c r="N2884" i="18"/>
  <c r="H2867" i="18"/>
  <c r="I2867" i="18"/>
  <c r="H2868" i="18"/>
  <c r="I2868" i="18"/>
  <c r="H2869" i="18"/>
  <c r="I2869" i="18"/>
  <c r="H2870" i="18"/>
  <c r="I2870" i="18"/>
  <c r="H2871" i="18"/>
  <c r="I2871" i="18"/>
  <c r="H2872" i="18"/>
  <c r="I2872" i="18"/>
  <c r="H2873" i="18"/>
  <c r="I2873" i="18"/>
  <c r="H2874" i="18"/>
  <c r="I2874" i="18"/>
  <c r="H2875" i="18"/>
  <c r="I2875" i="18"/>
  <c r="H2876" i="18"/>
  <c r="I2876" i="18"/>
  <c r="H2877" i="18"/>
  <c r="I2877" i="18"/>
  <c r="H2878" i="18"/>
  <c r="I2878" i="18"/>
  <c r="H2879" i="18"/>
  <c r="I2879" i="18"/>
  <c r="H2880" i="18"/>
  <c r="I2880" i="18"/>
  <c r="H2881" i="18"/>
  <c r="I2881" i="18"/>
  <c r="H2882" i="18"/>
  <c r="I2882" i="18"/>
  <c r="H2883" i="18"/>
  <c r="I2883" i="18"/>
  <c r="H2884" i="18"/>
  <c r="I2884" i="18"/>
  <c r="N2863" i="18"/>
  <c r="N2864" i="18"/>
  <c r="N2865" i="18"/>
  <c r="N2866" i="18"/>
  <c r="H2863" i="18"/>
  <c r="I2863" i="18"/>
  <c r="H2864" i="18"/>
  <c r="I2864" i="18"/>
  <c r="H2865" i="18"/>
  <c r="I2865" i="18"/>
  <c r="H2866" i="18"/>
  <c r="I2866" i="18"/>
  <c r="N2841" i="18"/>
  <c r="N2842" i="18"/>
  <c r="N2843" i="18"/>
  <c r="N2844" i="18"/>
  <c r="N2845" i="18"/>
  <c r="N2846" i="18"/>
  <c r="N2847" i="18"/>
  <c r="N2848" i="18"/>
  <c r="N2849" i="18"/>
  <c r="N2850" i="18"/>
  <c r="N2851" i="18"/>
  <c r="N2852" i="18"/>
  <c r="N2853" i="18"/>
  <c r="N2854" i="18"/>
  <c r="N2855" i="18"/>
  <c r="N2856" i="18"/>
  <c r="N2857" i="18"/>
  <c r="N2858" i="18"/>
  <c r="N2859" i="18"/>
  <c r="N2860" i="18"/>
  <c r="N2861" i="18"/>
  <c r="N2862" i="18"/>
  <c r="H2841" i="18"/>
  <c r="I2841" i="18"/>
  <c r="H2842" i="18"/>
  <c r="I2842" i="18"/>
  <c r="H2843" i="18"/>
  <c r="I2843" i="18"/>
  <c r="H2844" i="18"/>
  <c r="I2844" i="18"/>
  <c r="H2845" i="18"/>
  <c r="I2845" i="18"/>
  <c r="H2846" i="18"/>
  <c r="I2846" i="18"/>
  <c r="H2847" i="18"/>
  <c r="I2847" i="18"/>
  <c r="H2848" i="18"/>
  <c r="I2848" i="18"/>
  <c r="H2849" i="18"/>
  <c r="I2849" i="18"/>
  <c r="H2850" i="18"/>
  <c r="I2850" i="18"/>
  <c r="H2851" i="18"/>
  <c r="I2851" i="18"/>
  <c r="H2852" i="18"/>
  <c r="I2852" i="18"/>
  <c r="H2853" i="18"/>
  <c r="I2853" i="18"/>
  <c r="H2854" i="18"/>
  <c r="I2854" i="18"/>
  <c r="H2855" i="18"/>
  <c r="I2855" i="18"/>
  <c r="H2856" i="18"/>
  <c r="I2856" i="18"/>
  <c r="H2857" i="18"/>
  <c r="I2857" i="18"/>
  <c r="H2858" i="18"/>
  <c r="I2858" i="18"/>
  <c r="H2859" i="18"/>
  <c r="I2859" i="18"/>
  <c r="H2860" i="18"/>
  <c r="I2860" i="18"/>
  <c r="H2861" i="18"/>
  <c r="I2861" i="18"/>
  <c r="H2862" i="18"/>
  <c r="I2862" i="18"/>
  <c r="N2837" i="18"/>
  <c r="N2838" i="18"/>
  <c r="N2839" i="18"/>
  <c r="N2840" i="18"/>
  <c r="H2837" i="18"/>
  <c r="I2837" i="18"/>
  <c r="H2838" i="18"/>
  <c r="I2838" i="18"/>
  <c r="H2839" i="18"/>
  <c r="I2839" i="18"/>
  <c r="H2840" i="18"/>
  <c r="I2840" i="18"/>
  <c r="N2830" i="18"/>
  <c r="N2831" i="18"/>
  <c r="N2832" i="18"/>
  <c r="N2833" i="18"/>
  <c r="N2834" i="18"/>
  <c r="N2835" i="18"/>
  <c r="N2836" i="18"/>
  <c r="H2830" i="18"/>
  <c r="I2830" i="18"/>
  <c r="H2831" i="18"/>
  <c r="I2831" i="18"/>
  <c r="H2832" i="18"/>
  <c r="I2832" i="18"/>
  <c r="H2833" i="18"/>
  <c r="I2833" i="18"/>
  <c r="H2834" i="18"/>
  <c r="I2834" i="18"/>
  <c r="H2835" i="18"/>
  <c r="I2835" i="18"/>
  <c r="H2836" i="18"/>
  <c r="I2836" i="18"/>
  <c r="N2826" i="18"/>
  <c r="N2827" i="18"/>
  <c r="N2828" i="18"/>
  <c r="N2829" i="18"/>
  <c r="H2826" i="18"/>
  <c r="I2826" i="18"/>
  <c r="H2827" i="18"/>
  <c r="I2827" i="18"/>
  <c r="H2828" i="18"/>
  <c r="I2828" i="18"/>
  <c r="H2829" i="18"/>
  <c r="I2829" i="18"/>
  <c r="N2821" i="18"/>
  <c r="N2822" i="18"/>
  <c r="N2823" i="18"/>
  <c r="N2824" i="18"/>
  <c r="N2825" i="18"/>
  <c r="H2821" i="18"/>
  <c r="I2821" i="18"/>
  <c r="H2822" i="18"/>
  <c r="I2822" i="18"/>
  <c r="H2823" i="18"/>
  <c r="I2823" i="18"/>
  <c r="H2824" i="18"/>
  <c r="I2824" i="18"/>
  <c r="H2825" i="18"/>
  <c r="I2825" i="18"/>
  <c r="N2812" i="18"/>
  <c r="N2813" i="18"/>
  <c r="N2814" i="18"/>
  <c r="N2815" i="18"/>
  <c r="N2816" i="18"/>
  <c r="N2817" i="18"/>
  <c r="N2818" i="18"/>
  <c r="N2819" i="18"/>
  <c r="N2820" i="18"/>
  <c r="H2812" i="18"/>
  <c r="I2812" i="18"/>
  <c r="H2813" i="18"/>
  <c r="I2813" i="18"/>
  <c r="H2814" i="18"/>
  <c r="I2814" i="18"/>
  <c r="H2815" i="18"/>
  <c r="I2815" i="18"/>
  <c r="H2816" i="18"/>
  <c r="I2816" i="18"/>
  <c r="H2817" i="18"/>
  <c r="I2817" i="18"/>
  <c r="H2818" i="18"/>
  <c r="I2818" i="18"/>
  <c r="H2819" i="18"/>
  <c r="I2819" i="18"/>
  <c r="H2820" i="18"/>
  <c r="I2820" i="18"/>
  <c r="N2778" i="18"/>
  <c r="N2779" i="18"/>
  <c r="N2780" i="18"/>
  <c r="N2781" i="18"/>
  <c r="N2782" i="18"/>
  <c r="N2783" i="18"/>
  <c r="N2784" i="18"/>
  <c r="N2785" i="18"/>
  <c r="N2786" i="18"/>
  <c r="N2787" i="18"/>
  <c r="N2788" i="18"/>
  <c r="N2789" i="18"/>
  <c r="N2790" i="18"/>
  <c r="N2791" i="18"/>
  <c r="N2792" i="18"/>
  <c r="N2793" i="18"/>
  <c r="N2794" i="18"/>
  <c r="N2795" i="18"/>
  <c r="N2796" i="18"/>
  <c r="N2797" i="18"/>
  <c r="N2798" i="18"/>
  <c r="N2799" i="18"/>
  <c r="N2800" i="18"/>
  <c r="N2801" i="18"/>
  <c r="N2802" i="18"/>
  <c r="N2803" i="18"/>
  <c r="N2804" i="18"/>
  <c r="N2805" i="18"/>
  <c r="N2806" i="18"/>
  <c r="N2807" i="18"/>
  <c r="N2808" i="18"/>
  <c r="N2809" i="18"/>
  <c r="N2810" i="18"/>
  <c r="N2811" i="18"/>
  <c r="H2778" i="18"/>
  <c r="I2778" i="18"/>
  <c r="H2779" i="18"/>
  <c r="I2779" i="18"/>
  <c r="H2780" i="18"/>
  <c r="I2780" i="18"/>
  <c r="H2781" i="18"/>
  <c r="I2781" i="18"/>
  <c r="H2782" i="18"/>
  <c r="I2782" i="18"/>
  <c r="H2783" i="18"/>
  <c r="I2783" i="18"/>
  <c r="H2784" i="18"/>
  <c r="I2784" i="18"/>
  <c r="H2785" i="18"/>
  <c r="I2785" i="18"/>
  <c r="H2786" i="18"/>
  <c r="I2786" i="18"/>
  <c r="H2787" i="18"/>
  <c r="I2787" i="18"/>
  <c r="H2788" i="18"/>
  <c r="I2788" i="18"/>
  <c r="H2789" i="18"/>
  <c r="I2789" i="18"/>
  <c r="H2790" i="18"/>
  <c r="I2790" i="18"/>
  <c r="H2791" i="18"/>
  <c r="I2791" i="18"/>
  <c r="H2792" i="18"/>
  <c r="I2792" i="18"/>
  <c r="H2793" i="18"/>
  <c r="I2793" i="18"/>
  <c r="H2794" i="18"/>
  <c r="I2794" i="18"/>
  <c r="H2795" i="18"/>
  <c r="I2795" i="18"/>
  <c r="H2796" i="18"/>
  <c r="I2796" i="18"/>
  <c r="H2797" i="18"/>
  <c r="I2797" i="18"/>
  <c r="H2798" i="18"/>
  <c r="I2798" i="18"/>
  <c r="H2799" i="18"/>
  <c r="I2799" i="18"/>
  <c r="H2800" i="18"/>
  <c r="I2800" i="18"/>
  <c r="H2801" i="18"/>
  <c r="I2801" i="18"/>
  <c r="H2802" i="18"/>
  <c r="I2802" i="18"/>
  <c r="H2803" i="18"/>
  <c r="I2803" i="18"/>
  <c r="H2804" i="18"/>
  <c r="I2804" i="18"/>
  <c r="H2805" i="18"/>
  <c r="I2805" i="18"/>
  <c r="H2806" i="18"/>
  <c r="I2806" i="18"/>
  <c r="H2807" i="18"/>
  <c r="I2807" i="18"/>
  <c r="H2808" i="18"/>
  <c r="I2808" i="18"/>
  <c r="H2809" i="18"/>
  <c r="I2809" i="18"/>
  <c r="H2810" i="18"/>
  <c r="I2810" i="18"/>
  <c r="H2811" i="18"/>
  <c r="I2811" i="18"/>
  <c r="N2773" i="18"/>
  <c r="N2774" i="18"/>
  <c r="N2775" i="18"/>
  <c r="N2776" i="18"/>
  <c r="N2777" i="18"/>
  <c r="Q2982" i="18" l="1"/>
  <c r="R2982" i="18"/>
  <c r="R2983" i="18"/>
  <c r="Q2983" i="18"/>
  <c r="R2984" i="18"/>
  <c r="Q2984" i="18"/>
  <c r="R2981" i="18"/>
  <c r="Q2981" i="18"/>
  <c r="R2975" i="18"/>
  <c r="Q2975" i="18"/>
  <c r="R2976" i="18"/>
  <c r="Q2976" i="18"/>
  <c r="Q2977" i="18"/>
  <c r="R2977" i="18"/>
  <c r="R2978" i="18"/>
  <c r="Q2978" i="18"/>
  <c r="R2979" i="18"/>
  <c r="Q2979" i="18"/>
  <c r="R2980" i="18"/>
  <c r="Q2980" i="18"/>
  <c r="Q2974" i="18"/>
  <c r="R2974" i="18"/>
  <c r="R2957" i="18"/>
  <c r="Q2957" i="18"/>
  <c r="R2958" i="18"/>
  <c r="Q2958" i="18"/>
  <c r="Q2959" i="18"/>
  <c r="R2959" i="18"/>
  <c r="Q2960" i="18"/>
  <c r="R2960" i="18"/>
  <c r="Q2961" i="18"/>
  <c r="R2961" i="18"/>
  <c r="Q2962" i="18"/>
  <c r="R2962" i="18"/>
  <c r="R2963" i="18"/>
  <c r="Q2963" i="18"/>
  <c r="Q2964" i="18"/>
  <c r="R2964" i="18"/>
  <c r="Q2965" i="18"/>
  <c r="R2965" i="18"/>
  <c r="R2966" i="18"/>
  <c r="Q2966" i="18"/>
  <c r="Q2967" i="18"/>
  <c r="R2967" i="18"/>
  <c r="Q2968" i="18"/>
  <c r="R2968" i="18"/>
  <c r="Q2969" i="18"/>
  <c r="R2969" i="18"/>
  <c r="Q2970" i="18"/>
  <c r="R2970" i="18"/>
  <c r="Q2971" i="18"/>
  <c r="R2971" i="18"/>
  <c r="Q2972" i="18"/>
  <c r="R2972" i="18"/>
  <c r="Q2973" i="18"/>
  <c r="R2973" i="18"/>
  <c r="R2956" i="18"/>
  <c r="Q2956" i="18"/>
  <c r="R2950" i="18"/>
  <c r="Q2950" i="18"/>
  <c r="Q2951" i="18"/>
  <c r="R2951" i="18"/>
  <c r="Q2952" i="18"/>
  <c r="R2952" i="18"/>
  <c r="Q2953" i="18"/>
  <c r="R2953" i="18"/>
  <c r="R2954" i="18"/>
  <c r="Q2954" i="18"/>
  <c r="Q2955" i="18"/>
  <c r="R2955" i="18"/>
  <c r="R2945" i="18"/>
  <c r="Q2945" i="18"/>
  <c r="Q2946" i="18"/>
  <c r="R2946" i="18"/>
  <c r="Q2947" i="18"/>
  <c r="R2947" i="18"/>
  <c r="Q2948" i="18"/>
  <c r="R2948" i="18"/>
  <c r="Q2949" i="18"/>
  <c r="R2949" i="18"/>
  <c r="Q2943" i="18"/>
  <c r="R2943" i="18"/>
  <c r="Q2944" i="18"/>
  <c r="R2944" i="18"/>
  <c r="S2944" i="18" s="1"/>
  <c r="Q2938" i="18"/>
  <c r="R2938" i="18"/>
  <c r="Q2939" i="18"/>
  <c r="R2939" i="18"/>
  <c r="Q2940" i="18"/>
  <c r="R2940" i="18"/>
  <c r="Q2941" i="18"/>
  <c r="R2941" i="18"/>
  <c r="Q2942" i="18"/>
  <c r="R2942" i="18"/>
  <c r="Q2936" i="18"/>
  <c r="R2936" i="18"/>
  <c r="Q2937" i="18"/>
  <c r="R2937" i="18"/>
  <c r="R2932" i="18"/>
  <c r="Q2932" i="18"/>
  <c r="R2933" i="18"/>
  <c r="Q2933" i="18"/>
  <c r="R2934" i="18"/>
  <c r="Q2934" i="18"/>
  <c r="R2935" i="18"/>
  <c r="Q2935" i="18"/>
  <c r="R2929" i="18"/>
  <c r="Q2929" i="18"/>
  <c r="R2930" i="18"/>
  <c r="Q2930" i="18"/>
  <c r="R2931" i="18"/>
  <c r="Q2931" i="18"/>
  <c r="R2927" i="18"/>
  <c r="Q2927" i="18"/>
  <c r="R2928" i="18"/>
  <c r="Q2928" i="18"/>
  <c r="Q2916" i="18"/>
  <c r="R2916" i="18"/>
  <c r="Q2917" i="18"/>
  <c r="R2917" i="18"/>
  <c r="Q2918" i="18"/>
  <c r="R2918" i="18"/>
  <c r="Q2919" i="18"/>
  <c r="R2919" i="18"/>
  <c r="Q2920" i="18"/>
  <c r="R2920" i="18"/>
  <c r="Q2921" i="18"/>
  <c r="R2921" i="18"/>
  <c r="Q2922" i="18"/>
  <c r="R2922" i="18"/>
  <c r="Q2923" i="18"/>
  <c r="R2923" i="18"/>
  <c r="Q2924" i="18"/>
  <c r="R2924" i="18"/>
  <c r="R2925" i="18"/>
  <c r="Q2925" i="18"/>
  <c r="R2926" i="18"/>
  <c r="Q2926" i="18"/>
  <c r="R2891" i="18"/>
  <c r="Q2891" i="18"/>
  <c r="Q2892" i="18"/>
  <c r="R2892" i="18"/>
  <c r="R2893" i="18"/>
  <c r="Q2893" i="18"/>
  <c r="R2894" i="18"/>
  <c r="Q2894" i="18"/>
  <c r="R2895" i="18"/>
  <c r="Q2895" i="18"/>
  <c r="Q2896" i="18"/>
  <c r="R2896" i="18"/>
  <c r="Q2897" i="18"/>
  <c r="R2897" i="18"/>
  <c r="Q2898" i="18"/>
  <c r="R2898" i="18"/>
  <c r="Q2899" i="18"/>
  <c r="R2899" i="18"/>
  <c r="Q2900" i="18"/>
  <c r="R2900" i="18"/>
  <c r="Q2901" i="18"/>
  <c r="R2901" i="18"/>
  <c r="R2902" i="18"/>
  <c r="Q2902" i="18"/>
  <c r="Q2903" i="18"/>
  <c r="R2903" i="18"/>
  <c r="Q2904" i="18"/>
  <c r="R2904" i="18"/>
  <c r="Q2905" i="18"/>
  <c r="R2905" i="18"/>
  <c r="R2906" i="18"/>
  <c r="Q2906" i="18"/>
  <c r="Q2907" i="18"/>
  <c r="R2907" i="18"/>
  <c r="R2908" i="18"/>
  <c r="Q2908" i="18"/>
  <c r="R2909" i="18"/>
  <c r="Q2909" i="18"/>
  <c r="Q2910" i="18"/>
  <c r="R2910" i="18"/>
  <c r="R2911" i="18"/>
  <c r="Q2911" i="18"/>
  <c r="R2912" i="18"/>
  <c r="Q2912" i="18"/>
  <c r="R2913" i="18"/>
  <c r="Q2913" i="18"/>
  <c r="R2914" i="18"/>
  <c r="Q2914" i="18"/>
  <c r="Q2915" i="18"/>
  <c r="R2915" i="18"/>
  <c r="R2885" i="18"/>
  <c r="Q2885" i="18"/>
  <c r="R2886" i="18"/>
  <c r="Q2886" i="18"/>
  <c r="R2887" i="18"/>
  <c r="Q2887" i="18"/>
  <c r="R2888" i="18"/>
  <c r="Q2888" i="18"/>
  <c r="R2889" i="18"/>
  <c r="Q2889" i="18"/>
  <c r="R2890" i="18"/>
  <c r="Q2890" i="18"/>
  <c r="R2867" i="18"/>
  <c r="Q2867" i="18"/>
  <c r="R2868" i="18"/>
  <c r="Q2868" i="18"/>
  <c r="R2869" i="18"/>
  <c r="Q2869" i="18"/>
  <c r="R2870" i="18"/>
  <c r="Q2870" i="18"/>
  <c r="R2871" i="18"/>
  <c r="Q2871" i="18"/>
  <c r="R2872" i="18"/>
  <c r="Q2872" i="18"/>
  <c r="R2873" i="18"/>
  <c r="Q2873" i="18"/>
  <c r="R2874" i="18"/>
  <c r="Q2874" i="18"/>
  <c r="Q2875" i="18"/>
  <c r="R2875" i="18"/>
  <c r="Q2876" i="18"/>
  <c r="R2876" i="18"/>
  <c r="Q2877" i="18"/>
  <c r="R2877" i="18"/>
  <c r="Q2878" i="18"/>
  <c r="R2878" i="18"/>
  <c r="Q2879" i="18"/>
  <c r="R2879" i="18"/>
  <c r="Q2880" i="18"/>
  <c r="R2880" i="18"/>
  <c r="Q2881" i="18"/>
  <c r="R2881" i="18"/>
  <c r="R2882" i="18"/>
  <c r="Q2882" i="18"/>
  <c r="R2883" i="18"/>
  <c r="Q2883" i="18"/>
  <c r="R2884" i="18"/>
  <c r="Q2884" i="18"/>
  <c r="R2863" i="18"/>
  <c r="Q2863" i="18"/>
  <c r="R2864" i="18"/>
  <c r="Q2864" i="18"/>
  <c r="R2865" i="18"/>
  <c r="Q2865" i="18"/>
  <c r="R2866" i="18"/>
  <c r="Q2866" i="18"/>
  <c r="Q2841" i="18"/>
  <c r="R2841" i="18"/>
  <c r="Q2842" i="18"/>
  <c r="R2842" i="18"/>
  <c r="Q2843" i="18"/>
  <c r="R2843" i="18"/>
  <c r="Q2844" i="18"/>
  <c r="R2844" i="18"/>
  <c r="R2845" i="18"/>
  <c r="Q2845" i="18"/>
  <c r="R2846" i="18"/>
  <c r="Q2846" i="18"/>
  <c r="Q2847" i="18"/>
  <c r="R2847" i="18"/>
  <c r="R2848" i="18"/>
  <c r="Q2848" i="18"/>
  <c r="Q2849" i="18"/>
  <c r="R2849" i="18"/>
  <c r="R2850" i="18"/>
  <c r="Q2850" i="18"/>
  <c r="R2851" i="18"/>
  <c r="Q2851" i="18"/>
  <c r="Q2852" i="18"/>
  <c r="R2852" i="18"/>
  <c r="R2853" i="18"/>
  <c r="Q2853" i="18"/>
  <c r="Q2854" i="18"/>
  <c r="R2854" i="18"/>
  <c r="R2855" i="18"/>
  <c r="Q2855" i="18"/>
  <c r="R2856" i="18"/>
  <c r="Q2856" i="18"/>
  <c r="Q2857" i="18"/>
  <c r="R2857" i="18"/>
  <c r="Q2858" i="18"/>
  <c r="R2858" i="18"/>
  <c r="R2859" i="18"/>
  <c r="Q2859" i="18"/>
  <c r="R2860" i="18"/>
  <c r="Q2860" i="18"/>
  <c r="R2861" i="18"/>
  <c r="Q2861" i="18"/>
  <c r="R2862" i="18"/>
  <c r="Q2862" i="18"/>
  <c r="R2837" i="18"/>
  <c r="Q2837" i="18"/>
  <c r="Q2838" i="18"/>
  <c r="R2838" i="18"/>
  <c r="Q2839" i="18"/>
  <c r="R2839" i="18"/>
  <c r="R2840" i="18"/>
  <c r="Q2840" i="18"/>
  <c r="R2830" i="18"/>
  <c r="Q2830" i="18"/>
  <c r="R2831" i="18"/>
  <c r="Q2831" i="18"/>
  <c r="R2832" i="18"/>
  <c r="Q2832" i="18"/>
  <c r="R2833" i="18"/>
  <c r="Q2833" i="18"/>
  <c r="R2834" i="18"/>
  <c r="Q2834" i="18"/>
  <c r="R2835" i="18"/>
  <c r="Q2835" i="18"/>
  <c r="R2836" i="18"/>
  <c r="Q2836" i="18"/>
  <c r="Q2826" i="18"/>
  <c r="R2826" i="18"/>
  <c r="Q2827" i="18"/>
  <c r="R2827" i="18"/>
  <c r="R2828" i="18"/>
  <c r="Q2828" i="18"/>
  <c r="Q2829" i="18"/>
  <c r="R2829" i="18"/>
  <c r="Q2821" i="18"/>
  <c r="R2821" i="18"/>
  <c r="R2822" i="18"/>
  <c r="Q2822" i="18"/>
  <c r="R2823" i="18"/>
  <c r="Q2823" i="18"/>
  <c r="R2824" i="18"/>
  <c r="Q2824" i="18"/>
  <c r="R2825" i="18"/>
  <c r="Q2825" i="18"/>
  <c r="Q2812" i="18"/>
  <c r="R2812" i="18"/>
  <c r="Q2813" i="18"/>
  <c r="R2813" i="18"/>
  <c r="Q2814" i="18"/>
  <c r="R2814" i="18"/>
  <c r="Q2815" i="18"/>
  <c r="R2815" i="18"/>
  <c r="Q2816" i="18"/>
  <c r="R2816" i="18"/>
  <c r="Q2817" i="18"/>
  <c r="R2817" i="18"/>
  <c r="Q2818" i="18"/>
  <c r="R2818" i="18"/>
  <c r="Q2819" i="18"/>
  <c r="R2819" i="18"/>
  <c r="Q2820" i="18"/>
  <c r="R2820" i="18"/>
  <c r="R2778" i="18"/>
  <c r="S2778" i="18" s="1"/>
  <c r="Q2778" i="18"/>
  <c r="R2779" i="18"/>
  <c r="Q2779" i="18"/>
  <c r="Q2780" i="18"/>
  <c r="R2780" i="18"/>
  <c r="Q2781" i="18"/>
  <c r="R2781" i="18"/>
  <c r="R2782" i="18"/>
  <c r="Q2782" i="18"/>
  <c r="Q2783" i="18"/>
  <c r="R2783" i="18"/>
  <c r="Q2784" i="18"/>
  <c r="R2784" i="18"/>
  <c r="Q2785" i="18"/>
  <c r="R2785" i="18"/>
  <c r="Q2786" i="18"/>
  <c r="R2786" i="18"/>
  <c r="R2787" i="18"/>
  <c r="Q2787" i="18"/>
  <c r="R2788" i="18"/>
  <c r="Q2788" i="18"/>
  <c r="R2789" i="18"/>
  <c r="Q2789" i="18"/>
  <c r="R2790" i="18"/>
  <c r="Q2790" i="18"/>
  <c r="R2791" i="18"/>
  <c r="Q2791" i="18"/>
  <c r="Q2792" i="18"/>
  <c r="R2792" i="18"/>
  <c r="Q2793" i="18"/>
  <c r="R2793" i="18"/>
  <c r="R2794" i="18"/>
  <c r="Q2794" i="18"/>
  <c r="R2795" i="18"/>
  <c r="Q2795" i="18"/>
  <c r="Q2796" i="18"/>
  <c r="R2796" i="18"/>
  <c r="Q2797" i="18"/>
  <c r="R2797" i="18"/>
  <c r="R2798" i="18"/>
  <c r="Q2798" i="18"/>
  <c r="Q2799" i="18"/>
  <c r="R2799" i="18"/>
  <c r="R2800" i="18"/>
  <c r="Q2800" i="18"/>
  <c r="R2801" i="18"/>
  <c r="Q2801" i="18"/>
  <c r="R2802" i="18"/>
  <c r="Q2802" i="18"/>
  <c r="R2803" i="18"/>
  <c r="Q2803" i="18"/>
  <c r="R2804" i="18"/>
  <c r="Q2804" i="18"/>
  <c r="Q2805" i="18"/>
  <c r="R2805" i="18"/>
  <c r="R2806" i="18"/>
  <c r="S2806" i="18" s="1"/>
  <c r="Q2806" i="18"/>
  <c r="R2807" i="18"/>
  <c r="S2807" i="18" s="1"/>
  <c r="Q2807" i="18"/>
  <c r="R2808" i="18"/>
  <c r="S2808" i="18" s="1"/>
  <c r="Q2808" i="18"/>
  <c r="R2809" i="18"/>
  <c r="Q2809" i="18"/>
  <c r="Q2810" i="18"/>
  <c r="R2810" i="18"/>
  <c r="Q2811" i="18"/>
  <c r="R2811" i="18"/>
  <c r="S2804" i="18"/>
  <c r="H2773" i="18"/>
  <c r="I2773" i="18"/>
  <c r="H2774" i="18"/>
  <c r="I2774" i="18"/>
  <c r="H2775" i="18"/>
  <c r="I2775" i="18"/>
  <c r="H2776" i="18"/>
  <c r="I2776" i="18"/>
  <c r="H2777" i="18"/>
  <c r="I2777" i="18"/>
  <c r="S2957" i="18" l="1"/>
  <c r="S2977" i="18"/>
  <c r="S2864" i="18"/>
  <c r="S2884" i="18"/>
  <c r="S2842" i="18"/>
  <c r="S2863" i="18"/>
  <c r="S2942" i="18"/>
  <c r="S2958" i="18"/>
  <c r="S2940" i="18"/>
  <c r="S2971" i="18"/>
  <c r="S2938" i="18"/>
  <c r="S2969" i="18"/>
  <c r="S2935" i="18"/>
  <c r="S2851" i="18"/>
  <c r="S2968" i="18"/>
  <c r="S2930" i="18"/>
  <c r="S2827" i="18"/>
  <c r="S2829" i="18"/>
  <c r="S2828" i="18"/>
  <c r="S2781" i="18"/>
  <c r="S2856" i="18"/>
  <c r="S2900" i="18"/>
  <c r="S2840" i="18"/>
  <c r="S2873" i="18"/>
  <c r="S2898" i="18"/>
  <c r="S2929" i="18"/>
  <c r="S2853" i="18"/>
  <c r="S2872" i="18"/>
  <c r="S2897" i="18"/>
  <c r="S2791" i="18"/>
  <c r="S2917" i="18"/>
  <c r="S2838" i="18"/>
  <c r="S2852" i="18"/>
  <c r="S2871" i="18"/>
  <c r="S2890" i="18"/>
  <c r="S2910" i="18"/>
  <c r="S2896" i="18"/>
  <c r="S2790" i="18"/>
  <c r="S2916" i="18"/>
  <c r="S2954" i="18"/>
  <c r="S2837" i="18"/>
  <c r="S2870" i="18"/>
  <c r="S2889" i="18"/>
  <c r="S2909" i="18"/>
  <c r="S2895" i="18"/>
  <c r="S2931" i="18"/>
  <c r="S2874" i="18"/>
  <c r="S2899" i="18"/>
  <c r="S2854" i="18"/>
  <c r="S2912" i="18"/>
  <c r="S2792" i="18"/>
  <c r="S2826" i="18"/>
  <c r="S2918" i="18"/>
  <c r="S2939" i="18"/>
  <c r="S2839" i="18"/>
  <c r="S2911" i="18"/>
  <c r="S2970" i="18"/>
  <c r="S2805" i="18"/>
  <c r="S2955" i="18"/>
  <c r="S2803" i="18"/>
  <c r="S2789" i="18"/>
  <c r="S2836" i="18"/>
  <c r="S2934" i="18"/>
  <c r="S2953" i="18"/>
  <c r="S2825" i="18"/>
  <c r="S2883" i="18"/>
  <c r="S2869" i="18"/>
  <c r="S2888" i="18"/>
  <c r="S2908" i="18"/>
  <c r="S2894" i="18"/>
  <c r="S2967" i="18"/>
  <c r="S2802" i="18"/>
  <c r="S2788" i="18"/>
  <c r="S2820" i="18"/>
  <c r="S2835" i="18"/>
  <c r="S2933" i="18"/>
  <c r="S2952" i="18"/>
  <c r="S2921" i="18"/>
  <c r="S2865" i="18"/>
  <c r="S2780" i="18"/>
  <c r="S2795" i="18"/>
  <c r="S2813" i="18"/>
  <c r="S2945" i="18"/>
  <c r="S2794" i="18"/>
  <c r="S2920" i="18"/>
  <c r="S2941" i="18"/>
  <c r="S2855" i="18"/>
  <c r="S2978" i="18"/>
  <c r="S2793" i="18"/>
  <c r="S2919" i="18"/>
  <c r="S2824" i="18"/>
  <c r="S2849" i="18"/>
  <c r="S2882" i="18"/>
  <c r="S2907" i="18"/>
  <c r="S2787" i="18"/>
  <c r="S2932" i="18"/>
  <c r="S2886" i="18"/>
  <c r="S2786" i="18"/>
  <c r="S2926" i="18"/>
  <c r="S2885" i="18"/>
  <c r="S2832" i="18"/>
  <c r="S2956" i="18"/>
  <c r="S2984" i="18"/>
  <c r="S2860" i="18"/>
  <c r="S2879" i="18"/>
  <c r="S2798" i="18"/>
  <c r="S2831" i="18"/>
  <c r="S2937" i="18"/>
  <c r="S2845" i="18"/>
  <c r="S2903" i="18"/>
  <c r="S2948" i="18"/>
  <c r="S2815" i="18"/>
  <c r="S2936" i="18"/>
  <c r="S2858" i="18"/>
  <c r="S2844" i="18"/>
  <c r="S2877" i="18"/>
  <c r="S2902" i="18"/>
  <c r="S2927" i="18"/>
  <c r="S2947" i="18"/>
  <c r="S2961" i="18"/>
  <c r="S2914" i="18"/>
  <c r="S2959" i="18"/>
  <c r="S2913" i="18"/>
  <c r="S2972" i="18"/>
  <c r="S2887" i="18"/>
  <c r="S2893" i="18"/>
  <c r="S2966" i="18"/>
  <c r="S2801" i="18"/>
  <c r="S2819" i="18"/>
  <c r="S2951" i="18"/>
  <c r="S2862" i="18"/>
  <c r="S2881" i="18"/>
  <c r="S2906" i="18"/>
  <c r="S2892" i="18"/>
  <c r="S2981" i="18"/>
  <c r="S2800" i="18"/>
  <c r="S2818" i="18"/>
  <c r="S2822" i="18"/>
  <c r="S2847" i="18"/>
  <c r="S2880" i="18"/>
  <c r="S2905" i="18"/>
  <c r="S2799" i="18"/>
  <c r="S2817" i="18"/>
  <c r="S2821" i="18"/>
  <c r="S2846" i="18"/>
  <c r="S2784" i="18"/>
  <c r="S2924" i="18"/>
  <c r="S2928" i="18"/>
  <c r="S2797" i="18"/>
  <c r="S2783" i="18"/>
  <c r="S2810" i="18"/>
  <c r="S2796" i="18"/>
  <c r="S2782" i="18"/>
  <c r="S2814" i="18"/>
  <c r="S2922" i="18"/>
  <c r="S2875" i="18"/>
  <c r="S2973" i="18"/>
  <c r="S2812" i="18"/>
  <c r="S2841" i="18"/>
  <c r="S2779" i="18"/>
  <c r="S2868" i="18"/>
  <c r="S2834" i="18"/>
  <c r="S2823" i="18"/>
  <c r="S2848" i="18"/>
  <c r="S2867" i="18"/>
  <c r="S2943" i="18"/>
  <c r="S2965" i="18"/>
  <c r="S2833" i="18"/>
  <c r="S2950" i="18"/>
  <c r="S2861" i="18"/>
  <c r="S2891" i="18"/>
  <c r="S2785" i="18"/>
  <c r="S2925" i="18"/>
  <c r="S2904" i="18"/>
  <c r="S2949" i="18"/>
  <c r="S2816" i="18"/>
  <c r="S2983" i="18"/>
  <c r="S2859" i="18"/>
  <c r="S2878" i="18"/>
  <c r="S2962" i="18"/>
  <c r="S2811" i="18"/>
  <c r="S2830" i="18"/>
  <c r="S2923" i="18"/>
  <c r="S2974" i="18"/>
  <c r="S2857" i="18"/>
  <c r="S2843" i="18"/>
  <c r="S2866" i="18"/>
  <c r="S2876" i="18"/>
  <c r="S2915" i="18"/>
  <c r="S2901" i="18"/>
  <c r="S2946" i="18"/>
  <c r="S2960" i="18"/>
  <c r="S2980" i="18"/>
  <c r="S2963" i="18"/>
  <c r="R2773" i="18"/>
  <c r="S2773" i="18" s="1"/>
  <c r="Q2773" i="18"/>
  <c r="R2774" i="18"/>
  <c r="Q2774" i="18"/>
  <c r="R2775" i="18"/>
  <c r="Q2775" i="18"/>
  <c r="R2776" i="18"/>
  <c r="Q2776" i="18"/>
  <c r="R2777" i="18"/>
  <c r="Q2777" i="18"/>
  <c r="S2850" i="18"/>
  <c r="S2809" i="18"/>
  <c r="S2975" i="18"/>
  <c r="S2979" i="18"/>
  <c r="S2982" i="18"/>
  <c r="S2976" i="18"/>
  <c r="S2964" i="18"/>
  <c r="S2775" i="18"/>
  <c r="S2774" i="18"/>
  <c r="S2776" i="18" l="1"/>
  <c r="S2777" i="18"/>
  <c r="N2772" i="18"/>
  <c r="H2772" i="18"/>
  <c r="I2772" i="18"/>
  <c r="N2771" i="18"/>
  <c r="H2771" i="18"/>
  <c r="I2771" i="18"/>
  <c r="N2766" i="18"/>
  <c r="N2767" i="18"/>
  <c r="N2768" i="18"/>
  <c r="N2769" i="18"/>
  <c r="N2770" i="18"/>
  <c r="H2766" i="18"/>
  <c r="I2766" i="18"/>
  <c r="H2767" i="18"/>
  <c r="I2767" i="18"/>
  <c r="H2768" i="18"/>
  <c r="I2768" i="18"/>
  <c r="H2769" i="18"/>
  <c r="I2769" i="18"/>
  <c r="H2770" i="18"/>
  <c r="I2770" i="18"/>
  <c r="N2765" i="18"/>
  <c r="H2765" i="18"/>
  <c r="I2765" i="18"/>
  <c r="N2757" i="18"/>
  <c r="N2758" i="18"/>
  <c r="N2759" i="18"/>
  <c r="N2760" i="18"/>
  <c r="N2761" i="18"/>
  <c r="N2762" i="18"/>
  <c r="N2763" i="18"/>
  <c r="N2764" i="18"/>
  <c r="H2757" i="18"/>
  <c r="I2757" i="18"/>
  <c r="H2758" i="18"/>
  <c r="I2758" i="18"/>
  <c r="H2759" i="18"/>
  <c r="I2759" i="18"/>
  <c r="H2760" i="18"/>
  <c r="I2760" i="18"/>
  <c r="H2761" i="18"/>
  <c r="I2761" i="18"/>
  <c r="H2762" i="18"/>
  <c r="I2762" i="18"/>
  <c r="H2763" i="18"/>
  <c r="I2763" i="18"/>
  <c r="H2764" i="18"/>
  <c r="I2764" i="18"/>
  <c r="N2754" i="18"/>
  <c r="N2755" i="18"/>
  <c r="N2756" i="18"/>
  <c r="H2754" i="18"/>
  <c r="I2754" i="18"/>
  <c r="H2755" i="18"/>
  <c r="I2755" i="18"/>
  <c r="H2756" i="18"/>
  <c r="I2756" i="18"/>
  <c r="N2751" i="18"/>
  <c r="N2752" i="18"/>
  <c r="N2753" i="18"/>
  <c r="H2751" i="18"/>
  <c r="I2751" i="18"/>
  <c r="H2752" i="18"/>
  <c r="I2752" i="18"/>
  <c r="H2753" i="18"/>
  <c r="I2753" i="18"/>
  <c r="N2748" i="18"/>
  <c r="N2749" i="18"/>
  <c r="N2750" i="18"/>
  <c r="H2748" i="18"/>
  <c r="I2748" i="18"/>
  <c r="H2749" i="18"/>
  <c r="I2749" i="18"/>
  <c r="H2750" i="18"/>
  <c r="I2750" i="18"/>
  <c r="N2745" i="18"/>
  <c r="N2746" i="18"/>
  <c r="N2747" i="18"/>
  <c r="H2745" i="18"/>
  <c r="I2745" i="18"/>
  <c r="H2746" i="18"/>
  <c r="I2746" i="18"/>
  <c r="H2747" i="18"/>
  <c r="I2747" i="18"/>
  <c r="N2740" i="18"/>
  <c r="N2741" i="18"/>
  <c r="N2742" i="18"/>
  <c r="N2743" i="18"/>
  <c r="N2744" i="18"/>
  <c r="H2740" i="18"/>
  <c r="I2740" i="18"/>
  <c r="H2741" i="18"/>
  <c r="I2741" i="18"/>
  <c r="H2742" i="18"/>
  <c r="I2742" i="18"/>
  <c r="H2743" i="18"/>
  <c r="I2743" i="18"/>
  <c r="H2744" i="18"/>
  <c r="I2744" i="18"/>
  <c r="N2739" i="18"/>
  <c r="H2739" i="18"/>
  <c r="I2739" i="18"/>
  <c r="N2738" i="18"/>
  <c r="H2738" i="18"/>
  <c r="I2738" i="18"/>
  <c r="N2736" i="18"/>
  <c r="N2737" i="18"/>
  <c r="H2736" i="18"/>
  <c r="I2736" i="18"/>
  <c r="H2737" i="18"/>
  <c r="I2737" i="18"/>
  <c r="N2735" i="18"/>
  <c r="H2735" i="18"/>
  <c r="I2735" i="18"/>
  <c r="N2734" i="18"/>
  <c r="H2734" i="18"/>
  <c r="I2734" i="18"/>
  <c r="N2733" i="18"/>
  <c r="H2733" i="18"/>
  <c r="I2733" i="18"/>
  <c r="N2732" i="18"/>
  <c r="H2732" i="18"/>
  <c r="I2732" i="18"/>
  <c r="N2729" i="18"/>
  <c r="N2730" i="18"/>
  <c r="N2731" i="18"/>
  <c r="H2729" i="18"/>
  <c r="I2729" i="18"/>
  <c r="H2730" i="18"/>
  <c r="I2730" i="18"/>
  <c r="H2731" i="18"/>
  <c r="I2731" i="18"/>
  <c r="Q2772" i="18" l="1"/>
  <c r="R2772" i="18"/>
  <c r="R2771" i="18"/>
  <c r="Q2771" i="18"/>
  <c r="Q2766" i="18"/>
  <c r="R2766" i="18"/>
  <c r="Q2767" i="18"/>
  <c r="R2767" i="18"/>
  <c r="Q2768" i="18"/>
  <c r="R2768" i="18"/>
  <c r="Q2769" i="18"/>
  <c r="R2769" i="18"/>
  <c r="R2770" i="18"/>
  <c r="Q2770" i="18"/>
  <c r="Q2765" i="18"/>
  <c r="R2765" i="18"/>
  <c r="Q2757" i="18"/>
  <c r="R2757" i="18"/>
  <c r="Q2758" i="18"/>
  <c r="R2758" i="18"/>
  <c r="Q2759" i="18"/>
  <c r="R2759" i="18"/>
  <c r="Q2760" i="18"/>
  <c r="R2760" i="18"/>
  <c r="Q2761" i="18"/>
  <c r="R2761" i="18"/>
  <c r="Q2762" i="18"/>
  <c r="R2762" i="18"/>
  <c r="Q2763" i="18"/>
  <c r="R2763" i="18"/>
  <c r="S2763" i="18" s="1"/>
  <c r="R2764" i="18"/>
  <c r="Q2764" i="18"/>
  <c r="Q2754" i="18"/>
  <c r="R2754" i="18"/>
  <c r="Q2755" i="18"/>
  <c r="R2755" i="18"/>
  <c r="R2756" i="18"/>
  <c r="Q2756" i="18"/>
  <c r="Q2751" i="18"/>
  <c r="R2751" i="18"/>
  <c r="R2752" i="18"/>
  <c r="Q2752" i="18"/>
  <c r="R2753" i="18"/>
  <c r="Q2753" i="18"/>
  <c r="R2748" i="18"/>
  <c r="Q2748" i="18"/>
  <c r="R2749" i="18"/>
  <c r="Q2749" i="18"/>
  <c r="R2750" i="18"/>
  <c r="Q2750" i="18"/>
  <c r="Q2745" i="18"/>
  <c r="R2745" i="18"/>
  <c r="R2746" i="18"/>
  <c r="Q2746" i="18"/>
  <c r="R2747" i="18"/>
  <c r="Q2747" i="18"/>
  <c r="Q2740" i="18"/>
  <c r="R2740" i="18"/>
  <c r="R2741" i="18"/>
  <c r="Q2741" i="18"/>
  <c r="R2742" i="18"/>
  <c r="Q2742" i="18"/>
  <c r="Q2743" i="18"/>
  <c r="R2743" i="18"/>
  <c r="Q2744" i="18"/>
  <c r="R2744" i="18"/>
  <c r="R2739" i="18"/>
  <c r="Q2739" i="18"/>
  <c r="R2738" i="18"/>
  <c r="Q2738" i="18"/>
  <c r="R2736" i="18"/>
  <c r="Q2736" i="18"/>
  <c r="R2737" i="18"/>
  <c r="Q2737" i="18"/>
  <c r="R2735" i="18"/>
  <c r="Q2735" i="18"/>
  <c r="R2734" i="18"/>
  <c r="Q2734" i="18"/>
  <c r="R2733" i="18"/>
  <c r="Q2733" i="18"/>
  <c r="R2732" i="18"/>
  <c r="Q2732" i="18"/>
  <c r="R2729" i="18"/>
  <c r="Q2729" i="18"/>
  <c r="R2730" i="18"/>
  <c r="Q2730" i="18"/>
  <c r="R2731" i="18"/>
  <c r="Q2731" i="18"/>
  <c r="N2728" i="18"/>
  <c r="H2728" i="18"/>
  <c r="I2728" i="18"/>
  <c r="N2727" i="18"/>
  <c r="H2727" i="18"/>
  <c r="I2727" i="18"/>
  <c r="N2725" i="18"/>
  <c r="N2726" i="18"/>
  <c r="H2725" i="18"/>
  <c r="I2725" i="18"/>
  <c r="H2726" i="18"/>
  <c r="I2726" i="18"/>
  <c r="N2724" i="18"/>
  <c r="H2724" i="18"/>
  <c r="I2724" i="18"/>
  <c r="N2722" i="18"/>
  <c r="N2723" i="18"/>
  <c r="H2722" i="18"/>
  <c r="I2722" i="18"/>
  <c r="H2723" i="18"/>
  <c r="I2723" i="18"/>
  <c r="N2721" i="18"/>
  <c r="H2721" i="18"/>
  <c r="I2721" i="18"/>
  <c r="N2719" i="18"/>
  <c r="N2720" i="18"/>
  <c r="H2719" i="18"/>
  <c r="I2719" i="18"/>
  <c r="H2720" i="18"/>
  <c r="I2720" i="18"/>
  <c r="N2714" i="18"/>
  <c r="N2715" i="18"/>
  <c r="N2716" i="18"/>
  <c r="N2717" i="18"/>
  <c r="N2718" i="18"/>
  <c r="H2714" i="18"/>
  <c r="I2714" i="18"/>
  <c r="H2715" i="18"/>
  <c r="I2715" i="18"/>
  <c r="H2716" i="18"/>
  <c r="I2716" i="18"/>
  <c r="H2717" i="18"/>
  <c r="I2717" i="18"/>
  <c r="H2718" i="18"/>
  <c r="I2718" i="18"/>
  <c r="N2713" i="18"/>
  <c r="H2713" i="18"/>
  <c r="I2713" i="18"/>
  <c r="N2699" i="18"/>
  <c r="N2700" i="18"/>
  <c r="N2701" i="18"/>
  <c r="N2702" i="18"/>
  <c r="N2703" i="18"/>
  <c r="N2704" i="18"/>
  <c r="N2705" i="18"/>
  <c r="N2706" i="18"/>
  <c r="N2707" i="18"/>
  <c r="N2708" i="18"/>
  <c r="N2709" i="18"/>
  <c r="N2710" i="18"/>
  <c r="N2711" i="18"/>
  <c r="N2712" i="18"/>
  <c r="H2699" i="18"/>
  <c r="I2699" i="18"/>
  <c r="H2700" i="18"/>
  <c r="I2700" i="18"/>
  <c r="H2701" i="18"/>
  <c r="I2701" i="18"/>
  <c r="H2702" i="18"/>
  <c r="I2702" i="18"/>
  <c r="H2703" i="18"/>
  <c r="I2703" i="18"/>
  <c r="H2704" i="18"/>
  <c r="I2704" i="18"/>
  <c r="H2705" i="18"/>
  <c r="I2705" i="18"/>
  <c r="H2706" i="18"/>
  <c r="I2706" i="18"/>
  <c r="H2707" i="18"/>
  <c r="I2707" i="18"/>
  <c r="H2708" i="18"/>
  <c r="I2708" i="18"/>
  <c r="H2709" i="18"/>
  <c r="I2709" i="18"/>
  <c r="H2710" i="18"/>
  <c r="I2710" i="18"/>
  <c r="H2711" i="18"/>
  <c r="I2711" i="18"/>
  <c r="H2712" i="18"/>
  <c r="I2712" i="18"/>
  <c r="N2693" i="18"/>
  <c r="N2694" i="18"/>
  <c r="N2695" i="18"/>
  <c r="N2696" i="18"/>
  <c r="N2697" i="18"/>
  <c r="N2698" i="18"/>
  <c r="H2693" i="18"/>
  <c r="I2693" i="18"/>
  <c r="H2694" i="18"/>
  <c r="I2694" i="18"/>
  <c r="H2695" i="18"/>
  <c r="I2695" i="18"/>
  <c r="H2696" i="18"/>
  <c r="I2696" i="18"/>
  <c r="H2697" i="18"/>
  <c r="I2697" i="18"/>
  <c r="H2698" i="18"/>
  <c r="I2698" i="18"/>
  <c r="N2690" i="18"/>
  <c r="N2691" i="18"/>
  <c r="N2692" i="18"/>
  <c r="H2690" i="18"/>
  <c r="I2690" i="18"/>
  <c r="H2691" i="18"/>
  <c r="I2691" i="18"/>
  <c r="H2692" i="18"/>
  <c r="I2692" i="18"/>
  <c r="N2689" i="18"/>
  <c r="N2688" i="18"/>
  <c r="N2687" i="18"/>
  <c r="N2686" i="18"/>
  <c r="N2685" i="18"/>
  <c r="I2689" i="18"/>
  <c r="H2689" i="18"/>
  <c r="I2688" i="18"/>
  <c r="H2688" i="18"/>
  <c r="I2687" i="18"/>
  <c r="H2687" i="18"/>
  <c r="I2686" i="18"/>
  <c r="H2686" i="18"/>
  <c r="I2685" i="18"/>
  <c r="H2685" i="18"/>
  <c r="N2684" i="18"/>
  <c r="I2684" i="18"/>
  <c r="H2684" i="18"/>
  <c r="N2683" i="18"/>
  <c r="I2683" i="18"/>
  <c r="H2683" i="18"/>
  <c r="S2765" i="18" l="1"/>
  <c r="S2768" i="18"/>
  <c r="S2766" i="18"/>
  <c r="S2746" i="18"/>
  <c r="S2745" i="18"/>
  <c r="S2770" i="18"/>
  <c r="S2750" i="18"/>
  <c r="S2769" i="18"/>
  <c r="S2739" i="18"/>
  <c r="S2749" i="18"/>
  <c r="S2744" i="18"/>
  <c r="S2761" i="18"/>
  <c r="S2732" i="18"/>
  <c r="S2759" i="18"/>
  <c r="S2741" i="18"/>
  <c r="S2733" i="18"/>
  <c r="S2752" i="18"/>
  <c r="S2758" i="18"/>
  <c r="S2740" i="18"/>
  <c r="S2756" i="18"/>
  <c r="S2747" i="18"/>
  <c r="S2737" i="18"/>
  <c r="S2755" i="18"/>
  <c r="S2736" i="18"/>
  <c r="S2754" i="18"/>
  <c r="S2738" i="18"/>
  <c r="S2764" i="18"/>
  <c r="S2730" i="18"/>
  <c r="S2729" i="18"/>
  <c r="S2762" i="18"/>
  <c r="S2748" i="18"/>
  <c r="S2767" i="18"/>
  <c r="S2743" i="18"/>
  <c r="S2760" i="18"/>
  <c r="S2742" i="18"/>
  <c r="S2751" i="18"/>
  <c r="S2757" i="18"/>
  <c r="S2771" i="18"/>
  <c r="S2734" i="18"/>
  <c r="S2772" i="18"/>
  <c r="S2753" i="18"/>
  <c r="S2735" i="18"/>
  <c r="S2731" i="18"/>
  <c r="Q2728" i="18"/>
  <c r="R2728" i="18"/>
  <c r="Q2727" i="18"/>
  <c r="R2727" i="18"/>
  <c r="S2727" i="18" s="1"/>
  <c r="Q2725" i="18"/>
  <c r="R2725" i="18"/>
  <c r="S2725" i="18" s="1"/>
  <c r="Q2726" i="18"/>
  <c r="R2726" i="18"/>
  <c r="S2726" i="18" s="1"/>
  <c r="Q2724" i="18"/>
  <c r="R2724" i="18"/>
  <c r="Q2722" i="18"/>
  <c r="R2722" i="18"/>
  <c r="S2722" i="18" s="1"/>
  <c r="Q2723" i="18"/>
  <c r="R2723" i="18"/>
  <c r="S2723" i="18" s="1"/>
  <c r="Q2721" i="18"/>
  <c r="R2721" i="18"/>
  <c r="S2721" i="18" s="1"/>
  <c r="Q2719" i="18"/>
  <c r="R2719" i="18"/>
  <c r="Q2720" i="18"/>
  <c r="R2720" i="18"/>
  <c r="R2714" i="18"/>
  <c r="Q2714" i="18"/>
  <c r="Q2715" i="18"/>
  <c r="R2715" i="18"/>
  <c r="S2715" i="18" s="1"/>
  <c r="Q2716" i="18"/>
  <c r="R2716" i="18"/>
  <c r="S2716" i="18" s="1"/>
  <c r="Q2717" i="18"/>
  <c r="R2717" i="18"/>
  <c r="Q2718" i="18"/>
  <c r="R2718" i="18"/>
  <c r="S2718" i="18" s="1"/>
  <c r="R2713" i="18"/>
  <c r="S2713" i="18" s="1"/>
  <c r="Q2713" i="18"/>
  <c r="R2699" i="18"/>
  <c r="Q2699" i="18"/>
  <c r="R2700" i="18"/>
  <c r="Q2700" i="18"/>
  <c r="R2701" i="18"/>
  <c r="Q2701" i="18"/>
  <c r="R2702" i="18"/>
  <c r="Q2702" i="18"/>
  <c r="R2703" i="18"/>
  <c r="S2703" i="18" s="1"/>
  <c r="Q2703" i="18"/>
  <c r="R2704" i="18"/>
  <c r="S2704" i="18" s="1"/>
  <c r="Q2704" i="18"/>
  <c r="Q2705" i="18"/>
  <c r="R2705" i="18"/>
  <c r="S2705" i="18" s="1"/>
  <c r="R2706" i="18"/>
  <c r="S2706" i="18" s="1"/>
  <c r="Q2706" i="18"/>
  <c r="R2707" i="18"/>
  <c r="Q2707" i="18"/>
  <c r="R2708" i="18"/>
  <c r="Q2708" i="18"/>
  <c r="R2709" i="18"/>
  <c r="Q2709" i="18"/>
  <c r="R2710" i="18"/>
  <c r="Q2710" i="18"/>
  <c r="R2711" i="18"/>
  <c r="Q2711" i="18"/>
  <c r="R2712" i="18"/>
  <c r="S2712" i="18" s="1"/>
  <c r="Q2712" i="18"/>
  <c r="Q2693" i="18"/>
  <c r="R2693" i="18"/>
  <c r="S2693" i="18" s="1"/>
  <c r="Q2694" i="18"/>
  <c r="R2694" i="18"/>
  <c r="S2694" i="18" s="1"/>
  <c r="R2695" i="18"/>
  <c r="Q2695" i="18"/>
  <c r="R2696" i="18"/>
  <c r="S2696" i="18" s="1"/>
  <c r="Q2696" i="18"/>
  <c r="Q2697" i="18"/>
  <c r="R2697" i="18"/>
  <c r="Q2698" i="18"/>
  <c r="R2698" i="18"/>
  <c r="S2698" i="18" s="1"/>
  <c r="R2690" i="18"/>
  <c r="Q2690" i="18"/>
  <c r="R2691" i="18"/>
  <c r="Q2691" i="18"/>
  <c r="R2692" i="18"/>
  <c r="Q2692" i="18"/>
  <c r="R2689" i="18"/>
  <c r="S2689" i="18" s="1"/>
  <c r="Q2689" i="18"/>
  <c r="R2688" i="18"/>
  <c r="Q2688" i="18"/>
  <c r="R2687" i="18"/>
  <c r="S2687" i="18" s="1"/>
  <c r="Q2687" i="18"/>
  <c r="R2686" i="18"/>
  <c r="S2686" i="18" s="1"/>
  <c r="Q2686" i="18"/>
  <c r="R2685" i="18"/>
  <c r="S2685" i="18" s="1"/>
  <c r="Q2685" i="18"/>
  <c r="R2684" i="18"/>
  <c r="Q2684" i="18"/>
  <c r="R2683" i="18"/>
  <c r="Q2683" i="18"/>
  <c r="S2728" i="18"/>
  <c r="S2700" i="18"/>
  <c r="S2714" i="18"/>
  <c r="S2699" i="18"/>
  <c r="H577" i="18"/>
  <c r="N2680" i="18"/>
  <c r="N2681" i="18"/>
  <c r="N2682" i="18"/>
  <c r="H2680" i="18"/>
  <c r="I2680" i="18"/>
  <c r="H2681" i="18"/>
  <c r="I2681" i="18"/>
  <c r="H2682" i="18"/>
  <c r="I2682" i="18"/>
  <c r="N2679" i="18"/>
  <c r="H2679" i="18"/>
  <c r="I2679" i="18"/>
  <c r="N2678" i="18"/>
  <c r="H2678" i="18"/>
  <c r="I2678" i="18"/>
  <c r="N2672" i="18"/>
  <c r="N2673" i="18"/>
  <c r="N2674" i="18"/>
  <c r="N2675" i="18"/>
  <c r="N2676" i="18"/>
  <c r="N2677" i="18"/>
  <c r="H2672" i="18"/>
  <c r="I2672" i="18"/>
  <c r="H2673" i="18"/>
  <c r="I2673" i="18"/>
  <c r="H2674" i="18"/>
  <c r="I2674" i="18"/>
  <c r="H2675" i="18"/>
  <c r="I2675" i="18"/>
  <c r="H2676" i="18"/>
  <c r="I2676" i="18"/>
  <c r="H2677" i="18"/>
  <c r="I2677" i="18"/>
  <c r="N2656" i="18"/>
  <c r="N2657" i="18"/>
  <c r="N2658" i="18"/>
  <c r="N2659" i="18"/>
  <c r="N2660" i="18"/>
  <c r="N2661" i="18"/>
  <c r="N2662" i="18"/>
  <c r="N2663" i="18"/>
  <c r="N2664" i="18"/>
  <c r="N2665" i="18"/>
  <c r="N2666" i="18"/>
  <c r="N2667" i="18"/>
  <c r="N2668" i="18"/>
  <c r="N2669" i="18"/>
  <c r="N2670" i="18"/>
  <c r="N2671" i="18"/>
  <c r="H2656" i="18"/>
  <c r="I2656" i="18"/>
  <c r="H2657" i="18"/>
  <c r="I2657" i="18"/>
  <c r="H2658" i="18"/>
  <c r="I2658" i="18"/>
  <c r="H2659" i="18"/>
  <c r="I2659" i="18"/>
  <c r="H2660" i="18"/>
  <c r="I2660" i="18"/>
  <c r="H2661" i="18"/>
  <c r="I2661" i="18"/>
  <c r="H2662" i="18"/>
  <c r="I2662" i="18"/>
  <c r="H2663" i="18"/>
  <c r="I2663" i="18"/>
  <c r="H2664" i="18"/>
  <c r="I2664" i="18"/>
  <c r="H2665" i="18"/>
  <c r="I2665" i="18"/>
  <c r="H2666" i="18"/>
  <c r="I2666" i="18"/>
  <c r="H2667" i="18"/>
  <c r="I2667" i="18"/>
  <c r="H2668" i="18"/>
  <c r="I2668" i="18"/>
  <c r="H2669" i="18"/>
  <c r="I2669" i="18"/>
  <c r="H2670" i="18"/>
  <c r="I2670" i="18"/>
  <c r="H2671" i="18"/>
  <c r="I2671" i="18"/>
  <c r="N2650" i="18"/>
  <c r="N2651" i="18"/>
  <c r="N2652" i="18"/>
  <c r="N2653" i="18"/>
  <c r="N2654" i="18"/>
  <c r="N2655" i="18"/>
  <c r="H2650" i="18"/>
  <c r="I2650" i="18"/>
  <c r="H2651" i="18"/>
  <c r="I2651" i="18"/>
  <c r="H2652" i="18"/>
  <c r="I2652" i="18"/>
  <c r="H2653" i="18"/>
  <c r="I2653" i="18"/>
  <c r="H2654" i="18"/>
  <c r="I2654" i="18"/>
  <c r="H2655" i="18"/>
  <c r="I2655" i="18"/>
  <c r="N2636" i="18"/>
  <c r="N2637" i="18"/>
  <c r="N2638" i="18"/>
  <c r="N2639" i="18"/>
  <c r="N2640" i="18"/>
  <c r="N2641" i="18"/>
  <c r="N2642" i="18"/>
  <c r="N2643" i="18"/>
  <c r="N2644" i="18"/>
  <c r="N2645" i="18"/>
  <c r="N2646" i="18"/>
  <c r="N2647" i="18"/>
  <c r="N2648" i="18"/>
  <c r="N2649" i="18"/>
  <c r="H2636" i="18"/>
  <c r="I2636" i="18"/>
  <c r="H2637" i="18"/>
  <c r="I2637" i="18"/>
  <c r="H2638" i="18"/>
  <c r="I2638" i="18"/>
  <c r="H2639" i="18"/>
  <c r="I2639" i="18"/>
  <c r="H2640" i="18"/>
  <c r="I2640" i="18"/>
  <c r="H2641" i="18"/>
  <c r="I2641" i="18"/>
  <c r="H2642" i="18"/>
  <c r="I2642" i="18"/>
  <c r="H2643" i="18"/>
  <c r="I2643" i="18"/>
  <c r="H2644" i="18"/>
  <c r="I2644" i="18"/>
  <c r="H2645" i="18"/>
  <c r="I2645" i="18"/>
  <c r="H2646" i="18"/>
  <c r="I2646" i="18"/>
  <c r="H2647" i="18"/>
  <c r="I2647" i="18"/>
  <c r="H2648" i="18"/>
  <c r="I2648" i="18"/>
  <c r="H2649" i="18"/>
  <c r="I2649" i="18"/>
  <c r="N2632" i="18"/>
  <c r="N2633" i="18"/>
  <c r="N2634" i="18"/>
  <c r="N2635" i="18"/>
  <c r="H2632" i="18"/>
  <c r="I2632" i="18"/>
  <c r="H2633" i="18"/>
  <c r="I2633" i="18"/>
  <c r="H2634" i="18"/>
  <c r="I2634" i="18"/>
  <c r="H2635" i="18"/>
  <c r="I2635" i="18"/>
  <c r="N2614" i="18"/>
  <c r="N2615" i="18"/>
  <c r="N2616" i="18"/>
  <c r="N2617" i="18"/>
  <c r="N2618" i="18"/>
  <c r="N2619" i="18"/>
  <c r="N2620" i="18"/>
  <c r="N2621" i="18"/>
  <c r="N2622" i="18"/>
  <c r="N2623" i="18"/>
  <c r="N2624" i="18"/>
  <c r="N2625" i="18"/>
  <c r="N2626" i="18"/>
  <c r="N2627" i="18"/>
  <c r="N2628" i="18"/>
  <c r="N2629" i="18"/>
  <c r="N2630" i="18"/>
  <c r="N2631" i="18"/>
  <c r="H2614" i="18"/>
  <c r="I2614" i="18"/>
  <c r="H2615" i="18"/>
  <c r="I2615" i="18"/>
  <c r="H2616" i="18"/>
  <c r="I2616" i="18"/>
  <c r="H2617" i="18"/>
  <c r="I2617" i="18"/>
  <c r="H2618" i="18"/>
  <c r="I2618" i="18"/>
  <c r="H2619" i="18"/>
  <c r="I2619" i="18"/>
  <c r="H2620" i="18"/>
  <c r="I2620" i="18"/>
  <c r="H2621" i="18"/>
  <c r="I2621" i="18"/>
  <c r="H2622" i="18"/>
  <c r="I2622" i="18"/>
  <c r="H2623" i="18"/>
  <c r="I2623" i="18"/>
  <c r="H2624" i="18"/>
  <c r="I2624" i="18"/>
  <c r="H2625" i="18"/>
  <c r="I2625" i="18"/>
  <c r="H2626" i="18"/>
  <c r="I2626" i="18"/>
  <c r="H2627" i="18"/>
  <c r="I2627" i="18"/>
  <c r="H2628" i="18"/>
  <c r="I2628" i="18"/>
  <c r="H2629" i="18"/>
  <c r="I2629" i="18"/>
  <c r="H2630" i="18"/>
  <c r="I2630" i="18"/>
  <c r="H2631" i="18"/>
  <c r="I2631" i="18"/>
  <c r="N2610" i="18"/>
  <c r="N2611" i="18"/>
  <c r="N2612" i="18"/>
  <c r="N2613" i="18"/>
  <c r="H2610" i="18"/>
  <c r="I2610" i="18"/>
  <c r="H2611" i="18"/>
  <c r="I2611" i="18"/>
  <c r="H2612" i="18"/>
  <c r="I2612" i="18"/>
  <c r="H2613" i="18"/>
  <c r="I2613" i="18"/>
  <c r="N2601" i="18"/>
  <c r="N2602" i="18"/>
  <c r="N2603" i="18"/>
  <c r="N2604" i="18"/>
  <c r="N2605" i="18"/>
  <c r="N2606" i="18"/>
  <c r="N2607" i="18"/>
  <c r="N2608" i="18"/>
  <c r="N2609" i="18"/>
  <c r="H2601" i="18"/>
  <c r="I2601" i="18"/>
  <c r="H2602" i="18"/>
  <c r="I2602" i="18"/>
  <c r="H2603" i="18"/>
  <c r="I2603" i="18"/>
  <c r="H2604" i="18"/>
  <c r="I2604" i="18"/>
  <c r="H2605" i="18"/>
  <c r="I2605" i="18"/>
  <c r="H2606" i="18"/>
  <c r="I2606" i="18"/>
  <c r="H2607" i="18"/>
  <c r="I2607" i="18"/>
  <c r="H2608" i="18"/>
  <c r="I2608" i="18"/>
  <c r="H2609" i="18"/>
  <c r="I2609" i="18"/>
  <c r="N2597" i="18"/>
  <c r="N2598" i="18"/>
  <c r="N2599" i="18"/>
  <c r="N2600" i="18"/>
  <c r="H2597" i="18"/>
  <c r="I2597" i="18"/>
  <c r="H2598" i="18"/>
  <c r="I2598" i="18"/>
  <c r="H2599" i="18"/>
  <c r="I2599" i="18"/>
  <c r="H2600" i="18"/>
  <c r="I2600" i="18"/>
  <c r="N2593" i="18"/>
  <c r="N2594" i="18"/>
  <c r="N2595" i="18"/>
  <c r="N2596" i="18"/>
  <c r="H2593" i="18"/>
  <c r="I2593" i="18"/>
  <c r="H2594" i="18"/>
  <c r="I2594" i="18"/>
  <c r="H2595" i="18"/>
  <c r="I2595" i="18"/>
  <c r="H2596" i="18"/>
  <c r="I2596" i="18"/>
  <c r="S2692" i="18" l="1"/>
  <c r="S2683" i="18"/>
  <c r="S2711" i="18"/>
  <c r="S2710" i="18"/>
  <c r="S2720" i="18"/>
  <c r="S2690" i="18"/>
  <c r="S2709" i="18"/>
  <c r="S2719" i="18"/>
  <c r="S2691" i="18"/>
  <c r="S2695" i="18"/>
  <c r="S2697" i="18"/>
  <c r="R577" i="18"/>
  <c r="Q577" i="18"/>
  <c r="R2680" i="18"/>
  <c r="Q2680" i="18"/>
  <c r="R2681" i="18"/>
  <c r="Q2681" i="18"/>
  <c r="Q2682" i="18"/>
  <c r="R2682" i="18"/>
  <c r="Q2679" i="18"/>
  <c r="R2679" i="18"/>
  <c r="Q2678" i="18"/>
  <c r="R2678" i="18"/>
  <c r="Q2672" i="18"/>
  <c r="R2672" i="18"/>
  <c r="Q2673" i="18"/>
  <c r="R2673" i="18"/>
  <c r="Q2674" i="18"/>
  <c r="R2674" i="18"/>
  <c r="Q2675" i="18"/>
  <c r="R2675" i="18"/>
  <c r="S2675" i="18" s="1"/>
  <c r="Q2676" i="18"/>
  <c r="R2676" i="18"/>
  <c r="Q2677" i="18"/>
  <c r="R2677" i="18"/>
  <c r="R2656" i="18"/>
  <c r="S2656" i="18" s="1"/>
  <c r="Q2656" i="18"/>
  <c r="R2657" i="18"/>
  <c r="Q2657" i="18"/>
  <c r="Q2658" i="18"/>
  <c r="R2658" i="18"/>
  <c r="R2659" i="18"/>
  <c r="Q2659" i="18"/>
  <c r="R2660" i="18"/>
  <c r="Q2660" i="18"/>
  <c r="R2661" i="18"/>
  <c r="Q2661" i="18"/>
  <c r="R2662" i="18"/>
  <c r="Q2662" i="18"/>
  <c r="R2663" i="18"/>
  <c r="Q2663" i="18"/>
  <c r="Q2664" i="18"/>
  <c r="R2664" i="18"/>
  <c r="R2665" i="18"/>
  <c r="Q2665" i="18"/>
  <c r="R2666" i="18"/>
  <c r="Q2666" i="18"/>
  <c r="R2667" i="18"/>
  <c r="Q2667" i="18"/>
  <c r="R2668" i="18"/>
  <c r="Q2668" i="18"/>
  <c r="R2669" i="18"/>
  <c r="Q2669" i="18"/>
  <c r="Q2670" i="18"/>
  <c r="R2670" i="18"/>
  <c r="R2671" i="18"/>
  <c r="Q2671" i="18"/>
  <c r="R2650" i="18"/>
  <c r="Q2650" i="18"/>
  <c r="Q2651" i="18"/>
  <c r="R2651" i="18"/>
  <c r="R2652" i="18"/>
  <c r="Q2652" i="18"/>
  <c r="R2653" i="18"/>
  <c r="Q2653" i="18"/>
  <c r="Q2654" i="18"/>
  <c r="R2654" i="18"/>
  <c r="R2655" i="18"/>
  <c r="Q2655" i="18"/>
  <c r="Q2636" i="18"/>
  <c r="R2636" i="18"/>
  <c r="Q2637" i="18"/>
  <c r="R2637" i="18"/>
  <c r="Q2638" i="18"/>
  <c r="R2638" i="18"/>
  <c r="Q2639" i="18"/>
  <c r="R2639" i="18"/>
  <c r="R2640" i="18"/>
  <c r="Q2640" i="18"/>
  <c r="R2641" i="18"/>
  <c r="Q2641" i="18"/>
  <c r="Q2642" i="18"/>
  <c r="R2642" i="18"/>
  <c r="Q2643" i="18"/>
  <c r="R2643" i="18"/>
  <c r="Q2644" i="18"/>
  <c r="R2644" i="18"/>
  <c r="Q2645" i="18"/>
  <c r="R2645" i="18"/>
  <c r="Q2646" i="18"/>
  <c r="R2646" i="18"/>
  <c r="R2647" i="18"/>
  <c r="Q2647" i="18"/>
  <c r="R2648" i="18"/>
  <c r="Q2648" i="18"/>
  <c r="R2649" i="18"/>
  <c r="Q2649" i="18"/>
  <c r="R2632" i="18"/>
  <c r="Q2632" i="18"/>
  <c r="R2633" i="18"/>
  <c r="Q2633" i="18"/>
  <c r="Q2634" i="18"/>
  <c r="R2634" i="18"/>
  <c r="Q2635" i="18"/>
  <c r="R2635" i="18"/>
  <c r="R2614" i="18"/>
  <c r="Q2614" i="18"/>
  <c r="R2615" i="18"/>
  <c r="Q2615" i="18"/>
  <c r="Q2616" i="18"/>
  <c r="R2616" i="18"/>
  <c r="R2617" i="18"/>
  <c r="Q2617" i="18"/>
  <c r="R2618" i="18"/>
  <c r="Q2618" i="18"/>
  <c r="R2619" i="18"/>
  <c r="Q2619" i="18"/>
  <c r="R2620" i="18"/>
  <c r="Q2620" i="18"/>
  <c r="Q2621" i="18"/>
  <c r="R2621" i="18"/>
  <c r="R2622" i="18"/>
  <c r="Q2622" i="18"/>
  <c r="R2623" i="18"/>
  <c r="Q2623" i="18"/>
  <c r="R2624" i="18"/>
  <c r="Q2624" i="18"/>
  <c r="R2625" i="18"/>
  <c r="Q2625" i="18"/>
  <c r="R2626" i="18"/>
  <c r="Q2626" i="18"/>
  <c r="Q2627" i="18"/>
  <c r="R2627" i="18"/>
  <c r="R2628" i="18"/>
  <c r="Q2628" i="18"/>
  <c r="R2629" i="18"/>
  <c r="Q2629" i="18"/>
  <c r="R2630" i="18"/>
  <c r="Q2630" i="18"/>
  <c r="R2631" i="18"/>
  <c r="Q2631" i="18"/>
  <c r="R2610" i="18"/>
  <c r="Q2610" i="18"/>
  <c r="R2611" i="18"/>
  <c r="Q2611" i="18"/>
  <c r="R2612" i="18"/>
  <c r="Q2612" i="18"/>
  <c r="R2613" i="18"/>
  <c r="Q2613" i="18"/>
  <c r="Q2601" i="18"/>
  <c r="R2601" i="18"/>
  <c r="R2602" i="18"/>
  <c r="Q2602" i="18"/>
  <c r="Q2603" i="18"/>
  <c r="R2603" i="18"/>
  <c r="R2604" i="18"/>
  <c r="Q2604" i="18"/>
  <c r="R2605" i="18"/>
  <c r="Q2605" i="18"/>
  <c r="R2606" i="18"/>
  <c r="Q2606" i="18"/>
  <c r="R2607" i="18"/>
  <c r="Q2607" i="18"/>
  <c r="Q2608" i="18"/>
  <c r="R2608" i="18"/>
  <c r="R2609" i="18"/>
  <c r="Q2609" i="18"/>
  <c r="Q2597" i="18"/>
  <c r="R2597" i="18"/>
  <c r="R2598" i="18"/>
  <c r="Q2598" i="18"/>
  <c r="Q2599" i="18"/>
  <c r="R2599" i="18"/>
  <c r="Q2600" i="18"/>
  <c r="R2600" i="18"/>
  <c r="R2593" i="18"/>
  <c r="Q2593" i="18"/>
  <c r="R2594" i="18"/>
  <c r="Q2594" i="18"/>
  <c r="R2595" i="18"/>
  <c r="Q2595" i="18"/>
  <c r="R2596" i="18"/>
  <c r="Q2596" i="18"/>
  <c r="S2701" i="18"/>
  <c r="S2707" i="18"/>
  <c r="S2708" i="18"/>
  <c r="S2688" i="18"/>
  <c r="S2724" i="18"/>
  <c r="S2717" i="18"/>
  <c r="S2702" i="18"/>
  <c r="S2676" i="18"/>
  <c r="S2612" i="18" l="1"/>
  <c r="S2669" i="18"/>
  <c r="S2660" i="18"/>
  <c r="S2659" i="18"/>
  <c r="S2658" i="18"/>
  <c r="S2655" i="18"/>
  <c r="S2598" i="18"/>
  <c r="S2631" i="18"/>
  <c r="S2611" i="18"/>
  <c r="S2636" i="18"/>
  <c r="S2594" i="18"/>
  <c r="S2605" i="18"/>
  <c r="S2654" i="18"/>
  <c r="S2593" i="18"/>
  <c r="S2640" i="18"/>
  <c r="S2639" i="18"/>
  <c r="S2602" i="18"/>
  <c r="S2671" i="18"/>
  <c r="S2657" i="18"/>
  <c r="S2673" i="18"/>
  <c r="S2613" i="18"/>
  <c r="S2643" i="18"/>
  <c r="S2641" i="18"/>
  <c r="S2604" i="18"/>
  <c r="S2679" i="18"/>
  <c r="S2664" i="18"/>
  <c r="S2652" i="18"/>
  <c r="S2629" i="18"/>
  <c r="S2615" i="18"/>
  <c r="S2632" i="18"/>
  <c r="S2651" i="18"/>
  <c r="S2662" i="18"/>
  <c r="S2597" i="18"/>
  <c r="S2648" i="18"/>
  <c r="S2674" i="18"/>
  <c r="S2623" i="18"/>
  <c r="S2627" i="18"/>
  <c r="S2609" i="18"/>
  <c r="S2622" i="18"/>
  <c r="S2645" i="18"/>
  <c r="S2608" i="18"/>
  <c r="S2646" i="18"/>
  <c r="S2606" i="18"/>
  <c r="S2626" i="18"/>
  <c r="S2647" i="18"/>
  <c r="S2607" i="18"/>
  <c r="S2620" i="18"/>
  <c r="S2595" i="18"/>
  <c r="S2619" i="18"/>
  <c r="S2666" i="18"/>
  <c r="S2665" i="18"/>
  <c r="S2634" i="18"/>
  <c r="S2653" i="18"/>
  <c r="S2630" i="18"/>
  <c r="S2616" i="18"/>
  <c r="S2633" i="18"/>
  <c r="S2663" i="18"/>
  <c r="S2682" i="18"/>
  <c r="S2600" i="18"/>
  <c r="S2601" i="18"/>
  <c r="S2649" i="18"/>
  <c r="S2625" i="18"/>
  <c r="S2624" i="18"/>
  <c r="S2670" i="18"/>
  <c r="S2621" i="18"/>
  <c r="S2644" i="18"/>
  <c r="S2668" i="18"/>
  <c r="S2596" i="18"/>
  <c r="S2610" i="18"/>
  <c r="S2667" i="18"/>
  <c r="S2642" i="18"/>
  <c r="S2678" i="18"/>
  <c r="S2618" i="18"/>
  <c r="S2617" i="18"/>
  <c r="S2603" i="18"/>
  <c r="S2628" i="18"/>
  <c r="S2614" i="18"/>
  <c r="S2650" i="18"/>
  <c r="S2661" i="18"/>
  <c r="S2677" i="18"/>
  <c r="S2599" i="18"/>
  <c r="S2637" i="18"/>
  <c r="S2680" i="18"/>
  <c r="S2638" i="18"/>
  <c r="S2672" i="18"/>
  <c r="S2681" i="18"/>
  <c r="S2635" i="18"/>
  <c r="N2584" i="18"/>
  <c r="N2585" i="18"/>
  <c r="N2586" i="18"/>
  <c r="N2587" i="18"/>
  <c r="N2588" i="18"/>
  <c r="N2589" i="18"/>
  <c r="N2590" i="18"/>
  <c r="N2591" i="18"/>
  <c r="N2592" i="18"/>
  <c r="H2584" i="18"/>
  <c r="I2584" i="18"/>
  <c r="H2585" i="18"/>
  <c r="I2585" i="18"/>
  <c r="H2586" i="18"/>
  <c r="I2586" i="18"/>
  <c r="H2587" i="18"/>
  <c r="I2587" i="18"/>
  <c r="H2588" i="18"/>
  <c r="I2588" i="18"/>
  <c r="H2589" i="18"/>
  <c r="I2589" i="18"/>
  <c r="H2590" i="18"/>
  <c r="I2590" i="18"/>
  <c r="H2591" i="18"/>
  <c r="I2591" i="18"/>
  <c r="H2592" i="18"/>
  <c r="I2592" i="18"/>
  <c r="N2548" i="18"/>
  <c r="N2549" i="18"/>
  <c r="N2550" i="18"/>
  <c r="N2551" i="18"/>
  <c r="N2552" i="18"/>
  <c r="N2553" i="18"/>
  <c r="N2554" i="18"/>
  <c r="N2555" i="18"/>
  <c r="N2556" i="18"/>
  <c r="N2557" i="18"/>
  <c r="N2558" i="18"/>
  <c r="N2559" i="18"/>
  <c r="N2560" i="18"/>
  <c r="N2561" i="18"/>
  <c r="N2562" i="18"/>
  <c r="N2563" i="18"/>
  <c r="N2564" i="18"/>
  <c r="N2565" i="18"/>
  <c r="N2566" i="18"/>
  <c r="N2567" i="18"/>
  <c r="N2568" i="18"/>
  <c r="N2569" i="18"/>
  <c r="N2570" i="18"/>
  <c r="N2571" i="18"/>
  <c r="N2572" i="18"/>
  <c r="N2573" i="18"/>
  <c r="N2574" i="18"/>
  <c r="N2575" i="18"/>
  <c r="N2576" i="18"/>
  <c r="N2577" i="18"/>
  <c r="N2578" i="18"/>
  <c r="N2579" i="18"/>
  <c r="N2580" i="18"/>
  <c r="N2581" i="18"/>
  <c r="N2582" i="18"/>
  <c r="N2583" i="18"/>
  <c r="H2548" i="18"/>
  <c r="I2548" i="18"/>
  <c r="H2549" i="18"/>
  <c r="I2549" i="18"/>
  <c r="H2550" i="18"/>
  <c r="I2550" i="18"/>
  <c r="H2551" i="18"/>
  <c r="I2551" i="18"/>
  <c r="H2552" i="18"/>
  <c r="I2552" i="18"/>
  <c r="H2553" i="18"/>
  <c r="I2553" i="18"/>
  <c r="H2554" i="18"/>
  <c r="I2554" i="18"/>
  <c r="H2555" i="18"/>
  <c r="I2555" i="18"/>
  <c r="H2556" i="18"/>
  <c r="I2556" i="18"/>
  <c r="H2557" i="18"/>
  <c r="I2557" i="18"/>
  <c r="H2558" i="18"/>
  <c r="I2558" i="18"/>
  <c r="H2559" i="18"/>
  <c r="I2559" i="18"/>
  <c r="H2560" i="18"/>
  <c r="I2560" i="18"/>
  <c r="H2561" i="18"/>
  <c r="I2561" i="18"/>
  <c r="H2562" i="18"/>
  <c r="I2562" i="18"/>
  <c r="H2563" i="18"/>
  <c r="I2563" i="18"/>
  <c r="H2564" i="18"/>
  <c r="I2564" i="18"/>
  <c r="H2565" i="18"/>
  <c r="I2565" i="18"/>
  <c r="H2566" i="18"/>
  <c r="I2566" i="18"/>
  <c r="H2567" i="18"/>
  <c r="I2567" i="18"/>
  <c r="H2568" i="18"/>
  <c r="I2568" i="18"/>
  <c r="H2569" i="18"/>
  <c r="I2569" i="18"/>
  <c r="H2570" i="18"/>
  <c r="I2570" i="18"/>
  <c r="H2571" i="18"/>
  <c r="I2571" i="18"/>
  <c r="H2572" i="18"/>
  <c r="I2572" i="18"/>
  <c r="H2573" i="18"/>
  <c r="I2573" i="18"/>
  <c r="H2574" i="18"/>
  <c r="I2574" i="18"/>
  <c r="H2575" i="18"/>
  <c r="I2575" i="18"/>
  <c r="H2576" i="18"/>
  <c r="I2576" i="18"/>
  <c r="H2577" i="18"/>
  <c r="I2577" i="18"/>
  <c r="H2578" i="18"/>
  <c r="I2578" i="18"/>
  <c r="H2579" i="18"/>
  <c r="I2579" i="18"/>
  <c r="H2580" i="18"/>
  <c r="I2580" i="18"/>
  <c r="H2581" i="18"/>
  <c r="I2581" i="18"/>
  <c r="H2582" i="18"/>
  <c r="I2582" i="18"/>
  <c r="H2583" i="18"/>
  <c r="I2583" i="18"/>
  <c r="N2543" i="18"/>
  <c r="N2544" i="18"/>
  <c r="N2545" i="18"/>
  <c r="N2546" i="18"/>
  <c r="N2547" i="18"/>
  <c r="H2543" i="18"/>
  <c r="I2543" i="18"/>
  <c r="H2544" i="18"/>
  <c r="I2544" i="18"/>
  <c r="H2545" i="18"/>
  <c r="I2545" i="18"/>
  <c r="H2546" i="18"/>
  <c r="I2546" i="18"/>
  <c r="H2547" i="18"/>
  <c r="I2547" i="18"/>
  <c r="N2542" i="18"/>
  <c r="H2542" i="18"/>
  <c r="I2542" i="18"/>
  <c r="N2541" i="18"/>
  <c r="H2541" i="18"/>
  <c r="I2541" i="18"/>
  <c r="N2539" i="18"/>
  <c r="N2540" i="18"/>
  <c r="H2539" i="18"/>
  <c r="I2539" i="18"/>
  <c r="H2540" i="18"/>
  <c r="I2540" i="18"/>
  <c r="N2538" i="18"/>
  <c r="H2538" i="18"/>
  <c r="I2538" i="18"/>
  <c r="N2526" i="18"/>
  <c r="N2527" i="18"/>
  <c r="N2528" i="18"/>
  <c r="N2529" i="18"/>
  <c r="N2530" i="18"/>
  <c r="N2531" i="18"/>
  <c r="N2532" i="18"/>
  <c r="N2533" i="18"/>
  <c r="N2534" i="18"/>
  <c r="N2535" i="18"/>
  <c r="N2536" i="18"/>
  <c r="N2537" i="18"/>
  <c r="H2526" i="18"/>
  <c r="I2526" i="18"/>
  <c r="H2527" i="18"/>
  <c r="I2527" i="18"/>
  <c r="H2528" i="18"/>
  <c r="I2528" i="18"/>
  <c r="H2529" i="18"/>
  <c r="I2529" i="18"/>
  <c r="H2530" i="18"/>
  <c r="I2530" i="18"/>
  <c r="H2531" i="18"/>
  <c r="I2531" i="18"/>
  <c r="H2532" i="18"/>
  <c r="I2532" i="18"/>
  <c r="H2533" i="18"/>
  <c r="I2533" i="18"/>
  <c r="H2534" i="18"/>
  <c r="I2534" i="18"/>
  <c r="H2535" i="18"/>
  <c r="I2535" i="18"/>
  <c r="H2536" i="18"/>
  <c r="I2536" i="18"/>
  <c r="H2537" i="18"/>
  <c r="I2537" i="18"/>
  <c r="N2520" i="18"/>
  <c r="N2521" i="18"/>
  <c r="N2522" i="18"/>
  <c r="N2523" i="18"/>
  <c r="N2524" i="18"/>
  <c r="N2525" i="18"/>
  <c r="H2520" i="18"/>
  <c r="I2520" i="18"/>
  <c r="H2521" i="18"/>
  <c r="I2521" i="18"/>
  <c r="H2522" i="18"/>
  <c r="I2522" i="18"/>
  <c r="H2523" i="18"/>
  <c r="I2523" i="18"/>
  <c r="H2524" i="18"/>
  <c r="I2524" i="18"/>
  <c r="H2525" i="18"/>
  <c r="I2525" i="18"/>
  <c r="N2517" i="18"/>
  <c r="N2518" i="18"/>
  <c r="N2519" i="18"/>
  <c r="H2517" i="18"/>
  <c r="I2517" i="18"/>
  <c r="H2518" i="18"/>
  <c r="I2518" i="18"/>
  <c r="H2519" i="18"/>
  <c r="I2519" i="18"/>
  <c r="N2513" i="18"/>
  <c r="N2514" i="18"/>
  <c r="N2515" i="18"/>
  <c r="N2516" i="18"/>
  <c r="H2513" i="18"/>
  <c r="I2513" i="18"/>
  <c r="H2514" i="18"/>
  <c r="I2514" i="18"/>
  <c r="H2515" i="18"/>
  <c r="I2515" i="18"/>
  <c r="H2516" i="18"/>
  <c r="I2516" i="18"/>
  <c r="Q2584" i="18" l="1"/>
  <c r="R2584" i="18"/>
  <c r="R2585" i="18"/>
  <c r="Q2585" i="18"/>
  <c r="R2586" i="18"/>
  <c r="Q2586" i="18"/>
  <c r="R2587" i="18"/>
  <c r="Q2587" i="18"/>
  <c r="Q2588" i="18"/>
  <c r="R2588" i="18"/>
  <c r="R2589" i="18"/>
  <c r="Q2589" i="18"/>
  <c r="Q2590" i="18"/>
  <c r="R2590" i="18"/>
  <c r="R2591" i="18"/>
  <c r="Q2591" i="18"/>
  <c r="R2592" i="18"/>
  <c r="Q2592" i="18"/>
  <c r="R2548" i="18"/>
  <c r="Q2548" i="18"/>
  <c r="Q2549" i="18"/>
  <c r="R2549" i="18"/>
  <c r="Q2550" i="18"/>
  <c r="R2550" i="18"/>
  <c r="Q2551" i="18"/>
  <c r="R2551" i="18"/>
  <c r="Q2552" i="18"/>
  <c r="R2552" i="18"/>
  <c r="R2553" i="18"/>
  <c r="Q2553" i="18"/>
  <c r="Q2554" i="18"/>
  <c r="R2554" i="18"/>
  <c r="R2555" i="18"/>
  <c r="Q2555" i="18"/>
  <c r="R2556" i="18"/>
  <c r="Q2556" i="18"/>
  <c r="Q2557" i="18"/>
  <c r="R2557" i="18"/>
  <c r="Q2558" i="18"/>
  <c r="R2558" i="18"/>
  <c r="Q2559" i="18"/>
  <c r="R2559" i="18"/>
  <c r="R2560" i="18"/>
  <c r="Q2560" i="18"/>
  <c r="R2561" i="18"/>
  <c r="Q2561" i="18"/>
  <c r="R2562" i="18"/>
  <c r="Q2562" i="18"/>
  <c r="R2563" i="18"/>
  <c r="Q2563" i="18"/>
  <c r="Q2564" i="18"/>
  <c r="R2564" i="18"/>
  <c r="Q2565" i="18"/>
  <c r="R2565" i="18"/>
  <c r="R2566" i="18"/>
  <c r="Q2566" i="18"/>
  <c r="R2567" i="18"/>
  <c r="Q2567" i="18"/>
  <c r="R2568" i="18"/>
  <c r="Q2568" i="18"/>
  <c r="Q2569" i="18"/>
  <c r="R2569" i="18"/>
  <c r="Q2570" i="18"/>
  <c r="R2570" i="18"/>
  <c r="R2571" i="18"/>
  <c r="Q2571" i="18"/>
  <c r="Q2572" i="18"/>
  <c r="R2572" i="18"/>
  <c r="Q2573" i="18"/>
  <c r="R2573" i="18"/>
  <c r="R2574" i="18"/>
  <c r="Q2574" i="18"/>
  <c r="Q2575" i="18"/>
  <c r="R2575" i="18"/>
  <c r="R2576" i="18"/>
  <c r="Q2576" i="18"/>
  <c r="R2577" i="18"/>
  <c r="Q2577" i="18"/>
  <c r="Q2578" i="18"/>
  <c r="R2578" i="18"/>
  <c r="Q2579" i="18"/>
  <c r="R2579" i="18"/>
  <c r="R2580" i="18"/>
  <c r="Q2580" i="18"/>
  <c r="Q2581" i="18"/>
  <c r="R2581" i="18"/>
  <c r="R2582" i="18"/>
  <c r="Q2582" i="18"/>
  <c r="R2583" i="18"/>
  <c r="Q2583" i="18"/>
  <c r="R2543" i="18"/>
  <c r="Q2543" i="18"/>
  <c r="Q2544" i="18"/>
  <c r="R2544" i="18"/>
  <c r="Q2545" i="18"/>
  <c r="R2545" i="18"/>
  <c r="Q2546" i="18"/>
  <c r="R2546" i="18"/>
  <c r="R2547" i="18"/>
  <c r="Q2547" i="18"/>
  <c r="R2542" i="18"/>
  <c r="Q2542" i="18"/>
  <c r="Q2541" i="18"/>
  <c r="R2541" i="18"/>
  <c r="R2539" i="18"/>
  <c r="Q2539" i="18"/>
  <c r="R2540" i="18"/>
  <c r="Q2540" i="18"/>
  <c r="R2538" i="18"/>
  <c r="Q2538" i="18"/>
  <c r="Q2526" i="18"/>
  <c r="R2526" i="18"/>
  <c r="Q2527" i="18"/>
  <c r="R2527" i="18"/>
  <c r="Q2528" i="18"/>
  <c r="R2528" i="18"/>
  <c r="Q2529" i="18"/>
  <c r="R2529" i="18"/>
  <c r="R2530" i="18"/>
  <c r="Q2530" i="18"/>
  <c r="R2531" i="18"/>
  <c r="Q2531" i="18"/>
  <c r="Q2532" i="18"/>
  <c r="R2532" i="18"/>
  <c r="Q2533" i="18"/>
  <c r="R2533" i="18"/>
  <c r="Q2534" i="18"/>
  <c r="R2534" i="18"/>
  <c r="Q2535" i="18"/>
  <c r="R2535" i="18"/>
  <c r="Q2536" i="18"/>
  <c r="R2536" i="18"/>
  <c r="Q2537" i="18"/>
  <c r="R2537" i="18"/>
  <c r="Q2520" i="18"/>
  <c r="R2520" i="18"/>
  <c r="R2521" i="18"/>
  <c r="Q2521" i="18"/>
  <c r="Q2522" i="18"/>
  <c r="R2522" i="18"/>
  <c r="R2523" i="18"/>
  <c r="Q2523" i="18"/>
  <c r="R2524" i="18"/>
  <c r="Q2524" i="18"/>
  <c r="R2525" i="18"/>
  <c r="Q2525" i="18"/>
  <c r="Q2517" i="18"/>
  <c r="R2517" i="18"/>
  <c r="R2518" i="18"/>
  <c r="Q2518" i="18"/>
  <c r="R2519" i="18"/>
  <c r="Q2519" i="18"/>
  <c r="R2513" i="18"/>
  <c r="Q2513" i="18"/>
  <c r="R2514" i="18"/>
  <c r="Q2514" i="18"/>
  <c r="R2515" i="18"/>
  <c r="Q2515" i="18"/>
  <c r="Q2516" i="18"/>
  <c r="R2516" i="18"/>
  <c r="S2555" i="18"/>
  <c r="S2584" i="18"/>
  <c r="N2510" i="18"/>
  <c r="N2511" i="18"/>
  <c r="N2512" i="18"/>
  <c r="H2510" i="18"/>
  <c r="I2510" i="18"/>
  <c r="H2511" i="18"/>
  <c r="I2511" i="18"/>
  <c r="H2512" i="18"/>
  <c r="I2512" i="18"/>
  <c r="N2509" i="18"/>
  <c r="H2509" i="18"/>
  <c r="I2509" i="18"/>
  <c r="N2504" i="18"/>
  <c r="N2505" i="18"/>
  <c r="N2506" i="18"/>
  <c r="N2507" i="18"/>
  <c r="N2508" i="18"/>
  <c r="H2504" i="18"/>
  <c r="I2504" i="18"/>
  <c r="H2505" i="18"/>
  <c r="I2505" i="18"/>
  <c r="H2506" i="18"/>
  <c r="I2506" i="18"/>
  <c r="H2507" i="18"/>
  <c r="I2507" i="18"/>
  <c r="H2508" i="18"/>
  <c r="I2508" i="18"/>
  <c r="N2491" i="18"/>
  <c r="N2492" i="18"/>
  <c r="N2493" i="18"/>
  <c r="N2494" i="18"/>
  <c r="N2495" i="18"/>
  <c r="N2496" i="18"/>
  <c r="N2497" i="18"/>
  <c r="N2498" i="18"/>
  <c r="N2499" i="18"/>
  <c r="N2500" i="18"/>
  <c r="N2501" i="18"/>
  <c r="N2502" i="18"/>
  <c r="N2503" i="18"/>
  <c r="H2491" i="18"/>
  <c r="I2491" i="18"/>
  <c r="H2492" i="18"/>
  <c r="I2492" i="18"/>
  <c r="H2493" i="18"/>
  <c r="I2493" i="18"/>
  <c r="H2494" i="18"/>
  <c r="I2494" i="18"/>
  <c r="H2495" i="18"/>
  <c r="I2495" i="18"/>
  <c r="H2496" i="18"/>
  <c r="I2496" i="18"/>
  <c r="H2497" i="18"/>
  <c r="I2497" i="18"/>
  <c r="H2498" i="18"/>
  <c r="I2498" i="18"/>
  <c r="H2499" i="18"/>
  <c r="I2499" i="18"/>
  <c r="H2500" i="18"/>
  <c r="I2500" i="18"/>
  <c r="H2501" i="18"/>
  <c r="I2501" i="18"/>
  <c r="H2502" i="18"/>
  <c r="I2502" i="18"/>
  <c r="H2503" i="18"/>
  <c r="I2503" i="18"/>
  <c r="S2546" i="18" l="1"/>
  <c r="S2535" i="18"/>
  <c r="S2557" i="18"/>
  <c r="S2556" i="18"/>
  <c r="S2540" i="18"/>
  <c r="S2524" i="18"/>
  <c r="S2558" i="18"/>
  <c r="S2592" i="18"/>
  <c r="S2538" i="18"/>
  <c r="S2569" i="18"/>
  <c r="S2568" i="18"/>
  <c r="S2525" i="18"/>
  <c r="S2566" i="18"/>
  <c r="S2551" i="18"/>
  <c r="S2520" i="18"/>
  <c r="S2513" i="18"/>
  <c r="S2529" i="18"/>
  <c r="S2586" i="18"/>
  <c r="S2548" i="18"/>
  <c r="S2533" i="18"/>
  <c r="S2531" i="18"/>
  <c r="S2581" i="18"/>
  <c r="S2550" i="18"/>
  <c r="S2549" i="18"/>
  <c r="S2567" i="18"/>
  <c r="S2541" i="18"/>
  <c r="S2528" i="18"/>
  <c r="S2578" i="18"/>
  <c r="S2561" i="18"/>
  <c r="S2570" i="18"/>
  <c r="S2539" i="18"/>
  <c r="S2588" i="18"/>
  <c r="S2587" i="18"/>
  <c r="S2579" i="18"/>
  <c r="S2515" i="18"/>
  <c r="S2577" i="18"/>
  <c r="S2562" i="18"/>
  <c r="S2545" i="18"/>
  <c r="S2590" i="18"/>
  <c r="S2554" i="18"/>
  <c r="S2580" i="18"/>
  <c r="S2542" i="18"/>
  <c r="S2537" i="18"/>
  <c r="S2574" i="18"/>
  <c r="S2560" i="18"/>
  <c r="S2571" i="18"/>
  <c r="S2583" i="18"/>
  <c r="S2530" i="18"/>
  <c r="S2553" i="18"/>
  <c r="S2552" i="18"/>
  <c r="S2527" i="18"/>
  <c r="S2526" i="18"/>
  <c r="S2519" i="18"/>
  <c r="S2544" i="18"/>
  <c r="S2591" i="18"/>
  <c r="S2532" i="18"/>
  <c r="S2582" i="18"/>
  <c r="S2523" i="18"/>
  <c r="S2522" i="18"/>
  <c r="S2516" i="18"/>
  <c r="S2565" i="18"/>
  <c r="S2564" i="18"/>
  <c r="S2514" i="18"/>
  <c r="S2563" i="18"/>
  <c r="S2576" i="18"/>
  <c r="S2536" i="18"/>
  <c r="S2573" i="18"/>
  <c r="S2559" i="18"/>
  <c r="S2534" i="18"/>
  <c r="S2589" i="18"/>
  <c r="S2521" i="18"/>
  <c r="S2585" i="18"/>
  <c r="S2547" i="18"/>
  <c r="S2575" i="18"/>
  <c r="S2518" i="18"/>
  <c r="S2543" i="18"/>
  <c r="Q2510" i="18"/>
  <c r="R2510" i="18"/>
  <c r="Q2511" i="18"/>
  <c r="R2511" i="18"/>
  <c r="Q2512" i="18"/>
  <c r="R2512" i="18"/>
  <c r="S2512" i="18" s="1"/>
  <c r="Q2509" i="18"/>
  <c r="R2509" i="18"/>
  <c r="Q2504" i="18"/>
  <c r="R2504" i="18"/>
  <c r="R2505" i="18"/>
  <c r="Q2505" i="18"/>
  <c r="R2506" i="18"/>
  <c r="Q2506" i="18"/>
  <c r="Q2507" i="18"/>
  <c r="R2507" i="18"/>
  <c r="R2508" i="18"/>
  <c r="Q2508" i="18"/>
  <c r="R2491" i="18"/>
  <c r="Q2491" i="18"/>
  <c r="R2492" i="18"/>
  <c r="Q2492" i="18"/>
  <c r="R2493" i="18"/>
  <c r="Q2493" i="18"/>
  <c r="Q2494" i="18"/>
  <c r="R2494" i="18"/>
  <c r="Q2495" i="18"/>
  <c r="R2495" i="18"/>
  <c r="R2496" i="18"/>
  <c r="Q2496" i="18"/>
  <c r="Q2497" i="18"/>
  <c r="R2497" i="18"/>
  <c r="R2498" i="18"/>
  <c r="Q2498" i="18"/>
  <c r="Q2499" i="18"/>
  <c r="R2499" i="18"/>
  <c r="Q2500" i="18"/>
  <c r="R2500" i="18"/>
  <c r="R2501" i="18"/>
  <c r="Q2501" i="18"/>
  <c r="R2502" i="18"/>
  <c r="Q2502" i="18"/>
  <c r="R2503" i="18"/>
  <c r="Q2503" i="18"/>
  <c r="S2572" i="18"/>
  <c r="S2517" i="18"/>
  <c r="N2490" i="18"/>
  <c r="N2489" i="18"/>
  <c r="N2488" i="18"/>
  <c r="N2487" i="18"/>
  <c r="N2486" i="18"/>
  <c r="N2485" i="18"/>
  <c r="I2490" i="18"/>
  <c r="H2490" i="18"/>
  <c r="I2489" i="18"/>
  <c r="H2489" i="18"/>
  <c r="I2488" i="18"/>
  <c r="H2488" i="18"/>
  <c r="I2487" i="18"/>
  <c r="H2487" i="18"/>
  <c r="I2486" i="18"/>
  <c r="H2486" i="18"/>
  <c r="I2485" i="18"/>
  <c r="H2485" i="18"/>
  <c r="N2484" i="18"/>
  <c r="I2484" i="18"/>
  <c r="H2484" i="18"/>
  <c r="S2499" i="18" l="1"/>
  <c r="S2498" i="18"/>
  <c r="S2497" i="18"/>
  <c r="S2505" i="18"/>
  <c r="S2507" i="18"/>
  <c r="S2504" i="18"/>
  <c r="S2502" i="18"/>
  <c r="S2509" i="18"/>
  <c r="S2493" i="18"/>
  <c r="S2503" i="18"/>
  <c r="S2501" i="18"/>
  <c r="S2508" i="18"/>
  <c r="S2496" i="18"/>
  <c r="S2506" i="18"/>
  <c r="S2495" i="18"/>
  <c r="S2494" i="18"/>
  <c r="S2492" i="18"/>
  <c r="S2511" i="18"/>
  <c r="S2500" i="18"/>
  <c r="S2491" i="18"/>
  <c r="R2490" i="18"/>
  <c r="Q2490" i="18"/>
  <c r="Q2489" i="18"/>
  <c r="R2489" i="18"/>
  <c r="Q2488" i="18"/>
  <c r="R2488" i="18"/>
  <c r="R2487" i="18"/>
  <c r="Q2487" i="18"/>
  <c r="R2486" i="18"/>
  <c r="Q2486" i="18"/>
  <c r="R2485" i="18"/>
  <c r="Q2485" i="18"/>
  <c r="Q2484" i="18"/>
  <c r="R2484" i="18"/>
  <c r="S2510" i="18"/>
  <c r="N2474" i="18"/>
  <c r="N2475" i="18"/>
  <c r="N2476" i="18"/>
  <c r="N2477" i="18"/>
  <c r="N2478" i="18"/>
  <c r="N2479" i="18"/>
  <c r="N2480" i="18"/>
  <c r="N2481" i="18"/>
  <c r="N2482" i="18"/>
  <c r="N2483" i="18"/>
  <c r="H2474" i="18"/>
  <c r="I2474" i="18"/>
  <c r="H2475" i="18"/>
  <c r="I2475" i="18"/>
  <c r="H2476" i="18"/>
  <c r="I2476" i="18"/>
  <c r="H2477" i="18"/>
  <c r="I2477" i="18"/>
  <c r="H2478" i="18"/>
  <c r="I2478" i="18"/>
  <c r="H2479" i="18"/>
  <c r="I2479" i="18"/>
  <c r="H2480" i="18"/>
  <c r="I2480" i="18"/>
  <c r="H2481" i="18"/>
  <c r="I2481" i="18"/>
  <c r="H2482" i="18"/>
  <c r="I2482" i="18"/>
  <c r="H2483" i="18"/>
  <c r="I2483" i="18"/>
  <c r="N2473" i="18"/>
  <c r="H2473" i="18"/>
  <c r="I2473" i="18"/>
  <c r="N2461" i="18"/>
  <c r="N2462" i="18"/>
  <c r="N2463" i="18"/>
  <c r="N2464" i="18"/>
  <c r="N2465" i="18"/>
  <c r="N2466" i="18"/>
  <c r="N2467" i="18"/>
  <c r="N2468" i="18"/>
  <c r="N2469" i="18"/>
  <c r="N2470" i="18"/>
  <c r="N2471" i="18"/>
  <c r="N2472" i="18"/>
  <c r="H2461" i="18"/>
  <c r="I2461" i="18"/>
  <c r="H2462" i="18"/>
  <c r="I2462" i="18"/>
  <c r="H2463" i="18"/>
  <c r="I2463" i="18"/>
  <c r="H2464" i="18"/>
  <c r="I2464" i="18"/>
  <c r="H2465" i="18"/>
  <c r="I2465" i="18"/>
  <c r="H2466" i="18"/>
  <c r="I2466" i="18"/>
  <c r="H2467" i="18"/>
  <c r="I2467" i="18"/>
  <c r="H2468" i="18"/>
  <c r="I2468" i="18"/>
  <c r="H2469" i="18"/>
  <c r="I2469" i="18"/>
  <c r="H2470" i="18"/>
  <c r="I2470" i="18"/>
  <c r="H2471" i="18"/>
  <c r="I2471" i="18"/>
  <c r="H2472" i="18"/>
  <c r="I2472" i="18"/>
  <c r="N2459" i="18"/>
  <c r="N2460" i="18"/>
  <c r="H2459" i="18"/>
  <c r="I2459" i="18"/>
  <c r="H2460" i="18"/>
  <c r="I2460" i="18"/>
  <c r="N2458" i="18"/>
  <c r="N2457" i="18"/>
  <c r="N2456" i="18"/>
  <c r="N2455" i="18"/>
  <c r="N2454" i="18"/>
  <c r="N2453" i="18"/>
  <c r="N2452" i="18"/>
  <c r="N2451" i="18"/>
  <c r="H2452" i="18"/>
  <c r="I2452" i="18"/>
  <c r="H2453" i="18"/>
  <c r="I2453" i="18"/>
  <c r="H2454" i="18"/>
  <c r="I2454" i="18"/>
  <c r="H2455" i="18"/>
  <c r="I2455" i="18"/>
  <c r="H2456" i="18"/>
  <c r="I2456" i="18"/>
  <c r="H2457" i="18"/>
  <c r="I2457" i="18"/>
  <c r="H2458" i="18"/>
  <c r="I2458" i="18"/>
  <c r="I2451" i="18"/>
  <c r="H2451" i="18"/>
  <c r="N2450" i="18"/>
  <c r="N2449" i="18"/>
  <c r="N2448" i="18"/>
  <c r="I2450" i="18"/>
  <c r="H2450" i="18"/>
  <c r="I2449" i="18"/>
  <c r="H2449" i="18"/>
  <c r="I2448" i="18"/>
  <c r="H2448" i="18"/>
  <c r="S2486" i="18" l="1"/>
  <c r="S2485" i="18"/>
  <c r="S2487" i="18"/>
  <c r="S2488" i="18"/>
  <c r="S2490" i="18"/>
  <c r="S2484" i="18"/>
  <c r="Q2474" i="18"/>
  <c r="R2474" i="18"/>
  <c r="R2475" i="18"/>
  <c r="Q2475" i="18"/>
  <c r="Q2476" i="18"/>
  <c r="R2476" i="18"/>
  <c r="R2477" i="18"/>
  <c r="Q2477" i="18"/>
  <c r="R2478" i="18"/>
  <c r="Q2478" i="18"/>
  <c r="Q2479" i="18"/>
  <c r="R2479" i="18"/>
  <c r="R2480" i="18"/>
  <c r="Q2480" i="18"/>
  <c r="R2481" i="18"/>
  <c r="Q2481" i="18"/>
  <c r="R2482" i="18"/>
  <c r="Q2482" i="18"/>
  <c r="R2483" i="18"/>
  <c r="Q2483" i="18"/>
  <c r="R2473" i="18"/>
  <c r="Q2473" i="18"/>
  <c r="R2461" i="18"/>
  <c r="Q2461" i="18"/>
  <c r="R2462" i="18"/>
  <c r="Q2462" i="18"/>
  <c r="Q2463" i="18"/>
  <c r="R2463" i="18"/>
  <c r="Q2464" i="18"/>
  <c r="R2464" i="18"/>
  <c r="Q2465" i="18"/>
  <c r="R2465" i="18"/>
  <c r="R2466" i="18"/>
  <c r="Q2466" i="18"/>
  <c r="Q2467" i="18"/>
  <c r="R2467" i="18"/>
  <c r="Q2468" i="18"/>
  <c r="R2468" i="18"/>
  <c r="Q2469" i="18"/>
  <c r="R2469" i="18"/>
  <c r="R2470" i="18"/>
  <c r="Q2470" i="18"/>
  <c r="Q2471" i="18"/>
  <c r="R2471" i="18"/>
  <c r="Q2472" i="18"/>
  <c r="R2472" i="18"/>
  <c r="Q2459" i="18"/>
  <c r="R2459" i="18"/>
  <c r="Q2460" i="18"/>
  <c r="R2460" i="18"/>
  <c r="Q2452" i="18"/>
  <c r="R2452" i="18"/>
  <c r="Q2453" i="18"/>
  <c r="R2453" i="18"/>
  <c r="Q2454" i="18"/>
  <c r="R2454" i="18"/>
  <c r="R2455" i="18"/>
  <c r="Q2455" i="18"/>
  <c r="Q2456" i="18"/>
  <c r="R2456" i="18"/>
  <c r="R2457" i="18"/>
  <c r="Q2457" i="18"/>
  <c r="Q2458" i="18"/>
  <c r="R2458" i="18"/>
  <c r="R2451" i="18"/>
  <c r="Q2451" i="18"/>
  <c r="Q2450" i="18"/>
  <c r="R2450" i="18"/>
  <c r="R2449" i="18"/>
  <c r="Q2449" i="18"/>
  <c r="Q2448" i="18"/>
  <c r="R2448" i="18"/>
  <c r="S2489" i="18"/>
  <c r="S2454" i="18" l="1"/>
  <c r="S2455" i="18"/>
  <c r="S2465" i="18"/>
  <c r="S2462" i="18"/>
  <c r="S2459" i="18"/>
  <c r="S2453" i="18"/>
  <c r="S2466" i="18"/>
  <c r="S2477" i="18"/>
  <c r="S2475" i="18"/>
  <c r="S2451" i="18"/>
  <c r="S2472" i="18"/>
  <c r="S2464" i="18"/>
  <c r="S2457" i="18"/>
  <c r="S2467" i="18"/>
  <c r="S2480" i="18"/>
  <c r="S2449" i="18"/>
  <c r="S2450" i="18"/>
  <c r="S2476" i="18"/>
  <c r="S2458" i="18"/>
  <c r="S2448" i="18"/>
  <c r="S2463" i="18"/>
  <c r="S2478" i="18"/>
  <c r="S2471" i="18"/>
  <c r="S2456" i="18"/>
  <c r="S2470" i="18"/>
  <c r="S2481" i="18"/>
  <c r="S2483" i="18"/>
  <c r="S2460" i="18"/>
  <c r="S2468" i="18"/>
  <c r="S2452" i="18"/>
  <c r="S2474" i="18"/>
  <c r="S2479" i="18"/>
  <c r="S2461" i="18"/>
  <c r="S2473" i="18"/>
  <c r="S2482" i="18"/>
  <c r="S2469" i="18"/>
  <c r="N2446" i="18"/>
  <c r="I2447" i="18"/>
  <c r="H2447" i="18"/>
  <c r="I2446" i="18"/>
  <c r="H2446" i="18"/>
  <c r="R2447" i="18" l="1"/>
  <c r="Q2447" i="18"/>
  <c r="R2446" i="18"/>
  <c r="Q2446" i="18"/>
  <c r="N2445" i="18"/>
  <c r="I2445" i="18"/>
  <c r="H2445" i="18"/>
  <c r="S2447" i="18" l="1"/>
  <c r="S2446" i="18"/>
  <c r="R2445" i="18"/>
  <c r="Q2445" i="18"/>
  <c r="N2444" i="18"/>
  <c r="I2444" i="18"/>
  <c r="H2444" i="18"/>
  <c r="S2445" i="18" l="1"/>
  <c r="Q2444" i="18"/>
  <c r="R2444" i="18"/>
  <c r="S2444" i="18" l="1"/>
  <c r="N2441" i="18"/>
  <c r="N2442" i="18"/>
  <c r="N2443" i="18"/>
  <c r="H2441" i="18"/>
  <c r="I2441" i="18"/>
  <c r="H2442" i="18"/>
  <c r="I2442" i="18"/>
  <c r="H2443" i="18"/>
  <c r="I2443" i="18"/>
  <c r="N2435" i="18"/>
  <c r="N2436" i="18"/>
  <c r="N2437" i="18"/>
  <c r="N2438" i="18"/>
  <c r="N2439" i="18"/>
  <c r="N2440" i="18"/>
  <c r="H2435" i="18"/>
  <c r="I2435" i="18"/>
  <c r="H2436" i="18"/>
  <c r="I2436" i="18"/>
  <c r="H2437" i="18"/>
  <c r="I2437" i="18"/>
  <c r="H2438" i="18"/>
  <c r="I2438" i="18"/>
  <c r="H2439" i="18"/>
  <c r="I2439" i="18"/>
  <c r="H2440" i="18"/>
  <c r="I2440" i="18"/>
  <c r="N2409" i="18"/>
  <c r="N2410" i="18"/>
  <c r="N2411" i="18"/>
  <c r="N2412" i="18"/>
  <c r="N2413" i="18"/>
  <c r="N2414" i="18"/>
  <c r="N2415" i="18"/>
  <c r="N2416" i="18"/>
  <c r="N2417" i="18"/>
  <c r="N2418" i="18"/>
  <c r="N2419" i="18"/>
  <c r="N2420" i="18"/>
  <c r="N2421" i="18"/>
  <c r="N2422" i="18"/>
  <c r="N2423" i="18"/>
  <c r="N2424" i="18"/>
  <c r="N2425" i="18"/>
  <c r="N2426" i="18"/>
  <c r="N2427" i="18"/>
  <c r="N2428" i="18"/>
  <c r="N2429" i="18"/>
  <c r="N2430" i="18"/>
  <c r="N2431" i="18"/>
  <c r="N2432" i="18"/>
  <c r="N2433" i="18"/>
  <c r="N2434" i="18"/>
  <c r="H2409" i="18"/>
  <c r="I2409" i="18"/>
  <c r="H2410" i="18"/>
  <c r="I2410" i="18"/>
  <c r="H2411" i="18"/>
  <c r="I2411" i="18"/>
  <c r="H2412" i="18"/>
  <c r="I2412" i="18"/>
  <c r="H2413" i="18"/>
  <c r="I2413" i="18"/>
  <c r="H2414" i="18"/>
  <c r="I2414" i="18"/>
  <c r="H2415" i="18"/>
  <c r="I2415" i="18"/>
  <c r="H2416" i="18"/>
  <c r="I2416" i="18"/>
  <c r="H2417" i="18"/>
  <c r="I2417" i="18"/>
  <c r="H2418" i="18"/>
  <c r="I2418" i="18"/>
  <c r="H2419" i="18"/>
  <c r="I2419" i="18"/>
  <c r="H2420" i="18"/>
  <c r="I2420" i="18"/>
  <c r="H2421" i="18"/>
  <c r="I2421" i="18"/>
  <c r="H2422" i="18"/>
  <c r="I2422" i="18"/>
  <c r="H2423" i="18"/>
  <c r="I2423" i="18"/>
  <c r="H2424" i="18"/>
  <c r="I2424" i="18"/>
  <c r="H2425" i="18"/>
  <c r="I2425" i="18"/>
  <c r="H2426" i="18"/>
  <c r="I2426" i="18"/>
  <c r="H2427" i="18"/>
  <c r="I2427" i="18"/>
  <c r="H2428" i="18"/>
  <c r="I2428" i="18"/>
  <c r="H2429" i="18"/>
  <c r="I2429" i="18"/>
  <c r="H2430" i="18"/>
  <c r="I2430" i="18"/>
  <c r="H2431" i="18"/>
  <c r="I2431" i="18"/>
  <c r="H2432" i="18"/>
  <c r="I2432" i="18"/>
  <c r="H2433" i="18"/>
  <c r="I2433" i="18"/>
  <c r="H2434" i="18"/>
  <c r="I2434" i="18"/>
  <c r="N2408" i="18"/>
  <c r="N2407" i="18"/>
  <c r="H2408" i="18"/>
  <c r="I2408" i="18"/>
  <c r="I2407" i="18"/>
  <c r="H2407" i="18"/>
  <c r="N2401" i="18"/>
  <c r="N2402" i="18"/>
  <c r="N2403" i="18"/>
  <c r="N2404" i="18"/>
  <c r="N2405" i="18"/>
  <c r="N2406" i="18"/>
  <c r="H2401" i="18"/>
  <c r="I2401" i="18"/>
  <c r="H2402" i="18"/>
  <c r="I2402" i="18"/>
  <c r="H2403" i="18"/>
  <c r="I2403" i="18"/>
  <c r="H2404" i="18"/>
  <c r="I2404" i="18"/>
  <c r="H2405" i="18"/>
  <c r="I2405" i="18"/>
  <c r="H2406" i="18"/>
  <c r="I2406" i="18"/>
  <c r="N2399" i="18"/>
  <c r="N2400" i="18"/>
  <c r="H2399" i="18"/>
  <c r="I2399" i="18"/>
  <c r="H2400" i="18"/>
  <c r="I2400" i="18"/>
  <c r="N2397" i="18"/>
  <c r="N2398" i="18"/>
  <c r="H2397" i="18"/>
  <c r="I2397" i="18"/>
  <c r="H2398" i="18"/>
  <c r="I2398" i="18"/>
  <c r="N2395" i="18"/>
  <c r="N2396" i="18"/>
  <c r="H2395" i="18"/>
  <c r="I2395" i="18"/>
  <c r="H2396" i="18"/>
  <c r="I2396" i="18"/>
  <c r="N2394" i="18"/>
  <c r="H2394" i="18"/>
  <c r="I2394" i="18"/>
  <c r="N2391" i="18"/>
  <c r="N2392" i="18"/>
  <c r="N2393" i="18"/>
  <c r="H2391" i="18"/>
  <c r="I2391" i="18"/>
  <c r="H2392" i="18"/>
  <c r="I2392" i="18"/>
  <c r="H2393" i="18"/>
  <c r="I2393" i="18"/>
  <c r="N2390" i="18"/>
  <c r="H2390" i="18"/>
  <c r="I2390" i="18"/>
  <c r="N2389" i="18"/>
  <c r="H2389" i="18"/>
  <c r="I2389" i="18"/>
  <c r="N2388" i="18"/>
  <c r="H2388" i="18"/>
  <c r="I2388" i="18"/>
  <c r="N2386" i="18"/>
  <c r="N2387" i="18"/>
  <c r="H2386" i="18"/>
  <c r="I2386" i="18"/>
  <c r="H2387" i="18"/>
  <c r="I2387" i="18"/>
  <c r="N2385" i="18"/>
  <c r="H2385" i="18"/>
  <c r="I2385" i="18"/>
  <c r="N2383" i="18"/>
  <c r="N2384" i="18"/>
  <c r="H2383" i="18"/>
  <c r="I2383" i="18"/>
  <c r="H2384" i="18"/>
  <c r="I2384" i="18"/>
  <c r="N2381" i="18"/>
  <c r="N2382" i="18"/>
  <c r="N2371" i="18"/>
  <c r="N2372" i="18"/>
  <c r="N2373" i="18"/>
  <c r="N2374" i="18"/>
  <c r="N2375" i="18"/>
  <c r="N2376" i="18"/>
  <c r="N2377" i="18"/>
  <c r="N2378" i="18"/>
  <c r="N2379" i="18"/>
  <c r="N2380" i="18"/>
  <c r="H2371" i="18"/>
  <c r="I2371" i="18"/>
  <c r="H2372" i="18"/>
  <c r="I2372" i="18"/>
  <c r="H2373" i="18"/>
  <c r="I2373" i="18"/>
  <c r="H2374" i="18"/>
  <c r="I2374" i="18"/>
  <c r="H2375" i="18"/>
  <c r="I2375" i="18"/>
  <c r="H2376" i="18"/>
  <c r="I2376" i="18"/>
  <c r="H2377" i="18"/>
  <c r="I2377" i="18"/>
  <c r="H2378" i="18"/>
  <c r="I2378" i="18"/>
  <c r="H2379" i="18"/>
  <c r="I2379" i="18"/>
  <c r="H2380" i="18"/>
  <c r="I2380" i="18"/>
  <c r="H2381" i="18"/>
  <c r="I2381" i="18"/>
  <c r="H2382" i="18"/>
  <c r="I2382" i="18"/>
  <c r="N2365" i="18"/>
  <c r="N2366" i="18"/>
  <c r="N2367" i="18"/>
  <c r="N2368" i="18"/>
  <c r="N2369" i="18"/>
  <c r="N2370" i="18"/>
  <c r="H2365" i="18"/>
  <c r="I2365" i="18"/>
  <c r="H2366" i="18"/>
  <c r="I2366" i="18"/>
  <c r="H2367" i="18"/>
  <c r="I2367" i="18"/>
  <c r="H2368" i="18"/>
  <c r="I2368" i="18"/>
  <c r="H2369" i="18"/>
  <c r="I2369" i="18"/>
  <c r="H2370" i="18"/>
  <c r="I2370" i="18"/>
  <c r="N2362" i="18"/>
  <c r="N2363" i="18"/>
  <c r="N2364" i="18"/>
  <c r="H2362" i="18"/>
  <c r="I2362" i="18"/>
  <c r="H2363" i="18"/>
  <c r="I2363" i="18"/>
  <c r="H2364" i="18"/>
  <c r="I2364" i="18"/>
  <c r="N2358" i="18"/>
  <c r="N2359" i="18"/>
  <c r="N2360" i="18"/>
  <c r="N2361" i="18"/>
  <c r="H2358" i="18"/>
  <c r="I2358" i="18"/>
  <c r="H2359" i="18"/>
  <c r="I2359" i="18"/>
  <c r="H2360" i="18"/>
  <c r="I2360" i="18"/>
  <c r="H2361" i="18"/>
  <c r="I2361" i="18"/>
  <c r="N2355" i="18"/>
  <c r="N2356" i="18"/>
  <c r="N2357" i="18"/>
  <c r="H2355" i="18"/>
  <c r="I2355" i="18"/>
  <c r="H2356" i="18"/>
  <c r="I2356" i="18"/>
  <c r="H2357" i="18"/>
  <c r="I2357" i="18"/>
  <c r="N2354" i="18"/>
  <c r="H2354" i="18"/>
  <c r="I2354" i="18"/>
  <c r="N2348" i="18"/>
  <c r="N2349" i="18"/>
  <c r="N2350" i="18"/>
  <c r="N2351" i="18"/>
  <c r="N2352" i="18"/>
  <c r="N2353" i="18"/>
  <c r="H2348" i="18"/>
  <c r="I2348" i="18"/>
  <c r="H2349" i="18"/>
  <c r="I2349" i="18"/>
  <c r="H2350" i="18"/>
  <c r="I2350" i="18"/>
  <c r="H2351" i="18"/>
  <c r="I2351" i="18"/>
  <c r="H2352" i="18"/>
  <c r="I2352" i="18"/>
  <c r="H2353" i="18"/>
  <c r="I2353" i="18"/>
  <c r="N2343" i="18"/>
  <c r="N2344" i="18"/>
  <c r="N2345" i="18"/>
  <c r="N2346" i="18"/>
  <c r="N2347" i="18"/>
  <c r="H2343" i="18"/>
  <c r="I2343" i="18"/>
  <c r="H2344" i="18"/>
  <c r="I2344" i="18"/>
  <c r="H2345" i="18"/>
  <c r="I2345" i="18"/>
  <c r="H2346" i="18"/>
  <c r="I2346" i="18"/>
  <c r="H2347" i="18"/>
  <c r="I2347" i="18"/>
  <c r="N2342" i="18"/>
  <c r="I2342" i="18"/>
  <c r="H2342" i="18"/>
  <c r="R2441" i="18" l="1"/>
  <c r="Q2441" i="18"/>
  <c r="Q2442" i="18"/>
  <c r="R2442" i="18"/>
  <c r="R2443" i="18"/>
  <c r="Q2443" i="18"/>
  <c r="Q2435" i="18"/>
  <c r="R2435" i="18"/>
  <c r="Q2436" i="18"/>
  <c r="R2436" i="18"/>
  <c r="Q2437" i="18"/>
  <c r="R2437" i="18"/>
  <c r="R2438" i="18"/>
  <c r="Q2438" i="18"/>
  <c r="R2439" i="18"/>
  <c r="Q2439" i="18"/>
  <c r="R2440" i="18"/>
  <c r="Q2440" i="18"/>
  <c r="R2409" i="18"/>
  <c r="Q2409" i="18"/>
  <c r="Q2410" i="18"/>
  <c r="R2410" i="18"/>
  <c r="Q2411" i="18"/>
  <c r="R2411" i="18"/>
  <c r="Q2412" i="18"/>
  <c r="R2412" i="18"/>
  <c r="R2413" i="18"/>
  <c r="Q2413" i="18"/>
  <c r="R2414" i="18"/>
  <c r="Q2414" i="18"/>
  <c r="Q2415" i="18"/>
  <c r="R2415" i="18"/>
  <c r="Q2416" i="18"/>
  <c r="R2416" i="18"/>
  <c r="R2417" i="18"/>
  <c r="Q2417" i="18"/>
  <c r="R2418" i="18"/>
  <c r="Q2418" i="18"/>
  <c r="R2419" i="18"/>
  <c r="Q2419" i="18"/>
  <c r="R2420" i="18"/>
  <c r="Q2420" i="18"/>
  <c r="Q2421" i="18"/>
  <c r="R2421" i="18"/>
  <c r="R2422" i="18"/>
  <c r="Q2422" i="18"/>
  <c r="R2423" i="18"/>
  <c r="Q2423" i="18"/>
  <c r="Q2424" i="18"/>
  <c r="R2424" i="18"/>
  <c r="Q2425" i="18"/>
  <c r="R2425" i="18"/>
  <c r="Q2426" i="18"/>
  <c r="R2426" i="18"/>
  <c r="R2427" i="18"/>
  <c r="Q2427" i="18"/>
  <c r="R2428" i="18"/>
  <c r="Q2428" i="18"/>
  <c r="R2429" i="18"/>
  <c r="Q2429" i="18"/>
  <c r="Q2430" i="18"/>
  <c r="R2430" i="18"/>
  <c r="R2431" i="18"/>
  <c r="Q2431" i="18"/>
  <c r="Q2432" i="18"/>
  <c r="R2432" i="18"/>
  <c r="R2433" i="18"/>
  <c r="Q2433" i="18"/>
  <c r="Q2434" i="18"/>
  <c r="R2434" i="18"/>
  <c r="R2408" i="18"/>
  <c r="Q2408" i="18"/>
  <c r="Q2407" i="18"/>
  <c r="R2407" i="18"/>
  <c r="R2401" i="18"/>
  <c r="Q2401" i="18"/>
  <c r="Q2402" i="18"/>
  <c r="R2402" i="18"/>
  <c r="R2403" i="18"/>
  <c r="Q2403" i="18"/>
  <c r="R2404" i="18"/>
  <c r="Q2404" i="18"/>
  <c r="R2405" i="18"/>
  <c r="Q2405" i="18"/>
  <c r="R2406" i="18"/>
  <c r="Q2406" i="18"/>
  <c r="Q2399" i="18"/>
  <c r="R2399" i="18"/>
  <c r="R2400" i="18"/>
  <c r="Q2400" i="18"/>
  <c r="R2397" i="18"/>
  <c r="Q2397" i="18"/>
  <c r="R2398" i="18"/>
  <c r="Q2398" i="18"/>
  <c r="Q2395" i="18"/>
  <c r="R2395" i="18"/>
  <c r="Q2396" i="18"/>
  <c r="R2396" i="18"/>
  <c r="R2394" i="18"/>
  <c r="Q2394" i="18"/>
  <c r="Q2391" i="18"/>
  <c r="R2391" i="18"/>
  <c r="R2392" i="18"/>
  <c r="Q2392" i="18"/>
  <c r="R2393" i="18"/>
  <c r="Q2393" i="18"/>
  <c r="Q2390" i="18"/>
  <c r="R2390" i="18"/>
  <c r="R2389" i="18"/>
  <c r="Q2389" i="18"/>
  <c r="R2388" i="18"/>
  <c r="Q2388" i="18"/>
  <c r="Q2386" i="18"/>
  <c r="R2386" i="18"/>
  <c r="Q2387" i="18"/>
  <c r="R2387" i="18"/>
  <c r="R2385" i="18"/>
  <c r="Q2385" i="18"/>
  <c r="R2383" i="18"/>
  <c r="Q2383" i="18"/>
  <c r="R2384" i="18"/>
  <c r="Q2384" i="18"/>
  <c r="R2371" i="18"/>
  <c r="Q2371" i="18"/>
  <c r="R2372" i="18"/>
  <c r="Q2372" i="18"/>
  <c r="Q2373" i="18"/>
  <c r="R2373" i="18"/>
  <c r="Q2374" i="18"/>
  <c r="R2374" i="18"/>
  <c r="R2375" i="18"/>
  <c r="Q2375" i="18"/>
  <c r="Q2376" i="18"/>
  <c r="R2376" i="18"/>
  <c r="Q2377" i="18"/>
  <c r="R2377" i="18"/>
  <c r="Q2378" i="18"/>
  <c r="R2378" i="18"/>
  <c r="Q2379" i="18"/>
  <c r="R2379" i="18"/>
  <c r="R2380" i="18"/>
  <c r="Q2380" i="18"/>
  <c r="R2381" i="18"/>
  <c r="Q2381" i="18"/>
  <c r="R2382" i="18"/>
  <c r="Q2382" i="18"/>
  <c r="R2365" i="18"/>
  <c r="Q2365" i="18"/>
  <c r="Q2366" i="18"/>
  <c r="R2366" i="18"/>
  <c r="Q2367" i="18"/>
  <c r="R2367" i="18"/>
  <c r="Q2368" i="18"/>
  <c r="R2368" i="18"/>
  <c r="R2369" i="18"/>
  <c r="Q2369" i="18"/>
  <c r="R2370" i="18"/>
  <c r="Q2370" i="18"/>
  <c r="R2362" i="18"/>
  <c r="Q2362" i="18"/>
  <c r="Q2363" i="18"/>
  <c r="R2363" i="18"/>
  <c r="S2363" i="18" s="1"/>
  <c r="Q2364" i="18"/>
  <c r="R2364" i="18"/>
  <c r="S2364" i="18" s="1"/>
  <c r="Q2358" i="18"/>
  <c r="R2358" i="18"/>
  <c r="Q2359" i="18"/>
  <c r="R2359" i="18"/>
  <c r="R2360" i="18"/>
  <c r="Q2360" i="18"/>
  <c r="Q2361" i="18"/>
  <c r="R2361" i="18"/>
  <c r="Q2355" i="18"/>
  <c r="R2355" i="18"/>
  <c r="R2356" i="18"/>
  <c r="Q2356" i="18"/>
  <c r="Q2357" i="18"/>
  <c r="R2357" i="18"/>
  <c r="Q2354" i="18"/>
  <c r="R2354" i="18"/>
  <c r="Q2348" i="18"/>
  <c r="R2348" i="18"/>
  <c r="R2349" i="18"/>
  <c r="Q2349" i="18"/>
  <c r="Q2350" i="18"/>
  <c r="R2350" i="18"/>
  <c r="R2351" i="18"/>
  <c r="Q2351" i="18"/>
  <c r="Q2352" i="18"/>
  <c r="R2352" i="18"/>
  <c r="R2353" i="18"/>
  <c r="Q2353" i="18"/>
  <c r="R2343" i="18"/>
  <c r="Q2343" i="18"/>
  <c r="Q2344" i="18"/>
  <c r="R2344" i="18"/>
  <c r="R2345" i="18"/>
  <c r="Q2345" i="18"/>
  <c r="Q2346" i="18"/>
  <c r="R2346" i="18"/>
  <c r="Q2347" i="18"/>
  <c r="R2347" i="18"/>
  <c r="R2342" i="18"/>
  <c r="Q2342" i="18"/>
  <c r="S2346" i="18"/>
  <c r="S2399" i="18"/>
  <c r="S2420" i="18" l="1"/>
  <c r="S2438" i="18"/>
  <c r="S2437" i="18"/>
  <c r="S2434" i="18"/>
  <c r="S2409" i="18"/>
  <c r="S2408" i="18"/>
  <c r="S2380" i="18"/>
  <c r="S2393" i="18"/>
  <c r="S2419" i="18"/>
  <c r="S2436" i="18"/>
  <c r="S2354" i="18"/>
  <c r="S2362" i="18"/>
  <c r="S2407" i="18"/>
  <c r="S2342" i="18"/>
  <c r="S2440" i="18"/>
  <c r="S2389" i="18"/>
  <c r="S2344" i="18"/>
  <c r="S2406" i="18"/>
  <c r="S2394" i="18"/>
  <c r="S2428" i="18"/>
  <c r="S2443" i="18"/>
  <c r="S2374" i="18"/>
  <c r="S2396" i="18"/>
  <c r="S2427" i="18"/>
  <c r="S2352" i="18"/>
  <c r="S2387" i="18"/>
  <c r="S2366" i="18"/>
  <c r="S2373" i="18"/>
  <c r="S2395" i="18"/>
  <c r="S2347" i="18"/>
  <c r="S2382" i="18"/>
  <c r="S2400" i="18"/>
  <c r="S2390" i="18"/>
  <c r="S2379" i="18"/>
  <c r="S2391" i="18"/>
  <c r="S2431" i="18"/>
  <c r="S2377" i="18"/>
  <c r="S2404" i="18"/>
  <c r="S2416" i="18"/>
  <c r="S2355" i="18"/>
  <c r="S2368" i="18"/>
  <c r="S2385" i="18"/>
  <c r="S2353" i="18"/>
  <c r="S2401" i="18"/>
  <c r="S2413" i="18"/>
  <c r="S2442" i="18"/>
  <c r="S2361" i="18"/>
  <c r="S2351" i="18"/>
  <c r="S2360" i="18"/>
  <c r="S2386" i="18"/>
  <c r="S2349" i="18"/>
  <c r="S2348" i="18"/>
  <c r="S2422" i="18"/>
  <c r="S2343" i="18"/>
  <c r="S2384" i="18"/>
  <c r="S2417" i="18"/>
  <c r="S2370" i="18"/>
  <c r="S2369" i="18"/>
  <c r="S2424" i="18"/>
  <c r="S2358" i="18"/>
  <c r="S2423" i="18"/>
  <c r="S2439" i="18"/>
  <c r="S2421" i="18"/>
  <c r="S2392" i="18"/>
  <c r="S2378" i="18"/>
  <c r="S2356" i="18"/>
  <c r="S2383" i="18"/>
  <c r="S2430" i="18"/>
  <c r="S2376" i="18"/>
  <c r="S2403" i="18"/>
  <c r="S2415" i="18"/>
  <c r="S2375" i="18"/>
  <c r="S2367" i="18"/>
  <c r="S2365" i="18"/>
  <c r="S2372" i="18"/>
  <c r="S2350" i="18"/>
  <c r="S2359" i="18"/>
  <c r="S2425" i="18"/>
  <c r="S2433" i="18"/>
  <c r="S2345" i="18"/>
  <c r="S2429" i="18"/>
  <c r="S2411" i="18"/>
  <c r="S2398" i="18"/>
  <c r="S2371" i="18"/>
  <c r="S2410" i="18"/>
  <c r="S2397" i="18"/>
  <c r="S2388" i="18"/>
  <c r="S2441" i="18"/>
  <c r="S2412" i="18"/>
  <c r="S2414" i="18"/>
  <c r="S2418" i="18"/>
  <c r="S2426" i="18"/>
  <c r="S2432" i="18"/>
  <c r="S2402" i="18"/>
  <c r="S2381" i="18"/>
  <c r="S2405" i="18"/>
  <c r="S2357" i="18"/>
  <c r="S2435" i="18"/>
  <c r="N2341" i="18"/>
  <c r="I2341" i="18"/>
  <c r="H2341" i="18"/>
  <c r="R2341" i="18" l="1"/>
  <c r="Q2341" i="18"/>
  <c r="N2340" i="18"/>
  <c r="I2340" i="18"/>
  <c r="H2340" i="18"/>
  <c r="S2341" i="18" l="1"/>
  <c r="R2340" i="18"/>
  <c r="Q2340" i="18"/>
  <c r="N2339" i="18"/>
  <c r="I2339" i="18"/>
  <c r="H2339" i="18"/>
  <c r="S2340" i="18" l="1"/>
  <c r="R2339" i="18"/>
  <c r="Q2339" i="18"/>
  <c r="S2339" i="18" l="1"/>
  <c r="N2326" i="18"/>
  <c r="N2327" i="18"/>
  <c r="N2328" i="18"/>
  <c r="N2329" i="18"/>
  <c r="N2330" i="18"/>
  <c r="N2331" i="18"/>
  <c r="N2332" i="18"/>
  <c r="N2333" i="18"/>
  <c r="N2334" i="18"/>
  <c r="N2335" i="18"/>
  <c r="N2336" i="18"/>
  <c r="N2337" i="18"/>
  <c r="N2338" i="18"/>
  <c r="H2326" i="18"/>
  <c r="I2326" i="18"/>
  <c r="H2327" i="18"/>
  <c r="I2327" i="18"/>
  <c r="H2328" i="18"/>
  <c r="I2328" i="18"/>
  <c r="H2329" i="18"/>
  <c r="I2329" i="18"/>
  <c r="H2330" i="18"/>
  <c r="I2330" i="18"/>
  <c r="H2331" i="18"/>
  <c r="I2331" i="18"/>
  <c r="H2332" i="18"/>
  <c r="I2332" i="18"/>
  <c r="H2333" i="18"/>
  <c r="I2333" i="18"/>
  <c r="H2334" i="18"/>
  <c r="I2334" i="18"/>
  <c r="H2335" i="18"/>
  <c r="I2335" i="18"/>
  <c r="H2336" i="18"/>
  <c r="I2336" i="18"/>
  <c r="H2337" i="18"/>
  <c r="I2337" i="18"/>
  <c r="H2338" i="18"/>
  <c r="I2338" i="18"/>
  <c r="N2320" i="18"/>
  <c r="N2321" i="18"/>
  <c r="N2322" i="18"/>
  <c r="N2323" i="18"/>
  <c r="N2324" i="18"/>
  <c r="N2325" i="18"/>
  <c r="H2320" i="18"/>
  <c r="I2320" i="18"/>
  <c r="H2321" i="18"/>
  <c r="I2321" i="18"/>
  <c r="H2322" i="18"/>
  <c r="I2322" i="18"/>
  <c r="H2323" i="18"/>
  <c r="I2323" i="18"/>
  <c r="H2324" i="18"/>
  <c r="I2324" i="18"/>
  <c r="H2325" i="18"/>
  <c r="I2325" i="18"/>
  <c r="N2310" i="18"/>
  <c r="N2311" i="18"/>
  <c r="N2312" i="18"/>
  <c r="N2313" i="18"/>
  <c r="N2314" i="18"/>
  <c r="N2315" i="18"/>
  <c r="N2316" i="18"/>
  <c r="N2317" i="18"/>
  <c r="N2318" i="18"/>
  <c r="N2319" i="18"/>
  <c r="H2310" i="18"/>
  <c r="I2310" i="18"/>
  <c r="H2311" i="18"/>
  <c r="I2311" i="18"/>
  <c r="H2312" i="18"/>
  <c r="I2312" i="18"/>
  <c r="H2313" i="18"/>
  <c r="I2313" i="18"/>
  <c r="H2314" i="18"/>
  <c r="I2314" i="18"/>
  <c r="H2315" i="18"/>
  <c r="I2315" i="18"/>
  <c r="H2316" i="18"/>
  <c r="I2316" i="18"/>
  <c r="H2317" i="18"/>
  <c r="I2317" i="18"/>
  <c r="H2318" i="18"/>
  <c r="I2318" i="18"/>
  <c r="H2319" i="18"/>
  <c r="I2319" i="18"/>
  <c r="N2308" i="18"/>
  <c r="N2309" i="18"/>
  <c r="H2308" i="18"/>
  <c r="I2308" i="18"/>
  <c r="H2309" i="18"/>
  <c r="I2309" i="18"/>
  <c r="N2296" i="18"/>
  <c r="N2297" i="18"/>
  <c r="N2298" i="18"/>
  <c r="N2299" i="18"/>
  <c r="N2300" i="18"/>
  <c r="N2301" i="18"/>
  <c r="N2302" i="18"/>
  <c r="N2303" i="18"/>
  <c r="N2304" i="18"/>
  <c r="N2305" i="18"/>
  <c r="N2306" i="18"/>
  <c r="N2307" i="18"/>
  <c r="H2296" i="18"/>
  <c r="I2296" i="18"/>
  <c r="H2297" i="18"/>
  <c r="I2297" i="18"/>
  <c r="H2298" i="18"/>
  <c r="I2298" i="18"/>
  <c r="H2299" i="18"/>
  <c r="I2299" i="18"/>
  <c r="H2300" i="18"/>
  <c r="I2300" i="18"/>
  <c r="H2301" i="18"/>
  <c r="I2301" i="18"/>
  <c r="H2302" i="18"/>
  <c r="I2302" i="18"/>
  <c r="H2303" i="18"/>
  <c r="I2303" i="18"/>
  <c r="H2304" i="18"/>
  <c r="I2304" i="18"/>
  <c r="H2305" i="18"/>
  <c r="I2305" i="18"/>
  <c r="H2306" i="18"/>
  <c r="I2306" i="18"/>
  <c r="H2307" i="18"/>
  <c r="I2307" i="18"/>
  <c r="N2293" i="18"/>
  <c r="N2294" i="18"/>
  <c r="N2295" i="18"/>
  <c r="H2293" i="18"/>
  <c r="I2293" i="18"/>
  <c r="H2294" i="18"/>
  <c r="I2294" i="18"/>
  <c r="H2295" i="18"/>
  <c r="I2295" i="18"/>
  <c r="N2292" i="18"/>
  <c r="N2291" i="18"/>
  <c r="N2290" i="18"/>
  <c r="N2289" i="18"/>
  <c r="N2288" i="18"/>
  <c r="N2287" i="18"/>
  <c r="N2286" i="18"/>
  <c r="N2285" i="18"/>
  <c r="H2286" i="18"/>
  <c r="I2286" i="18"/>
  <c r="H2287" i="18"/>
  <c r="I2287" i="18"/>
  <c r="H2288" i="18"/>
  <c r="I2288" i="18"/>
  <c r="H2289" i="18"/>
  <c r="I2289" i="18"/>
  <c r="H2290" i="18"/>
  <c r="I2290" i="18"/>
  <c r="H2291" i="18"/>
  <c r="I2291" i="18"/>
  <c r="H2292" i="18"/>
  <c r="I2292" i="18"/>
  <c r="I2285" i="18"/>
  <c r="H2285" i="18"/>
  <c r="H2093" i="18"/>
  <c r="I2093" i="18"/>
  <c r="N2281" i="18"/>
  <c r="N2282" i="18"/>
  <c r="N2283" i="18"/>
  <c r="N2284" i="18"/>
  <c r="H2281" i="18"/>
  <c r="I2281" i="18"/>
  <c r="H2282" i="18"/>
  <c r="I2282" i="18"/>
  <c r="H2283" i="18"/>
  <c r="I2283" i="18"/>
  <c r="H2284" i="18"/>
  <c r="I2284" i="18"/>
  <c r="N2278" i="18"/>
  <c r="N2279" i="18"/>
  <c r="N2280" i="18"/>
  <c r="H2278" i="18"/>
  <c r="I2278" i="18"/>
  <c r="H2279" i="18"/>
  <c r="I2279" i="18"/>
  <c r="H2280" i="18"/>
  <c r="I2280" i="18"/>
  <c r="N2272" i="18"/>
  <c r="N2273" i="18"/>
  <c r="N2274" i="18"/>
  <c r="N2275" i="18"/>
  <c r="N2276" i="18"/>
  <c r="N2277" i="18"/>
  <c r="H2272" i="18"/>
  <c r="I2272" i="18"/>
  <c r="H2273" i="18"/>
  <c r="I2273" i="18"/>
  <c r="H2274" i="18"/>
  <c r="I2274" i="18"/>
  <c r="H2275" i="18"/>
  <c r="I2275" i="18"/>
  <c r="H2276" i="18"/>
  <c r="I2276" i="18"/>
  <c r="H2277" i="18"/>
  <c r="I2277" i="18"/>
  <c r="N2267" i="18"/>
  <c r="N2268" i="18"/>
  <c r="N2269" i="18"/>
  <c r="N2270" i="18"/>
  <c r="N2271" i="18"/>
  <c r="H2267" i="18"/>
  <c r="I2267" i="18"/>
  <c r="H2268" i="18"/>
  <c r="I2268" i="18"/>
  <c r="H2269" i="18"/>
  <c r="I2269" i="18"/>
  <c r="H2270" i="18"/>
  <c r="I2270" i="18"/>
  <c r="H2271" i="18"/>
  <c r="I2271" i="18"/>
  <c r="N2245" i="18"/>
  <c r="N2246" i="18"/>
  <c r="N2247" i="18"/>
  <c r="N2248" i="18"/>
  <c r="N2249" i="18"/>
  <c r="N2250" i="18"/>
  <c r="N2251" i="18"/>
  <c r="N2252" i="18"/>
  <c r="N2253" i="18"/>
  <c r="N2254" i="18"/>
  <c r="N2255" i="18"/>
  <c r="N2256" i="18"/>
  <c r="N2257" i="18"/>
  <c r="N2258" i="18"/>
  <c r="N2259" i="18"/>
  <c r="N2260" i="18"/>
  <c r="N2261" i="18"/>
  <c r="N2262" i="18"/>
  <c r="N2263" i="18"/>
  <c r="N2264" i="18"/>
  <c r="N2265" i="18"/>
  <c r="N2266" i="18"/>
  <c r="H2255" i="18"/>
  <c r="H2254" i="18"/>
  <c r="I2254" i="18"/>
  <c r="H2247" i="18"/>
  <c r="I2247" i="18"/>
  <c r="H2248" i="18"/>
  <c r="I2248" i="18"/>
  <c r="H2249" i="18"/>
  <c r="I2249" i="18"/>
  <c r="H2250" i="18"/>
  <c r="I2250" i="18"/>
  <c r="H2251" i="18"/>
  <c r="I2251" i="18"/>
  <c r="H2252" i="18"/>
  <c r="I2252" i="18"/>
  <c r="H2253" i="18"/>
  <c r="I2253" i="18"/>
  <c r="I2255" i="18"/>
  <c r="H2256" i="18"/>
  <c r="I2256" i="18"/>
  <c r="H2257" i="18"/>
  <c r="I2257" i="18"/>
  <c r="H2258" i="18"/>
  <c r="I2258" i="18"/>
  <c r="H2259" i="18"/>
  <c r="I2259" i="18"/>
  <c r="H2260" i="18"/>
  <c r="I2260" i="18"/>
  <c r="H2261" i="18"/>
  <c r="I2261" i="18"/>
  <c r="H2262" i="18"/>
  <c r="I2262" i="18"/>
  <c r="H2263" i="18"/>
  <c r="I2263" i="18"/>
  <c r="H2264" i="18"/>
  <c r="I2264" i="18"/>
  <c r="H2265" i="18"/>
  <c r="I2265" i="18"/>
  <c r="H2266" i="18"/>
  <c r="I2266" i="18"/>
  <c r="H2245" i="18"/>
  <c r="I2245" i="18"/>
  <c r="H2246" i="18"/>
  <c r="I2246" i="18"/>
  <c r="N2244" i="18"/>
  <c r="N2243" i="18"/>
  <c r="H2244" i="18"/>
  <c r="I2244" i="18"/>
  <c r="I2243" i="18"/>
  <c r="H2243" i="18"/>
  <c r="N2242" i="18"/>
  <c r="H2242" i="18"/>
  <c r="I2242" i="18"/>
  <c r="N2241" i="18"/>
  <c r="H2241" i="18"/>
  <c r="I2241" i="18"/>
  <c r="N2239" i="18"/>
  <c r="N2240" i="18"/>
  <c r="H2239" i="18"/>
  <c r="I2239" i="18"/>
  <c r="H2240" i="18"/>
  <c r="I2240" i="18"/>
  <c r="N2238" i="18"/>
  <c r="I2238" i="18"/>
  <c r="H2238" i="18"/>
  <c r="N2216" i="18"/>
  <c r="N2217" i="18"/>
  <c r="N2218" i="18"/>
  <c r="N2219" i="18"/>
  <c r="N2220" i="18"/>
  <c r="N2221" i="18"/>
  <c r="N2222" i="18"/>
  <c r="N2223" i="18"/>
  <c r="N2224" i="18"/>
  <c r="N2225" i="18"/>
  <c r="N2226" i="18"/>
  <c r="N2227" i="18"/>
  <c r="N2228" i="18"/>
  <c r="N2229" i="18"/>
  <c r="N2230" i="18"/>
  <c r="N2231" i="18"/>
  <c r="N2232" i="18"/>
  <c r="N2233" i="18"/>
  <c r="N2234" i="18"/>
  <c r="N2235" i="18"/>
  <c r="N2236" i="18"/>
  <c r="N2237" i="18"/>
  <c r="H2216" i="18"/>
  <c r="I2216" i="18"/>
  <c r="H2217" i="18"/>
  <c r="I2217" i="18"/>
  <c r="H2218" i="18"/>
  <c r="I2218" i="18"/>
  <c r="H2219" i="18"/>
  <c r="I2219" i="18"/>
  <c r="H2220" i="18"/>
  <c r="I2220" i="18"/>
  <c r="H2221" i="18"/>
  <c r="I2221" i="18"/>
  <c r="H2222" i="18"/>
  <c r="I2222" i="18"/>
  <c r="H2223" i="18"/>
  <c r="I2223" i="18"/>
  <c r="H2224" i="18"/>
  <c r="I2224" i="18"/>
  <c r="H2225" i="18"/>
  <c r="I2225" i="18"/>
  <c r="H2226" i="18"/>
  <c r="I2226" i="18"/>
  <c r="H2227" i="18"/>
  <c r="I2227" i="18"/>
  <c r="H2228" i="18"/>
  <c r="I2228" i="18"/>
  <c r="H2229" i="18"/>
  <c r="I2229" i="18"/>
  <c r="H2230" i="18"/>
  <c r="I2230" i="18"/>
  <c r="H2231" i="18"/>
  <c r="I2231" i="18"/>
  <c r="H2232" i="18"/>
  <c r="I2232" i="18"/>
  <c r="H2233" i="18"/>
  <c r="I2233" i="18"/>
  <c r="H2234" i="18"/>
  <c r="I2234" i="18"/>
  <c r="H2235" i="18"/>
  <c r="I2235" i="18"/>
  <c r="H2236" i="18"/>
  <c r="I2236" i="18"/>
  <c r="H2237" i="18"/>
  <c r="I2237" i="18"/>
  <c r="N2209" i="18"/>
  <c r="N2210" i="18"/>
  <c r="N2211" i="18"/>
  <c r="N2212" i="18"/>
  <c r="N2213" i="18"/>
  <c r="N2214" i="18"/>
  <c r="N2215" i="18"/>
  <c r="H2209" i="18"/>
  <c r="I2209" i="18"/>
  <c r="H2210" i="18"/>
  <c r="I2210" i="18"/>
  <c r="H2211" i="18"/>
  <c r="I2211" i="18"/>
  <c r="H2212" i="18"/>
  <c r="I2212" i="18"/>
  <c r="H2213" i="18"/>
  <c r="I2213" i="18"/>
  <c r="H2214" i="18"/>
  <c r="I2214" i="18"/>
  <c r="H2215" i="18"/>
  <c r="I2215" i="18"/>
  <c r="N2202" i="18"/>
  <c r="N2203" i="18"/>
  <c r="N2204" i="18"/>
  <c r="N2205" i="18"/>
  <c r="N2206" i="18"/>
  <c r="N2207" i="18"/>
  <c r="N2208" i="18"/>
  <c r="H2202" i="18"/>
  <c r="I2202" i="18"/>
  <c r="H2203" i="18"/>
  <c r="I2203" i="18"/>
  <c r="H2204" i="18"/>
  <c r="I2204" i="18"/>
  <c r="H2205" i="18"/>
  <c r="I2205" i="18"/>
  <c r="H2206" i="18"/>
  <c r="I2206" i="18"/>
  <c r="H2207" i="18"/>
  <c r="I2207" i="18"/>
  <c r="H2208" i="18"/>
  <c r="I2208" i="18"/>
  <c r="N2195" i="18"/>
  <c r="N2196" i="18"/>
  <c r="N2197" i="18"/>
  <c r="N2198" i="18"/>
  <c r="N2199" i="18"/>
  <c r="N2200" i="18"/>
  <c r="N2201" i="18"/>
  <c r="H2195" i="18"/>
  <c r="I2195" i="18"/>
  <c r="H2196" i="18"/>
  <c r="I2196" i="18"/>
  <c r="H2197" i="18"/>
  <c r="I2197" i="18"/>
  <c r="H2198" i="18"/>
  <c r="I2198" i="18"/>
  <c r="H2199" i="18"/>
  <c r="I2199" i="18"/>
  <c r="H2200" i="18"/>
  <c r="I2200" i="18"/>
  <c r="H2201" i="18"/>
  <c r="I2201" i="18"/>
  <c r="N2190" i="18"/>
  <c r="N2191" i="18"/>
  <c r="N2192" i="18"/>
  <c r="N2193" i="18"/>
  <c r="N2194" i="18"/>
  <c r="H2190" i="18"/>
  <c r="I2190" i="18"/>
  <c r="H2191" i="18"/>
  <c r="I2191" i="18"/>
  <c r="H2192" i="18"/>
  <c r="I2192" i="18"/>
  <c r="H2193" i="18"/>
  <c r="I2193" i="18"/>
  <c r="H2194" i="18"/>
  <c r="I2194" i="18"/>
  <c r="N2183" i="18"/>
  <c r="N2184" i="18"/>
  <c r="N2185" i="18"/>
  <c r="N2186" i="18"/>
  <c r="N2187" i="18"/>
  <c r="N2188" i="18"/>
  <c r="N2189" i="18"/>
  <c r="H2183" i="18"/>
  <c r="I2183" i="18"/>
  <c r="H2184" i="18"/>
  <c r="I2184" i="18"/>
  <c r="H2185" i="18"/>
  <c r="I2185" i="18"/>
  <c r="H2186" i="18"/>
  <c r="I2186" i="18"/>
  <c r="H2187" i="18"/>
  <c r="I2187" i="18"/>
  <c r="H2188" i="18"/>
  <c r="I2188" i="18"/>
  <c r="H2189" i="18"/>
  <c r="I2189" i="18"/>
  <c r="N2181" i="18"/>
  <c r="N2182" i="18"/>
  <c r="H2181" i="18"/>
  <c r="I2181" i="18"/>
  <c r="H2182" i="18"/>
  <c r="I2182" i="18"/>
  <c r="N2172" i="18"/>
  <c r="N2173" i="18"/>
  <c r="N2174" i="18"/>
  <c r="N2175" i="18"/>
  <c r="N2176" i="18"/>
  <c r="N2177" i="18"/>
  <c r="N2178" i="18"/>
  <c r="N2179" i="18"/>
  <c r="N2180" i="18"/>
  <c r="H2172" i="18"/>
  <c r="I2172" i="18"/>
  <c r="H2173" i="18"/>
  <c r="I2173" i="18"/>
  <c r="H2174" i="18"/>
  <c r="I2174" i="18"/>
  <c r="H2175" i="18"/>
  <c r="I2175" i="18"/>
  <c r="H2176" i="18"/>
  <c r="I2176" i="18"/>
  <c r="H2177" i="18"/>
  <c r="I2177" i="18"/>
  <c r="H2178" i="18"/>
  <c r="I2178" i="18"/>
  <c r="H2179" i="18"/>
  <c r="I2179" i="18"/>
  <c r="H2180" i="18"/>
  <c r="I2180" i="18"/>
  <c r="N2170" i="18"/>
  <c r="N2171" i="18"/>
  <c r="H2170" i="18"/>
  <c r="I2170" i="18"/>
  <c r="H2171" i="18"/>
  <c r="I2171" i="18"/>
  <c r="N2168" i="18"/>
  <c r="N2169" i="18"/>
  <c r="H2168" i="18"/>
  <c r="I2168" i="18"/>
  <c r="H2169" i="18"/>
  <c r="I2169" i="18"/>
  <c r="N2166" i="18"/>
  <c r="N2167" i="18"/>
  <c r="H2166" i="18"/>
  <c r="I2166" i="18"/>
  <c r="H2167" i="18"/>
  <c r="I2167" i="18"/>
  <c r="N2164" i="18"/>
  <c r="N2165" i="18"/>
  <c r="H2164" i="18"/>
  <c r="I2164" i="18"/>
  <c r="H2165" i="18"/>
  <c r="I2165" i="18"/>
  <c r="N2159" i="18"/>
  <c r="N2160" i="18"/>
  <c r="N2161" i="18"/>
  <c r="N2162" i="18"/>
  <c r="N2163" i="18"/>
  <c r="H2159" i="18"/>
  <c r="I2159" i="18"/>
  <c r="H2160" i="18"/>
  <c r="I2160" i="18"/>
  <c r="H2161" i="18"/>
  <c r="I2161" i="18"/>
  <c r="H2162" i="18"/>
  <c r="I2162" i="18"/>
  <c r="H2163" i="18"/>
  <c r="I2163" i="18"/>
  <c r="N2158" i="18"/>
  <c r="N2157" i="18"/>
  <c r="N2156" i="18"/>
  <c r="N2155" i="18"/>
  <c r="H2156" i="18"/>
  <c r="I2156" i="18"/>
  <c r="H2157" i="18"/>
  <c r="I2157" i="18"/>
  <c r="H2158" i="18"/>
  <c r="I2158" i="18"/>
  <c r="I2155" i="18"/>
  <c r="H2155" i="18"/>
  <c r="Q2326" i="18" l="1"/>
  <c r="R2326" i="18"/>
  <c r="Q2327" i="18"/>
  <c r="R2327" i="18"/>
  <c r="Q2328" i="18"/>
  <c r="R2328" i="18"/>
  <c r="R2329" i="18"/>
  <c r="Q2329" i="18"/>
  <c r="R2330" i="18"/>
  <c r="Q2330" i="18"/>
  <c r="Q2331" i="18"/>
  <c r="R2331" i="18"/>
  <c r="Q2332" i="18"/>
  <c r="R2332" i="18"/>
  <c r="Q2333" i="18"/>
  <c r="R2333" i="18"/>
  <c r="Q2334" i="18"/>
  <c r="R2334" i="18"/>
  <c r="R2335" i="18"/>
  <c r="Q2335" i="18"/>
  <c r="R2336" i="18"/>
  <c r="Q2336" i="18"/>
  <c r="R2337" i="18"/>
  <c r="Q2337" i="18"/>
  <c r="R2338" i="18"/>
  <c r="Q2338" i="18"/>
  <c r="R2320" i="18"/>
  <c r="Q2320" i="18"/>
  <c r="R2321" i="18"/>
  <c r="Q2321" i="18"/>
  <c r="Q2322" i="18"/>
  <c r="R2322" i="18"/>
  <c r="R2323" i="18"/>
  <c r="Q2323" i="18"/>
  <c r="Q2324" i="18"/>
  <c r="R2324" i="18"/>
  <c r="R2325" i="18"/>
  <c r="Q2325" i="18"/>
  <c r="R2310" i="18"/>
  <c r="Q2310" i="18"/>
  <c r="Q2311" i="18"/>
  <c r="R2311" i="18"/>
  <c r="R2312" i="18"/>
  <c r="Q2312" i="18"/>
  <c r="R2313" i="18"/>
  <c r="Q2313" i="18"/>
  <c r="Q2314" i="18"/>
  <c r="R2314" i="18"/>
  <c r="Q2315" i="18"/>
  <c r="R2315" i="18"/>
  <c r="Q2316" i="18"/>
  <c r="R2316" i="18"/>
  <c r="Q2317" i="18"/>
  <c r="R2317" i="18"/>
  <c r="R2318" i="18"/>
  <c r="Q2318" i="18"/>
  <c r="Q2319" i="18"/>
  <c r="R2319" i="18"/>
  <c r="Q2308" i="18"/>
  <c r="R2308" i="18"/>
  <c r="Q2309" i="18"/>
  <c r="R2309" i="18"/>
  <c r="R2296" i="18"/>
  <c r="Q2296" i="18"/>
  <c r="Q2297" i="18"/>
  <c r="R2297" i="18"/>
  <c r="Q2298" i="18"/>
  <c r="R2298" i="18"/>
  <c r="R2299" i="18"/>
  <c r="Q2299" i="18"/>
  <c r="Q2300" i="18"/>
  <c r="R2300" i="18"/>
  <c r="Q2301" i="18"/>
  <c r="R2301" i="18"/>
  <c r="Q2302" i="18"/>
  <c r="R2302" i="18"/>
  <c r="R2303" i="18"/>
  <c r="Q2303" i="18"/>
  <c r="Q2304" i="18"/>
  <c r="R2304" i="18"/>
  <c r="R2305" i="18"/>
  <c r="Q2305" i="18"/>
  <c r="R2306" i="18"/>
  <c r="Q2306" i="18"/>
  <c r="R2307" i="18"/>
  <c r="Q2307" i="18"/>
  <c r="Q2293" i="18"/>
  <c r="R2293" i="18"/>
  <c r="Q2294" i="18"/>
  <c r="R2294" i="18"/>
  <c r="R2295" i="18"/>
  <c r="Q2295" i="18"/>
  <c r="R2286" i="18"/>
  <c r="Q2286" i="18"/>
  <c r="Q2287" i="18"/>
  <c r="R2287" i="18"/>
  <c r="R2288" i="18"/>
  <c r="Q2288" i="18"/>
  <c r="Q2289" i="18"/>
  <c r="R2289" i="18"/>
  <c r="Q2290" i="18"/>
  <c r="R2290" i="18"/>
  <c r="R2291" i="18"/>
  <c r="Q2291" i="18"/>
  <c r="R2292" i="18"/>
  <c r="S2292" i="18" s="1"/>
  <c r="Q2292" i="18"/>
  <c r="Q2285" i="18"/>
  <c r="R2285" i="18"/>
  <c r="R2093" i="18"/>
  <c r="Q2093" i="18"/>
  <c r="Q2281" i="18"/>
  <c r="R2281" i="18"/>
  <c r="Q2282" i="18"/>
  <c r="R2282" i="18"/>
  <c r="R2283" i="18"/>
  <c r="Q2283" i="18"/>
  <c r="Q2284" i="18"/>
  <c r="R2284" i="18"/>
  <c r="R2278" i="18"/>
  <c r="Q2278" i="18"/>
  <c r="R2279" i="18"/>
  <c r="Q2279" i="18"/>
  <c r="R2280" i="18"/>
  <c r="Q2280" i="18"/>
  <c r="R2272" i="18"/>
  <c r="Q2272" i="18"/>
  <c r="Q2273" i="18"/>
  <c r="R2273" i="18"/>
  <c r="R2274" i="18"/>
  <c r="Q2274" i="18"/>
  <c r="Q2275" i="18"/>
  <c r="R2275" i="18"/>
  <c r="R2276" i="18"/>
  <c r="Q2276" i="18"/>
  <c r="R2277" i="18"/>
  <c r="Q2277" i="18"/>
  <c r="R2267" i="18"/>
  <c r="Q2267" i="18"/>
  <c r="Q2268" i="18"/>
  <c r="R2268" i="18"/>
  <c r="R2269" i="18"/>
  <c r="Q2269" i="18"/>
  <c r="R2270" i="18"/>
  <c r="Q2270" i="18"/>
  <c r="Q2271" i="18"/>
  <c r="R2271" i="18"/>
  <c r="Q2255" i="18"/>
  <c r="R2255" i="18"/>
  <c r="R2254" i="18"/>
  <c r="Q2254" i="18"/>
  <c r="Q2247" i="18"/>
  <c r="R2247" i="18"/>
  <c r="Q2248" i="18"/>
  <c r="R2248" i="18"/>
  <c r="R2249" i="18"/>
  <c r="Q2249" i="18"/>
  <c r="R2250" i="18"/>
  <c r="Q2250" i="18"/>
  <c r="R2251" i="18"/>
  <c r="Q2251" i="18"/>
  <c r="Q2252" i="18"/>
  <c r="R2252" i="18"/>
  <c r="Q2253" i="18"/>
  <c r="R2253" i="18"/>
  <c r="R2256" i="18"/>
  <c r="Q2256" i="18"/>
  <c r="Q2257" i="18"/>
  <c r="R2257" i="18"/>
  <c r="R2258" i="18"/>
  <c r="Q2258" i="18"/>
  <c r="Q2259" i="18"/>
  <c r="R2259" i="18"/>
  <c r="Q2260" i="18"/>
  <c r="R2260" i="18"/>
  <c r="Q2261" i="18"/>
  <c r="R2261" i="18"/>
  <c r="Q2262" i="18"/>
  <c r="R2262" i="18"/>
  <c r="Q2263" i="18"/>
  <c r="R2263" i="18"/>
  <c r="Q2264" i="18"/>
  <c r="R2264" i="18"/>
  <c r="Q2265" i="18"/>
  <c r="R2265" i="18"/>
  <c r="R2266" i="18"/>
  <c r="Q2266" i="18"/>
  <c r="Q2245" i="18"/>
  <c r="R2245" i="18"/>
  <c r="R2246" i="18"/>
  <c r="Q2246" i="18"/>
  <c r="Q2244" i="18"/>
  <c r="R2244" i="18"/>
  <c r="Q2243" i="18"/>
  <c r="R2243" i="18"/>
  <c r="R2242" i="18"/>
  <c r="Q2242" i="18"/>
  <c r="Q2241" i="18"/>
  <c r="R2241" i="18"/>
  <c r="R2239" i="18"/>
  <c r="Q2239" i="18"/>
  <c r="R2240" i="18"/>
  <c r="Q2240" i="18"/>
  <c r="R2238" i="18"/>
  <c r="Q2238" i="18"/>
  <c r="Q2216" i="18"/>
  <c r="R2216" i="18"/>
  <c r="Q2217" i="18"/>
  <c r="R2217" i="18"/>
  <c r="R2218" i="18"/>
  <c r="Q2218" i="18"/>
  <c r="R2219" i="18"/>
  <c r="Q2219" i="18"/>
  <c r="Q2220" i="18"/>
  <c r="R2220" i="18"/>
  <c r="Q2221" i="18"/>
  <c r="R2221" i="18"/>
  <c r="Q2222" i="18"/>
  <c r="R2222" i="18"/>
  <c r="Q2223" i="18"/>
  <c r="R2223" i="18"/>
  <c r="Q2224" i="18"/>
  <c r="R2224" i="18"/>
  <c r="Q2225" i="18"/>
  <c r="R2225" i="18"/>
  <c r="R2226" i="18"/>
  <c r="Q2226" i="18"/>
  <c r="R2227" i="18"/>
  <c r="Q2227" i="18"/>
  <c r="Q2228" i="18"/>
  <c r="R2228" i="18"/>
  <c r="Q2229" i="18"/>
  <c r="R2229" i="18"/>
  <c r="R2230" i="18"/>
  <c r="Q2230" i="18"/>
  <c r="Q2231" i="18"/>
  <c r="R2231" i="18"/>
  <c r="R2232" i="18"/>
  <c r="Q2232" i="18"/>
  <c r="R2233" i="18"/>
  <c r="Q2233" i="18"/>
  <c r="R2234" i="18"/>
  <c r="Q2234" i="18"/>
  <c r="Q2235" i="18"/>
  <c r="R2235" i="18"/>
  <c r="Q2236" i="18"/>
  <c r="R2236" i="18"/>
  <c r="R2237" i="18"/>
  <c r="Q2237" i="18"/>
  <c r="Q2209" i="18"/>
  <c r="R2209" i="18"/>
  <c r="Q2210" i="18"/>
  <c r="R2210" i="18"/>
  <c r="Q2211" i="18"/>
  <c r="R2211" i="18"/>
  <c r="Q2212" i="18"/>
  <c r="R2212" i="18"/>
  <c r="R2213" i="18"/>
  <c r="Q2213" i="18"/>
  <c r="Q2214" i="18"/>
  <c r="R2214" i="18"/>
  <c r="R2215" i="18"/>
  <c r="Q2215" i="18"/>
  <c r="Q2202" i="18"/>
  <c r="R2202" i="18"/>
  <c r="Q2203" i="18"/>
  <c r="R2203" i="18"/>
  <c r="R2204" i="18"/>
  <c r="Q2204" i="18"/>
  <c r="R2205" i="18"/>
  <c r="Q2205" i="18"/>
  <c r="R2206" i="18"/>
  <c r="Q2206" i="18"/>
  <c r="Q2207" i="18"/>
  <c r="R2207" i="18"/>
  <c r="R2208" i="18"/>
  <c r="Q2208" i="18"/>
  <c r="R2195" i="18"/>
  <c r="Q2195" i="18"/>
  <c r="Q2196" i="18"/>
  <c r="R2196" i="18"/>
  <c r="Q2197" i="18"/>
  <c r="R2197" i="18"/>
  <c r="Q2198" i="18"/>
  <c r="R2198" i="18"/>
  <c r="Q2199" i="18"/>
  <c r="R2199" i="18"/>
  <c r="R2200" i="18"/>
  <c r="Q2200" i="18"/>
  <c r="Q2201" i="18"/>
  <c r="R2201" i="18"/>
  <c r="R2190" i="18"/>
  <c r="Q2190" i="18"/>
  <c r="Q2191" i="18"/>
  <c r="R2191" i="18"/>
  <c r="Q2192" i="18"/>
  <c r="R2192" i="18"/>
  <c r="R2193" i="18"/>
  <c r="Q2193" i="18"/>
  <c r="Q2194" i="18"/>
  <c r="R2194" i="18"/>
  <c r="R2183" i="18"/>
  <c r="Q2183" i="18"/>
  <c r="R2184" i="18"/>
  <c r="Q2184" i="18"/>
  <c r="R2185" i="18"/>
  <c r="Q2185" i="18"/>
  <c r="R2186" i="18"/>
  <c r="Q2186" i="18"/>
  <c r="R2187" i="18"/>
  <c r="Q2187" i="18"/>
  <c r="Q2188" i="18"/>
  <c r="R2188" i="18"/>
  <c r="Q2189" i="18"/>
  <c r="R2189" i="18"/>
  <c r="R2181" i="18"/>
  <c r="Q2181" i="18"/>
  <c r="Q2182" i="18"/>
  <c r="R2182" i="18"/>
  <c r="R2172" i="18"/>
  <c r="Q2172" i="18"/>
  <c r="R2173" i="18"/>
  <c r="Q2173" i="18"/>
  <c r="R2174" i="18"/>
  <c r="Q2174" i="18"/>
  <c r="R2175" i="18"/>
  <c r="Q2175" i="18"/>
  <c r="R2176" i="18"/>
  <c r="Q2176" i="18"/>
  <c r="R2177" i="18"/>
  <c r="Q2177" i="18"/>
  <c r="R2178" i="18"/>
  <c r="Q2178" i="18"/>
  <c r="R2179" i="18"/>
  <c r="Q2179" i="18"/>
  <c r="Q2180" i="18"/>
  <c r="R2180" i="18"/>
  <c r="Q2170" i="18"/>
  <c r="R2170" i="18"/>
  <c r="R2171" i="18"/>
  <c r="Q2171" i="18"/>
  <c r="Q2168" i="18"/>
  <c r="R2168" i="18"/>
  <c r="R2169" i="18"/>
  <c r="Q2169" i="18"/>
  <c r="R2166" i="18"/>
  <c r="Q2166" i="18"/>
  <c r="R2167" i="18"/>
  <c r="Q2167" i="18"/>
  <c r="Q2164" i="18"/>
  <c r="R2164" i="18"/>
  <c r="S2164" i="18" s="1"/>
  <c r="Q2165" i="18"/>
  <c r="R2165" i="18"/>
  <c r="R2159" i="18"/>
  <c r="Q2159" i="18"/>
  <c r="Q2160" i="18"/>
  <c r="R2160" i="18"/>
  <c r="Q2161" i="18"/>
  <c r="R2161" i="18"/>
  <c r="Q2162" i="18"/>
  <c r="R2162" i="18"/>
  <c r="Q2163" i="18"/>
  <c r="R2163" i="18"/>
  <c r="Q2156" i="18"/>
  <c r="R2156" i="18"/>
  <c r="Q2157" i="18"/>
  <c r="R2157" i="18"/>
  <c r="Q2158" i="18"/>
  <c r="R2158" i="18"/>
  <c r="S2158" i="18" s="1"/>
  <c r="R2155" i="18"/>
  <c r="Q2155" i="18"/>
  <c r="S2211" i="18"/>
  <c r="S2326" i="18"/>
  <c r="S2272" i="18" l="1"/>
  <c r="S2262" i="18"/>
  <c r="S2275" i="18"/>
  <c r="S2276" i="18"/>
  <c r="S2216" i="18"/>
  <c r="S2239" i="18"/>
  <c r="S2208" i="18"/>
  <c r="S2264" i="18"/>
  <c r="S2263" i="18"/>
  <c r="S2271" i="18"/>
  <c r="S2293" i="18"/>
  <c r="S2177" i="18"/>
  <c r="S2190" i="18"/>
  <c r="S2230" i="18"/>
  <c r="S2270" i="18"/>
  <c r="S2242" i="18"/>
  <c r="S2243" i="18"/>
  <c r="S2176" i="18"/>
  <c r="S2207" i="18"/>
  <c r="S2229" i="18"/>
  <c r="S2333" i="18"/>
  <c r="S2266" i="18"/>
  <c r="S2214" i="18"/>
  <c r="S2248" i="18"/>
  <c r="S2269" i="18"/>
  <c r="S2291" i="18"/>
  <c r="S2307" i="18"/>
  <c r="S2241" i="18"/>
  <c r="S2227" i="18"/>
  <c r="S2172" i="18"/>
  <c r="S2215" i="18"/>
  <c r="S2273" i="18"/>
  <c r="S2179" i="18"/>
  <c r="S2249" i="18"/>
  <c r="S2165" i="18"/>
  <c r="S2189" i="18"/>
  <c r="S2255" i="18"/>
  <c r="S2312" i="18"/>
  <c r="S2290" i="18"/>
  <c r="S2310" i="18"/>
  <c r="S2288" i="18"/>
  <c r="S2318" i="18"/>
  <c r="S2180" i="18"/>
  <c r="S2250" i="18"/>
  <c r="S2181" i="18"/>
  <c r="S2178" i="18"/>
  <c r="S2285" i="18"/>
  <c r="S2187" i="18"/>
  <c r="S2166" i="18"/>
  <c r="S2289" i="18"/>
  <c r="S2204" i="18"/>
  <c r="S2162" i="18"/>
  <c r="S2244" i="18"/>
  <c r="S2237" i="18"/>
  <c r="S2223" i="18"/>
  <c r="S2277" i="18"/>
  <c r="S2302" i="18"/>
  <c r="S2308" i="18"/>
  <c r="S2336" i="18"/>
  <c r="S2325" i="18"/>
  <c r="S2317" i="18"/>
  <c r="S2265" i="18"/>
  <c r="S2206" i="18"/>
  <c r="S2260" i="18"/>
  <c r="S2306" i="18"/>
  <c r="S2258" i="18"/>
  <c r="S2257" i="18"/>
  <c r="S2337" i="18"/>
  <c r="S2198" i="18"/>
  <c r="S2161" i="18"/>
  <c r="S2197" i="18"/>
  <c r="S2283" i="18"/>
  <c r="S2194" i="18"/>
  <c r="S2297" i="18"/>
  <c r="S2294" i="18"/>
  <c r="S2191" i="18"/>
  <c r="S2296" i="18"/>
  <c r="S2210" i="18"/>
  <c r="S2167" i="18"/>
  <c r="S2228" i="18"/>
  <c r="S2280" i="18"/>
  <c r="S2300" i="18"/>
  <c r="S2319" i="18"/>
  <c r="S2334" i="18"/>
  <c r="S2324" i="18"/>
  <c r="S2295" i="18"/>
  <c r="S2231" i="18"/>
  <c r="S2240" i="18"/>
  <c r="S2157" i="18"/>
  <c r="S2338" i="18"/>
  <c r="S2202" i="18"/>
  <c r="S2222" i="18"/>
  <c r="S2245" i="18"/>
  <c r="S2195" i="18"/>
  <c r="S2205" i="18"/>
  <c r="S2279" i="18"/>
  <c r="S2225" i="18"/>
  <c r="S2304" i="18"/>
  <c r="S2287" i="18"/>
  <c r="S2220" i="18"/>
  <c r="S2251" i="18"/>
  <c r="S2182" i="18"/>
  <c r="S2332" i="18"/>
  <c r="S2238" i="18"/>
  <c r="S2323" i="18"/>
  <c r="S2213" i="18"/>
  <c r="S2315" i="18"/>
  <c r="S2268" i="18"/>
  <c r="S2185" i="18"/>
  <c r="S2305" i="18"/>
  <c r="S2203" i="18"/>
  <c r="S2163" i="18"/>
  <c r="S2236" i="18"/>
  <c r="S2160" i="18"/>
  <c r="S2246" i="18"/>
  <c r="S2282" i="18"/>
  <c r="S2234" i="18"/>
  <c r="S2193" i="18"/>
  <c r="S2218" i="18"/>
  <c r="S2155" i="18"/>
  <c r="S2327" i="18"/>
  <c r="S2209" i="18"/>
  <c r="S2174" i="18"/>
  <c r="S2311" i="18"/>
  <c r="S2201" i="18"/>
  <c r="S2267" i="18"/>
  <c r="S2184" i="18"/>
  <c r="S2169" i="18"/>
  <c r="S2171" i="18"/>
  <c r="S2221" i="18"/>
  <c r="S2252" i="18"/>
  <c r="S2156" i="18"/>
  <c r="S2199" i="18"/>
  <c r="S2253" i="18"/>
  <c r="S2301" i="18"/>
  <c r="S2335" i="18"/>
  <c r="S2159" i="18"/>
  <c r="S2299" i="18"/>
  <c r="S2281" i="18"/>
  <c r="S2219" i="18"/>
  <c r="S2192" i="18"/>
  <c r="S2235" i="18"/>
  <c r="S2196" i="18"/>
  <c r="S2170" i="18"/>
  <c r="S2168" i="18"/>
  <c r="S2286" i="18"/>
  <c r="S2284" i="18"/>
  <c r="S2256" i="18"/>
  <c r="S2328" i="18"/>
  <c r="S2320" i="18"/>
  <c r="S2313" i="18"/>
  <c r="S2254" i="18"/>
  <c r="S2212" i="18"/>
  <c r="S2186" i="18"/>
  <c r="S2175" i="18"/>
  <c r="S2316" i="18"/>
  <c r="S2217" i="18"/>
  <c r="S2329" i="18"/>
  <c r="S2330" i="18"/>
  <c r="S2331" i="18"/>
  <c r="S2321" i="18"/>
  <c r="S2322" i="18"/>
  <c r="S2314" i="18"/>
  <c r="S2309" i="18"/>
  <c r="S2298" i="18"/>
  <c r="S2303" i="18"/>
  <c r="S2278" i="18"/>
  <c r="S2274" i="18"/>
  <c r="S2247" i="18"/>
  <c r="S2259" i="18"/>
  <c r="S2261" i="18"/>
  <c r="S2224" i="18"/>
  <c r="S2226" i="18"/>
  <c r="S2232" i="18"/>
  <c r="S2233" i="18"/>
  <c r="S2200" i="18"/>
  <c r="S2183" i="18"/>
  <c r="S2188" i="18"/>
  <c r="S2173" i="18"/>
  <c r="N2154" i="18"/>
  <c r="I2154" i="18"/>
  <c r="H2154" i="18"/>
  <c r="N2153" i="18"/>
  <c r="I2153" i="18"/>
  <c r="H2153" i="18"/>
  <c r="R2154" i="18" l="1"/>
  <c r="Q2154" i="18"/>
  <c r="Q2153" i="18"/>
  <c r="R2153" i="18"/>
  <c r="N2152" i="18"/>
  <c r="I2152" i="18"/>
  <c r="H2152" i="18"/>
  <c r="N2151" i="18"/>
  <c r="I2151" i="18"/>
  <c r="H2151" i="18"/>
  <c r="N2149" i="18"/>
  <c r="N2150" i="18"/>
  <c r="H2149" i="18"/>
  <c r="I2149" i="18"/>
  <c r="H2150" i="18"/>
  <c r="I2150" i="18"/>
  <c r="S2153" i="18" l="1"/>
  <c r="S2154" i="18"/>
  <c r="R2152" i="18"/>
  <c r="Q2152" i="18"/>
  <c r="R2151" i="18"/>
  <c r="Q2151" i="18"/>
  <c r="R2149" i="18"/>
  <c r="Q2149" i="18"/>
  <c r="R2150" i="18"/>
  <c r="Q2150" i="18"/>
  <c r="N2148" i="18"/>
  <c r="H2148" i="18"/>
  <c r="I2148" i="18"/>
  <c r="N2147" i="18"/>
  <c r="I2147" i="18"/>
  <c r="H2147" i="18"/>
  <c r="N2146" i="18"/>
  <c r="I2146" i="18"/>
  <c r="H2146" i="18"/>
  <c r="N2145" i="18"/>
  <c r="I2145" i="18"/>
  <c r="H2145" i="18"/>
  <c r="S2149" i="18" l="1"/>
  <c r="S2151" i="18"/>
  <c r="Q2148" i="18"/>
  <c r="R2148" i="18"/>
  <c r="R2147" i="18"/>
  <c r="Q2147" i="18"/>
  <c r="R2146" i="18"/>
  <c r="Q2146" i="18"/>
  <c r="R2145" i="18"/>
  <c r="Q2145" i="18"/>
  <c r="S2150" i="18"/>
  <c r="S2145" i="18" l="1"/>
  <c r="S2146" i="18"/>
  <c r="S2147" i="18"/>
  <c r="S2148" i="18"/>
  <c r="N2144" i="18"/>
  <c r="H2144" i="18"/>
  <c r="I2144" i="18"/>
  <c r="N2140" i="18"/>
  <c r="N2141" i="18"/>
  <c r="N2142" i="18"/>
  <c r="N2143" i="18"/>
  <c r="H2141" i="18"/>
  <c r="I2141" i="18"/>
  <c r="H2142" i="18"/>
  <c r="I2142" i="18"/>
  <c r="H2143" i="18"/>
  <c r="I2143" i="18"/>
  <c r="I2140" i="18"/>
  <c r="H2140" i="18"/>
  <c r="N2138" i="18"/>
  <c r="N2139" i="18"/>
  <c r="H2138" i="18"/>
  <c r="I2138" i="18"/>
  <c r="H2139" i="18"/>
  <c r="I2139" i="18"/>
  <c r="N2136" i="18"/>
  <c r="N2137" i="18"/>
  <c r="H2137" i="18"/>
  <c r="I2137" i="18"/>
  <c r="I2136" i="18"/>
  <c r="H2136" i="18"/>
  <c r="H2127" i="18"/>
  <c r="I2127" i="18"/>
  <c r="H2128" i="18"/>
  <c r="I2128" i="18"/>
  <c r="H2129" i="18"/>
  <c r="I2129" i="18"/>
  <c r="H2130" i="18"/>
  <c r="I2130" i="18"/>
  <c r="H2131" i="18"/>
  <c r="I2131" i="18"/>
  <c r="H2132" i="18"/>
  <c r="I2132" i="18"/>
  <c r="H2133" i="18"/>
  <c r="I2133" i="18"/>
  <c r="H2134" i="18"/>
  <c r="I2134" i="18"/>
  <c r="H2135" i="18"/>
  <c r="I2135" i="18"/>
  <c r="H2126" i="18"/>
  <c r="I2126" i="18"/>
  <c r="I2118" i="18"/>
  <c r="I2119" i="18"/>
  <c r="I2120" i="18"/>
  <c r="I2121" i="18"/>
  <c r="I2122" i="18"/>
  <c r="I2123" i="18"/>
  <c r="I2124" i="18"/>
  <c r="I2125" i="18"/>
  <c r="I2117" i="18"/>
  <c r="H2125" i="18"/>
  <c r="H2124" i="18"/>
  <c r="H2123" i="18"/>
  <c r="H2122" i="18"/>
  <c r="H2121" i="18"/>
  <c r="H2120" i="18"/>
  <c r="H2119" i="18"/>
  <c r="H2118" i="18"/>
  <c r="H2117" i="18"/>
  <c r="N2116" i="18"/>
  <c r="I2116" i="18"/>
  <c r="H2116" i="18"/>
  <c r="N2115" i="18"/>
  <c r="I2115" i="18"/>
  <c r="H2115" i="18"/>
  <c r="N2114" i="18"/>
  <c r="I2114" i="18"/>
  <c r="H2114" i="18"/>
  <c r="N2113" i="18"/>
  <c r="I2113" i="18"/>
  <c r="H2113" i="18"/>
  <c r="Q2144" i="18" l="1"/>
  <c r="R2144" i="18"/>
  <c r="S2144" i="18" s="1"/>
  <c r="R2141" i="18"/>
  <c r="Q2141" i="18"/>
  <c r="R2142" i="18"/>
  <c r="Q2142" i="18"/>
  <c r="Q2143" i="18"/>
  <c r="R2143" i="18"/>
  <c r="R2140" i="18"/>
  <c r="Q2140" i="18"/>
  <c r="R2138" i="18"/>
  <c r="Q2138" i="18"/>
  <c r="Q2139" i="18"/>
  <c r="R2139" i="18"/>
  <c r="R2137" i="18"/>
  <c r="Q2137" i="18"/>
  <c r="R2136" i="18"/>
  <c r="Q2136" i="18"/>
  <c r="Q2127" i="18"/>
  <c r="R2127" i="18"/>
  <c r="Q2128" i="18"/>
  <c r="R2128" i="18"/>
  <c r="R2129" i="18"/>
  <c r="Q2130" i="18"/>
  <c r="R2130" i="18"/>
  <c r="R2131" i="18"/>
  <c r="Q2131" i="18"/>
  <c r="R2132" i="18"/>
  <c r="Q2132" i="18"/>
  <c r="R2133" i="18"/>
  <c r="Q2133" i="18"/>
  <c r="Q2134" i="18"/>
  <c r="R2134" i="18"/>
  <c r="Q2135" i="18"/>
  <c r="R2135" i="18"/>
  <c r="R2126" i="18"/>
  <c r="Q2126" i="18"/>
  <c r="Q2125" i="18"/>
  <c r="R2125" i="18"/>
  <c r="R2124" i="18"/>
  <c r="Q2124" i="18"/>
  <c r="R2123" i="18"/>
  <c r="Q2123" i="18"/>
  <c r="R2122" i="18"/>
  <c r="S2122" i="18" s="1"/>
  <c r="Q2122" i="18"/>
  <c r="R2121" i="18"/>
  <c r="Q2121" i="18"/>
  <c r="R2120" i="18"/>
  <c r="Q2120" i="18"/>
  <c r="Q2119" i="18"/>
  <c r="R2119" i="18"/>
  <c r="Q2118" i="18"/>
  <c r="R2118" i="18"/>
  <c r="R2117" i="18"/>
  <c r="Q2117" i="18"/>
  <c r="Q2116" i="18"/>
  <c r="R2116" i="18"/>
  <c r="R2115" i="18"/>
  <c r="Q2115" i="18"/>
  <c r="Q2114" i="18"/>
  <c r="R2114" i="18"/>
  <c r="Q2113" i="18"/>
  <c r="R2113" i="18"/>
  <c r="S2121" i="18" l="1"/>
  <c r="S2139" i="18"/>
  <c r="S2138" i="18"/>
  <c r="S2129" i="18"/>
  <c r="S2128" i="18"/>
  <c r="S2135" i="18"/>
  <c r="S2116" i="18"/>
  <c r="S2136" i="18"/>
  <c r="S2114" i="18"/>
  <c r="S2142" i="18"/>
  <c r="S2141" i="18"/>
  <c r="S2140" i="18"/>
  <c r="S2123" i="18"/>
  <c r="S2133" i="18"/>
  <c r="S2117" i="18"/>
  <c r="S2118" i="18"/>
  <c r="S2119" i="18"/>
  <c r="S2120" i="18"/>
  <c r="S2124" i="18"/>
  <c r="S2113" i="18"/>
  <c r="S2115" i="18"/>
  <c r="S2125" i="18"/>
  <c r="S2137" i="18"/>
  <c r="S2143" i="18"/>
  <c r="S2127" i="18"/>
  <c r="S2130" i="18"/>
  <c r="S2131" i="18"/>
  <c r="S2132" i="18"/>
  <c r="S2134" i="18"/>
  <c r="S2126" i="18"/>
  <c r="N2112" i="18"/>
  <c r="I2112" i="18"/>
  <c r="H2112" i="18"/>
  <c r="N2111" i="18"/>
  <c r="I2111" i="18"/>
  <c r="H2111" i="18"/>
  <c r="N2110" i="18"/>
  <c r="H2110" i="18"/>
  <c r="I2110" i="18"/>
  <c r="N2109" i="18"/>
  <c r="N2108" i="18"/>
  <c r="N2107" i="18"/>
  <c r="H2108" i="18"/>
  <c r="I2108" i="18"/>
  <c r="H2109" i="18"/>
  <c r="I2109" i="18"/>
  <c r="I2107" i="18"/>
  <c r="H2107" i="18"/>
  <c r="R2112" i="18" l="1"/>
  <c r="Q2112" i="18"/>
  <c r="R2111" i="18"/>
  <c r="Q2111" i="18"/>
  <c r="R2110" i="18"/>
  <c r="Q2110" i="18"/>
  <c r="R2108" i="18"/>
  <c r="Q2108" i="18"/>
  <c r="R2109" i="18"/>
  <c r="Q2109" i="18"/>
  <c r="Q2107" i="18"/>
  <c r="R2107" i="18"/>
  <c r="S2110" i="18" l="1"/>
  <c r="S2111" i="18"/>
  <c r="S2108" i="18"/>
  <c r="S2112" i="18"/>
  <c r="S2109" i="18"/>
  <c r="S2107" i="18"/>
  <c r="N2105" i="18"/>
  <c r="N2104" i="18"/>
  <c r="N2103" i="18"/>
  <c r="N2102" i="18"/>
  <c r="I2105" i="18"/>
  <c r="H2105" i="18"/>
  <c r="I2104" i="18"/>
  <c r="H2104" i="18"/>
  <c r="I2103" i="18"/>
  <c r="H2103" i="18"/>
  <c r="I2102" i="18"/>
  <c r="H2102" i="18"/>
  <c r="N2106" i="18"/>
  <c r="I2106" i="18"/>
  <c r="H2106" i="18"/>
  <c r="N1818" i="18"/>
  <c r="R2105" i="18" l="1"/>
  <c r="Q2105" i="18"/>
  <c r="R2104" i="18"/>
  <c r="Q2104" i="18"/>
  <c r="R2103" i="18"/>
  <c r="Q2103" i="18"/>
  <c r="R2102" i="18"/>
  <c r="Q2102" i="18"/>
  <c r="R2106" i="18"/>
  <c r="Q2106" i="18"/>
  <c r="N2101" i="18"/>
  <c r="I2101" i="18"/>
  <c r="H2101" i="18"/>
  <c r="S2106" i="18" l="1"/>
  <c r="S2105" i="18"/>
  <c r="Q2101" i="18"/>
  <c r="R2101" i="18"/>
  <c r="S2104" i="18"/>
  <c r="S2103" i="18"/>
  <c r="S2102" i="18"/>
  <c r="N2100" i="18"/>
  <c r="I2100" i="18"/>
  <c r="H2100" i="18"/>
  <c r="S2101" i="18" l="1"/>
  <c r="R2100" i="18"/>
  <c r="Q2100" i="18"/>
  <c r="N2098" i="18"/>
  <c r="N2099" i="18"/>
  <c r="H2098" i="18"/>
  <c r="I2098" i="18"/>
  <c r="H2099" i="18"/>
  <c r="I2099" i="18"/>
  <c r="N2096" i="18"/>
  <c r="N2097" i="18"/>
  <c r="H2096" i="18"/>
  <c r="I2096" i="18"/>
  <c r="H2097" i="18"/>
  <c r="I2097" i="18"/>
  <c r="N2095" i="18"/>
  <c r="N2094" i="18"/>
  <c r="I2095" i="18"/>
  <c r="H2095" i="18"/>
  <c r="I2094" i="18"/>
  <c r="H2094" i="18"/>
  <c r="N2092" i="18"/>
  <c r="N2093" i="18"/>
  <c r="H2092" i="18"/>
  <c r="I2092" i="18"/>
  <c r="N2090" i="18"/>
  <c r="N2091" i="18"/>
  <c r="H2090" i="18"/>
  <c r="I2090" i="18"/>
  <c r="H2091" i="18"/>
  <c r="I2091" i="18"/>
  <c r="N2088" i="18"/>
  <c r="N2089" i="18"/>
  <c r="H2088" i="18"/>
  <c r="I2088" i="18"/>
  <c r="H2089" i="18"/>
  <c r="I2089" i="18"/>
  <c r="N2087" i="18"/>
  <c r="H2087" i="18"/>
  <c r="I2087" i="18"/>
  <c r="N2086" i="18"/>
  <c r="I2086" i="18"/>
  <c r="H2086" i="18"/>
  <c r="N2085" i="18"/>
  <c r="I2085" i="18"/>
  <c r="H2085" i="18"/>
  <c r="N2083" i="18"/>
  <c r="N2084" i="18"/>
  <c r="I2080" i="18"/>
  <c r="I2081" i="18"/>
  <c r="I2082" i="18"/>
  <c r="I2083" i="18"/>
  <c r="I2079" i="18"/>
  <c r="H2083" i="18"/>
  <c r="H2084" i="18"/>
  <c r="N2081" i="18"/>
  <c r="N2082" i="18"/>
  <c r="H2081" i="18"/>
  <c r="H2082" i="18"/>
  <c r="N2080" i="18"/>
  <c r="N2079" i="18"/>
  <c r="H2080" i="18"/>
  <c r="H2079" i="18"/>
  <c r="N2078" i="18"/>
  <c r="H2078" i="18"/>
  <c r="I2078" i="18"/>
  <c r="N2077" i="18"/>
  <c r="H2077" i="18"/>
  <c r="I2077" i="18"/>
  <c r="N2076" i="18"/>
  <c r="I2076" i="18"/>
  <c r="H2076" i="18"/>
  <c r="N2075" i="18"/>
  <c r="N2074" i="18"/>
  <c r="N2073" i="18"/>
  <c r="N2072" i="18"/>
  <c r="N2071" i="18"/>
  <c r="N2070" i="18"/>
  <c r="N2069" i="18"/>
  <c r="N2068" i="18"/>
  <c r="N2067" i="18"/>
  <c r="H2075" i="18"/>
  <c r="I2075" i="18"/>
  <c r="I2074" i="18"/>
  <c r="H2074" i="18"/>
  <c r="I2073" i="18"/>
  <c r="H2073" i="18"/>
  <c r="I2072" i="18"/>
  <c r="H2072" i="18"/>
  <c r="I2071" i="18"/>
  <c r="H2071" i="18"/>
  <c r="I2070" i="18"/>
  <c r="H2070" i="18"/>
  <c r="I2069" i="18"/>
  <c r="H2069" i="18"/>
  <c r="I2068" i="18"/>
  <c r="H2068" i="18"/>
  <c r="I2067" i="18"/>
  <c r="H2067" i="18"/>
  <c r="N2066" i="18"/>
  <c r="H2066" i="18"/>
  <c r="I2066" i="18"/>
  <c r="N2065" i="18"/>
  <c r="I2065" i="18"/>
  <c r="H2065" i="18"/>
  <c r="N2064" i="18"/>
  <c r="N2063" i="18"/>
  <c r="N2062" i="18"/>
  <c r="N2061" i="18"/>
  <c r="N2060" i="18"/>
  <c r="N2059" i="18"/>
  <c r="N2058" i="18"/>
  <c r="N2057" i="18"/>
  <c r="N2056" i="18"/>
  <c r="N2055" i="18"/>
  <c r="I2064" i="18"/>
  <c r="H2064" i="18"/>
  <c r="I2063" i="18"/>
  <c r="H2063" i="18"/>
  <c r="I2062" i="18"/>
  <c r="H2062" i="18"/>
  <c r="I2061" i="18"/>
  <c r="H2061" i="18"/>
  <c r="I2060" i="18"/>
  <c r="H2060" i="18"/>
  <c r="I2059" i="18"/>
  <c r="H2059" i="18"/>
  <c r="I2058" i="18"/>
  <c r="H2058" i="18"/>
  <c r="I2057" i="18"/>
  <c r="H2057" i="18"/>
  <c r="I2056" i="18"/>
  <c r="H2056" i="18"/>
  <c r="I2055" i="18"/>
  <c r="H2055" i="18"/>
  <c r="N2054" i="18"/>
  <c r="N2053" i="18"/>
  <c r="N2052" i="18"/>
  <c r="N2051" i="18"/>
  <c r="N2050" i="18"/>
  <c r="N2049" i="18"/>
  <c r="N2048" i="18"/>
  <c r="N2047" i="18"/>
  <c r="N2046" i="18"/>
  <c r="I2054" i="18"/>
  <c r="H2054" i="18"/>
  <c r="I2053" i="18"/>
  <c r="H2053" i="18"/>
  <c r="I2052" i="18"/>
  <c r="H2052" i="18"/>
  <c r="I2051" i="18"/>
  <c r="H2051" i="18"/>
  <c r="I2050" i="18"/>
  <c r="H2050" i="18"/>
  <c r="I2049" i="18"/>
  <c r="H2049" i="18"/>
  <c r="I2048" i="18"/>
  <c r="H2048" i="18"/>
  <c r="I2047" i="18"/>
  <c r="H2047" i="18"/>
  <c r="I2046" i="18"/>
  <c r="H2046" i="18"/>
  <c r="N2044" i="18"/>
  <c r="N2045" i="18"/>
  <c r="H2044" i="18"/>
  <c r="I2044" i="18"/>
  <c r="H2045" i="18"/>
  <c r="I2045" i="18"/>
  <c r="N2036" i="18"/>
  <c r="N2037" i="18"/>
  <c r="N2038" i="18"/>
  <c r="N2039" i="18"/>
  <c r="N2040" i="18"/>
  <c r="N2041" i="18"/>
  <c r="N2042" i="18"/>
  <c r="N2043" i="18"/>
  <c r="H2036" i="18"/>
  <c r="I2036" i="18"/>
  <c r="H2037" i="18"/>
  <c r="I2037" i="18"/>
  <c r="H2038" i="18"/>
  <c r="I2038" i="18"/>
  <c r="H2039" i="18"/>
  <c r="I2039" i="18"/>
  <c r="H2040" i="18"/>
  <c r="I2040" i="18"/>
  <c r="H2041" i="18"/>
  <c r="I2041" i="18"/>
  <c r="H2042" i="18"/>
  <c r="I2042" i="18"/>
  <c r="H2043" i="18"/>
  <c r="I2043" i="18"/>
  <c r="N2034" i="18"/>
  <c r="N2035" i="18"/>
  <c r="H2034" i="18"/>
  <c r="I2034" i="18"/>
  <c r="H2035" i="18"/>
  <c r="I2035" i="18"/>
  <c r="N2032" i="18"/>
  <c r="N2033" i="18"/>
  <c r="H2032" i="18"/>
  <c r="I2032" i="18"/>
  <c r="H2033" i="18"/>
  <c r="I2033" i="18"/>
  <c r="N2028" i="18"/>
  <c r="N2029" i="18"/>
  <c r="N2030" i="18"/>
  <c r="N2031" i="18"/>
  <c r="H2028" i="18"/>
  <c r="I2028" i="18"/>
  <c r="H2029" i="18"/>
  <c r="I2029" i="18"/>
  <c r="H2030" i="18"/>
  <c r="I2030" i="18"/>
  <c r="H2031" i="18"/>
  <c r="I2031" i="18"/>
  <c r="N2027" i="18"/>
  <c r="H2027" i="18"/>
  <c r="I2027" i="18"/>
  <c r="N2026" i="18"/>
  <c r="I2026" i="18"/>
  <c r="H2026" i="18"/>
  <c r="N2025" i="18"/>
  <c r="I2025" i="18"/>
  <c r="H2025" i="18"/>
  <c r="N2021" i="18"/>
  <c r="N2022" i="18"/>
  <c r="N2023" i="18"/>
  <c r="N2024" i="18"/>
  <c r="H2021" i="18"/>
  <c r="I2021" i="18"/>
  <c r="H2022" i="18"/>
  <c r="I2022" i="18"/>
  <c r="H2023" i="18"/>
  <c r="I2023" i="18"/>
  <c r="H2024" i="18"/>
  <c r="I2024" i="18"/>
  <c r="N2017" i="18"/>
  <c r="N2018" i="18"/>
  <c r="N2019" i="18"/>
  <c r="N2020" i="18"/>
  <c r="H2017" i="18"/>
  <c r="I2017" i="18"/>
  <c r="H2018" i="18"/>
  <c r="I2018" i="18"/>
  <c r="H2019" i="18"/>
  <c r="I2019" i="18"/>
  <c r="H2020" i="18"/>
  <c r="I2020" i="18"/>
  <c r="N2014" i="18"/>
  <c r="N2015" i="18"/>
  <c r="N2016" i="18"/>
  <c r="H2014" i="18"/>
  <c r="I2014" i="18"/>
  <c r="H2015" i="18"/>
  <c r="I2015" i="18"/>
  <c r="H2016" i="18"/>
  <c r="I2016" i="18"/>
  <c r="N2011" i="18"/>
  <c r="N2012" i="18"/>
  <c r="N2013" i="18"/>
  <c r="H2011" i="18"/>
  <c r="I2011" i="18"/>
  <c r="H2012" i="18"/>
  <c r="I2012" i="18"/>
  <c r="H2013" i="18"/>
  <c r="I2013" i="18"/>
  <c r="N2003" i="18"/>
  <c r="N2004" i="18"/>
  <c r="N2005" i="18"/>
  <c r="N2006" i="18"/>
  <c r="N2007" i="18"/>
  <c r="N2008" i="18"/>
  <c r="N2009" i="18"/>
  <c r="N2010" i="18"/>
  <c r="H2003" i="18"/>
  <c r="I2003" i="18"/>
  <c r="H2004" i="18"/>
  <c r="I2004" i="18"/>
  <c r="H2005" i="18"/>
  <c r="I2005" i="18"/>
  <c r="H2006" i="18"/>
  <c r="I2006" i="18"/>
  <c r="H2007" i="18"/>
  <c r="I2007" i="18"/>
  <c r="H2008" i="18"/>
  <c r="I2008" i="18"/>
  <c r="H2009" i="18"/>
  <c r="I2009" i="18"/>
  <c r="H2010" i="18"/>
  <c r="I2010" i="18"/>
  <c r="N2000" i="18"/>
  <c r="N2001" i="18"/>
  <c r="N2002" i="18"/>
  <c r="H2000" i="18"/>
  <c r="I2000" i="18"/>
  <c r="H2001" i="18"/>
  <c r="I2001" i="18"/>
  <c r="H2002" i="18"/>
  <c r="I2002" i="18"/>
  <c r="N1983" i="18"/>
  <c r="N1984" i="18"/>
  <c r="N1985" i="18"/>
  <c r="N1986" i="18"/>
  <c r="N1987" i="18"/>
  <c r="N1988" i="18"/>
  <c r="N1989" i="18"/>
  <c r="N1990" i="18"/>
  <c r="N1991" i="18"/>
  <c r="N1992" i="18"/>
  <c r="N1993" i="18"/>
  <c r="N1994" i="18"/>
  <c r="N1995" i="18"/>
  <c r="N1996" i="18"/>
  <c r="N1997" i="18"/>
  <c r="N1998" i="18"/>
  <c r="N1999" i="18"/>
  <c r="H1983" i="18"/>
  <c r="I1983" i="18"/>
  <c r="H1984" i="18"/>
  <c r="I1984" i="18"/>
  <c r="H1985" i="18"/>
  <c r="I1985" i="18"/>
  <c r="H1986" i="18"/>
  <c r="I1986" i="18"/>
  <c r="H1987" i="18"/>
  <c r="I1987" i="18"/>
  <c r="H1988" i="18"/>
  <c r="I1988" i="18"/>
  <c r="H1989" i="18"/>
  <c r="I1989" i="18"/>
  <c r="H1990" i="18"/>
  <c r="I1990" i="18"/>
  <c r="H1991" i="18"/>
  <c r="I1991" i="18"/>
  <c r="H1992" i="18"/>
  <c r="I1992" i="18"/>
  <c r="H1993" i="18"/>
  <c r="I1993" i="18"/>
  <c r="H1994" i="18"/>
  <c r="I1994" i="18"/>
  <c r="H1995" i="18"/>
  <c r="I1995" i="18"/>
  <c r="H1996" i="18"/>
  <c r="I1996" i="18"/>
  <c r="H1997" i="18"/>
  <c r="I1997" i="18"/>
  <c r="H1998" i="18"/>
  <c r="I1998" i="18"/>
  <c r="H1999" i="18"/>
  <c r="I1999" i="18"/>
  <c r="N1980" i="18"/>
  <c r="N1981" i="18"/>
  <c r="N1982" i="18"/>
  <c r="H1980" i="18"/>
  <c r="I1980" i="18"/>
  <c r="H1981" i="18"/>
  <c r="I1981" i="18"/>
  <c r="H1982" i="18"/>
  <c r="I1982" i="18"/>
  <c r="N1970" i="18"/>
  <c r="N1971" i="18"/>
  <c r="N1972" i="18"/>
  <c r="N1973" i="18"/>
  <c r="N1974" i="18"/>
  <c r="N1975" i="18"/>
  <c r="N1976" i="18"/>
  <c r="N1977" i="18"/>
  <c r="N1978" i="18"/>
  <c r="N1979" i="18"/>
  <c r="H1970" i="18"/>
  <c r="I1970" i="18"/>
  <c r="H1971" i="18"/>
  <c r="I1971" i="18"/>
  <c r="H1972" i="18"/>
  <c r="I1972" i="18"/>
  <c r="H1973" i="18"/>
  <c r="I1973" i="18"/>
  <c r="H1974" i="18"/>
  <c r="I1974" i="18"/>
  <c r="H1975" i="18"/>
  <c r="I1975" i="18"/>
  <c r="H1976" i="18"/>
  <c r="I1976" i="18"/>
  <c r="H1977" i="18"/>
  <c r="I1977" i="18"/>
  <c r="H1978" i="18"/>
  <c r="I1978" i="18"/>
  <c r="H1979" i="18"/>
  <c r="I1979" i="18"/>
  <c r="N1948" i="18"/>
  <c r="N1949" i="18"/>
  <c r="N1950" i="18"/>
  <c r="N1951" i="18"/>
  <c r="N1952" i="18"/>
  <c r="N1953" i="18"/>
  <c r="N1954" i="18"/>
  <c r="N1955" i="18"/>
  <c r="N1956" i="18"/>
  <c r="N1957" i="18"/>
  <c r="N1958" i="18"/>
  <c r="N1959" i="18"/>
  <c r="N1960" i="18"/>
  <c r="N1961" i="18"/>
  <c r="N1962" i="18"/>
  <c r="N1963" i="18"/>
  <c r="N1964" i="18"/>
  <c r="N1965" i="18"/>
  <c r="N1966" i="18"/>
  <c r="N1967" i="18"/>
  <c r="N1968" i="18"/>
  <c r="N1969" i="18"/>
  <c r="H1948" i="18"/>
  <c r="I1948" i="18"/>
  <c r="H1949" i="18"/>
  <c r="I1949" i="18"/>
  <c r="H1950" i="18"/>
  <c r="I1950" i="18"/>
  <c r="H1951" i="18"/>
  <c r="I1951" i="18"/>
  <c r="H1952" i="18"/>
  <c r="I1952" i="18"/>
  <c r="H1953" i="18"/>
  <c r="I1953" i="18"/>
  <c r="H1954" i="18"/>
  <c r="I1954" i="18"/>
  <c r="H1955" i="18"/>
  <c r="I1955" i="18"/>
  <c r="H1956" i="18"/>
  <c r="I1956" i="18"/>
  <c r="H1957" i="18"/>
  <c r="I1957" i="18"/>
  <c r="H1958" i="18"/>
  <c r="I1958" i="18"/>
  <c r="H1959" i="18"/>
  <c r="I1959" i="18"/>
  <c r="H1960" i="18"/>
  <c r="I1960" i="18"/>
  <c r="H1961" i="18"/>
  <c r="I1961" i="18"/>
  <c r="H1962" i="18"/>
  <c r="I1962" i="18"/>
  <c r="H1963" i="18"/>
  <c r="I1963" i="18"/>
  <c r="H1964" i="18"/>
  <c r="I1964" i="18"/>
  <c r="H1965" i="18"/>
  <c r="I1965" i="18"/>
  <c r="H1966" i="18"/>
  <c r="I1966" i="18"/>
  <c r="H1967" i="18"/>
  <c r="I1967" i="18"/>
  <c r="H1968" i="18"/>
  <c r="I1968" i="18"/>
  <c r="H1969" i="18"/>
  <c r="I1969" i="18"/>
  <c r="N1926" i="18"/>
  <c r="N1927" i="18"/>
  <c r="N1928" i="18"/>
  <c r="N1929" i="18"/>
  <c r="N1930" i="18"/>
  <c r="N1931" i="18"/>
  <c r="N1932" i="18"/>
  <c r="N1933" i="18"/>
  <c r="N1934" i="18"/>
  <c r="N1935" i="18"/>
  <c r="N1936" i="18"/>
  <c r="N1937" i="18"/>
  <c r="N1938" i="18"/>
  <c r="N1939" i="18"/>
  <c r="N1940" i="18"/>
  <c r="N1941" i="18"/>
  <c r="N1942" i="18"/>
  <c r="N1943" i="18"/>
  <c r="N1944" i="18"/>
  <c r="N1945" i="18"/>
  <c r="N1946" i="18"/>
  <c r="N1947" i="18"/>
  <c r="H1928" i="18"/>
  <c r="I1928" i="18"/>
  <c r="H1926" i="18"/>
  <c r="I1926" i="18"/>
  <c r="H1927" i="18"/>
  <c r="I1927" i="18"/>
  <c r="H1929" i="18"/>
  <c r="I1929" i="18"/>
  <c r="H1930" i="18"/>
  <c r="I1930" i="18"/>
  <c r="H1931" i="18"/>
  <c r="I1931" i="18"/>
  <c r="H1932" i="18"/>
  <c r="I1932" i="18"/>
  <c r="H1933" i="18"/>
  <c r="I1933" i="18"/>
  <c r="H1934" i="18"/>
  <c r="I1934" i="18"/>
  <c r="H1935" i="18"/>
  <c r="I1935" i="18"/>
  <c r="H1936" i="18"/>
  <c r="I1936" i="18"/>
  <c r="H1937" i="18"/>
  <c r="I1937" i="18"/>
  <c r="H1938" i="18"/>
  <c r="I1938" i="18"/>
  <c r="H1939" i="18"/>
  <c r="I1939" i="18"/>
  <c r="H1940" i="18"/>
  <c r="I1940" i="18"/>
  <c r="H1941" i="18"/>
  <c r="I1941" i="18"/>
  <c r="H1942" i="18"/>
  <c r="I1942" i="18"/>
  <c r="H1943" i="18"/>
  <c r="I1943" i="18"/>
  <c r="H1944" i="18"/>
  <c r="I1944" i="18"/>
  <c r="H1945" i="18"/>
  <c r="I1945" i="18"/>
  <c r="H1946" i="18"/>
  <c r="I1946" i="18"/>
  <c r="H1947" i="18"/>
  <c r="I1947" i="18"/>
  <c r="N1893" i="18"/>
  <c r="N1894" i="18"/>
  <c r="N1895" i="18"/>
  <c r="N1896" i="18"/>
  <c r="N1897" i="18"/>
  <c r="N1898" i="18"/>
  <c r="N1899" i="18"/>
  <c r="N1900" i="18"/>
  <c r="N1901" i="18"/>
  <c r="N1902" i="18"/>
  <c r="N1903" i="18"/>
  <c r="N1904" i="18"/>
  <c r="N1905" i="18"/>
  <c r="N1906" i="18"/>
  <c r="N1907" i="18"/>
  <c r="N1908" i="18"/>
  <c r="N1909" i="18"/>
  <c r="N1910" i="18"/>
  <c r="N1911" i="18"/>
  <c r="N1912" i="18"/>
  <c r="N1913" i="18"/>
  <c r="N1914" i="18"/>
  <c r="N1915" i="18"/>
  <c r="N1916" i="18"/>
  <c r="N1917" i="18"/>
  <c r="N1918" i="18"/>
  <c r="N1919" i="18"/>
  <c r="N1920" i="18"/>
  <c r="N1921" i="18"/>
  <c r="N1922" i="18"/>
  <c r="N1923" i="18"/>
  <c r="N1924" i="18"/>
  <c r="N1925" i="18"/>
  <c r="H1893" i="18"/>
  <c r="I1893" i="18"/>
  <c r="H1894" i="18"/>
  <c r="I1894" i="18"/>
  <c r="H1895" i="18"/>
  <c r="I1895" i="18"/>
  <c r="H1896" i="18"/>
  <c r="I1896" i="18"/>
  <c r="H1897" i="18"/>
  <c r="I1897" i="18"/>
  <c r="H1898" i="18"/>
  <c r="I1898" i="18"/>
  <c r="H1899" i="18"/>
  <c r="I1899" i="18"/>
  <c r="H1900" i="18"/>
  <c r="I1900" i="18"/>
  <c r="H1901" i="18"/>
  <c r="I1901" i="18"/>
  <c r="H1902" i="18"/>
  <c r="I1902" i="18"/>
  <c r="H1903" i="18"/>
  <c r="I1903" i="18"/>
  <c r="H1904" i="18"/>
  <c r="I1904" i="18"/>
  <c r="H1905" i="18"/>
  <c r="I1905" i="18"/>
  <c r="H1906" i="18"/>
  <c r="I1906" i="18"/>
  <c r="H1907" i="18"/>
  <c r="I1907" i="18"/>
  <c r="H1908" i="18"/>
  <c r="I1908" i="18"/>
  <c r="H1909" i="18"/>
  <c r="I1909" i="18"/>
  <c r="H1910" i="18"/>
  <c r="I1910" i="18"/>
  <c r="H1911" i="18"/>
  <c r="I1911" i="18"/>
  <c r="H1912" i="18"/>
  <c r="I1912" i="18"/>
  <c r="H1913" i="18"/>
  <c r="I1913" i="18"/>
  <c r="H1914" i="18"/>
  <c r="I1914" i="18"/>
  <c r="H1915" i="18"/>
  <c r="I1915" i="18"/>
  <c r="H1916" i="18"/>
  <c r="I1916" i="18"/>
  <c r="H1917" i="18"/>
  <c r="I1917" i="18"/>
  <c r="H1918" i="18"/>
  <c r="I1918" i="18"/>
  <c r="H1919" i="18"/>
  <c r="I1919" i="18"/>
  <c r="H1920" i="18"/>
  <c r="I1920" i="18"/>
  <c r="H1921" i="18"/>
  <c r="I1921" i="18"/>
  <c r="H1922" i="18"/>
  <c r="I1922" i="18"/>
  <c r="H1923" i="18"/>
  <c r="I1923" i="18"/>
  <c r="H1924" i="18"/>
  <c r="I1924" i="18"/>
  <c r="H1925" i="18"/>
  <c r="I1925" i="18"/>
  <c r="N1892" i="18"/>
  <c r="N1891" i="18"/>
  <c r="N1890" i="18"/>
  <c r="N1889" i="18"/>
  <c r="N1888" i="18"/>
  <c r="N1887" i="18"/>
  <c r="N1886" i="18"/>
  <c r="N1885" i="18"/>
  <c r="N1884" i="18"/>
  <c r="N1883" i="18"/>
  <c r="N1882" i="18"/>
  <c r="N1881" i="18"/>
  <c r="N1880" i="18"/>
  <c r="N1879" i="18"/>
  <c r="N1878" i="18"/>
  <c r="N1877" i="18"/>
  <c r="H1878" i="18"/>
  <c r="I1878" i="18"/>
  <c r="H1879" i="18"/>
  <c r="I1879" i="18"/>
  <c r="H1880" i="18"/>
  <c r="I1880" i="18"/>
  <c r="H1881" i="18"/>
  <c r="I1881" i="18"/>
  <c r="H1882" i="18"/>
  <c r="I1882" i="18"/>
  <c r="H1883" i="18"/>
  <c r="I1883" i="18"/>
  <c r="H1884" i="18"/>
  <c r="I1884" i="18"/>
  <c r="H1885" i="18"/>
  <c r="I1885" i="18"/>
  <c r="H1886" i="18"/>
  <c r="I1886" i="18"/>
  <c r="H1887" i="18"/>
  <c r="I1887" i="18"/>
  <c r="H1888" i="18"/>
  <c r="I1888" i="18"/>
  <c r="H1889" i="18"/>
  <c r="I1889" i="18"/>
  <c r="H1890" i="18"/>
  <c r="I1890" i="18"/>
  <c r="H1891" i="18"/>
  <c r="I1891" i="18"/>
  <c r="H1892" i="18"/>
  <c r="I1892" i="18"/>
  <c r="I1877" i="18"/>
  <c r="H1877" i="18"/>
  <c r="N1865" i="18"/>
  <c r="N1866" i="18"/>
  <c r="N1867" i="18"/>
  <c r="N1868" i="18"/>
  <c r="N1869" i="18"/>
  <c r="N1870" i="18"/>
  <c r="N1871" i="18"/>
  <c r="N1872" i="18"/>
  <c r="N1873" i="18"/>
  <c r="N1874" i="18"/>
  <c r="N1875" i="18"/>
  <c r="N1876" i="18"/>
  <c r="H1865" i="18"/>
  <c r="I1865" i="18"/>
  <c r="H1866" i="18"/>
  <c r="I1866" i="18"/>
  <c r="H1867" i="18"/>
  <c r="I1867" i="18"/>
  <c r="H1868" i="18"/>
  <c r="I1868" i="18"/>
  <c r="H1869" i="18"/>
  <c r="I1869" i="18"/>
  <c r="H1870" i="18"/>
  <c r="I1870" i="18"/>
  <c r="H1871" i="18"/>
  <c r="I1871" i="18"/>
  <c r="H1872" i="18"/>
  <c r="I1872" i="18"/>
  <c r="H1873" i="18"/>
  <c r="I1873" i="18"/>
  <c r="H1874" i="18"/>
  <c r="I1874" i="18"/>
  <c r="H1875" i="18"/>
  <c r="I1875" i="18"/>
  <c r="H1876" i="18"/>
  <c r="I1876" i="18"/>
  <c r="N1848" i="18"/>
  <c r="N1849" i="18"/>
  <c r="N1850" i="18"/>
  <c r="N1851" i="18"/>
  <c r="N1852" i="18"/>
  <c r="N1853" i="18"/>
  <c r="N1854" i="18"/>
  <c r="N1855" i="18"/>
  <c r="N1856" i="18"/>
  <c r="N1857" i="18"/>
  <c r="N1858" i="18"/>
  <c r="N1859" i="18"/>
  <c r="N1860" i="18"/>
  <c r="N1861" i="18"/>
  <c r="N1862" i="18"/>
  <c r="N1863" i="18"/>
  <c r="N1864" i="18"/>
  <c r="H1848" i="18"/>
  <c r="I1848" i="18"/>
  <c r="H1849" i="18"/>
  <c r="I1849" i="18"/>
  <c r="H1850" i="18"/>
  <c r="I1850" i="18"/>
  <c r="H1851" i="18"/>
  <c r="I1851" i="18"/>
  <c r="H1852" i="18"/>
  <c r="I1852" i="18"/>
  <c r="H1853" i="18"/>
  <c r="I1853" i="18"/>
  <c r="H1854" i="18"/>
  <c r="I1854" i="18"/>
  <c r="H1855" i="18"/>
  <c r="I1855" i="18"/>
  <c r="H1856" i="18"/>
  <c r="I1856" i="18"/>
  <c r="H1857" i="18"/>
  <c r="I1857" i="18"/>
  <c r="H1858" i="18"/>
  <c r="I1858" i="18"/>
  <c r="H1859" i="18"/>
  <c r="I1859" i="18"/>
  <c r="H1860" i="18"/>
  <c r="I1860" i="18"/>
  <c r="H1861" i="18"/>
  <c r="I1861" i="18"/>
  <c r="H1862" i="18"/>
  <c r="I1862" i="18"/>
  <c r="H1863" i="18"/>
  <c r="I1863" i="18"/>
  <c r="H1864" i="18"/>
  <c r="I1864" i="18"/>
  <c r="N1843" i="18"/>
  <c r="N1844" i="18"/>
  <c r="N1845" i="18"/>
  <c r="N1846" i="18"/>
  <c r="N1847" i="18"/>
  <c r="H1843" i="18"/>
  <c r="I1843" i="18"/>
  <c r="H1844" i="18"/>
  <c r="I1844" i="18"/>
  <c r="H1845" i="18"/>
  <c r="I1845" i="18"/>
  <c r="H1846" i="18"/>
  <c r="I1846" i="18"/>
  <c r="H1847" i="18"/>
  <c r="I1847" i="18"/>
  <c r="N1842" i="18"/>
  <c r="N1841" i="18"/>
  <c r="N1840" i="18"/>
  <c r="N1839" i="18"/>
  <c r="N1838" i="18"/>
  <c r="N1837" i="18"/>
  <c r="N1836" i="18"/>
  <c r="N1835" i="18"/>
  <c r="H1836" i="18"/>
  <c r="I1836" i="18"/>
  <c r="H1837" i="18"/>
  <c r="I1837" i="18"/>
  <c r="H1838" i="18"/>
  <c r="I1838" i="18"/>
  <c r="H1839" i="18"/>
  <c r="I1839" i="18"/>
  <c r="H1840" i="18"/>
  <c r="I1840" i="18"/>
  <c r="H1841" i="18"/>
  <c r="I1841" i="18"/>
  <c r="H1842" i="18"/>
  <c r="I1842" i="18"/>
  <c r="I1835" i="18"/>
  <c r="H1835" i="18"/>
  <c r="N1827" i="18"/>
  <c r="N1828" i="18"/>
  <c r="N1829" i="18"/>
  <c r="N1830" i="18"/>
  <c r="N1831" i="18"/>
  <c r="N1832" i="18"/>
  <c r="N1833" i="18"/>
  <c r="N1834" i="18"/>
  <c r="H1827" i="18"/>
  <c r="I1827" i="18"/>
  <c r="H1828" i="18"/>
  <c r="I1828" i="18"/>
  <c r="H1829" i="18"/>
  <c r="I1829" i="18"/>
  <c r="H1830" i="18"/>
  <c r="I1830" i="18"/>
  <c r="H1831" i="18"/>
  <c r="I1831" i="18"/>
  <c r="H1832" i="18"/>
  <c r="I1832" i="18"/>
  <c r="H1833" i="18"/>
  <c r="I1833" i="18"/>
  <c r="H1834" i="18"/>
  <c r="I1834" i="18"/>
  <c r="N1826" i="18"/>
  <c r="N1825" i="18"/>
  <c r="N1824" i="18"/>
  <c r="N1823" i="18"/>
  <c r="N1822" i="18"/>
  <c r="N1821" i="18"/>
  <c r="N1820" i="18"/>
  <c r="N1819" i="18"/>
  <c r="I1826" i="18"/>
  <c r="H1826" i="18"/>
  <c r="I1825" i="18"/>
  <c r="H1825" i="18"/>
  <c r="I1824" i="18"/>
  <c r="H1824" i="18"/>
  <c r="I1823" i="18"/>
  <c r="H1823" i="18"/>
  <c r="I1822" i="18"/>
  <c r="H1822" i="18"/>
  <c r="I1821" i="18"/>
  <c r="H1821" i="18"/>
  <c r="I1820" i="18"/>
  <c r="H1820" i="18"/>
  <c r="I1819" i="18"/>
  <c r="H1819" i="18"/>
  <c r="S2100" i="18" l="1"/>
  <c r="Q2098" i="18"/>
  <c r="R2098" i="18"/>
  <c r="Q2099" i="18"/>
  <c r="R2099" i="18"/>
  <c r="Q2096" i="18"/>
  <c r="R2096" i="18"/>
  <c r="R2097" i="18"/>
  <c r="Q2097" i="18"/>
  <c r="Q2095" i="18"/>
  <c r="R2095" i="18"/>
  <c r="R2094" i="18"/>
  <c r="S2094" i="18" s="1"/>
  <c r="Q2094" i="18"/>
  <c r="Q2092" i="18"/>
  <c r="R2092" i="18"/>
  <c r="Q2090" i="18"/>
  <c r="R2090" i="18"/>
  <c r="R2091" i="18"/>
  <c r="Q2091" i="18"/>
  <c r="Q2088" i="18"/>
  <c r="R2088" i="18"/>
  <c r="Q2089" i="18"/>
  <c r="R2089" i="18"/>
  <c r="Q2087" i="18"/>
  <c r="R2087" i="18"/>
  <c r="Q2086" i="18"/>
  <c r="R2086" i="18"/>
  <c r="R2085" i="18"/>
  <c r="Q2085" i="18"/>
  <c r="Q2083" i="18"/>
  <c r="R2083" i="18"/>
  <c r="R2084" i="18"/>
  <c r="Q2084" i="18"/>
  <c r="Q2081" i="18"/>
  <c r="R2081" i="18"/>
  <c r="R2082" i="18"/>
  <c r="Q2082" i="18"/>
  <c r="R2080" i="18"/>
  <c r="Q2080" i="18"/>
  <c r="Q2079" i="18"/>
  <c r="R2079" i="18"/>
  <c r="Q2078" i="18"/>
  <c r="R2078" i="18"/>
  <c r="Q2077" i="18"/>
  <c r="R2077" i="18"/>
  <c r="R2076" i="18"/>
  <c r="Q2076" i="18"/>
  <c r="Q2075" i="18"/>
  <c r="R2075" i="18"/>
  <c r="Q2074" i="18"/>
  <c r="R2074" i="18"/>
  <c r="R2073" i="18"/>
  <c r="Q2073" i="18"/>
  <c r="R2072" i="18"/>
  <c r="Q2072" i="18"/>
  <c r="R2071" i="18"/>
  <c r="Q2071" i="18"/>
  <c r="R2070" i="18"/>
  <c r="Q2070" i="18"/>
  <c r="Q2069" i="18"/>
  <c r="R2069" i="18"/>
  <c r="Q2068" i="18"/>
  <c r="R2068" i="18"/>
  <c r="Q2067" i="18"/>
  <c r="R2067" i="18"/>
  <c r="R2066" i="18"/>
  <c r="Q2066" i="18"/>
  <c r="R2065" i="18"/>
  <c r="Q2065" i="18"/>
  <c r="R2064" i="18"/>
  <c r="Q2064" i="18"/>
  <c r="R2063" i="18"/>
  <c r="Q2063" i="18"/>
  <c r="Q2062" i="18"/>
  <c r="R2062" i="18"/>
  <c r="Q2061" i="18"/>
  <c r="R2061" i="18"/>
  <c r="Q2060" i="18"/>
  <c r="R2060" i="18"/>
  <c r="Q2059" i="18"/>
  <c r="R2059" i="18"/>
  <c r="Q2058" i="18"/>
  <c r="R2058" i="18"/>
  <c r="Q2057" i="18"/>
  <c r="R2057" i="18"/>
  <c r="Q2056" i="18"/>
  <c r="R2056" i="18"/>
  <c r="Q2055" i="18"/>
  <c r="R2055" i="18"/>
  <c r="Q2054" i="18"/>
  <c r="R2054" i="18"/>
  <c r="S2054" i="18" s="1"/>
  <c r="Q2053" i="18"/>
  <c r="R2053" i="18"/>
  <c r="S2053" i="18" s="1"/>
  <c r="R2052" i="18"/>
  <c r="Q2052" i="18"/>
  <c r="R2051" i="18"/>
  <c r="Q2051" i="18"/>
  <c r="R2050" i="18"/>
  <c r="Q2050" i="18"/>
  <c r="R2049" i="18"/>
  <c r="S2049" i="18" s="1"/>
  <c r="Q2049" i="18"/>
  <c r="R2048" i="18"/>
  <c r="Q2048" i="18"/>
  <c r="Q2047" i="18"/>
  <c r="R2047" i="18"/>
  <c r="S2047" i="18" s="1"/>
  <c r="Q2046" i="18"/>
  <c r="R2046" i="18"/>
  <c r="S2046" i="18" s="1"/>
  <c r="Q2044" i="18"/>
  <c r="R2044" i="18"/>
  <c r="R2045" i="18"/>
  <c r="Q2045" i="18"/>
  <c r="Q2036" i="18"/>
  <c r="R2036" i="18"/>
  <c r="R2037" i="18"/>
  <c r="Q2037" i="18"/>
  <c r="R2038" i="18"/>
  <c r="Q2038" i="18"/>
  <c r="R2039" i="18"/>
  <c r="Q2039" i="18"/>
  <c r="R2040" i="18"/>
  <c r="Q2040" i="18"/>
  <c r="R2041" i="18"/>
  <c r="Q2041" i="18"/>
  <c r="R2042" i="18"/>
  <c r="Q2042" i="18"/>
  <c r="Q2043" i="18"/>
  <c r="R2043" i="18"/>
  <c r="Q2034" i="18"/>
  <c r="R2034" i="18"/>
  <c r="Q2035" i="18"/>
  <c r="R2035" i="18"/>
  <c r="R2032" i="18"/>
  <c r="Q2032" i="18"/>
  <c r="R2033" i="18"/>
  <c r="Q2033" i="18"/>
  <c r="R2028" i="18"/>
  <c r="Q2028" i="18"/>
  <c r="R2029" i="18"/>
  <c r="Q2029" i="18"/>
  <c r="Q2030" i="18"/>
  <c r="R2030" i="18"/>
  <c r="R2031" i="18"/>
  <c r="Q2031" i="18"/>
  <c r="Q2027" i="18"/>
  <c r="R2027" i="18"/>
  <c r="Q2026" i="18"/>
  <c r="R2026" i="18"/>
  <c r="Q2025" i="18"/>
  <c r="R2025" i="18"/>
  <c r="R2021" i="18"/>
  <c r="Q2021" i="18"/>
  <c r="R2022" i="18"/>
  <c r="Q2022" i="18"/>
  <c r="Q2023" i="18"/>
  <c r="R2023" i="18"/>
  <c r="Q2024" i="18"/>
  <c r="R2024" i="18"/>
  <c r="Q2017" i="18"/>
  <c r="R2017" i="18"/>
  <c r="Q2018" i="18"/>
  <c r="R2018" i="18"/>
  <c r="Q2019" i="18"/>
  <c r="R2019" i="18"/>
  <c r="Q2020" i="18"/>
  <c r="R2020" i="18"/>
  <c r="Q2014" i="18"/>
  <c r="R2014" i="18"/>
  <c r="Q2015" i="18"/>
  <c r="R2015" i="18"/>
  <c r="Q2016" i="18"/>
  <c r="R2016" i="18"/>
  <c r="R2011" i="18"/>
  <c r="Q2011" i="18"/>
  <c r="R2012" i="18"/>
  <c r="Q2012" i="18"/>
  <c r="R2013" i="18"/>
  <c r="Q2013" i="18"/>
  <c r="Q2003" i="18"/>
  <c r="R2003" i="18"/>
  <c r="S2003" i="18" s="1"/>
  <c r="R2004" i="18"/>
  <c r="Q2004" i="18"/>
  <c r="R2005" i="18"/>
  <c r="Q2005" i="18"/>
  <c r="R2006" i="18"/>
  <c r="Q2006" i="18"/>
  <c r="Q2007" i="18"/>
  <c r="R2007" i="18"/>
  <c r="R2008" i="18"/>
  <c r="Q2008" i="18"/>
  <c r="Q2009" i="18"/>
  <c r="R2009" i="18"/>
  <c r="R2010" i="18"/>
  <c r="Q2010" i="18"/>
  <c r="Q2000" i="18"/>
  <c r="R2000" i="18"/>
  <c r="Q2001" i="18"/>
  <c r="R2001" i="18"/>
  <c r="R2002" i="18"/>
  <c r="Q2002" i="18"/>
  <c r="Q1983" i="18"/>
  <c r="R1983" i="18"/>
  <c r="Q1984" i="18"/>
  <c r="R1984" i="18"/>
  <c r="Q1985" i="18"/>
  <c r="R1985" i="18"/>
  <c r="Q1986" i="18"/>
  <c r="R1986" i="18"/>
  <c r="R1987" i="18"/>
  <c r="Q1987" i="18"/>
  <c r="Q1988" i="18"/>
  <c r="R1988" i="18"/>
  <c r="Q1989" i="18"/>
  <c r="R1989" i="18"/>
  <c r="Q1990" i="18"/>
  <c r="R1990" i="18"/>
  <c r="Q1991" i="18"/>
  <c r="R1991" i="18"/>
  <c r="R1992" i="18"/>
  <c r="Q1992" i="18"/>
  <c r="R1993" i="18"/>
  <c r="Q1993" i="18"/>
  <c r="R1994" i="18"/>
  <c r="Q1994" i="18"/>
  <c r="Q1995" i="18"/>
  <c r="R1995" i="18"/>
  <c r="R1996" i="18"/>
  <c r="Q1996" i="18"/>
  <c r="R1997" i="18"/>
  <c r="Q1997" i="18"/>
  <c r="R1998" i="18"/>
  <c r="Q1998" i="18"/>
  <c r="Q1999" i="18"/>
  <c r="R1999" i="18"/>
  <c r="R1980" i="18"/>
  <c r="S1980" i="18" s="1"/>
  <c r="Q1980" i="18"/>
  <c r="R1981" i="18"/>
  <c r="Q1981" i="18"/>
  <c r="R1982" i="18"/>
  <c r="Q1982" i="18"/>
  <c r="Q1970" i="18"/>
  <c r="R1970" i="18"/>
  <c r="Q1971" i="18"/>
  <c r="R1971" i="18"/>
  <c r="R1972" i="18"/>
  <c r="Q1972" i="18"/>
  <c r="R1973" i="18"/>
  <c r="Q1973" i="18"/>
  <c r="Q1974" i="18"/>
  <c r="R1974" i="18"/>
  <c r="Q1975" i="18"/>
  <c r="R1975" i="18"/>
  <c r="R1976" i="18"/>
  <c r="Q1976" i="18"/>
  <c r="R1977" i="18"/>
  <c r="Q1977" i="18"/>
  <c r="R1978" i="18"/>
  <c r="Q1978" i="18"/>
  <c r="R1979" i="18"/>
  <c r="Q1979" i="18"/>
  <c r="R1948" i="18"/>
  <c r="S1948" i="18" s="1"/>
  <c r="Q1948" i="18"/>
  <c r="R1949" i="18"/>
  <c r="S1949" i="18" s="1"/>
  <c r="Q1949" i="18"/>
  <c r="R1950" i="18"/>
  <c r="Q1950" i="18"/>
  <c r="R1951" i="18"/>
  <c r="S1951" i="18" s="1"/>
  <c r="Q1951" i="18"/>
  <c r="R1952" i="18"/>
  <c r="Q1952" i="18"/>
  <c r="R1953" i="18"/>
  <c r="Q1953" i="18"/>
  <c r="R1954" i="18"/>
  <c r="Q1954" i="18"/>
  <c r="R1955" i="18"/>
  <c r="Q1955" i="18"/>
  <c r="R1956" i="18"/>
  <c r="Q1956" i="18"/>
  <c r="Q1957" i="18"/>
  <c r="R1957" i="18"/>
  <c r="Q1958" i="18"/>
  <c r="R1958" i="18"/>
  <c r="Q1959" i="18"/>
  <c r="R1959" i="18"/>
  <c r="Q1960" i="18"/>
  <c r="R1960" i="18"/>
  <c r="R1961" i="18"/>
  <c r="Q1961" i="18"/>
  <c r="R1962" i="18"/>
  <c r="Q1962" i="18"/>
  <c r="R1963" i="18"/>
  <c r="Q1963" i="18"/>
  <c r="R1964" i="18"/>
  <c r="Q1964" i="18"/>
  <c r="R1965" i="18"/>
  <c r="Q1965" i="18"/>
  <c r="R1966" i="18"/>
  <c r="Q1966" i="18"/>
  <c r="R1967" i="18"/>
  <c r="Q1967" i="18"/>
  <c r="R1968" i="18"/>
  <c r="Q1968" i="18"/>
  <c r="R1969" i="18"/>
  <c r="Q1969" i="18"/>
  <c r="R1928" i="18"/>
  <c r="Q1928" i="18"/>
  <c r="R1926" i="18"/>
  <c r="Q1926" i="18"/>
  <c r="Q1927" i="18"/>
  <c r="R1927" i="18"/>
  <c r="R1929" i="18"/>
  <c r="Q1929" i="18"/>
  <c r="Q1930" i="18"/>
  <c r="R1930" i="18"/>
  <c r="Q1931" i="18"/>
  <c r="R1931" i="18"/>
  <c r="Q1932" i="18"/>
  <c r="R1932" i="18"/>
  <c r="Q1933" i="18"/>
  <c r="R1933" i="18"/>
  <c r="Q1934" i="18"/>
  <c r="R1934" i="18"/>
  <c r="Q1935" i="18"/>
  <c r="R1935" i="18"/>
  <c r="S1935" i="18" s="1"/>
  <c r="R1936" i="18"/>
  <c r="Q1936" i="18"/>
  <c r="Q1937" i="18"/>
  <c r="R1937" i="18"/>
  <c r="Q1938" i="18"/>
  <c r="R1938" i="18"/>
  <c r="Q1939" i="18"/>
  <c r="R1939" i="18"/>
  <c r="Q1940" i="18"/>
  <c r="R1940" i="18"/>
  <c r="Q1941" i="18"/>
  <c r="R1941" i="18"/>
  <c r="R1942" i="18"/>
  <c r="Q1942" i="18"/>
  <c r="R1943" i="18"/>
  <c r="Q1943" i="18"/>
  <c r="R1944" i="18"/>
  <c r="Q1944" i="18"/>
  <c r="R1945" i="18"/>
  <c r="Q1945" i="18"/>
  <c r="R1946" i="18"/>
  <c r="Q1946" i="18"/>
  <c r="R1947" i="18"/>
  <c r="Q1947" i="18"/>
  <c r="Q1893" i="18"/>
  <c r="R1893" i="18"/>
  <c r="R1894" i="18"/>
  <c r="Q1894" i="18"/>
  <c r="Q1895" i="18"/>
  <c r="R1895" i="18"/>
  <c r="Q1896" i="18"/>
  <c r="R1896" i="18"/>
  <c r="Q1897" i="18"/>
  <c r="R1897" i="18"/>
  <c r="Q1898" i="18"/>
  <c r="R1898" i="18"/>
  <c r="R1899" i="18"/>
  <c r="Q1899" i="18"/>
  <c r="R1900" i="18"/>
  <c r="Q1900" i="18"/>
  <c r="R1901" i="18"/>
  <c r="Q1901" i="18"/>
  <c r="R1902" i="18"/>
  <c r="Q1902" i="18"/>
  <c r="R1903" i="18"/>
  <c r="Q1903" i="18"/>
  <c r="R1904" i="18"/>
  <c r="Q1904" i="18"/>
  <c r="R1905" i="18"/>
  <c r="Q1905" i="18"/>
  <c r="R1906" i="18"/>
  <c r="Q1906" i="18"/>
  <c r="R1907" i="18"/>
  <c r="Q1907" i="18"/>
  <c r="R1908" i="18"/>
  <c r="Q1908" i="18"/>
  <c r="R1909" i="18"/>
  <c r="Q1909" i="18"/>
  <c r="R1910" i="18"/>
  <c r="Q1910" i="18"/>
  <c r="R1911" i="18"/>
  <c r="Q1911" i="18"/>
  <c r="R1912" i="18"/>
  <c r="Q1912" i="18"/>
  <c r="R1913" i="18"/>
  <c r="Q1913" i="18"/>
  <c r="R1914" i="18"/>
  <c r="Q1914" i="18"/>
  <c r="R1915" i="18"/>
  <c r="Q1915" i="18"/>
  <c r="R1916" i="18"/>
  <c r="Q1916" i="18"/>
  <c r="R1917" i="18"/>
  <c r="Q1917" i="18"/>
  <c r="Q1918" i="18"/>
  <c r="R1918" i="18"/>
  <c r="Q1919" i="18"/>
  <c r="R1919" i="18"/>
  <c r="S1919" i="18" s="1"/>
  <c r="Q1920" i="18"/>
  <c r="R1920" i="18"/>
  <c r="Q1921" i="18"/>
  <c r="R1921" i="18"/>
  <c r="Q1922" i="18"/>
  <c r="R1922" i="18"/>
  <c r="Q1923" i="18"/>
  <c r="R1923" i="18"/>
  <c r="Q1924" i="18"/>
  <c r="R1924" i="18"/>
  <c r="Q1925" i="18"/>
  <c r="R1925" i="18"/>
  <c r="R1878" i="18"/>
  <c r="Q1878" i="18"/>
  <c r="R1879" i="18"/>
  <c r="Q1879" i="18"/>
  <c r="R1880" i="18"/>
  <c r="Q1880" i="18"/>
  <c r="R1881" i="18"/>
  <c r="Q1881" i="18"/>
  <c r="R1882" i="18"/>
  <c r="Q1882" i="18"/>
  <c r="Q1883" i="18"/>
  <c r="R1883" i="18"/>
  <c r="Q1884" i="18"/>
  <c r="R1884" i="18"/>
  <c r="R1885" i="18"/>
  <c r="Q1885" i="18"/>
  <c r="R1886" i="18"/>
  <c r="Q1886" i="18"/>
  <c r="Q1887" i="18"/>
  <c r="R1887" i="18"/>
  <c r="Q1888" i="18"/>
  <c r="R1888" i="18"/>
  <c r="Q1889" i="18"/>
  <c r="R1889" i="18"/>
  <c r="R1890" i="18"/>
  <c r="Q1890" i="18"/>
  <c r="R1891" i="18"/>
  <c r="Q1891" i="18"/>
  <c r="R1892" i="18"/>
  <c r="Q1892" i="18"/>
  <c r="R1877" i="18"/>
  <c r="Q1877" i="18"/>
  <c r="Q1865" i="18"/>
  <c r="R1865" i="18"/>
  <c r="R1866" i="18"/>
  <c r="Q1866" i="18"/>
  <c r="Q1867" i="18"/>
  <c r="R1867" i="18"/>
  <c r="R1868" i="18"/>
  <c r="Q1868" i="18"/>
  <c r="R1869" i="18"/>
  <c r="Q1869" i="18"/>
  <c r="R1870" i="18"/>
  <c r="S1870" i="18" s="1"/>
  <c r="Q1870" i="18"/>
  <c r="R1871" i="18"/>
  <c r="S1871" i="18" s="1"/>
  <c r="Q1871" i="18"/>
  <c r="Q1872" i="18"/>
  <c r="R1872" i="18"/>
  <c r="Q1873" i="18"/>
  <c r="R1873" i="18"/>
  <c r="R1874" i="18"/>
  <c r="S1874" i="18" s="1"/>
  <c r="Q1874" i="18"/>
  <c r="Q1875" i="18"/>
  <c r="R1875" i="18"/>
  <c r="Q1876" i="18"/>
  <c r="R1876" i="18"/>
  <c r="R1848" i="18"/>
  <c r="Q1848" i="18"/>
  <c r="Q1849" i="18"/>
  <c r="R1849" i="18"/>
  <c r="Q1850" i="18"/>
  <c r="R1850" i="18"/>
  <c r="Q1851" i="18"/>
  <c r="R1851" i="18"/>
  <c r="Q1852" i="18"/>
  <c r="R1852" i="18"/>
  <c r="R1853" i="18"/>
  <c r="Q1853" i="18"/>
  <c r="R1854" i="18"/>
  <c r="Q1854" i="18"/>
  <c r="Q1855" i="18"/>
  <c r="R1855" i="18"/>
  <c r="Q1856" i="18"/>
  <c r="R1856" i="18"/>
  <c r="Q1857" i="18"/>
  <c r="R1857" i="18"/>
  <c r="Q1858" i="18"/>
  <c r="R1858" i="18"/>
  <c r="Q1859" i="18"/>
  <c r="R1859" i="18"/>
  <c r="Q1860" i="18"/>
  <c r="R1860" i="18"/>
  <c r="R1861" i="18"/>
  <c r="Q1861" i="18"/>
  <c r="R1862" i="18"/>
  <c r="Q1862" i="18"/>
  <c r="R1863" i="18"/>
  <c r="Q1863" i="18"/>
  <c r="R1864" i="18"/>
  <c r="Q1864" i="18"/>
  <c r="R1843" i="18"/>
  <c r="Q1843" i="18"/>
  <c r="R1844" i="18"/>
  <c r="Q1844" i="18"/>
  <c r="Q1845" i="18"/>
  <c r="R1845" i="18"/>
  <c r="Q1846" i="18"/>
  <c r="R1846" i="18"/>
  <c r="R1847" i="18"/>
  <c r="Q1847" i="18"/>
  <c r="R1836" i="18"/>
  <c r="Q1836" i="18"/>
  <c r="Q1837" i="18"/>
  <c r="R1837" i="18"/>
  <c r="R1838" i="18"/>
  <c r="Q1838" i="18"/>
  <c r="Q1839" i="18"/>
  <c r="R1839" i="18"/>
  <c r="Q1840" i="18"/>
  <c r="R1840" i="18"/>
  <c r="Q1841" i="18"/>
  <c r="R1841" i="18"/>
  <c r="R1842" i="18"/>
  <c r="Q1842" i="18"/>
  <c r="R1835" i="18"/>
  <c r="Q1835" i="18"/>
  <c r="Q1827" i="18"/>
  <c r="R1827" i="18"/>
  <c r="S1827" i="18" s="1"/>
  <c r="R1828" i="18"/>
  <c r="S1828" i="18" s="1"/>
  <c r="Q1828" i="18"/>
  <c r="Q1829" i="18"/>
  <c r="R1829" i="18"/>
  <c r="S1829" i="18" s="1"/>
  <c r="Q1830" i="18"/>
  <c r="R1830" i="18"/>
  <c r="R1831" i="18"/>
  <c r="S1831" i="18" s="1"/>
  <c r="Q1831" i="18"/>
  <c r="R1832" i="18"/>
  <c r="Q1832" i="18"/>
  <c r="R1833" i="18"/>
  <c r="Q1833" i="18"/>
  <c r="R1834" i="18"/>
  <c r="Q1834" i="18"/>
  <c r="Q1826" i="18"/>
  <c r="R1826" i="18"/>
  <c r="Q1825" i="18"/>
  <c r="R1825" i="18"/>
  <c r="S1825" i="18" s="1"/>
  <c r="Q1824" i="18"/>
  <c r="R1824" i="18"/>
  <c r="S1824" i="18" s="1"/>
  <c r="Q1823" i="18"/>
  <c r="R1823" i="18"/>
  <c r="R1822" i="18"/>
  <c r="S1822" i="18" s="1"/>
  <c r="Q1822" i="18"/>
  <c r="Q1821" i="18"/>
  <c r="R1821" i="18"/>
  <c r="R1820" i="18"/>
  <c r="Q1820" i="18"/>
  <c r="Q1819" i="18"/>
  <c r="R1819" i="18"/>
  <c r="S2083" i="18"/>
  <c r="S2098" i="18"/>
  <c r="S2055" i="18"/>
  <c r="S2093" i="18"/>
  <c r="I1818" i="18"/>
  <c r="S1867" i="18" l="1"/>
  <c r="S1895" i="18"/>
  <c r="S1992" i="18"/>
  <c r="S1892" i="18"/>
  <c r="S1989" i="18"/>
  <c r="S1861" i="18"/>
  <c r="S1891" i="18"/>
  <c r="S1905" i="18"/>
  <c r="S1988" i="18"/>
  <c r="S2002" i="18"/>
  <c r="S2041" i="18"/>
  <c r="S1954" i="18"/>
  <c r="S1877" i="18"/>
  <c r="S2039" i="18"/>
  <c r="S1838" i="18"/>
  <c r="S1881" i="18"/>
  <c r="S1923" i="18"/>
  <c r="S1937" i="18"/>
  <c r="S1879" i="18"/>
  <c r="S1862" i="18"/>
  <c r="S2043" i="18"/>
  <c r="S2019" i="18"/>
  <c r="S2027" i="18"/>
  <c r="S1977" i="18"/>
  <c r="S1981" i="18"/>
  <c r="S2018" i="18"/>
  <c r="S2031" i="18"/>
  <c r="S2057" i="18"/>
  <c r="S2095" i="18"/>
  <c r="S1869" i="18"/>
  <c r="S1890" i="18"/>
  <c r="S1918" i="18"/>
  <c r="S1904" i="18"/>
  <c r="S1987" i="18"/>
  <c r="S2085" i="18"/>
  <c r="S1864" i="18"/>
  <c r="S2084" i="18"/>
  <c r="S1873" i="18"/>
  <c r="S2075" i="18"/>
  <c r="S1964" i="18"/>
  <c r="S1903" i="18"/>
  <c r="S1986" i="18"/>
  <c r="S1932" i="18"/>
  <c r="S2000" i="18"/>
  <c r="S2067" i="18"/>
  <c r="S1973" i="18"/>
  <c r="S1835" i="18"/>
  <c r="S1983" i="18"/>
  <c r="S1885" i="18"/>
  <c r="S2009" i="18"/>
  <c r="S2099" i="18"/>
  <c r="S1854" i="18"/>
  <c r="S1942" i="18"/>
  <c r="S1927" i="18"/>
  <c r="S1969" i="18"/>
  <c r="S1955" i="18"/>
  <c r="S1970" i="18"/>
  <c r="S2079" i="18"/>
  <c r="S1830" i="18"/>
  <c r="S2026" i="18"/>
  <c r="S2020" i="18"/>
  <c r="S1936" i="18"/>
  <c r="S2040" i="18"/>
  <c r="S2029" i="18"/>
  <c r="S2038" i="18"/>
  <c r="S1856" i="18"/>
  <c r="S1845" i="18"/>
  <c r="S1956" i="18"/>
  <c r="S1843" i="18"/>
  <c r="S1884" i="18"/>
  <c r="S1912" i="18"/>
  <c r="S1898" i="18"/>
  <c r="S1995" i="18"/>
  <c r="S2008" i="18"/>
  <c r="S2021" i="18"/>
  <c r="S2080" i="18"/>
  <c r="S2088" i="18"/>
  <c r="S1922" i="18"/>
  <c r="S1979" i="18"/>
  <c r="S1836" i="18"/>
  <c r="S1848" i="18"/>
  <c r="S1933" i="18"/>
  <c r="S1946" i="18"/>
  <c r="S1959" i="18"/>
  <c r="S1902" i="18"/>
  <c r="S1985" i="18"/>
  <c r="S2060" i="18"/>
  <c r="S1901" i="18"/>
  <c r="S2011" i="18"/>
  <c r="S1943" i="18"/>
  <c r="S1842" i="18"/>
  <c r="S1996" i="18"/>
  <c r="S1853" i="18"/>
  <c r="S1941" i="18"/>
  <c r="S1926" i="18"/>
  <c r="S1968" i="18"/>
  <c r="S2072" i="18"/>
  <c r="S1821" i="18"/>
  <c r="S2034" i="18"/>
  <c r="S1837" i="18"/>
  <c r="S1907" i="18"/>
  <c r="S2092" i="18"/>
  <c r="S1967" i="18"/>
  <c r="S1915" i="18"/>
  <c r="S1909" i="18"/>
  <c r="S1962" i="18"/>
  <c r="S1860" i="18"/>
  <c r="S1859" i="18"/>
  <c r="S1823" i="18"/>
  <c r="S1963" i="18"/>
  <c r="S1974" i="18"/>
  <c r="S1998" i="18"/>
  <c r="S2077" i="18"/>
  <c r="S1930" i="18"/>
  <c r="S2037" i="18"/>
  <c r="S1914" i="18"/>
  <c r="S2010" i="18"/>
  <c r="S1971" i="18"/>
  <c r="S2078" i="18"/>
  <c r="S1913" i="18"/>
  <c r="S1833" i="18"/>
  <c r="S1840" i="18"/>
  <c r="S1876" i="18"/>
  <c r="S1994" i="18"/>
  <c r="S2007" i="18"/>
  <c r="S1850" i="18"/>
  <c r="S1965" i="18"/>
  <c r="S1880" i="18"/>
  <c r="S1826" i="18"/>
  <c r="S1975" i="18"/>
  <c r="S1917" i="18"/>
  <c r="S2086" i="18"/>
  <c r="S1984" i="18"/>
  <c r="S1944" i="18"/>
  <c r="S2069" i="18"/>
  <c r="S1900" i="18"/>
  <c r="S1997" i="18"/>
  <c r="S2062" i="18"/>
  <c r="S2022" i="18"/>
  <c r="S2089" i="18"/>
  <c r="S1819" i="18"/>
  <c r="S1852" i="18"/>
  <c r="S1953" i="18"/>
  <c r="S2073" i="18"/>
  <c r="S2082" i="18"/>
  <c r="S1908" i="18"/>
  <c r="S2004" i="18"/>
  <c r="S1872" i="18"/>
  <c r="S1921" i="18"/>
  <c r="S1990" i="18"/>
  <c r="S1982" i="18"/>
  <c r="S1960" i="18"/>
  <c r="S1858" i="18"/>
  <c r="S2059" i="18"/>
  <c r="S1916" i="18"/>
  <c r="S1999" i="18"/>
  <c r="S2097" i="18"/>
  <c r="S1857" i="18"/>
  <c r="S1958" i="18"/>
  <c r="S2028" i="18"/>
  <c r="S1846" i="18"/>
  <c r="S2024" i="18"/>
  <c r="S1972" i="18"/>
  <c r="S2087" i="18"/>
  <c r="S1855" i="18"/>
  <c r="S1844" i="18"/>
  <c r="S1841" i="18"/>
  <c r="S1832" i="18"/>
  <c r="S1839" i="18"/>
  <c r="S1875" i="18"/>
  <c r="S1882" i="18"/>
  <c r="S1924" i="18"/>
  <c r="S1910" i="18"/>
  <c r="S1896" i="18"/>
  <c r="S1993" i="18"/>
  <c r="S2006" i="18"/>
  <c r="S2081" i="18"/>
  <c r="S1938" i="18"/>
  <c r="S1950" i="18"/>
  <c r="S2044" i="18"/>
  <c r="S1978" i="18"/>
  <c r="S1947" i="18"/>
  <c r="S2001" i="18"/>
  <c r="S2066" i="18"/>
  <c r="S1868" i="18"/>
  <c r="S2076" i="18"/>
  <c r="S1945" i="18"/>
  <c r="S1866" i="18"/>
  <c r="S2012" i="18"/>
  <c r="S2023" i="18"/>
  <c r="S1929" i="18"/>
  <c r="S2070" i="18"/>
  <c r="S1834" i="18"/>
  <c r="S1820" i="18"/>
  <c r="S1851" i="18"/>
  <c r="S1939" i="18"/>
  <c r="S1966" i="18"/>
  <c r="S1952" i="18"/>
  <c r="S2014" i="18"/>
  <c r="S2025" i="18"/>
  <c r="S2035" i="18"/>
  <c r="S2074" i="18"/>
  <c r="S1886" i="18"/>
  <c r="S1991" i="18"/>
  <c r="S1899" i="18"/>
  <c r="S1863" i="18"/>
  <c r="S2065" i="18"/>
  <c r="S2056" i="18"/>
  <c r="S2042" i="18"/>
  <c r="S2051" i="18"/>
  <c r="S2050" i="18"/>
  <c r="S1847" i="18"/>
  <c r="S1887" i="18"/>
  <c r="S2052" i="18"/>
  <c r="S2032" i="18"/>
  <c r="S2013" i="18"/>
  <c r="S1928" i="18"/>
  <c r="S1931" i="18"/>
  <c r="S1940" i="18"/>
  <c r="S1888" i="18"/>
  <c r="S2064" i="18"/>
  <c r="S2015" i="18"/>
  <c r="S2016" i="18"/>
  <c r="S2096" i="18"/>
  <c r="S2090" i="18"/>
  <c r="S2091" i="18"/>
  <c r="S2071" i="18"/>
  <c r="S2068" i="18"/>
  <c r="S2063" i="18"/>
  <c r="S2061" i="18"/>
  <c r="S2058" i="18"/>
  <c r="S2048" i="18"/>
  <c r="S2045" i="18"/>
  <c r="S2036" i="18"/>
  <c r="S2033" i="18"/>
  <c r="S2030" i="18"/>
  <c r="S2017" i="18"/>
  <c r="S2005" i="18"/>
  <c r="S1976" i="18"/>
  <c r="S1957" i="18"/>
  <c r="S1961" i="18"/>
  <c r="S1934" i="18"/>
  <c r="S1893" i="18"/>
  <c r="S1894" i="18"/>
  <c r="S1897" i="18"/>
  <c r="S1906" i="18"/>
  <c r="S1911" i="18"/>
  <c r="S1920" i="18"/>
  <c r="S1925" i="18"/>
  <c r="S1878" i="18"/>
  <c r="S1883" i="18"/>
  <c r="S1889" i="18"/>
  <c r="S1865" i="18"/>
  <c r="S1849" i="18"/>
  <c r="S1818" i="18"/>
  <c r="N1788" i="18"/>
  <c r="N1789" i="18"/>
  <c r="N1790" i="18"/>
  <c r="N1791" i="18"/>
  <c r="N1792" i="18"/>
  <c r="N1793" i="18"/>
  <c r="N1794" i="18"/>
  <c r="N1795" i="18"/>
  <c r="N1796" i="18"/>
  <c r="N1797" i="18"/>
  <c r="N1798" i="18"/>
  <c r="N1799" i="18"/>
  <c r="N1800" i="18"/>
  <c r="N1801" i="18"/>
  <c r="N1802" i="18"/>
  <c r="N1803" i="18"/>
  <c r="N1804" i="18"/>
  <c r="N1805" i="18"/>
  <c r="N1806" i="18"/>
  <c r="N1807" i="18"/>
  <c r="N1808" i="18"/>
  <c r="N1809" i="18"/>
  <c r="N1810" i="18"/>
  <c r="N1811" i="18"/>
  <c r="N1812" i="18"/>
  <c r="N1813" i="18"/>
  <c r="N1814" i="18"/>
  <c r="N1815" i="18"/>
  <c r="N1816" i="18"/>
  <c r="N1817" i="18"/>
  <c r="H1788" i="18" l="1"/>
  <c r="I1788" i="18"/>
  <c r="H1789" i="18"/>
  <c r="I1789" i="18"/>
  <c r="H1790" i="18"/>
  <c r="I1790" i="18"/>
  <c r="H1791" i="18"/>
  <c r="I1791" i="18"/>
  <c r="H1792" i="18"/>
  <c r="I1792" i="18"/>
  <c r="H1793" i="18"/>
  <c r="I1793" i="18"/>
  <c r="H1794" i="18"/>
  <c r="I1794" i="18"/>
  <c r="H1795" i="18"/>
  <c r="I1795" i="18"/>
  <c r="H1796" i="18"/>
  <c r="I1796" i="18"/>
  <c r="H1797" i="18"/>
  <c r="I1797" i="18"/>
  <c r="H1798" i="18"/>
  <c r="I1798" i="18"/>
  <c r="H1799" i="18"/>
  <c r="I1799" i="18"/>
  <c r="H1800" i="18"/>
  <c r="I1800" i="18"/>
  <c r="H1801" i="18"/>
  <c r="I1801" i="18"/>
  <c r="H1802" i="18"/>
  <c r="I1802" i="18"/>
  <c r="H1803" i="18"/>
  <c r="I1803" i="18"/>
  <c r="H1804" i="18"/>
  <c r="I1804" i="18"/>
  <c r="H1805" i="18"/>
  <c r="I1805" i="18"/>
  <c r="H1806" i="18"/>
  <c r="I1806" i="18"/>
  <c r="H1807" i="18"/>
  <c r="I1807" i="18"/>
  <c r="H1808" i="18"/>
  <c r="I1808" i="18"/>
  <c r="H1809" i="18"/>
  <c r="I1809" i="18"/>
  <c r="H1810" i="18"/>
  <c r="I1810" i="18"/>
  <c r="H1811" i="18"/>
  <c r="I1811" i="18"/>
  <c r="H1812" i="18"/>
  <c r="I1812" i="18"/>
  <c r="H1813" i="18"/>
  <c r="I1813" i="18"/>
  <c r="H1814" i="18"/>
  <c r="I1814" i="18"/>
  <c r="H1815" i="18"/>
  <c r="I1815" i="18"/>
  <c r="H1816" i="18"/>
  <c r="I1816" i="18"/>
  <c r="H1817" i="18"/>
  <c r="I1817" i="18"/>
  <c r="R1788" i="18" l="1"/>
  <c r="Q1788" i="18"/>
  <c r="R1789" i="18"/>
  <c r="Q1789" i="18"/>
  <c r="R1790" i="18"/>
  <c r="Q1790" i="18"/>
  <c r="R1791" i="18"/>
  <c r="Q1791" i="18"/>
  <c r="Q1792" i="18"/>
  <c r="R1792" i="18"/>
  <c r="Q1793" i="18"/>
  <c r="R1793" i="18"/>
  <c r="Q1794" i="18"/>
  <c r="R1794" i="18"/>
  <c r="R1795" i="18"/>
  <c r="Q1795" i="18"/>
  <c r="R1796" i="18"/>
  <c r="Q1796" i="18"/>
  <c r="R1797" i="18"/>
  <c r="Q1797" i="18"/>
  <c r="Q1798" i="18"/>
  <c r="R1798" i="18"/>
  <c r="Q1799" i="18"/>
  <c r="R1799" i="18"/>
  <c r="R1800" i="18"/>
  <c r="Q1800" i="18"/>
  <c r="R1801" i="18"/>
  <c r="Q1801" i="18"/>
  <c r="R1802" i="18"/>
  <c r="Q1802" i="18"/>
  <c r="Q1803" i="18"/>
  <c r="R1803" i="18"/>
  <c r="Q1804" i="18"/>
  <c r="R1804" i="18"/>
  <c r="R1805" i="18"/>
  <c r="Q1805" i="18"/>
  <c r="Q1806" i="18"/>
  <c r="R1806" i="18"/>
  <c r="R1807" i="18"/>
  <c r="Q1807" i="18"/>
  <c r="R1808" i="18"/>
  <c r="Q1808" i="18"/>
  <c r="R1809" i="18"/>
  <c r="Q1809" i="18"/>
  <c r="R1810" i="18"/>
  <c r="Q1810" i="18"/>
  <c r="Q1811" i="18"/>
  <c r="R1811" i="18"/>
  <c r="R1812" i="18"/>
  <c r="Q1812" i="18"/>
  <c r="Q1813" i="18"/>
  <c r="R1813" i="18"/>
  <c r="Q1814" i="18"/>
  <c r="R1814" i="18"/>
  <c r="Q1815" i="18"/>
  <c r="R1815" i="18"/>
  <c r="R1816" i="18"/>
  <c r="Q1816" i="18"/>
  <c r="Q1817" i="18"/>
  <c r="R1817" i="18"/>
  <c r="S1813" i="18" l="1"/>
  <c r="S1810" i="18"/>
  <c r="S1812" i="18"/>
  <c r="S1815" i="18"/>
  <c r="S1814" i="18"/>
  <c r="S1811" i="18"/>
  <c r="S1816" i="18"/>
  <c r="S1817" i="18"/>
  <c r="S1788" i="18"/>
  <c r="S1789" i="18"/>
  <c r="S1790" i="18"/>
  <c r="S1791" i="18"/>
  <c r="S1792" i="18"/>
  <c r="S1793" i="18"/>
  <c r="S1794" i="18"/>
  <c r="S1795" i="18"/>
  <c r="S1796" i="18"/>
  <c r="S1797" i="18"/>
  <c r="S1798" i="18"/>
  <c r="S1799" i="18"/>
  <c r="S1800" i="18"/>
  <c r="S1801" i="18"/>
  <c r="S1802" i="18"/>
  <c r="S1803" i="18"/>
  <c r="S1804" i="18"/>
  <c r="S1805" i="18"/>
  <c r="S1806" i="18"/>
  <c r="S1807" i="18"/>
  <c r="S1808" i="18"/>
  <c r="S1809" i="18"/>
  <c r="N1787" i="18"/>
  <c r="N1770" i="18"/>
  <c r="N1771" i="18"/>
  <c r="N1772" i="18"/>
  <c r="N1773" i="18"/>
  <c r="N1774" i="18"/>
  <c r="N1775" i="18"/>
  <c r="N1776" i="18"/>
  <c r="N1777" i="18"/>
  <c r="N1778" i="18"/>
  <c r="N1779" i="18"/>
  <c r="N1780" i="18"/>
  <c r="N1781" i="18"/>
  <c r="N1782" i="18"/>
  <c r="N1783" i="18"/>
  <c r="N1784" i="18"/>
  <c r="N1785" i="18"/>
  <c r="N1786" i="18"/>
  <c r="H1770" i="18"/>
  <c r="I1770" i="18"/>
  <c r="H1771" i="18"/>
  <c r="I1771" i="18"/>
  <c r="H1772" i="18"/>
  <c r="I1772" i="18"/>
  <c r="H1773" i="18"/>
  <c r="I1773" i="18"/>
  <c r="H1774" i="18"/>
  <c r="I1774" i="18"/>
  <c r="H1775" i="18"/>
  <c r="I1775" i="18"/>
  <c r="H1776" i="18"/>
  <c r="I1776" i="18"/>
  <c r="H1777" i="18"/>
  <c r="I1777" i="18"/>
  <c r="H1778" i="18"/>
  <c r="I1778" i="18"/>
  <c r="H1779" i="18"/>
  <c r="I1779" i="18"/>
  <c r="H1780" i="18"/>
  <c r="I1780" i="18"/>
  <c r="H1781" i="18"/>
  <c r="I1781" i="18"/>
  <c r="H1782" i="18"/>
  <c r="I1782" i="18"/>
  <c r="H1783" i="18"/>
  <c r="I1783" i="18"/>
  <c r="H1784" i="18"/>
  <c r="I1784" i="18"/>
  <c r="H1785" i="18"/>
  <c r="I1785" i="18"/>
  <c r="H1786" i="18"/>
  <c r="I1786" i="18"/>
  <c r="H1787" i="18"/>
  <c r="I1787" i="18"/>
  <c r="N1748" i="18"/>
  <c r="N1749" i="18"/>
  <c r="N1750" i="18"/>
  <c r="N1751" i="18"/>
  <c r="N1752" i="18"/>
  <c r="N1753" i="18"/>
  <c r="N1754" i="18"/>
  <c r="N1755" i="18"/>
  <c r="N1756" i="18"/>
  <c r="N1757" i="18"/>
  <c r="N1758" i="18"/>
  <c r="N1759" i="18"/>
  <c r="N1760" i="18"/>
  <c r="N1761" i="18"/>
  <c r="N1762" i="18"/>
  <c r="N1763" i="18"/>
  <c r="N1764" i="18"/>
  <c r="N1765" i="18"/>
  <c r="N1766" i="18"/>
  <c r="N1767" i="18"/>
  <c r="N1768" i="18"/>
  <c r="N1769" i="18"/>
  <c r="H1748" i="18"/>
  <c r="I1748" i="18"/>
  <c r="H1749" i="18"/>
  <c r="I1749" i="18"/>
  <c r="H1750" i="18"/>
  <c r="I1750" i="18"/>
  <c r="H1751" i="18"/>
  <c r="I1751" i="18"/>
  <c r="H1752" i="18"/>
  <c r="I1752" i="18"/>
  <c r="H1753" i="18"/>
  <c r="I1753" i="18"/>
  <c r="H1754" i="18"/>
  <c r="I1754" i="18"/>
  <c r="H1755" i="18"/>
  <c r="I1755" i="18"/>
  <c r="H1756" i="18"/>
  <c r="I1756" i="18"/>
  <c r="H1757" i="18"/>
  <c r="I1757" i="18"/>
  <c r="H1758" i="18"/>
  <c r="I1758" i="18"/>
  <c r="H1759" i="18"/>
  <c r="I1759" i="18"/>
  <c r="H1760" i="18"/>
  <c r="I1760" i="18"/>
  <c r="H1761" i="18"/>
  <c r="I1761" i="18"/>
  <c r="H1762" i="18"/>
  <c r="I1762" i="18"/>
  <c r="H1763" i="18"/>
  <c r="I1763" i="18"/>
  <c r="H1764" i="18"/>
  <c r="I1764" i="18"/>
  <c r="H1765" i="18"/>
  <c r="I1765" i="18"/>
  <c r="H1766" i="18"/>
  <c r="I1766" i="18"/>
  <c r="H1767" i="18"/>
  <c r="I1767" i="18"/>
  <c r="H1768" i="18"/>
  <c r="I1768" i="18"/>
  <c r="H1769" i="18"/>
  <c r="I1769" i="18"/>
  <c r="N1747" i="18"/>
  <c r="N1746" i="18"/>
  <c r="N1745" i="18"/>
  <c r="N1744" i="18"/>
  <c r="N1743" i="18"/>
  <c r="N1742" i="18"/>
  <c r="N1741" i="18"/>
  <c r="N1740" i="18"/>
  <c r="N1739" i="18"/>
  <c r="N1738" i="18"/>
  <c r="N1737" i="18"/>
  <c r="N1736" i="18"/>
  <c r="N1735" i="18"/>
  <c r="N1734" i="18"/>
  <c r="N1733" i="18"/>
  <c r="N1732" i="18"/>
  <c r="N1731" i="18"/>
  <c r="N1730" i="18"/>
  <c r="I1747" i="18"/>
  <c r="H1747" i="18"/>
  <c r="I1746" i="18"/>
  <c r="H1746" i="18"/>
  <c r="I1745" i="18"/>
  <c r="H1745" i="18"/>
  <c r="I1744" i="18"/>
  <c r="H1744" i="18"/>
  <c r="I1743" i="18"/>
  <c r="H1743" i="18"/>
  <c r="I1742" i="18"/>
  <c r="H1742" i="18"/>
  <c r="I1741" i="18"/>
  <c r="H1741" i="18"/>
  <c r="I1740" i="18"/>
  <c r="H1740" i="18"/>
  <c r="I1739" i="18"/>
  <c r="H1739" i="18"/>
  <c r="I1738" i="18"/>
  <c r="H1738" i="18"/>
  <c r="I1737" i="18"/>
  <c r="H1737" i="18"/>
  <c r="I1736" i="18"/>
  <c r="H1736" i="18"/>
  <c r="I1735" i="18"/>
  <c r="H1735" i="18"/>
  <c r="I1734" i="18"/>
  <c r="H1734" i="18"/>
  <c r="I1733" i="18"/>
  <c r="H1733" i="18"/>
  <c r="I1732" i="18"/>
  <c r="H1732" i="18"/>
  <c r="I1731" i="18"/>
  <c r="H1731" i="18"/>
  <c r="I1730" i="18"/>
  <c r="H1730" i="18"/>
  <c r="N1729" i="18"/>
  <c r="I1729" i="18"/>
  <c r="H1729" i="18"/>
  <c r="R1770" i="18" l="1"/>
  <c r="Q1770" i="18"/>
  <c r="R1771" i="18"/>
  <c r="Q1771" i="18"/>
  <c r="Q1772" i="18"/>
  <c r="R1772" i="18"/>
  <c r="Q1773" i="18"/>
  <c r="R1773" i="18"/>
  <c r="S1773" i="18" s="1"/>
  <c r="Q1774" i="18"/>
  <c r="R1774" i="18"/>
  <c r="S1774" i="18" s="1"/>
  <c r="R1775" i="18"/>
  <c r="S1775" i="18" s="1"/>
  <c r="Q1775" i="18"/>
  <c r="R1776" i="18"/>
  <c r="S1776" i="18" s="1"/>
  <c r="Q1776" i="18"/>
  <c r="R1777" i="18"/>
  <c r="S1777" i="18" s="1"/>
  <c r="Q1777" i="18"/>
  <c r="Q1778" i="18"/>
  <c r="R1778" i="18"/>
  <c r="Q1779" i="18"/>
  <c r="R1779" i="18"/>
  <c r="R1780" i="18"/>
  <c r="Q1780" i="18"/>
  <c r="Q1781" i="18"/>
  <c r="R1781" i="18"/>
  <c r="Q1782" i="18"/>
  <c r="R1782" i="18"/>
  <c r="Q1783" i="18"/>
  <c r="R1783" i="18"/>
  <c r="S1783" i="18" s="1"/>
  <c r="Q1784" i="18"/>
  <c r="R1784" i="18"/>
  <c r="R1785" i="18"/>
  <c r="Q1785" i="18"/>
  <c r="R1786" i="18"/>
  <c r="Q1786" i="18"/>
  <c r="Q1787" i="18"/>
  <c r="R1787" i="18"/>
  <c r="R1748" i="18"/>
  <c r="Q1748" i="18"/>
  <c r="R1749" i="18"/>
  <c r="Q1749" i="18"/>
  <c r="R1750" i="18"/>
  <c r="Q1750" i="18"/>
  <c r="R1751" i="18"/>
  <c r="Q1751" i="18"/>
  <c r="R1752" i="18"/>
  <c r="Q1752" i="18"/>
  <c r="R1753" i="18"/>
  <c r="Q1753" i="18"/>
  <c r="Q1754" i="18"/>
  <c r="R1754" i="18"/>
  <c r="R1755" i="18"/>
  <c r="Q1755" i="18"/>
  <c r="Q1756" i="18"/>
  <c r="R1756" i="18"/>
  <c r="Q1757" i="18"/>
  <c r="R1757" i="18"/>
  <c r="R1758" i="18"/>
  <c r="Q1758" i="18"/>
  <c r="R1759" i="18"/>
  <c r="Q1759" i="18"/>
  <c r="R1760" i="18"/>
  <c r="Q1760" i="18"/>
  <c r="R1761" i="18"/>
  <c r="Q1761" i="18"/>
  <c r="R1762" i="18"/>
  <c r="Q1762" i="18"/>
  <c r="R1763" i="18"/>
  <c r="Q1763" i="18"/>
  <c r="R1764" i="18"/>
  <c r="Q1764" i="18"/>
  <c r="R1765" i="18"/>
  <c r="Q1765" i="18"/>
  <c r="R1766" i="18"/>
  <c r="Q1766" i="18"/>
  <c r="Q1767" i="18"/>
  <c r="R1767" i="18"/>
  <c r="Q1768" i="18"/>
  <c r="R1768" i="18"/>
  <c r="R1769" i="18"/>
  <c r="Q1769" i="18"/>
  <c r="Q1747" i="18"/>
  <c r="R1747" i="18"/>
  <c r="Q1746" i="18"/>
  <c r="R1746" i="18"/>
  <c r="Q1745" i="18"/>
  <c r="R1745" i="18"/>
  <c r="R1744" i="18"/>
  <c r="Q1744" i="18"/>
  <c r="Q1743" i="18"/>
  <c r="R1743" i="18"/>
  <c r="Q1742" i="18"/>
  <c r="R1742" i="18"/>
  <c r="R1741" i="18"/>
  <c r="Q1741" i="18"/>
  <c r="R1740" i="18"/>
  <c r="Q1740" i="18"/>
  <c r="R1739" i="18"/>
  <c r="Q1739" i="18"/>
  <c r="Q1738" i="18"/>
  <c r="R1738" i="18"/>
  <c r="S1738" i="18" s="1"/>
  <c r="Q1737" i="18"/>
  <c r="R1737" i="18"/>
  <c r="S1737" i="18" s="1"/>
  <c r="Q1736" i="18"/>
  <c r="R1736" i="18"/>
  <c r="S1736" i="18" s="1"/>
  <c r="R1735" i="18"/>
  <c r="S1735" i="18" s="1"/>
  <c r="Q1735" i="18"/>
  <c r="Q1734" i="18"/>
  <c r="R1734" i="18"/>
  <c r="S1734" i="18" s="1"/>
  <c r="R1733" i="18"/>
  <c r="S1733" i="18" s="1"/>
  <c r="Q1733" i="18"/>
  <c r="Q1732" i="18"/>
  <c r="R1732" i="18"/>
  <c r="S1732" i="18" s="1"/>
  <c r="R1731" i="18"/>
  <c r="Q1731" i="18"/>
  <c r="R1730" i="18"/>
  <c r="Q1730" i="18"/>
  <c r="R1729" i="18"/>
  <c r="Q1729" i="18"/>
  <c r="S1770" i="18"/>
  <c r="S1771" i="18"/>
  <c r="S1772" i="18"/>
  <c r="S1731" i="18"/>
  <c r="N1723" i="18"/>
  <c r="N1724" i="18"/>
  <c r="N1725" i="18"/>
  <c r="N1726" i="18"/>
  <c r="N1727" i="18"/>
  <c r="N1728" i="18"/>
  <c r="H1723" i="18"/>
  <c r="I1723" i="18"/>
  <c r="H1724" i="18"/>
  <c r="I1724" i="18"/>
  <c r="H1725" i="18"/>
  <c r="I1725" i="18"/>
  <c r="H1726" i="18"/>
  <c r="I1726" i="18"/>
  <c r="H1727" i="18"/>
  <c r="I1727" i="18"/>
  <c r="H1728" i="18"/>
  <c r="I1728" i="18"/>
  <c r="N1722" i="18"/>
  <c r="N1721" i="18"/>
  <c r="I1722" i="18"/>
  <c r="H1722" i="18"/>
  <c r="I1721" i="18"/>
  <c r="H1721" i="18"/>
  <c r="N1698" i="18"/>
  <c r="N1699" i="18"/>
  <c r="N1700" i="18"/>
  <c r="N1701" i="18"/>
  <c r="N1702" i="18"/>
  <c r="N1703" i="18"/>
  <c r="N1704" i="18"/>
  <c r="N1705" i="18"/>
  <c r="N1706" i="18"/>
  <c r="N1707" i="18"/>
  <c r="N1708" i="18"/>
  <c r="N1709" i="18"/>
  <c r="N1710" i="18"/>
  <c r="N1711" i="18"/>
  <c r="N1712" i="18"/>
  <c r="N1713" i="18"/>
  <c r="N1714" i="18"/>
  <c r="N1715" i="18"/>
  <c r="N1716" i="18"/>
  <c r="N1717" i="18"/>
  <c r="N1718" i="18"/>
  <c r="N1719" i="18"/>
  <c r="N1720" i="18"/>
  <c r="H1698" i="18"/>
  <c r="I1698" i="18"/>
  <c r="H1699" i="18"/>
  <c r="I1699" i="18"/>
  <c r="H1700" i="18"/>
  <c r="I1700" i="18"/>
  <c r="H1701" i="18"/>
  <c r="I1701" i="18"/>
  <c r="H1702" i="18"/>
  <c r="I1702" i="18"/>
  <c r="H1703" i="18"/>
  <c r="I1703" i="18"/>
  <c r="H1704" i="18"/>
  <c r="I1704" i="18"/>
  <c r="H1705" i="18"/>
  <c r="I1705" i="18"/>
  <c r="H1706" i="18"/>
  <c r="I1706" i="18"/>
  <c r="H1707" i="18"/>
  <c r="I1707" i="18"/>
  <c r="H1708" i="18"/>
  <c r="I1708" i="18"/>
  <c r="H1709" i="18"/>
  <c r="I1709" i="18"/>
  <c r="H1710" i="18"/>
  <c r="I1710" i="18"/>
  <c r="H1711" i="18"/>
  <c r="I1711" i="18"/>
  <c r="H1712" i="18"/>
  <c r="I1712" i="18"/>
  <c r="H1713" i="18"/>
  <c r="I1713" i="18"/>
  <c r="H1714" i="18"/>
  <c r="I1714" i="18"/>
  <c r="H1715" i="18"/>
  <c r="I1715" i="18"/>
  <c r="H1716" i="18"/>
  <c r="I1716" i="18"/>
  <c r="H1717" i="18"/>
  <c r="I1717" i="18"/>
  <c r="H1718" i="18"/>
  <c r="I1718" i="18"/>
  <c r="H1719" i="18"/>
  <c r="I1719" i="18"/>
  <c r="H1720" i="18"/>
  <c r="I1720" i="18"/>
  <c r="N1697" i="18"/>
  <c r="N1696" i="18"/>
  <c r="N1695" i="18"/>
  <c r="N1694" i="18"/>
  <c r="N1693" i="18"/>
  <c r="N1692" i="18"/>
  <c r="N1691" i="18"/>
  <c r="N1690" i="18"/>
  <c r="N1689" i="18"/>
  <c r="N1688" i="18"/>
  <c r="N1687" i="18"/>
  <c r="N1686" i="18"/>
  <c r="N1685" i="18"/>
  <c r="N1684" i="18"/>
  <c r="N1683" i="18"/>
  <c r="N1682" i="18"/>
  <c r="N1681" i="18"/>
  <c r="N1680" i="18"/>
  <c r="N1679" i="18"/>
  <c r="N1678" i="18"/>
  <c r="N1677" i="18"/>
  <c r="N1676" i="18"/>
  <c r="N1675" i="18"/>
  <c r="N1674" i="18"/>
  <c r="H1675" i="18"/>
  <c r="I1675" i="18"/>
  <c r="H1676" i="18"/>
  <c r="I1676" i="18"/>
  <c r="H1677" i="18"/>
  <c r="I1677" i="18"/>
  <c r="H1678" i="18"/>
  <c r="I1678" i="18"/>
  <c r="H1679" i="18"/>
  <c r="I1679" i="18"/>
  <c r="H1680" i="18"/>
  <c r="I1680" i="18"/>
  <c r="H1681" i="18"/>
  <c r="I1681" i="18"/>
  <c r="H1682" i="18"/>
  <c r="I1682" i="18"/>
  <c r="H1683" i="18"/>
  <c r="I1683" i="18"/>
  <c r="H1684" i="18"/>
  <c r="I1684" i="18"/>
  <c r="H1685" i="18"/>
  <c r="I1685" i="18"/>
  <c r="H1686" i="18"/>
  <c r="I1686" i="18"/>
  <c r="H1687" i="18"/>
  <c r="I1687" i="18"/>
  <c r="H1688" i="18"/>
  <c r="I1688" i="18"/>
  <c r="H1689" i="18"/>
  <c r="I1689" i="18"/>
  <c r="H1690" i="18"/>
  <c r="I1690" i="18"/>
  <c r="H1691" i="18"/>
  <c r="I1691" i="18"/>
  <c r="H1692" i="18"/>
  <c r="I1692" i="18"/>
  <c r="H1693" i="18"/>
  <c r="I1693" i="18"/>
  <c r="H1694" i="18"/>
  <c r="I1694" i="18"/>
  <c r="H1695" i="18"/>
  <c r="I1695" i="18"/>
  <c r="H1696" i="18"/>
  <c r="I1696" i="18"/>
  <c r="H1697" i="18"/>
  <c r="I1697" i="18"/>
  <c r="I1674" i="18"/>
  <c r="H1674" i="18"/>
  <c r="N1638" i="18"/>
  <c r="N1639" i="18"/>
  <c r="N1640" i="18"/>
  <c r="N1641" i="18"/>
  <c r="N1642" i="18"/>
  <c r="N1643" i="18"/>
  <c r="N1644" i="18"/>
  <c r="N1645" i="18"/>
  <c r="N1646" i="18"/>
  <c r="N1647" i="18"/>
  <c r="N1648" i="18"/>
  <c r="N1649" i="18"/>
  <c r="N1650" i="18"/>
  <c r="N1651" i="18"/>
  <c r="N1652" i="18"/>
  <c r="N1653" i="18"/>
  <c r="N1654" i="18"/>
  <c r="N1655" i="18"/>
  <c r="N1656" i="18"/>
  <c r="N1657" i="18"/>
  <c r="N1658" i="18"/>
  <c r="N1659" i="18"/>
  <c r="N1660" i="18"/>
  <c r="N1661" i="18"/>
  <c r="N1662" i="18"/>
  <c r="N1663" i="18"/>
  <c r="N1664" i="18"/>
  <c r="N1665" i="18"/>
  <c r="N1666" i="18"/>
  <c r="N1667" i="18"/>
  <c r="N1668" i="18"/>
  <c r="N1669" i="18"/>
  <c r="N1670" i="18"/>
  <c r="N1671" i="18"/>
  <c r="N1672" i="18"/>
  <c r="N1673" i="18"/>
  <c r="H1638" i="18"/>
  <c r="I1638" i="18"/>
  <c r="H1639" i="18"/>
  <c r="I1639" i="18"/>
  <c r="H1640" i="18"/>
  <c r="I1640" i="18"/>
  <c r="H1641" i="18"/>
  <c r="I1641" i="18"/>
  <c r="H1642" i="18"/>
  <c r="I1642" i="18"/>
  <c r="H1643" i="18"/>
  <c r="I1643" i="18"/>
  <c r="H1644" i="18"/>
  <c r="I1644" i="18"/>
  <c r="H1645" i="18"/>
  <c r="I1645" i="18"/>
  <c r="H1646" i="18"/>
  <c r="I1646" i="18"/>
  <c r="H1647" i="18"/>
  <c r="I1647" i="18"/>
  <c r="H1648" i="18"/>
  <c r="I1648" i="18"/>
  <c r="H1649" i="18"/>
  <c r="I1649" i="18"/>
  <c r="H1650" i="18"/>
  <c r="I1650" i="18"/>
  <c r="H1651" i="18"/>
  <c r="I1651" i="18"/>
  <c r="H1652" i="18"/>
  <c r="I1652" i="18"/>
  <c r="H1653" i="18"/>
  <c r="I1653" i="18"/>
  <c r="H1654" i="18"/>
  <c r="I1654" i="18"/>
  <c r="H1655" i="18"/>
  <c r="I1655" i="18"/>
  <c r="H1656" i="18"/>
  <c r="I1656" i="18"/>
  <c r="H1657" i="18"/>
  <c r="I1657" i="18"/>
  <c r="H1658" i="18"/>
  <c r="I1658" i="18"/>
  <c r="H1659" i="18"/>
  <c r="I1659" i="18"/>
  <c r="H1660" i="18"/>
  <c r="I1660" i="18"/>
  <c r="H1661" i="18"/>
  <c r="I1661" i="18"/>
  <c r="H1662" i="18"/>
  <c r="I1662" i="18"/>
  <c r="H1663" i="18"/>
  <c r="I1663" i="18"/>
  <c r="H1664" i="18"/>
  <c r="I1664" i="18"/>
  <c r="H1665" i="18"/>
  <c r="I1665" i="18"/>
  <c r="H1666" i="18"/>
  <c r="I1666" i="18"/>
  <c r="H1667" i="18"/>
  <c r="I1667" i="18"/>
  <c r="H1668" i="18"/>
  <c r="I1668" i="18"/>
  <c r="H1669" i="18"/>
  <c r="I1669" i="18"/>
  <c r="H1670" i="18"/>
  <c r="I1670" i="18"/>
  <c r="H1671" i="18"/>
  <c r="I1671" i="18"/>
  <c r="H1672" i="18"/>
  <c r="I1672" i="18"/>
  <c r="H1673" i="18"/>
  <c r="I1673" i="18"/>
  <c r="N1633" i="18"/>
  <c r="N1634" i="18"/>
  <c r="N1635" i="18"/>
  <c r="N1636" i="18"/>
  <c r="N1637" i="18"/>
  <c r="H1633" i="18"/>
  <c r="I1633" i="18"/>
  <c r="H1634" i="18"/>
  <c r="I1634" i="18"/>
  <c r="H1635" i="18"/>
  <c r="I1635" i="18"/>
  <c r="H1636" i="18"/>
  <c r="I1636" i="18"/>
  <c r="H1637" i="18"/>
  <c r="I1637" i="18"/>
  <c r="N1632" i="18"/>
  <c r="N1631" i="18"/>
  <c r="N1630" i="18"/>
  <c r="N1629" i="18"/>
  <c r="I1632" i="18"/>
  <c r="H1632" i="18"/>
  <c r="I1631" i="18"/>
  <c r="H1631" i="18"/>
  <c r="I1630" i="18"/>
  <c r="H1630" i="18"/>
  <c r="I1629" i="18"/>
  <c r="H1629" i="18"/>
  <c r="N1628" i="18"/>
  <c r="I1628" i="18"/>
  <c r="H1628" i="18"/>
  <c r="N1586" i="18"/>
  <c r="N1587" i="18"/>
  <c r="N1588" i="18"/>
  <c r="N1589" i="18"/>
  <c r="N1590" i="18"/>
  <c r="N1591" i="18"/>
  <c r="N1592" i="18"/>
  <c r="N1593" i="18"/>
  <c r="N1594" i="18"/>
  <c r="N1595" i="18"/>
  <c r="N1596" i="18"/>
  <c r="N1597" i="18"/>
  <c r="N1598" i="18"/>
  <c r="N1599" i="18"/>
  <c r="N1600" i="18"/>
  <c r="N1601" i="18"/>
  <c r="N1602" i="18"/>
  <c r="N1603" i="18"/>
  <c r="N1604" i="18"/>
  <c r="N1605" i="18"/>
  <c r="N1606" i="18"/>
  <c r="N1607" i="18"/>
  <c r="N1608" i="18"/>
  <c r="N1609" i="18"/>
  <c r="N1610" i="18"/>
  <c r="N1611" i="18"/>
  <c r="N1612" i="18"/>
  <c r="N1613" i="18"/>
  <c r="N1614" i="18"/>
  <c r="N1615" i="18"/>
  <c r="N1616" i="18"/>
  <c r="N1617" i="18"/>
  <c r="N1618" i="18"/>
  <c r="N1619" i="18"/>
  <c r="N1620" i="18"/>
  <c r="N1621" i="18"/>
  <c r="N1622" i="18"/>
  <c r="N1623" i="18"/>
  <c r="N1624" i="18"/>
  <c r="N1625" i="18"/>
  <c r="N1626" i="18"/>
  <c r="N1627" i="18"/>
  <c r="H1586" i="18"/>
  <c r="I1586" i="18"/>
  <c r="H1587" i="18"/>
  <c r="I1587" i="18"/>
  <c r="H1588" i="18"/>
  <c r="I1588" i="18"/>
  <c r="H1589" i="18"/>
  <c r="I1589" i="18"/>
  <c r="H1590" i="18"/>
  <c r="I1590" i="18"/>
  <c r="H1591" i="18"/>
  <c r="I1591" i="18"/>
  <c r="H1592" i="18"/>
  <c r="I1592" i="18"/>
  <c r="H1593" i="18"/>
  <c r="I1593" i="18"/>
  <c r="H1594" i="18"/>
  <c r="I1594" i="18"/>
  <c r="H1595" i="18"/>
  <c r="I1595" i="18"/>
  <c r="H1596" i="18"/>
  <c r="I1596" i="18"/>
  <c r="H1597" i="18"/>
  <c r="I1597" i="18"/>
  <c r="H1598" i="18"/>
  <c r="I1598" i="18"/>
  <c r="H1599" i="18"/>
  <c r="I1599" i="18"/>
  <c r="H1600" i="18"/>
  <c r="I1600" i="18"/>
  <c r="H1601" i="18"/>
  <c r="I1601" i="18"/>
  <c r="H1602" i="18"/>
  <c r="I1602" i="18"/>
  <c r="H1603" i="18"/>
  <c r="I1603" i="18"/>
  <c r="H1604" i="18"/>
  <c r="I1604" i="18"/>
  <c r="H1605" i="18"/>
  <c r="I1605" i="18"/>
  <c r="H1606" i="18"/>
  <c r="I1606" i="18"/>
  <c r="H1607" i="18"/>
  <c r="I1607" i="18"/>
  <c r="H1608" i="18"/>
  <c r="I1608" i="18"/>
  <c r="H1609" i="18"/>
  <c r="I1609" i="18"/>
  <c r="H1610" i="18"/>
  <c r="I1610" i="18"/>
  <c r="H1611" i="18"/>
  <c r="I1611" i="18"/>
  <c r="H1612" i="18"/>
  <c r="I1612" i="18"/>
  <c r="H1613" i="18"/>
  <c r="I1613" i="18"/>
  <c r="H1614" i="18"/>
  <c r="I1614" i="18"/>
  <c r="H1615" i="18"/>
  <c r="I1615" i="18"/>
  <c r="H1616" i="18"/>
  <c r="I1616" i="18"/>
  <c r="H1617" i="18"/>
  <c r="I1617" i="18"/>
  <c r="H1618" i="18"/>
  <c r="I1618" i="18"/>
  <c r="H1619" i="18"/>
  <c r="I1619" i="18"/>
  <c r="H1620" i="18"/>
  <c r="I1620" i="18"/>
  <c r="H1621" i="18"/>
  <c r="I1621" i="18"/>
  <c r="H1622" i="18"/>
  <c r="I1622" i="18"/>
  <c r="H1623" i="18"/>
  <c r="I1623" i="18"/>
  <c r="H1624" i="18"/>
  <c r="I1624" i="18"/>
  <c r="H1625" i="18"/>
  <c r="I1625" i="18"/>
  <c r="H1626" i="18"/>
  <c r="I1626" i="18"/>
  <c r="H1627" i="18"/>
  <c r="I1627" i="18"/>
  <c r="N1577" i="18"/>
  <c r="N1578" i="18"/>
  <c r="N1579" i="18"/>
  <c r="N1580" i="18"/>
  <c r="N1581" i="18"/>
  <c r="N1582" i="18"/>
  <c r="N1583" i="18"/>
  <c r="N1584" i="18"/>
  <c r="N1585" i="18"/>
  <c r="H1577" i="18"/>
  <c r="I1577" i="18"/>
  <c r="H1578" i="18"/>
  <c r="I1578" i="18"/>
  <c r="H1579" i="18"/>
  <c r="I1579" i="18"/>
  <c r="H1580" i="18"/>
  <c r="I1580" i="18"/>
  <c r="H1581" i="18"/>
  <c r="I1581" i="18"/>
  <c r="H1582" i="18"/>
  <c r="I1582" i="18"/>
  <c r="H1583" i="18"/>
  <c r="I1583" i="18"/>
  <c r="H1584" i="18"/>
  <c r="I1584" i="18"/>
  <c r="H1585" i="18"/>
  <c r="I1585" i="18"/>
  <c r="N1555" i="18"/>
  <c r="N1556" i="18"/>
  <c r="N1557" i="18"/>
  <c r="N1558" i="18"/>
  <c r="N1559" i="18"/>
  <c r="N1560" i="18"/>
  <c r="N1561" i="18"/>
  <c r="N1562" i="18"/>
  <c r="N1563" i="18"/>
  <c r="N1564" i="18"/>
  <c r="N1565" i="18"/>
  <c r="N1566" i="18"/>
  <c r="N1567" i="18"/>
  <c r="N1568" i="18"/>
  <c r="N1569" i="18"/>
  <c r="N1570" i="18"/>
  <c r="N1571" i="18"/>
  <c r="N1572" i="18"/>
  <c r="N1573" i="18"/>
  <c r="N1574" i="18"/>
  <c r="N1575" i="18"/>
  <c r="N1576" i="18"/>
  <c r="H1555" i="18"/>
  <c r="I1555" i="18"/>
  <c r="H1556" i="18"/>
  <c r="I1556" i="18"/>
  <c r="H1557" i="18"/>
  <c r="I1557" i="18"/>
  <c r="H1558" i="18"/>
  <c r="I1558" i="18"/>
  <c r="H1559" i="18"/>
  <c r="I1559" i="18"/>
  <c r="H1560" i="18"/>
  <c r="I1560" i="18"/>
  <c r="H1561" i="18"/>
  <c r="I1561" i="18"/>
  <c r="H1562" i="18"/>
  <c r="I1562" i="18"/>
  <c r="H1563" i="18"/>
  <c r="I1563" i="18"/>
  <c r="H1564" i="18"/>
  <c r="I1564" i="18"/>
  <c r="H1565" i="18"/>
  <c r="I1565" i="18"/>
  <c r="H1566" i="18"/>
  <c r="I1566" i="18"/>
  <c r="H1567" i="18"/>
  <c r="I1567" i="18"/>
  <c r="H1568" i="18"/>
  <c r="I1568" i="18"/>
  <c r="H1569" i="18"/>
  <c r="I1569" i="18"/>
  <c r="H1570" i="18"/>
  <c r="I1570" i="18"/>
  <c r="H1571" i="18"/>
  <c r="I1571" i="18"/>
  <c r="H1572" i="18"/>
  <c r="I1572" i="18"/>
  <c r="H1573" i="18"/>
  <c r="I1573" i="18"/>
  <c r="H1574" i="18"/>
  <c r="I1574" i="18"/>
  <c r="H1575" i="18"/>
  <c r="I1575" i="18"/>
  <c r="H1576" i="18"/>
  <c r="I1576" i="18"/>
  <c r="N1547" i="18"/>
  <c r="N1548" i="18"/>
  <c r="N1549" i="18"/>
  <c r="N1550" i="18"/>
  <c r="N1551" i="18"/>
  <c r="N1552" i="18"/>
  <c r="N1553" i="18"/>
  <c r="N1554" i="18"/>
  <c r="H1547" i="18"/>
  <c r="I1547" i="18"/>
  <c r="H1548" i="18"/>
  <c r="I1548" i="18"/>
  <c r="H1549" i="18"/>
  <c r="I1549" i="18"/>
  <c r="H1550" i="18"/>
  <c r="I1550" i="18"/>
  <c r="H1551" i="18"/>
  <c r="I1551" i="18"/>
  <c r="H1552" i="18"/>
  <c r="I1552" i="18"/>
  <c r="H1553" i="18"/>
  <c r="I1553" i="18"/>
  <c r="H1554" i="18"/>
  <c r="I1554" i="18"/>
  <c r="N1546" i="18"/>
  <c r="N1545" i="18"/>
  <c r="N1544" i="18"/>
  <c r="N1543" i="18"/>
  <c r="N1542" i="18"/>
  <c r="N1541" i="18"/>
  <c r="N1540" i="18"/>
  <c r="N1539" i="18"/>
  <c r="N1538" i="18"/>
  <c r="N1537" i="18"/>
  <c r="N1536" i="18"/>
  <c r="N1535" i="18"/>
  <c r="N1534" i="18"/>
  <c r="N1533" i="18"/>
  <c r="I1546" i="18"/>
  <c r="H1546" i="18"/>
  <c r="I1545" i="18"/>
  <c r="H1545" i="18"/>
  <c r="I1544" i="18"/>
  <c r="H1544" i="18"/>
  <c r="I1543" i="18"/>
  <c r="H1543" i="18"/>
  <c r="I1542" i="18"/>
  <c r="H1542" i="18"/>
  <c r="I1541" i="18"/>
  <c r="H1541" i="18"/>
  <c r="I1540" i="18"/>
  <c r="H1540" i="18"/>
  <c r="I1539" i="18"/>
  <c r="H1539" i="18"/>
  <c r="I1538" i="18"/>
  <c r="H1538" i="18"/>
  <c r="I1537" i="18"/>
  <c r="H1537" i="18"/>
  <c r="I1536" i="18"/>
  <c r="H1536" i="18"/>
  <c r="I1535" i="18"/>
  <c r="H1535" i="18"/>
  <c r="I1534" i="18"/>
  <c r="H1534" i="18"/>
  <c r="I1533" i="18"/>
  <c r="H1533" i="18"/>
  <c r="N1532" i="18"/>
  <c r="H1532" i="18"/>
  <c r="I1532" i="18"/>
  <c r="N1531" i="18"/>
  <c r="H1531" i="18"/>
  <c r="I1531" i="18"/>
  <c r="N1530" i="18"/>
  <c r="H1530" i="18"/>
  <c r="I1530" i="18"/>
  <c r="N1529" i="18"/>
  <c r="H1529" i="18"/>
  <c r="I1529" i="18"/>
  <c r="N1528" i="18"/>
  <c r="H1528" i="18"/>
  <c r="I1528" i="18"/>
  <c r="N1527" i="18"/>
  <c r="H1527" i="18"/>
  <c r="I1527" i="18"/>
  <c r="S1730" i="18" l="1"/>
  <c r="S1729" i="18"/>
  <c r="S1746" i="18"/>
  <c r="S1787" i="18"/>
  <c r="S1786" i="18"/>
  <c r="S1757" i="18"/>
  <c r="S1753" i="18"/>
  <c r="S1766" i="18"/>
  <c r="S1751" i="18"/>
  <c r="S1739" i="18"/>
  <c r="S1742" i="18"/>
  <c r="S1754" i="18"/>
  <c r="S1752" i="18"/>
  <c r="S1747" i="18"/>
  <c r="S1763" i="18"/>
  <c r="S1748" i="18"/>
  <c r="S1756" i="18"/>
  <c r="S1767" i="18"/>
  <c r="S1750" i="18"/>
  <c r="S1749" i="18"/>
  <c r="S1784" i="18"/>
  <c r="S1760" i="18"/>
  <c r="S1758" i="18"/>
  <c r="S1745" i="18"/>
  <c r="S1765" i="18"/>
  <c r="S1764" i="18"/>
  <c r="S1762" i="18"/>
  <c r="S1761" i="18"/>
  <c r="S1759" i="18"/>
  <c r="S1740" i="18"/>
  <c r="S1769" i="18"/>
  <c r="S1768" i="18"/>
  <c r="S1744" i="18"/>
  <c r="S1743" i="18"/>
  <c r="S1741" i="18"/>
  <c r="Q1723" i="18"/>
  <c r="R1723" i="18"/>
  <c r="Q1724" i="18"/>
  <c r="R1724" i="18"/>
  <c r="R1725" i="18"/>
  <c r="Q1725" i="18"/>
  <c r="R1726" i="18"/>
  <c r="Q1726" i="18"/>
  <c r="Q1727" i="18"/>
  <c r="R1727" i="18"/>
  <c r="Q1728" i="18"/>
  <c r="R1728" i="18"/>
  <c r="Q1722" i="18"/>
  <c r="R1722" i="18"/>
  <c r="R1721" i="18"/>
  <c r="Q1721" i="18"/>
  <c r="R1698" i="18"/>
  <c r="S1698" i="18" s="1"/>
  <c r="Q1698" i="18"/>
  <c r="R1699" i="18"/>
  <c r="Q1699" i="18"/>
  <c r="R1700" i="18"/>
  <c r="Q1700" i="18"/>
  <c r="R1701" i="18"/>
  <c r="Q1701" i="18"/>
  <c r="Q1702" i="18"/>
  <c r="R1702" i="18"/>
  <c r="Q1703" i="18"/>
  <c r="R1703" i="18"/>
  <c r="Q1704" i="18"/>
  <c r="R1704" i="18"/>
  <c r="Q1705" i="18"/>
  <c r="R1705" i="18"/>
  <c r="R1706" i="18"/>
  <c r="Q1706" i="18"/>
  <c r="R1707" i="18"/>
  <c r="Q1707" i="18"/>
  <c r="R1708" i="18"/>
  <c r="Q1708" i="18"/>
  <c r="Q1709" i="18"/>
  <c r="R1709" i="18"/>
  <c r="Q1710" i="18"/>
  <c r="R1710" i="18"/>
  <c r="Q1711" i="18"/>
  <c r="R1711" i="18"/>
  <c r="R1712" i="18"/>
  <c r="Q1712" i="18"/>
  <c r="R1713" i="18"/>
  <c r="Q1713" i="18"/>
  <c r="Q1714" i="18"/>
  <c r="R1714" i="18"/>
  <c r="R1715" i="18"/>
  <c r="Q1715" i="18"/>
  <c r="Q1716" i="18"/>
  <c r="R1716" i="18"/>
  <c r="R1717" i="18"/>
  <c r="Q1717" i="18"/>
  <c r="Q1718" i="18"/>
  <c r="R1718" i="18"/>
  <c r="R1719" i="18"/>
  <c r="Q1719" i="18"/>
  <c r="Q1720" i="18"/>
  <c r="R1720" i="18"/>
  <c r="Q1675" i="18"/>
  <c r="R1675" i="18"/>
  <c r="Q1676" i="18"/>
  <c r="R1676" i="18"/>
  <c r="R1677" i="18"/>
  <c r="Q1677" i="18"/>
  <c r="R1678" i="18"/>
  <c r="Q1678" i="18"/>
  <c r="R1679" i="18"/>
  <c r="Q1679" i="18"/>
  <c r="R1680" i="18"/>
  <c r="Q1680" i="18"/>
  <c r="R1681" i="18"/>
  <c r="Q1681" i="18"/>
  <c r="R1682" i="18"/>
  <c r="Q1682" i="18"/>
  <c r="R1683" i="18"/>
  <c r="Q1683" i="18"/>
  <c r="Q1684" i="18"/>
  <c r="R1684" i="18"/>
  <c r="R1685" i="18"/>
  <c r="Q1685" i="18"/>
  <c r="R1686" i="18"/>
  <c r="Q1686" i="18"/>
  <c r="R1687" i="18"/>
  <c r="Q1687" i="18"/>
  <c r="R1688" i="18"/>
  <c r="Q1688" i="18"/>
  <c r="R1689" i="18"/>
  <c r="Q1689" i="18"/>
  <c r="R1690" i="18"/>
  <c r="Q1690" i="18"/>
  <c r="R1691" i="18"/>
  <c r="Q1691" i="18"/>
  <c r="R1692" i="18"/>
  <c r="Q1692" i="18"/>
  <c r="Q1693" i="18"/>
  <c r="R1693" i="18"/>
  <c r="R1694" i="18"/>
  <c r="Q1694" i="18"/>
  <c r="Q1695" i="18"/>
  <c r="R1695" i="18"/>
  <c r="Q1696" i="18"/>
  <c r="R1696" i="18"/>
  <c r="Q1697" i="18"/>
  <c r="R1697" i="18"/>
  <c r="Q1674" i="18"/>
  <c r="R1674" i="18"/>
  <c r="R1638" i="18"/>
  <c r="Q1638" i="18"/>
  <c r="Q1639" i="18"/>
  <c r="R1639" i="18"/>
  <c r="R1640" i="18"/>
  <c r="Q1640" i="18"/>
  <c r="R1641" i="18"/>
  <c r="Q1641" i="18"/>
  <c r="Q1642" i="18"/>
  <c r="R1642" i="18"/>
  <c r="Q1643" i="18"/>
  <c r="R1643" i="18"/>
  <c r="Q1644" i="18"/>
  <c r="R1644" i="18"/>
  <c r="Q1645" i="18"/>
  <c r="R1645" i="18"/>
  <c r="Q1646" i="18"/>
  <c r="R1646" i="18"/>
  <c r="Q1647" i="18"/>
  <c r="R1647" i="18"/>
  <c r="Q1648" i="18"/>
  <c r="R1648" i="18"/>
  <c r="R1649" i="18"/>
  <c r="Q1649" i="18"/>
  <c r="Q1650" i="18"/>
  <c r="R1650" i="18"/>
  <c r="Q1651" i="18"/>
  <c r="R1651" i="18"/>
  <c r="Q1652" i="18"/>
  <c r="R1652" i="18"/>
  <c r="Q1653" i="18"/>
  <c r="R1653" i="18"/>
  <c r="Q1654" i="18"/>
  <c r="R1654" i="18"/>
  <c r="Q1655" i="18"/>
  <c r="R1655" i="18"/>
  <c r="R1656" i="18"/>
  <c r="Q1656" i="18"/>
  <c r="R1657" i="18"/>
  <c r="Q1657" i="18"/>
  <c r="Q1658" i="18"/>
  <c r="R1658" i="18"/>
  <c r="Q1659" i="18"/>
  <c r="R1659" i="18"/>
  <c r="R1660" i="18"/>
  <c r="Q1660" i="18"/>
  <c r="R1661" i="18"/>
  <c r="Q1661" i="18"/>
  <c r="R1662" i="18"/>
  <c r="Q1662" i="18"/>
  <c r="R1663" i="18"/>
  <c r="Q1663" i="18"/>
  <c r="R1664" i="18"/>
  <c r="Q1664" i="18"/>
  <c r="R1665" i="18"/>
  <c r="Q1665" i="18"/>
  <c r="R1666" i="18"/>
  <c r="Q1666" i="18"/>
  <c r="R1667" i="18"/>
  <c r="Q1667" i="18"/>
  <c r="R1668" i="18"/>
  <c r="Q1668" i="18"/>
  <c r="R1669" i="18"/>
  <c r="Q1669" i="18"/>
  <c r="R1670" i="18"/>
  <c r="Q1670" i="18"/>
  <c r="R1671" i="18"/>
  <c r="Q1671" i="18"/>
  <c r="R1672" i="18"/>
  <c r="Q1672" i="18"/>
  <c r="R1673" i="18"/>
  <c r="Q1673" i="18"/>
  <c r="Q1633" i="18"/>
  <c r="R1633" i="18"/>
  <c r="R1634" i="18"/>
  <c r="Q1634" i="18"/>
  <c r="Q1635" i="18"/>
  <c r="R1635" i="18"/>
  <c r="Q1636" i="18"/>
  <c r="R1636" i="18"/>
  <c r="R1637" i="18"/>
  <c r="Q1637" i="18"/>
  <c r="R1632" i="18"/>
  <c r="Q1632" i="18"/>
  <c r="Q1631" i="18"/>
  <c r="R1631" i="18"/>
  <c r="R1630" i="18"/>
  <c r="Q1630" i="18"/>
  <c r="Q1629" i="18"/>
  <c r="R1629" i="18"/>
  <c r="Q1628" i="18"/>
  <c r="R1628" i="18"/>
  <c r="Q1586" i="18"/>
  <c r="R1586" i="18"/>
  <c r="Q1587" i="18"/>
  <c r="R1587" i="18"/>
  <c r="R1588" i="18"/>
  <c r="Q1588" i="18"/>
  <c r="Q1589" i="18"/>
  <c r="R1589" i="18"/>
  <c r="Q1590" i="18"/>
  <c r="R1590" i="18"/>
  <c r="Q1591" i="18"/>
  <c r="R1591" i="18"/>
  <c r="Q1592" i="18"/>
  <c r="R1592" i="18"/>
  <c r="Q1593" i="18"/>
  <c r="R1593" i="18"/>
  <c r="R1594" i="18"/>
  <c r="Q1594" i="18"/>
  <c r="R1595" i="18"/>
  <c r="Q1595" i="18"/>
  <c r="R1596" i="18"/>
  <c r="Q1596" i="18"/>
  <c r="R1597" i="18"/>
  <c r="Q1597" i="18"/>
  <c r="R1598" i="18"/>
  <c r="Q1598" i="18"/>
  <c r="R1599" i="18"/>
  <c r="Q1599" i="18"/>
  <c r="R1600" i="18"/>
  <c r="Q1600" i="18"/>
  <c r="R1601" i="18"/>
  <c r="Q1601" i="18"/>
  <c r="R1602" i="18"/>
  <c r="Q1602" i="18"/>
  <c r="Q1603" i="18"/>
  <c r="R1603" i="18"/>
  <c r="Q1604" i="18"/>
  <c r="R1604" i="18"/>
  <c r="Q1605" i="18"/>
  <c r="R1605" i="18"/>
  <c r="Q1606" i="18"/>
  <c r="R1606" i="18"/>
  <c r="R1607" i="18"/>
  <c r="Q1607" i="18"/>
  <c r="Q1608" i="18"/>
  <c r="R1608" i="18"/>
  <c r="Q1609" i="18"/>
  <c r="R1609" i="18"/>
  <c r="Q1610" i="18"/>
  <c r="R1610" i="18"/>
  <c r="R1611" i="18"/>
  <c r="Q1611" i="18"/>
  <c r="Q1612" i="18"/>
  <c r="R1612" i="18"/>
  <c r="R1613" i="18"/>
  <c r="Q1613" i="18"/>
  <c r="R1614" i="18"/>
  <c r="Q1614" i="18"/>
  <c r="Q1615" i="18"/>
  <c r="R1615" i="18"/>
  <c r="R1616" i="18"/>
  <c r="Q1616" i="18"/>
  <c r="Q1617" i="18"/>
  <c r="R1617" i="18"/>
  <c r="Q1618" i="18"/>
  <c r="R1618" i="18"/>
  <c r="Q1619" i="18"/>
  <c r="R1619" i="18"/>
  <c r="Q1620" i="18"/>
  <c r="R1620" i="18"/>
  <c r="R1621" i="18"/>
  <c r="Q1621" i="18"/>
  <c r="Q1622" i="18"/>
  <c r="R1622" i="18"/>
  <c r="Q1623" i="18"/>
  <c r="R1623" i="18"/>
  <c r="R1624" i="18"/>
  <c r="Q1624" i="18"/>
  <c r="Q1625" i="18"/>
  <c r="R1625" i="18"/>
  <c r="Q1626" i="18"/>
  <c r="R1626" i="18"/>
  <c r="Q1627" i="18"/>
  <c r="R1627" i="18"/>
  <c r="R1577" i="18"/>
  <c r="Q1577" i="18"/>
  <c r="Q1578" i="18"/>
  <c r="R1578" i="18"/>
  <c r="Q1579" i="18"/>
  <c r="R1579" i="18"/>
  <c r="Q1580" i="18"/>
  <c r="R1580" i="18"/>
  <c r="Q1581" i="18"/>
  <c r="R1581" i="18"/>
  <c r="Q1582" i="18"/>
  <c r="R1582" i="18"/>
  <c r="Q1583" i="18"/>
  <c r="R1583" i="18"/>
  <c r="Q1584" i="18"/>
  <c r="R1584" i="18"/>
  <c r="Q1585" i="18"/>
  <c r="R1585" i="18"/>
  <c r="Q1555" i="18"/>
  <c r="R1555" i="18"/>
  <c r="Q1556" i="18"/>
  <c r="R1556" i="18"/>
  <c r="R1557" i="18"/>
  <c r="Q1557" i="18"/>
  <c r="R1558" i="18"/>
  <c r="Q1558" i="18"/>
  <c r="R1559" i="18"/>
  <c r="Q1559" i="18"/>
  <c r="R1560" i="18"/>
  <c r="Q1560" i="18"/>
  <c r="R1561" i="18"/>
  <c r="Q1561" i="18"/>
  <c r="R1562" i="18"/>
  <c r="Q1562" i="18"/>
  <c r="R1563" i="18"/>
  <c r="Q1563" i="18"/>
  <c r="R1564" i="18"/>
  <c r="Q1564" i="18"/>
  <c r="R1565" i="18"/>
  <c r="Q1565" i="18"/>
  <c r="Q1566" i="18"/>
  <c r="R1566" i="18"/>
  <c r="Q1567" i="18"/>
  <c r="R1567" i="18"/>
  <c r="Q1568" i="18"/>
  <c r="R1568" i="18"/>
  <c r="Q1569" i="18"/>
  <c r="R1569" i="18"/>
  <c r="R1570" i="18"/>
  <c r="Q1570" i="18"/>
  <c r="Q1571" i="18"/>
  <c r="R1571" i="18"/>
  <c r="Q1572" i="18"/>
  <c r="R1572" i="18"/>
  <c r="R1573" i="18"/>
  <c r="Q1573" i="18"/>
  <c r="Q1574" i="18"/>
  <c r="R1574" i="18"/>
  <c r="Q1575" i="18"/>
  <c r="R1575" i="18"/>
  <c r="Q1576" i="18"/>
  <c r="R1576" i="18"/>
  <c r="Q1547" i="18"/>
  <c r="R1547" i="18"/>
  <c r="R1548" i="18"/>
  <c r="Q1548" i="18"/>
  <c r="Q1549" i="18"/>
  <c r="R1549" i="18"/>
  <c r="R1550" i="18"/>
  <c r="Q1550" i="18"/>
  <c r="Q1551" i="18"/>
  <c r="R1551" i="18"/>
  <c r="R1552" i="18"/>
  <c r="Q1552" i="18"/>
  <c r="Q1553" i="18"/>
  <c r="R1553" i="18"/>
  <c r="R1554" i="18"/>
  <c r="Q1554" i="18"/>
  <c r="Q1546" i="18"/>
  <c r="R1546" i="18"/>
  <c r="Q1545" i="18"/>
  <c r="R1545" i="18"/>
  <c r="Q1544" i="18"/>
  <c r="R1544" i="18"/>
  <c r="Q1543" i="18"/>
  <c r="R1543" i="18"/>
  <c r="Q1542" i="18"/>
  <c r="R1542" i="18"/>
  <c r="Q1541" i="18"/>
  <c r="R1541" i="18"/>
  <c r="Q1540" i="18"/>
  <c r="R1540" i="18"/>
  <c r="Q1539" i="18"/>
  <c r="R1539" i="18"/>
  <c r="R1538" i="18"/>
  <c r="Q1538" i="18"/>
  <c r="R1537" i="18"/>
  <c r="Q1537" i="18"/>
  <c r="R1536" i="18"/>
  <c r="Q1536" i="18"/>
  <c r="R1535" i="18"/>
  <c r="Q1535" i="18"/>
  <c r="R1534" i="18"/>
  <c r="Q1534" i="18"/>
  <c r="R1533" i="18"/>
  <c r="Q1533" i="18"/>
  <c r="R1532" i="18"/>
  <c r="Q1532" i="18"/>
  <c r="Q1531" i="18"/>
  <c r="R1531" i="18"/>
  <c r="Q1530" i="18"/>
  <c r="R1530" i="18"/>
  <c r="Q1529" i="18"/>
  <c r="R1529" i="18"/>
  <c r="Q1528" i="18"/>
  <c r="R1528" i="18"/>
  <c r="Q1527" i="18"/>
  <c r="R1527" i="18"/>
  <c r="S1755" i="18"/>
  <c r="S1696" i="18"/>
  <c r="S1719" i="18"/>
  <c r="S1781" i="18"/>
  <c r="S1780" i="18"/>
  <c r="S1785" i="18"/>
  <c r="S1779" i="18"/>
  <c r="S1782" i="18"/>
  <c r="S1778" i="18"/>
  <c r="N1526" i="18"/>
  <c r="N1525" i="18"/>
  <c r="N1524" i="18"/>
  <c r="N1523" i="18"/>
  <c r="N1522" i="18"/>
  <c r="N1521" i="18"/>
  <c r="N1520" i="18"/>
  <c r="N1519" i="18"/>
  <c r="N1518" i="18"/>
  <c r="N1517" i="18"/>
  <c r="N1516" i="18"/>
  <c r="N1515" i="18"/>
  <c r="N1514" i="18"/>
  <c r="N1513" i="18"/>
  <c r="N1512" i="18"/>
  <c r="N1511" i="18"/>
  <c r="N1510" i="18"/>
  <c r="I1526" i="18"/>
  <c r="H1526" i="18"/>
  <c r="I1525" i="18"/>
  <c r="H1525" i="18"/>
  <c r="I1524" i="18"/>
  <c r="H1524" i="18"/>
  <c r="I1523" i="18"/>
  <c r="H1523" i="18"/>
  <c r="I1522" i="18"/>
  <c r="H1522" i="18"/>
  <c r="I1521" i="18"/>
  <c r="H1521" i="18"/>
  <c r="I1520" i="18"/>
  <c r="H1520" i="18"/>
  <c r="I1519" i="18"/>
  <c r="H1519" i="18"/>
  <c r="I1518" i="18"/>
  <c r="H1518" i="18"/>
  <c r="I1517" i="18"/>
  <c r="H1517" i="18"/>
  <c r="I1516" i="18"/>
  <c r="H1516" i="18"/>
  <c r="I1515" i="18"/>
  <c r="H1515" i="18"/>
  <c r="I1514" i="18"/>
  <c r="H1514" i="18"/>
  <c r="I1513" i="18"/>
  <c r="H1513" i="18"/>
  <c r="I1512" i="18"/>
  <c r="H1512" i="18"/>
  <c r="I1511" i="18"/>
  <c r="H1511" i="18"/>
  <c r="I1510" i="18"/>
  <c r="H1510" i="18"/>
  <c r="N1497" i="18"/>
  <c r="N1498" i="18"/>
  <c r="N1499" i="18"/>
  <c r="N1500" i="18"/>
  <c r="N1501" i="18"/>
  <c r="N1502" i="18"/>
  <c r="N1503" i="18"/>
  <c r="N1504" i="18"/>
  <c r="N1505" i="18"/>
  <c r="N1506" i="18"/>
  <c r="N1507" i="18"/>
  <c r="N1508" i="18"/>
  <c r="N1509" i="18"/>
  <c r="H1497" i="18"/>
  <c r="I1497" i="18"/>
  <c r="H1498" i="18"/>
  <c r="I1498" i="18"/>
  <c r="H1499" i="18"/>
  <c r="I1499" i="18"/>
  <c r="H1500" i="18"/>
  <c r="I1500" i="18"/>
  <c r="H1501" i="18"/>
  <c r="I1501" i="18"/>
  <c r="H1502" i="18"/>
  <c r="I1502" i="18"/>
  <c r="H1503" i="18"/>
  <c r="I1503" i="18"/>
  <c r="H1504" i="18"/>
  <c r="I1504" i="18"/>
  <c r="H1505" i="18"/>
  <c r="I1505" i="18"/>
  <c r="H1506" i="18"/>
  <c r="I1506" i="18"/>
  <c r="H1507" i="18"/>
  <c r="I1507" i="18"/>
  <c r="H1508" i="18"/>
  <c r="I1508" i="18"/>
  <c r="H1509" i="18"/>
  <c r="I1509" i="18"/>
  <c r="S1681" i="18" l="1"/>
  <c r="S1660" i="18"/>
  <c r="S1576" i="18"/>
  <c r="S1527" i="18"/>
  <c r="S1562" i="18"/>
  <c r="S1728" i="18"/>
  <c r="S1539" i="18"/>
  <c r="S1617" i="18"/>
  <c r="S1589" i="18"/>
  <c r="S1631" i="18"/>
  <c r="S1671" i="18"/>
  <c r="S1657" i="18"/>
  <c r="S1643" i="18"/>
  <c r="S1694" i="18"/>
  <c r="S1680" i="18"/>
  <c r="S1710" i="18"/>
  <c r="S1575" i="18"/>
  <c r="S1561" i="18"/>
  <c r="S1727" i="18"/>
  <c r="S1528" i="18"/>
  <c r="S1540" i="18"/>
  <c r="S1588" i="18"/>
  <c r="S1632" i="18"/>
  <c r="S1670" i="18"/>
  <c r="S1656" i="18"/>
  <c r="S1642" i="18"/>
  <c r="S1693" i="18"/>
  <c r="S1679" i="18"/>
  <c r="S1709" i="18"/>
  <c r="S1578" i="18"/>
  <c r="S1593" i="18"/>
  <c r="S1579" i="18"/>
  <c r="S1592" i="18"/>
  <c r="S1629" i="18"/>
  <c r="S1560" i="18"/>
  <c r="S1559" i="18"/>
  <c r="S1667" i="18"/>
  <c r="S1620" i="18"/>
  <c r="S1537" i="18"/>
  <c r="S1659" i="18"/>
  <c r="S1574" i="18"/>
  <c r="S1726" i="18"/>
  <c r="S1553" i="18"/>
  <c r="S1725" i="18"/>
  <c r="S1542" i="18"/>
  <c r="S1724" i="18"/>
  <c r="S1543" i="18"/>
  <c r="S1599" i="18"/>
  <c r="S1639" i="18"/>
  <c r="S1720" i="18"/>
  <c r="S1585" i="18"/>
  <c r="S1637" i="18"/>
  <c r="S1612" i="18"/>
  <c r="S1666" i="18"/>
  <c r="S1584" i="18"/>
  <c r="S1532" i="18"/>
  <c r="S1546" i="18"/>
  <c r="S1624" i="18"/>
  <c r="S1610" i="18"/>
  <c r="S1596" i="18"/>
  <c r="S1664" i="18"/>
  <c r="S1650" i="18"/>
  <c r="S1687" i="18"/>
  <c r="S1717" i="18"/>
  <c r="S1703" i="18"/>
  <c r="S1674" i="18"/>
  <c r="S1621" i="18"/>
  <c r="S1647" i="18"/>
  <c r="S1673" i="18"/>
  <c r="S1563" i="18"/>
  <c r="S1669" i="18"/>
  <c r="S1573" i="18"/>
  <c r="S1654" i="18"/>
  <c r="S1552" i="18"/>
  <c r="S1551" i="18"/>
  <c r="S1723" i="18"/>
  <c r="S1638" i="18"/>
  <c r="S1556" i="18"/>
  <c r="S1597" i="18"/>
  <c r="S1651" i="18"/>
  <c r="S1635" i="18"/>
  <c r="S1548" i="18"/>
  <c r="S1568" i="18"/>
  <c r="S1582" i="18"/>
  <c r="S1634" i="18"/>
  <c r="S1566" i="18"/>
  <c r="S1661" i="18"/>
  <c r="S1714" i="18"/>
  <c r="S1628" i="18"/>
  <c r="S1536" i="18"/>
  <c r="S1697" i="18"/>
  <c r="S1699" i="18"/>
  <c r="S1598" i="18"/>
  <c r="S1618" i="18"/>
  <c r="S1619" i="18"/>
  <c r="S1577" i="18"/>
  <c r="S1538" i="18"/>
  <c r="S1604" i="18"/>
  <c r="S1644" i="18"/>
  <c r="S1554" i="18"/>
  <c r="S1541" i="18"/>
  <c r="S1601" i="18"/>
  <c r="S1655" i="18"/>
  <c r="S1529" i="18"/>
  <c r="S1586" i="18"/>
  <c r="S1530" i="18"/>
  <c r="S1627" i="18"/>
  <c r="S1675" i="18"/>
  <c r="S1549" i="18"/>
  <c r="S1533" i="18"/>
  <c r="S1623" i="18"/>
  <c r="S1609" i="18"/>
  <c r="S1595" i="18"/>
  <c r="S1663" i="18"/>
  <c r="S1649" i="18"/>
  <c r="S1686" i="18"/>
  <c r="S1716" i="18"/>
  <c r="S1702" i="18"/>
  <c r="S1565" i="18"/>
  <c r="S1658" i="18"/>
  <c r="S1615" i="18"/>
  <c r="S1641" i="18"/>
  <c r="S1678" i="18"/>
  <c r="S1708" i="18"/>
  <c r="S1614" i="18"/>
  <c r="S1640" i="18"/>
  <c r="S1690" i="18"/>
  <c r="S1676" i="18"/>
  <c r="S1571" i="18"/>
  <c r="S1626" i="18"/>
  <c r="S1652" i="18"/>
  <c r="S1689" i="18"/>
  <c r="S1705" i="18"/>
  <c r="S1531" i="18"/>
  <c r="S1545" i="18"/>
  <c r="S1611" i="18"/>
  <c r="S1704" i="18"/>
  <c r="S1583" i="18"/>
  <c r="S1547" i="18"/>
  <c r="S1567" i="18"/>
  <c r="S1581" i="18"/>
  <c r="S1633" i="18"/>
  <c r="S1683" i="18"/>
  <c r="S1722" i="18"/>
  <c r="S1591" i="18"/>
  <c r="S1712" i="18"/>
  <c r="S1590" i="18"/>
  <c r="S1630" i="18"/>
  <c r="S1672" i="18"/>
  <c r="S1695" i="18"/>
  <c r="S1587" i="18"/>
  <c r="S1692" i="18"/>
  <c r="S1668" i="18"/>
  <c r="S1691" i="18"/>
  <c r="S1707" i="18"/>
  <c r="S1558" i="18"/>
  <c r="S1613" i="18"/>
  <c r="S1653" i="18"/>
  <c r="S1706" i="18"/>
  <c r="S1557" i="18"/>
  <c r="S1550" i="18"/>
  <c r="S1625" i="18"/>
  <c r="S1665" i="18"/>
  <c r="S1688" i="18"/>
  <c r="S1569" i="18"/>
  <c r="S1534" i="18"/>
  <c r="S1622" i="18"/>
  <c r="S1608" i="18"/>
  <c r="S1594" i="18"/>
  <c r="S1662" i="18"/>
  <c r="S1648" i="18"/>
  <c r="S1685" i="18"/>
  <c r="S1715" i="18"/>
  <c r="S1701" i="18"/>
  <c r="Q1526" i="18"/>
  <c r="R1526" i="18"/>
  <c r="R1525" i="18"/>
  <c r="Q1525" i="18"/>
  <c r="R1524" i="18"/>
  <c r="S1524" i="18" s="1"/>
  <c r="Q1524" i="18"/>
  <c r="R1523" i="18"/>
  <c r="S1523" i="18" s="1"/>
  <c r="Q1523" i="18"/>
  <c r="Q1522" i="18"/>
  <c r="R1522" i="18"/>
  <c r="Q1521" i="18"/>
  <c r="R1521" i="18"/>
  <c r="Q1520" i="18"/>
  <c r="R1520" i="18"/>
  <c r="Q1519" i="18"/>
  <c r="R1519" i="18"/>
  <c r="Q1518" i="18"/>
  <c r="R1518" i="18"/>
  <c r="Q1517" i="18"/>
  <c r="R1517" i="18"/>
  <c r="Q1516" i="18"/>
  <c r="R1516" i="18"/>
  <c r="Q1515" i="18"/>
  <c r="R1515" i="18"/>
  <c r="R1514" i="18"/>
  <c r="Q1514" i="18"/>
  <c r="Q1513" i="18"/>
  <c r="R1513" i="18"/>
  <c r="R1512" i="18"/>
  <c r="Q1512" i="18"/>
  <c r="Q1511" i="18"/>
  <c r="R1511" i="18"/>
  <c r="Q1510" i="18"/>
  <c r="R1510" i="18"/>
  <c r="R1497" i="18"/>
  <c r="Q1497" i="18"/>
  <c r="Q1498" i="18"/>
  <c r="R1498" i="18"/>
  <c r="R1499" i="18"/>
  <c r="Q1499" i="18"/>
  <c r="R1500" i="18"/>
  <c r="Q1500" i="18"/>
  <c r="R1501" i="18"/>
  <c r="Q1501" i="18"/>
  <c r="R1502" i="18"/>
  <c r="Q1502" i="18"/>
  <c r="Q1503" i="18"/>
  <c r="R1503" i="18"/>
  <c r="Q1504" i="18"/>
  <c r="R1504" i="18"/>
  <c r="Q1505" i="18"/>
  <c r="R1505" i="18"/>
  <c r="Q1506" i="18"/>
  <c r="R1506" i="18"/>
  <c r="Q1507" i="18"/>
  <c r="R1507" i="18"/>
  <c r="Q1508" i="18"/>
  <c r="R1508" i="18"/>
  <c r="Q1509" i="18"/>
  <c r="R1509" i="18"/>
  <c r="S1718" i="18"/>
  <c r="S1713" i="18"/>
  <c r="S1684" i="18"/>
  <c r="S1602" i="18"/>
  <c r="S1603" i="18"/>
  <c r="S1606" i="18"/>
  <c r="S1616" i="18"/>
  <c r="S1580" i="18"/>
  <c r="S1535" i="18"/>
  <c r="S1636" i="18"/>
  <c r="S1555" i="18"/>
  <c r="S1700" i="18"/>
  <c r="S1607" i="18"/>
  <c r="S1711" i="18"/>
  <c r="S1677" i="18"/>
  <c r="S1682" i="18"/>
  <c r="S1645" i="18"/>
  <c r="S1600" i="18"/>
  <c r="S1605" i="18"/>
  <c r="S1564" i="18"/>
  <c r="S1570" i="18"/>
  <c r="S1572" i="18"/>
  <c r="S1544" i="18"/>
  <c r="S1721" i="18"/>
  <c r="S1646" i="18"/>
  <c r="S1501" i="18" l="1"/>
  <c r="S1506" i="18"/>
  <c r="S1522" i="18"/>
  <c r="S1503" i="18"/>
  <c r="S1511" i="18"/>
  <c r="S1525" i="18"/>
  <c r="S1520" i="18"/>
  <c r="S1510" i="18"/>
  <c r="S1504" i="18"/>
  <c r="S1521" i="18"/>
  <c r="S1502" i="18"/>
  <c r="S1526" i="18"/>
  <c r="S1505" i="18"/>
  <c r="S1512" i="18"/>
  <c r="S1513" i="18"/>
  <c r="S1514" i="18"/>
  <c r="S1517" i="18"/>
  <c r="S1515" i="18"/>
  <c r="S1516" i="18"/>
  <c r="S1518" i="18"/>
  <c r="S1509" i="18"/>
  <c r="S1519" i="18"/>
  <c r="S1507" i="18"/>
  <c r="S1508" i="18"/>
  <c r="N1496" i="18"/>
  <c r="N1495" i="18"/>
  <c r="N1494" i="18"/>
  <c r="N1493" i="18"/>
  <c r="N1492" i="18"/>
  <c r="N1491" i="18"/>
  <c r="N1490" i="18"/>
  <c r="N1489" i="18"/>
  <c r="N1488" i="18"/>
  <c r="N1487" i="18"/>
  <c r="N1486" i="18"/>
  <c r="N1485" i="18"/>
  <c r="N1484" i="18"/>
  <c r="N1483" i="18"/>
  <c r="N1482" i="18"/>
  <c r="I1496" i="18"/>
  <c r="H1496" i="18"/>
  <c r="I1495" i="18"/>
  <c r="H1495" i="18"/>
  <c r="I1494" i="18"/>
  <c r="H1494" i="18"/>
  <c r="I1493" i="18"/>
  <c r="H1493" i="18"/>
  <c r="I1492" i="18"/>
  <c r="H1492" i="18"/>
  <c r="I1491" i="18"/>
  <c r="H1491" i="18"/>
  <c r="I1490" i="18"/>
  <c r="H1490" i="18"/>
  <c r="I1489" i="18"/>
  <c r="H1489" i="18"/>
  <c r="I1488" i="18"/>
  <c r="H1488" i="18"/>
  <c r="I1487" i="18"/>
  <c r="H1487" i="18"/>
  <c r="I1486" i="18"/>
  <c r="H1486" i="18"/>
  <c r="I1485" i="18"/>
  <c r="H1485" i="18"/>
  <c r="I1484" i="18"/>
  <c r="H1484" i="18"/>
  <c r="I1483" i="18"/>
  <c r="H1483" i="18"/>
  <c r="I1482" i="18"/>
  <c r="H1482" i="18"/>
  <c r="S1497" i="18"/>
  <c r="S1498" i="18"/>
  <c r="S1499" i="18"/>
  <c r="S1500" i="18"/>
  <c r="N1481" i="18"/>
  <c r="N1480" i="18"/>
  <c r="N1479" i="18"/>
  <c r="N1478" i="18"/>
  <c r="N1477" i="18"/>
  <c r="I1481" i="18"/>
  <c r="H1481" i="18"/>
  <c r="I1480" i="18"/>
  <c r="H1480" i="18"/>
  <c r="I1479" i="18"/>
  <c r="H1479" i="18"/>
  <c r="I1478" i="18"/>
  <c r="H1478" i="18"/>
  <c r="I1477" i="18"/>
  <c r="H1477" i="18"/>
  <c r="N1476" i="18"/>
  <c r="N1475" i="18"/>
  <c r="I1476" i="18"/>
  <c r="H1476" i="18"/>
  <c r="I1475" i="18"/>
  <c r="H1475" i="18"/>
  <c r="N1452" i="18"/>
  <c r="N1453" i="18"/>
  <c r="N1454" i="18"/>
  <c r="N1455" i="18"/>
  <c r="N1456" i="18"/>
  <c r="N1457" i="18"/>
  <c r="N1458" i="18"/>
  <c r="N1459" i="18"/>
  <c r="N1460" i="18"/>
  <c r="N1461" i="18"/>
  <c r="N1462" i="18"/>
  <c r="N1463" i="18"/>
  <c r="N1464" i="18"/>
  <c r="N1465" i="18"/>
  <c r="N1466" i="18"/>
  <c r="N1467" i="18"/>
  <c r="N1468" i="18"/>
  <c r="N1469" i="18"/>
  <c r="N1470" i="18"/>
  <c r="N1471" i="18"/>
  <c r="N1472" i="18"/>
  <c r="N1473" i="18"/>
  <c r="N1474" i="18"/>
  <c r="R1496" i="18" l="1"/>
  <c r="Q1496" i="18"/>
  <c r="R1495" i="18"/>
  <c r="Q1495" i="18"/>
  <c r="R1494" i="18"/>
  <c r="Q1494" i="18"/>
  <c r="R1493" i="18"/>
  <c r="Q1493" i="18"/>
  <c r="R1492" i="18"/>
  <c r="Q1492" i="18"/>
  <c r="Q1491" i="18"/>
  <c r="R1491" i="18"/>
  <c r="R1490" i="18"/>
  <c r="Q1490" i="18"/>
  <c r="R1489" i="18"/>
  <c r="S1489" i="18" s="1"/>
  <c r="Q1489" i="18"/>
  <c r="R1488" i="18"/>
  <c r="Q1488" i="18"/>
  <c r="R1487" i="18"/>
  <c r="Q1487" i="18"/>
  <c r="R1486" i="18"/>
  <c r="Q1486" i="18"/>
  <c r="R1485" i="18"/>
  <c r="Q1485" i="18"/>
  <c r="Q1484" i="18"/>
  <c r="R1484" i="18"/>
  <c r="Q1483" i="18"/>
  <c r="R1483" i="18"/>
  <c r="Q1482" i="18"/>
  <c r="R1482" i="18"/>
  <c r="R1481" i="18"/>
  <c r="Q1481" i="18"/>
  <c r="Q1480" i="18"/>
  <c r="R1480" i="18"/>
  <c r="Q1479" i="18"/>
  <c r="R1479" i="18"/>
  <c r="Q1478" i="18"/>
  <c r="R1478" i="18"/>
  <c r="Q1477" i="18"/>
  <c r="R1477" i="18"/>
  <c r="R1476" i="18"/>
  <c r="Q1476" i="18"/>
  <c r="Q1475" i="18"/>
  <c r="R1475" i="18"/>
  <c r="H1452" i="18"/>
  <c r="I1452" i="18"/>
  <c r="H1453" i="18"/>
  <c r="I1453" i="18"/>
  <c r="H1454" i="18"/>
  <c r="I1454" i="18"/>
  <c r="H1455" i="18"/>
  <c r="I1455" i="18"/>
  <c r="H1456" i="18"/>
  <c r="I1456" i="18"/>
  <c r="H1457" i="18"/>
  <c r="I1457" i="18"/>
  <c r="H1458" i="18"/>
  <c r="I1458" i="18"/>
  <c r="H1459" i="18"/>
  <c r="I1459" i="18"/>
  <c r="H1460" i="18"/>
  <c r="I1460" i="18"/>
  <c r="H1461" i="18"/>
  <c r="I1461" i="18"/>
  <c r="H1462" i="18"/>
  <c r="I1462" i="18"/>
  <c r="H1463" i="18"/>
  <c r="I1463" i="18"/>
  <c r="H1464" i="18"/>
  <c r="I1464" i="18"/>
  <c r="H1465" i="18"/>
  <c r="I1465" i="18"/>
  <c r="H1466" i="18"/>
  <c r="I1466" i="18"/>
  <c r="H1467" i="18"/>
  <c r="I1467" i="18"/>
  <c r="H1468" i="18"/>
  <c r="I1468" i="18"/>
  <c r="H1469" i="18"/>
  <c r="I1469" i="18"/>
  <c r="H1470" i="18"/>
  <c r="I1470" i="18"/>
  <c r="H1471" i="18"/>
  <c r="I1471" i="18"/>
  <c r="H1472" i="18"/>
  <c r="I1472" i="18"/>
  <c r="H1473" i="18"/>
  <c r="I1473" i="18"/>
  <c r="H1474" i="18"/>
  <c r="I1474" i="18"/>
  <c r="N1451" i="18"/>
  <c r="I1451" i="18"/>
  <c r="H1451" i="18"/>
  <c r="S1475" i="18" l="1"/>
  <c r="S1491" i="18"/>
  <c r="S1486" i="18"/>
  <c r="S1477" i="18"/>
  <c r="S1478" i="18"/>
  <c r="S1492" i="18"/>
  <c r="S1493" i="18"/>
  <c r="S1487" i="18"/>
  <c r="S1488" i="18"/>
  <c r="S1481" i="18"/>
  <c r="S1494" i="18"/>
  <c r="S1495" i="18"/>
  <c r="S1479" i="18"/>
  <c r="S1484" i="18"/>
  <c r="S1480" i="18"/>
  <c r="S1490" i="18"/>
  <c r="R1452" i="18"/>
  <c r="S1452" i="18" s="1"/>
  <c r="Q1452" i="18"/>
  <c r="R1453" i="18"/>
  <c r="S1453" i="18" s="1"/>
  <c r="Q1453" i="18"/>
  <c r="R1454" i="18"/>
  <c r="S1454" i="18" s="1"/>
  <c r="Q1454" i="18"/>
  <c r="R1455" i="18"/>
  <c r="S1455" i="18" s="1"/>
  <c r="Q1455" i="18"/>
  <c r="R1456" i="18"/>
  <c r="S1456" i="18" s="1"/>
  <c r="Q1456" i="18"/>
  <c r="R1457" i="18"/>
  <c r="S1457" i="18" s="1"/>
  <c r="Q1457" i="18"/>
  <c r="R1458" i="18"/>
  <c r="Q1458" i="18"/>
  <c r="R1459" i="18"/>
  <c r="Q1459" i="18"/>
  <c r="R1460" i="18"/>
  <c r="Q1460" i="18"/>
  <c r="R1461" i="18"/>
  <c r="S1461" i="18" s="1"/>
  <c r="Q1461" i="18"/>
  <c r="R1462" i="18"/>
  <c r="S1462" i="18" s="1"/>
  <c r="Q1462" i="18"/>
  <c r="R1463" i="18"/>
  <c r="S1463" i="18" s="1"/>
  <c r="Q1463" i="18"/>
  <c r="R1464" i="18"/>
  <c r="S1464" i="18" s="1"/>
  <c r="Q1464" i="18"/>
  <c r="R1465" i="18"/>
  <c r="S1465" i="18" s="1"/>
  <c r="Q1465" i="18"/>
  <c r="R1466" i="18"/>
  <c r="S1466" i="18" s="1"/>
  <c r="Q1466" i="18"/>
  <c r="R1467" i="18"/>
  <c r="S1467" i="18" s="1"/>
  <c r="Q1467" i="18"/>
  <c r="Q1468" i="18"/>
  <c r="R1468" i="18"/>
  <c r="S1468" i="18" s="1"/>
  <c r="R1469" i="18"/>
  <c r="S1469" i="18" s="1"/>
  <c r="Q1469" i="18"/>
  <c r="R1470" i="18"/>
  <c r="S1470" i="18" s="1"/>
  <c r="Q1470" i="18"/>
  <c r="R1471" i="18"/>
  <c r="S1471" i="18" s="1"/>
  <c r="Q1471" i="18"/>
  <c r="R1472" i="18"/>
  <c r="Q1472" i="18"/>
  <c r="R1473" i="18"/>
  <c r="Q1473" i="18"/>
  <c r="R1474" i="18"/>
  <c r="Q1474" i="18"/>
  <c r="Q1451" i="18"/>
  <c r="R1451" i="18"/>
  <c r="S1451" i="18" s="1"/>
  <c r="S1482" i="18"/>
  <c r="S1496" i="18"/>
  <c r="S1483" i="18"/>
  <c r="S1485" i="18"/>
  <c r="S1476" i="18"/>
  <c r="S1473" i="18"/>
  <c r="S1459" i="18"/>
  <c r="S1472" i="18"/>
  <c r="S1460" i="18"/>
  <c r="S1458" i="18"/>
  <c r="N1431" i="18"/>
  <c r="N1432" i="18"/>
  <c r="N1433" i="18"/>
  <c r="N1434" i="18"/>
  <c r="N1435" i="18"/>
  <c r="N1436" i="18"/>
  <c r="N1437" i="18"/>
  <c r="N1438" i="18"/>
  <c r="N1439" i="18"/>
  <c r="N1440" i="18"/>
  <c r="N1441" i="18"/>
  <c r="N1442" i="18"/>
  <c r="N1443" i="18"/>
  <c r="N1444" i="18"/>
  <c r="N1445" i="18"/>
  <c r="N1446" i="18"/>
  <c r="N1447" i="18"/>
  <c r="N1448" i="18"/>
  <c r="N1449" i="18"/>
  <c r="N1450" i="18"/>
  <c r="I1450" i="18"/>
  <c r="H1450" i="18"/>
  <c r="H1431" i="18"/>
  <c r="I1431" i="18"/>
  <c r="H1432" i="18"/>
  <c r="I1432" i="18"/>
  <c r="H1433" i="18"/>
  <c r="I1433" i="18"/>
  <c r="H1434" i="18"/>
  <c r="I1434" i="18"/>
  <c r="H1435" i="18"/>
  <c r="I1435" i="18"/>
  <c r="H1436" i="18"/>
  <c r="I1436" i="18"/>
  <c r="H1437" i="18"/>
  <c r="I1437" i="18"/>
  <c r="H1438" i="18"/>
  <c r="I1438" i="18"/>
  <c r="H1439" i="18"/>
  <c r="I1439" i="18"/>
  <c r="H1440" i="18"/>
  <c r="I1440" i="18"/>
  <c r="H1441" i="18"/>
  <c r="I1441" i="18"/>
  <c r="H1442" i="18"/>
  <c r="I1442" i="18"/>
  <c r="H1443" i="18"/>
  <c r="I1443" i="18"/>
  <c r="H1444" i="18"/>
  <c r="I1444" i="18"/>
  <c r="H1445" i="18"/>
  <c r="I1445" i="18"/>
  <c r="H1446" i="18"/>
  <c r="I1446" i="18"/>
  <c r="H1447" i="18"/>
  <c r="I1447" i="18"/>
  <c r="H1448" i="18"/>
  <c r="I1448" i="18"/>
  <c r="H1449" i="18"/>
  <c r="I1449" i="18"/>
  <c r="H1309" i="18"/>
  <c r="I1309" i="18"/>
  <c r="N1309" i="18"/>
  <c r="H1430" i="18"/>
  <c r="I1430" i="18"/>
  <c r="N1430" i="18"/>
  <c r="N1418" i="18"/>
  <c r="N1419" i="18"/>
  <c r="N1420" i="18"/>
  <c r="N1421" i="18"/>
  <c r="N1422" i="18"/>
  <c r="N1423" i="18"/>
  <c r="N1424" i="18"/>
  <c r="N1425" i="18"/>
  <c r="N1426" i="18"/>
  <c r="N1427" i="18"/>
  <c r="N1428" i="18"/>
  <c r="N1429" i="18"/>
  <c r="H1418" i="18"/>
  <c r="I1418" i="18"/>
  <c r="H1419" i="18"/>
  <c r="I1419" i="18"/>
  <c r="H1420" i="18"/>
  <c r="I1420" i="18"/>
  <c r="H1421" i="18"/>
  <c r="I1421" i="18"/>
  <c r="H1422" i="18"/>
  <c r="I1422" i="18"/>
  <c r="H1423" i="18"/>
  <c r="I1423" i="18"/>
  <c r="H1424" i="18"/>
  <c r="I1424" i="18"/>
  <c r="H1425" i="18"/>
  <c r="I1425" i="18"/>
  <c r="H1426" i="18"/>
  <c r="I1426" i="18"/>
  <c r="H1427" i="18"/>
  <c r="I1427" i="18"/>
  <c r="H1428" i="18"/>
  <c r="I1428" i="18"/>
  <c r="H1429" i="18"/>
  <c r="I1429" i="18"/>
  <c r="N1405" i="18"/>
  <c r="N1406" i="18"/>
  <c r="N1407" i="18"/>
  <c r="N1408" i="18"/>
  <c r="N1409" i="18"/>
  <c r="N1410" i="18"/>
  <c r="N1411" i="18"/>
  <c r="N1412" i="18"/>
  <c r="N1413" i="18"/>
  <c r="N1414" i="18"/>
  <c r="N1415" i="18"/>
  <c r="N1416" i="18"/>
  <c r="N1417" i="18"/>
  <c r="H1405" i="18"/>
  <c r="I1405" i="18"/>
  <c r="H1406" i="18"/>
  <c r="I1406" i="18"/>
  <c r="H1407" i="18"/>
  <c r="I1407" i="18"/>
  <c r="H1408" i="18"/>
  <c r="I1408" i="18"/>
  <c r="H1409" i="18"/>
  <c r="I1409" i="18"/>
  <c r="H1410" i="18"/>
  <c r="I1410" i="18"/>
  <c r="H1411" i="18"/>
  <c r="I1411" i="18"/>
  <c r="H1412" i="18"/>
  <c r="I1412" i="18"/>
  <c r="H1413" i="18"/>
  <c r="I1413" i="18"/>
  <c r="H1414" i="18"/>
  <c r="I1414" i="18"/>
  <c r="H1415" i="18"/>
  <c r="I1415" i="18"/>
  <c r="H1416" i="18"/>
  <c r="I1416" i="18"/>
  <c r="H1417" i="18"/>
  <c r="I1417" i="18"/>
  <c r="N1404" i="18"/>
  <c r="H1404" i="18"/>
  <c r="I1404" i="18"/>
  <c r="N1403" i="18"/>
  <c r="H1403" i="18"/>
  <c r="I1403" i="18"/>
  <c r="N1392" i="18"/>
  <c r="N1393" i="18"/>
  <c r="N1394" i="18"/>
  <c r="N1395" i="18"/>
  <c r="N1396" i="18"/>
  <c r="N1397" i="18"/>
  <c r="N1398" i="18"/>
  <c r="N1399" i="18"/>
  <c r="N1400" i="18"/>
  <c r="N1401" i="18"/>
  <c r="N1402" i="18"/>
  <c r="H1392" i="18"/>
  <c r="I1392" i="18"/>
  <c r="H1393" i="18"/>
  <c r="I1393" i="18"/>
  <c r="H1394" i="18"/>
  <c r="I1394" i="18"/>
  <c r="H1395" i="18"/>
  <c r="I1395" i="18"/>
  <c r="H1396" i="18"/>
  <c r="I1396" i="18"/>
  <c r="H1397" i="18"/>
  <c r="I1397" i="18"/>
  <c r="H1398" i="18"/>
  <c r="I1398" i="18"/>
  <c r="H1399" i="18"/>
  <c r="I1399" i="18"/>
  <c r="H1400" i="18"/>
  <c r="I1400" i="18"/>
  <c r="H1401" i="18"/>
  <c r="I1401" i="18"/>
  <c r="H1402" i="18"/>
  <c r="I1402" i="18"/>
  <c r="N1391" i="18"/>
  <c r="I1391" i="18"/>
  <c r="H1391" i="18"/>
  <c r="N1389" i="18"/>
  <c r="N1390" i="18"/>
  <c r="H1389" i="18"/>
  <c r="I1389" i="18"/>
  <c r="H1390" i="18"/>
  <c r="I1390" i="18"/>
  <c r="N1388" i="18"/>
  <c r="H1388" i="18"/>
  <c r="I1388" i="18"/>
  <c r="N1386" i="18"/>
  <c r="N1387" i="18"/>
  <c r="H1386" i="18"/>
  <c r="I1386" i="18"/>
  <c r="H1387" i="18"/>
  <c r="I1387" i="18"/>
  <c r="N1384" i="18"/>
  <c r="N1385" i="18"/>
  <c r="H1384" i="18"/>
  <c r="I1384" i="18"/>
  <c r="H1385" i="18"/>
  <c r="I1385" i="18"/>
  <c r="N1383" i="18"/>
  <c r="I1383" i="18"/>
  <c r="H1383" i="18"/>
  <c r="N1382" i="18"/>
  <c r="H1382" i="18"/>
  <c r="I1382" i="18"/>
  <c r="N1380" i="18"/>
  <c r="N1381" i="18"/>
  <c r="H1380" i="18"/>
  <c r="I1380" i="18"/>
  <c r="H1381" i="18"/>
  <c r="I1381" i="18"/>
  <c r="N1379" i="18"/>
  <c r="H1379" i="18"/>
  <c r="I1379" i="18"/>
  <c r="N1378" i="18"/>
  <c r="I1378" i="18"/>
  <c r="H1378" i="18"/>
  <c r="N1377" i="18"/>
  <c r="H1377" i="18"/>
  <c r="I1377" i="18"/>
  <c r="N1376" i="18"/>
  <c r="H1376" i="18"/>
  <c r="I1376" i="18"/>
  <c r="N1373" i="18"/>
  <c r="N1374" i="18"/>
  <c r="N1375" i="18"/>
  <c r="H1373" i="18"/>
  <c r="I1373" i="18"/>
  <c r="H1374" i="18"/>
  <c r="I1374" i="18"/>
  <c r="H1375" i="18"/>
  <c r="I1375" i="18"/>
  <c r="N1372" i="18"/>
  <c r="N1371" i="18"/>
  <c r="I1372" i="18"/>
  <c r="H1372" i="18"/>
  <c r="I1371" i="18"/>
  <c r="H1371" i="18"/>
  <c r="N1366" i="18"/>
  <c r="N1367" i="18"/>
  <c r="N1368" i="18"/>
  <c r="N1369" i="18"/>
  <c r="N1370" i="18"/>
  <c r="H1366" i="18"/>
  <c r="I1366" i="18"/>
  <c r="H1367" i="18"/>
  <c r="I1367" i="18"/>
  <c r="H1368" i="18"/>
  <c r="I1368" i="18"/>
  <c r="H1369" i="18"/>
  <c r="I1369" i="18"/>
  <c r="H1370" i="18"/>
  <c r="I1370" i="18"/>
  <c r="N1364" i="18"/>
  <c r="N1365" i="18"/>
  <c r="H1364" i="18"/>
  <c r="I1364" i="18"/>
  <c r="H1365" i="18"/>
  <c r="I1365" i="18"/>
  <c r="N1363" i="18"/>
  <c r="N1362" i="18"/>
  <c r="N1361" i="18"/>
  <c r="N1360" i="18"/>
  <c r="N1359" i="18"/>
  <c r="N1358" i="18"/>
  <c r="N1357" i="18"/>
  <c r="N1356" i="18"/>
  <c r="H1357" i="18"/>
  <c r="I1357" i="18"/>
  <c r="H1358" i="18"/>
  <c r="I1358" i="18"/>
  <c r="H1359" i="18"/>
  <c r="I1359" i="18"/>
  <c r="H1360" i="18"/>
  <c r="I1360" i="18"/>
  <c r="H1361" i="18"/>
  <c r="I1361" i="18"/>
  <c r="H1362" i="18"/>
  <c r="I1362" i="18"/>
  <c r="H1363" i="18"/>
  <c r="I1363" i="18"/>
  <c r="I1356" i="18"/>
  <c r="H1356" i="18"/>
  <c r="N1355" i="18"/>
  <c r="H1355" i="18"/>
  <c r="I1355" i="18"/>
  <c r="N1354" i="18"/>
  <c r="H1354" i="18"/>
  <c r="I1354" i="18"/>
  <c r="N1353" i="18"/>
  <c r="H1353" i="18"/>
  <c r="I1353" i="18"/>
  <c r="N1352" i="18"/>
  <c r="I1352" i="18"/>
  <c r="H1352" i="18"/>
  <c r="N1349" i="18"/>
  <c r="N1350" i="18"/>
  <c r="N1351" i="18"/>
  <c r="H1349" i="18"/>
  <c r="I1349" i="18"/>
  <c r="H1350" i="18"/>
  <c r="I1350" i="18"/>
  <c r="H1351" i="18"/>
  <c r="I1351" i="18"/>
  <c r="N1339" i="18"/>
  <c r="N1334" i="18"/>
  <c r="N1335" i="18"/>
  <c r="N1336" i="18"/>
  <c r="N1337" i="18"/>
  <c r="N1338" i="18"/>
  <c r="N1340" i="18"/>
  <c r="N1341" i="18"/>
  <c r="N1342" i="18"/>
  <c r="N1343" i="18"/>
  <c r="N1344" i="18"/>
  <c r="N1345" i="18"/>
  <c r="N1346" i="18"/>
  <c r="N1347" i="18"/>
  <c r="N1348" i="18"/>
  <c r="H1348" i="18"/>
  <c r="I1348" i="18"/>
  <c r="H1334" i="18"/>
  <c r="I1334" i="18"/>
  <c r="H1335" i="18"/>
  <c r="I1335" i="18"/>
  <c r="H1336" i="18"/>
  <c r="I1336" i="18"/>
  <c r="H1337" i="18"/>
  <c r="I1337" i="18"/>
  <c r="H1338" i="18"/>
  <c r="I1338" i="18"/>
  <c r="H1339" i="18"/>
  <c r="I1339" i="18"/>
  <c r="H1340" i="18"/>
  <c r="I1340" i="18"/>
  <c r="H1341" i="18"/>
  <c r="I1341" i="18"/>
  <c r="H1342" i="18"/>
  <c r="I1342" i="18"/>
  <c r="H1343" i="18"/>
  <c r="I1343" i="18"/>
  <c r="H1344" i="18"/>
  <c r="I1344" i="18"/>
  <c r="H1345" i="18"/>
  <c r="I1345" i="18"/>
  <c r="H1346" i="18"/>
  <c r="I1346" i="18"/>
  <c r="H1347" i="18"/>
  <c r="I1347" i="18"/>
  <c r="N1333" i="18"/>
  <c r="H1333" i="18"/>
  <c r="I1333" i="18"/>
  <c r="N1332" i="18"/>
  <c r="N1331" i="18"/>
  <c r="I1332" i="18"/>
  <c r="H1332" i="18"/>
  <c r="I1331" i="18"/>
  <c r="H1331" i="18"/>
  <c r="N1324" i="18"/>
  <c r="N1325" i="18"/>
  <c r="N1326" i="18"/>
  <c r="N1327" i="18"/>
  <c r="N1328" i="18"/>
  <c r="N1329" i="18"/>
  <c r="N1330" i="18"/>
  <c r="H1324" i="18"/>
  <c r="I1324" i="18"/>
  <c r="H1325" i="18"/>
  <c r="I1325" i="18"/>
  <c r="H1326" i="18"/>
  <c r="I1326" i="18"/>
  <c r="H1327" i="18"/>
  <c r="I1327" i="18"/>
  <c r="H1328" i="18"/>
  <c r="I1328" i="18"/>
  <c r="H1329" i="18"/>
  <c r="I1329" i="18"/>
  <c r="H1330" i="18"/>
  <c r="I1330" i="18"/>
  <c r="N1323" i="18"/>
  <c r="H1323" i="18"/>
  <c r="I1323" i="18"/>
  <c r="N1320" i="18"/>
  <c r="N1321" i="18"/>
  <c r="N1322" i="18"/>
  <c r="H1320" i="18"/>
  <c r="I1320" i="18"/>
  <c r="H1321" i="18"/>
  <c r="I1321" i="18"/>
  <c r="H1322" i="18"/>
  <c r="I1322" i="18"/>
  <c r="N1319" i="18"/>
  <c r="H1319" i="18"/>
  <c r="I1319" i="18"/>
  <c r="N1313" i="18"/>
  <c r="N1314" i="18"/>
  <c r="N1315" i="18"/>
  <c r="N1316" i="18"/>
  <c r="N1317" i="18"/>
  <c r="N1318" i="18"/>
  <c r="H1313" i="18"/>
  <c r="I1313" i="18"/>
  <c r="H1314" i="18"/>
  <c r="I1314" i="18"/>
  <c r="H1315" i="18"/>
  <c r="I1315" i="18"/>
  <c r="H1316" i="18"/>
  <c r="I1316" i="18"/>
  <c r="H1317" i="18"/>
  <c r="I1317" i="18"/>
  <c r="H1318" i="18"/>
  <c r="I1318" i="18"/>
  <c r="N1312" i="18"/>
  <c r="N1311" i="18"/>
  <c r="H1311" i="18"/>
  <c r="I1311" i="18"/>
  <c r="H1312" i="18"/>
  <c r="I1312" i="18"/>
  <c r="N1310" i="18"/>
  <c r="H1310" i="18"/>
  <c r="I1310" i="18"/>
  <c r="N1308" i="18"/>
  <c r="H1308" i="18"/>
  <c r="I1308" i="18"/>
  <c r="N1307" i="18"/>
  <c r="H1307" i="18"/>
  <c r="I1307" i="18"/>
  <c r="N1304" i="18"/>
  <c r="N1305" i="18"/>
  <c r="N1306" i="18"/>
  <c r="H1304" i="18"/>
  <c r="I1304" i="18"/>
  <c r="H1305" i="18"/>
  <c r="I1305" i="18"/>
  <c r="H1306" i="18"/>
  <c r="I1306" i="18"/>
  <c r="N1302" i="18"/>
  <c r="N1303" i="18"/>
  <c r="H1303" i="18"/>
  <c r="I1303" i="18"/>
  <c r="I1302" i="18"/>
  <c r="H1302" i="18"/>
  <c r="N1298" i="18"/>
  <c r="N1299" i="18"/>
  <c r="N1300" i="18"/>
  <c r="N1301" i="18"/>
  <c r="H1298" i="18"/>
  <c r="I1298" i="18"/>
  <c r="H1299" i="18"/>
  <c r="I1299" i="18"/>
  <c r="H1300" i="18"/>
  <c r="I1300" i="18"/>
  <c r="H1301" i="18"/>
  <c r="I1301" i="18"/>
  <c r="H1286" i="18"/>
  <c r="I1286" i="18"/>
  <c r="H1287" i="18"/>
  <c r="I1287" i="18"/>
  <c r="H1288" i="18"/>
  <c r="I1288" i="18"/>
  <c r="H1289" i="18"/>
  <c r="I1289" i="18"/>
  <c r="H1290" i="18"/>
  <c r="I1290" i="18"/>
  <c r="N1297" i="18"/>
  <c r="H1297" i="18"/>
  <c r="I1297" i="18"/>
  <c r="N1291" i="18"/>
  <c r="N1292" i="18"/>
  <c r="N1293" i="18"/>
  <c r="N1294" i="18"/>
  <c r="N1295" i="18"/>
  <c r="N1296" i="18"/>
  <c r="H1291" i="18"/>
  <c r="I1291" i="18"/>
  <c r="H1292" i="18"/>
  <c r="I1292" i="18"/>
  <c r="H1293" i="18"/>
  <c r="I1293" i="18"/>
  <c r="H1294" i="18"/>
  <c r="I1294" i="18"/>
  <c r="H1295" i="18"/>
  <c r="I1295" i="18"/>
  <c r="H1296" i="18"/>
  <c r="I1296" i="18"/>
  <c r="N1286" i="18"/>
  <c r="N1287" i="18"/>
  <c r="N1288" i="18"/>
  <c r="N1289" i="18"/>
  <c r="N1290" i="18"/>
  <c r="N1285" i="18"/>
  <c r="H1285" i="18"/>
  <c r="I1285" i="18"/>
  <c r="N1280" i="18"/>
  <c r="N1281" i="18"/>
  <c r="N1282" i="18"/>
  <c r="N1283" i="18"/>
  <c r="N1284" i="18"/>
  <c r="H1280" i="18"/>
  <c r="I1280" i="18"/>
  <c r="H1281" i="18"/>
  <c r="I1281" i="18"/>
  <c r="H1282" i="18"/>
  <c r="I1282" i="18"/>
  <c r="H1283" i="18"/>
  <c r="I1283" i="18"/>
  <c r="H1284" i="18"/>
  <c r="I1284" i="18"/>
  <c r="N1279" i="18"/>
  <c r="H1279" i="18"/>
  <c r="I1279" i="18"/>
  <c r="N1278" i="18"/>
  <c r="H1278" i="18"/>
  <c r="I1278" i="18"/>
  <c r="N1277" i="18"/>
  <c r="H1277" i="18"/>
  <c r="I1277" i="18"/>
  <c r="N1275" i="18"/>
  <c r="N1276" i="18"/>
  <c r="H1275" i="18"/>
  <c r="I1275" i="18"/>
  <c r="H1276" i="18"/>
  <c r="I1276" i="18"/>
  <c r="N1271" i="18"/>
  <c r="N1272" i="18"/>
  <c r="N1273" i="18"/>
  <c r="N1274" i="18"/>
  <c r="H1271" i="18"/>
  <c r="I1271" i="18"/>
  <c r="H1272" i="18"/>
  <c r="I1272" i="18"/>
  <c r="H1273" i="18"/>
  <c r="I1273" i="18"/>
  <c r="H1274" i="18"/>
  <c r="I1274" i="18"/>
  <c r="N1255" i="18"/>
  <c r="N1256" i="18"/>
  <c r="N1257" i="18"/>
  <c r="N1258" i="18"/>
  <c r="N1259" i="18"/>
  <c r="N1260" i="18"/>
  <c r="N1261" i="18"/>
  <c r="N1262" i="18"/>
  <c r="N1263" i="18"/>
  <c r="N1264" i="18"/>
  <c r="N1265" i="18"/>
  <c r="N1266" i="18"/>
  <c r="N1267" i="18"/>
  <c r="N1268" i="18"/>
  <c r="N1269" i="18"/>
  <c r="N1270" i="18"/>
  <c r="H1255" i="18"/>
  <c r="I1255" i="18"/>
  <c r="H1256" i="18"/>
  <c r="I1256" i="18"/>
  <c r="H1257" i="18"/>
  <c r="I1257" i="18"/>
  <c r="H1258" i="18"/>
  <c r="I1258" i="18"/>
  <c r="H1259" i="18"/>
  <c r="I1259" i="18"/>
  <c r="H1260" i="18"/>
  <c r="I1260" i="18"/>
  <c r="H1261" i="18"/>
  <c r="I1261" i="18"/>
  <c r="H1262" i="18"/>
  <c r="I1262" i="18"/>
  <c r="H1263" i="18"/>
  <c r="I1263" i="18"/>
  <c r="H1264" i="18"/>
  <c r="I1264" i="18"/>
  <c r="H1265" i="18"/>
  <c r="I1265" i="18"/>
  <c r="H1266" i="18"/>
  <c r="I1266" i="18"/>
  <c r="H1267" i="18"/>
  <c r="I1267" i="18"/>
  <c r="H1268" i="18"/>
  <c r="I1268" i="18"/>
  <c r="H1269" i="18"/>
  <c r="I1269" i="18"/>
  <c r="H1270" i="18"/>
  <c r="I1270" i="18"/>
  <c r="N1253" i="18"/>
  <c r="N1254" i="18"/>
  <c r="H1253" i="18"/>
  <c r="I1253" i="18"/>
  <c r="H1254" i="18"/>
  <c r="I1254" i="18"/>
  <c r="N1252" i="18"/>
  <c r="N1251" i="18"/>
  <c r="H1251" i="18"/>
  <c r="I1251" i="18"/>
  <c r="H1252" i="18"/>
  <c r="I1252" i="18"/>
  <c r="N1250" i="18"/>
  <c r="H1250" i="18"/>
  <c r="I1250" i="18"/>
  <c r="N1244" i="18"/>
  <c r="N1245" i="18"/>
  <c r="N1246" i="18"/>
  <c r="N1247" i="18"/>
  <c r="N1248" i="18"/>
  <c r="N1249" i="18"/>
  <c r="H1244" i="18"/>
  <c r="I1244" i="18"/>
  <c r="H1245" i="18"/>
  <c r="I1245" i="18"/>
  <c r="H1246" i="18"/>
  <c r="I1246" i="18"/>
  <c r="H1247" i="18"/>
  <c r="I1247" i="18"/>
  <c r="H1248" i="18"/>
  <c r="I1248" i="18"/>
  <c r="H1249" i="18"/>
  <c r="I1249" i="18"/>
  <c r="N1240" i="18"/>
  <c r="N1241" i="18"/>
  <c r="N1242" i="18"/>
  <c r="N1243" i="18"/>
  <c r="H1240" i="18"/>
  <c r="I1240" i="18"/>
  <c r="H1241" i="18"/>
  <c r="I1241" i="18"/>
  <c r="H1242" i="18"/>
  <c r="I1242" i="18"/>
  <c r="H1243" i="18"/>
  <c r="I1243" i="18"/>
  <c r="N1238" i="18"/>
  <c r="N1239" i="18"/>
  <c r="H1238" i="18"/>
  <c r="I1238" i="18"/>
  <c r="H1239" i="18"/>
  <c r="I1239" i="18"/>
  <c r="N1235" i="18"/>
  <c r="N1236" i="18"/>
  <c r="N1237" i="18"/>
  <c r="H1235" i="18"/>
  <c r="I1235" i="18"/>
  <c r="H1236" i="18"/>
  <c r="I1236" i="18"/>
  <c r="H1237" i="18"/>
  <c r="I1237" i="18"/>
  <c r="N1232" i="18"/>
  <c r="N1233" i="18"/>
  <c r="N1234" i="18"/>
  <c r="H1232" i="18"/>
  <c r="I1232" i="18"/>
  <c r="H1233" i="18"/>
  <c r="I1233" i="18"/>
  <c r="H1234" i="18"/>
  <c r="I1234" i="18"/>
  <c r="N1230" i="18"/>
  <c r="N1231" i="18"/>
  <c r="H1230" i="18"/>
  <c r="I1230" i="18"/>
  <c r="H1231" i="18"/>
  <c r="I1231" i="18"/>
  <c r="N1216" i="18"/>
  <c r="N1217" i="18"/>
  <c r="N1218" i="18"/>
  <c r="N1219" i="18"/>
  <c r="N1220" i="18"/>
  <c r="N1221" i="18"/>
  <c r="N1222" i="18"/>
  <c r="N1223" i="18"/>
  <c r="N1224" i="18"/>
  <c r="N1225" i="18"/>
  <c r="N1226" i="18"/>
  <c r="N1227" i="18"/>
  <c r="N1228" i="18"/>
  <c r="N1229" i="18"/>
  <c r="H1216" i="18"/>
  <c r="I1216" i="18"/>
  <c r="H1217" i="18"/>
  <c r="I1217" i="18"/>
  <c r="H1218" i="18"/>
  <c r="I1218" i="18"/>
  <c r="H1219" i="18"/>
  <c r="I1219" i="18"/>
  <c r="H1220" i="18"/>
  <c r="I1220" i="18"/>
  <c r="H1221" i="18"/>
  <c r="I1221" i="18"/>
  <c r="H1222" i="18"/>
  <c r="I1222" i="18"/>
  <c r="H1223" i="18"/>
  <c r="I1223" i="18"/>
  <c r="H1224" i="18"/>
  <c r="I1224" i="18"/>
  <c r="H1225" i="18"/>
  <c r="I1225" i="18"/>
  <c r="H1226" i="18"/>
  <c r="I1226" i="18"/>
  <c r="H1227" i="18"/>
  <c r="I1227" i="18"/>
  <c r="H1228" i="18"/>
  <c r="I1228" i="18"/>
  <c r="H1229" i="18"/>
  <c r="I1229" i="18"/>
  <c r="N1215" i="18"/>
  <c r="H1215" i="18"/>
  <c r="I1215" i="18"/>
  <c r="N1210" i="18"/>
  <c r="N1205" i="18"/>
  <c r="N1206" i="18"/>
  <c r="N1207" i="18"/>
  <c r="N1208" i="18"/>
  <c r="N1209" i="18"/>
  <c r="N1211" i="18"/>
  <c r="N1212" i="18"/>
  <c r="N1213" i="18"/>
  <c r="N1214" i="18"/>
  <c r="H1205" i="18"/>
  <c r="I1205" i="18"/>
  <c r="H1206" i="18"/>
  <c r="I1206" i="18"/>
  <c r="H1207" i="18"/>
  <c r="I1207" i="18"/>
  <c r="H1208" i="18"/>
  <c r="I1208" i="18"/>
  <c r="H1209" i="18"/>
  <c r="I1209" i="18"/>
  <c r="H1210" i="18"/>
  <c r="I1210" i="18"/>
  <c r="H1211" i="18"/>
  <c r="I1211" i="18"/>
  <c r="H1212" i="18"/>
  <c r="I1212" i="18"/>
  <c r="H1213" i="18"/>
  <c r="I1213" i="18"/>
  <c r="H1214" i="18"/>
  <c r="I1214" i="18"/>
  <c r="N1193" i="18"/>
  <c r="N1194" i="18"/>
  <c r="N1195" i="18"/>
  <c r="N1196" i="18"/>
  <c r="N1197" i="18"/>
  <c r="N1198" i="18"/>
  <c r="N1199" i="18"/>
  <c r="N1200" i="18"/>
  <c r="N1201" i="18"/>
  <c r="N1202" i="18"/>
  <c r="N1203" i="18"/>
  <c r="N1204" i="18"/>
  <c r="H1199" i="18"/>
  <c r="H1193" i="18"/>
  <c r="I1193" i="18"/>
  <c r="H1194" i="18"/>
  <c r="I1194" i="18"/>
  <c r="H1195" i="18"/>
  <c r="I1195" i="18"/>
  <c r="H1196" i="18"/>
  <c r="I1196" i="18"/>
  <c r="H1197" i="18"/>
  <c r="I1197" i="18"/>
  <c r="H1198" i="18"/>
  <c r="I1198" i="18"/>
  <c r="I1199" i="18"/>
  <c r="H1200" i="18"/>
  <c r="I1200" i="18"/>
  <c r="H1201" i="18"/>
  <c r="I1201" i="18"/>
  <c r="H1202" i="18"/>
  <c r="I1202" i="18"/>
  <c r="H1203" i="18"/>
  <c r="I1203" i="18"/>
  <c r="H1204" i="18"/>
  <c r="I1204" i="18"/>
  <c r="N1188" i="18"/>
  <c r="N1189" i="18"/>
  <c r="N1190" i="18"/>
  <c r="N1191" i="18"/>
  <c r="N1192" i="18"/>
  <c r="H1188" i="18"/>
  <c r="I1188" i="18"/>
  <c r="H1189" i="18"/>
  <c r="I1189" i="18"/>
  <c r="H1190" i="18"/>
  <c r="I1190" i="18"/>
  <c r="H1191" i="18"/>
  <c r="I1191" i="18"/>
  <c r="H1192" i="18"/>
  <c r="I1192" i="18"/>
  <c r="N1183" i="18"/>
  <c r="N1184" i="18"/>
  <c r="N1185" i="18"/>
  <c r="N1186" i="18"/>
  <c r="N1187" i="18"/>
  <c r="H1183" i="18"/>
  <c r="I1183" i="18"/>
  <c r="H1184" i="18"/>
  <c r="I1184" i="18"/>
  <c r="H1185" i="18"/>
  <c r="I1185" i="18"/>
  <c r="H1186" i="18"/>
  <c r="I1186" i="18"/>
  <c r="H1187" i="18"/>
  <c r="I1187" i="18"/>
  <c r="N1177" i="18"/>
  <c r="N1178" i="18"/>
  <c r="N1179" i="18"/>
  <c r="N1180" i="18"/>
  <c r="N1181" i="18"/>
  <c r="N1182" i="18"/>
  <c r="H1177" i="18"/>
  <c r="I1177" i="18"/>
  <c r="H1178" i="18"/>
  <c r="I1178" i="18"/>
  <c r="H1179" i="18"/>
  <c r="I1179" i="18"/>
  <c r="H1180" i="18"/>
  <c r="I1180" i="18"/>
  <c r="H1181" i="18"/>
  <c r="I1181" i="18"/>
  <c r="H1182" i="18"/>
  <c r="I1182" i="18"/>
  <c r="N1173" i="18"/>
  <c r="N1174" i="18"/>
  <c r="N1175" i="18"/>
  <c r="N1176" i="18"/>
  <c r="H1173" i="18"/>
  <c r="I1173" i="18"/>
  <c r="H1174" i="18"/>
  <c r="I1174" i="18"/>
  <c r="H1175" i="18"/>
  <c r="I1175" i="18"/>
  <c r="H1176" i="18"/>
  <c r="I1176" i="18"/>
  <c r="N1167" i="18"/>
  <c r="N1168" i="18"/>
  <c r="N1169" i="18"/>
  <c r="N1170" i="18"/>
  <c r="N1171" i="18"/>
  <c r="N1172" i="18"/>
  <c r="H1167" i="18"/>
  <c r="I1167" i="18"/>
  <c r="H1168" i="18"/>
  <c r="I1168" i="18"/>
  <c r="H1169" i="18"/>
  <c r="I1169" i="18"/>
  <c r="H1170" i="18"/>
  <c r="I1170" i="18"/>
  <c r="H1171" i="18"/>
  <c r="I1171" i="18"/>
  <c r="H1172" i="18"/>
  <c r="I1172" i="18"/>
  <c r="N1165" i="18"/>
  <c r="N1166" i="18"/>
  <c r="H1165" i="18"/>
  <c r="I1165" i="18"/>
  <c r="H1166" i="18"/>
  <c r="I1166" i="18"/>
  <c r="N1158" i="18"/>
  <c r="N1159" i="18"/>
  <c r="N1160" i="18"/>
  <c r="N1161" i="18"/>
  <c r="N1162" i="18"/>
  <c r="N1163" i="18"/>
  <c r="N1164" i="18"/>
  <c r="H1158" i="18"/>
  <c r="I1158" i="18"/>
  <c r="H1159" i="18"/>
  <c r="I1159" i="18"/>
  <c r="H1160" i="18"/>
  <c r="I1160" i="18"/>
  <c r="H1161" i="18"/>
  <c r="I1161" i="18"/>
  <c r="H1162" i="18"/>
  <c r="I1162" i="18"/>
  <c r="H1163" i="18"/>
  <c r="I1163" i="18"/>
  <c r="H1164" i="18"/>
  <c r="I1164" i="18"/>
  <c r="N1137" i="18"/>
  <c r="N1138" i="18"/>
  <c r="N1139" i="18"/>
  <c r="N1140" i="18"/>
  <c r="N1141" i="18"/>
  <c r="N1142" i="18"/>
  <c r="N1143" i="18"/>
  <c r="N1144" i="18"/>
  <c r="N1145" i="18"/>
  <c r="N1146" i="18"/>
  <c r="N1147" i="18"/>
  <c r="N1148" i="18"/>
  <c r="N1149" i="18"/>
  <c r="N1150" i="18"/>
  <c r="N1151" i="18"/>
  <c r="N1152" i="18"/>
  <c r="N1153" i="18"/>
  <c r="N1154" i="18"/>
  <c r="N1155" i="18"/>
  <c r="N1156" i="18"/>
  <c r="N1157" i="18"/>
  <c r="H1138" i="18"/>
  <c r="I1138" i="18"/>
  <c r="H1139" i="18"/>
  <c r="I1139" i="18"/>
  <c r="H1140" i="18"/>
  <c r="I1140" i="18"/>
  <c r="H1141" i="18"/>
  <c r="I1141" i="18"/>
  <c r="H1142" i="18"/>
  <c r="I1142" i="18"/>
  <c r="H1143" i="18"/>
  <c r="I1143" i="18"/>
  <c r="H1144" i="18"/>
  <c r="I1144" i="18"/>
  <c r="H1145" i="18"/>
  <c r="I1145" i="18"/>
  <c r="H1146" i="18"/>
  <c r="I1146" i="18"/>
  <c r="H1147" i="18"/>
  <c r="I1147" i="18"/>
  <c r="H1148" i="18"/>
  <c r="I1148" i="18"/>
  <c r="H1149" i="18"/>
  <c r="I1149" i="18"/>
  <c r="H1150" i="18"/>
  <c r="I1150" i="18"/>
  <c r="H1151" i="18"/>
  <c r="I1151" i="18"/>
  <c r="H1152" i="18"/>
  <c r="I1152" i="18"/>
  <c r="H1153" i="18"/>
  <c r="I1153" i="18"/>
  <c r="H1154" i="18"/>
  <c r="I1154" i="18"/>
  <c r="H1155" i="18"/>
  <c r="I1155" i="18"/>
  <c r="H1156" i="18"/>
  <c r="I1156" i="18"/>
  <c r="H1157" i="18"/>
  <c r="I1157" i="18"/>
  <c r="H1137" i="18"/>
  <c r="I1137" i="18"/>
  <c r="N1132" i="18"/>
  <c r="N1133" i="18"/>
  <c r="N1134" i="18"/>
  <c r="N1135" i="18"/>
  <c r="N1136" i="18"/>
  <c r="H1132" i="18"/>
  <c r="I1132" i="18"/>
  <c r="H1133" i="18"/>
  <c r="I1133" i="18"/>
  <c r="H1134" i="18"/>
  <c r="I1134" i="18"/>
  <c r="H1135" i="18"/>
  <c r="I1135" i="18"/>
  <c r="H1136" i="18"/>
  <c r="I1136" i="18"/>
  <c r="N1129" i="18"/>
  <c r="N1130" i="18"/>
  <c r="N1131" i="18"/>
  <c r="H1129" i="18"/>
  <c r="I1129" i="18"/>
  <c r="H1130" i="18"/>
  <c r="I1130" i="18"/>
  <c r="H1131" i="18"/>
  <c r="I1131" i="18"/>
  <c r="N1126" i="18"/>
  <c r="N1127" i="18"/>
  <c r="N1128" i="18"/>
  <c r="H1126" i="18"/>
  <c r="I1126" i="18"/>
  <c r="H1127" i="18"/>
  <c r="I1127" i="18"/>
  <c r="H1128" i="18"/>
  <c r="I1128" i="18"/>
  <c r="N1118" i="18"/>
  <c r="N1119" i="18"/>
  <c r="N1120" i="18"/>
  <c r="N1121" i="18"/>
  <c r="N1122" i="18"/>
  <c r="N1123" i="18"/>
  <c r="N1124" i="18"/>
  <c r="N1125" i="18"/>
  <c r="H1118" i="18"/>
  <c r="I1118" i="18"/>
  <c r="H1119" i="18"/>
  <c r="I1119" i="18"/>
  <c r="H1120" i="18"/>
  <c r="I1120" i="18"/>
  <c r="H1121" i="18"/>
  <c r="I1121" i="18"/>
  <c r="H1122" i="18"/>
  <c r="I1122" i="18"/>
  <c r="H1123" i="18"/>
  <c r="I1123" i="18"/>
  <c r="H1124" i="18"/>
  <c r="I1124" i="18"/>
  <c r="H1125" i="18"/>
  <c r="I1125" i="18"/>
  <c r="N1116" i="18"/>
  <c r="N1117" i="18"/>
  <c r="H1116" i="18"/>
  <c r="I1116" i="18"/>
  <c r="H1117" i="18"/>
  <c r="I1117" i="18"/>
  <c r="N1109" i="18"/>
  <c r="N1110" i="18"/>
  <c r="N1111" i="18"/>
  <c r="N1112" i="18"/>
  <c r="N1113" i="18"/>
  <c r="N1114" i="18"/>
  <c r="N1115" i="18"/>
  <c r="H1109" i="18"/>
  <c r="I1109" i="18"/>
  <c r="H1110" i="18"/>
  <c r="I1110" i="18"/>
  <c r="H1111" i="18"/>
  <c r="I1111" i="18"/>
  <c r="H1112" i="18"/>
  <c r="I1112" i="18"/>
  <c r="H1113" i="18"/>
  <c r="I1113" i="18"/>
  <c r="H1114" i="18"/>
  <c r="I1114" i="18"/>
  <c r="H1115" i="18"/>
  <c r="I1115" i="18"/>
  <c r="N1106" i="18"/>
  <c r="N1107" i="18"/>
  <c r="N1108" i="18"/>
  <c r="H1106" i="18"/>
  <c r="I1106" i="18"/>
  <c r="H1107" i="18"/>
  <c r="I1107" i="18"/>
  <c r="H1108" i="18"/>
  <c r="I1108" i="18"/>
  <c r="N1104" i="18"/>
  <c r="N1105" i="18"/>
  <c r="H1104" i="18"/>
  <c r="I1104" i="18"/>
  <c r="H1105" i="18"/>
  <c r="I1105" i="18"/>
  <c r="N1100" i="18"/>
  <c r="N1101" i="18"/>
  <c r="N1102" i="18"/>
  <c r="N1103" i="18"/>
  <c r="H1100" i="18"/>
  <c r="I1100" i="18"/>
  <c r="H1101" i="18"/>
  <c r="I1101" i="18"/>
  <c r="H1102" i="18"/>
  <c r="I1102" i="18"/>
  <c r="H1103" i="18"/>
  <c r="I1103" i="18"/>
  <c r="N1083" i="18"/>
  <c r="N1084" i="18"/>
  <c r="N1085" i="18"/>
  <c r="N1086" i="18"/>
  <c r="N1087" i="18"/>
  <c r="N1088" i="18"/>
  <c r="N1089" i="18"/>
  <c r="N1090" i="18"/>
  <c r="N1091" i="18"/>
  <c r="N1092" i="18"/>
  <c r="N1093" i="18"/>
  <c r="N1094" i="18"/>
  <c r="N1095" i="18"/>
  <c r="N1096" i="18"/>
  <c r="N1097" i="18"/>
  <c r="N1098" i="18"/>
  <c r="N1099" i="18"/>
  <c r="H1093" i="18"/>
  <c r="I1093" i="18"/>
  <c r="H1094" i="18"/>
  <c r="I1094" i="18"/>
  <c r="H1095" i="18"/>
  <c r="I1095" i="18"/>
  <c r="H1096" i="18"/>
  <c r="I1096" i="18"/>
  <c r="H1097" i="18"/>
  <c r="I1097" i="18"/>
  <c r="H1098" i="18"/>
  <c r="I1098" i="18"/>
  <c r="H1099" i="18"/>
  <c r="I1099" i="18"/>
  <c r="H1083" i="18"/>
  <c r="I1083" i="18"/>
  <c r="H1084" i="18"/>
  <c r="I1084" i="18"/>
  <c r="H1085" i="18"/>
  <c r="I1085" i="18"/>
  <c r="H1086" i="18"/>
  <c r="I1086" i="18"/>
  <c r="H1087" i="18"/>
  <c r="I1087" i="18"/>
  <c r="H1088" i="18"/>
  <c r="I1088" i="18"/>
  <c r="H1089" i="18"/>
  <c r="I1089" i="18"/>
  <c r="H1090" i="18"/>
  <c r="I1090" i="18"/>
  <c r="H1091" i="18"/>
  <c r="I1091" i="18"/>
  <c r="H1092" i="18"/>
  <c r="I1092" i="18"/>
  <c r="N1081" i="18"/>
  <c r="N1082" i="18"/>
  <c r="H1081" i="18"/>
  <c r="I1081" i="18"/>
  <c r="H1082" i="18"/>
  <c r="I1082" i="18"/>
  <c r="N1077" i="18"/>
  <c r="N1078" i="18"/>
  <c r="N1079" i="18"/>
  <c r="N1080" i="18"/>
  <c r="H1077" i="18"/>
  <c r="I1077" i="18"/>
  <c r="H1078" i="18"/>
  <c r="I1078" i="18"/>
  <c r="H1079" i="18"/>
  <c r="I1079" i="18"/>
  <c r="H1080" i="18"/>
  <c r="I1080" i="18"/>
  <c r="N1076" i="18"/>
  <c r="H1076" i="18"/>
  <c r="I1076" i="18"/>
  <c r="N1072" i="18"/>
  <c r="N1073" i="18"/>
  <c r="N1074" i="18"/>
  <c r="N1075" i="18"/>
  <c r="H1072" i="18"/>
  <c r="I1072" i="18"/>
  <c r="H1073" i="18"/>
  <c r="I1073" i="18"/>
  <c r="H1074" i="18"/>
  <c r="I1074" i="18"/>
  <c r="H1075" i="18"/>
  <c r="I1075" i="18"/>
  <c r="N1071" i="18"/>
  <c r="H1071" i="18"/>
  <c r="I1071" i="18"/>
  <c r="N1064" i="18"/>
  <c r="N1065" i="18"/>
  <c r="N1066" i="18"/>
  <c r="N1067" i="18"/>
  <c r="N1068" i="18"/>
  <c r="N1069" i="18"/>
  <c r="N1070" i="18"/>
  <c r="H1064" i="18"/>
  <c r="I1064" i="18"/>
  <c r="H1065" i="18"/>
  <c r="I1065" i="18"/>
  <c r="H1066" i="18"/>
  <c r="I1066" i="18"/>
  <c r="H1067" i="18"/>
  <c r="I1067" i="18"/>
  <c r="H1068" i="18"/>
  <c r="I1068" i="18"/>
  <c r="H1069" i="18"/>
  <c r="I1069" i="18"/>
  <c r="H1070" i="18"/>
  <c r="I1070" i="18"/>
  <c r="N1060" i="18"/>
  <c r="N1061" i="18"/>
  <c r="N1062" i="18"/>
  <c r="N1063" i="18"/>
  <c r="H1060" i="18"/>
  <c r="I1060" i="18"/>
  <c r="H1061" i="18"/>
  <c r="I1061" i="18"/>
  <c r="H1062" i="18"/>
  <c r="I1062" i="18"/>
  <c r="H1063" i="18"/>
  <c r="I1063" i="18"/>
  <c r="N1058" i="18"/>
  <c r="N1059" i="18"/>
  <c r="H1058" i="18"/>
  <c r="I1058" i="18"/>
  <c r="H1059" i="18"/>
  <c r="I1059" i="18"/>
  <c r="N1057" i="18"/>
  <c r="H1057" i="18"/>
  <c r="I1057" i="18"/>
  <c r="N1056" i="18"/>
  <c r="H1056" i="18"/>
  <c r="I1056" i="18"/>
  <c r="N1055" i="18"/>
  <c r="H1055" i="18"/>
  <c r="I1055" i="18"/>
  <c r="N1054" i="18"/>
  <c r="H1054" i="18"/>
  <c r="I1054" i="18"/>
  <c r="N1052" i="18"/>
  <c r="N1053" i="18"/>
  <c r="H1052" i="18"/>
  <c r="I1052" i="18"/>
  <c r="H1053" i="18"/>
  <c r="I1053" i="18"/>
  <c r="N1050" i="18"/>
  <c r="N1051" i="18"/>
  <c r="H1050" i="18"/>
  <c r="I1050" i="18"/>
  <c r="H1051" i="18"/>
  <c r="I1051" i="18"/>
  <c r="N1049" i="18"/>
  <c r="H1049" i="18"/>
  <c r="I1049" i="18"/>
  <c r="N1048" i="18"/>
  <c r="H1048" i="18"/>
  <c r="I1048" i="18"/>
  <c r="N1047" i="18"/>
  <c r="H1047" i="18"/>
  <c r="I1047" i="18"/>
  <c r="N1046" i="18"/>
  <c r="I1046" i="18"/>
  <c r="H1046" i="18"/>
  <c r="N1045" i="18"/>
  <c r="N1044" i="18"/>
  <c r="N1043" i="18"/>
  <c r="I1045" i="18"/>
  <c r="I1044" i="18"/>
  <c r="I1043" i="18"/>
  <c r="H1045" i="18"/>
  <c r="H1044" i="18"/>
  <c r="H1043" i="18"/>
  <c r="N1042" i="18"/>
  <c r="I1042" i="18"/>
  <c r="H1042" i="18"/>
  <c r="S1474" i="18" l="1"/>
  <c r="Q1450" i="18"/>
  <c r="R1450" i="18"/>
  <c r="R1431" i="18"/>
  <c r="Q1431" i="18"/>
  <c r="R1432" i="18"/>
  <c r="Q1432" i="18"/>
  <c r="Q1433" i="18"/>
  <c r="R1433" i="18"/>
  <c r="Q1434" i="18"/>
  <c r="R1434" i="18"/>
  <c r="Q1435" i="18"/>
  <c r="R1435" i="18"/>
  <c r="Q1436" i="18"/>
  <c r="R1436" i="18"/>
  <c r="Q1437" i="18"/>
  <c r="R1437" i="18"/>
  <c r="Q1438" i="18"/>
  <c r="R1438" i="18"/>
  <c r="Q1439" i="18"/>
  <c r="R1439" i="18"/>
  <c r="Q1440" i="18"/>
  <c r="R1440" i="18"/>
  <c r="Q1441" i="18"/>
  <c r="R1441" i="18"/>
  <c r="Q1442" i="18"/>
  <c r="R1442" i="18"/>
  <c r="Q1443" i="18"/>
  <c r="R1443" i="18"/>
  <c r="Q1444" i="18"/>
  <c r="R1444" i="18"/>
  <c r="Q1445" i="18"/>
  <c r="R1445" i="18"/>
  <c r="R1446" i="18"/>
  <c r="Q1446" i="18"/>
  <c r="R1447" i="18"/>
  <c r="Q1447" i="18"/>
  <c r="Q1448" i="18"/>
  <c r="R1448" i="18"/>
  <c r="Q1449" i="18"/>
  <c r="R1449" i="18"/>
  <c r="Q1309" i="18"/>
  <c r="R1309" i="18"/>
  <c r="Q1430" i="18"/>
  <c r="R1430" i="18"/>
  <c r="Q1418" i="18"/>
  <c r="R1418" i="18"/>
  <c r="Q1419" i="18"/>
  <c r="R1419" i="18"/>
  <c r="Q1420" i="18"/>
  <c r="R1420" i="18"/>
  <c r="Q1421" i="18"/>
  <c r="R1421" i="18"/>
  <c r="Q1422" i="18"/>
  <c r="R1422" i="18"/>
  <c r="Q1423" i="18"/>
  <c r="R1423" i="18"/>
  <c r="Q1424" i="18"/>
  <c r="R1424" i="18"/>
  <c r="Q1425" i="18"/>
  <c r="R1425" i="18"/>
  <c r="Q1426" i="18"/>
  <c r="R1426" i="18"/>
  <c r="Q1427" i="18"/>
  <c r="R1427" i="18"/>
  <c r="Q1428" i="18"/>
  <c r="R1428" i="18"/>
  <c r="Q1429" i="18"/>
  <c r="R1429" i="18"/>
  <c r="Q1405" i="18"/>
  <c r="R1405" i="18"/>
  <c r="Q1406" i="18"/>
  <c r="R1406" i="18"/>
  <c r="Q1407" i="18"/>
  <c r="R1407" i="18"/>
  <c r="R1408" i="18"/>
  <c r="Q1408" i="18"/>
  <c r="R1409" i="18"/>
  <c r="Q1409" i="18"/>
  <c r="Q1410" i="18"/>
  <c r="R1410" i="18"/>
  <c r="Q1411" i="18"/>
  <c r="R1411" i="18"/>
  <c r="Q1412" i="18"/>
  <c r="R1412" i="18"/>
  <c r="Q1413" i="18"/>
  <c r="R1413" i="18"/>
  <c r="Q1414" i="18"/>
  <c r="R1414" i="18"/>
  <c r="Q1415" i="18"/>
  <c r="R1415" i="18"/>
  <c r="Q1416" i="18"/>
  <c r="R1416" i="18"/>
  <c r="Q1417" i="18"/>
  <c r="R1417" i="18"/>
  <c r="Q1404" i="18"/>
  <c r="R1404" i="18"/>
  <c r="Q1403" i="18"/>
  <c r="R1403" i="18"/>
  <c r="Q1392" i="18"/>
  <c r="R1392" i="18"/>
  <c r="Q1393" i="18"/>
  <c r="R1393" i="18"/>
  <c r="Q1394" i="18"/>
  <c r="R1394" i="18"/>
  <c r="Q1395" i="18"/>
  <c r="R1395" i="18"/>
  <c r="Q1396" i="18"/>
  <c r="R1396" i="18"/>
  <c r="Q1397" i="18"/>
  <c r="R1397" i="18"/>
  <c r="Q1398" i="18"/>
  <c r="R1398" i="18"/>
  <c r="R1399" i="18"/>
  <c r="Q1399" i="18"/>
  <c r="Q1400" i="18"/>
  <c r="R1400" i="18"/>
  <c r="Q1401" i="18"/>
  <c r="R1401" i="18"/>
  <c r="Q1402" i="18"/>
  <c r="R1402" i="18"/>
  <c r="R1391" i="18"/>
  <c r="Q1391" i="18"/>
  <c r="Q1389" i="18"/>
  <c r="R1389" i="18"/>
  <c r="Q1390" i="18"/>
  <c r="R1390" i="18"/>
  <c r="Q1388" i="18"/>
  <c r="R1388" i="18"/>
  <c r="Q1386" i="18"/>
  <c r="R1386" i="18"/>
  <c r="Q1387" i="18"/>
  <c r="R1387" i="18"/>
  <c r="Q1384" i="18"/>
  <c r="R1384" i="18"/>
  <c r="Q1385" i="18"/>
  <c r="R1385" i="18"/>
  <c r="S1385" i="18" s="1"/>
  <c r="Q1383" i="18"/>
  <c r="R1383" i="18"/>
  <c r="Q1382" i="18"/>
  <c r="R1382" i="18"/>
  <c r="Q1380" i="18"/>
  <c r="R1380" i="18"/>
  <c r="Q1381" i="18"/>
  <c r="R1381" i="18"/>
  <c r="Q1379" i="18"/>
  <c r="R1379" i="18"/>
  <c r="S1379" i="18" s="1"/>
  <c r="Q1378" i="18"/>
  <c r="R1378" i="18"/>
  <c r="R1377" i="18"/>
  <c r="Q1377" i="18"/>
  <c r="R1376" i="18"/>
  <c r="Q1376" i="18"/>
  <c r="R1373" i="18"/>
  <c r="Q1373" i="18"/>
  <c r="R1374" i="18"/>
  <c r="Q1374" i="18"/>
  <c r="Q1375" i="18"/>
  <c r="R1375" i="18"/>
  <c r="R1372" i="18"/>
  <c r="Q1372" i="18"/>
  <c r="R1371" i="18"/>
  <c r="Q1371" i="18"/>
  <c r="R1366" i="18"/>
  <c r="Q1366" i="18"/>
  <c r="R1367" i="18"/>
  <c r="Q1367" i="18"/>
  <c r="R1368" i="18"/>
  <c r="Q1368" i="18"/>
  <c r="R1369" i="18"/>
  <c r="Q1369" i="18"/>
  <c r="R1370" i="18"/>
  <c r="Q1370" i="18"/>
  <c r="R1364" i="18"/>
  <c r="Q1364" i="18"/>
  <c r="Q1365" i="18"/>
  <c r="R1365" i="18"/>
  <c r="Q1357" i="18"/>
  <c r="R1357" i="18"/>
  <c r="Q1358" i="18"/>
  <c r="R1358" i="18"/>
  <c r="Q1359" i="18"/>
  <c r="R1359" i="18"/>
  <c r="Q1360" i="18"/>
  <c r="R1360" i="18"/>
  <c r="Q1361" i="18"/>
  <c r="R1361" i="18"/>
  <c r="Q1362" i="18"/>
  <c r="R1362" i="18"/>
  <c r="Q1363" i="18"/>
  <c r="R1363" i="18"/>
  <c r="Q1356" i="18"/>
  <c r="R1356" i="18"/>
  <c r="Q1355" i="18"/>
  <c r="R1355" i="18"/>
  <c r="Q1354" i="18"/>
  <c r="R1354" i="18"/>
  <c r="Q1353" i="18"/>
  <c r="R1353" i="18"/>
  <c r="Q1352" i="18"/>
  <c r="R1352" i="18"/>
  <c r="R1349" i="18"/>
  <c r="Q1349" i="18"/>
  <c r="Q1350" i="18"/>
  <c r="R1350" i="18"/>
  <c r="Q1351" i="18"/>
  <c r="R1351" i="18"/>
  <c r="R1348" i="18"/>
  <c r="Q1348" i="18"/>
  <c r="Q1334" i="18"/>
  <c r="R1334" i="18"/>
  <c r="Q1335" i="18"/>
  <c r="R1335" i="18"/>
  <c r="Q1336" i="18"/>
  <c r="R1336" i="18"/>
  <c r="Q1337" i="18"/>
  <c r="R1337" i="18"/>
  <c r="Q1338" i="18"/>
  <c r="R1338" i="18"/>
  <c r="Q1339" i="18"/>
  <c r="R1339" i="18"/>
  <c r="Q1340" i="18"/>
  <c r="R1340" i="18"/>
  <c r="Q1341" i="18"/>
  <c r="R1341" i="18"/>
  <c r="Q1342" i="18"/>
  <c r="R1342" i="18"/>
  <c r="R1343" i="18"/>
  <c r="Q1343" i="18"/>
  <c r="Q1344" i="18"/>
  <c r="R1344" i="18"/>
  <c r="R1345" i="18"/>
  <c r="Q1345" i="18"/>
  <c r="R1346" i="18"/>
  <c r="Q1346" i="18"/>
  <c r="Q1347" i="18"/>
  <c r="R1347" i="18"/>
  <c r="R1333" i="18"/>
  <c r="Q1333" i="18"/>
  <c r="R1332" i="18"/>
  <c r="Q1332" i="18"/>
  <c r="Q1331" i="18"/>
  <c r="R1331" i="18"/>
  <c r="R1324" i="18"/>
  <c r="Q1324" i="18"/>
  <c r="R1325" i="18"/>
  <c r="Q1325" i="18"/>
  <c r="R1326" i="18"/>
  <c r="Q1326" i="18"/>
  <c r="R1327" i="18"/>
  <c r="Q1327" i="18"/>
  <c r="Q1328" i="18"/>
  <c r="R1328" i="18"/>
  <c r="Q1329" i="18"/>
  <c r="R1329" i="18"/>
  <c r="Q1330" i="18"/>
  <c r="R1330" i="18"/>
  <c r="R1323" i="18"/>
  <c r="Q1323" i="18"/>
  <c r="Q1320" i="18"/>
  <c r="R1320" i="18"/>
  <c r="R1321" i="18"/>
  <c r="Q1321" i="18"/>
  <c r="R1322" i="18"/>
  <c r="Q1322" i="18"/>
  <c r="Q1319" i="18"/>
  <c r="R1319" i="18"/>
  <c r="Q1313" i="18"/>
  <c r="R1313" i="18"/>
  <c r="R1314" i="18"/>
  <c r="Q1314" i="18"/>
  <c r="R1315" i="18"/>
  <c r="Q1315" i="18"/>
  <c r="Q1316" i="18"/>
  <c r="R1316" i="18"/>
  <c r="Q1317" i="18"/>
  <c r="R1317" i="18"/>
  <c r="Q1318" i="18"/>
  <c r="R1318" i="18"/>
  <c r="R1311" i="18"/>
  <c r="Q1311" i="18"/>
  <c r="Q1312" i="18"/>
  <c r="R1312" i="18"/>
  <c r="Q1310" i="18"/>
  <c r="R1310" i="18"/>
  <c r="R1308" i="18"/>
  <c r="Q1308" i="18"/>
  <c r="R1307" i="18"/>
  <c r="Q1307" i="18"/>
  <c r="Q1304" i="18"/>
  <c r="R1304" i="18"/>
  <c r="R1305" i="18"/>
  <c r="Q1305" i="18"/>
  <c r="Q1306" i="18"/>
  <c r="R1306" i="18"/>
  <c r="R1303" i="18"/>
  <c r="Q1303" i="18"/>
  <c r="R1302" i="18"/>
  <c r="Q1302" i="18"/>
  <c r="Q1298" i="18"/>
  <c r="R1298" i="18"/>
  <c r="R1299" i="18"/>
  <c r="Q1299" i="18"/>
  <c r="Q1300" i="18"/>
  <c r="R1300" i="18"/>
  <c r="R1301" i="18"/>
  <c r="Q1301" i="18"/>
  <c r="R1286" i="18"/>
  <c r="Q1286" i="18"/>
  <c r="R1287" i="18"/>
  <c r="Q1287" i="18"/>
  <c r="R1288" i="18"/>
  <c r="Q1288" i="18"/>
  <c r="R1289" i="18"/>
  <c r="Q1289" i="18"/>
  <c r="R1290" i="18"/>
  <c r="Q1290" i="18"/>
  <c r="Q1297" i="18"/>
  <c r="R1297" i="18"/>
  <c r="R1291" i="18"/>
  <c r="Q1291" i="18"/>
  <c r="R1292" i="18"/>
  <c r="Q1292" i="18"/>
  <c r="R1293" i="18"/>
  <c r="Q1293" i="18"/>
  <c r="R1294" i="18"/>
  <c r="Q1294" i="18"/>
  <c r="R1295" i="18"/>
  <c r="Q1295" i="18"/>
  <c r="Q1296" i="18"/>
  <c r="R1296" i="18"/>
  <c r="R1285" i="18"/>
  <c r="Q1285" i="18"/>
  <c r="R1280" i="18"/>
  <c r="Q1280" i="18"/>
  <c r="R1281" i="18"/>
  <c r="Q1281" i="18"/>
  <c r="R1282" i="18"/>
  <c r="Q1282" i="18"/>
  <c r="R1283" i="18"/>
  <c r="Q1283" i="18"/>
  <c r="Q1284" i="18"/>
  <c r="R1284" i="18"/>
  <c r="R1279" i="18"/>
  <c r="Q1279" i="18"/>
  <c r="R1278" i="18"/>
  <c r="Q1278" i="18"/>
  <c r="R1277" i="18"/>
  <c r="Q1277" i="18"/>
  <c r="R1275" i="18"/>
  <c r="Q1275" i="18"/>
  <c r="R1276" i="18"/>
  <c r="Q1276" i="18"/>
  <c r="R1271" i="18"/>
  <c r="Q1271" i="18"/>
  <c r="R1272" i="18"/>
  <c r="Q1272" i="18"/>
  <c r="R1273" i="18"/>
  <c r="S1273" i="18" s="1"/>
  <c r="Q1273" i="18"/>
  <c r="R1274" i="18"/>
  <c r="Q1274" i="18"/>
  <c r="R1255" i="18"/>
  <c r="Q1255" i="18"/>
  <c r="R1256" i="18"/>
  <c r="Q1256" i="18"/>
  <c r="Q1257" i="18"/>
  <c r="R1257" i="18"/>
  <c r="R1258" i="18"/>
  <c r="Q1258" i="18"/>
  <c r="R1259" i="18"/>
  <c r="Q1259" i="18"/>
  <c r="R1260" i="18"/>
  <c r="Q1260" i="18"/>
  <c r="R1261" i="18"/>
  <c r="Q1261" i="18"/>
  <c r="R1262" i="18"/>
  <c r="Q1262" i="18"/>
  <c r="Q1263" i="18"/>
  <c r="R1263" i="18"/>
  <c r="R1264" i="18"/>
  <c r="Q1264" i="18"/>
  <c r="R1265" i="18"/>
  <c r="Q1265" i="18"/>
  <c r="R1266" i="18"/>
  <c r="Q1266" i="18"/>
  <c r="R1267" i="18"/>
  <c r="Q1267" i="18"/>
  <c r="R1268" i="18"/>
  <c r="Q1268" i="18"/>
  <c r="R1269" i="18"/>
  <c r="Q1269" i="18"/>
  <c r="R1270" i="18"/>
  <c r="Q1270" i="18"/>
  <c r="R1253" i="18"/>
  <c r="Q1253" i="18"/>
  <c r="R1254" i="18"/>
  <c r="Q1254" i="18"/>
  <c r="R1251" i="18"/>
  <c r="Q1251" i="18"/>
  <c r="R1252" i="18"/>
  <c r="Q1252" i="18"/>
  <c r="Q1250" i="18"/>
  <c r="R1250" i="18"/>
  <c r="R1244" i="18"/>
  <c r="Q1244" i="18"/>
  <c r="R1245" i="18"/>
  <c r="Q1245" i="18"/>
  <c r="R1246" i="18"/>
  <c r="Q1246" i="18"/>
  <c r="R1247" i="18"/>
  <c r="Q1247" i="18"/>
  <c r="Q1248" i="18"/>
  <c r="R1248" i="18"/>
  <c r="R1249" i="18"/>
  <c r="Q1249" i="18"/>
  <c r="Q1240" i="18"/>
  <c r="R1240" i="18"/>
  <c r="Q1241" i="18"/>
  <c r="R1241" i="18"/>
  <c r="R1242" i="18"/>
  <c r="Q1242" i="18"/>
  <c r="R1243" i="18"/>
  <c r="Q1243" i="18"/>
  <c r="Q1238" i="18"/>
  <c r="R1238" i="18"/>
  <c r="R1239" i="18"/>
  <c r="Q1239" i="18"/>
  <c r="Q1235" i="18"/>
  <c r="R1235" i="18"/>
  <c r="Q1236" i="18"/>
  <c r="R1236" i="18"/>
  <c r="R1237" i="18"/>
  <c r="Q1237" i="18"/>
  <c r="Q1232" i="18"/>
  <c r="R1232" i="18"/>
  <c r="R1233" i="18"/>
  <c r="Q1233" i="18"/>
  <c r="R1234" i="18"/>
  <c r="Q1234" i="18"/>
  <c r="Q1230" i="18"/>
  <c r="R1230" i="18"/>
  <c r="R1231" i="18"/>
  <c r="Q1231" i="18"/>
  <c r="R1216" i="18"/>
  <c r="Q1216" i="18"/>
  <c r="Q1217" i="18"/>
  <c r="R1217" i="18"/>
  <c r="S1217" i="18" s="1"/>
  <c r="Q1218" i="18"/>
  <c r="R1218" i="18"/>
  <c r="Q1219" i="18"/>
  <c r="R1219" i="18"/>
  <c r="R1220" i="18"/>
  <c r="Q1220" i="18"/>
  <c r="Q1221" i="18"/>
  <c r="R1221" i="18"/>
  <c r="R1222" i="18"/>
  <c r="Q1222" i="18"/>
  <c r="R1223" i="18"/>
  <c r="Q1223" i="18"/>
  <c r="R1224" i="18"/>
  <c r="Q1224" i="18"/>
  <c r="R1225" i="18"/>
  <c r="Q1225" i="18"/>
  <c r="Q1226" i="18"/>
  <c r="R1226" i="18"/>
  <c r="Q1227" i="18"/>
  <c r="R1227" i="18"/>
  <c r="Q1228" i="18"/>
  <c r="R1228" i="18"/>
  <c r="R1229" i="18"/>
  <c r="Q1229" i="18"/>
  <c r="Q1215" i="18"/>
  <c r="R1215" i="18"/>
  <c r="R1205" i="18"/>
  <c r="Q1205" i="18"/>
  <c r="R1206" i="18"/>
  <c r="Q1206" i="18"/>
  <c r="R1207" i="18"/>
  <c r="Q1207" i="18"/>
  <c r="R1208" i="18"/>
  <c r="Q1208" i="18"/>
  <c r="R1209" i="18"/>
  <c r="Q1209" i="18"/>
  <c r="R1210" i="18"/>
  <c r="Q1210" i="18"/>
  <c r="R1211" i="18"/>
  <c r="Q1211" i="18"/>
  <c r="R1212" i="18"/>
  <c r="S1212" i="18" s="1"/>
  <c r="Q1212" i="18"/>
  <c r="R1213" i="18"/>
  <c r="Q1213" i="18"/>
  <c r="R1214" i="18"/>
  <c r="S1214" i="18" s="1"/>
  <c r="Q1214" i="18"/>
  <c r="R1199" i="18"/>
  <c r="Q1199" i="18"/>
  <c r="R1193" i="18"/>
  <c r="Q1193" i="18"/>
  <c r="Q1194" i="18"/>
  <c r="R1194" i="18"/>
  <c r="R1195" i="18"/>
  <c r="Q1195" i="18"/>
  <c r="R1196" i="18"/>
  <c r="Q1196" i="18"/>
  <c r="R1197" i="18"/>
  <c r="Q1197" i="18"/>
  <c r="R1198" i="18"/>
  <c r="Q1198" i="18"/>
  <c r="R1200" i="18"/>
  <c r="Q1200" i="18"/>
  <c r="R1201" i="18"/>
  <c r="Q1201" i="18"/>
  <c r="R1202" i="18"/>
  <c r="Q1202" i="18"/>
  <c r="R1203" i="18"/>
  <c r="Q1203" i="18"/>
  <c r="Q1204" i="18"/>
  <c r="R1204" i="18"/>
  <c r="R1188" i="18"/>
  <c r="Q1188" i="18"/>
  <c r="Q1189" i="18"/>
  <c r="R1189" i="18"/>
  <c r="Q1190" i="18"/>
  <c r="R1190" i="18"/>
  <c r="Q1191" i="18"/>
  <c r="R1191" i="18"/>
  <c r="Q1192" i="18"/>
  <c r="R1192" i="18"/>
  <c r="R1183" i="18"/>
  <c r="Q1183" i="18"/>
  <c r="R1184" i="18"/>
  <c r="Q1184" i="18"/>
  <c r="R1185" i="18"/>
  <c r="Q1185" i="18"/>
  <c r="R1186" i="18"/>
  <c r="Q1186" i="18"/>
  <c r="R1187" i="18"/>
  <c r="Q1187" i="18"/>
  <c r="R1177" i="18"/>
  <c r="Q1177" i="18"/>
  <c r="R1178" i="18"/>
  <c r="Q1178" i="18"/>
  <c r="Q1179" i="18"/>
  <c r="R1179" i="18"/>
  <c r="Q1180" i="18"/>
  <c r="R1180" i="18"/>
  <c r="Q1181" i="18"/>
  <c r="R1181" i="18"/>
  <c r="Q1182" i="18"/>
  <c r="R1182" i="18"/>
  <c r="Q1173" i="18"/>
  <c r="R1173" i="18"/>
  <c r="R1174" i="18"/>
  <c r="Q1174" i="18"/>
  <c r="Q1175" i="18"/>
  <c r="R1175" i="18"/>
  <c r="Q1176" i="18"/>
  <c r="R1176" i="18"/>
  <c r="Q1167" i="18"/>
  <c r="R1167" i="18"/>
  <c r="R1168" i="18"/>
  <c r="Q1168" i="18"/>
  <c r="Q1169" i="18"/>
  <c r="R1169" i="18"/>
  <c r="Q1170" i="18"/>
  <c r="R1170" i="18"/>
  <c r="R1171" i="18"/>
  <c r="Q1171" i="18"/>
  <c r="Q1172" i="18"/>
  <c r="R1172" i="18"/>
  <c r="R1165" i="18"/>
  <c r="Q1165" i="18"/>
  <c r="R1166" i="18"/>
  <c r="Q1166" i="18"/>
  <c r="R1158" i="18"/>
  <c r="Q1158" i="18"/>
  <c r="R1159" i="18"/>
  <c r="S1159" i="18" s="1"/>
  <c r="Q1159" i="18"/>
  <c r="R1160" i="18"/>
  <c r="Q1160" i="18"/>
  <c r="Q1161" i="18"/>
  <c r="R1161" i="18"/>
  <c r="S1161" i="18" s="1"/>
  <c r="Q1162" i="18"/>
  <c r="R1162" i="18"/>
  <c r="Q1163" i="18"/>
  <c r="R1163" i="18"/>
  <c r="S1163" i="18" s="1"/>
  <c r="Q1164" i="18"/>
  <c r="R1164" i="18"/>
  <c r="Q1138" i="18"/>
  <c r="R1138" i="18"/>
  <c r="Q1139" i="18"/>
  <c r="R1139" i="18"/>
  <c r="Q1140" i="18"/>
  <c r="R1140" i="18"/>
  <c r="R1141" i="18"/>
  <c r="Q1141" i="18"/>
  <c r="Q1142" i="18"/>
  <c r="R1142" i="18"/>
  <c r="S1142" i="18" s="1"/>
  <c r="Q1143" i="18"/>
  <c r="R1143" i="18"/>
  <c r="Q1144" i="18"/>
  <c r="R1144" i="18"/>
  <c r="Q1145" i="18"/>
  <c r="R1145" i="18"/>
  <c r="Q1146" i="18"/>
  <c r="R1146" i="18"/>
  <c r="Q1147" i="18"/>
  <c r="R1147" i="18"/>
  <c r="Q1148" i="18"/>
  <c r="R1148" i="18"/>
  <c r="Q1149" i="18"/>
  <c r="R1149" i="18"/>
  <c r="Q1150" i="18"/>
  <c r="R1150" i="18"/>
  <c r="R1151" i="18"/>
  <c r="Q1151" i="18"/>
  <c r="R1152" i="18"/>
  <c r="Q1152" i="18"/>
  <c r="R1153" i="18"/>
  <c r="Q1153" i="18"/>
  <c r="R1154" i="18"/>
  <c r="Q1154" i="18"/>
  <c r="R1155" i="18"/>
  <c r="Q1155" i="18"/>
  <c r="Q1156" i="18"/>
  <c r="R1156" i="18"/>
  <c r="R1157" i="18"/>
  <c r="Q1157" i="18"/>
  <c r="Q1137" i="18"/>
  <c r="R1137" i="18"/>
  <c r="Q1132" i="18"/>
  <c r="R1132" i="18"/>
  <c r="Q1133" i="18"/>
  <c r="R1133" i="18"/>
  <c r="Q1134" i="18"/>
  <c r="R1134" i="18"/>
  <c r="Q1135" i="18"/>
  <c r="R1135" i="18"/>
  <c r="R1136" i="18"/>
  <c r="Q1136" i="18"/>
  <c r="Q1129" i="18"/>
  <c r="R1129" i="18"/>
  <c r="Q1130" i="18"/>
  <c r="R1130" i="18"/>
  <c r="Q1131" i="18"/>
  <c r="R1131" i="18"/>
  <c r="R1126" i="18"/>
  <c r="Q1126" i="18"/>
  <c r="Q1127" i="18"/>
  <c r="R1127" i="18"/>
  <c r="Q1128" i="18"/>
  <c r="R1128" i="18"/>
  <c r="Q1118" i="18"/>
  <c r="R1118" i="18"/>
  <c r="R1119" i="18"/>
  <c r="Q1119" i="18"/>
  <c r="R1120" i="18"/>
  <c r="Q1120" i="18"/>
  <c r="R1121" i="18"/>
  <c r="Q1121" i="18"/>
  <c r="R1122" i="18"/>
  <c r="Q1122" i="18"/>
  <c r="R1123" i="18"/>
  <c r="Q1123" i="18"/>
  <c r="R1124" i="18"/>
  <c r="Q1124" i="18"/>
  <c r="R1125" i="18"/>
  <c r="Q1125" i="18"/>
  <c r="R1116" i="18"/>
  <c r="Q1116" i="18"/>
  <c r="R1117" i="18"/>
  <c r="Q1117" i="18"/>
  <c r="Q1109" i="18"/>
  <c r="R1109" i="18"/>
  <c r="Q1110" i="18"/>
  <c r="R1110" i="18"/>
  <c r="Q1111" i="18"/>
  <c r="R1111" i="18"/>
  <c r="R1112" i="18"/>
  <c r="Q1112" i="18"/>
  <c r="R1113" i="18"/>
  <c r="Q1113" i="18"/>
  <c r="R1114" i="18"/>
  <c r="Q1114" i="18"/>
  <c r="R1115" i="18"/>
  <c r="Q1115" i="18"/>
  <c r="Q1106" i="18"/>
  <c r="R1106" i="18"/>
  <c r="Q1107" i="18"/>
  <c r="R1107" i="18"/>
  <c r="Q1108" i="18"/>
  <c r="R1108" i="18"/>
  <c r="Q1104" i="18"/>
  <c r="R1104" i="18"/>
  <c r="Q1105" i="18"/>
  <c r="R1105" i="18"/>
  <c r="Q1100" i="18"/>
  <c r="R1100" i="18"/>
  <c r="Q1101" i="18"/>
  <c r="R1101" i="18"/>
  <c r="Q1102" i="18"/>
  <c r="R1102" i="18"/>
  <c r="Q1103" i="18"/>
  <c r="R1103" i="18"/>
  <c r="Q1093" i="18"/>
  <c r="R1093" i="18"/>
  <c r="Q1094" i="18"/>
  <c r="R1094" i="18"/>
  <c r="Q1095" i="18"/>
  <c r="R1095" i="18"/>
  <c r="Q1096" i="18"/>
  <c r="R1096" i="18"/>
  <c r="Q1097" i="18"/>
  <c r="R1097" i="18"/>
  <c r="R1098" i="18"/>
  <c r="Q1098" i="18"/>
  <c r="Q1099" i="18"/>
  <c r="R1099" i="18"/>
  <c r="Q1083" i="18"/>
  <c r="R1083" i="18"/>
  <c r="Q1084" i="18"/>
  <c r="R1084" i="18"/>
  <c r="Q1085" i="18"/>
  <c r="R1085" i="18"/>
  <c r="Q1086" i="18"/>
  <c r="R1086" i="18"/>
  <c r="Q1087" i="18"/>
  <c r="R1087" i="18"/>
  <c r="Q1088" i="18"/>
  <c r="R1088" i="18"/>
  <c r="Q1089" i="18"/>
  <c r="R1089" i="18"/>
  <c r="Q1090" i="18"/>
  <c r="R1090" i="18"/>
  <c r="Q1091" i="18"/>
  <c r="R1091" i="18"/>
  <c r="R1092" i="18"/>
  <c r="Q1092" i="18"/>
  <c r="R1081" i="18"/>
  <c r="Q1081" i="18"/>
  <c r="R1082" i="18"/>
  <c r="Q1082" i="18"/>
  <c r="R1077" i="18"/>
  <c r="Q1077" i="18"/>
  <c r="Q1078" i="18"/>
  <c r="R1078" i="18"/>
  <c r="Q1079" i="18"/>
  <c r="R1079" i="18"/>
  <c r="R1080" i="18"/>
  <c r="Q1080" i="18"/>
  <c r="R1076" i="18"/>
  <c r="Q1076" i="18"/>
  <c r="R1072" i="18"/>
  <c r="Q1072" i="18"/>
  <c r="R1073" i="18"/>
  <c r="Q1073" i="18"/>
  <c r="R1074" i="18"/>
  <c r="Q1074" i="18"/>
  <c r="Q1075" i="18"/>
  <c r="R1075" i="18"/>
  <c r="R1071" i="18"/>
  <c r="Q1071" i="18"/>
  <c r="R1064" i="18"/>
  <c r="Q1064" i="18"/>
  <c r="R1065" i="18"/>
  <c r="Q1065" i="18"/>
  <c r="Q1066" i="18"/>
  <c r="R1066" i="18"/>
  <c r="R1067" i="18"/>
  <c r="Q1067" i="18"/>
  <c r="R1068" i="18"/>
  <c r="Q1068" i="18"/>
  <c r="R1069" i="18"/>
  <c r="Q1069" i="18"/>
  <c r="R1070" i="18"/>
  <c r="Q1070" i="18"/>
  <c r="R1060" i="18"/>
  <c r="Q1060" i="18"/>
  <c r="Q1061" i="18"/>
  <c r="R1061" i="18"/>
  <c r="R1062" i="18"/>
  <c r="Q1062" i="18"/>
  <c r="R1063" i="18"/>
  <c r="Q1063" i="18"/>
  <c r="R1058" i="18"/>
  <c r="Q1058" i="18"/>
  <c r="Q1059" i="18"/>
  <c r="R1059" i="18"/>
  <c r="R1057" i="18"/>
  <c r="Q1057" i="18"/>
  <c r="R1056" i="18"/>
  <c r="Q1056" i="18"/>
  <c r="R1055" i="18"/>
  <c r="Q1055" i="18"/>
  <c r="R1054" i="18"/>
  <c r="Q1054" i="18"/>
  <c r="R1052" i="18"/>
  <c r="Q1052" i="18"/>
  <c r="R1053" i="18"/>
  <c r="Q1053" i="18"/>
  <c r="Q1050" i="18"/>
  <c r="R1050" i="18"/>
  <c r="Q1051" i="18"/>
  <c r="R1051" i="18"/>
  <c r="R1049" i="18"/>
  <c r="Q1049" i="18"/>
  <c r="Q1048" i="18"/>
  <c r="R1048" i="18"/>
  <c r="S1048" i="18" s="1"/>
  <c r="R1047" i="18"/>
  <c r="Q1047" i="18"/>
  <c r="Q1046" i="18"/>
  <c r="R1046" i="18"/>
  <c r="Q1045" i="18"/>
  <c r="R1045" i="18"/>
  <c r="Q1044" i="18"/>
  <c r="R1044" i="18"/>
  <c r="Q1043" i="18"/>
  <c r="R1043" i="18"/>
  <c r="Q1042" i="18"/>
  <c r="R1042" i="18"/>
  <c r="S1279" i="18"/>
  <c r="S1344" i="18"/>
  <c r="S1109" i="18"/>
  <c r="S1259" i="18"/>
  <c r="S1341" i="18"/>
  <c r="S1399" i="18"/>
  <c r="S1282" i="18"/>
  <c r="S1211" i="18"/>
  <c r="S1272" i="18"/>
  <c r="S1381" i="18"/>
  <c r="S1141" i="18"/>
  <c r="S1139" i="18"/>
  <c r="S1138" i="18"/>
  <c r="S1083" i="18" l="1"/>
  <c r="S1084" i="18"/>
  <c r="S1086" i="18"/>
  <c r="S1085" i="18"/>
  <c r="S1130" i="18"/>
  <c r="S1365" i="18"/>
  <c r="S1438" i="18"/>
  <c r="S1407" i="18"/>
  <c r="S1254" i="18"/>
  <c r="S1292" i="18"/>
  <c r="S1310" i="18"/>
  <c r="S1423" i="18"/>
  <c r="S1436" i="18"/>
  <c r="S1066" i="18"/>
  <c r="S1118" i="18"/>
  <c r="S1136" i="18"/>
  <c r="S1249" i="18"/>
  <c r="S1298" i="18"/>
  <c r="S1405" i="18"/>
  <c r="S1088" i="18"/>
  <c r="S1151" i="18"/>
  <c r="S1179" i="18"/>
  <c r="S1237" i="18"/>
  <c r="S1253" i="18"/>
  <c r="S1291" i="18"/>
  <c r="S1307" i="18"/>
  <c r="S1305" i="18"/>
  <c r="S1234" i="18"/>
  <c r="S1306" i="18"/>
  <c r="S1230" i="18"/>
  <c r="S1233" i="18"/>
  <c r="S1437" i="18"/>
  <c r="S1433" i="18"/>
  <c r="S1432" i="18"/>
  <c r="S1091" i="18"/>
  <c r="S1232" i="18"/>
  <c r="S1089" i="18"/>
  <c r="S1450" i="18"/>
  <c r="S1440" i="18"/>
  <c r="S1095" i="18"/>
  <c r="S1252" i="18"/>
  <c r="S1180" i="18"/>
  <c r="S1105" i="18"/>
  <c r="S1168" i="18"/>
  <c r="S1340" i="18"/>
  <c r="S1362" i="18"/>
  <c r="S1369" i="18"/>
  <c r="S1376" i="18"/>
  <c r="S1398" i="18"/>
  <c r="S1404" i="18"/>
  <c r="S1422" i="18"/>
  <c r="S1449" i="18"/>
  <c r="S1435" i="18"/>
  <c r="S1059" i="18"/>
  <c r="S1191" i="18"/>
  <c r="S1196" i="18"/>
  <c r="S1228" i="18"/>
  <c r="S1248" i="18"/>
  <c r="S1281" i="18"/>
  <c r="S1049" i="18"/>
  <c r="S1080" i="18"/>
  <c r="S1087" i="18"/>
  <c r="S1150" i="18"/>
  <c r="S1178" i="18"/>
  <c r="S1210" i="18"/>
  <c r="S1236" i="18"/>
  <c r="S1257" i="18"/>
  <c r="S1271" i="18"/>
  <c r="S1339" i="18"/>
  <c r="S1361" i="18"/>
  <c r="S1368" i="18"/>
  <c r="S1387" i="18"/>
  <c r="S1397" i="18"/>
  <c r="S1421" i="18"/>
  <c r="S1448" i="18"/>
  <c r="S1111" i="18"/>
  <c r="S1401" i="18"/>
  <c r="S1308" i="18"/>
  <c r="S1055" i="18"/>
  <c r="S1112" i="18"/>
  <c r="S1183" i="18"/>
  <c r="S1295" i="18"/>
  <c r="S1072" i="18"/>
  <c r="S1355" i="18"/>
  <c r="S1094" i="18"/>
  <c r="S1140" i="18"/>
  <c r="S1120" i="18"/>
  <c r="S1170" i="18"/>
  <c r="S1260" i="18"/>
  <c r="S1119" i="18"/>
  <c r="S1152" i="18"/>
  <c r="S1377" i="18"/>
  <c r="S1189" i="18"/>
  <c r="S1378" i="18"/>
  <c r="S1416" i="18"/>
  <c r="S1117" i="18"/>
  <c r="S1188" i="18"/>
  <c r="S1245" i="18"/>
  <c r="S1394" i="18"/>
  <c r="S1062" i="18"/>
  <c r="S1285" i="18"/>
  <c r="S1357" i="18"/>
  <c r="S1393" i="18"/>
  <c r="S1223" i="18"/>
  <c r="S1044" i="18"/>
  <c r="S1071" i="18"/>
  <c r="S1099" i="18"/>
  <c r="S1145" i="18"/>
  <c r="S1175" i="18"/>
  <c r="S1187" i="18"/>
  <c r="S1205" i="18"/>
  <c r="S1371" i="18"/>
  <c r="S1392" i="18"/>
  <c r="S1443" i="18"/>
  <c r="S1155" i="18"/>
  <c r="S1164" i="18"/>
  <c r="S1218" i="18"/>
  <c r="S1301" i="18"/>
  <c r="S1425" i="18"/>
  <c r="S1047" i="18"/>
  <c r="S1134" i="18"/>
  <c r="S1195" i="18"/>
  <c r="S1280" i="18"/>
  <c r="S1417" i="18"/>
  <c r="S1226" i="18"/>
  <c r="S1303" i="18"/>
  <c r="S1042" i="18"/>
  <c r="S1116" i="18"/>
  <c r="S1239" i="18"/>
  <c r="S1414" i="18"/>
  <c r="S1052" i="18"/>
  <c r="S1060" i="18"/>
  <c r="S1125" i="18"/>
  <c r="S1126" i="18"/>
  <c r="S1222" i="18"/>
  <c r="S1231" i="18"/>
  <c r="S1289" i="18"/>
  <c r="S1389" i="18"/>
  <c r="S1412" i="18"/>
  <c r="S1100" i="18"/>
  <c r="S1251" i="18"/>
  <c r="S1343" i="18"/>
  <c r="S1068" i="18"/>
  <c r="S1300" i="18"/>
  <c r="S1373" i="18"/>
  <c r="S1342" i="18"/>
  <c r="S1162" i="18"/>
  <c r="S1216" i="18"/>
  <c r="S1270" i="18"/>
  <c r="S1302" i="18"/>
  <c r="S1367" i="18"/>
  <c r="S1396" i="18"/>
  <c r="S1420" i="18"/>
  <c r="S1078" i="18"/>
  <c r="S1255" i="18"/>
  <c r="S1332" i="18"/>
  <c r="S1395" i="18"/>
  <c r="S1419" i="18"/>
  <c r="S1147" i="18"/>
  <c r="S1199" i="18"/>
  <c r="S1297" i="18"/>
  <c r="S1146" i="18"/>
  <c r="S1206" i="18"/>
  <c r="S1335" i="18"/>
  <c r="S1043" i="18"/>
  <c r="S1098" i="18"/>
  <c r="S1115" i="18"/>
  <c r="S1137" i="18"/>
  <c r="S1144" i="18"/>
  <c r="S1186" i="18"/>
  <c r="S1204" i="18"/>
  <c r="S1265" i="18"/>
  <c r="S1277" i="18"/>
  <c r="S1347" i="18"/>
  <c r="S1348" i="18"/>
  <c r="S1372" i="18"/>
  <c r="S1380" i="18"/>
  <c r="S1429" i="18"/>
  <c r="S1442" i="18"/>
  <c r="S1172" i="18"/>
  <c r="S1121" i="18"/>
  <c r="S1200" i="18"/>
  <c r="S1356" i="18"/>
  <c r="S1110" i="18"/>
  <c r="S1299" i="18"/>
  <c r="S1403" i="18"/>
  <c r="S1177" i="18"/>
  <c r="S1235" i="18"/>
  <c r="S1386" i="18"/>
  <c r="S1447" i="18"/>
  <c r="S1366" i="18"/>
  <c r="S1418" i="18"/>
  <c r="S1106" i="18"/>
  <c r="S1176" i="18"/>
  <c r="S1061" i="18"/>
  <c r="S1390" i="18"/>
  <c r="S1413" i="18"/>
  <c r="S1075" i="18"/>
  <c r="S1103" i="18"/>
  <c r="S1124" i="18"/>
  <c r="S1221" i="18"/>
  <c r="S1288" i="18"/>
  <c r="S1353" i="18"/>
  <c r="S1411" i="18"/>
  <c r="S1122" i="18"/>
  <c r="S1375" i="18"/>
  <c r="S1409" i="18"/>
  <c r="S1129" i="18"/>
  <c r="S1261" i="18"/>
  <c r="S1153" i="18"/>
  <c r="S1213" i="18"/>
  <c r="S1227" i="18"/>
  <c r="S1351" i="18"/>
  <c r="S1360" i="18"/>
  <c r="S1108" i="18"/>
  <c r="S1158" i="18"/>
  <c r="S1194" i="18"/>
  <c r="S1359" i="18"/>
  <c r="S1207" i="18"/>
  <c r="S1276" i="18"/>
  <c r="S1336" i="18"/>
  <c r="S1445" i="18"/>
  <c r="S1224" i="18"/>
  <c r="S1053" i="18"/>
  <c r="S1333" i="18"/>
  <c r="S1081" i="18"/>
  <c r="S1097" i="18"/>
  <c r="S1114" i="18"/>
  <c r="S1157" i="18"/>
  <c r="S1143" i="18"/>
  <c r="S1165" i="18"/>
  <c r="S1173" i="18"/>
  <c r="S1185" i="18"/>
  <c r="S1203" i="18"/>
  <c r="S1264" i="18"/>
  <c r="S1441" i="18"/>
  <c r="S1101" i="18"/>
  <c r="S1219" i="18"/>
  <c r="S1286" i="18"/>
  <c r="S1201" i="18"/>
  <c r="S1262" i="18"/>
  <c r="S1426" i="18"/>
  <c r="S1056" i="18"/>
  <c r="S1284" i="18"/>
  <c r="S1215" i="18"/>
  <c r="S1067" i="18"/>
  <c r="S1198" i="18"/>
  <c r="S1057" i="18"/>
  <c r="S1209" i="18"/>
  <c r="S1350" i="18"/>
  <c r="S1337" i="18"/>
  <c r="S1225" i="18"/>
  <c r="S1290" i="18"/>
  <c r="S1352" i="18"/>
  <c r="S1054" i="18"/>
  <c r="S1074" i="18"/>
  <c r="S1102" i="18"/>
  <c r="S1123" i="18"/>
  <c r="S1220" i="18"/>
  <c r="S1242" i="18"/>
  <c r="S1250" i="18"/>
  <c r="S1278" i="18"/>
  <c r="S1410" i="18"/>
  <c r="S1070" i="18"/>
  <c r="S1241" i="18"/>
  <c r="S1383" i="18"/>
  <c r="S1240" i="18"/>
  <c r="S1171" i="18"/>
  <c r="S1294" i="18"/>
  <c r="S1190" i="18"/>
  <c r="S1247" i="18"/>
  <c r="S1079" i="18"/>
  <c r="S1149" i="18"/>
  <c r="S1256" i="18"/>
  <c r="S1338" i="18"/>
  <c r="S1051" i="18"/>
  <c r="S1133" i="18"/>
  <c r="S1208" i="18"/>
  <c r="S1269" i="18"/>
  <c r="S1132" i="18"/>
  <c r="S1349" i="18"/>
  <c r="S1415" i="18"/>
  <c r="S1268" i="18"/>
  <c r="S1128" i="18"/>
  <c r="S1244" i="18"/>
  <c r="S1275" i="18"/>
  <c r="S1127" i="18"/>
  <c r="S1096" i="18"/>
  <c r="S1113" i="18"/>
  <c r="S1131" i="18"/>
  <c r="S1156" i="18"/>
  <c r="S1184" i="18"/>
  <c r="S1202" i="18"/>
  <c r="S1263" i="18"/>
  <c r="S1296" i="18"/>
  <c r="S1345" i="18"/>
  <c r="S1354" i="18"/>
  <c r="S1382" i="18"/>
  <c r="S1444" i="18"/>
  <c r="S1274" i="18"/>
  <c r="S1267" i="18"/>
  <c r="S1238" i="18"/>
  <c r="S1148" i="18"/>
  <c r="S1058" i="18"/>
  <c r="S1063" i="18"/>
  <c r="S1406" i="18"/>
  <c r="S1402" i="18"/>
  <c r="S1384" i="18"/>
  <c r="S1374" i="18"/>
  <c r="S1370" i="18"/>
  <c r="S1363" i="18"/>
  <c r="S1181" i="18"/>
  <c r="S1093" i="18"/>
  <c r="S1073" i="18"/>
  <c r="S1439" i="18"/>
  <c r="S1182" i="18"/>
  <c r="S1045" i="18"/>
  <c r="S1427" i="18"/>
  <c r="S1364" i="18"/>
  <c r="S1287" i="18"/>
  <c r="S1107" i="18"/>
  <c r="S1050" i="18"/>
  <c r="S1430" i="18"/>
  <c r="S1408" i="18"/>
  <c r="S1266" i="18"/>
  <c r="S1174" i="18"/>
  <c r="S1166" i="18"/>
  <c r="S1154" i="18"/>
  <c r="S1082" i="18"/>
  <c r="S1258" i="18"/>
  <c r="S1167" i="18"/>
  <c r="S1160" i="18"/>
  <c r="S1135" i="18"/>
  <c r="S1104" i="18"/>
  <c r="S1065" i="18"/>
  <c r="S1431" i="18"/>
  <c r="S1434" i="18"/>
  <c r="S1446" i="18"/>
  <c r="S1309" i="18"/>
  <c r="S1424" i="18"/>
  <c r="S1428" i="18"/>
  <c r="S1400" i="18"/>
  <c r="S1391" i="18"/>
  <c r="S1388" i="18"/>
  <c r="S1358" i="18"/>
  <c r="S1334" i="18"/>
  <c r="S1346" i="18"/>
  <c r="S1331" i="18"/>
  <c r="S1304" i="18"/>
  <c r="S1293" i="18"/>
  <c r="S1283" i="18"/>
  <c r="S1246" i="18"/>
  <c r="S1243" i="18"/>
  <c r="S1229" i="18"/>
  <c r="S1193" i="18"/>
  <c r="S1197" i="18"/>
  <c r="S1192" i="18"/>
  <c r="S1169" i="18"/>
  <c r="S1090" i="18"/>
  <c r="S1092" i="18"/>
  <c r="S1077" i="18"/>
  <c r="S1076" i="18"/>
  <c r="S1069" i="18"/>
  <c r="S1064" i="18"/>
  <c r="S1046" i="18"/>
  <c r="N1035" i="18"/>
  <c r="N1036" i="18"/>
  <c r="N1037" i="18"/>
  <c r="N1038" i="18"/>
  <c r="N1039" i="18"/>
  <c r="N1040" i="18"/>
  <c r="N1041" i="18"/>
  <c r="H1035" i="18"/>
  <c r="I1035" i="18"/>
  <c r="H1036" i="18"/>
  <c r="I1036" i="18"/>
  <c r="H1037" i="18"/>
  <c r="I1037" i="18"/>
  <c r="H1038" i="18"/>
  <c r="I1038" i="18"/>
  <c r="H1039" i="18"/>
  <c r="I1039" i="18"/>
  <c r="H1040" i="18"/>
  <c r="I1040" i="18"/>
  <c r="H1041" i="18"/>
  <c r="I1041" i="18"/>
  <c r="N1032" i="18"/>
  <c r="N1033" i="18"/>
  <c r="N1034" i="18"/>
  <c r="H1032" i="18"/>
  <c r="I1032" i="18"/>
  <c r="H1033" i="18"/>
  <c r="I1033" i="18"/>
  <c r="H1034" i="18"/>
  <c r="I1034" i="18"/>
  <c r="N1031" i="18"/>
  <c r="N1030" i="18"/>
  <c r="H1031" i="18"/>
  <c r="I1031" i="18"/>
  <c r="I1030" i="18"/>
  <c r="H1030" i="18"/>
  <c r="N1021" i="18"/>
  <c r="N1022" i="18"/>
  <c r="N1023" i="18"/>
  <c r="N1024" i="18"/>
  <c r="N1025" i="18"/>
  <c r="N1026" i="18"/>
  <c r="N1027" i="18"/>
  <c r="N1028" i="18"/>
  <c r="N1029" i="18"/>
  <c r="H1021" i="18"/>
  <c r="I1021" i="18"/>
  <c r="H1022" i="18"/>
  <c r="I1022" i="18"/>
  <c r="H1023" i="18"/>
  <c r="I1023" i="18"/>
  <c r="H1024" i="18"/>
  <c r="I1024" i="18"/>
  <c r="H1025" i="18"/>
  <c r="I1025" i="18"/>
  <c r="H1026" i="18"/>
  <c r="I1026" i="18"/>
  <c r="H1027" i="18"/>
  <c r="I1027" i="18"/>
  <c r="H1028" i="18"/>
  <c r="I1028" i="18"/>
  <c r="H1029" i="18"/>
  <c r="I1029" i="18"/>
  <c r="N1019" i="18"/>
  <c r="N1020" i="18"/>
  <c r="H1019" i="18"/>
  <c r="I1019" i="18"/>
  <c r="H1020" i="18"/>
  <c r="I1020" i="18"/>
  <c r="N1008" i="18"/>
  <c r="N1009" i="18"/>
  <c r="N1010" i="18"/>
  <c r="N1011" i="18"/>
  <c r="N1012" i="18"/>
  <c r="N1013" i="18"/>
  <c r="N1014" i="18"/>
  <c r="N1015" i="18"/>
  <c r="N1016" i="18"/>
  <c r="N1017" i="18"/>
  <c r="N1018" i="18"/>
  <c r="H1008" i="18"/>
  <c r="I1008" i="18"/>
  <c r="H1009" i="18"/>
  <c r="I1009" i="18"/>
  <c r="H1010" i="18"/>
  <c r="I1010" i="18"/>
  <c r="H1011" i="18"/>
  <c r="I1011" i="18"/>
  <c r="H1012" i="18"/>
  <c r="I1012" i="18"/>
  <c r="H1013" i="18"/>
  <c r="I1013" i="18"/>
  <c r="H1014" i="18"/>
  <c r="I1014" i="18"/>
  <c r="H1015" i="18"/>
  <c r="I1015" i="18"/>
  <c r="H1016" i="18"/>
  <c r="I1016" i="18"/>
  <c r="H1017" i="18"/>
  <c r="I1017" i="18"/>
  <c r="H1018" i="18"/>
  <c r="I1018" i="18"/>
  <c r="N1007" i="18"/>
  <c r="I1007" i="18"/>
  <c r="H1007" i="18"/>
  <c r="N1006" i="18"/>
  <c r="H1006" i="18"/>
  <c r="I1006" i="18"/>
  <c r="N1005" i="18"/>
  <c r="H1005" i="18"/>
  <c r="I1005" i="18"/>
  <c r="N1001" i="18"/>
  <c r="N1002" i="18"/>
  <c r="N1003" i="18"/>
  <c r="N1004" i="18"/>
  <c r="H1001" i="18"/>
  <c r="I1001" i="18"/>
  <c r="H1002" i="18"/>
  <c r="I1002" i="18"/>
  <c r="H1003" i="18"/>
  <c r="I1003" i="18"/>
  <c r="H1004" i="18"/>
  <c r="I1004" i="18"/>
  <c r="Q1035" i="18" l="1"/>
  <c r="R1035" i="18"/>
  <c r="Q1036" i="18"/>
  <c r="R1036" i="18"/>
  <c r="Q1037" i="18"/>
  <c r="R1037" i="18"/>
  <c r="Q1038" i="18"/>
  <c r="R1038" i="18"/>
  <c r="Q1039" i="18"/>
  <c r="R1039" i="18"/>
  <c r="Q1040" i="18"/>
  <c r="R1040" i="18"/>
  <c r="R1041" i="18"/>
  <c r="Q1041" i="18"/>
  <c r="Q1032" i="18"/>
  <c r="R1032" i="18"/>
  <c r="Q1033" i="18"/>
  <c r="R1033" i="18"/>
  <c r="Q1034" i="18"/>
  <c r="R1034" i="18"/>
  <c r="Q1031" i="18"/>
  <c r="R1031" i="18"/>
  <c r="Q1030" i="18"/>
  <c r="R1030" i="18"/>
  <c r="R1021" i="18"/>
  <c r="Q1021" i="18"/>
  <c r="Q1022" i="18"/>
  <c r="R1022" i="18"/>
  <c r="R1023" i="18"/>
  <c r="Q1023" i="18"/>
  <c r="R1024" i="18"/>
  <c r="Q1024" i="18"/>
  <c r="R1025" i="18"/>
  <c r="Q1025" i="18"/>
  <c r="R1026" i="18"/>
  <c r="Q1026" i="18"/>
  <c r="R1027" i="18"/>
  <c r="Q1027" i="18"/>
  <c r="Q1028" i="18"/>
  <c r="R1028" i="18"/>
  <c r="R1029" i="18"/>
  <c r="Q1029" i="18"/>
  <c r="R1019" i="18"/>
  <c r="Q1019" i="18"/>
  <c r="R1020" i="18"/>
  <c r="Q1020" i="18"/>
  <c r="Q1008" i="18"/>
  <c r="R1008" i="18"/>
  <c r="Q1009" i="18"/>
  <c r="R1009" i="18"/>
  <c r="Q1010" i="18"/>
  <c r="R1010" i="18"/>
  <c r="R1011" i="18"/>
  <c r="Q1011" i="18"/>
  <c r="R1012" i="18"/>
  <c r="Q1012" i="18"/>
  <c r="R1013" i="18"/>
  <c r="Q1013" i="18"/>
  <c r="Q1014" i="18"/>
  <c r="R1014" i="18"/>
  <c r="Q1015" i="18"/>
  <c r="R1015" i="18"/>
  <c r="Q1016" i="18"/>
  <c r="R1016" i="18"/>
  <c r="Q1017" i="18"/>
  <c r="R1017" i="18"/>
  <c r="Q1018" i="18"/>
  <c r="R1018" i="18"/>
  <c r="R1007" i="18"/>
  <c r="Q1007" i="18"/>
  <c r="R1006" i="18"/>
  <c r="Q1006" i="18"/>
  <c r="R1005" i="18"/>
  <c r="Q1005" i="18"/>
  <c r="R1001" i="18"/>
  <c r="Q1001" i="18"/>
  <c r="R1002" i="18"/>
  <c r="Q1002" i="18"/>
  <c r="R1003" i="18"/>
  <c r="Q1003" i="18"/>
  <c r="R1004" i="18"/>
  <c r="S1004" i="18" s="1"/>
  <c r="Q1004" i="18"/>
  <c r="S1024" i="18" l="1"/>
  <c r="S1033" i="18"/>
  <c r="S1007" i="18"/>
  <c r="S1021" i="18"/>
  <c r="S1013" i="18"/>
  <c r="S1029" i="18"/>
  <c r="S1009" i="18"/>
  <c r="S1005" i="18"/>
  <c r="S1032" i="18"/>
  <c r="S1016" i="18"/>
  <c r="S1020" i="18"/>
  <c r="S1015" i="18"/>
  <c r="S1031" i="18"/>
  <c r="S1018" i="18"/>
  <c r="S1037" i="18"/>
  <c r="S1030" i="18"/>
  <c r="S1002" i="18"/>
  <c r="S1001" i="18"/>
  <c r="S1028" i="18"/>
  <c r="S1006" i="18"/>
  <c r="S1023" i="18"/>
  <c r="S1041" i="18"/>
  <c r="S1003" i="18"/>
  <c r="S1012" i="18"/>
  <c r="S1011" i="18"/>
  <c r="S1025" i="18"/>
  <c r="S1039" i="18"/>
  <c r="S1038" i="18"/>
  <c r="S1027" i="18"/>
  <c r="S1022" i="18"/>
  <c r="S1040" i="18"/>
  <c r="S1017" i="18"/>
  <c r="S1010" i="18"/>
  <c r="S1034" i="18"/>
  <c r="S1026" i="18"/>
  <c r="S1008" i="18"/>
  <c r="S1035" i="18"/>
  <c r="S1036" i="18"/>
  <c r="S1019" i="18"/>
  <c r="S1014" i="18"/>
  <c r="N985" i="18"/>
  <c r="N986" i="18"/>
  <c r="N987" i="18"/>
  <c r="N988" i="18"/>
  <c r="N989" i="18"/>
  <c r="N990" i="18"/>
  <c r="N991" i="18"/>
  <c r="N992" i="18"/>
  <c r="N993" i="18"/>
  <c r="N994" i="18"/>
  <c r="N995" i="18"/>
  <c r="N996" i="18"/>
  <c r="N997" i="18"/>
  <c r="N998" i="18"/>
  <c r="N999" i="18"/>
  <c r="N1000" i="18"/>
  <c r="H1000" i="18"/>
  <c r="I1000" i="18"/>
  <c r="H985" i="18"/>
  <c r="I985" i="18"/>
  <c r="H986" i="18"/>
  <c r="I986" i="18"/>
  <c r="H987" i="18"/>
  <c r="I987" i="18"/>
  <c r="H988" i="18"/>
  <c r="I988" i="18"/>
  <c r="H989" i="18"/>
  <c r="I989" i="18"/>
  <c r="H990" i="18"/>
  <c r="I990" i="18"/>
  <c r="H991" i="18"/>
  <c r="I991" i="18"/>
  <c r="H992" i="18"/>
  <c r="I992" i="18"/>
  <c r="H993" i="18"/>
  <c r="I993" i="18"/>
  <c r="H994" i="18"/>
  <c r="I994" i="18"/>
  <c r="H995" i="18"/>
  <c r="I995" i="18"/>
  <c r="H996" i="18"/>
  <c r="I996" i="18"/>
  <c r="H997" i="18"/>
  <c r="I997" i="18"/>
  <c r="H998" i="18"/>
  <c r="I998" i="18"/>
  <c r="H999" i="18"/>
  <c r="I999" i="18"/>
  <c r="N983" i="18"/>
  <c r="N984" i="18"/>
  <c r="H983" i="18"/>
  <c r="I983" i="18"/>
  <c r="H984" i="18"/>
  <c r="I984" i="18"/>
  <c r="N982" i="18"/>
  <c r="H982" i="18"/>
  <c r="I982" i="18"/>
  <c r="N981" i="18"/>
  <c r="I981" i="18"/>
  <c r="H981" i="18"/>
  <c r="N980" i="18"/>
  <c r="H980" i="18"/>
  <c r="I980" i="18"/>
  <c r="N979" i="18"/>
  <c r="H979" i="18"/>
  <c r="I979" i="18"/>
  <c r="N977" i="18"/>
  <c r="N978" i="18"/>
  <c r="I976" i="18"/>
  <c r="H978" i="18"/>
  <c r="I978" i="18"/>
  <c r="I977" i="18"/>
  <c r="H977" i="18"/>
  <c r="N976" i="18"/>
  <c r="H976" i="18"/>
  <c r="N975" i="18"/>
  <c r="H975" i="18"/>
  <c r="I975" i="18"/>
  <c r="N974" i="18"/>
  <c r="H974" i="18"/>
  <c r="I974" i="18"/>
  <c r="N973" i="18"/>
  <c r="H973" i="18"/>
  <c r="I973" i="18"/>
  <c r="N972" i="18"/>
  <c r="N971" i="18"/>
  <c r="I972" i="18"/>
  <c r="H972" i="18"/>
  <c r="I971" i="18"/>
  <c r="H971" i="18"/>
  <c r="N964" i="18"/>
  <c r="N965" i="18"/>
  <c r="N966" i="18"/>
  <c r="N967" i="18"/>
  <c r="N968" i="18"/>
  <c r="N969" i="18"/>
  <c r="N970" i="18"/>
  <c r="H964" i="18"/>
  <c r="I964" i="18"/>
  <c r="H965" i="18"/>
  <c r="I965" i="18"/>
  <c r="H966" i="18"/>
  <c r="I966" i="18"/>
  <c r="H967" i="18"/>
  <c r="I967" i="18"/>
  <c r="H968" i="18"/>
  <c r="I968" i="18"/>
  <c r="H969" i="18"/>
  <c r="I969" i="18"/>
  <c r="H970" i="18"/>
  <c r="I970" i="18"/>
  <c r="N958" i="18"/>
  <c r="N959" i="18"/>
  <c r="N960" i="18"/>
  <c r="N961" i="18"/>
  <c r="N962" i="18"/>
  <c r="N963" i="18"/>
  <c r="H958" i="18"/>
  <c r="I958" i="18"/>
  <c r="H959" i="18"/>
  <c r="I959" i="18"/>
  <c r="H960" i="18"/>
  <c r="I960" i="18"/>
  <c r="H961" i="18"/>
  <c r="I961" i="18"/>
  <c r="H962" i="18"/>
  <c r="I962" i="18"/>
  <c r="H963" i="18"/>
  <c r="I963" i="18"/>
  <c r="N952" i="18"/>
  <c r="N953" i="18"/>
  <c r="N954" i="18"/>
  <c r="N955" i="18"/>
  <c r="N956" i="18"/>
  <c r="N957" i="18"/>
  <c r="H952" i="18"/>
  <c r="I952" i="18"/>
  <c r="H953" i="18"/>
  <c r="I953" i="18"/>
  <c r="H954" i="18"/>
  <c r="I954" i="18"/>
  <c r="H955" i="18"/>
  <c r="I955" i="18"/>
  <c r="H956" i="18"/>
  <c r="I956" i="18"/>
  <c r="H957" i="18"/>
  <c r="I957" i="18"/>
  <c r="N946" i="18"/>
  <c r="N947" i="18"/>
  <c r="N948" i="18"/>
  <c r="N949" i="18"/>
  <c r="N950" i="18"/>
  <c r="N951" i="18"/>
  <c r="H946" i="18"/>
  <c r="I946" i="18"/>
  <c r="H947" i="18"/>
  <c r="I947" i="18"/>
  <c r="H948" i="18"/>
  <c r="I948" i="18"/>
  <c r="H949" i="18"/>
  <c r="I949" i="18"/>
  <c r="H950" i="18"/>
  <c r="I950" i="18"/>
  <c r="H951" i="18"/>
  <c r="I951" i="18"/>
  <c r="N940" i="18"/>
  <c r="N941" i="18"/>
  <c r="N942" i="18"/>
  <c r="N943" i="18"/>
  <c r="N944" i="18"/>
  <c r="N945" i="18"/>
  <c r="H940" i="18"/>
  <c r="I940" i="18"/>
  <c r="H941" i="18"/>
  <c r="I941" i="18"/>
  <c r="H942" i="18"/>
  <c r="I942" i="18"/>
  <c r="H943" i="18"/>
  <c r="I943" i="18"/>
  <c r="H944" i="18"/>
  <c r="I944" i="18"/>
  <c r="H945" i="18"/>
  <c r="I945" i="18"/>
  <c r="N939" i="18"/>
  <c r="H939" i="18"/>
  <c r="I939" i="18"/>
  <c r="N927" i="18"/>
  <c r="N928" i="18"/>
  <c r="N929" i="18"/>
  <c r="N930" i="18"/>
  <c r="N931" i="18"/>
  <c r="N932" i="18"/>
  <c r="N933" i="18"/>
  <c r="N934" i="18"/>
  <c r="N935" i="18"/>
  <c r="N936" i="18"/>
  <c r="N937" i="18"/>
  <c r="N938" i="18"/>
  <c r="H927" i="18"/>
  <c r="I927" i="18"/>
  <c r="H928" i="18"/>
  <c r="I928" i="18"/>
  <c r="H929" i="18"/>
  <c r="I929" i="18"/>
  <c r="H930" i="18"/>
  <c r="I930" i="18"/>
  <c r="H931" i="18"/>
  <c r="I931" i="18"/>
  <c r="H932" i="18"/>
  <c r="I932" i="18"/>
  <c r="H933" i="18"/>
  <c r="I933" i="18"/>
  <c r="H934" i="18"/>
  <c r="I934" i="18"/>
  <c r="H935" i="18"/>
  <c r="I935" i="18"/>
  <c r="H936" i="18"/>
  <c r="I936" i="18"/>
  <c r="H937" i="18"/>
  <c r="I937" i="18"/>
  <c r="H938" i="18"/>
  <c r="I938" i="18"/>
  <c r="N926" i="18"/>
  <c r="H926" i="18"/>
  <c r="I926" i="18"/>
  <c r="N922" i="18"/>
  <c r="N923" i="18"/>
  <c r="N924" i="18"/>
  <c r="N925" i="18"/>
  <c r="H922" i="18"/>
  <c r="I922" i="18"/>
  <c r="H923" i="18"/>
  <c r="I923" i="18"/>
  <c r="H924" i="18"/>
  <c r="I924" i="18"/>
  <c r="H925" i="18"/>
  <c r="I925" i="18"/>
  <c r="N919" i="18"/>
  <c r="N920" i="18"/>
  <c r="N921" i="18"/>
  <c r="H919" i="18"/>
  <c r="I919" i="18"/>
  <c r="H920" i="18"/>
  <c r="I920" i="18"/>
  <c r="H921" i="18"/>
  <c r="I921" i="18"/>
  <c r="N912" i="18"/>
  <c r="N913" i="18"/>
  <c r="N914" i="18"/>
  <c r="N915" i="18"/>
  <c r="N916" i="18"/>
  <c r="N917" i="18"/>
  <c r="N918" i="18"/>
  <c r="H912" i="18"/>
  <c r="I912" i="18"/>
  <c r="H913" i="18"/>
  <c r="I913" i="18"/>
  <c r="H914" i="18"/>
  <c r="I914" i="18"/>
  <c r="H915" i="18"/>
  <c r="I915" i="18"/>
  <c r="H916" i="18"/>
  <c r="I916" i="18"/>
  <c r="H917" i="18"/>
  <c r="I917" i="18"/>
  <c r="H918" i="18"/>
  <c r="I918" i="18"/>
  <c r="N908" i="18"/>
  <c r="N909" i="18"/>
  <c r="N910" i="18"/>
  <c r="N911" i="18"/>
  <c r="H908" i="18"/>
  <c r="I908" i="18"/>
  <c r="H909" i="18"/>
  <c r="I909" i="18"/>
  <c r="H910" i="18"/>
  <c r="I910" i="18"/>
  <c r="H911" i="18"/>
  <c r="I911" i="18"/>
  <c r="N905" i="18"/>
  <c r="N906" i="18"/>
  <c r="N907" i="18"/>
  <c r="H905" i="18"/>
  <c r="I905" i="18"/>
  <c r="H906" i="18"/>
  <c r="I906" i="18"/>
  <c r="H907" i="18"/>
  <c r="I907" i="18"/>
  <c r="N903" i="18"/>
  <c r="N904" i="18"/>
  <c r="H903" i="18"/>
  <c r="I903" i="18"/>
  <c r="H904" i="18"/>
  <c r="I904" i="18"/>
  <c r="N896" i="18"/>
  <c r="N897" i="18"/>
  <c r="N898" i="18"/>
  <c r="N899" i="18"/>
  <c r="N900" i="18"/>
  <c r="N901" i="18"/>
  <c r="N902" i="18"/>
  <c r="H896" i="18"/>
  <c r="I896" i="18"/>
  <c r="H897" i="18"/>
  <c r="I897" i="18"/>
  <c r="H898" i="18"/>
  <c r="I898" i="18"/>
  <c r="H899" i="18"/>
  <c r="I899" i="18"/>
  <c r="H900" i="18"/>
  <c r="I900" i="18"/>
  <c r="H901" i="18"/>
  <c r="I901" i="18"/>
  <c r="H902" i="18"/>
  <c r="I902" i="18"/>
  <c r="N894" i="18"/>
  <c r="N895" i="18"/>
  <c r="H894" i="18"/>
  <c r="I894" i="18"/>
  <c r="H895" i="18"/>
  <c r="I895" i="18"/>
  <c r="N892" i="18"/>
  <c r="N893" i="18"/>
  <c r="H892" i="18"/>
  <c r="I892" i="18"/>
  <c r="H893" i="18"/>
  <c r="I893" i="18"/>
  <c r="N891" i="18"/>
  <c r="H891" i="18"/>
  <c r="I891" i="18"/>
  <c r="N887" i="18"/>
  <c r="N888" i="18"/>
  <c r="N889" i="18"/>
  <c r="N890" i="18"/>
  <c r="H887" i="18"/>
  <c r="I887" i="18"/>
  <c r="H888" i="18"/>
  <c r="I888" i="18"/>
  <c r="H889" i="18"/>
  <c r="I889" i="18"/>
  <c r="H890" i="18"/>
  <c r="I890" i="18"/>
  <c r="N886" i="18"/>
  <c r="H886" i="18"/>
  <c r="I886" i="18"/>
  <c r="N885" i="18"/>
  <c r="H885" i="18"/>
  <c r="I885" i="18"/>
  <c r="N881" i="18"/>
  <c r="N882" i="18"/>
  <c r="N883" i="18"/>
  <c r="N884" i="18"/>
  <c r="H881" i="18"/>
  <c r="I881" i="18"/>
  <c r="H882" i="18"/>
  <c r="I882" i="18"/>
  <c r="H883" i="18"/>
  <c r="I883" i="18"/>
  <c r="H884" i="18"/>
  <c r="I884" i="18"/>
  <c r="N878" i="18"/>
  <c r="N879" i="18"/>
  <c r="N880" i="18"/>
  <c r="H878" i="18"/>
  <c r="I878" i="18"/>
  <c r="H879" i="18"/>
  <c r="I879" i="18"/>
  <c r="H880" i="18"/>
  <c r="I880" i="18"/>
  <c r="N876" i="18"/>
  <c r="N877" i="18"/>
  <c r="H876" i="18"/>
  <c r="I876" i="18"/>
  <c r="H877" i="18"/>
  <c r="I877" i="18"/>
  <c r="N875" i="18"/>
  <c r="I875" i="18"/>
  <c r="H875" i="18"/>
  <c r="I800" i="18"/>
  <c r="H800" i="18"/>
  <c r="I799" i="18"/>
  <c r="H799" i="18"/>
  <c r="I798" i="18"/>
  <c r="H798" i="18"/>
  <c r="I797" i="18"/>
  <c r="H797" i="18"/>
  <c r="I796" i="18"/>
  <c r="H796" i="18"/>
  <c r="I795" i="18"/>
  <c r="H795" i="18"/>
  <c r="I794" i="18"/>
  <c r="H794" i="18"/>
  <c r="I793" i="18"/>
  <c r="H793" i="18"/>
  <c r="I792" i="18"/>
  <c r="H792" i="18"/>
  <c r="N874" i="18"/>
  <c r="N873" i="18"/>
  <c r="N872" i="18"/>
  <c r="N871" i="18"/>
  <c r="N870" i="18"/>
  <c r="I874" i="18"/>
  <c r="H874" i="18"/>
  <c r="I873" i="18"/>
  <c r="H873" i="18"/>
  <c r="I872" i="18"/>
  <c r="H872" i="18"/>
  <c r="I871" i="18"/>
  <c r="H871" i="18"/>
  <c r="I870" i="18"/>
  <c r="H870" i="18"/>
  <c r="N851" i="18"/>
  <c r="N852" i="18"/>
  <c r="N853" i="18"/>
  <c r="N854" i="18"/>
  <c r="N855" i="18"/>
  <c r="N856" i="18"/>
  <c r="N857" i="18"/>
  <c r="N858" i="18"/>
  <c r="N859" i="18"/>
  <c r="N860" i="18"/>
  <c r="N861" i="18"/>
  <c r="N862" i="18"/>
  <c r="N863" i="18"/>
  <c r="N864" i="18"/>
  <c r="N865" i="18"/>
  <c r="N866" i="18"/>
  <c r="N867" i="18"/>
  <c r="N868" i="18"/>
  <c r="N869" i="18"/>
  <c r="H851" i="18"/>
  <c r="I851" i="18"/>
  <c r="H852" i="18"/>
  <c r="I852" i="18"/>
  <c r="H853" i="18"/>
  <c r="I853" i="18"/>
  <c r="H854" i="18"/>
  <c r="I854" i="18"/>
  <c r="H855" i="18"/>
  <c r="I855" i="18"/>
  <c r="H856" i="18"/>
  <c r="I856" i="18"/>
  <c r="H857" i="18"/>
  <c r="I857" i="18"/>
  <c r="H858" i="18"/>
  <c r="I858" i="18"/>
  <c r="H859" i="18"/>
  <c r="I859" i="18"/>
  <c r="H860" i="18"/>
  <c r="I860" i="18"/>
  <c r="H861" i="18"/>
  <c r="I861" i="18"/>
  <c r="H862" i="18"/>
  <c r="I862" i="18"/>
  <c r="H863" i="18"/>
  <c r="I863" i="18"/>
  <c r="H864" i="18"/>
  <c r="I864" i="18"/>
  <c r="H865" i="18"/>
  <c r="I865" i="18"/>
  <c r="H866" i="18"/>
  <c r="I866" i="18"/>
  <c r="H867" i="18"/>
  <c r="I867" i="18"/>
  <c r="H868" i="18"/>
  <c r="I868" i="18"/>
  <c r="H869" i="18"/>
  <c r="I869" i="18"/>
  <c r="N843" i="18"/>
  <c r="N844" i="18"/>
  <c r="N845" i="18"/>
  <c r="N846" i="18"/>
  <c r="N847" i="18"/>
  <c r="N848" i="18"/>
  <c r="N849" i="18"/>
  <c r="N850" i="18"/>
  <c r="H843" i="18"/>
  <c r="I843" i="18"/>
  <c r="H844" i="18"/>
  <c r="I844" i="18"/>
  <c r="H845" i="18"/>
  <c r="I845" i="18"/>
  <c r="H846" i="18"/>
  <c r="I846" i="18"/>
  <c r="H847" i="18"/>
  <c r="I847" i="18"/>
  <c r="H848" i="18"/>
  <c r="I848" i="18"/>
  <c r="H849" i="18"/>
  <c r="I849" i="18"/>
  <c r="H850" i="18"/>
  <c r="I850" i="18"/>
  <c r="N842" i="18"/>
  <c r="N841" i="18"/>
  <c r="I842" i="18"/>
  <c r="H842" i="18"/>
  <c r="I841" i="18"/>
  <c r="H841" i="18"/>
  <c r="N834" i="18"/>
  <c r="N835" i="18"/>
  <c r="N836" i="18"/>
  <c r="N837" i="18"/>
  <c r="N838" i="18"/>
  <c r="N839" i="18"/>
  <c r="N840" i="18"/>
  <c r="H834" i="18"/>
  <c r="I834" i="18"/>
  <c r="H835" i="18"/>
  <c r="I835" i="18"/>
  <c r="H836" i="18"/>
  <c r="I836" i="18"/>
  <c r="H837" i="18"/>
  <c r="I837" i="18"/>
  <c r="H838" i="18"/>
  <c r="I838" i="18"/>
  <c r="H839" i="18"/>
  <c r="I839" i="18"/>
  <c r="H840" i="18"/>
  <c r="I840" i="18"/>
  <c r="N833" i="18"/>
  <c r="N832" i="18"/>
  <c r="I833" i="18"/>
  <c r="H833" i="18"/>
  <c r="I832" i="18"/>
  <c r="H832" i="18"/>
  <c r="N831" i="18"/>
  <c r="N830" i="18"/>
  <c r="I831" i="18"/>
  <c r="H831" i="18"/>
  <c r="I830" i="18"/>
  <c r="H830" i="18"/>
  <c r="N829" i="18"/>
  <c r="N828" i="18"/>
  <c r="N827" i="18"/>
  <c r="N826" i="18"/>
  <c r="N825" i="18"/>
  <c r="N824" i="18"/>
  <c r="N823" i="18"/>
  <c r="N822" i="18"/>
  <c r="N821" i="18"/>
  <c r="I829" i="18"/>
  <c r="H829" i="18"/>
  <c r="I828" i="18"/>
  <c r="H828" i="18"/>
  <c r="I827" i="18"/>
  <c r="H827" i="18"/>
  <c r="I826" i="18"/>
  <c r="H826" i="18"/>
  <c r="I825" i="18"/>
  <c r="H825" i="18"/>
  <c r="I824" i="18"/>
  <c r="H824" i="18"/>
  <c r="I823" i="18"/>
  <c r="H823" i="18"/>
  <c r="I822" i="18"/>
  <c r="H822" i="18"/>
  <c r="I821" i="18"/>
  <c r="H821" i="18"/>
  <c r="N801" i="18"/>
  <c r="N802" i="18"/>
  <c r="N803" i="18"/>
  <c r="N804" i="18"/>
  <c r="N805" i="18"/>
  <c r="N806" i="18"/>
  <c r="N807" i="18"/>
  <c r="N808" i="18"/>
  <c r="N809" i="18"/>
  <c r="N810" i="18"/>
  <c r="N811" i="18"/>
  <c r="N812" i="18"/>
  <c r="N813" i="18"/>
  <c r="N814" i="18"/>
  <c r="N815" i="18"/>
  <c r="N816" i="18"/>
  <c r="N817" i="18"/>
  <c r="N818" i="18"/>
  <c r="N819" i="18"/>
  <c r="N820" i="18"/>
  <c r="H801" i="18"/>
  <c r="I801" i="18"/>
  <c r="H802" i="18"/>
  <c r="I802" i="18"/>
  <c r="H803" i="18"/>
  <c r="I803" i="18"/>
  <c r="H804" i="18"/>
  <c r="I804" i="18"/>
  <c r="H805" i="18"/>
  <c r="I805" i="18"/>
  <c r="H806" i="18"/>
  <c r="I806" i="18"/>
  <c r="H807" i="18"/>
  <c r="I807" i="18"/>
  <c r="H808" i="18"/>
  <c r="I808" i="18"/>
  <c r="H809" i="18"/>
  <c r="I809" i="18"/>
  <c r="H810" i="18"/>
  <c r="I810" i="18"/>
  <c r="H811" i="18"/>
  <c r="I811" i="18"/>
  <c r="H812" i="18"/>
  <c r="I812" i="18"/>
  <c r="H813" i="18"/>
  <c r="I813" i="18"/>
  <c r="H814" i="18"/>
  <c r="I814" i="18"/>
  <c r="H815" i="18"/>
  <c r="I815" i="18"/>
  <c r="H816" i="18"/>
  <c r="I816" i="18"/>
  <c r="H817" i="18"/>
  <c r="I817" i="18"/>
  <c r="H818" i="18"/>
  <c r="I818" i="18"/>
  <c r="H819" i="18"/>
  <c r="I819" i="18"/>
  <c r="H820" i="18"/>
  <c r="I820" i="18"/>
  <c r="N800" i="18"/>
  <c r="N799" i="18"/>
  <c r="N798" i="18"/>
  <c r="N797" i="18"/>
  <c r="N796" i="18"/>
  <c r="N795" i="18"/>
  <c r="N794" i="18"/>
  <c r="N793" i="18"/>
  <c r="N792" i="18"/>
  <c r="N766" i="18"/>
  <c r="N767" i="18"/>
  <c r="N768" i="18"/>
  <c r="N769" i="18"/>
  <c r="N770" i="18"/>
  <c r="N771" i="18"/>
  <c r="N772" i="18"/>
  <c r="N773" i="18"/>
  <c r="N774" i="18"/>
  <c r="N775" i="18"/>
  <c r="N776" i="18"/>
  <c r="N777" i="18"/>
  <c r="N778" i="18"/>
  <c r="N779" i="18"/>
  <c r="N780" i="18"/>
  <c r="N781" i="18"/>
  <c r="N782" i="18"/>
  <c r="N783" i="18"/>
  <c r="N784" i="18"/>
  <c r="N785" i="18"/>
  <c r="N786" i="18"/>
  <c r="N787" i="18"/>
  <c r="N788" i="18"/>
  <c r="N789" i="18"/>
  <c r="N790" i="18"/>
  <c r="N791" i="18"/>
  <c r="H788" i="18"/>
  <c r="I788" i="18"/>
  <c r="H789" i="18"/>
  <c r="I789" i="18"/>
  <c r="H790" i="18"/>
  <c r="I790" i="18"/>
  <c r="H791" i="18"/>
  <c r="I791" i="18"/>
  <c r="H766" i="18"/>
  <c r="I766" i="18"/>
  <c r="H767" i="18"/>
  <c r="I767" i="18"/>
  <c r="H768" i="18"/>
  <c r="I768" i="18"/>
  <c r="H769" i="18"/>
  <c r="I769" i="18"/>
  <c r="H770" i="18"/>
  <c r="I770" i="18"/>
  <c r="H771" i="18"/>
  <c r="I771" i="18"/>
  <c r="H772" i="18"/>
  <c r="I772" i="18"/>
  <c r="H773" i="18"/>
  <c r="I773" i="18"/>
  <c r="H774" i="18"/>
  <c r="I774" i="18"/>
  <c r="H775" i="18"/>
  <c r="I775" i="18"/>
  <c r="H776" i="18"/>
  <c r="I776" i="18"/>
  <c r="H777" i="18"/>
  <c r="I777" i="18"/>
  <c r="H778" i="18"/>
  <c r="I778" i="18"/>
  <c r="H779" i="18"/>
  <c r="I779" i="18"/>
  <c r="H780" i="18"/>
  <c r="I780" i="18"/>
  <c r="H781" i="18"/>
  <c r="I781" i="18"/>
  <c r="H782" i="18"/>
  <c r="I782" i="18"/>
  <c r="H783" i="18"/>
  <c r="I783" i="18"/>
  <c r="H784" i="18"/>
  <c r="I784" i="18"/>
  <c r="H785" i="18"/>
  <c r="I785" i="18"/>
  <c r="H786" i="18"/>
  <c r="I786" i="18"/>
  <c r="H787" i="18"/>
  <c r="I787" i="18"/>
  <c r="N763" i="18"/>
  <c r="N764" i="18"/>
  <c r="N765" i="18"/>
  <c r="H763" i="18"/>
  <c r="I763" i="18"/>
  <c r="H764" i="18"/>
  <c r="I764" i="18"/>
  <c r="H765" i="18"/>
  <c r="I765" i="18"/>
  <c r="N762" i="18"/>
  <c r="N761" i="18"/>
  <c r="I762" i="18"/>
  <c r="H762" i="18"/>
  <c r="I761" i="18"/>
  <c r="H761" i="18"/>
  <c r="N748" i="18"/>
  <c r="N749" i="18"/>
  <c r="N750" i="18"/>
  <c r="N751" i="18"/>
  <c r="N752" i="18"/>
  <c r="N753" i="18"/>
  <c r="N754" i="18"/>
  <c r="N755" i="18"/>
  <c r="N756" i="18"/>
  <c r="N757" i="18"/>
  <c r="N758" i="18"/>
  <c r="N759" i="18"/>
  <c r="N760" i="18"/>
  <c r="H748" i="18"/>
  <c r="I748" i="18"/>
  <c r="H749" i="18"/>
  <c r="I749" i="18"/>
  <c r="H750" i="18"/>
  <c r="I750" i="18"/>
  <c r="H751" i="18"/>
  <c r="I751" i="18"/>
  <c r="H752" i="18"/>
  <c r="I752" i="18"/>
  <c r="H753" i="18"/>
  <c r="I753" i="18"/>
  <c r="H754" i="18"/>
  <c r="I754" i="18"/>
  <c r="H755" i="18"/>
  <c r="I755" i="18"/>
  <c r="H756" i="18"/>
  <c r="I756" i="18"/>
  <c r="H757" i="18"/>
  <c r="I757" i="18"/>
  <c r="H758" i="18"/>
  <c r="I758" i="18"/>
  <c r="H759" i="18"/>
  <c r="I759" i="18"/>
  <c r="H760" i="18"/>
  <c r="I760" i="18"/>
  <c r="N729" i="18"/>
  <c r="N730" i="18"/>
  <c r="N731" i="18"/>
  <c r="N732" i="18"/>
  <c r="N733" i="18"/>
  <c r="N734" i="18"/>
  <c r="N735" i="18"/>
  <c r="N736" i="18"/>
  <c r="N737" i="18"/>
  <c r="N738" i="18"/>
  <c r="N739" i="18"/>
  <c r="N740" i="18"/>
  <c r="N741" i="18"/>
  <c r="N742" i="18"/>
  <c r="N743" i="18"/>
  <c r="N744" i="18"/>
  <c r="N745" i="18"/>
  <c r="N746" i="18"/>
  <c r="N747" i="18"/>
  <c r="H729" i="18"/>
  <c r="I729" i="18"/>
  <c r="H730" i="18"/>
  <c r="I730" i="18"/>
  <c r="H731" i="18"/>
  <c r="I731" i="18"/>
  <c r="H732" i="18"/>
  <c r="I732" i="18"/>
  <c r="H733" i="18"/>
  <c r="I733" i="18"/>
  <c r="H734" i="18"/>
  <c r="I734" i="18"/>
  <c r="H735" i="18"/>
  <c r="I735" i="18"/>
  <c r="H736" i="18"/>
  <c r="I736" i="18"/>
  <c r="H737" i="18"/>
  <c r="I737" i="18"/>
  <c r="H738" i="18"/>
  <c r="I738" i="18"/>
  <c r="H739" i="18"/>
  <c r="I739" i="18"/>
  <c r="H740" i="18"/>
  <c r="I740" i="18"/>
  <c r="H741" i="18"/>
  <c r="I741" i="18"/>
  <c r="H742" i="18"/>
  <c r="I742" i="18"/>
  <c r="H743" i="18"/>
  <c r="I743" i="18"/>
  <c r="H744" i="18"/>
  <c r="I744" i="18"/>
  <c r="H745" i="18"/>
  <c r="I745" i="18"/>
  <c r="H746" i="18"/>
  <c r="I746" i="18"/>
  <c r="H747" i="18"/>
  <c r="I747" i="18"/>
  <c r="N728" i="18"/>
  <c r="N727" i="18"/>
  <c r="N726" i="18"/>
  <c r="N725" i="18"/>
  <c r="N724" i="18"/>
  <c r="I728" i="18"/>
  <c r="H728" i="18"/>
  <c r="I727" i="18"/>
  <c r="H727" i="18"/>
  <c r="I726" i="18"/>
  <c r="H726" i="18"/>
  <c r="I725" i="18"/>
  <c r="H725" i="18"/>
  <c r="I724" i="18"/>
  <c r="H724" i="18"/>
  <c r="N723" i="18"/>
  <c r="N722" i="18"/>
  <c r="N721" i="18"/>
  <c r="N720" i="18"/>
  <c r="N719" i="18"/>
  <c r="N718" i="18"/>
  <c r="N717" i="18"/>
  <c r="N716" i="18"/>
  <c r="N715" i="18"/>
  <c r="N714" i="18"/>
  <c r="N713" i="18"/>
  <c r="N712" i="18"/>
  <c r="N711" i="18"/>
  <c r="N710" i="18"/>
  <c r="N709" i="18"/>
  <c r="I723" i="18"/>
  <c r="H723" i="18"/>
  <c r="I722" i="18"/>
  <c r="H722" i="18"/>
  <c r="I721" i="18"/>
  <c r="H721" i="18"/>
  <c r="I720" i="18"/>
  <c r="H720" i="18"/>
  <c r="I719" i="18"/>
  <c r="H719" i="18"/>
  <c r="I718" i="18"/>
  <c r="H718" i="18"/>
  <c r="I717" i="18"/>
  <c r="H717" i="18"/>
  <c r="I716" i="18"/>
  <c r="H716" i="18"/>
  <c r="I715" i="18"/>
  <c r="H715" i="18"/>
  <c r="I714" i="18"/>
  <c r="H714" i="18"/>
  <c r="I713" i="18"/>
  <c r="H713" i="18"/>
  <c r="I712" i="18"/>
  <c r="H712" i="18"/>
  <c r="I711" i="18"/>
  <c r="H711" i="18"/>
  <c r="I710" i="18"/>
  <c r="H710" i="18"/>
  <c r="I709" i="18"/>
  <c r="H709" i="18"/>
  <c r="N703" i="18"/>
  <c r="N704" i="18"/>
  <c r="N705" i="18"/>
  <c r="N706" i="18"/>
  <c r="N707" i="18"/>
  <c r="N708" i="18"/>
  <c r="H703" i="18"/>
  <c r="I703" i="18"/>
  <c r="H704" i="18"/>
  <c r="I704" i="18"/>
  <c r="H705" i="18"/>
  <c r="I705" i="18"/>
  <c r="H706" i="18"/>
  <c r="I706" i="18"/>
  <c r="H707" i="18"/>
  <c r="I707" i="18"/>
  <c r="H708" i="18"/>
  <c r="I708" i="18"/>
  <c r="N692" i="18"/>
  <c r="N693" i="18"/>
  <c r="N694" i="18"/>
  <c r="N695" i="18"/>
  <c r="N696" i="18"/>
  <c r="N697" i="18"/>
  <c r="N698" i="18"/>
  <c r="N699" i="18"/>
  <c r="N700" i="18"/>
  <c r="N701" i="18"/>
  <c r="N702" i="18"/>
  <c r="H692" i="18"/>
  <c r="I692" i="18"/>
  <c r="H693" i="18"/>
  <c r="I693" i="18"/>
  <c r="H694" i="18"/>
  <c r="I694" i="18"/>
  <c r="H695" i="18"/>
  <c r="I695" i="18"/>
  <c r="H696" i="18"/>
  <c r="I696" i="18"/>
  <c r="H697" i="18"/>
  <c r="I697" i="18"/>
  <c r="H698" i="18"/>
  <c r="I698" i="18"/>
  <c r="H699" i="18"/>
  <c r="I699" i="18"/>
  <c r="H700" i="18"/>
  <c r="I700" i="18"/>
  <c r="H701" i="18"/>
  <c r="I701" i="18"/>
  <c r="H702" i="18"/>
  <c r="I702" i="18"/>
  <c r="N673" i="18"/>
  <c r="N674" i="18"/>
  <c r="N675" i="18"/>
  <c r="N676" i="18"/>
  <c r="N677" i="18"/>
  <c r="N678" i="18"/>
  <c r="N679" i="18"/>
  <c r="N680" i="18"/>
  <c r="N681" i="18"/>
  <c r="N682" i="18"/>
  <c r="N683" i="18"/>
  <c r="N684" i="18"/>
  <c r="N685" i="18"/>
  <c r="N686" i="18"/>
  <c r="N687" i="18"/>
  <c r="N688" i="18"/>
  <c r="N689" i="18"/>
  <c r="N690" i="18"/>
  <c r="N691" i="18"/>
  <c r="H673" i="18"/>
  <c r="I673" i="18"/>
  <c r="H674" i="18"/>
  <c r="I674" i="18"/>
  <c r="H675" i="18"/>
  <c r="I675" i="18"/>
  <c r="H676" i="18"/>
  <c r="I676" i="18"/>
  <c r="H677" i="18"/>
  <c r="I677" i="18"/>
  <c r="H678" i="18"/>
  <c r="I678" i="18"/>
  <c r="H679" i="18"/>
  <c r="I679" i="18"/>
  <c r="H680" i="18"/>
  <c r="I680" i="18"/>
  <c r="H681" i="18"/>
  <c r="I681" i="18"/>
  <c r="H682" i="18"/>
  <c r="I682" i="18"/>
  <c r="H683" i="18"/>
  <c r="I683" i="18"/>
  <c r="H684" i="18"/>
  <c r="I684" i="18"/>
  <c r="H685" i="18"/>
  <c r="I685" i="18"/>
  <c r="H686" i="18"/>
  <c r="I686" i="18"/>
  <c r="H687" i="18"/>
  <c r="I687" i="18"/>
  <c r="H688" i="18"/>
  <c r="I688" i="18"/>
  <c r="H689" i="18"/>
  <c r="I689" i="18"/>
  <c r="H690" i="18"/>
  <c r="I690" i="18"/>
  <c r="H691" i="18"/>
  <c r="I691" i="18"/>
  <c r="N659" i="18"/>
  <c r="N660" i="18"/>
  <c r="N661" i="18"/>
  <c r="N662" i="18"/>
  <c r="N663" i="18"/>
  <c r="N664" i="18"/>
  <c r="N665" i="18"/>
  <c r="N666" i="18"/>
  <c r="N667" i="18"/>
  <c r="N668" i="18"/>
  <c r="N669" i="18"/>
  <c r="N670" i="18"/>
  <c r="N671" i="18"/>
  <c r="N672" i="18"/>
  <c r="H659" i="18"/>
  <c r="I659" i="18"/>
  <c r="H660" i="18"/>
  <c r="I660" i="18"/>
  <c r="H661" i="18"/>
  <c r="I661" i="18"/>
  <c r="H662" i="18"/>
  <c r="I662" i="18"/>
  <c r="H663" i="18"/>
  <c r="I663" i="18"/>
  <c r="H664" i="18"/>
  <c r="I664" i="18"/>
  <c r="H665" i="18"/>
  <c r="I665" i="18"/>
  <c r="H666" i="18"/>
  <c r="I666" i="18"/>
  <c r="H667" i="18"/>
  <c r="I667" i="18"/>
  <c r="H668" i="18"/>
  <c r="I668" i="18"/>
  <c r="H669" i="18"/>
  <c r="I669" i="18"/>
  <c r="H670" i="18"/>
  <c r="I670" i="18"/>
  <c r="H671" i="18"/>
  <c r="I671" i="18"/>
  <c r="H672" i="18"/>
  <c r="I672" i="18"/>
  <c r="N652" i="18"/>
  <c r="N653" i="18"/>
  <c r="N654" i="18"/>
  <c r="N655" i="18"/>
  <c r="N656" i="18"/>
  <c r="N657" i="18"/>
  <c r="N658" i="18"/>
  <c r="H652" i="18"/>
  <c r="I652" i="18"/>
  <c r="H653" i="18"/>
  <c r="I653" i="18"/>
  <c r="H654" i="18"/>
  <c r="I654" i="18"/>
  <c r="H655" i="18"/>
  <c r="I655" i="18"/>
  <c r="H656" i="18"/>
  <c r="I656" i="18"/>
  <c r="H657" i="18"/>
  <c r="I657" i="18"/>
  <c r="H658" i="18"/>
  <c r="I658" i="18"/>
  <c r="N641" i="18"/>
  <c r="N642" i="18"/>
  <c r="N643" i="18"/>
  <c r="N644" i="18"/>
  <c r="N645" i="18"/>
  <c r="N646" i="18"/>
  <c r="N647" i="18"/>
  <c r="N648" i="18"/>
  <c r="N649" i="18"/>
  <c r="N650" i="18"/>
  <c r="N651" i="18"/>
  <c r="H641" i="18"/>
  <c r="I641" i="18"/>
  <c r="H642" i="18"/>
  <c r="I642" i="18"/>
  <c r="H643" i="18"/>
  <c r="I643" i="18"/>
  <c r="H644" i="18"/>
  <c r="I644" i="18"/>
  <c r="H645" i="18"/>
  <c r="I645" i="18"/>
  <c r="H646" i="18"/>
  <c r="I646" i="18"/>
  <c r="H647" i="18"/>
  <c r="I647" i="18"/>
  <c r="H648" i="18"/>
  <c r="I648" i="18"/>
  <c r="H649" i="18"/>
  <c r="I649" i="18"/>
  <c r="H650" i="18"/>
  <c r="I650" i="18"/>
  <c r="H651" i="18"/>
  <c r="I651" i="18"/>
  <c r="N634" i="18"/>
  <c r="N635" i="18"/>
  <c r="N636" i="18"/>
  <c r="N637" i="18"/>
  <c r="N638" i="18"/>
  <c r="N639" i="18"/>
  <c r="N640" i="18"/>
  <c r="H634" i="18"/>
  <c r="I634" i="18"/>
  <c r="H635" i="18"/>
  <c r="I635" i="18"/>
  <c r="H636" i="18"/>
  <c r="I636" i="18"/>
  <c r="H637" i="18"/>
  <c r="I637" i="18"/>
  <c r="H638" i="18"/>
  <c r="I638" i="18"/>
  <c r="H639" i="18"/>
  <c r="I639" i="18"/>
  <c r="H640" i="18"/>
  <c r="I640" i="18"/>
  <c r="N633" i="18"/>
  <c r="H633" i="18"/>
  <c r="I633" i="18"/>
  <c r="N632" i="18"/>
  <c r="N631" i="18"/>
  <c r="N630" i="18"/>
  <c r="I632" i="18"/>
  <c r="H632" i="18"/>
  <c r="I631" i="18"/>
  <c r="H631" i="18"/>
  <c r="I630" i="18"/>
  <c r="H630" i="18"/>
  <c r="R1000" i="18" l="1"/>
  <c r="Q1000" i="18"/>
  <c r="R985" i="18"/>
  <c r="Q985" i="18"/>
  <c r="R986" i="18"/>
  <c r="Q986" i="18"/>
  <c r="R987" i="18"/>
  <c r="Q987" i="18"/>
  <c r="R988" i="18"/>
  <c r="Q988" i="18"/>
  <c r="R989" i="18"/>
  <c r="Q989" i="18"/>
  <c r="R990" i="18"/>
  <c r="S990" i="18" s="1"/>
  <c r="Q990" i="18"/>
  <c r="R991" i="18"/>
  <c r="Q991" i="18"/>
  <c r="R992" i="18"/>
  <c r="Q992" i="18"/>
  <c r="R993" i="18"/>
  <c r="Q993" i="18"/>
  <c r="R994" i="18"/>
  <c r="Q994" i="18"/>
  <c r="R995" i="18"/>
  <c r="Q995" i="18"/>
  <c r="R996" i="18"/>
  <c r="Q996" i="18"/>
  <c r="R997" i="18"/>
  <c r="Q997" i="18"/>
  <c r="R998" i="18"/>
  <c r="Q998" i="18"/>
  <c r="R999" i="18"/>
  <c r="Q999" i="18"/>
  <c r="Q983" i="18"/>
  <c r="R983" i="18"/>
  <c r="Q984" i="18"/>
  <c r="R984" i="18"/>
  <c r="Q982" i="18"/>
  <c r="R982" i="18"/>
  <c r="Q981" i="18"/>
  <c r="R981" i="18"/>
  <c r="R980" i="18"/>
  <c r="Q980" i="18"/>
  <c r="R979" i="18"/>
  <c r="Q979" i="18"/>
  <c r="R978" i="18"/>
  <c r="Q978" i="18"/>
  <c r="Q977" i="18"/>
  <c r="R977" i="18"/>
  <c r="Q976" i="18"/>
  <c r="R976" i="18"/>
  <c r="S976" i="18" s="1"/>
  <c r="Q975" i="18"/>
  <c r="R975" i="18"/>
  <c r="Q974" i="18"/>
  <c r="R974" i="18"/>
  <c r="Q973" i="18"/>
  <c r="R973" i="18"/>
  <c r="Q972" i="18"/>
  <c r="R972" i="18"/>
  <c r="Q971" i="18"/>
  <c r="R971" i="18"/>
  <c r="Q964" i="18"/>
  <c r="R964" i="18"/>
  <c r="R965" i="18"/>
  <c r="Q965" i="18"/>
  <c r="R966" i="18"/>
  <c r="Q966" i="18"/>
  <c r="Q967" i="18"/>
  <c r="R967" i="18"/>
  <c r="Q968" i="18"/>
  <c r="R968" i="18"/>
  <c r="Q969" i="18"/>
  <c r="R969" i="18"/>
  <c r="Q970" i="18"/>
  <c r="R970" i="18"/>
  <c r="R958" i="18"/>
  <c r="Q958" i="18"/>
  <c r="Q959" i="18"/>
  <c r="R959" i="18"/>
  <c r="Q960" i="18"/>
  <c r="R960" i="18"/>
  <c r="Q961" i="18"/>
  <c r="R961" i="18"/>
  <c r="Q962" i="18"/>
  <c r="R962" i="18"/>
  <c r="R963" i="18"/>
  <c r="Q963" i="18"/>
  <c r="Q952" i="18"/>
  <c r="R952" i="18"/>
  <c r="Q953" i="18"/>
  <c r="R953" i="18"/>
  <c r="Q954" i="18"/>
  <c r="R954" i="18"/>
  <c r="R955" i="18"/>
  <c r="Q955" i="18"/>
  <c r="R956" i="18"/>
  <c r="Q956" i="18"/>
  <c r="Q957" i="18"/>
  <c r="R957" i="18"/>
  <c r="Q946" i="18"/>
  <c r="R946" i="18"/>
  <c r="Q947" i="18"/>
  <c r="R947" i="18"/>
  <c r="Q948" i="18"/>
  <c r="R948" i="18"/>
  <c r="R949" i="18"/>
  <c r="S949" i="18" s="1"/>
  <c r="Q949" i="18"/>
  <c r="Q950" i="18"/>
  <c r="R950" i="18"/>
  <c r="R951" i="18"/>
  <c r="Q951" i="18"/>
  <c r="Q940" i="18"/>
  <c r="R940" i="18"/>
  <c r="Q941" i="18"/>
  <c r="R941" i="18"/>
  <c r="Q942" i="18"/>
  <c r="R942" i="18"/>
  <c r="Q943" i="18"/>
  <c r="R943" i="18"/>
  <c r="Q944" i="18"/>
  <c r="R944" i="18"/>
  <c r="R945" i="18"/>
  <c r="Q945" i="18"/>
  <c r="Q939" i="18"/>
  <c r="R939" i="18"/>
  <c r="R927" i="18"/>
  <c r="Q927" i="18"/>
  <c r="R928" i="18"/>
  <c r="Q928" i="18"/>
  <c r="R929" i="18"/>
  <c r="Q929" i="18"/>
  <c r="R930" i="18"/>
  <c r="Q930" i="18"/>
  <c r="Q931" i="18"/>
  <c r="R931" i="18"/>
  <c r="Q932" i="18"/>
  <c r="R932" i="18"/>
  <c r="Q933" i="18"/>
  <c r="R933" i="18"/>
  <c r="Q934" i="18"/>
  <c r="R934" i="18"/>
  <c r="Q935" i="18"/>
  <c r="R935" i="18"/>
  <c r="Q936" i="18"/>
  <c r="R936" i="18"/>
  <c r="Q937" i="18"/>
  <c r="R937" i="18"/>
  <c r="R938" i="18"/>
  <c r="Q938" i="18"/>
  <c r="Q926" i="18"/>
  <c r="R926" i="18"/>
  <c r="Q922" i="18"/>
  <c r="R922" i="18"/>
  <c r="Q923" i="18"/>
  <c r="R923" i="18"/>
  <c r="Q924" i="18"/>
  <c r="R924" i="18"/>
  <c r="Q925" i="18"/>
  <c r="R925" i="18"/>
  <c r="Q919" i="18"/>
  <c r="R919" i="18"/>
  <c r="Q920" i="18"/>
  <c r="R920" i="18"/>
  <c r="Q921" i="18"/>
  <c r="R921" i="18"/>
  <c r="Q912" i="18"/>
  <c r="R912" i="18"/>
  <c r="Q913" i="18"/>
  <c r="R913" i="18"/>
  <c r="R914" i="18"/>
  <c r="Q914" i="18"/>
  <c r="Q915" i="18"/>
  <c r="R915" i="18"/>
  <c r="Q916" i="18"/>
  <c r="R916" i="18"/>
  <c r="R917" i="18"/>
  <c r="Q917" i="18"/>
  <c r="R918" i="18"/>
  <c r="Q918" i="18"/>
  <c r="R908" i="18"/>
  <c r="Q908" i="18"/>
  <c r="Q909" i="18"/>
  <c r="R909" i="18"/>
  <c r="Q910" i="18"/>
  <c r="R910" i="18"/>
  <c r="Q911" i="18"/>
  <c r="R911" i="18"/>
  <c r="Q905" i="18"/>
  <c r="R905" i="18"/>
  <c r="Q906" i="18"/>
  <c r="R906" i="18"/>
  <c r="R907" i="18"/>
  <c r="Q907" i="18"/>
  <c r="R903" i="18"/>
  <c r="Q903" i="18"/>
  <c r="Q904" i="18"/>
  <c r="R904" i="18"/>
  <c r="R896" i="18"/>
  <c r="Q896" i="18"/>
  <c r="Q897" i="18"/>
  <c r="R897" i="18"/>
  <c r="Q898" i="18"/>
  <c r="R898" i="18"/>
  <c r="Q899" i="18"/>
  <c r="R899" i="18"/>
  <c r="Q900" i="18"/>
  <c r="R900" i="18"/>
  <c r="Q901" i="18"/>
  <c r="R901" i="18"/>
  <c r="R902" i="18"/>
  <c r="Q902" i="18"/>
  <c r="R894" i="18"/>
  <c r="Q894" i="18"/>
  <c r="R895" i="18"/>
  <c r="Q895" i="18"/>
  <c r="R892" i="18"/>
  <c r="Q892" i="18"/>
  <c r="R893" i="18"/>
  <c r="Q893" i="18"/>
  <c r="Q891" i="18"/>
  <c r="R891" i="18"/>
  <c r="S891" i="18" s="1"/>
  <c r="Q887" i="18"/>
  <c r="R887" i="18"/>
  <c r="Q888" i="18"/>
  <c r="R888" i="18"/>
  <c r="R889" i="18"/>
  <c r="Q889" i="18"/>
  <c r="R890" i="18"/>
  <c r="Q890" i="18"/>
  <c r="Q886" i="18"/>
  <c r="R886" i="18"/>
  <c r="Q885" i="18"/>
  <c r="R885" i="18"/>
  <c r="R881" i="18"/>
  <c r="Q881" i="18"/>
  <c r="R882" i="18"/>
  <c r="Q882" i="18"/>
  <c r="R883" i="18"/>
  <c r="S883" i="18" s="1"/>
  <c r="Q883" i="18"/>
  <c r="Q884" i="18"/>
  <c r="R884" i="18"/>
  <c r="R878" i="18"/>
  <c r="Q878" i="18"/>
  <c r="R879" i="18"/>
  <c r="Q879" i="18"/>
  <c r="R880" i="18"/>
  <c r="Q880" i="18"/>
  <c r="R876" i="18"/>
  <c r="Q876" i="18"/>
  <c r="R877" i="18"/>
  <c r="Q877" i="18"/>
  <c r="R875" i="18"/>
  <c r="Q875" i="18"/>
  <c r="R800" i="18"/>
  <c r="Q800" i="18"/>
  <c r="Q799" i="18"/>
  <c r="R799" i="18"/>
  <c r="Q798" i="18"/>
  <c r="R798" i="18"/>
  <c r="Q797" i="18"/>
  <c r="R797" i="18"/>
  <c r="Q796" i="18"/>
  <c r="R796" i="18"/>
  <c r="Q795" i="18"/>
  <c r="R795" i="18"/>
  <c r="Q794" i="18"/>
  <c r="R794" i="18"/>
  <c r="R793" i="18"/>
  <c r="Q793" i="18"/>
  <c r="Q792" i="18"/>
  <c r="R792" i="18"/>
  <c r="R874" i="18"/>
  <c r="Q874" i="18"/>
  <c r="Q873" i="18"/>
  <c r="R873" i="18"/>
  <c r="Q872" i="18"/>
  <c r="R872" i="18"/>
  <c r="Q871" i="18"/>
  <c r="R871" i="18"/>
  <c r="R870" i="18"/>
  <c r="Q870" i="18"/>
  <c r="Q851" i="18"/>
  <c r="R851" i="18"/>
  <c r="Q852" i="18"/>
  <c r="R852" i="18"/>
  <c r="R853" i="18"/>
  <c r="Q853" i="18"/>
  <c r="R854" i="18"/>
  <c r="Q854" i="18"/>
  <c r="Q855" i="18"/>
  <c r="R855" i="18"/>
  <c r="R856" i="18"/>
  <c r="Q856" i="18"/>
  <c r="R857" i="18"/>
  <c r="Q857" i="18"/>
  <c r="R858" i="18"/>
  <c r="Q858" i="18"/>
  <c r="R859" i="18"/>
  <c r="Q859" i="18"/>
  <c r="Q860" i="18"/>
  <c r="R860" i="18"/>
  <c r="Q861" i="18"/>
  <c r="R861" i="18"/>
  <c r="Q862" i="18"/>
  <c r="R862" i="18"/>
  <c r="R863" i="18"/>
  <c r="Q863" i="18"/>
  <c r="Q864" i="18"/>
  <c r="R864" i="18"/>
  <c r="Q865" i="18"/>
  <c r="R865" i="18"/>
  <c r="R866" i="18"/>
  <c r="Q866" i="18"/>
  <c r="Q867" i="18"/>
  <c r="R867" i="18"/>
  <c r="Q868" i="18"/>
  <c r="R868" i="18"/>
  <c r="Q869" i="18"/>
  <c r="R869" i="18"/>
  <c r="S869" i="18" s="1"/>
  <c r="Q843" i="18"/>
  <c r="R843" i="18"/>
  <c r="Q844" i="18"/>
  <c r="R844" i="18"/>
  <c r="Q845" i="18"/>
  <c r="R845" i="18"/>
  <c r="Q846" i="18"/>
  <c r="R846" i="18"/>
  <c r="Q847" i="18"/>
  <c r="R847" i="18"/>
  <c r="R848" i="18"/>
  <c r="Q848" i="18"/>
  <c r="Q849" i="18"/>
  <c r="R849" i="18"/>
  <c r="Q850" i="18"/>
  <c r="R850" i="18"/>
  <c r="R842" i="18"/>
  <c r="S842" i="18" s="1"/>
  <c r="Q842" i="18"/>
  <c r="R841" i="18"/>
  <c r="Q841" i="18"/>
  <c r="R834" i="18"/>
  <c r="Q834" i="18"/>
  <c r="Q835" i="18"/>
  <c r="R835" i="18"/>
  <c r="R836" i="18"/>
  <c r="Q836" i="18"/>
  <c r="R837" i="18"/>
  <c r="Q837" i="18"/>
  <c r="Q838" i="18"/>
  <c r="R838" i="18"/>
  <c r="R839" i="18"/>
  <c r="Q839" i="18"/>
  <c r="Q840" i="18"/>
  <c r="R840" i="18"/>
  <c r="Q833" i="18"/>
  <c r="R833" i="18"/>
  <c r="Q832" i="18"/>
  <c r="R832" i="18"/>
  <c r="Q831" i="18"/>
  <c r="R831" i="18"/>
  <c r="Q830" i="18"/>
  <c r="R830" i="18"/>
  <c r="Q829" i="18"/>
  <c r="R829" i="18"/>
  <c r="Q828" i="18"/>
  <c r="R828" i="18"/>
  <c r="Q827" i="18"/>
  <c r="R827" i="18"/>
  <c r="Q826" i="18"/>
  <c r="R826" i="18"/>
  <c r="R825" i="18"/>
  <c r="Q825" i="18"/>
  <c r="Q824" i="18"/>
  <c r="R824" i="18"/>
  <c r="Q823" i="18"/>
  <c r="R823" i="18"/>
  <c r="R822" i="18"/>
  <c r="Q822" i="18"/>
  <c r="Q821" i="18"/>
  <c r="R821" i="18"/>
  <c r="R801" i="18"/>
  <c r="Q801" i="18"/>
  <c r="R802" i="18"/>
  <c r="Q802" i="18"/>
  <c r="R803" i="18"/>
  <c r="Q803" i="18"/>
  <c r="R804" i="18"/>
  <c r="Q804" i="18"/>
  <c r="Q805" i="18"/>
  <c r="R805" i="18"/>
  <c r="Q806" i="18"/>
  <c r="R806" i="18"/>
  <c r="Q807" i="18"/>
  <c r="R807" i="18"/>
  <c r="Q808" i="18"/>
  <c r="R808" i="18"/>
  <c r="Q809" i="18"/>
  <c r="R809" i="18"/>
  <c r="Q810" i="18"/>
  <c r="R810" i="18"/>
  <c r="R811" i="18"/>
  <c r="Q811" i="18"/>
  <c r="R812" i="18"/>
  <c r="Q812" i="18"/>
  <c r="R813" i="18"/>
  <c r="S813" i="18" s="1"/>
  <c r="Q813" i="18"/>
  <c r="R814" i="18"/>
  <c r="Q814" i="18"/>
  <c r="R815" i="18"/>
  <c r="Q815" i="18"/>
  <c r="R816" i="18"/>
  <c r="Q816" i="18"/>
  <c r="R817" i="18"/>
  <c r="Q817" i="18"/>
  <c r="R818" i="18"/>
  <c r="Q818" i="18"/>
  <c r="R819" i="18"/>
  <c r="Q819" i="18"/>
  <c r="R820" i="18"/>
  <c r="Q820" i="18"/>
  <c r="R788" i="18"/>
  <c r="Q788" i="18"/>
  <c r="R789" i="18"/>
  <c r="Q789" i="18"/>
  <c r="R790" i="18"/>
  <c r="Q790" i="18"/>
  <c r="R791" i="18"/>
  <c r="Q791" i="18"/>
  <c r="R766" i="18"/>
  <c r="Q766" i="18"/>
  <c r="R767" i="18"/>
  <c r="S767" i="18" s="1"/>
  <c r="Q767" i="18"/>
  <c r="R768" i="18"/>
  <c r="Q768" i="18"/>
  <c r="R769" i="18"/>
  <c r="Q769" i="18"/>
  <c r="R770" i="18"/>
  <c r="Q770" i="18"/>
  <c r="Q771" i="18"/>
  <c r="R771" i="18"/>
  <c r="Q772" i="18"/>
  <c r="R772" i="18"/>
  <c r="Q773" i="18"/>
  <c r="R773" i="18"/>
  <c r="Q774" i="18"/>
  <c r="R774" i="18"/>
  <c r="Q775" i="18"/>
  <c r="R775" i="18"/>
  <c r="R776" i="18"/>
  <c r="Q776" i="18"/>
  <c r="Q777" i="18"/>
  <c r="R777" i="18"/>
  <c r="Q778" i="18"/>
  <c r="R778" i="18"/>
  <c r="R779" i="18"/>
  <c r="Q779" i="18"/>
  <c r="R780" i="18"/>
  <c r="Q780" i="18"/>
  <c r="Q781" i="18"/>
  <c r="R781" i="18"/>
  <c r="Q782" i="18"/>
  <c r="R782" i="18"/>
  <c r="Q783" i="18"/>
  <c r="R783" i="18"/>
  <c r="Q784" i="18"/>
  <c r="R784" i="18"/>
  <c r="Q785" i="18"/>
  <c r="R785" i="18"/>
  <c r="Q786" i="18"/>
  <c r="R786" i="18"/>
  <c r="Q787" i="18"/>
  <c r="R787" i="18"/>
  <c r="R763" i="18"/>
  <c r="Q763" i="18"/>
  <c r="R764" i="18"/>
  <c r="Q764" i="18"/>
  <c r="R765" i="18"/>
  <c r="Q765" i="18"/>
  <c r="R762" i="18"/>
  <c r="Q762" i="18"/>
  <c r="Q761" i="18"/>
  <c r="R761" i="18"/>
  <c r="R748" i="18"/>
  <c r="Q748" i="18"/>
  <c r="Q749" i="18"/>
  <c r="R749" i="18"/>
  <c r="Q750" i="18"/>
  <c r="R750" i="18"/>
  <c r="Q751" i="18"/>
  <c r="R751" i="18"/>
  <c r="Q752" i="18"/>
  <c r="R752" i="18"/>
  <c r="Q753" i="18"/>
  <c r="R753" i="18"/>
  <c r="Q754" i="18"/>
  <c r="R754" i="18"/>
  <c r="R755" i="18"/>
  <c r="Q755" i="18"/>
  <c r="Q756" i="18"/>
  <c r="R756" i="18"/>
  <c r="Q757" i="18"/>
  <c r="R757" i="18"/>
  <c r="Q758" i="18"/>
  <c r="R758" i="18"/>
  <c r="R759" i="18"/>
  <c r="Q759" i="18"/>
  <c r="R760" i="18"/>
  <c r="Q760" i="18"/>
  <c r="R729" i="18"/>
  <c r="Q729" i="18"/>
  <c r="R730" i="18"/>
  <c r="Q730" i="18"/>
  <c r="R731" i="18"/>
  <c r="Q731" i="18"/>
  <c r="Q732" i="18"/>
  <c r="R732" i="18"/>
  <c r="Q733" i="18"/>
  <c r="R733" i="18"/>
  <c r="Q734" i="18"/>
  <c r="R734" i="18"/>
  <c r="Q735" i="18"/>
  <c r="R735" i="18"/>
  <c r="Q736" i="18"/>
  <c r="R736" i="18"/>
  <c r="Q737" i="18"/>
  <c r="R737" i="18"/>
  <c r="Q738" i="18"/>
  <c r="R738" i="18"/>
  <c r="Q739" i="18"/>
  <c r="R739" i="18"/>
  <c r="S739" i="18" s="1"/>
  <c r="R740" i="18"/>
  <c r="S740" i="18" s="1"/>
  <c r="Q740" i="18"/>
  <c r="Q741" i="18"/>
  <c r="R741" i="18"/>
  <c r="R742" i="18"/>
  <c r="Q742" i="18"/>
  <c r="R743" i="18"/>
  <c r="Q743" i="18"/>
  <c r="Q744" i="18"/>
  <c r="R744" i="18"/>
  <c r="R745" i="18"/>
  <c r="Q745" i="18"/>
  <c r="Q746" i="18"/>
  <c r="R746" i="18"/>
  <c r="R747" i="18"/>
  <c r="Q747" i="18"/>
  <c r="R728" i="18"/>
  <c r="Q728" i="18"/>
  <c r="R727" i="18"/>
  <c r="Q727" i="18"/>
  <c r="R726" i="18"/>
  <c r="Q726" i="18"/>
  <c r="R725" i="18"/>
  <c r="Q725" i="18"/>
  <c r="R724" i="18"/>
  <c r="Q724" i="18"/>
  <c r="R723" i="18"/>
  <c r="Q723" i="18"/>
  <c r="R722" i="18"/>
  <c r="Q722" i="18"/>
  <c r="R721" i="18"/>
  <c r="Q721" i="18"/>
  <c r="R720" i="18"/>
  <c r="Q720" i="18"/>
  <c r="R719" i="18"/>
  <c r="Q719" i="18"/>
  <c r="Q718" i="18"/>
  <c r="R718" i="18"/>
  <c r="Q717" i="18"/>
  <c r="R717" i="18"/>
  <c r="R716" i="18"/>
  <c r="Q716" i="18"/>
  <c r="R715" i="18"/>
  <c r="Q715" i="18"/>
  <c r="R714" i="18"/>
  <c r="Q714" i="18"/>
  <c r="Q713" i="18"/>
  <c r="R713" i="18"/>
  <c r="Q712" i="18"/>
  <c r="R712" i="18"/>
  <c r="R711" i="18"/>
  <c r="Q711" i="18"/>
  <c r="Q710" i="18"/>
  <c r="R710" i="18"/>
  <c r="R709" i="18"/>
  <c r="Q709" i="18"/>
  <c r="R703" i="18"/>
  <c r="Q703" i="18"/>
  <c r="R704" i="18"/>
  <c r="Q704" i="18"/>
  <c r="R705" i="18"/>
  <c r="Q705" i="18"/>
  <c r="R706" i="18"/>
  <c r="Q706" i="18"/>
  <c r="Q707" i="18"/>
  <c r="R707" i="18"/>
  <c r="R708" i="18"/>
  <c r="Q708" i="18"/>
  <c r="Q692" i="18"/>
  <c r="R692" i="18"/>
  <c r="Q693" i="18"/>
  <c r="R693" i="18"/>
  <c r="Q694" i="18"/>
  <c r="R694" i="18"/>
  <c r="R695" i="18"/>
  <c r="Q695" i="18"/>
  <c r="Q696" i="18"/>
  <c r="R696" i="18"/>
  <c r="R697" i="18"/>
  <c r="S697" i="18" s="1"/>
  <c r="Q697" i="18"/>
  <c r="Q698" i="18"/>
  <c r="R698" i="18"/>
  <c r="Q699" i="18"/>
  <c r="R699" i="18"/>
  <c r="Q700" i="18"/>
  <c r="R700" i="18"/>
  <c r="R701" i="18"/>
  <c r="Q701" i="18"/>
  <c r="Q702" i="18"/>
  <c r="R702" i="18"/>
  <c r="Q673" i="18"/>
  <c r="R673" i="18"/>
  <c r="Q674" i="18"/>
  <c r="R674" i="18"/>
  <c r="Q675" i="18"/>
  <c r="R675" i="18"/>
  <c r="Q676" i="18"/>
  <c r="R676" i="18"/>
  <c r="Q677" i="18"/>
  <c r="R677" i="18"/>
  <c r="Q678" i="18"/>
  <c r="R678" i="18"/>
  <c r="R679" i="18"/>
  <c r="Q679" i="18"/>
  <c r="Q680" i="18"/>
  <c r="R680" i="18"/>
  <c r="Q681" i="18"/>
  <c r="R681" i="18"/>
  <c r="R682" i="18"/>
  <c r="Q682" i="18"/>
  <c r="Q683" i="18"/>
  <c r="R683" i="18"/>
  <c r="Q684" i="18"/>
  <c r="R684" i="18"/>
  <c r="Q685" i="18"/>
  <c r="R685" i="18"/>
  <c r="Q686" i="18"/>
  <c r="R686" i="18"/>
  <c r="Q687" i="18"/>
  <c r="R687" i="18"/>
  <c r="Q688" i="18"/>
  <c r="R688" i="18"/>
  <c r="R689" i="18"/>
  <c r="Q689" i="18"/>
  <c r="R690" i="18"/>
  <c r="Q690" i="18"/>
  <c r="Q691" i="18"/>
  <c r="R691" i="18"/>
  <c r="Q659" i="18"/>
  <c r="R659" i="18"/>
  <c r="Q660" i="18"/>
  <c r="R660" i="18"/>
  <c r="Q661" i="18"/>
  <c r="R661" i="18"/>
  <c r="Q662" i="18"/>
  <c r="R662" i="18"/>
  <c r="Q663" i="18"/>
  <c r="R663" i="18"/>
  <c r="R664" i="18"/>
  <c r="Q664" i="18"/>
  <c r="R665" i="18"/>
  <c r="Q665" i="18"/>
  <c r="R666" i="18"/>
  <c r="Q666" i="18"/>
  <c r="Q667" i="18"/>
  <c r="R667" i="18"/>
  <c r="Q668" i="18"/>
  <c r="R668" i="18"/>
  <c r="Q669" i="18"/>
  <c r="R669" i="18"/>
  <c r="Q670" i="18"/>
  <c r="R670" i="18"/>
  <c r="Q671" i="18"/>
  <c r="R671" i="18"/>
  <c r="Q672" i="18"/>
  <c r="R672" i="18"/>
  <c r="R652" i="18"/>
  <c r="Q652" i="18"/>
  <c r="R653" i="18"/>
  <c r="Q653" i="18"/>
  <c r="R654" i="18"/>
  <c r="Q654" i="18"/>
  <c r="Q655" i="18"/>
  <c r="R655" i="18"/>
  <c r="Q656" i="18"/>
  <c r="R656" i="18"/>
  <c r="Q657" i="18"/>
  <c r="R657" i="18"/>
  <c r="Q658" i="18"/>
  <c r="R658" i="18"/>
  <c r="Q641" i="18"/>
  <c r="R641" i="18"/>
  <c r="Q642" i="18"/>
  <c r="R642" i="18"/>
  <c r="Q643" i="18"/>
  <c r="R643" i="18"/>
  <c r="Q644" i="18"/>
  <c r="R644" i="18"/>
  <c r="Q645" i="18"/>
  <c r="R645" i="18"/>
  <c r="Q646" i="18"/>
  <c r="R646" i="18"/>
  <c r="Q647" i="18"/>
  <c r="R647" i="18"/>
  <c r="Q648" i="18"/>
  <c r="R648" i="18"/>
  <c r="Q649" i="18"/>
  <c r="R649" i="18"/>
  <c r="Q650" i="18"/>
  <c r="R650" i="18"/>
  <c r="R651" i="18"/>
  <c r="Q651" i="18"/>
  <c r="Q634" i="18"/>
  <c r="R634" i="18"/>
  <c r="Q635" i="18"/>
  <c r="R635" i="18"/>
  <c r="Q636" i="18"/>
  <c r="R636" i="18"/>
  <c r="Q637" i="18"/>
  <c r="R637" i="18"/>
  <c r="Q638" i="18"/>
  <c r="R638" i="18"/>
  <c r="Q639" i="18"/>
  <c r="R639" i="18"/>
  <c r="Q640" i="18"/>
  <c r="R640" i="18"/>
  <c r="Q633" i="18"/>
  <c r="R633" i="18"/>
  <c r="R632" i="18"/>
  <c r="Q632" i="18"/>
  <c r="R631" i="18"/>
  <c r="S631" i="18" s="1"/>
  <c r="Q631" i="18"/>
  <c r="R630" i="18"/>
  <c r="S630" i="18" s="1"/>
  <c r="Q630" i="18"/>
  <c r="S768" i="18"/>
  <c r="S742" i="18"/>
  <c r="S986" i="18"/>
  <c r="S882" i="18"/>
  <c r="S999" i="18"/>
  <c r="S985" i="18"/>
  <c r="S766" i="18"/>
  <c r="S1000" i="18"/>
  <c r="S987" i="18"/>
  <c r="S936" i="18" l="1"/>
  <c r="S935" i="18"/>
  <c r="S931" i="18"/>
  <c r="S932" i="18"/>
  <c r="S878" i="18"/>
  <c r="S652" i="18"/>
  <c r="S782" i="18"/>
  <c r="S909" i="18"/>
  <c r="S660" i="18"/>
  <c r="S663" i="18"/>
  <c r="S708" i="18"/>
  <c r="S858" i="18"/>
  <c r="S707" i="18"/>
  <c r="S856" i="18"/>
  <c r="S921" i="18"/>
  <c r="S975" i="18"/>
  <c r="S717" i="18"/>
  <c r="S824" i="18"/>
  <c r="S798" i="18"/>
  <c r="S908" i="18"/>
  <c r="S659" i="18"/>
  <c r="S705" i="18"/>
  <c r="S855" i="18"/>
  <c r="S870" i="18"/>
  <c r="S920" i="18"/>
  <c r="S762" i="18"/>
  <c r="S780" i="18"/>
  <c r="S825" i="18"/>
  <c r="S799" i="18"/>
  <c r="S795" i="18"/>
  <c r="S809" i="18"/>
  <c r="S810" i="18"/>
  <c r="S794" i="18"/>
  <c r="S793" i="18"/>
  <c r="S662" i="18"/>
  <c r="S664" i="18"/>
  <c r="S792" i="18"/>
  <c r="S757" i="18"/>
  <c r="S686" i="18"/>
  <c r="S685" i="18"/>
  <c r="S893" i="18"/>
  <c r="S948" i="18"/>
  <c r="S966" i="18"/>
  <c r="S653" i="18"/>
  <c r="S730" i="18"/>
  <c r="S715" i="18"/>
  <c r="S868" i="18"/>
  <c r="S854" i="18"/>
  <c r="S871" i="18"/>
  <c r="S881" i="18"/>
  <c r="S919" i="18"/>
  <c r="S934" i="18"/>
  <c r="S939" i="18"/>
  <c r="S977" i="18"/>
  <c r="S998" i="18"/>
  <c r="S636" i="18"/>
  <c r="S674" i="18"/>
  <c r="S897" i="18"/>
  <c r="S796" i="18"/>
  <c r="S756" i="18"/>
  <c r="S968" i="18"/>
  <c r="S926" i="18"/>
  <c r="S745" i="18"/>
  <c r="S700" i="18"/>
  <c r="S911" i="18"/>
  <c r="S910" i="18"/>
  <c r="S673" i="18"/>
  <c r="S887" i="18"/>
  <c r="S714" i="18"/>
  <c r="S898" i="18"/>
  <c r="S688" i="18"/>
  <c r="S634" i="18"/>
  <c r="S661" i="18"/>
  <c r="S937" i="18"/>
  <c r="S701" i="18"/>
  <c r="S982" i="18"/>
  <c r="S675" i="18"/>
  <c r="S970" i="18"/>
  <c r="S783" i="18"/>
  <c r="S826" i="18"/>
  <c r="S963" i="18"/>
  <c r="S683" i="18"/>
  <c r="S867" i="18"/>
  <c r="S752" i="18"/>
  <c r="S918" i="18"/>
  <c r="S978" i="18"/>
  <c r="S852" i="18"/>
  <c r="S996" i="18"/>
  <c r="S903" i="18"/>
  <c r="S995" i="18"/>
  <c r="S658" i="18"/>
  <c r="S776" i="18"/>
  <c r="S994" i="18"/>
  <c r="S647" i="18"/>
  <c r="S667" i="18"/>
  <c r="S679" i="18"/>
  <c r="S735" i="18"/>
  <c r="S846" i="18"/>
  <c r="S907" i="18"/>
  <c r="S929" i="18"/>
  <c r="S993" i="18"/>
  <c r="S770" i="18"/>
  <c r="S831" i="18"/>
  <c r="S974" i="18"/>
  <c r="S641" i="18"/>
  <c r="S704" i="18"/>
  <c r="S850" i="18"/>
  <c r="S720" i="18"/>
  <c r="S790" i="18"/>
  <c r="S827" i="18"/>
  <c r="S721" i="18"/>
  <c r="S917" i="18"/>
  <c r="S669" i="18"/>
  <c r="S728" i="18"/>
  <c r="S764" i="18"/>
  <c r="S848" i="18"/>
  <c r="S722" i="18"/>
  <c r="S763" i="18"/>
  <c r="S864" i="18"/>
  <c r="S640" i="18"/>
  <c r="S656" i="18"/>
  <c r="S710" i="18"/>
  <c r="S748" i="18"/>
  <c r="S774" i="18"/>
  <c r="S836" i="18"/>
  <c r="S902" i="18"/>
  <c r="S914" i="18"/>
  <c r="S922" i="18"/>
  <c r="S941" i="18"/>
  <c r="S957" i="18"/>
  <c r="S958" i="18"/>
  <c r="S971" i="18"/>
  <c r="S805" i="18"/>
  <c r="S818" i="18"/>
  <c r="S769" i="18"/>
  <c r="S952" i="18"/>
  <c r="S950" i="18"/>
  <c r="S719" i="18"/>
  <c r="S779" i="18"/>
  <c r="S651" i="18"/>
  <c r="S703" i="18"/>
  <c r="S853" i="18"/>
  <c r="S777" i="18"/>
  <c r="S895" i="18"/>
  <c r="S885" i="18"/>
  <c r="S668" i="18"/>
  <c r="S775" i="18"/>
  <c r="S646" i="18"/>
  <c r="S666" i="18"/>
  <c r="S678" i="18"/>
  <c r="S734" i="18"/>
  <c r="S808" i="18"/>
  <c r="S845" i="18"/>
  <c r="S862" i="18"/>
  <c r="S890" i="18"/>
  <c r="S906" i="18"/>
  <c r="S928" i="18"/>
  <c r="S771" i="18"/>
  <c r="S819" i="18"/>
  <c r="S859" i="18"/>
  <c r="S784" i="18"/>
  <c r="S744" i="18"/>
  <c r="S804" i="18"/>
  <c r="S938" i="18"/>
  <c r="S743" i="18"/>
  <c r="S803" i="18"/>
  <c r="S672" i="18"/>
  <c r="S726" i="18"/>
  <c r="S933" i="18"/>
  <c r="S875" i="18"/>
  <c r="S650" i="18"/>
  <c r="S738" i="18"/>
  <c r="S849" i="18"/>
  <c r="S904" i="18"/>
  <c r="S693" i="18"/>
  <c r="S751" i="18"/>
  <c r="S925" i="18"/>
  <c r="S838" i="18"/>
  <c r="S877" i="18"/>
  <c r="S709" i="18"/>
  <c r="S749" i="18"/>
  <c r="S886" i="18"/>
  <c r="S942" i="18"/>
  <c r="S638" i="18"/>
  <c r="S655" i="18"/>
  <c r="S711" i="18"/>
  <c r="S787" i="18"/>
  <c r="S773" i="18"/>
  <c r="S901" i="18"/>
  <c r="S913" i="18"/>
  <c r="S940" i="18"/>
  <c r="S956" i="18"/>
  <c r="S972" i="18"/>
  <c r="S981" i="18"/>
  <c r="S785" i="18"/>
  <c r="S969" i="18"/>
  <c r="S729" i="18"/>
  <c r="S817" i="18"/>
  <c r="S800" i="18"/>
  <c r="S872" i="18"/>
  <c r="S682" i="18"/>
  <c r="S727" i="18"/>
  <c r="S866" i="18"/>
  <c r="S961" i="18"/>
  <c r="S681" i="18"/>
  <c r="S865" i="18"/>
  <c r="S829" i="18"/>
  <c r="S916" i="18"/>
  <c r="S979" i="18"/>
  <c r="S876" i="18"/>
  <c r="S923" i="18"/>
  <c r="S645" i="18"/>
  <c r="S665" i="18"/>
  <c r="S747" i="18"/>
  <c r="S733" i="18"/>
  <c r="S807" i="18"/>
  <c r="S844" i="18"/>
  <c r="S861" i="18"/>
  <c r="S889" i="18"/>
  <c r="S905" i="18"/>
  <c r="S927" i="18"/>
  <c r="S991" i="18"/>
  <c r="S954" i="18"/>
  <c r="S643" i="18"/>
  <c r="S642" i="18"/>
  <c r="S984" i="18"/>
  <c r="S699" i="18"/>
  <c r="S687" i="18"/>
  <c r="S983" i="18"/>
  <c r="S753" i="18"/>
  <c r="S892" i="18"/>
  <c r="S962" i="18"/>
  <c r="S765" i="18"/>
  <c r="S873" i="18"/>
  <c r="S874" i="18"/>
  <c r="S924" i="18"/>
  <c r="S960" i="18"/>
  <c r="S648" i="18"/>
  <c r="S680" i="18"/>
  <c r="S736" i="18"/>
  <c r="S657" i="18"/>
  <c r="S723" i="18"/>
  <c r="S959" i="18"/>
  <c r="S637" i="18"/>
  <c r="S654" i="18"/>
  <c r="S702" i="18"/>
  <c r="S834" i="18"/>
  <c r="S879" i="18"/>
  <c r="S900" i="18"/>
  <c r="S912" i="18"/>
  <c r="S955" i="18"/>
  <c r="S830" i="18"/>
  <c r="S635" i="18"/>
  <c r="S758" i="18"/>
  <c r="S821" i="18"/>
  <c r="S857" i="18"/>
  <c r="S716" i="18"/>
  <c r="S823" i="18"/>
  <c r="S797" i="18"/>
  <c r="S632" i="18"/>
  <c r="S791" i="18"/>
  <c r="S947" i="18"/>
  <c r="S778" i="18"/>
  <c r="S840" i="18"/>
  <c r="S946" i="18"/>
  <c r="S670" i="18"/>
  <c r="S750" i="18"/>
  <c r="S894" i="18"/>
  <c r="S943" i="18"/>
  <c r="S847" i="18"/>
  <c r="S930" i="18"/>
  <c r="S915" i="18"/>
  <c r="S644" i="18"/>
  <c r="S690" i="18"/>
  <c r="S676" i="18"/>
  <c r="S746" i="18"/>
  <c r="S732" i="18"/>
  <c r="S806" i="18"/>
  <c r="S843" i="18"/>
  <c r="S860" i="18"/>
  <c r="S888" i="18"/>
  <c r="S880" i="18"/>
  <c r="S835" i="18"/>
  <c r="S820" i="18"/>
  <c r="S692" i="18"/>
  <c r="S694" i="18"/>
  <c r="S633" i="18"/>
  <c r="S896" i="18"/>
  <c r="S884" i="18"/>
  <c r="S814" i="18"/>
  <c r="S754" i="18"/>
  <c r="S718" i="18"/>
  <c r="S696" i="18"/>
  <c r="S832" i="18"/>
  <c r="S802" i="18"/>
  <c r="S816" i="18"/>
  <c r="S761" i="18"/>
  <c r="S755" i="18"/>
  <c r="S759" i="18"/>
  <c r="S706" i="18"/>
  <c r="S811" i="18"/>
  <c r="S786" i="18"/>
  <c r="S760" i="18"/>
  <c r="S712" i="18"/>
  <c r="S649" i="18"/>
  <c r="S992" i="18"/>
  <c r="S841" i="18"/>
  <c r="S725" i="18"/>
  <c r="S988" i="18"/>
  <c r="S828" i="18"/>
  <c r="S789" i="18"/>
  <c r="S737" i="18"/>
  <c r="S695" i="18"/>
  <c r="S684" i="18"/>
  <c r="S945" i="18"/>
  <c r="S837" i="18"/>
  <c r="S812" i="18"/>
  <c r="S772" i="18"/>
  <c r="S691" i="18"/>
  <c r="S639" i="18"/>
  <c r="S989" i="18"/>
  <c r="S997" i="18"/>
  <c r="S980" i="18"/>
  <c r="S973" i="18"/>
  <c r="S964" i="18"/>
  <c r="S965" i="18"/>
  <c r="S967" i="18"/>
  <c r="S953" i="18"/>
  <c r="S951" i="18"/>
  <c r="S944" i="18"/>
  <c r="S899" i="18"/>
  <c r="S851" i="18"/>
  <c r="S863" i="18"/>
  <c r="S839" i="18"/>
  <c r="S833" i="18"/>
  <c r="S822" i="18"/>
  <c r="S801" i="18"/>
  <c r="S815" i="18"/>
  <c r="S788" i="18"/>
  <c r="S781" i="18"/>
  <c r="S731" i="18"/>
  <c r="S741" i="18"/>
  <c r="S724" i="18"/>
  <c r="S713" i="18"/>
  <c r="S698" i="18"/>
  <c r="S677" i="18"/>
  <c r="S689" i="18"/>
  <c r="S671" i="18"/>
  <c r="N629" i="18"/>
  <c r="H629" i="18"/>
  <c r="I629" i="18"/>
  <c r="N628" i="18"/>
  <c r="H628" i="18"/>
  <c r="I628" i="18"/>
  <c r="N627" i="18"/>
  <c r="H627" i="18"/>
  <c r="I627" i="18"/>
  <c r="N626" i="18"/>
  <c r="N625" i="18"/>
  <c r="I626" i="18"/>
  <c r="I625" i="18"/>
  <c r="H626" i="18"/>
  <c r="H625" i="18"/>
  <c r="N622" i="18"/>
  <c r="N623" i="18"/>
  <c r="N624" i="18"/>
  <c r="I622" i="18"/>
  <c r="I623" i="18"/>
  <c r="I624" i="18"/>
  <c r="H622" i="18"/>
  <c r="H623" i="18"/>
  <c r="H624" i="18"/>
  <c r="N621" i="18"/>
  <c r="I621" i="18"/>
  <c r="H621" i="18"/>
  <c r="R629" i="18" l="1"/>
  <c r="Q629" i="18"/>
  <c r="R628" i="18"/>
  <c r="Q628" i="18"/>
  <c r="R627" i="18"/>
  <c r="Q627" i="18"/>
  <c r="R626" i="18"/>
  <c r="Q626" i="18"/>
  <c r="R625" i="18"/>
  <c r="Q625" i="18"/>
  <c r="R622" i="18"/>
  <c r="Q622" i="18"/>
  <c r="R623" i="18"/>
  <c r="Q623" i="18"/>
  <c r="R624" i="18"/>
  <c r="Q624" i="18"/>
  <c r="R621" i="18"/>
  <c r="Q621" i="18"/>
  <c r="S623" i="18" l="1"/>
  <c r="S625" i="18"/>
  <c r="S628" i="18"/>
  <c r="S621" i="18"/>
  <c r="S626" i="18"/>
  <c r="S629" i="18"/>
  <c r="S622" i="18"/>
  <c r="S627" i="18"/>
  <c r="S624" i="18"/>
  <c r="N620" i="18"/>
  <c r="I620" i="18"/>
  <c r="H620" i="18"/>
  <c r="N616" i="18"/>
  <c r="N617" i="18"/>
  <c r="N618" i="18"/>
  <c r="N619" i="18"/>
  <c r="H616" i="18"/>
  <c r="I616" i="18"/>
  <c r="H617" i="18"/>
  <c r="I617" i="18"/>
  <c r="H618" i="18"/>
  <c r="I618" i="18"/>
  <c r="H619" i="18"/>
  <c r="I619" i="18"/>
  <c r="N615" i="18"/>
  <c r="I615" i="18"/>
  <c r="H615" i="18"/>
  <c r="R620" i="18" l="1"/>
  <c r="Q620" i="18"/>
  <c r="R616" i="18"/>
  <c r="Q616" i="18"/>
  <c r="R617" i="18"/>
  <c r="Q617" i="18"/>
  <c r="R618" i="18"/>
  <c r="Q618" i="18"/>
  <c r="R619" i="18"/>
  <c r="Q619" i="18"/>
  <c r="R615" i="18"/>
  <c r="Q615" i="18"/>
  <c r="S615" i="18" l="1"/>
  <c r="S618" i="18"/>
  <c r="S617" i="18"/>
  <c r="S620" i="18"/>
  <c r="S619" i="18"/>
  <c r="S616" i="18"/>
  <c r="N614" i="18"/>
  <c r="N613" i="18"/>
  <c r="N612" i="18"/>
  <c r="N611" i="18"/>
  <c r="N610" i="18"/>
  <c r="N609" i="18"/>
  <c r="I614" i="18"/>
  <c r="I613" i="18"/>
  <c r="I612" i="18"/>
  <c r="I611" i="18"/>
  <c r="I610" i="18"/>
  <c r="I609" i="18"/>
  <c r="H614" i="18"/>
  <c r="H613" i="18"/>
  <c r="H612" i="18"/>
  <c r="H611" i="18"/>
  <c r="H610" i="18"/>
  <c r="H609" i="18"/>
  <c r="N608" i="18"/>
  <c r="N607" i="18"/>
  <c r="N606" i="18"/>
  <c r="I607" i="18"/>
  <c r="I608" i="18"/>
  <c r="I606" i="18"/>
  <c r="H608" i="18"/>
  <c r="H607" i="18"/>
  <c r="H606" i="18"/>
  <c r="N605" i="18"/>
  <c r="I605" i="18"/>
  <c r="H605" i="18"/>
  <c r="N604" i="18"/>
  <c r="N603" i="18"/>
  <c r="N602" i="18"/>
  <c r="N601" i="18"/>
  <c r="N600" i="18"/>
  <c r="I601" i="18"/>
  <c r="I602" i="18"/>
  <c r="I603" i="18"/>
  <c r="I604" i="18"/>
  <c r="I600" i="18"/>
  <c r="H604" i="18"/>
  <c r="H603" i="18"/>
  <c r="H602" i="18"/>
  <c r="H601" i="18"/>
  <c r="H600" i="18"/>
  <c r="N599" i="18"/>
  <c r="I599" i="18"/>
  <c r="H599" i="18"/>
  <c r="H2" i="18"/>
  <c r="N598" i="18"/>
  <c r="I598" i="18"/>
  <c r="H598" i="18"/>
  <c r="Q614" i="18" l="1"/>
  <c r="R614" i="18"/>
  <c r="R613" i="18"/>
  <c r="Q613" i="18"/>
  <c r="R612" i="18"/>
  <c r="Q612" i="18"/>
  <c r="R611" i="18"/>
  <c r="Q611" i="18"/>
  <c r="R610" i="18"/>
  <c r="Q610" i="18"/>
  <c r="R609" i="18"/>
  <c r="S609" i="18" s="1"/>
  <c r="Q609" i="18"/>
  <c r="R608" i="18"/>
  <c r="Q608" i="18"/>
  <c r="R607" i="18"/>
  <c r="Q607" i="18"/>
  <c r="R606" i="18"/>
  <c r="Q606" i="18"/>
  <c r="R605" i="18"/>
  <c r="Q605" i="18"/>
  <c r="R604" i="18"/>
  <c r="Q604" i="18"/>
  <c r="R603" i="18"/>
  <c r="Q603" i="18"/>
  <c r="R602" i="18"/>
  <c r="Q602" i="18"/>
  <c r="R601" i="18"/>
  <c r="Q601" i="18"/>
  <c r="R600" i="18"/>
  <c r="Q600" i="18"/>
  <c r="R599" i="18"/>
  <c r="Q599" i="18"/>
  <c r="R2" i="18"/>
  <c r="Q2" i="18"/>
  <c r="Q598" i="18"/>
  <c r="R598" i="18"/>
  <c r="S611" i="18" l="1"/>
  <c r="S608" i="18"/>
  <c r="S612" i="18"/>
  <c r="S607" i="18"/>
  <c r="S600" i="18"/>
  <c r="S599" i="18"/>
  <c r="S613" i="18"/>
  <c r="S601" i="18"/>
  <c r="S604" i="18"/>
  <c r="S598" i="18"/>
  <c r="S602" i="18"/>
  <c r="S614" i="18"/>
  <c r="S605" i="18"/>
  <c r="S610" i="18"/>
  <c r="S603" i="18"/>
  <c r="S606" i="18"/>
  <c r="N597" i="18"/>
  <c r="N596" i="18"/>
  <c r="I597" i="18"/>
  <c r="I596" i="18"/>
  <c r="H597" i="18"/>
  <c r="H596" i="18"/>
  <c r="R597" i="18" l="1"/>
  <c r="Q597" i="18"/>
  <c r="R596" i="18"/>
  <c r="Q596" i="18"/>
  <c r="N595" i="18"/>
  <c r="N594" i="18"/>
  <c r="I595" i="18"/>
  <c r="H595" i="18"/>
  <c r="I594" i="18"/>
  <c r="H594" i="18"/>
  <c r="N593" i="18"/>
  <c r="N592" i="18"/>
  <c r="N591" i="18"/>
  <c r="N590" i="18"/>
  <c r="N589" i="18"/>
  <c r="N588" i="18"/>
  <c r="N587" i="18"/>
  <c r="N586" i="18"/>
  <c r="N585" i="18"/>
  <c r="I593" i="18"/>
  <c r="H593" i="18"/>
  <c r="I586" i="18"/>
  <c r="I587" i="18"/>
  <c r="I588" i="18"/>
  <c r="I589" i="18"/>
  <c r="I590" i="18"/>
  <c r="I591" i="18"/>
  <c r="I592" i="18"/>
  <c r="I585" i="18"/>
  <c r="H592" i="18"/>
  <c r="H591" i="18"/>
  <c r="H590" i="18"/>
  <c r="H589" i="18"/>
  <c r="H588" i="18"/>
  <c r="H587" i="18"/>
  <c r="H586" i="18"/>
  <c r="H585" i="18"/>
  <c r="S596" i="18" l="1"/>
  <c r="S597" i="18"/>
  <c r="R595" i="18"/>
  <c r="Q595" i="18"/>
  <c r="R594" i="18"/>
  <c r="Q594" i="18"/>
  <c r="R593" i="18"/>
  <c r="Q593" i="18"/>
  <c r="R592" i="18"/>
  <c r="Q592" i="18"/>
  <c r="R591" i="18"/>
  <c r="Q591" i="18"/>
  <c r="R590" i="18"/>
  <c r="Q590" i="18"/>
  <c r="R589" i="18"/>
  <c r="Q589" i="18"/>
  <c r="R588" i="18"/>
  <c r="Q588" i="18"/>
  <c r="R587" i="18"/>
  <c r="Q587" i="18"/>
  <c r="R586" i="18"/>
  <c r="Q586" i="18"/>
  <c r="R585" i="18"/>
  <c r="Q585" i="18"/>
  <c r="S595" i="18" l="1"/>
  <c r="S594" i="18"/>
  <c r="N584" i="18"/>
  <c r="I584" i="18"/>
  <c r="H584" i="18"/>
  <c r="R584" i="18" l="1"/>
  <c r="Q584" i="18"/>
  <c r="S584" i="18" l="1"/>
  <c r="N583" i="18"/>
  <c r="I583" i="18"/>
  <c r="H583" i="18"/>
  <c r="R583" i="18" l="1"/>
  <c r="Q583" i="18"/>
  <c r="S583" i="18" l="1"/>
  <c r="N582" i="18"/>
  <c r="N581" i="18"/>
  <c r="I582" i="18"/>
  <c r="I581" i="18"/>
  <c r="H582" i="18"/>
  <c r="H581" i="18"/>
  <c r="R582" i="18" l="1"/>
  <c r="Q582" i="18"/>
  <c r="R581" i="18"/>
  <c r="Q581" i="18"/>
  <c r="S581" i="18" l="1"/>
  <c r="S582" i="18"/>
  <c r="H216" i="18"/>
  <c r="R216" i="18" l="1"/>
  <c r="Q216" i="18"/>
  <c r="N546" i="18"/>
  <c r="N580" i="18"/>
  <c r="I580" i="18"/>
  <c r="H580" i="18"/>
  <c r="I579" i="18"/>
  <c r="N579" i="18"/>
  <c r="H579" i="18"/>
  <c r="N578" i="18"/>
  <c r="I578" i="18"/>
  <c r="H578" i="18"/>
  <c r="R580" i="18" l="1"/>
  <c r="Q580" i="18"/>
  <c r="R579" i="18"/>
  <c r="Q579" i="18"/>
  <c r="R578" i="18"/>
  <c r="Q578" i="18"/>
  <c r="N577" i="18"/>
  <c r="I577" i="18"/>
  <c r="N576" i="18"/>
  <c r="I576" i="18"/>
  <c r="H576" i="18"/>
  <c r="N575" i="18"/>
  <c r="H575" i="18"/>
  <c r="I575" i="18"/>
  <c r="S580" i="18" l="1"/>
  <c r="S579" i="18"/>
  <c r="R576" i="18"/>
  <c r="Q576" i="18"/>
  <c r="R575" i="18"/>
  <c r="Q575" i="18"/>
  <c r="S578" i="18"/>
  <c r="S577" i="18"/>
  <c r="S576" i="18" l="1"/>
  <c r="S575" i="18"/>
  <c r="N574" i="18"/>
  <c r="I574" i="18"/>
  <c r="H574" i="18"/>
  <c r="N573" i="18"/>
  <c r="H573" i="18"/>
  <c r="I573" i="18"/>
  <c r="N572" i="18"/>
  <c r="I572" i="18"/>
  <c r="H572" i="18"/>
  <c r="R574" i="18" l="1"/>
  <c r="Q574" i="18"/>
  <c r="R573" i="18"/>
  <c r="Q573" i="18"/>
  <c r="R572" i="18"/>
  <c r="Q572" i="18"/>
  <c r="S574" i="18" l="1"/>
  <c r="S572" i="18"/>
  <c r="S573" i="18"/>
  <c r="N571" i="18"/>
  <c r="I571" i="18"/>
  <c r="H571" i="18"/>
  <c r="R571" i="18" l="1"/>
  <c r="Q571" i="18"/>
  <c r="N570" i="18"/>
  <c r="I570" i="18"/>
  <c r="H570" i="18"/>
  <c r="S571" i="18" l="1"/>
  <c r="R570" i="18"/>
  <c r="Q570" i="18"/>
  <c r="S570" i="18" l="1"/>
  <c r="N569" i="18"/>
  <c r="I569" i="18"/>
  <c r="H569" i="18"/>
  <c r="N568" i="18"/>
  <c r="N567" i="18"/>
  <c r="I567" i="18"/>
  <c r="I568" i="18"/>
  <c r="H568" i="18"/>
  <c r="H567" i="18"/>
  <c r="R569" i="18" l="1"/>
  <c r="Q569" i="18"/>
  <c r="R568" i="18"/>
  <c r="Q568" i="18"/>
  <c r="R567" i="18"/>
  <c r="Q567" i="18"/>
  <c r="N566" i="18"/>
  <c r="N565" i="18"/>
  <c r="I566" i="18"/>
  <c r="H566" i="18"/>
  <c r="I565" i="18"/>
  <c r="H565" i="18"/>
  <c r="S569" i="18" l="1"/>
  <c r="S568" i="18"/>
  <c r="R566" i="18"/>
  <c r="Q566" i="18"/>
  <c r="R565" i="18"/>
  <c r="Q565" i="18"/>
  <c r="S567" i="18"/>
  <c r="N564" i="18"/>
  <c r="I564" i="18"/>
  <c r="H564" i="18"/>
  <c r="S566" i="18" l="1"/>
  <c r="S565" i="18"/>
  <c r="R564" i="18"/>
  <c r="Q564" i="18"/>
  <c r="N563" i="18"/>
  <c r="I563" i="18"/>
  <c r="H563" i="18"/>
  <c r="N562" i="18"/>
  <c r="I562" i="18"/>
  <c r="H562" i="18"/>
  <c r="S564" i="18" l="1"/>
  <c r="R563" i="18"/>
  <c r="Q563" i="18"/>
  <c r="R562" i="18"/>
  <c r="Q562" i="18"/>
  <c r="S563" i="18" l="1"/>
  <c r="S562" i="18"/>
  <c r="N561" i="18"/>
  <c r="I561" i="18"/>
  <c r="H561" i="18"/>
  <c r="N560" i="18"/>
  <c r="I560" i="18"/>
  <c r="H560" i="18"/>
  <c r="R561" i="18" l="1"/>
  <c r="Q561" i="18"/>
  <c r="R560" i="18"/>
  <c r="Q560" i="18"/>
  <c r="N559" i="18"/>
  <c r="I559" i="18"/>
  <c r="H559" i="18"/>
  <c r="N558" i="18"/>
  <c r="H558" i="18"/>
  <c r="I558" i="18"/>
  <c r="N556" i="18"/>
  <c r="N557" i="18"/>
  <c r="I556" i="18"/>
  <c r="I557" i="18"/>
  <c r="H556" i="18"/>
  <c r="H557" i="18"/>
  <c r="N555" i="18"/>
  <c r="I555" i="18"/>
  <c r="H555" i="18"/>
  <c r="N554" i="18"/>
  <c r="I554" i="18"/>
  <c r="H554" i="18"/>
  <c r="N553" i="18"/>
  <c r="I553" i="18"/>
  <c r="H553" i="18"/>
  <c r="N552" i="18"/>
  <c r="I552" i="18"/>
  <c r="H552" i="18"/>
  <c r="S561" i="18" l="1"/>
  <c r="S560" i="18"/>
  <c r="R559" i="18"/>
  <c r="Q559" i="18"/>
  <c r="R558" i="18"/>
  <c r="Q558" i="18"/>
  <c r="R556" i="18"/>
  <c r="Q556" i="18"/>
  <c r="R557" i="18"/>
  <c r="Q557" i="18"/>
  <c r="R555" i="18"/>
  <c r="Q555" i="18"/>
  <c r="R554" i="18"/>
  <c r="Q554" i="18"/>
  <c r="R553" i="18"/>
  <c r="Q553" i="18"/>
  <c r="R552" i="18"/>
  <c r="Q552" i="18"/>
  <c r="N551" i="18"/>
  <c r="N550" i="18"/>
  <c r="I551" i="18"/>
  <c r="I550" i="18"/>
  <c r="H551" i="18"/>
  <c r="H550" i="18"/>
  <c r="S556" i="18" l="1"/>
  <c r="S558" i="18"/>
  <c r="S552" i="18"/>
  <c r="S554" i="18"/>
  <c r="S557" i="18"/>
  <c r="R551" i="18"/>
  <c r="Q551" i="18"/>
  <c r="R550" i="18"/>
  <c r="Q550" i="18"/>
  <c r="S559" i="18"/>
  <c r="S555" i="18"/>
  <c r="N549" i="18"/>
  <c r="I549" i="18"/>
  <c r="H549" i="18"/>
  <c r="S551" i="18" l="1"/>
  <c r="S550" i="18"/>
  <c r="R549" i="18"/>
  <c r="Q549" i="18"/>
  <c r="S549" i="18" l="1"/>
  <c r="N548" i="18"/>
  <c r="I548" i="18"/>
  <c r="H548" i="18"/>
  <c r="R548" i="18" l="1"/>
  <c r="Q548" i="18"/>
  <c r="N547" i="18"/>
  <c r="H547" i="18"/>
  <c r="I547" i="18"/>
  <c r="S548" i="18" l="1"/>
  <c r="R547" i="18"/>
  <c r="Q547" i="18"/>
  <c r="H546" i="18"/>
  <c r="I546" i="18"/>
  <c r="N541" i="18"/>
  <c r="N542" i="18"/>
  <c r="N543" i="18"/>
  <c r="N544" i="18"/>
  <c r="N545" i="18"/>
  <c r="I542" i="18"/>
  <c r="I543" i="18"/>
  <c r="I544" i="18"/>
  <c r="I545" i="18"/>
  <c r="I541" i="18"/>
  <c r="H545" i="18"/>
  <c r="H544" i="18"/>
  <c r="H543" i="18"/>
  <c r="H541" i="18"/>
  <c r="H542" i="18"/>
  <c r="N540" i="18"/>
  <c r="I540" i="18"/>
  <c r="H540" i="18"/>
  <c r="N539" i="18"/>
  <c r="I539" i="18"/>
  <c r="H539" i="18"/>
  <c r="S547" i="18" l="1"/>
  <c r="R546" i="18"/>
  <c r="Q546" i="18"/>
  <c r="R545" i="18"/>
  <c r="Q545" i="18"/>
  <c r="R544" i="18"/>
  <c r="Q544" i="18"/>
  <c r="R543" i="18"/>
  <c r="Q543" i="18"/>
  <c r="R541" i="18"/>
  <c r="Q541" i="18"/>
  <c r="R542" i="18"/>
  <c r="Q542" i="18"/>
  <c r="R540" i="18"/>
  <c r="Q540" i="18"/>
  <c r="R539" i="18"/>
  <c r="Q539" i="18"/>
  <c r="N538" i="18"/>
  <c r="I538" i="18"/>
  <c r="H538" i="18"/>
  <c r="N537" i="18"/>
  <c r="I537" i="18"/>
  <c r="H537" i="18"/>
  <c r="N536" i="18"/>
  <c r="I536" i="18"/>
  <c r="H536" i="18"/>
  <c r="N535" i="18"/>
  <c r="I535" i="18"/>
  <c r="H535" i="18"/>
  <c r="N529" i="18"/>
  <c r="N534" i="18"/>
  <c r="S544" i="18" l="1"/>
  <c r="S546" i="18"/>
  <c r="S541" i="18"/>
  <c r="S542" i="18"/>
  <c r="S539" i="18"/>
  <c r="S540" i="18"/>
  <c r="R538" i="18"/>
  <c r="Q538" i="18"/>
  <c r="R537" i="18"/>
  <c r="Q537" i="18"/>
  <c r="R536" i="18"/>
  <c r="Q536" i="18"/>
  <c r="R535" i="18"/>
  <c r="Q535" i="18"/>
  <c r="S545" i="18"/>
  <c r="S543" i="18"/>
  <c r="I534" i="18"/>
  <c r="H534" i="18"/>
  <c r="S537" i="18" l="1"/>
  <c r="S535" i="18"/>
  <c r="R534" i="18"/>
  <c r="Q534" i="18"/>
  <c r="S536" i="18"/>
  <c r="S538" i="18"/>
  <c r="N533" i="18"/>
  <c r="H533" i="18"/>
  <c r="I533" i="18"/>
  <c r="I532" i="18"/>
  <c r="H532" i="18"/>
  <c r="N532" i="18"/>
  <c r="N531" i="18"/>
  <c r="I531" i="18"/>
  <c r="H531" i="18"/>
  <c r="S534" i="18" l="1"/>
  <c r="R533" i="18"/>
  <c r="Q533" i="18"/>
  <c r="R532" i="18"/>
  <c r="Q532" i="18"/>
  <c r="R531" i="18"/>
  <c r="Q531" i="18"/>
  <c r="N530" i="18"/>
  <c r="I530" i="18"/>
  <c r="H530" i="18"/>
  <c r="I52" i="18"/>
  <c r="H52" i="18"/>
  <c r="I529" i="18"/>
  <c r="H529" i="18"/>
  <c r="N528" i="18"/>
  <c r="I528" i="18"/>
  <c r="H528" i="18"/>
  <c r="N527" i="18"/>
  <c r="H527" i="18"/>
  <c r="I527" i="18"/>
  <c r="N526" i="18"/>
  <c r="N525" i="18"/>
  <c r="N524" i="18"/>
  <c r="N523" i="18"/>
  <c r="I526" i="18"/>
  <c r="H526" i="18"/>
  <c r="I525" i="18"/>
  <c r="H525" i="18"/>
  <c r="I524" i="18"/>
  <c r="H524" i="18"/>
  <c r="I523" i="18"/>
  <c r="H523" i="18"/>
  <c r="N58" i="18"/>
  <c r="H58" i="18"/>
  <c r="I58" i="18"/>
  <c r="N8" i="18"/>
  <c r="H8" i="18"/>
  <c r="I8" i="18"/>
  <c r="R530" i="18" l="1"/>
  <c r="Q530" i="18"/>
  <c r="R52" i="18"/>
  <c r="Q52" i="18"/>
  <c r="R529" i="18"/>
  <c r="Q529" i="18"/>
  <c r="R528" i="18"/>
  <c r="Q528" i="18"/>
  <c r="R527" i="18"/>
  <c r="Q527" i="18"/>
  <c r="R526" i="18"/>
  <c r="Q526" i="18"/>
  <c r="R525" i="18"/>
  <c r="Q525" i="18"/>
  <c r="R524" i="18"/>
  <c r="Q524" i="18"/>
  <c r="R523" i="18"/>
  <c r="Q523" i="18"/>
  <c r="R58" i="18"/>
  <c r="Q58" i="18"/>
  <c r="R8" i="18"/>
  <c r="Q8" i="18"/>
  <c r="S532" i="18"/>
  <c r="N217" i="18"/>
  <c r="H217" i="18"/>
  <c r="I217" i="18"/>
  <c r="N6" i="25"/>
  <c r="I6" i="25"/>
  <c r="H6" i="25"/>
  <c r="S530" i="18" l="1"/>
  <c r="S58" i="18"/>
  <c r="S525" i="18"/>
  <c r="S528" i="18"/>
  <c r="S524" i="18"/>
  <c r="S8" i="18"/>
  <c r="S523" i="18"/>
  <c r="R217" i="18"/>
  <c r="Q217" i="18"/>
  <c r="S529" i="18"/>
  <c r="S527" i="18"/>
  <c r="S526" i="18"/>
  <c r="S217" i="18" l="1"/>
  <c r="N216" i="18"/>
  <c r="I216" i="18"/>
  <c r="N215" i="18"/>
  <c r="N214" i="18"/>
  <c r="H215" i="18"/>
  <c r="I215" i="18"/>
  <c r="I214" i="18"/>
  <c r="H214" i="18"/>
  <c r="N301" i="18"/>
  <c r="R215" i="18" l="1"/>
  <c r="Q215" i="18"/>
  <c r="R214" i="18"/>
  <c r="Q214" i="18"/>
  <c r="S216" i="18"/>
  <c r="N57" i="18"/>
  <c r="I57" i="18"/>
  <c r="H57" i="18"/>
  <c r="S214" i="18" l="1"/>
  <c r="R57" i="18"/>
  <c r="Q57" i="18"/>
  <c r="S215" i="18"/>
  <c r="N343" i="18"/>
  <c r="N342" i="18"/>
  <c r="I343" i="18"/>
  <c r="I342" i="18"/>
  <c r="H343" i="18"/>
  <c r="H342" i="18"/>
  <c r="N56" i="18"/>
  <c r="N55" i="18"/>
  <c r="N54" i="18"/>
  <c r="I56" i="18"/>
  <c r="I55" i="18"/>
  <c r="I54" i="18"/>
  <c r="H56" i="18"/>
  <c r="H55" i="18"/>
  <c r="H54" i="18"/>
  <c r="N53" i="18"/>
  <c r="H38" i="18"/>
  <c r="I38" i="18"/>
  <c r="N38" i="18"/>
  <c r="H39" i="18"/>
  <c r="I39" i="18"/>
  <c r="N39" i="18"/>
  <c r="H45" i="18"/>
  <c r="I45" i="18"/>
  <c r="N45" i="18"/>
  <c r="H46" i="18"/>
  <c r="I46" i="18"/>
  <c r="N46" i="18"/>
  <c r="H50" i="18"/>
  <c r="I50" i="18"/>
  <c r="N50" i="18"/>
  <c r="H53" i="18"/>
  <c r="I53" i="18"/>
  <c r="N52" i="18"/>
  <c r="S57" i="18" l="1"/>
  <c r="R343" i="18"/>
  <c r="Q343" i="18"/>
  <c r="R342" i="18"/>
  <c r="Q342" i="18"/>
  <c r="R56" i="18"/>
  <c r="Q56" i="18"/>
  <c r="R55" i="18"/>
  <c r="Q55" i="18"/>
  <c r="R54" i="18"/>
  <c r="Q54" i="18"/>
  <c r="R38" i="18"/>
  <c r="Q38" i="18"/>
  <c r="R39" i="18"/>
  <c r="Q39" i="18"/>
  <c r="R45" i="18"/>
  <c r="Q45" i="18"/>
  <c r="R46" i="18"/>
  <c r="Q46" i="18"/>
  <c r="R50" i="18"/>
  <c r="Q50" i="18"/>
  <c r="R53" i="18"/>
  <c r="Q53" i="18"/>
  <c r="S52" i="18"/>
  <c r="S53" i="18" l="1"/>
  <c r="S50" i="18"/>
  <c r="S45" i="18"/>
  <c r="S55" i="18"/>
  <c r="S342" i="18"/>
  <c r="S46" i="18"/>
  <c r="S343" i="18"/>
  <c r="S56" i="18"/>
  <c r="S54" i="18"/>
  <c r="S38" i="18"/>
  <c r="S39" i="18"/>
  <c r="N51" i="18"/>
  <c r="H51" i="18"/>
  <c r="R51" i="18" l="1"/>
  <c r="Q51" i="18"/>
  <c r="I51" i="18"/>
  <c r="S51" i="18" l="1"/>
  <c r="N49" i="18"/>
  <c r="I49" i="18"/>
  <c r="H49" i="18"/>
  <c r="N331" i="18"/>
  <c r="H331" i="18"/>
  <c r="I331" i="18"/>
  <c r="R49" i="18" l="1"/>
  <c r="Q49" i="18"/>
  <c r="R331" i="18"/>
  <c r="Q331" i="18"/>
  <c r="N48" i="18"/>
  <c r="I48" i="18"/>
  <c r="H48" i="18"/>
  <c r="N304" i="18"/>
  <c r="I304" i="18"/>
  <c r="H304" i="18"/>
  <c r="S331" i="18" l="1"/>
  <c r="S49" i="18"/>
  <c r="R48" i="18"/>
  <c r="Q48" i="18"/>
  <c r="R304" i="18"/>
  <c r="Q304" i="18"/>
  <c r="N330" i="18"/>
  <c r="I330" i="18"/>
  <c r="H330" i="18"/>
  <c r="H303" i="18"/>
  <c r="I303" i="18"/>
  <c r="S304" i="18" l="1"/>
  <c r="S48" i="18"/>
  <c r="R330" i="18"/>
  <c r="Q330" i="18"/>
  <c r="R303" i="18"/>
  <c r="Q303" i="18"/>
  <c r="N9" i="18"/>
  <c r="N10" i="18"/>
  <c r="H10" i="18"/>
  <c r="I10" i="18"/>
  <c r="H9" i="18"/>
  <c r="I9" i="18"/>
  <c r="S330" i="18" l="1"/>
  <c r="R10" i="18"/>
  <c r="Q10" i="18"/>
  <c r="R9" i="18"/>
  <c r="Q9" i="18"/>
  <c r="N47" i="18"/>
  <c r="H47" i="18"/>
  <c r="I47" i="18"/>
  <c r="S9" i="18" l="1"/>
  <c r="S10" i="18"/>
  <c r="R47" i="18"/>
  <c r="Q47" i="18"/>
  <c r="N425" i="18"/>
  <c r="I360" i="18"/>
  <c r="N310" i="18"/>
  <c r="I310" i="18"/>
  <c r="H310" i="18"/>
  <c r="N172" i="18"/>
  <c r="N171" i="18"/>
  <c r="N170" i="18"/>
  <c r="N169" i="18"/>
  <c r="N168" i="18"/>
  <c r="N167" i="18"/>
  <c r="H172" i="18"/>
  <c r="I172" i="18"/>
  <c r="H171" i="18"/>
  <c r="I171" i="18"/>
  <c r="H170" i="18"/>
  <c r="I170" i="18"/>
  <c r="H169" i="18"/>
  <c r="I169" i="18"/>
  <c r="H168" i="18"/>
  <c r="I168" i="18"/>
  <c r="H167" i="18"/>
  <c r="I167" i="18"/>
  <c r="N6" i="18"/>
  <c r="I6" i="18"/>
  <c r="I44" i="18"/>
  <c r="H6" i="18"/>
  <c r="S47" i="18" l="1"/>
  <c r="R310" i="18"/>
  <c r="Q310" i="18"/>
  <c r="R172" i="18"/>
  <c r="Q172" i="18"/>
  <c r="R171" i="18"/>
  <c r="Q171" i="18"/>
  <c r="R170" i="18"/>
  <c r="Q170" i="18"/>
  <c r="R169" i="18"/>
  <c r="Q169" i="18"/>
  <c r="R168" i="18"/>
  <c r="Q168" i="18"/>
  <c r="R167" i="18"/>
  <c r="Q167" i="18"/>
  <c r="R6" i="18"/>
  <c r="Q6" i="18"/>
  <c r="N163" i="18"/>
  <c r="N164" i="18"/>
  <c r="N165" i="18"/>
  <c r="N166" i="18"/>
  <c r="H163" i="18"/>
  <c r="I163" i="18"/>
  <c r="H164" i="18"/>
  <c r="I164" i="18"/>
  <c r="H165" i="18"/>
  <c r="I165" i="18"/>
  <c r="H166" i="18"/>
  <c r="I166" i="18"/>
  <c r="N162" i="18"/>
  <c r="I162" i="18"/>
  <c r="H162" i="18"/>
  <c r="S168" i="18" l="1"/>
  <c r="S172" i="18"/>
  <c r="S310" i="18"/>
  <c r="R163" i="18"/>
  <c r="Q163" i="18"/>
  <c r="R164" i="18"/>
  <c r="Q164" i="18"/>
  <c r="R165" i="18"/>
  <c r="Q165" i="18"/>
  <c r="R166" i="18"/>
  <c r="Q166" i="18"/>
  <c r="R162" i="18"/>
  <c r="Q162" i="18"/>
  <c r="S171" i="18"/>
  <c r="S170" i="18"/>
  <c r="S169" i="18"/>
  <c r="S167" i="18"/>
  <c r="S6" i="18"/>
  <c r="S164" i="18" l="1"/>
  <c r="S166" i="18"/>
  <c r="S163" i="18"/>
  <c r="S165" i="18"/>
  <c r="S162" i="18"/>
  <c r="N44" i="18"/>
  <c r="H44" i="18"/>
  <c r="N329" i="18"/>
  <c r="I329" i="18"/>
  <c r="H329" i="18"/>
  <c r="R44" i="18" l="1"/>
  <c r="Q44" i="18"/>
  <c r="R329" i="18"/>
  <c r="Q329" i="18"/>
  <c r="I325" i="18"/>
  <c r="I43" i="18"/>
  <c r="N309" i="18"/>
  <c r="I309" i="18"/>
  <c r="H309" i="18"/>
  <c r="S44" i="18" l="1"/>
  <c r="S329" i="18"/>
  <c r="R309" i="18"/>
  <c r="Q309" i="18"/>
  <c r="I30" i="18"/>
  <c r="I154" i="18"/>
  <c r="S309" i="18" l="1"/>
  <c r="N154" i="18"/>
  <c r="H154" i="18"/>
  <c r="H79" i="23"/>
  <c r="R154" i="18" l="1"/>
  <c r="Q154" i="18"/>
  <c r="N328" i="18"/>
  <c r="I328" i="18"/>
  <c r="H328" i="18"/>
  <c r="N327" i="18"/>
  <c r="N326" i="18"/>
  <c r="I327" i="18"/>
  <c r="I326" i="18"/>
  <c r="H327" i="18"/>
  <c r="H326" i="18"/>
  <c r="N308" i="18"/>
  <c r="H308" i="18"/>
  <c r="I308" i="18"/>
  <c r="S154" i="18" l="1"/>
  <c r="R328" i="18"/>
  <c r="Q328" i="18"/>
  <c r="R327" i="18"/>
  <c r="Q327" i="18"/>
  <c r="R326" i="18"/>
  <c r="Q326" i="18"/>
  <c r="R308" i="18"/>
  <c r="Q308" i="18"/>
  <c r="N153" i="18"/>
  <c r="H153" i="18"/>
  <c r="I153" i="18"/>
  <c r="S328" i="18" l="1"/>
  <c r="S326" i="18"/>
  <c r="R153" i="18"/>
  <c r="Q153" i="18"/>
  <c r="S327" i="18"/>
  <c r="S308" i="18"/>
  <c r="N201" i="18"/>
  <c r="I201" i="18"/>
  <c r="H201" i="18"/>
  <c r="N522" i="18"/>
  <c r="I522" i="18"/>
  <c r="H522" i="18"/>
  <c r="H467" i="18"/>
  <c r="H346" i="18"/>
  <c r="N470" i="18"/>
  <c r="N503" i="18"/>
  <c r="N517" i="18"/>
  <c r="N325" i="18"/>
  <c r="H325" i="18"/>
  <c r="S153" i="18" l="1"/>
  <c r="R201" i="18"/>
  <c r="Q201" i="18"/>
  <c r="R522" i="18"/>
  <c r="Q522" i="18"/>
  <c r="R467" i="18"/>
  <c r="Q467" i="18"/>
  <c r="R346" i="18"/>
  <c r="Q346" i="18"/>
  <c r="R325" i="18"/>
  <c r="Q325" i="18"/>
  <c r="N43" i="18"/>
  <c r="H43" i="18"/>
  <c r="S522" i="18" l="1"/>
  <c r="S325" i="18"/>
  <c r="R43" i="18"/>
  <c r="Q43" i="18"/>
  <c r="S201" i="18"/>
  <c r="N521" i="18"/>
  <c r="N520" i="18"/>
  <c r="N519" i="18"/>
  <c r="H521" i="18"/>
  <c r="I521" i="18"/>
  <c r="H520" i="18"/>
  <c r="I520" i="18"/>
  <c r="H519" i="18"/>
  <c r="I519" i="18"/>
  <c r="N518" i="18"/>
  <c r="N516" i="18"/>
  <c r="N515" i="18"/>
  <c r="I517" i="18"/>
  <c r="I518" i="18"/>
  <c r="H518" i="18"/>
  <c r="H517" i="18"/>
  <c r="H516" i="18"/>
  <c r="I516" i="18"/>
  <c r="H515" i="18"/>
  <c r="I515" i="18"/>
  <c r="S43" i="18" l="1"/>
  <c r="R521" i="18"/>
  <c r="Q521" i="18"/>
  <c r="R520" i="18"/>
  <c r="Q520" i="18"/>
  <c r="R519" i="18"/>
  <c r="Q519" i="18"/>
  <c r="R518" i="18"/>
  <c r="Q518" i="18"/>
  <c r="R517" i="18"/>
  <c r="Q517" i="18"/>
  <c r="R516" i="18"/>
  <c r="Q516" i="18"/>
  <c r="R515" i="18"/>
  <c r="Q515" i="18"/>
  <c r="N514" i="18"/>
  <c r="N513" i="18"/>
  <c r="N512" i="18"/>
  <c r="N511" i="18"/>
  <c r="N510" i="18"/>
  <c r="N509" i="18"/>
  <c r="N508" i="18"/>
  <c r="N507" i="18"/>
  <c r="N506" i="18"/>
  <c r="N505" i="18"/>
  <c r="N504" i="18"/>
  <c r="N502" i="18"/>
  <c r="N501" i="18"/>
  <c r="N500" i="18"/>
  <c r="N499" i="18"/>
  <c r="N498" i="18"/>
  <c r="N497" i="18"/>
  <c r="N496" i="18"/>
  <c r="N495" i="18"/>
  <c r="N494" i="18"/>
  <c r="S516" i="18" l="1"/>
  <c r="S518" i="18"/>
  <c r="S521" i="18"/>
  <c r="S519" i="18"/>
  <c r="S520" i="18"/>
  <c r="S517" i="18"/>
  <c r="S515" i="18"/>
  <c r="I514" i="18"/>
  <c r="I513" i="18"/>
  <c r="I512" i="18"/>
  <c r="I511" i="18"/>
  <c r="I510" i="18"/>
  <c r="I509" i="18"/>
  <c r="I508" i="18"/>
  <c r="I507" i="18"/>
  <c r="I506" i="18"/>
  <c r="I505" i="18"/>
  <c r="I504" i="18"/>
  <c r="I503" i="18"/>
  <c r="I502" i="18"/>
  <c r="I501" i="18"/>
  <c r="I500" i="18"/>
  <c r="I499" i="18"/>
  <c r="I498" i="18"/>
  <c r="I497" i="18"/>
  <c r="I496" i="18"/>
  <c r="I495" i="18"/>
  <c r="I494" i="18"/>
  <c r="I483" i="18"/>
  <c r="I482" i="18"/>
  <c r="I481" i="18"/>
  <c r="I480" i="18"/>
  <c r="I479" i="18"/>
  <c r="I478" i="18"/>
  <c r="I477" i="18"/>
  <c r="I476" i="18"/>
  <c r="I475" i="18"/>
  <c r="I474" i="18"/>
  <c r="I473" i="18"/>
  <c r="I472" i="18"/>
  <c r="I471" i="18"/>
  <c r="I470" i="18"/>
  <c r="I469" i="18"/>
  <c r="I453" i="18"/>
  <c r="I452" i="18"/>
  <c r="I451" i="18"/>
  <c r="I450" i="18"/>
  <c r="I449" i="18"/>
  <c r="I448" i="18"/>
  <c r="I447" i="18"/>
  <c r="I446" i="18"/>
  <c r="I445" i="18"/>
  <c r="I400" i="18"/>
  <c r="I399" i="18"/>
  <c r="I398" i="18"/>
  <c r="I397" i="18"/>
  <c r="I396" i="18"/>
  <c r="I395" i="18"/>
  <c r="I394" i="18"/>
  <c r="I393" i="18"/>
  <c r="I392" i="18"/>
  <c r="I391" i="18"/>
  <c r="I390" i="18"/>
  <c r="I389" i="18"/>
  <c r="I388" i="18"/>
  <c r="I387" i="18"/>
  <c r="I386" i="18"/>
  <c r="I385" i="18"/>
  <c r="I384" i="18"/>
  <c r="I383" i="18"/>
  <c r="I382" i="18"/>
  <c r="I381" i="18"/>
  <c r="I380" i="18"/>
  <c r="I379" i="18"/>
  <c r="I378" i="18"/>
  <c r="I377" i="18"/>
  <c r="I376" i="18"/>
  <c r="I375" i="18"/>
  <c r="I374" i="18"/>
  <c r="I373" i="18"/>
  <c r="I372" i="18"/>
  <c r="I371" i="18"/>
  <c r="I370" i="18"/>
  <c r="I369" i="18"/>
  <c r="I368" i="18"/>
  <c r="I367" i="18"/>
  <c r="I366" i="18"/>
  <c r="I365" i="18"/>
  <c r="I364" i="18"/>
  <c r="I363" i="18"/>
  <c r="I362" i="18"/>
  <c r="I361" i="18"/>
  <c r="I359" i="18"/>
  <c r="I358" i="18"/>
  <c r="I357" i="18"/>
  <c r="I356" i="18"/>
  <c r="I355" i="18"/>
  <c r="I354" i="18"/>
  <c r="I353" i="18"/>
  <c r="I352" i="18"/>
  <c r="I351" i="18"/>
  <c r="I350" i="18"/>
  <c r="I349" i="18"/>
  <c r="I348" i="18"/>
  <c r="I347" i="18"/>
  <c r="I346" i="18"/>
  <c r="I345" i="18"/>
  <c r="H514" i="18"/>
  <c r="H513" i="18"/>
  <c r="H512" i="18"/>
  <c r="H511" i="18"/>
  <c r="H510" i="18"/>
  <c r="H509" i="18"/>
  <c r="H508" i="18"/>
  <c r="H507" i="18"/>
  <c r="H506" i="18"/>
  <c r="H505" i="18"/>
  <c r="H504" i="18"/>
  <c r="H503" i="18"/>
  <c r="H502" i="18"/>
  <c r="H501" i="18"/>
  <c r="H500" i="18"/>
  <c r="H499" i="18"/>
  <c r="H498" i="18"/>
  <c r="H497" i="18"/>
  <c r="H496" i="18"/>
  <c r="H495" i="18"/>
  <c r="H494" i="18"/>
  <c r="N493" i="18"/>
  <c r="N492" i="18"/>
  <c r="N491" i="18"/>
  <c r="N490" i="18"/>
  <c r="N489" i="18"/>
  <c r="N488" i="18"/>
  <c r="N487" i="18"/>
  <c r="N486" i="18"/>
  <c r="H493" i="18"/>
  <c r="I493" i="18"/>
  <c r="H492" i="18"/>
  <c r="I492" i="18"/>
  <c r="H491" i="18"/>
  <c r="I491" i="18"/>
  <c r="H490" i="18"/>
  <c r="I490" i="18"/>
  <c r="H489" i="18"/>
  <c r="I489" i="18"/>
  <c r="H488" i="18"/>
  <c r="I488" i="18"/>
  <c r="H487" i="18"/>
  <c r="I487" i="18"/>
  <c r="H486" i="18"/>
  <c r="I486" i="18"/>
  <c r="N485" i="18"/>
  <c r="H485" i="18"/>
  <c r="I485" i="18"/>
  <c r="N484" i="18"/>
  <c r="H484" i="18"/>
  <c r="I484" i="18"/>
  <c r="N483" i="18"/>
  <c r="N482" i="18"/>
  <c r="N481" i="18"/>
  <c r="N480" i="18"/>
  <c r="N479" i="18"/>
  <c r="N478" i="18"/>
  <c r="N477" i="18"/>
  <c r="N476" i="18"/>
  <c r="N475" i="18"/>
  <c r="N474" i="18"/>
  <c r="N473" i="18"/>
  <c r="N472" i="18"/>
  <c r="N471" i="18"/>
  <c r="N469" i="18"/>
  <c r="H483" i="18"/>
  <c r="H482" i="18"/>
  <c r="H481" i="18"/>
  <c r="H480" i="18"/>
  <c r="H479" i="18"/>
  <c r="H478" i="18"/>
  <c r="H477" i="18"/>
  <c r="H476" i="18"/>
  <c r="H475" i="18"/>
  <c r="H474" i="18"/>
  <c r="H473" i="18"/>
  <c r="H472" i="18"/>
  <c r="H471" i="18"/>
  <c r="H470" i="18"/>
  <c r="H469" i="18"/>
  <c r="N468" i="18"/>
  <c r="N467" i="18"/>
  <c r="N466" i="18"/>
  <c r="N465" i="18"/>
  <c r="N464" i="18"/>
  <c r="N463" i="18"/>
  <c r="N462" i="18"/>
  <c r="N461" i="18"/>
  <c r="N460" i="18"/>
  <c r="N459" i="18"/>
  <c r="N458" i="18"/>
  <c r="N457" i="18"/>
  <c r="N456" i="18"/>
  <c r="N455" i="18"/>
  <c r="N454" i="18"/>
  <c r="R514" i="18" l="1"/>
  <c r="Q514" i="18"/>
  <c r="R513" i="18"/>
  <c r="Q513" i="18"/>
  <c r="R512" i="18"/>
  <c r="Q512" i="18"/>
  <c r="Q511" i="18"/>
  <c r="R511" i="18"/>
  <c r="Q510" i="18"/>
  <c r="R510" i="18"/>
  <c r="Q509" i="18"/>
  <c r="R509" i="18"/>
  <c r="Q508" i="18"/>
  <c r="R508" i="18"/>
  <c r="Q507" i="18"/>
  <c r="R507" i="18"/>
  <c r="Q506" i="18"/>
  <c r="R506" i="18"/>
  <c r="Q505" i="18"/>
  <c r="R505" i="18"/>
  <c r="Q504" i="18"/>
  <c r="R504" i="18"/>
  <c r="R503" i="18"/>
  <c r="Q503" i="18"/>
  <c r="Q502" i="18"/>
  <c r="R502" i="18"/>
  <c r="Q501" i="18"/>
  <c r="R501" i="18"/>
  <c r="Q500" i="18"/>
  <c r="R500" i="18"/>
  <c r="Q499" i="18"/>
  <c r="R499" i="18"/>
  <c r="Q498" i="18"/>
  <c r="R498" i="18"/>
  <c r="Q497" i="18"/>
  <c r="R497" i="18"/>
  <c r="Q496" i="18"/>
  <c r="R496" i="18"/>
  <c r="R495" i="18"/>
  <c r="Q495" i="18"/>
  <c r="R494" i="18"/>
  <c r="Q494" i="18"/>
  <c r="R493" i="18"/>
  <c r="Q493" i="18"/>
  <c r="R492" i="18"/>
  <c r="Q492" i="18"/>
  <c r="Q491" i="18"/>
  <c r="R491" i="18"/>
  <c r="R490" i="18"/>
  <c r="Q490" i="18"/>
  <c r="R489" i="18"/>
  <c r="Q489" i="18"/>
  <c r="R488" i="18"/>
  <c r="Q488" i="18"/>
  <c r="R487" i="18"/>
  <c r="Q487" i="18"/>
  <c r="R486" i="18"/>
  <c r="Q486" i="18"/>
  <c r="Q485" i="18"/>
  <c r="R485" i="18"/>
  <c r="Q484" i="18"/>
  <c r="R484" i="18"/>
  <c r="R483" i="18"/>
  <c r="Q483" i="18"/>
  <c r="R482" i="18"/>
  <c r="Q482" i="18"/>
  <c r="Q481" i="18"/>
  <c r="R481" i="18"/>
  <c r="Q480" i="18"/>
  <c r="R480" i="18"/>
  <c r="Q479" i="18"/>
  <c r="R479" i="18"/>
  <c r="Q478" i="18"/>
  <c r="R478" i="18"/>
  <c r="Q477" i="18"/>
  <c r="R477" i="18"/>
  <c r="Q476" i="18"/>
  <c r="R476" i="18"/>
  <c r="Q475" i="18"/>
  <c r="R475" i="18"/>
  <c r="Q474" i="18"/>
  <c r="R474" i="18"/>
  <c r="Q473" i="18"/>
  <c r="R473" i="18"/>
  <c r="Q472" i="18"/>
  <c r="R472" i="18"/>
  <c r="Q471" i="18"/>
  <c r="R471" i="18"/>
  <c r="R470" i="18"/>
  <c r="Q470" i="18"/>
  <c r="Q469" i="18"/>
  <c r="R469" i="18"/>
  <c r="S469" i="18" s="1"/>
  <c r="S514" i="18"/>
  <c r="S475" i="18" l="1"/>
  <c r="S477" i="18"/>
  <c r="S499" i="18"/>
  <c r="S490" i="18"/>
  <c r="S497" i="18"/>
  <c r="S496" i="18"/>
  <c r="S503" i="18"/>
  <c r="S482" i="18"/>
  <c r="S483" i="18"/>
  <c r="S471" i="18"/>
  <c r="S473" i="18"/>
  <c r="S481" i="18"/>
  <c r="S506" i="18"/>
  <c r="S510" i="18"/>
  <c r="S485" i="18"/>
  <c r="S500" i="18"/>
  <c r="S505" i="18"/>
  <c r="S491" i="18"/>
  <c r="S487" i="18"/>
  <c r="S501" i="18"/>
  <c r="S488" i="18"/>
  <c r="S509" i="18"/>
  <c r="S512" i="18"/>
  <c r="S493" i="18"/>
  <c r="S484" i="18"/>
  <c r="S472" i="18"/>
  <c r="S513" i="18"/>
  <c r="S511" i="18"/>
  <c r="S508" i="18"/>
  <c r="S507" i="18"/>
  <c r="S504" i="18"/>
  <c r="S502" i="18"/>
  <c r="S498" i="18"/>
  <c r="S495" i="18"/>
  <c r="S494" i="18"/>
  <c r="S492" i="18"/>
  <c r="S489" i="18"/>
  <c r="S486" i="18"/>
  <c r="S480" i="18"/>
  <c r="S479" i="18"/>
  <c r="S478" i="18"/>
  <c r="S476" i="18"/>
  <c r="S474" i="18"/>
  <c r="S470" i="18"/>
  <c r="H468" i="18"/>
  <c r="I468" i="18"/>
  <c r="I467" i="18"/>
  <c r="H466" i="18"/>
  <c r="I466" i="18"/>
  <c r="H465" i="18"/>
  <c r="I465" i="18"/>
  <c r="H464" i="18"/>
  <c r="I464" i="18"/>
  <c r="H463" i="18"/>
  <c r="I463" i="18"/>
  <c r="H462" i="18"/>
  <c r="I462" i="18"/>
  <c r="H461" i="18"/>
  <c r="I461" i="18"/>
  <c r="H460" i="18"/>
  <c r="I460" i="18"/>
  <c r="H459" i="18"/>
  <c r="I459" i="18"/>
  <c r="H458" i="18"/>
  <c r="I458" i="18"/>
  <c r="H457" i="18"/>
  <c r="I457" i="18"/>
  <c r="H456" i="18"/>
  <c r="I456" i="18"/>
  <c r="H455" i="18"/>
  <c r="I455" i="18"/>
  <c r="H454" i="18"/>
  <c r="I454" i="18"/>
  <c r="N436" i="18"/>
  <c r="N437" i="18"/>
  <c r="N438" i="18"/>
  <c r="N439" i="18"/>
  <c r="N440" i="18"/>
  <c r="N441" i="18"/>
  <c r="N442" i="18"/>
  <c r="N443" i="18"/>
  <c r="N444" i="18"/>
  <c r="N453" i="18"/>
  <c r="N452" i="18"/>
  <c r="N451" i="18"/>
  <c r="N450" i="18"/>
  <c r="N449" i="18"/>
  <c r="N448" i="18"/>
  <c r="N447" i="18"/>
  <c r="N446" i="18"/>
  <c r="N445" i="18"/>
  <c r="H453" i="18"/>
  <c r="H452" i="18"/>
  <c r="H451" i="18"/>
  <c r="H450" i="18"/>
  <c r="H449" i="18"/>
  <c r="H448" i="18"/>
  <c r="H447" i="18"/>
  <c r="H446" i="18"/>
  <c r="H445" i="18"/>
  <c r="H444" i="18"/>
  <c r="I444" i="18"/>
  <c r="H443" i="18"/>
  <c r="I443" i="18"/>
  <c r="H442" i="18"/>
  <c r="I442" i="18"/>
  <c r="H441" i="18"/>
  <c r="I441" i="18"/>
  <c r="H440" i="18"/>
  <c r="I440" i="18"/>
  <c r="H439" i="18"/>
  <c r="I439" i="18"/>
  <c r="H438" i="18"/>
  <c r="I438" i="18"/>
  <c r="H437" i="18"/>
  <c r="I437" i="18"/>
  <c r="H436" i="18"/>
  <c r="I436" i="18"/>
  <c r="N401" i="18"/>
  <c r="N402" i="18"/>
  <c r="N403" i="18"/>
  <c r="N404" i="18"/>
  <c r="N405" i="18"/>
  <c r="N406" i="18"/>
  <c r="N407" i="18"/>
  <c r="N408" i="18"/>
  <c r="N409" i="18"/>
  <c r="N410" i="18"/>
  <c r="N411" i="18"/>
  <c r="N412" i="18"/>
  <c r="N413" i="18"/>
  <c r="N414" i="18"/>
  <c r="N415" i="18"/>
  <c r="N416" i="18"/>
  <c r="N417" i="18"/>
  <c r="N418" i="18"/>
  <c r="N419" i="18"/>
  <c r="N420" i="18"/>
  <c r="N421" i="18"/>
  <c r="N422" i="18"/>
  <c r="N423" i="18"/>
  <c r="N424" i="18"/>
  <c r="N426" i="18"/>
  <c r="N427" i="18"/>
  <c r="N428" i="18"/>
  <c r="N429" i="18"/>
  <c r="N430" i="18"/>
  <c r="N431" i="18"/>
  <c r="N432" i="18"/>
  <c r="N433" i="18"/>
  <c r="N434" i="18"/>
  <c r="N435"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N346" i="18"/>
  <c r="N347" i="18"/>
  <c r="N348" i="18"/>
  <c r="N349" i="18"/>
  <c r="N350" i="18"/>
  <c r="N351" i="18"/>
  <c r="N352" i="18"/>
  <c r="N353" i="18"/>
  <c r="N354" i="18"/>
  <c r="N355" i="18"/>
  <c r="N356" i="18"/>
  <c r="N357" i="18"/>
  <c r="N358" i="18"/>
  <c r="N359" i="18"/>
  <c r="N360" i="18"/>
  <c r="N361" i="18"/>
  <c r="N362" i="18"/>
  <c r="N363" i="18"/>
  <c r="N364" i="18"/>
  <c r="N365" i="18"/>
  <c r="N366" i="18"/>
  <c r="N367" i="18"/>
  <c r="N368" i="18"/>
  <c r="N369" i="18"/>
  <c r="N370" i="18"/>
  <c r="N371" i="18"/>
  <c r="N372" i="18"/>
  <c r="N373" i="18"/>
  <c r="N374" i="18"/>
  <c r="N375" i="18"/>
  <c r="N376" i="18"/>
  <c r="N377" i="18"/>
  <c r="N378" i="18"/>
  <c r="N379" i="18"/>
  <c r="N380" i="18"/>
  <c r="N381" i="18"/>
  <c r="N382" i="18"/>
  <c r="N383" i="18"/>
  <c r="N384" i="18"/>
  <c r="N385" i="18"/>
  <c r="N386" i="18"/>
  <c r="N387" i="18"/>
  <c r="N388" i="18"/>
  <c r="N389" i="18"/>
  <c r="N390" i="18"/>
  <c r="N391" i="18"/>
  <c r="N392" i="18"/>
  <c r="N393" i="18"/>
  <c r="N394" i="18"/>
  <c r="N395" i="18"/>
  <c r="N396" i="18"/>
  <c r="N397" i="18"/>
  <c r="N398" i="18"/>
  <c r="N399" i="18"/>
  <c r="N400" i="18"/>
  <c r="N345" i="18"/>
  <c r="N306" i="18"/>
  <c r="H400" i="18"/>
  <c r="H399" i="18"/>
  <c r="H398" i="18"/>
  <c r="H397" i="18"/>
  <c r="H396" i="18"/>
  <c r="H395" i="18"/>
  <c r="H394" i="18"/>
  <c r="H393" i="18"/>
  <c r="H392" i="18"/>
  <c r="H391" i="18"/>
  <c r="H390" i="18"/>
  <c r="H389" i="18"/>
  <c r="H388" i="18"/>
  <c r="H387" i="18"/>
  <c r="H386" i="18"/>
  <c r="H385" i="18"/>
  <c r="H384" i="18"/>
  <c r="H383" i="18"/>
  <c r="H382" i="18"/>
  <c r="H381" i="18"/>
  <c r="H380" i="18"/>
  <c r="H379" i="18"/>
  <c r="H378" i="18"/>
  <c r="H377" i="18"/>
  <c r="H376" i="18"/>
  <c r="H375" i="18"/>
  <c r="H374" i="18"/>
  <c r="H373" i="18"/>
  <c r="H372" i="18"/>
  <c r="H371" i="18"/>
  <c r="H370" i="18"/>
  <c r="H369" i="18"/>
  <c r="H368" i="18"/>
  <c r="H367" i="18"/>
  <c r="H366" i="18"/>
  <c r="H365" i="18"/>
  <c r="H364" i="18"/>
  <c r="H363" i="18"/>
  <c r="H362" i="18"/>
  <c r="H361" i="18"/>
  <c r="H360" i="18"/>
  <c r="H359" i="18"/>
  <c r="H358" i="18"/>
  <c r="H357" i="18"/>
  <c r="H356" i="18"/>
  <c r="H355" i="18"/>
  <c r="H354" i="18"/>
  <c r="H353" i="18"/>
  <c r="H352" i="18"/>
  <c r="H351" i="18"/>
  <c r="H350" i="18"/>
  <c r="H349" i="18"/>
  <c r="H348" i="18"/>
  <c r="H347" i="18"/>
  <c r="H345" i="18"/>
  <c r="Q468" i="18" l="1"/>
  <c r="R468" i="18"/>
  <c r="Q466" i="18"/>
  <c r="R466" i="18"/>
  <c r="R465" i="18"/>
  <c r="Q465" i="18"/>
  <c r="R464" i="18"/>
  <c r="Q464" i="18"/>
  <c r="Q463" i="18"/>
  <c r="R463" i="18"/>
  <c r="Q462" i="18"/>
  <c r="R462" i="18"/>
  <c r="Q461" i="18"/>
  <c r="R461" i="18"/>
  <c r="Q460" i="18"/>
  <c r="R460" i="18"/>
  <c r="Q459" i="18"/>
  <c r="R459" i="18"/>
  <c r="Q458" i="18"/>
  <c r="R458" i="18"/>
  <c r="R457" i="18"/>
  <c r="Q457" i="18"/>
  <c r="R456" i="18"/>
  <c r="Q456" i="18"/>
  <c r="R455" i="18"/>
  <c r="Q455" i="18"/>
  <c r="R454" i="18"/>
  <c r="Q454" i="18"/>
  <c r="R453" i="18"/>
  <c r="Q453" i="18"/>
  <c r="R452" i="18"/>
  <c r="Q452" i="18"/>
  <c r="R451" i="18"/>
  <c r="Q451" i="18"/>
  <c r="R450" i="18"/>
  <c r="Q450" i="18"/>
  <c r="R449" i="18"/>
  <c r="Q449" i="18"/>
  <c r="R448" i="18"/>
  <c r="Q448" i="18"/>
  <c r="R447" i="18"/>
  <c r="Q447" i="18"/>
  <c r="R446" i="18"/>
  <c r="Q446" i="18"/>
  <c r="R445" i="18"/>
  <c r="Q445" i="18"/>
  <c r="R444" i="18"/>
  <c r="Q444" i="18"/>
  <c r="Q443" i="18"/>
  <c r="R443" i="18"/>
  <c r="R442" i="18"/>
  <c r="Q442" i="18"/>
  <c r="Q441" i="18"/>
  <c r="R441" i="18"/>
  <c r="Q440" i="18"/>
  <c r="R440" i="18"/>
  <c r="Q439" i="18"/>
  <c r="R439" i="18"/>
  <c r="R438" i="18"/>
  <c r="Q438" i="18"/>
  <c r="Q437" i="18"/>
  <c r="R437" i="18"/>
  <c r="Q436" i="18"/>
  <c r="R436" i="18"/>
  <c r="Q401" i="18"/>
  <c r="R401" i="18"/>
  <c r="R402" i="18"/>
  <c r="Q402" i="18"/>
  <c r="Q403" i="18"/>
  <c r="R403" i="18"/>
  <c r="R404" i="18"/>
  <c r="Q404" i="18"/>
  <c r="Q405" i="18"/>
  <c r="R405" i="18"/>
  <c r="R406" i="18"/>
  <c r="Q406" i="18"/>
  <c r="R407" i="18"/>
  <c r="Q407" i="18"/>
  <c r="R408" i="18"/>
  <c r="Q408" i="18"/>
  <c r="R409" i="18"/>
  <c r="Q409" i="18"/>
  <c r="R410" i="18"/>
  <c r="Q410" i="18"/>
  <c r="Q411" i="18"/>
  <c r="R411" i="18"/>
  <c r="Q412" i="18"/>
  <c r="R412" i="18"/>
  <c r="Q413" i="18"/>
  <c r="R413" i="18"/>
  <c r="Q414" i="18"/>
  <c r="R414" i="18"/>
  <c r="Q415" i="18"/>
  <c r="R415" i="18"/>
  <c r="R416" i="18"/>
  <c r="Q416" i="18"/>
  <c r="Q417" i="18"/>
  <c r="R417" i="18"/>
  <c r="Q418" i="18"/>
  <c r="R418" i="18"/>
  <c r="R419" i="18"/>
  <c r="Q419" i="18"/>
  <c r="Q420" i="18"/>
  <c r="R420" i="18"/>
  <c r="Q421" i="18"/>
  <c r="R421" i="18"/>
  <c r="R422" i="18"/>
  <c r="S422" i="18" s="1"/>
  <c r="Q422" i="18"/>
  <c r="R423" i="18"/>
  <c r="S423" i="18" s="1"/>
  <c r="Q423" i="18"/>
  <c r="R424" i="18"/>
  <c r="Q424" i="18"/>
  <c r="R425" i="18"/>
  <c r="Q425" i="18"/>
  <c r="R426" i="18"/>
  <c r="Q426" i="18"/>
  <c r="Q427" i="18"/>
  <c r="R427" i="18"/>
  <c r="Q428" i="18"/>
  <c r="R428" i="18"/>
  <c r="Q429" i="18"/>
  <c r="R429" i="18"/>
  <c r="Q430" i="18"/>
  <c r="R430" i="18"/>
  <c r="Q431" i="18"/>
  <c r="R431" i="18"/>
  <c r="R432" i="18"/>
  <c r="Q432" i="18"/>
  <c r="R433" i="18"/>
  <c r="Q433" i="18"/>
  <c r="Q434" i="18"/>
  <c r="R434" i="18"/>
  <c r="Q435" i="18"/>
  <c r="R435" i="18"/>
  <c r="R400" i="18"/>
  <c r="Q400" i="18"/>
  <c r="Q399" i="18"/>
  <c r="R399" i="18"/>
  <c r="R398" i="18"/>
  <c r="Q398" i="18"/>
  <c r="R397" i="18"/>
  <c r="Q397" i="18"/>
  <c r="R396" i="18"/>
  <c r="Q396" i="18"/>
  <c r="R395" i="18"/>
  <c r="Q395" i="18"/>
  <c r="Q394" i="18"/>
  <c r="R394" i="18"/>
  <c r="R393" i="18"/>
  <c r="Q393" i="18"/>
  <c r="Q392" i="18"/>
  <c r="R392" i="18"/>
  <c r="Q391" i="18"/>
  <c r="R391" i="18"/>
  <c r="R390" i="18"/>
  <c r="Q390" i="18"/>
  <c r="Q389" i="18"/>
  <c r="R389" i="18"/>
  <c r="Q388" i="18"/>
  <c r="R388" i="18"/>
  <c r="Q387" i="18"/>
  <c r="R387" i="18"/>
  <c r="Q386" i="18"/>
  <c r="R386" i="18"/>
  <c r="Q385" i="18"/>
  <c r="R385" i="18"/>
  <c r="Q384" i="18"/>
  <c r="R384" i="18"/>
  <c r="S384" i="18" s="1"/>
  <c r="R383" i="18"/>
  <c r="Q383" i="18"/>
  <c r="R382" i="18"/>
  <c r="Q382" i="18"/>
  <c r="R381" i="18"/>
  <c r="Q381" i="18"/>
  <c r="R380" i="18"/>
  <c r="Q380" i="18"/>
  <c r="R379" i="18"/>
  <c r="Q379" i="18"/>
  <c r="R378" i="18"/>
  <c r="Q378" i="18"/>
  <c r="Q377" i="18"/>
  <c r="R377" i="18"/>
  <c r="Q376" i="18"/>
  <c r="R376" i="18"/>
  <c r="Q375" i="18"/>
  <c r="R375" i="18"/>
  <c r="Q374" i="18"/>
  <c r="R374" i="18"/>
  <c r="R373" i="18"/>
  <c r="Q373" i="18"/>
  <c r="R372" i="18"/>
  <c r="Q372" i="18"/>
  <c r="R371" i="18"/>
  <c r="Q371" i="18"/>
  <c r="R370" i="18"/>
  <c r="Q370" i="18"/>
  <c r="Q369" i="18"/>
  <c r="R369" i="18"/>
  <c r="R368" i="18"/>
  <c r="Q368" i="18"/>
  <c r="R367" i="18"/>
  <c r="Q367" i="18"/>
  <c r="R366" i="18"/>
  <c r="Q366" i="18"/>
  <c r="Q365" i="18"/>
  <c r="R365" i="18"/>
  <c r="Q364" i="18"/>
  <c r="R364" i="18"/>
  <c r="Q363" i="18"/>
  <c r="R363" i="18"/>
  <c r="Q362" i="18"/>
  <c r="R362" i="18"/>
  <c r="Q361" i="18"/>
  <c r="R361" i="18"/>
  <c r="Q360" i="18"/>
  <c r="R360" i="18"/>
  <c r="Q359" i="18"/>
  <c r="R359" i="18"/>
  <c r="Q358" i="18"/>
  <c r="R358" i="18"/>
  <c r="Q357" i="18"/>
  <c r="R357" i="18"/>
  <c r="Q356" i="18"/>
  <c r="R356" i="18"/>
  <c r="Q355" i="18"/>
  <c r="R355" i="18"/>
  <c r="Q354" i="18"/>
  <c r="R354" i="18"/>
  <c r="Q353" i="18"/>
  <c r="R353" i="18"/>
  <c r="Q352" i="18"/>
  <c r="R352" i="18"/>
  <c r="Q351" i="18"/>
  <c r="R351" i="18"/>
  <c r="Q350" i="18"/>
  <c r="R350" i="18"/>
  <c r="Q349" i="18"/>
  <c r="R349" i="18"/>
  <c r="Q348" i="18"/>
  <c r="R348" i="18"/>
  <c r="Q347" i="18"/>
  <c r="R347" i="18"/>
  <c r="Q345" i="18"/>
  <c r="R345" i="18"/>
  <c r="S445" i="18"/>
  <c r="S447" i="18"/>
  <c r="S446" i="18"/>
  <c r="S346" i="18"/>
  <c r="S467" i="18"/>
  <c r="S461" i="18" l="1"/>
  <c r="S393" i="18"/>
  <c r="S452" i="18"/>
  <c r="S436" i="18"/>
  <c r="S357" i="18"/>
  <c r="S451" i="18"/>
  <c r="S392" i="18"/>
  <c r="S412" i="18"/>
  <c r="S360" i="18"/>
  <c r="S391" i="18"/>
  <c r="S394" i="18"/>
  <c r="S396" i="18"/>
  <c r="S439" i="18"/>
  <c r="S463" i="18"/>
  <c r="S440" i="18"/>
  <c r="S404" i="18"/>
  <c r="S441" i="18"/>
  <c r="S385" i="18"/>
  <c r="S455" i="18"/>
  <c r="S449" i="18"/>
  <c r="S420" i="18"/>
  <c r="S419" i="18"/>
  <c r="S365" i="18"/>
  <c r="S367" i="18"/>
  <c r="S397" i="18"/>
  <c r="S438" i="18"/>
  <c r="S431" i="18"/>
  <c r="S403" i="18"/>
  <c r="S454" i="18"/>
  <c r="S359" i="18"/>
  <c r="S456" i="18"/>
  <c r="S389" i="18"/>
  <c r="S457" i="18"/>
  <c r="S370" i="18"/>
  <c r="S348" i="18"/>
  <c r="S379" i="18"/>
  <c r="S430" i="18"/>
  <c r="S402" i="18"/>
  <c r="S442" i="18"/>
  <c r="S358" i="18"/>
  <c r="S421" i="18"/>
  <c r="S361" i="18"/>
  <c r="S416" i="18"/>
  <c r="S366" i="18"/>
  <c r="S410" i="18"/>
  <c r="S462" i="18"/>
  <c r="S408" i="18"/>
  <c r="S429" i="18"/>
  <c r="S401" i="18"/>
  <c r="S466" i="18"/>
  <c r="S388" i="18"/>
  <c r="S450" i="18"/>
  <c r="S453" i="18"/>
  <c r="S459" i="18"/>
  <c r="S368" i="18"/>
  <c r="S409" i="18"/>
  <c r="S381" i="18"/>
  <c r="S428" i="18"/>
  <c r="S443" i="18"/>
  <c r="S362" i="18"/>
  <c r="S363" i="18"/>
  <c r="S364" i="18"/>
  <c r="S417" i="18"/>
  <c r="S414" i="18"/>
  <c r="S437" i="18"/>
  <c r="S372" i="18"/>
  <c r="S407" i="18"/>
  <c r="S406" i="18"/>
  <c r="S351" i="18"/>
  <c r="S352" i="18"/>
  <c r="S353" i="18"/>
  <c r="S354" i="18"/>
  <c r="S427" i="18"/>
  <c r="S425" i="18"/>
  <c r="S386" i="18"/>
  <c r="S448" i="18"/>
  <c r="S395" i="18"/>
  <c r="S369" i="18"/>
  <c r="S398" i="18"/>
  <c r="S435" i="18"/>
  <c r="S405" i="18"/>
  <c r="S380" i="18"/>
  <c r="S382" i="18"/>
  <c r="S355" i="18"/>
  <c r="S383" i="18"/>
  <c r="S426" i="18"/>
  <c r="S444" i="18"/>
  <c r="S468" i="18"/>
  <c r="S418" i="18"/>
  <c r="S424" i="18"/>
  <c r="S390" i="18"/>
  <c r="S356" i="18"/>
  <c r="S400" i="18"/>
  <c r="S399" i="18"/>
  <c r="S375" i="18"/>
  <c r="S387" i="18"/>
  <c r="S458" i="18"/>
  <c r="S378" i="18"/>
  <c r="S413" i="18"/>
  <c r="S415" i="18"/>
  <c r="S465" i="18"/>
  <c r="S464" i="18"/>
  <c r="S460" i="18"/>
  <c r="S411" i="18"/>
  <c r="S432" i="18"/>
  <c r="S433" i="18"/>
  <c r="S434" i="18"/>
  <c r="S377" i="18"/>
  <c r="S376" i="18"/>
  <c r="S374" i="18"/>
  <c r="S373" i="18"/>
  <c r="S371" i="18"/>
  <c r="S350" i="18"/>
  <c r="S349" i="18"/>
  <c r="S347" i="18"/>
  <c r="S345" i="18"/>
  <c r="N324" i="18"/>
  <c r="N323" i="18"/>
  <c r="N322" i="18"/>
  <c r="N321" i="18"/>
  <c r="I323" i="18"/>
  <c r="I324" i="18"/>
  <c r="H324" i="18"/>
  <c r="H323" i="18"/>
  <c r="H322" i="18"/>
  <c r="I322" i="18"/>
  <c r="H321" i="18"/>
  <c r="I321" i="18"/>
  <c r="N303" i="18"/>
  <c r="R324" i="18" l="1"/>
  <c r="Q324" i="18"/>
  <c r="R323" i="18"/>
  <c r="Q323" i="18"/>
  <c r="R322" i="18"/>
  <c r="Q322" i="18"/>
  <c r="R321" i="18"/>
  <c r="Q321" i="18"/>
  <c r="S303" i="18"/>
  <c r="N5" i="25"/>
  <c r="I5" i="25"/>
  <c r="H5" i="25"/>
  <c r="N302" i="18"/>
  <c r="H302" i="18"/>
  <c r="I302" i="18"/>
  <c r="S322" i="18" l="1"/>
  <c r="S324" i="18"/>
  <c r="R302" i="18"/>
  <c r="Q302" i="18"/>
  <c r="S323" i="18"/>
  <c r="S321" i="18"/>
  <c r="S302" i="18" l="1"/>
  <c r="N307" i="18"/>
  <c r="H307" i="18"/>
  <c r="I307" i="18"/>
  <c r="N4" i="25"/>
  <c r="I4" i="25"/>
  <c r="H4" i="25"/>
  <c r="I306" i="18"/>
  <c r="H306" i="18"/>
  <c r="N3" i="25"/>
  <c r="I3" i="25"/>
  <c r="H3" i="25"/>
  <c r="N2" i="25"/>
  <c r="I2" i="25"/>
  <c r="H2" i="25"/>
  <c r="I301" i="18"/>
  <c r="H301" i="18"/>
  <c r="N21" i="18"/>
  <c r="I100" i="18"/>
  <c r="N344" i="18"/>
  <c r="H344" i="18"/>
  <c r="I344" i="18"/>
  <c r="N213" i="18"/>
  <c r="H213" i="18"/>
  <c r="I213" i="18"/>
  <c r="N305" i="18"/>
  <c r="H305" i="18"/>
  <c r="I305" i="18"/>
  <c r="N199" i="18"/>
  <c r="N198" i="18"/>
  <c r="H199" i="18"/>
  <c r="I199" i="18"/>
  <c r="H198" i="18"/>
  <c r="I198" i="18"/>
  <c r="N159" i="18"/>
  <c r="H159" i="18"/>
  <c r="I159" i="18"/>
  <c r="N91" i="18"/>
  <c r="H91" i="18"/>
  <c r="I91" i="18"/>
  <c r="N299" i="18"/>
  <c r="H299" i="18"/>
  <c r="I299" i="18"/>
  <c r="N298" i="18"/>
  <c r="N297" i="18"/>
  <c r="N296" i="18"/>
  <c r="N295" i="18"/>
  <c r="N294" i="18"/>
  <c r="H298" i="18"/>
  <c r="I298" i="18"/>
  <c r="H297" i="18"/>
  <c r="I297" i="18"/>
  <c r="H296" i="18"/>
  <c r="I296" i="18"/>
  <c r="H295" i="18"/>
  <c r="I295" i="18"/>
  <c r="H294" i="18"/>
  <c r="I294" i="18"/>
  <c r="N90" i="18"/>
  <c r="N89" i="18"/>
  <c r="N88" i="18"/>
  <c r="N87" i="18"/>
  <c r="N86" i="18"/>
  <c r="N85" i="18"/>
  <c r="N84" i="18"/>
  <c r="N83" i="18"/>
  <c r="N82" i="18"/>
  <c r="N81" i="18"/>
  <c r="N80" i="18"/>
  <c r="N79" i="18"/>
  <c r="N78" i="18"/>
  <c r="N77" i="18"/>
  <c r="N76" i="18"/>
  <c r="N75" i="18"/>
  <c r="N74" i="18"/>
  <c r="N73" i="18"/>
  <c r="N72" i="18"/>
  <c r="N71" i="18"/>
  <c r="N70" i="18"/>
  <c r="N69" i="18"/>
  <c r="N68" i="18"/>
  <c r="N67" i="18"/>
  <c r="N66" i="18"/>
  <c r="N65" i="18"/>
  <c r="N64" i="18"/>
  <c r="N63" i="18"/>
  <c r="I90" i="18"/>
  <c r="H90" i="18"/>
  <c r="I89" i="18"/>
  <c r="H89" i="18"/>
  <c r="I88" i="18"/>
  <c r="H88" i="18"/>
  <c r="I87" i="18"/>
  <c r="H87" i="18"/>
  <c r="I86" i="18"/>
  <c r="H86" i="18"/>
  <c r="I85" i="18"/>
  <c r="H85" i="18"/>
  <c r="I84" i="18"/>
  <c r="H84" i="18"/>
  <c r="I83" i="18"/>
  <c r="H83" i="18"/>
  <c r="I82" i="18"/>
  <c r="H82" i="18"/>
  <c r="I81" i="18"/>
  <c r="H81" i="18"/>
  <c r="I80" i="18"/>
  <c r="H80" i="18"/>
  <c r="I79" i="18"/>
  <c r="H79" i="18"/>
  <c r="I78" i="18"/>
  <c r="H78" i="18"/>
  <c r="I77" i="18"/>
  <c r="H77" i="18"/>
  <c r="I76" i="18"/>
  <c r="H76" i="18"/>
  <c r="I75" i="18"/>
  <c r="H75" i="18"/>
  <c r="I74" i="18"/>
  <c r="H74" i="18"/>
  <c r="I73" i="18"/>
  <c r="H73" i="18"/>
  <c r="I72" i="18"/>
  <c r="H72" i="18"/>
  <c r="I71" i="18"/>
  <c r="H71" i="18"/>
  <c r="I70" i="18"/>
  <c r="H70" i="18"/>
  <c r="I69" i="18"/>
  <c r="H69" i="18"/>
  <c r="I68" i="18"/>
  <c r="H68" i="18"/>
  <c r="I67" i="18"/>
  <c r="H67" i="18"/>
  <c r="I66" i="18"/>
  <c r="H66" i="18"/>
  <c r="I65" i="18"/>
  <c r="H65" i="18"/>
  <c r="I64" i="18"/>
  <c r="H64" i="18"/>
  <c r="I63" i="18"/>
  <c r="H63" i="18"/>
  <c r="N197" i="18"/>
  <c r="H197" i="18"/>
  <c r="I197" i="18"/>
  <c r="N158" i="18"/>
  <c r="N157" i="18"/>
  <c r="I158" i="18"/>
  <c r="H158" i="18"/>
  <c r="I157" i="18"/>
  <c r="H157" i="18"/>
  <c r="N212" i="18"/>
  <c r="N211" i="18"/>
  <c r="N210" i="18"/>
  <c r="N209" i="18"/>
  <c r="N208" i="18"/>
  <c r="I209" i="18"/>
  <c r="I210" i="18"/>
  <c r="I211" i="18"/>
  <c r="I212" i="18"/>
  <c r="I208" i="18"/>
  <c r="H212" i="18"/>
  <c r="H211" i="18"/>
  <c r="H210" i="18"/>
  <c r="H209" i="18"/>
  <c r="H208" i="18"/>
  <c r="N156" i="18"/>
  <c r="I156" i="18"/>
  <c r="H156" i="18"/>
  <c r="N62" i="18"/>
  <c r="H62" i="18"/>
  <c r="I62" i="18"/>
  <c r="N196" i="18"/>
  <c r="N195" i="18"/>
  <c r="N194" i="18"/>
  <c r="N193" i="18"/>
  <c r="H196" i="18"/>
  <c r="I196" i="18"/>
  <c r="H195" i="18"/>
  <c r="I195" i="18"/>
  <c r="H194" i="18"/>
  <c r="I194" i="18"/>
  <c r="H193" i="18"/>
  <c r="I193" i="18"/>
  <c r="N293" i="18"/>
  <c r="N292" i="18"/>
  <c r="N291" i="18"/>
  <c r="N290" i="18"/>
  <c r="N289" i="18"/>
  <c r="N288" i="18"/>
  <c r="N287" i="18"/>
  <c r="N286" i="18"/>
  <c r="N285" i="18"/>
  <c r="N284" i="18"/>
  <c r="H293" i="18"/>
  <c r="I293" i="18"/>
  <c r="H292" i="18"/>
  <c r="I292" i="18"/>
  <c r="H291" i="18"/>
  <c r="I291" i="18"/>
  <c r="H290" i="18"/>
  <c r="I290" i="18"/>
  <c r="H289" i="18"/>
  <c r="I289" i="18"/>
  <c r="H288" i="18"/>
  <c r="I288" i="18"/>
  <c r="H287" i="18"/>
  <c r="I287" i="18"/>
  <c r="H286" i="18"/>
  <c r="I286" i="18"/>
  <c r="H285" i="18"/>
  <c r="I285" i="18"/>
  <c r="H284" i="18"/>
  <c r="I284" i="18"/>
  <c r="N192" i="18"/>
  <c r="N191" i="18"/>
  <c r="N190" i="18"/>
  <c r="H192" i="18"/>
  <c r="I192" i="18"/>
  <c r="H191" i="18"/>
  <c r="I191" i="18"/>
  <c r="H190" i="18"/>
  <c r="I190" i="18"/>
  <c r="N207" i="18"/>
  <c r="N206" i="18"/>
  <c r="H207" i="18"/>
  <c r="I207" i="18"/>
  <c r="H206" i="18"/>
  <c r="I206" i="18"/>
  <c r="N42" i="18"/>
  <c r="I42" i="18"/>
  <c r="H42" i="18"/>
  <c r="N205" i="18"/>
  <c r="I205" i="18"/>
  <c r="H205" i="18"/>
  <c r="N189" i="18"/>
  <c r="I189" i="18"/>
  <c r="H189" i="18"/>
  <c r="N41" i="18"/>
  <c r="H41" i="18"/>
  <c r="I41" i="18"/>
  <c r="N202" i="18"/>
  <c r="N203" i="18"/>
  <c r="N204" i="18"/>
  <c r="H204" i="18"/>
  <c r="I204" i="18"/>
  <c r="H203" i="18"/>
  <c r="I203" i="18"/>
  <c r="H202" i="18"/>
  <c r="I202" i="18"/>
  <c r="N188" i="18"/>
  <c r="H188" i="18"/>
  <c r="I188" i="18"/>
  <c r="N311" i="18"/>
  <c r="H311" i="18"/>
  <c r="I311" i="18"/>
  <c r="N173" i="18"/>
  <c r="N174" i="18"/>
  <c r="N175" i="18"/>
  <c r="N176" i="18"/>
  <c r="N177" i="18"/>
  <c r="N178" i="18"/>
  <c r="N179" i="18"/>
  <c r="N180" i="18"/>
  <c r="N181" i="18"/>
  <c r="N182" i="18"/>
  <c r="N183" i="18"/>
  <c r="N184" i="18"/>
  <c r="N185" i="18"/>
  <c r="N186" i="18"/>
  <c r="N187" i="18"/>
  <c r="H174" i="18"/>
  <c r="I174" i="18"/>
  <c r="H175" i="18"/>
  <c r="I175" i="18"/>
  <c r="H176" i="18"/>
  <c r="I176" i="18"/>
  <c r="H177" i="18"/>
  <c r="I177" i="18"/>
  <c r="H178" i="18"/>
  <c r="I178" i="18"/>
  <c r="H179" i="18"/>
  <c r="I179" i="18"/>
  <c r="H180" i="18"/>
  <c r="I180" i="18"/>
  <c r="H181" i="18"/>
  <c r="I181" i="18"/>
  <c r="H182" i="18"/>
  <c r="I182" i="18"/>
  <c r="H183" i="18"/>
  <c r="I183" i="18"/>
  <c r="H184" i="18"/>
  <c r="I184" i="18"/>
  <c r="H185" i="18"/>
  <c r="I185" i="18"/>
  <c r="H186" i="18"/>
  <c r="I186" i="18"/>
  <c r="H187" i="18"/>
  <c r="I187" i="18"/>
  <c r="H173" i="18"/>
  <c r="I173" i="18"/>
  <c r="N282" i="18"/>
  <c r="N283" i="18"/>
  <c r="H283" i="18"/>
  <c r="I283" i="18"/>
  <c r="H282" i="18"/>
  <c r="I282" i="18"/>
  <c r="N262" i="18"/>
  <c r="N263" i="18"/>
  <c r="N264" i="18"/>
  <c r="N265" i="18"/>
  <c r="N266" i="18"/>
  <c r="N267" i="18"/>
  <c r="N268" i="18"/>
  <c r="N269" i="18"/>
  <c r="N270" i="18"/>
  <c r="N271" i="18"/>
  <c r="N272" i="18"/>
  <c r="N273" i="18"/>
  <c r="N274" i="18"/>
  <c r="N275" i="18"/>
  <c r="N276" i="18"/>
  <c r="N277" i="18"/>
  <c r="N278" i="18"/>
  <c r="N279" i="18"/>
  <c r="N280" i="18"/>
  <c r="N281" i="18"/>
  <c r="I262" i="18"/>
  <c r="I263" i="18"/>
  <c r="I264" i="18"/>
  <c r="I265" i="18"/>
  <c r="I266" i="18"/>
  <c r="I267" i="18"/>
  <c r="I268" i="18"/>
  <c r="I269" i="18"/>
  <c r="I270" i="18"/>
  <c r="I271" i="18"/>
  <c r="I272" i="18"/>
  <c r="I273" i="18"/>
  <c r="I274" i="18"/>
  <c r="I275" i="18"/>
  <c r="I276" i="18"/>
  <c r="I277" i="18"/>
  <c r="I278" i="18"/>
  <c r="I279" i="18"/>
  <c r="I280" i="18"/>
  <c r="I281" i="18"/>
  <c r="H262" i="18"/>
  <c r="H263" i="18"/>
  <c r="H264" i="18"/>
  <c r="H265" i="18"/>
  <c r="H266" i="18"/>
  <c r="H267" i="18"/>
  <c r="H268" i="18"/>
  <c r="H269" i="18"/>
  <c r="H270" i="18"/>
  <c r="H271" i="18"/>
  <c r="H272" i="18"/>
  <c r="H273" i="18"/>
  <c r="H274" i="18"/>
  <c r="H275" i="18"/>
  <c r="H276" i="18"/>
  <c r="H277" i="18"/>
  <c r="H278" i="18"/>
  <c r="H279" i="18"/>
  <c r="H280" i="18"/>
  <c r="H281" i="18"/>
  <c r="H261" i="18"/>
  <c r="I261" i="18"/>
  <c r="H260" i="18"/>
  <c r="I260" i="18"/>
  <c r="H259" i="18"/>
  <c r="I259" i="18"/>
  <c r="H258" i="18"/>
  <c r="I258" i="18"/>
  <c r="H257" i="18"/>
  <c r="I257" i="18"/>
  <c r="H256" i="18"/>
  <c r="I256" i="18"/>
  <c r="H255" i="18"/>
  <c r="I255" i="18"/>
  <c r="H254" i="18"/>
  <c r="I254" i="18"/>
  <c r="H253" i="18"/>
  <c r="I253" i="18"/>
  <c r="H252" i="18"/>
  <c r="I252" i="18"/>
  <c r="H251" i="18"/>
  <c r="I251" i="18"/>
  <c r="H250" i="18"/>
  <c r="I250" i="18"/>
  <c r="H249" i="18"/>
  <c r="I249" i="18"/>
  <c r="H248" i="18"/>
  <c r="I248" i="18"/>
  <c r="H247" i="18"/>
  <c r="I247" i="18"/>
  <c r="H246" i="18"/>
  <c r="I246" i="18"/>
  <c r="H245" i="18"/>
  <c r="I245" i="18"/>
  <c r="H244" i="18"/>
  <c r="I244" i="18"/>
  <c r="H243" i="18"/>
  <c r="I243" i="18"/>
  <c r="H242" i="18"/>
  <c r="I242" i="18"/>
  <c r="H241" i="18"/>
  <c r="I241" i="18"/>
  <c r="N240" i="18"/>
  <c r="N241" i="18"/>
  <c r="N242" i="18"/>
  <c r="N243" i="18"/>
  <c r="N244" i="18"/>
  <c r="N245" i="18"/>
  <c r="N246" i="18"/>
  <c r="N247" i="18"/>
  <c r="N248" i="18"/>
  <c r="N249" i="18"/>
  <c r="N250" i="18"/>
  <c r="N251" i="18"/>
  <c r="N252" i="18"/>
  <c r="N253" i="18"/>
  <c r="N254" i="18"/>
  <c r="N255" i="18"/>
  <c r="N256" i="18"/>
  <c r="N257" i="18"/>
  <c r="N258" i="18"/>
  <c r="N259" i="18"/>
  <c r="N260" i="18"/>
  <c r="N261" i="18"/>
  <c r="H240" i="18"/>
  <c r="I240" i="18"/>
  <c r="N239" i="18"/>
  <c r="H239" i="18"/>
  <c r="I239" i="18"/>
  <c r="N238" i="18"/>
  <c r="H238" i="18"/>
  <c r="I238" i="18"/>
  <c r="N237" i="18"/>
  <c r="H237" i="18"/>
  <c r="I237" i="18"/>
  <c r="N236" i="18"/>
  <c r="H236" i="18"/>
  <c r="I236" i="18"/>
  <c r="N235" i="18"/>
  <c r="H235" i="18"/>
  <c r="I235" i="18"/>
  <c r="N234" i="18"/>
  <c r="I234" i="18"/>
  <c r="H234" i="18"/>
  <c r="N233" i="18"/>
  <c r="H233" i="18"/>
  <c r="I233" i="18"/>
  <c r="N232" i="18"/>
  <c r="H232" i="18"/>
  <c r="I232" i="18"/>
  <c r="N231" i="18"/>
  <c r="H231" i="18"/>
  <c r="I231" i="18"/>
  <c r="N230" i="18"/>
  <c r="H230" i="18"/>
  <c r="I230" i="18"/>
  <c r="N229" i="18"/>
  <c r="H229" i="18"/>
  <c r="I229" i="18"/>
  <c r="N228" i="18"/>
  <c r="H228" i="18"/>
  <c r="I228" i="18"/>
  <c r="N227" i="18"/>
  <c r="H227" i="18"/>
  <c r="I227" i="18"/>
  <c r="N226" i="18"/>
  <c r="H226" i="18"/>
  <c r="I226" i="18"/>
  <c r="N225" i="18"/>
  <c r="H225" i="18"/>
  <c r="I225" i="18"/>
  <c r="N224" i="18"/>
  <c r="H224" i="18"/>
  <c r="I224" i="18"/>
  <c r="N223" i="18"/>
  <c r="H223" i="18"/>
  <c r="I223" i="18"/>
  <c r="N222" i="18"/>
  <c r="H222" i="18"/>
  <c r="I222" i="18"/>
  <c r="N221" i="18"/>
  <c r="I221" i="18"/>
  <c r="H221" i="18"/>
  <c r="N220" i="18"/>
  <c r="I220" i="18"/>
  <c r="H220" i="18"/>
  <c r="N219" i="18"/>
  <c r="I219" i="18"/>
  <c r="H219" i="18"/>
  <c r="N218" i="18"/>
  <c r="I218" i="18"/>
  <c r="H218" i="18"/>
  <c r="N152" i="18"/>
  <c r="I152" i="18"/>
  <c r="H152" i="18"/>
  <c r="N40" i="18"/>
  <c r="I40" i="18"/>
  <c r="H40" i="18"/>
  <c r="N151" i="18"/>
  <c r="N150" i="18"/>
  <c r="N149" i="18"/>
  <c r="N148" i="18"/>
  <c r="N147" i="18"/>
  <c r="N146" i="18"/>
  <c r="N145" i="18"/>
  <c r="N144" i="18"/>
  <c r="N143" i="18"/>
  <c r="N142" i="18"/>
  <c r="N141" i="18"/>
  <c r="N140" i="18"/>
  <c r="N139" i="18"/>
  <c r="N138" i="18"/>
  <c r="N137" i="18"/>
  <c r="I138" i="18"/>
  <c r="I139" i="18"/>
  <c r="I140" i="18"/>
  <c r="I141" i="18"/>
  <c r="I142" i="18"/>
  <c r="I143" i="18"/>
  <c r="I144" i="18"/>
  <c r="I145" i="18"/>
  <c r="I146" i="18"/>
  <c r="I147" i="18"/>
  <c r="I148" i="18"/>
  <c r="I149" i="18"/>
  <c r="I150" i="18"/>
  <c r="I151" i="18"/>
  <c r="I137" i="18"/>
  <c r="H151" i="18"/>
  <c r="H150" i="18"/>
  <c r="H149" i="18"/>
  <c r="H148" i="18"/>
  <c r="H147" i="18"/>
  <c r="H146" i="18"/>
  <c r="H145" i="18"/>
  <c r="H144" i="18"/>
  <c r="H143" i="18"/>
  <c r="H142" i="18"/>
  <c r="H141" i="18"/>
  <c r="H140" i="18"/>
  <c r="H139" i="18"/>
  <c r="H138" i="18"/>
  <c r="H137" i="18"/>
  <c r="I122" i="18"/>
  <c r="I123" i="18"/>
  <c r="I124" i="18"/>
  <c r="I125" i="18"/>
  <c r="I121" i="18"/>
  <c r="N61" i="18"/>
  <c r="H61" i="18"/>
  <c r="I61" i="18"/>
  <c r="N312" i="18"/>
  <c r="H312" i="18"/>
  <c r="I312" i="18"/>
  <c r="N161" i="18"/>
  <c r="I161" i="18"/>
  <c r="H161" i="18"/>
  <c r="N136" i="18"/>
  <c r="H136" i="18"/>
  <c r="I136" i="18"/>
  <c r="N134" i="18"/>
  <c r="N135" i="18"/>
  <c r="I135" i="18"/>
  <c r="I134" i="18"/>
  <c r="H135" i="18"/>
  <c r="H134" i="18"/>
  <c r="N126" i="18"/>
  <c r="N127" i="18"/>
  <c r="N128" i="18"/>
  <c r="N129" i="18"/>
  <c r="N130" i="18"/>
  <c r="N131" i="18"/>
  <c r="N132" i="18"/>
  <c r="N133" i="18"/>
  <c r="I126" i="18"/>
  <c r="I127" i="18"/>
  <c r="I128" i="18"/>
  <c r="I129" i="18"/>
  <c r="I130" i="18"/>
  <c r="I131" i="18"/>
  <c r="I132" i="18"/>
  <c r="I133" i="18"/>
  <c r="H126" i="18"/>
  <c r="H127" i="18"/>
  <c r="H128" i="18"/>
  <c r="H129" i="18"/>
  <c r="H130" i="18"/>
  <c r="H131" i="18"/>
  <c r="H132" i="18"/>
  <c r="H133" i="18"/>
  <c r="N122" i="18"/>
  <c r="N123" i="18"/>
  <c r="N124" i="18"/>
  <c r="N125" i="18"/>
  <c r="N121" i="18"/>
  <c r="H123" i="18"/>
  <c r="H124" i="18"/>
  <c r="H125" i="18"/>
  <c r="H122" i="18"/>
  <c r="H121" i="18"/>
  <c r="Q307" i="18" l="1"/>
  <c r="R307" i="18"/>
  <c r="Q306" i="18"/>
  <c r="R306" i="18"/>
  <c r="R301" i="18"/>
  <c r="Q301" i="18"/>
  <c r="Q344" i="18"/>
  <c r="R344" i="18"/>
  <c r="R213" i="18"/>
  <c r="Q213" i="18"/>
  <c r="R305" i="18"/>
  <c r="Q305" i="18"/>
  <c r="R199" i="18"/>
  <c r="Q199" i="18"/>
  <c r="R198" i="18"/>
  <c r="Q198" i="18"/>
  <c r="Q159" i="18"/>
  <c r="R159" i="18"/>
  <c r="Q91" i="18"/>
  <c r="R91" i="18"/>
  <c r="R299" i="18"/>
  <c r="Q299" i="18"/>
  <c r="R298" i="18"/>
  <c r="Q298" i="18"/>
  <c r="R297" i="18"/>
  <c r="Q297" i="18"/>
  <c r="R296" i="18"/>
  <c r="Q296" i="18"/>
  <c r="R295" i="18"/>
  <c r="Q295" i="18"/>
  <c r="R294" i="18"/>
  <c r="Q294" i="18"/>
  <c r="R90" i="18"/>
  <c r="Q90" i="18"/>
  <c r="R89" i="18"/>
  <c r="Q89" i="18"/>
  <c r="R88" i="18"/>
  <c r="Q88" i="18"/>
  <c r="R87" i="18"/>
  <c r="Q87" i="18"/>
  <c r="R86" i="18"/>
  <c r="Q86" i="18"/>
  <c r="R85" i="18"/>
  <c r="Q85" i="18"/>
  <c r="R84" i="18"/>
  <c r="Q84" i="18"/>
  <c r="R83" i="18"/>
  <c r="Q83" i="18"/>
  <c r="R82" i="18"/>
  <c r="Q82" i="18"/>
  <c r="R81" i="18"/>
  <c r="Q81" i="18"/>
  <c r="R80" i="18"/>
  <c r="Q80" i="18"/>
  <c r="R79" i="18"/>
  <c r="Q79" i="18"/>
  <c r="R78" i="18"/>
  <c r="Q78" i="18"/>
  <c r="R77" i="18"/>
  <c r="Q77" i="18"/>
  <c r="R76" i="18"/>
  <c r="Q76" i="18"/>
  <c r="R75" i="18"/>
  <c r="Q75" i="18"/>
  <c r="R74" i="18"/>
  <c r="Q74" i="18"/>
  <c r="R73" i="18"/>
  <c r="Q73" i="18"/>
  <c r="R72" i="18"/>
  <c r="Q72" i="18"/>
  <c r="Q71" i="18"/>
  <c r="R71" i="18"/>
  <c r="R70" i="18"/>
  <c r="Q70" i="18"/>
  <c r="R69" i="18"/>
  <c r="Q69" i="18"/>
  <c r="R68" i="18"/>
  <c r="Q68" i="18"/>
  <c r="R67" i="18"/>
  <c r="Q67" i="18"/>
  <c r="Q66" i="18"/>
  <c r="R66" i="18"/>
  <c r="R65" i="18"/>
  <c r="S65" i="18" s="1"/>
  <c r="Q65" i="18"/>
  <c r="Q64" i="18"/>
  <c r="R64" i="18"/>
  <c r="Q63" i="18"/>
  <c r="R63" i="18"/>
  <c r="Q197" i="18"/>
  <c r="R197" i="18"/>
  <c r="Q158" i="18"/>
  <c r="R158" i="18"/>
  <c r="Q157" i="18"/>
  <c r="R157" i="18"/>
  <c r="R212" i="18"/>
  <c r="Q212" i="18"/>
  <c r="R211" i="18"/>
  <c r="Q211" i="18"/>
  <c r="R210" i="18"/>
  <c r="Q210" i="18"/>
  <c r="R209" i="18"/>
  <c r="Q209" i="18"/>
  <c r="R208" i="18"/>
  <c r="Q208" i="18"/>
  <c r="Q156" i="18"/>
  <c r="R156" i="18"/>
  <c r="S156" i="18" s="1"/>
  <c r="R62" i="18"/>
  <c r="Q62" i="18"/>
  <c r="R196" i="18"/>
  <c r="Q196" i="18"/>
  <c r="R195" i="18"/>
  <c r="Q195" i="18"/>
  <c r="Q194" i="18"/>
  <c r="R194" i="18"/>
  <c r="Q193" i="18"/>
  <c r="R193" i="18"/>
  <c r="R293" i="18"/>
  <c r="Q293" i="18"/>
  <c r="R292" i="18"/>
  <c r="Q292" i="18"/>
  <c r="R291" i="18"/>
  <c r="Q291" i="18"/>
  <c r="Q290" i="18"/>
  <c r="R290" i="18"/>
  <c r="R289" i="18"/>
  <c r="Q289" i="18"/>
  <c r="Q288" i="18"/>
  <c r="R288" i="18"/>
  <c r="R287" i="18"/>
  <c r="Q287" i="18"/>
  <c r="R286" i="18"/>
  <c r="Q286" i="18"/>
  <c r="R285" i="18"/>
  <c r="Q285" i="18"/>
  <c r="Q284" i="18"/>
  <c r="R284" i="18"/>
  <c r="Q192" i="18"/>
  <c r="R192" i="18"/>
  <c r="R191" i="18"/>
  <c r="Q191" i="18"/>
  <c r="Q190" i="18"/>
  <c r="R190" i="18"/>
  <c r="Q207" i="18"/>
  <c r="R207" i="18"/>
  <c r="Q206" i="18"/>
  <c r="R206" i="18"/>
  <c r="R42" i="18"/>
  <c r="Q42" i="18"/>
  <c r="Q205" i="18"/>
  <c r="R205" i="18"/>
  <c r="Q189" i="18"/>
  <c r="R189" i="18"/>
  <c r="Q41" i="18"/>
  <c r="R41" i="18"/>
  <c r="R204" i="18"/>
  <c r="Q204" i="18"/>
  <c r="R203" i="18"/>
  <c r="Q203" i="18"/>
  <c r="R202" i="18"/>
  <c r="Q202" i="18"/>
  <c r="Q188" i="18"/>
  <c r="R188" i="18"/>
  <c r="S188" i="18" s="1"/>
  <c r="Q311" i="18"/>
  <c r="R311" i="18"/>
  <c r="Q174" i="18"/>
  <c r="R174" i="18"/>
  <c r="Q175" i="18"/>
  <c r="R175" i="18"/>
  <c r="Q176" i="18"/>
  <c r="R176" i="18"/>
  <c r="Q177" i="18"/>
  <c r="R177" i="18"/>
  <c r="Q178" i="18"/>
  <c r="R178" i="18"/>
  <c r="Q179" i="18"/>
  <c r="R179" i="18"/>
  <c r="Q180" i="18"/>
  <c r="R180" i="18"/>
  <c r="Q181" i="18"/>
  <c r="R181" i="18"/>
  <c r="Q182" i="18"/>
  <c r="R182" i="18"/>
  <c r="Q183" i="18"/>
  <c r="R183" i="18"/>
  <c r="Q184" i="18"/>
  <c r="R184" i="18"/>
  <c r="Q185" i="18"/>
  <c r="R185" i="18"/>
  <c r="R186" i="18"/>
  <c r="Q186" i="18"/>
  <c r="Q187" i="18"/>
  <c r="R187" i="18"/>
  <c r="Q173" i="18"/>
  <c r="R173" i="18"/>
  <c r="Q283" i="18"/>
  <c r="R283" i="18"/>
  <c r="R282" i="18"/>
  <c r="Q282" i="18"/>
  <c r="R262" i="18"/>
  <c r="Q262" i="18"/>
  <c r="Q263" i="18"/>
  <c r="R263" i="18"/>
  <c r="R264" i="18"/>
  <c r="Q264" i="18"/>
  <c r="Q265" i="18"/>
  <c r="R265" i="18"/>
  <c r="Q266" i="18"/>
  <c r="R266" i="18"/>
  <c r="Q267" i="18"/>
  <c r="R267" i="18"/>
  <c r="R268" i="18"/>
  <c r="Q268" i="18"/>
  <c r="R269" i="18"/>
  <c r="Q269" i="18"/>
  <c r="Q270" i="18"/>
  <c r="R270" i="18"/>
  <c r="Q271" i="18"/>
  <c r="R271" i="18"/>
  <c r="Q272" i="18"/>
  <c r="R272" i="18"/>
  <c r="Q273" i="18"/>
  <c r="R273" i="18"/>
  <c r="R274" i="18"/>
  <c r="Q274" i="18"/>
  <c r="R275" i="18"/>
  <c r="Q275" i="18"/>
  <c r="R276" i="18"/>
  <c r="Q276" i="18"/>
  <c r="R277" i="18"/>
  <c r="Q277" i="18"/>
  <c r="Q278" i="18"/>
  <c r="R278" i="18"/>
  <c r="R279" i="18"/>
  <c r="Q279" i="18"/>
  <c r="R280" i="18"/>
  <c r="Q280" i="18"/>
  <c r="R281" i="18"/>
  <c r="Q281" i="18"/>
  <c r="Q261" i="18"/>
  <c r="R261" i="18"/>
  <c r="Q260" i="18"/>
  <c r="R260" i="18"/>
  <c r="Q259" i="18"/>
  <c r="R259" i="18"/>
  <c r="Q258" i="18"/>
  <c r="R258" i="18"/>
  <c r="R257" i="18"/>
  <c r="Q257" i="18"/>
  <c r="Q256" i="18"/>
  <c r="R256" i="18"/>
  <c r="Q255" i="18"/>
  <c r="R255" i="18"/>
  <c r="Q254" i="18"/>
  <c r="R254" i="18"/>
  <c r="Q253" i="18"/>
  <c r="R253" i="18"/>
  <c r="Q252" i="18"/>
  <c r="R252" i="18"/>
  <c r="Q251" i="18"/>
  <c r="R251" i="18"/>
  <c r="Q250" i="18"/>
  <c r="R250" i="18"/>
  <c r="Q249" i="18"/>
  <c r="R249" i="18"/>
  <c r="Q248" i="18"/>
  <c r="R248" i="18"/>
  <c r="Q247" i="18"/>
  <c r="R247" i="18"/>
  <c r="Q246" i="18"/>
  <c r="R246" i="18"/>
  <c r="Q245" i="18"/>
  <c r="R245" i="18"/>
  <c r="Q244" i="18"/>
  <c r="R244" i="18"/>
  <c r="Q243" i="18"/>
  <c r="R243" i="18"/>
  <c r="Q242" i="18"/>
  <c r="R242" i="18"/>
  <c r="Q241" i="18"/>
  <c r="R241" i="18"/>
  <c r="Q240" i="18"/>
  <c r="R240" i="18"/>
  <c r="Q239" i="18"/>
  <c r="R239" i="18"/>
  <c r="R238" i="18"/>
  <c r="Q238" i="18"/>
  <c r="R237" i="18"/>
  <c r="Q237" i="18"/>
  <c r="R236" i="18"/>
  <c r="Q236" i="18"/>
  <c r="R235" i="18"/>
  <c r="Q235" i="18"/>
  <c r="R234" i="18"/>
  <c r="Q234" i="18"/>
  <c r="R233" i="18"/>
  <c r="Q233" i="18"/>
  <c r="R232" i="18"/>
  <c r="Q232" i="18"/>
  <c r="Q231" i="18"/>
  <c r="R231" i="18"/>
  <c r="R230" i="18"/>
  <c r="Q230" i="18"/>
  <c r="Q229" i="18"/>
  <c r="R229" i="18"/>
  <c r="R228" i="18"/>
  <c r="Q228" i="18"/>
  <c r="R227" i="18"/>
  <c r="Q227" i="18"/>
  <c r="R226" i="18"/>
  <c r="Q226" i="18"/>
  <c r="R225" i="18"/>
  <c r="Q225" i="18"/>
  <c r="R224" i="18"/>
  <c r="Q224" i="18"/>
  <c r="Q223" i="18"/>
  <c r="R223" i="18"/>
  <c r="R222" i="18"/>
  <c r="Q222" i="18"/>
  <c r="Q221" i="18"/>
  <c r="R221" i="18"/>
  <c r="Q220" i="18"/>
  <c r="R220" i="18"/>
  <c r="R219" i="18"/>
  <c r="Q219" i="18"/>
  <c r="Q218" i="18"/>
  <c r="R218" i="18"/>
  <c r="R152" i="18"/>
  <c r="Q152" i="18"/>
  <c r="R40" i="18"/>
  <c r="Q40" i="18"/>
  <c r="R151" i="18"/>
  <c r="Q151" i="18"/>
  <c r="R150" i="18"/>
  <c r="Q150" i="18"/>
  <c r="R149" i="18"/>
  <c r="Q149" i="18"/>
  <c r="R148" i="18"/>
  <c r="Q148" i="18"/>
  <c r="R147" i="18"/>
  <c r="Q147" i="18"/>
  <c r="Q146" i="18"/>
  <c r="R146" i="18"/>
  <c r="Q145" i="18"/>
  <c r="R145" i="18"/>
  <c r="R144" i="18"/>
  <c r="Q144" i="18"/>
  <c r="R143" i="18"/>
  <c r="Q143" i="18"/>
  <c r="Q142" i="18"/>
  <c r="R142" i="18"/>
  <c r="R141" i="18"/>
  <c r="Q141" i="18"/>
  <c r="R140" i="18"/>
  <c r="Q140" i="18"/>
  <c r="R139" i="18"/>
  <c r="Q139" i="18"/>
  <c r="R138" i="18"/>
  <c r="Q138" i="18"/>
  <c r="R137" i="18"/>
  <c r="Q137" i="18"/>
  <c r="Q61" i="18"/>
  <c r="R61" i="18"/>
  <c r="R312" i="18"/>
  <c r="Q312" i="18"/>
  <c r="Q161" i="18"/>
  <c r="R161" i="18"/>
  <c r="Q136" i="18"/>
  <c r="R136" i="18"/>
  <c r="Q135" i="18"/>
  <c r="R135" i="18"/>
  <c r="Q134" i="18"/>
  <c r="R134" i="18"/>
  <c r="R126" i="18"/>
  <c r="Q126" i="18"/>
  <c r="R127" i="18"/>
  <c r="Q127" i="18"/>
  <c r="R128" i="18"/>
  <c r="Q128" i="18"/>
  <c r="R129" i="18"/>
  <c r="Q129" i="18"/>
  <c r="R130" i="18"/>
  <c r="Q130" i="18"/>
  <c r="R131" i="18"/>
  <c r="Q131" i="18"/>
  <c r="R132" i="18"/>
  <c r="Q132" i="18"/>
  <c r="R133" i="18"/>
  <c r="Q133" i="18"/>
  <c r="Q123" i="18"/>
  <c r="R123" i="18"/>
  <c r="R124" i="18"/>
  <c r="Q124" i="18"/>
  <c r="R125" i="18"/>
  <c r="Q125" i="18"/>
  <c r="R122" i="18"/>
  <c r="Q122" i="18"/>
  <c r="Q121" i="18"/>
  <c r="R121" i="18"/>
  <c r="S292" i="18"/>
  <c r="S178" i="18"/>
  <c r="S64" i="18"/>
  <c r="S78" i="18"/>
  <c r="S177" i="18"/>
  <c r="N11" i="18"/>
  <c r="I11" i="18"/>
  <c r="H11" i="18"/>
  <c r="S278" i="18" l="1"/>
  <c r="S276" i="18"/>
  <c r="S235" i="18"/>
  <c r="S312" i="18"/>
  <c r="S226" i="18"/>
  <c r="S282" i="18"/>
  <c r="S208" i="18"/>
  <c r="S249" i="18"/>
  <c r="S79" i="18"/>
  <c r="S61" i="18"/>
  <c r="S275" i="18"/>
  <c r="S274" i="18"/>
  <c r="S203" i="18"/>
  <c r="S175" i="18"/>
  <c r="S204" i="18"/>
  <c r="S253" i="18"/>
  <c r="S173" i="18"/>
  <c r="S174" i="18"/>
  <c r="S68" i="18"/>
  <c r="S82" i="18"/>
  <c r="S121" i="18"/>
  <c r="S269" i="18"/>
  <c r="S268" i="18"/>
  <c r="S187" i="18"/>
  <c r="S83" i="18"/>
  <c r="S283" i="18"/>
  <c r="S211" i="18"/>
  <c r="S272" i="18"/>
  <c r="S186" i="18"/>
  <c r="S41" i="18"/>
  <c r="S70" i="18"/>
  <c r="S239" i="18"/>
  <c r="S265" i="18"/>
  <c r="S285" i="18"/>
  <c r="S193" i="18"/>
  <c r="S212" i="18"/>
  <c r="S125" i="18"/>
  <c r="S221" i="18"/>
  <c r="S71" i="18"/>
  <c r="S86" i="18"/>
  <c r="S145" i="18"/>
  <c r="S87" i="18"/>
  <c r="S259" i="18"/>
  <c r="S182" i="18"/>
  <c r="S42" i="18"/>
  <c r="S74" i="18"/>
  <c r="S88" i="18"/>
  <c r="S159" i="18"/>
  <c r="S66" i="18"/>
  <c r="S67" i="18"/>
  <c r="S271" i="18"/>
  <c r="S219" i="18"/>
  <c r="S195" i="18"/>
  <c r="S258" i="18"/>
  <c r="S131" i="18"/>
  <c r="S148" i="18"/>
  <c r="S223" i="18"/>
  <c r="S289" i="18"/>
  <c r="S293" i="18"/>
  <c r="S191" i="18"/>
  <c r="S218" i="18"/>
  <c r="S192" i="18"/>
  <c r="S299" i="18"/>
  <c r="S263" i="18"/>
  <c r="S143" i="18"/>
  <c r="S240" i="18"/>
  <c r="S91" i="18"/>
  <c r="S306" i="18"/>
  <c r="S130" i="18"/>
  <c r="S136" i="18"/>
  <c r="S149" i="18"/>
  <c r="S246" i="18"/>
  <c r="S213" i="18"/>
  <c r="S267" i="18"/>
  <c r="S284" i="18"/>
  <c r="S124" i="18"/>
  <c r="S241" i="18"/>
  <c r="S264" i="18"/>
  <c r="S85" i="18"/>
  <c r="S134" i="18"/>
  <c r="S286" i="18"/>
  <c r="S133" i="18"/>
  <c r="S158" i="18"/>
  <c r="S129" i="18"/>
  <c r="S150" i="18"/>
  <c r="S233" i="18"/>
  <c r="S290" i="18"/>
  <c r="S198" i="18"/>
  <c r="S210" i="18"/>
  <c r="S227" i="18"/>
  <c r="S298" i="18"/>
  <c r="S243" i="18"/>
  <c r="S157" i="18"/>
  <c r="S128" i="18"/>
  <c r="S161" i="18"/>
  <c r="S151" i="18"/>
  <c r="S224" i="18"/>
  <c r="S247" i="18"/>
  <c r="S261" i="18"/>
  <c r="S180" i="18"/>
  <c r="S206" i="18"/>
  <c r="S197" i="18"/>
  <c r="S273" i="18"/>
  <c r="S255" i="18"/>
  <c r="S141" i="18"/>
  <c r="S256" i="18"/>
  <c r="S189" i="18"/>
  <c r="S142" i="18"/>
  <c r="S257" i="18"/>
  <c r="S144" i="18"/>
  <c r="S222" i="18"/>
  <c r="S183" i="18"/>
  <c r="S73" i="18"/>
  <c r="S311" i="18"/>
  <c r="S291" i="18"/>
  <c r="S62" i="18"/>
  <c r="S199" i="18"/>
  <c r="S307" i="18"/>
  <c r="S277" i="18"/>
  <c r="S176" i="18"/>
  <c r="S80" i="18"/>
  <c r="S297" i="18"/>
  <c r="S252" i="18"/>
  <c r="S138" i="18"/>
  <c r="S229" i="18"/>
  <c r="S139" i="18"/>
  <c r="S242" i="18"/>
  <c r="S194" i="18"/>
  <c r="S135" i="18"/>
  <c r="S288" i="18"/>
  <c r="S196" i="18"/>
  <c r="S126" i="18"/>
  <c r="S248" i="18"/>
  <c r="S280" i="18"/>
  <c r="S179" i="18"/>
  <c r="S63" i="18"/>
  <c r="S296" i="18"/>
  <c r="S294" i="18"/>
  <c r="S209" i="18"/>
  <c r="S207" i="18"/>
  <c r="S202" i="18"/>
  <c r="S279" i="18"/>
  <c r="S225" i="18"/>
  <c r="S40" i="18"/>
  <c r="R11" i="18"/>
  <c r="Q11" i="18"/>
  <c r="S146" i="18"/>
  <c r="S127" i="18"/>
  <c r="S77" i="18"/>
  <c r="S140" i="18"/>
  <c r="S123" i="18"/>
  <c r="S84" i="18"/>
  <c r="S281" i="18"/>
  <c r="S234" i="18"/>
  <c r="S89" i="18"/>
  <c r="S75" i="18"/>
  <c r="S181" i="18"/>
  <c r="S260" i="18"/>
  <c r="S251" i="18"/>
  <c r="S205" i="18"/>
  <c r="S185" i="18"/>
  <c r="S262" i="18"/>
  <c r="S266" i="18"/>
  <c r="S231" i="18"/>
  <c r="S230" i="18"/>
  <c r="S220" i="18"/>
  <c r="S301" i="18"/>
  <c r="S344" i="18"/>
  <c r="S305" i="18"/>
  <c r="S295" i="18"/>
  <c r="S90" i="18"/>
  <c r="S81" i="18"/>
  <c r="S76" i="18"/>
  <c r="S72" i="18"/>
  <c r="S69" i="18"/>
  <c r="S287" i="18"/>
  <c r="S190" i="18"/>
  <c r="S184" i="18"/>
  <c r="S270" i="18"/>
  <c r="S254" i="18"/>
  <c r="S250" i="18"/>
  <c r="S245" i="18"/>
  <c r="S244" i="18"/>
  <c r="S238" i="18"/>
  <c r="S237" i="18"/>
  <c r="S236" i="18"/>
  <c r="S232" i="18"/>
  <c r="S228" i="18"/>
  <c r="S152" i="18"/>
  <c r="S147" i="18"/>
  <c r="S137" i="18"/>
  <c r="S122" i="18"/>
  <c r="S132" i="18"/>
  <c r="N332" i="18"/>
  <c r="N13" i="18"/>
  <c r="N2" i="18"/>
  <c r="N3" i="18"/>
  <c r="N4" i="18"/>
  <c r="N7" i="18"/>
  <c r="N333" i="18"/>
  <c r="N14" i="18"/>
  <c r="N15" i="18"/>
  <c r="N16" i="18"/>
  <c r="N17" i="18"/>
  <c r="N313" i="18"/>
  <c r="N334" i="18"/>
  <c r="N300" i="18"/>
  <c r="N18" i="18"/>
  <c r="N314" i="18"/>
  <c r="N315" i="18"/>
  <c r="N92" i="18"/>
  <c r="N19" i="18"/>
  <c r="N335" i="18"/>
  <c r="N316" i="18"/>
  <c r="N317" i="18"/>
  <c r="N318" i="18"/>
  <c r="N20" i="18"/>
  <c r="N93" i="18"/>
  <c r="N94" i="18"/>
  <c r="N95" i="18"/>
  <c r="N96" i="18"/>
  <c r="N97" i="18"/>
  <c r="N98" i="18"/>
  <c r="N99" i="18"/>
  <c r="N100" i="18"/>
  <c r="N101" i="18"/>
  <c r="N106" i="18"/>
  <c r="N107" i="18"/>
  <c r="N108" i="18"/>
  <c r="N109" i="18"/>
  <c r="N105" i="18"/>
  <c r="N102" i="18"/>
  <c r="N103" i="18"/>
  <c r="N104" i="18"/>
  <c r="N336" i="18"/>
  <c r="N22" i="18"/>
  <c r="N23" i="18"/>
  <c r="N24" i="18"/>
  <c r="N337" i="18"/>
  <c r="N25" i="18"/>
  <c r="N338" i="18"/>
  <c r="N5" i="18"/>
  <c r="N26" i="18"/>
  <c r="N27" i="18"/>
  <c r="N28" i="18"/>
  <c r="N29" i="18"/>
  <c r="N339" i="18"/>
  <c r="N319" i="18"/>
  <c r="N110" i="18"/>
  <c r="N30" i="18"/>
  <c r="N31" i="18"/>
  <c r="N59" i="18"/>
  <c r="N60" i="18"/>
  <c r="N160" i="18"/>
  <c r="N320" i="18"/>
  <c r="N32" i="18"/>
  <c r="N33" i="18"/>
  <c r="N111" i="18"/>
  <c r="N112" i="18"/>
  <c r="N113" i="18"/>
  <c r="N114" i="18"/>
  <c r="N115" i="18"/>
  <c r="N116" i="18"/>
  <c r="N117" i="18"/>
  <c r="N118" i="18"/>
  <c r="N119" i="18"/>
  <c r="N120" i="18"/>
  <c r="N340" i="18"/>
  <c r="N34" i="18"/>
  <c r="N35" i="18"/>
  <c r="N36" i="18"/>
  <c r="N37" i="18"/>
  <c r="N341" i="18"/>
  <c r="N200" i="18"/>
  <c r="N155" i="18"/>
  <c r="N12" i="18"/>
  <c r="I336" i="18"/>
  <c r="H316" i="18"/>
  <c r="H317" i="18"/>
  <c r="H318" i="18"/>
  <c r="H319" i="18"/>
  <c r="H16" i="18"/>
  <c r="H17" i="18"/>
  <c r="H313" i="18"/>
  <c r="H31" i="18"/>
  <c r="H59" i="18"/>
  <c r="H60" i="18"/>
  <c r="H160" i="18"/>
  <c r="H320" i="18"/>
  <c r="H32" i="18"/>
  <c r="H33" i="18"/>
  <c r="H20" i="18"/>
  <c r="H332" i="18"/>
  <c r="H337" i="18"/>
  <c r="H102" i="18"/>
  <c r="H103" i="18"/>
  <c r="H104" i="18"/>
  <c r="H111" i="18"/>
  <c r="H112" i="18"/>
  <c r="H113" i="18"/>
  <c r="H114" i="18"/>
  <c r="H115" i="18"/>
  <c r="H116" i="18"/>
  <c r="H117" i="18"/>
  <c r="H118" i="18"/>
  <c r="H119" i="18"/>
  <c r="H120" i="18"/>
  <c r="H93" i="18"/>
  <c r="H94" i="18"/>
  <c r="H95" i="18"/>
  <c r="H96" i="18"/>
  <c r="H97" i="18"/>
  <c r="H98" i="18"/>
  <c r="H99" i="18"/>
  <c r="H13" i="18"/>
  <c r="H334" i="18"/>
  <c r="H300" i="18"/>
  <c r="H18" i="18"/>
  <c r="H314" i="18"/>
  <c r="H25" i="18"/>
  <c r="H338" i="18"/>
  <c r="H5" i="18"/>
  <c r="H26" i="18"/>
  <c r="H27" i="18"/>
  <c r="H336" i="18"/>
  <c r="H22" i="18"/>
  <c r="H23" i="18"/>
  <c r="H24" i="18"/>
  <c r="H28" i="18"/>
  <c r="H3" i="18"/>
  <c r="H7" i="18"/>
  <c r="H100" i="18"/>
  <c r="H339" i="18"/>
  <c r="I339" i="18"/>
  <c r="I7" i="18"/>
  <c r="I4" i="18"/>
  <c r="I3" i="18"/>
  <c r="I2" i="18"/>
  <c r="I28" i="18"/>
  <c r="I24" i="18"/>
  <c r="I23" i="18"/>
  <c r="I22" i="18"/>
  <c r="I27" i="18"/>
  <c r="I26" i="18"/>
  <c r="I5" i="18"/>
  <c r="I338" i="18"/>
  <c r="I25" i="18"/>
  <c r="I314" i="18"/>
  <c r="I18" i="18"/>
  <c r="I300" i="18"/>
  <c r="I334" i="18"/>
  <c r="I13" i="18"/>
  <c r="I99" i="18"/>
  <c r="I98" i="18"/>
  <c r="I97" i="18"/>
  <c r="I96" i="18"/>
  <c r="I95" i="18"/>
  <c r="I94" i="18"/>
  <c r="I93" i="18"/>
  <c r="I120" i="18"/>
  <c r="I119" i="18"/>
  <c r="I118" i="18"/>
  <c r="I117" i="18"/>
  <c r="I116" i="18"/>
  <c r="I115" i="18"/>
  <c r="I114" i="18"/>
  <c r="I113" i="18"/>
  <c r="I112" i="18"/>
  <c r="I111" i="18"/>
  <c r="I104" i="18"/>
  <c r="I103" i="18"/>
  <c r="I102" i="18"/>
  <c r="I337" i="18"/>
  <c r="I332" i="18"/>
  <c r="I20" i="18"/>
  <c r="I33" i="18"/>
  <c r="I32" i="18"/>
  <c r="I320" i="18"/>
  <c r="I160" i="18"/>
  <c r="I60" i="18"/>
  <c r="I59" i="18"/>
  <c r="I31" i="18"/>
  <c r="I313" i="18"/>
  <c r="I17" i="18"/>
  <c r="I16" i="18"/>
  <c r="I319" i="18"/>
  <c r="I318" i="18"/>
  <c r="I317" i="18"/>
  <c r="I316" i="18"/>
  <c r="I15" i="18"/>
  <c r="I14" i="18"/>
  <c r="I333" i="18"/>
  <c r="I335" i="18"/>
  <c r="I19" i="18"/>
  <c r="I92" i="18"/>
  <c r="I315" i="18"/>
  <c r="I110" i="18"/>
  <c r="I29" i="18"/>
  <c r="I37" i="18"/>
  <c r="I21" i="18"/>
  <c r="I105" i="18"/>
  <c r="I109" i="18"/>
  <c r="I108" i="18"/>
  <c r="I107" i="18"/>
  <c r="I106" i="18"/>
  <c r="I36" i="18"/>
  <c r="I35" i="18"/>
  <c r="I34" i="18"/>
  <c r="I340" i="18"/>
  <c r="I155" i="18"/>
  <c r="I200" i="18"/>
  <c r="I341" i="18"/>
  <c r="I101" i="18"/>
  <c r="I12" i="18"/>
  <c r="H15" i="18"/>
  <c r="H14" i="18"/>
  <c r="H30" i="18"/>
  <c r="H333" i="18"/>
  <c r="H335" i="18"/>
  <c r="H19" i="18"/>
  <c r="H92" i="18"/>
  <c r="H315" i="18"/>
  <c r="H110" i="18"/>
  <c r="H29" i="18"/>
  <c r="H37" i="18"/>
  <c r="H21" i="18"/>
  <c r="H105" i="18"/>
  <c r="H109" i="18"/>
  <c r="H108" i="18"/>
  <c r="H107" i="18"/>
  <c r="H106" i="18"/>
  <c r="H36" i="18"/>
  <c r="H35" i="18"/>
  <c r="H34" i="18"/>
  <c r="H340" i="18"/>
  <c r="H155" i="18"/>
  <c r="H200" i="18"/>
  <c r="H341" i="18"/>
  <c r="H101" i="18"/>
  <c r="H12" i="18"/>
  <c r="H60" i="23"/>
  <c r="H3" i="23"/>
  <c r="H4" i="23"/>
  <c r="H5" i="23"/>
  <c r="H6" i="23"/>
  <c r="H7" i="23"/>
  <c r="H8" i="23"/>
  <c r="H9" i="23"/>
  <c r="H10" i="23"/>
  <c r="H11" i="23"/>
  <c r="H12" i="23"/>
  <c r="H13" i="23"/>
  <c r="H14" i="23"/>
  <c r="H15" i="23"/>
  <c r="H16" i="23"/>
  <c r="H17" i="23"/>
  <c r="H18" i="23"/>
  <c r="H19" i="23"/>
  <c r="H20"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56" i="23"/>
  <c r="H57" i="23"/>
  <c r="H58" i="23"/>
  <c r="H59" i="23"/>
  <c r="H61" i="23"/>
  <c r="H62" i="23"/>
  <c r="H63" i="23"/>
  <c r="H64" i="23"/>
  <c r="H65" i="23"/>
  <c r="H66" i="23"/>
  <c r="H67" i="23"/>
  <c r="H68" i="23"/>
  <c r="H69" i="23"/>
  <c r="H70" i="23"/>
  <c r="H71" i="23"/>
  <c r="H72" i="23"/>
  <c r="H73" i="23"/>
  <c r="H74" i="23"/>
  <c r="H75" i="23"/>
  <c r="H76" i="23"/>
  <c r="H77" i="23"/>
  <c r="H78" i="23"/>
  <c r="H2" i="23"/>
  <c r="S11" i="18" l="1"/>
  <c r="Q316" i="18"/>
  <c r="R316" i="18"/>
  <c r="Q317" i="18"/>
  <c r="R317" i="18"/>
  <c r="R318" i="18"/>
  <c r="Q318" i="18"/>
  <c r="R319" i="18"/>
  <c r="Q319" i="18"/>
  <c r="R16" i="18"/>
  <c r="Q16" i="18"/>
  <c r="R17" i="18"/>
  <c r="Q17" i="18"/>
  <c r="Q313" i="18"/>
  <c r="R313" i="18"/>
  <c r="R31" i="18"/>
  <c r="Q31" i="18"/>
  <c r="Q59" i="18"/>
  <c r="R59" i="18"/>
  <c r="Q60" i="18"/>
  <c r="R60" i="18"/>
  <c r="Q160" i="18"/>
  <c r="R160" i="18"/>
  <c r="R320" i="18"/>
  <c r="Q320" i="18"/>
  <c r="R32" i="18"/>
  <c r="Q32" i="18"/>
  <c r="R33" i="18"/>
  <c r="Q33" i="18"/>
  <c r="Q20" i="18"/>
  <c r="R20" i="18"/>
  <c r="S20" i="18" s="1"/>
  <c r="Q332" i="18"/>
  <c r="R332" i="18"/>
  <c r="Q337" i="18"/>
  <c r="R337" i="18"/>
  <c r="R102" i="18"/>
  <c r="Q102" i="18"/>
  <c r="R103" i="18"/>
  <c r="Q103" i="18"/>
  <c r="R104" i="18"/>
  <c r="Q104" i="18"/>
  <c r="Q111" i="18"/>
  <c r="R111" i="18"/>
  <c r="R112" i="18"/>
  <c r="Q112" i="18"/>
  <c r="R113" i="18"/>
  <c r="Q113" i="18"/>
  <c r="Q114" i="18"/>
  <c r="R114" i="18"/>
  <c r="S114" i="18" s="1"/>
  <c r="R115" i="18"/>
  <c r="Q115" i="18"/>
  <c r="R116" i="18"/>
  <c r="Q116" i="18"/>
  <c r="Q117" i="18"/>
  <c r="R117" i="18"/>
  <c r="R118" i="18"/>
  <c r="Q118" i="18"/>
  <c r="R119" i="18"/>
  <c r="Q119" i="18"/>
  <c r="R120" i="18"/>
  <c r="Q120" i="18"/>
  <c r="R93" i="18"/>
  <c r="Q93" i="18"/>
  <c r="Q94" i="18"/>
  <c r="R94" i="18"/>
  <c r="Q95" i="18"/>
  <c r="R95" i="18"/>
  <c r="Q96" i="18"/>
  <c r="R96" i="18"/>
  <c r="Q97" i="18"/>
  <c r="R97" i="18"/>
  <c r="R98" i="18"/>
  <c r="Q98" i="18"/>
  <c r="R99" i="18"/>
  <c r="S99" i="18" s="1"/>
  <c r="Q99" i="18"/>
  <c r="Q13" i="18"/>
  <c r="R13" i="18"/>
  <c r="R334" i="18"/>
  <c r="Q334" i="18"/>
  <c r="R300" i="18"/>
  <c r="Q300" i="18"/>
  <c r="R18" i="18"/>
  <c r="Q18" i="18"/>
  <c r="R314" i="18"/>
  <c r="Q314" i="18"/>
  <c r="R25" i="18"/>
  <c r="Q25" i="18"/>
  <c r="R338" i="18"/>
  <c r="Q338" i="18"/>
  <c r="R5" i="18"/>
  <c r="Q5" i="18"/>
  <c r="R26" i="18"/>
  <c r="Q26" i="18"/>
  <c r="Q27" i="18"/>
  <c r="R27" i="18"/>
  <c r="R336" i="18"/>
  <c r="Q336" i="18"/>
  <c r="R22" i="18"/>
  <c r="Q22" i="18"/>
  <c r="Q23" i="18"/>
  <c r="R23" i="18"/>
  <c r="R24" i="18"/>
  <c r="Q24" i="18"/>
  <c r="Q28" i="18"/>
  <c r="R28" i="18"/>
  <c r="Q3" i="18"/>
  <c r="R3" i="18"/>
  <c r="Q7" i="18"/>
  <c r="R7" i="18"/>
  <c r="Q100" i="18"/>
  <c r="R100" i="18"/>
  <c r="R339" i="18"/>
  <c r="Q339" i="18"/>
  <c r="R15" i="18"/>
  <c r="Q15" i="18"/>
  <c r="Q14" i="18"/>
  <c r="R14" i="18"/>
  <c r="Q30" i="18"/>
  <c r="R30" i="18"/>
  <c r="R333" i="18"/>
  <c r="Q333" i="18"/>
  <c r="R335" i="18"/>
  <c r="Q335" i="18"/>
  <c r="Q19" i="18"/>
  <c r="R19" i="18"/>
  <c r="R92" i="18"/>
  <c r="Q92" i="18"/>
  <c r="Q315" i="18"/>
  <c r="R315" i="18"/>
  <c r="R110" i="18"/>
  <c r="Q110" i="18"/>
  <c r="R29" i="18"/>
  <c r="Q29" i="18"/>
  <c r="Q37" i="18"/>
  <c r="R37" i="18"/>
  <c r="Q21" i="18"/>
  <c r="R21" i="18"/>
  <c r="Q105" i="18"/>
  <c r="R105" i="18"/>
  <c r="R109" i="18"/>
  <c r="Q109" i="18"/>
  <c r="R108" i="18"/>
  <c r="Q108" i="18"/>
  <c r="R107" i="18"/>
  <c r="Q107" i="18"/>
  <c r="Q106" i="18"/>
  <c r="R106" i="18"/>
  <c r="Q36" i="18"/>
  <c r="R36" i="18"/>
  <c r="R35" i="18"/>
  <c r="Q35" i="18"/>
  <c r="R34" i="18"/>
  <c r="Q34" i="18"/>
  <c r="R340" i="18"/>
  <c r="Q340" i="18"/>
  <c r="R155" i="18"/>
  <c r="Q155" i="18"/>
  <c r="Q200" i="18"/>
  <c r="R200" i="18"/>
  <c r="S200" i="18" s="1"/>
  <c r="R341" i="18"/>
  <c r="Q341" i="18"/>
  <c r="R101" i="18"/>
  <c r="Q101" i="18"/>
  <c r="Q12" i="18"/>
  <c r="R12" i="18"/>
  <c r="S96" i="18"/>
  <c r="S336" i="18"/>
  <c r="S4" i="18"/>
  <c r="S2" i="18"/>
  <c r="S22" i="18" l="1"/>
  <c r="S315" i="18"/>
  <c r="S340" i="18"/>
  <c r="S5" i="18"/>
  <c r="S35" i="18"/>
  <c r="S36" i="18"/>
  <c r="S113" i="18"/>
  <c r="S112" i="18"/>
  <c r="S102" i="18"/>
  <c r="S337" i="18"/>
  <c r="S338" i="18"/>
  <c r="S33" i="18"/>
  <c r="S16" i="18"/>
  <c r="S94" i="18"/>
  <c r="S120" i="18"/>
  <c r="S317" i="18"/>
  <c r="S332" i="18"/>
  <c r="S106" i="18"/>
  <c r="S60" i="18"/>
  <c r="S29" i="18"/>
  <c r="S97" i="18"/>
  <c r="S335" i="18"/>
  <c r="S333" i="18"/>
  <c r="S119" i="18"/>
  <c r="S316" i="18"/>
  <c r="S24" i="18"/>
  <c r="S314" i="18"/>
  <c r="S108" i="18"/>
  <c r="S37" i="18"/>
  <c r="S31" i="18"/>
  <c r="S95" i="18"/>
  <c r="S92" i="18"/>
  <c r="S30" i="18"/>
  <c r="S339" i="18"/>
  <c r="S118" i="18"/>
  <c r="S103" i="18"/>
  <c r="S34" i="18"/>
  <c r="S107" i="18"/>
  <c r="S109" i="18"/>
  <c r="S98" i="18"/>
  <c r="S313" i="18"/>
  <c r="S17" i="18"/>
  <c r="S14" i="18"/>
  <c r="S100" i="18"/>
  <c r="S117" i="18"/>
  <c r="S28" i="18"/>
  <c r="S23" i="18"/>
  <c r="S341" i="18"/>
  <c r="S111" i="18"/>
  <c r="S104" i="18"/>
  <c r="S25" i="18"/>
  <c r="S300" i="18"/>
  <c r="S334" i="18"/>
  <c r="S105" i="18"/>
  <c r="S13" i="18"/>
  <c r="S21" i="18"/>
  <c r="S59" i="18"/>
  <c r="S110" i="18"/>
  <c r="S15" i="18"/>
  <c r="S7" i="18"/>
  <c r="S116" i="18"/>
  <c r="S18" i="18"/>
  <c r="S3" i="18"/>
  <c r="S319" i="18"/>
  <c r="S160" i="18"/>
  <c r="S93" i="18"/>
  <c r="S19" i="18"/>
  <c r="S320" i="18"/>
  <c r="S32" i="18"/>
  <c r="S115" i="18"/>
  <c r="S27" i="18"/>
  <c r="S318" i="18"/>
  <c r="S26" i="18"/>
  <c r="S101" i="18"/>
  <c r="S12" i="18"/>
  <c r="S15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9FCF1-333E-445D-9B4C-455337122431}" odcFile="C:\Users\roelienv.PPE\Downloads\query (4).iqy" keepAlive="1" name="query (4)" type="5" refreshedVersion="0" background="1">
    <dbPr connection="Provider=Microsoft.Office.List.OLEDB.2.0;Data Source=&quot;&quot;;ApplicationName=Excel;Version=12.0.0.0" command="&lt;LIST&gt;&lt;VIEWGUID&gt;976C392C-7B07-41C0-BDFF-BE0746797BEB&lt;/VIEWGUID&gt;&lt;LISTNAME&gt;3d20176d-82b2-48ac-b2c2-fce4fadb78b4&lt;/LISTNAME&gt;&lt;LISTWEB&gt;https://ppetechcoza.sharepoint.com/sites/ENG2/_vti_bin&lt;/LISTWEB&gt;&lt;LISTSUBWEB&gt;&lt;/LISTSUBWEB&gt;&lt;ROOTFOLDER&gt;&lt;/ROOTFOLDER&gt;&lt;/LIST&gt;" commandType="5"/>
  </connection>
</connections>
</file>

<file path=xl/sharedStrings.xml><?xml version="1.0" encoding="utf-8"?>
<sst xmlns="http://schemas.openxmlformats.org/spreadsheetml/2006/main" count="67376" uniqueCount="3229">
  <si>
    <t>Area/ WBS No.</t>
  </si>
  <si>
    <t>Discipline</t>
  </si>
  <si>
    <t>RDMC Document Number</t>
  </si>
  <si>
    <t>Sum of % Complete</t>
  </si>
  <si>
    <t>0000</t>
  </si>
  <si>
    <t>0100</t>
  </si>
  <si>
    <t>Grand Total</t>
  </si>
  <si>
    <t>Project Number</t>
  </si>
  <si>
    <t>Package Number</t>
  </si>
  <si>
    <t>Document Type</t>
  </si>
  <si>
    <t>Sequential Number</t>
  </si>
  <si>
    <t>Revision</t>
  </si>
  <si>
    <t>PPE Doc Number</t>
  </si>
  <si>
    <t>Sht. # of #</t>
  </si>
  <si>
    <t>Area / Facility</t>
  </si>
  <si>
    <t>Major Description</t>
  </si>
  <si>
    <t>Broad Type</t>
  </si>
  <si>
    <t>Full Title</t>
  </si>
  <si>
    <t>Rev A Transmittal Date</t>
  </si>
  <si>
    <t>Rev 0 Transmittal Date</t>
  </si>
  <si>
    <t>Aconex Doc Status</t>
  </si>
  <si>
    <t>Aconex Review Status</t>
  </si>
  <si>
    <t>% Complete</t>
  </si>
  <si>
    <t>Doc Owner</t>
  </si>
  <si>
    <t>Comments</t>
  </si>
  <si>
    <t>Due Date</t>
  </si>
  <si>
    <t>Main Group</t>
  </si>
  <si>
    <t>Sub Group</t>
  </si>
  <si>
    <t>BH</t>
  </si>
  <si>
    <t>Drawing Pack</t>
  </si>
  <si>
    <t>6105A</t>
  </si>
  <si>
    <t>K124</t>
  </si>
  <si>
    <t>B</t>
  </si>
  <si>
    <t>REQ</t>
  </si>
  <si>
    <t>0001</t>
  </si>
  <si>
    <t>A</t>
  </si>
  <si>
    <t>General</t>
  </si>
  <si>
    <t>Change Order Request</t>
  </si>
  <si>
    <t>No status</t>
  </si>
  <si>
    <t>MK</t>
  </si>
  <si>
    <t>COR'S</t>
  </si>
  <si>
    <t>N/A</t>
  </si>
  <si>
    <t>G</t>
  </si>
  <si>
    <t>PRC</t>
  </si>
  <si>
    <t>PPE Commissioning SharePoint Document Transmittal Procedure</t>
  </si>
  <si>
    <t>CP</t>
  </si>
  <si>
    <t>0002</t>
  </si>
  <si>
    <t>Internal Document Review Procedure</t>
  </si>
  <si>
    <t>0003</t>
  </si>
  <si>
    <t>PPE Vendor SharePoint Procedure </t>
  </si>
  <si>
    <t>0004</t>
  </si>
  <si>
    <t>PPE Formal App Review Procedure </t>
  </si>
  <si>
    <t>E</t>
  </si>
  <si>
    <t>BOM</t>
  </si>
  <si>
    <t>Neutral Earthing Compensator Resistor (33kV NECr)</t>
  </si>
  <si>
    <t>Bill of Material</t>
  </si>
  <si>
    <t>IS</t>
  </si>
  <si>
    <t>TENDER</t>
  </si>
  <si>
    <t>Neutral Earthing Reactor (11kV NER)</t>
  </si>
  <si>
    <t>Power Transformers - 33/11kV - 25MVA</t>
  </si>
  <si>
    <t>Power Transformers</t>
  </si>
  <si>
    <t>High Speed Diesel Generators</t>
  </si>
  <si>
    <t>Sht 1 of 1</t>
  </si>
  <si>
    <t>33/11kV Substation</t>
  </si>
  <si>
    <t>Yard Plant &amp; Equipment - Bill of Material</t>
  </si>
  <si>
    <t>BOS</t>
  </si>
  <si>
    <t>PPE EP &amp; CM Contractual Schedule</t>
  </si>
  <si>
    <t>Basis of Schedule</t>
  </si>
  <si>
    <t>FO</t>
  </si>
  <si>
    <t>CHR</t>
  </si>
  <si>
    <t>Phase 1 Construction Management Organogram</t>
  </si>
  <si>
    <t>JM</t>
  </si>
  <si>
    <t>Organogram</t>
  </si>
  <si>
    <t>DBD</t>
  </si>
  <si>
    <t>150MW Solar PV Plant</t>
  </si>
  <si>
    <t>Basis of Design</t>
  </si>
  <si>
    <t>NL</t>
  </si>
  <si>
    <t xml:space="preserve">50MW BESS System </t>
  </si>
  <si>
    <t>DDR</t>
  </si>
  <si>
    <t>PPE Contractor Document and Data List (CDDL)</t>
  </si>
  <si>
    <t>CDDL</t>
  </si>
  <si>
    <t>RV</t>
  </si>
  <si>
    <t>DST</t>
  </si>
  <si>
    <t>Primary Electrical Reticulation Network - Solar PV Switchyard, Boreholes and Camp</t>
  </si>
  <si>
    <t>Datasheet</t>
  </si>
  <si>
    <t>MM</t>
  </si>
  <si>
    <t>Primary Electrical Reticulation Network</t>
  </si>
  <si>
    <t xml:space="preserve"> Solar PV Switchyard, Boreholes and Camp</t>
  </si>
  <si>
    <t>0016</t>
  </si>
  <si>
    <t xml:space="preserve"> Main Consumer Sub </t>
  </si>
  <si>
    <t>Layout</t>
  </si>
  <si>
    <t>CLR</t>
  </si>
  <si>
    <t>On-Site Power Supply &amp; Transmission MV 33kV Main Consumer Plant Switchgear</t>
  </si>
  <si>
    <t>JC</t>
  </si>
  <si>
    <t>On-Site Power Supply &amp; Transmission</t>
  </si>
  <si>
    <t>33kV Main Consumer Plant Switchgear</t>
  </si>
  <si>
    <t>On-Site Power Supply &amp; Distribution  - 33kV Indoor  Switchgear</t>
  </si>
  <si>
    <t>On-Site Power Supply &amp; Distribution</t>
  </si>
  <si>
    <t>33kV Indoor  Switchgear</t>
  </si>
  <si>
    <t xml:space="preserve"> 33kV Distribution Switch Rooms  -  4 x Battery Tripping Units (110V DC)</t>
  </si>
  <si>
    <t>Battery Tripping Units</t>
  </si>
  <si>
    <t>0005</t>
  </si>
  <si>
    <t>Specification for 300mm², 33kV, Single-Core, Unarmored Aluminium Cable</t>
  </si>
  <si>
    <t>Specification for 300mm²</t>
  </si>
  <si>
    <t>33kV, Single-Core, Unarmored Aluminium Cable</t>
  </si>
  <si>
    <t>Synchronous Condenser and Excitation System</t>
  </si>
  <si>
    <t>ET</t>
  </si>
  <si>
    <t xml:space="preserve">Synchronous Condenser </t>
  </si>
  <si>
    <t>0008</t>
  </si>
  <si>
    <t xml:space="preserve"> Neutral Earthing Compensator Resistor (33kV NECr)</t>
  </si>
  <si>
    <t xml:space="preserve"> 630kVA Mini-substation (11/0.4kV)</t>
  </si>
  <si>
    <t>Substation</t>
  </si>
  <si>
    <t>Emergency Power Generation</t>
  </si>
  <si>
    <t>11kVA MV E-house type 1B</t>
  </si>
  <si>
    <t>Internal Views</t>
  </si>
  <si>
    <t xml:space="preserve"> MV Control Room</t>
  </si>
  <si>
    <t xml:space="preserve">Auxiliary 400V AC Panel </t>
  </si>
  <si>
    <t xml:space="preserve"> Auxiliary 230V AC Battery Back-up Supply</t>
  </si>
  <si>
    <t xml:space="preserve"> 11kV MV Switchgear </t>
  </si>
  <si>
    <t>20 MW 11kV Load Banks</t>
  </si>
  <si>
    <t>20 MW 11kV Load banks</t>
  </si>
  <si>
    <t>Neutral Earthing Resistor (11kV NER)</t>
  </si>
  <si>
    <t>11kV RMU for Load Banks</t>
  </si>
  <si>
    <t>Bulk Fuel Tanks</t>
  </si>
  <si>
    <t>On-Site Power Supply &amp; Transmission_ MV 33kV  Mining Sub MV Switchgear</t>
  </si>
  <si>
    <t>MV 33kV  Mining Sub MV Switchgear</t>
  </si>
  <si>
    <t>11kV Substation</t>
  </si>
  <si>
    <t>Auxiliary 400Vac Distribution Board</t>
  </si>
  <si>
    <t>11kV Switchgear</t>
  </si>
  <si>
    <t>11KV Switchgear</t>
  </si>
  <si>
    <t xml:space="preserve">33kV Indoor Switchgear </t>
  </si>
  <si>
    <t>3x Battery Tripping Units 9110V DC</t>
  </si>
  <si>
    <t xml:space="preserve">MV 33kV Solar Plant  Sub StationSwitchgear </t>
  </si>
  <si>
    <t>MV 33kV Solar Plant</t>
  </si>
  <si>
    <t>Sub Station Switchgear</t>
  </si>
  <si>
    <t>Primary Electrical Reticulation Network - Main Consumer Plant Reticulation</t>
  </si>
  <si>
    <t>Main Consumer Plant Reticulation</t>
  </si>
  <si>
    <t>Pressurisation Fan - MV Switch Rooms</t>
  </si>
  <si>
    <t>Pressurisation Fan</t>
  </si>
  <si>
    <t>MV Switch Rooms</t>
  </si>
  <si>
    <t xml:space="preserve"> Extraction Fan - MV Control Room</t>
  </si>
  <si>
    <t>Extraction Fan</t>
  </si>
  <si>
    <t>MV Control Room</t>
  </si>
  <si>
    <t>0017</t>
  </si>
  <si>
    <t xml:space="preserve"> Bulk Fuel Storage 1</t>
  </si>
  <si>
    <t>H</t>
  </si>
  <si>
    <t xml:space="preserve">Critical Lift </t>
  </si>
  <si>
    <t>FV</t>
  </si>
  <si>
    <t>Personnel Lift</t>
  </si>
  <si>
    <t xml:space="preserve">Personnel Lift </t>
  </si>
  <si>
    <t>0019</t>
  </si>
  <si>
    <t>Sht 1 of 2</t>
  </si>
  <si>
    <t>Syncon</t>
  </si>
  <si>
    <t>Power Transformer - 33kV - NER</t>
  </si>
  <si>
    <t>MV Switchgear</t>
  </si>
  <si>
    <t>11kV MV Switchgear</t>
  </si>
  <si>
    <t>Neutral Earthing Resistor</t>
  </si>
  <si>
    <t>11kV Neutral Earthing Resistor (11kV NER)</t>
  </si>
  <si>
    <t>Power Transformer</t>
  </si>
  <si>
    <t xml:space="preserve">25MVA 33/11kV Dyn1 </t>
  </si>
  <si>
    <t xml:space="preserve">25MVA 33/11kV Dyn11 </t>
  </si>
  <si>
    <t>0006</t>
  </si>
  <si>
    <t>Mini-substation</t>
  </si>
  <si>
    <t xml:space="preserve">1MVA, Mini-substation, 11/0.69kV - Datasheet </t>
  </si>
  <si>
    <t xml:space="preserve"> Datasheet</t>
  </si>
  <si>
    <t>1MVA Mini-substation, 11/0.4kV - Datasheet</t>
  </si>
  <si>
    <t>1600kVA, Mini-substation, 11/0.4kV</t>
  </si>
  <si>
    <t xml:space="preserve"> On-Site Power Supply &amp; Transmission</t>
  </si>
  <si>
    <t xml:space="preserve">MV 33kV Solar PV Data Sheet </t>
  </si>
  <si>
    <t>MV 33kV Solar PV</t>
  </si>
  <si>
    <t>0007</t>
  </si>
  <si>
    <t>Battery Tripping Units (BTU)</t>
  </si>
  <si>
    <t>Sub-Station BTU (110Vdc)</t>
  </si>
  <si>
    <t>0009</t>
  </si>
  <si>
    <t>690V NER (300A)</t>
  </si>
  <si>
    <t>Auxiliary Supply</t>
  </si>
  <si>
    <t>250kVA, Mini-substation, 11/0.4kV - Datasheet</t>
  </si>
  <si>
    <t>250kVA, Mini-substation, 11/0.4kV</t>
  </si>
  <si>
    <t>250kVA Mini-substation, 33/0.4kV - Datasheet</t>
  </si>
  <si>
    <t>400kVA, Mini-substation</t>
  </si>
  <si>
    <t>Insulation Monitoring &amp; High Impedance Earthing</t>
  </si>
  <si>
    <t>IM-Flex - 690Vac - General Arrangement</t>
  </si>
  <si>
    <t>Insulation Monitoring</t>
  </si>
  <si>
    <t>General Arrangement</t>
  </si>
  <si>
    <t>0010</t>
  </si>
  <si>
    <t>IM-Flex - 690Vac - Circuit Diagram</t>
  </si>
  <si>
    <t>Circuit Diagram</t>
  </si>
  <si>
    <t>0011</t>
  </si>
  <si>
    <t>Sht 2 of 2</t>
  </si>
  <si>
    <t xml:space="preserve">High Impedance Earthing </t>
  </si>
  <si>
    <t>RS</t>
  </si>
  <si>
    <t xml:space="preserve"> Earthing </t>
  </si>
  <si>
    <t>DTL</t>
  </si>
  <si>
    <t>Sht 3 of 3</t>
  </si>
  <si>
    <t>Auxiliary 400V AC Panel 2</t>
  </si>
  <si>
    <t>Details</t>
  </si>
  <si>
    <t>Sht 2 of 3</t>
  </si>
  <si>
    <t>Sht.4 of 4</t>
  </si>
  <si>
    <t>Mv Cable Isolator Panel</t>
  </si>
  <si>
    <t>FRM</t>
  </si>
  <si>
    <t>Daily Safety Task Instruction DSTI</t>
  </si>
  <si>
    <t>Form</t>
  </si>
  <si>
    <t>SHE Risk Assessment Blank</t>
  </si>
  <si>
    <t>Noise SHE Risk Assessment</t>
  </si>
  <si>
    <t>Risk Assessment for First Aid Provision</t>
  </si>
  <si>
    <t>Work in Extreme Hot Conditions SHE Risk Assessment</t>
  </si>
  <si>
    <t>Personal Protective Equipment SHE Risk Assessment</t>
  </si>
  <si>
    <t>Display Screen Equipment DSE SHE Risk Assessment</t>
  </si>
  <si>
    <t>Hand Tools SHE Risk Assessment</t>
  </si>
  <si>
    <t>Legionnaires Disease SHE Risk Assessment</t>
  </si>
  <si>
    <t>Working at Height SHE Risk Assessment</t>
  </si>
  <si>
    <t>Working at Height  SHE Risk Assessment</t>
  </si>
  <si>
    <t>Driving SHE Risk Assessment</t>
  </si>
  <si>
    <t>0012</t>
  </si>
  <si>
    <t>Access on Working Scaffolds SHE Risk Assessment</t>
  </si>
  <si>
    <t>0013</t>
  </si>
  <si>
    <t>Mobile Scaffold Towers  SHE Risk Assessment</t>
  </si>
  <si>
    <t>0014</t>
  </si>
  <si>
    <t>Confined Space Entry SHE Risk Assessment</t>
  </si>
  <si>
    <t>0015</t>
  </si>
  <si>
    <t>Fire SHE Risk Assessment</t>
  </si>
  <si>
    <t>Excavations SHE Risk Assessment</t>
  </si>
  <si>
    <t>Lone Working Risk Assessment</t>
  </si>
  <si>
    <t>0018</t>
  </si>
  <si>
    <t>Travel Abroad SHE Risk Assessment</t>
  </si>
  <si>
    <t>Working Over Water SHE Risk Assessment</t>
  </si>
  <si>
    <t>0020</t>
  </si>
  <si>
    <t>Roadworks SHE Risk Assessment</t>
  </si>
  <si>
    <t>0021</t>
  </si>
  <si>
    <t>Electrical Tools SHE Risk-Assessment (2)</t>
  </si>
  <si>
    <t>Electrical Tools  SHE-Risk-Assessment (2)</t>
  </si>
  <si>
    <t>0022</t>
  </si>
  <si>
    <t>Electrical Tools SHE Risk Assessment</t>
  </si>
  <si>
    <t>Electrical Tools  SHE Risk Assessment</t>
  </si>
  <si>
    <t>0023</t>
  </si>
  <si>
    <t>Use of Ladders for Work at Height SHE Risk Assessment</t>
  </si>
  <si>
    <t>0024</t>
  </si>
  <si>
    <t>Placing Concrete SHE Risk Assessment</t>
  </si>
  <si>
    <t>0025</t>
  </si>
  <si>
    <t>Brickwork and Blockwork  SHE Risk Assessment</t>
  </si>
  <si>
    <t>0026</t>
  </si>
  <si>
    <t>Falseworks Risk Assessment</t>
  </si>
  <si>
    <t>0027</t>
  </si>
  <si>
    <t>Temporary Electrical Supplies SHE Risk Assessment (2)</t>
  </si>
  <si>
    <t>0028</t>
  </si>
  <si>
    <t>Temporary Electrical Supplies SHE Risk Assessment</t>
  </si>
  <si>
    <t>0029</t>
  </si>
  <si>
    <t>Buried Services SHE Risk Assessment</t>
  </si>
  <si>
    <t>0030</t>
  </si>
  <si>
    <t>Two-Week-Lookahead</t>
  </si>
  <si>
    <t>GAD</t>
  </si>
  <si>
    <t xml:space="preserve">MV Switch Board </t>
  </si>
  <si>
    <t>Sht 1 of 8</t>
  </si>
  <si>
    <t>Bulk Fuel Storage Facility</t>
  </si>
  <si>
    <t>Sht 2 of 8</t>
  </si>
  <si>
    <t>Pump house - Fuel Polish Isometric Arrangement</t>
  </si>
  <si>
    <t>Sht 3 of 8</t>
  </si>
  <si>
    <t xml:space="preserve"> Bulk Fuel Storage Facility - Pump House - Fuel Polishing System</t>
  </si>
  <si>
    <t>Sht 4 of 8</t>
  </si>
  <si>
    <t>Bulk Fuel Storage Facility - Pump House - Fuel Transfer</t>
  </si>
  <si>
    <t>Sht 5 of 8</t>
  </si>
  <si>
    <t xml:space="preserve"> Bulk Fuel Storage Facility - Pump House - Fuel Transfer</t>
  </si>
  <si>
    <t>Sht 6 of 8</t>
  </si>
  <si>
    <t>Pump house - Off-load system Isometric Arrangement</t>
  </si>
  <si>
    <t>Sht 7 of 8</t>
  </si>
  <si>
    <t xml:space="preserve">Bulk Fuel Offloading and Distribution System </t>
  </si>
  <si>
    <t>Sht 8 of 8</t>
  </si>
  <si>
    <t xml:space="preserve"> Bulk Fuel Storage  Facility-Pump House-Off-Load System</t>
  </si>
  <si>
    <t>M</t>
  </si>
  <si>
    <t>11kVA MV E-house type 1A</t>
  </si>
  <si>
    <t>External Views</t>
  </si>
  <si>
    <t xml:space="preserve">MV E-house </t>
  </si>
  <si>
    <t xml:space="preserve">External Views </t>
  </si>
  <si>
    <t xml:space="preserve">Internall Views </t>
  </si>
  <si>
    <t>Plan Views</t>
  </si>
  <si>
    <t xml:space="preserve">Plan Views </t>
  </si>
  <si>
    <t>Paint Schedule</t>
  </si>
  <si>
    <t xml:space="preserve"> Paint Schedule </t>
  </si>
  <si>
    <t>Signage Schedule</t>
  </si>
  <si>
    <t xml:space="preserve">Signage Schedule </t>
  </si>
  <si>
    <t xml:space="preserve"> External Views </t>
  </si>
  <si>
    <t>Mining Substation</t>
  </si>
  <si>
    <t xml:space="preserve"> Internall Views </t>
  </si>
  <si>
    <t xml:space="preserve">Paint Schedule </t>
  </si>
  <si>
    <t>33kVA MV Switchroom</t>
  </si>
  <si>
    <t>Sht.1 of 8</t>
  </si>
  <si>
    <t>Pump house - Plant</t>
  </si>
  <si>
    <t>Isometric Arrangement</t>
  </si>
  <si>
    <t>Sht.2 of 8</t>
  </si>
  <si>
    <t xml:space="preserve">Pump house </t>
  </si>
  <si>
    <t xml:space="preserve"> Isometric Arrangement</t>
  </si>
  <si>
    <t>Sht.3 of 8</t>
  </si>
  <si>
    <t>Pump house - Fuel Polish</t>
  </si>
  <si>
    <t>Sht.4 of 8</t>
  </si>
  <si>
    <t>Sht.5 of 8</t>
  </si>
  <si>
    <t>Pump house - Fuel Transfer</t>
  </si>
  <si>
    <t>Sht.6 of 8</t>
  </si>
  <si>
    <t>Sht.7 of 8</t>
  </si>
  <si>
    <t>Pump house - Off-load system</t>
  </si>
  <si>
    <t>Sht.8 of 8</t>
  </si>
  <si>
    <t>Main Consumer intake Power Complex</t>
  </si>
  <si>
    <t>Earthing Arrangement</t>
  </si>
  <si>
    <t>Sht 1 of 4</t>
  </si>
  <si>
    <t>33kVA MV E-house type 1A</t>
  </si>
  <si>
    <t>33kVA MV E-house type 1B</t>
  </si>
  <si>
    <t>33kVA MV E-house type 1C</t>
  </si>
  <si>
    <t>Emergency Power Substation 1 and Control Room 1</t>
  </si>
  <si>
    <t>Power Stations</t>
  </si>
  <si>
    <t>33kV/220kV Step-up Transformers Cable Trench</t>
  </si>
  <si>
    <t>Building</t>
  </si>
  <si>
    <t>Port Qasim PIBT Control Room</t>
  </si>
  <si>
    <t>GDL</t>
  </si>
  <si>
    <t xml:space="preserve">Project Health And Safety Governance Standards “PHASGS” - Management System Units </t>
  </si>
  <si>
    <t>Guideline</t>
  </si>
  <si>
    <t>Project Health And Safety Governance Standards “PHASGS”</t>
  </si>
  <si>
    <t>Management System Units</t>
  </si>
  <si>
    <t>RAMS-Guidance</t>
  </si>
  <si>
    <t>Induction - Presentation</t>
  </si>
  <si>
    <t>Induction-Presentation</t>
  </si>
  <si>
    <t>Method Statement and Risk Assessment Guidance</t>
  </si>
  <si>
    <t>E&amp;I Supervisor Roles and Responsibilities</t>
  </si>
  <si>
    <t>LAY</t>
  </si>
  <si>
    <t>Sht 1 of 3</t>
  </si>
  <si>
    <t>Sht.2 of 4</t>
  </si>
  <si>
    <t>Panel Layout</t>
  </si>
  <si>
    <t>Sht 1 of 5</t>
  </si>
  <si>
    <t>Mining Supply 33kV &amp; 11kV OHL Routing</t>
  </si>
  <si>
    <t>Enlarged Layout</t>
  </si>
  <si>
    <t>33kV &amp; 11kV OHL Routing</t>
  </si>
  <si>
    <t>Sht 2 of 5</t>
  </si>
  <si>
    <t>Sht 3 of 5</t>
  </si>
  <si>
    <t>Sht 4 of 5</t>
  </si>
  <si>
    <t>Sht 5 of 5</t>
  </si>
  <si>
    <t>Sht 1 of 6</t>
  </si>
  <si>
    <t>Layout - Final Years</t>
  </si>
  <si>
    <t>Sht 2 of 6</t>
  </si>
  <si>
    <t>Enlarged Layout - Final years</t>
  </si>
  <si>
    <t>Sht 3 of 6</t>
  </si>
  <si>
    <t>Sht 4 of 6</t>
  </si>
  <si>
    <t>Sht 5 of 6</t>
  </si>
  <si>
    <t>MINING SUPPLY 33kV &amp; 11kV OHL ROUTING</t>
  </si>
  <si>
    <t>Sht 6 of 6</t>
  </si>
  <si>
    <t>LST</t>
  </si>
  <si>
    <t>Checklist Ladder Inspection</t>
  </si>
  <si>
    <t>CheckList</t>
  </si>
  <si>
    <t>Checklist</t>
  </si>
  <si>
    <t>Checklist Safety Net Inspection</t>
  </si>
  <si>
    <t>Checklist Harness and Lanyard Inspection</t>
  </si>
  <si>
    <t>Checklist Ladder Inspection and Maintenance</t>
  </si>
  <si>
    <t>Checklist Electrical Safety</t>
  </si>
  <si>
    <t>Electrical Safety</t>
  </si>
  <si>
    <t>Checklist Scaffolding Inspection</t>
  </si>
  <si>
    <t>Scaffolding Inspection</t>
  </si>
  <si>
    <t>Checklist Utility Clearance</t>
  </si>
  <si>
    <t xml:space="preserve"> Utility Clearance</t>
  </si>
  <si>
    <t>Checklist Daily Excavation</t>
  </si>
  <si>
    <t>Daily Excavation</t>
  </si>
  <si>
    <t>Checklist Crane-Suspended Personnel Platform Approval</t>
  </si>
  <si>
    <t xml:space="preserve"> Crane-Suspended Personnel Platform Approval</t>
  </si>
  <si>
    <t>Checklist First Aid and AED Inspection</t>
  </si>
  <si>
    <t xml:space="preserve"> First Aid and AED Inspection</t>
  </si>
  <si>
    <t>Checklist Violence in the Workplace</t>
  </si>
  <si>
    <t>Violence in the Workplace</t>
  </si>
  <si>
    <t>Manual Handling Assessment</t>
  </si>
  <si>
    <t>Manual  Handling Assessment</t>
  </si>
  <si>
    <t>Employment Medical Examination Form</t>
  </si>
  <si>
    <t>PPE Assessment</t>
  </si>
  <si>
    <t>Workstation DSE Assessment Form</t>
  </si>
  <si>
    <t>PPE Inspection</t>
  </si>
  <si>
    <t>Checlist</t>
  </si>
  <si>
    <t>Lifting Equipment and Accessories</t>
  </si>
  <si>
    <t>Register</t>
  </si>
  <si>
    <t>Register Hazardous Materials</t>
  </si>
  <si>
    <t>Hazardous Materials</t>
  </si>
  <si>
    <t>Register Plant and Equipment</t>
  </si>
  <si>
    <t>Plant and Equipment</t>
  </si>
  <si>
    <t>Register Training First Aider</t>
  </si>
  <si>
    <t>Training First Aider</t>
  </si>
  <si>
    <t>Reporting 24 hr. Initial Incident</t>
  </si>
  <si>
    <t>Reporting_24 hr. Initial Incident</t>
  </si>
  <si>
    <t>Investigation-Serious OSH Incident</t>
  </si>
  <si>
    <t>Investigation Serious OSH Incident</t>
  </si>
  <si>
    <t>Reporting First Aid Case</t>
  </si>
  <si>
    <t>Reporting_ First Aid Case</t>
  </si>
  <si>
    <t xml:space="preserve">Projects Risk </t>
  </si>
  <si>
    <t>Projects-Risk</t>
  </si>
  <si>
    <t xml:space="preserve">E&amp;I Supervisor Daily Inspection </t>
  </si>
  <si>
    <t>Safe Behavioral Observation</t>
  </si>
  <si>
    <t xml:space="preserve">Safe Behavioral Observation </t>
  </si>
  <si>
    <t>MAN</t>
  </si>
  <si>
    <t>PHASGS</t>
  </si>
  <si>
    <t>Management Manual</t>
  </si>
  <si>
    <t>MEM</t>
  </si>
  <si>
    <t>Memorandum</t>
  </si>
  <si>
    <t>PHL</t>
  </si>
  <si>
    <t xml:space="preserve">Energy Management System </t>
  </si>
  <si>
    <t xml:space="preserve"> Control Philosophy (EMS)</t>
  </si>
  <si>
    <t>PLN</t>
  </si>
  <si>
    <t>Lift Plan-Low Risk</t>
  </si>
  <si>
    <t>Plan</t>
  </si>
  <si>
    <t>Lifting Plan - Medium-Critical Risk</t>
  </si>
  <si>
    <t>Lifting Plan-Medium-Critical Risk</t>
  </si>
  <si>
    <t>Critical Lift Plan</t>
  </si>
  <si>
    <t>Lifting Operation</t>
  </si>
  <si>
    <t>Lifting Operation Plan</t>
  </si>
  <si>
    <t>Fall Protection</t>
  </si>
  <si>
    <t xml:space="preserve">Fall Protection </t>
  </si>
  <si>
    <t>Personal Emergency Evacuation</t>
  </si>
  <si>
    <t>Traffic Management Plan Goods Transportation</t>
  </si>
  <si>
    <t>Evacuation</t>
  </si>
  <si>
    <t xml:space="preserve">Evacuation </t>
  </si>
  <si>
    <t>Security</t>
  </si>
  <si>
    <t xml:space="preserve">Security </t>
  </si>
  <si>
    <t>Country Security Briefing</t>
  </si>
  <si>
    <t xml:space="preserve">Country Security </t>
  </si>
  <si>
    <t>Heat Stress</t>
  </si>
  <si>
    <t>Heat_Stress</t>
  </si>
  <si>
    <t>Fatigue Management</t>
  </si>
  <si>
    <t xml:space="preserve">Fatigue Management </t>
  </si>
  <si>
    <t>Project Cost Management</t>
  </si>
  <si>
    <t>MC</t>
  </si>
  <si>
    <t>Material and Logistics Management</t>
  </si>
  <si>
    <t xml:space="preserve">Material and Logistics Management </t>
  </si>
  <si>
    <t>Project Document Management and Control</t>
  </si>
  <si>
    <t>Project Document Management and Control Plan</t>
  </si>
  <si>
    <t>Procurement and Contracting Management</t>
  </si>
  <si>
    <t>SOP 01.0 - Administration</t>
  </si>
  <si>
    <t>Procedure</t>
  </si>
  <si>
    <t>SOP</t>
  </si>
  <si>
    <t>Administration</t>
  </si>
  <si>
    <t>SOP 02.0 - Incident Notification, Investigation and Reporting</t>
  </si>
  <si>
    <t>Incident Notification, Investigation and Reporting</t>
  </si>
  <si>
    <t>SOP 03.0 - Occupational Noise</t>
  </si>
  <si>
    <t>Occupational Noise</t>
  </si>
  <si>
    <t>SOP 03.1 - Vibration</t>
  </si>
  <si>
    <t>Vibration</t>
  </si>
  <si>
    <t>SOP 04.0 - First Aid and Medical Emergency Treatment</t>
  </si>
  <si>
    <t>First Aid and Medical Emergency Treatment</t>
  </si>
  <si>
    <t>SOP 05.0 - Occupational Health Screening and Medical Surveillance</t>
  </si>
  <si>
    <t xml:space="preserve"> Occupational Health Screening and Medical Surveillance</t>
  </si>
  <si>
    <t>SOP 06.0 - Performance Monitoring and Reporting</t>
  </si>
  <si>
    <t xml:space="preserve"> Performance Monitoring and Reporting</t>
  </si>
  <si>
    <t>SOP 07.0 - Organization OSH Practitioner Registration and Appointment of Principal Contractor</t>
  </si>
  <si>
    <t xml:space="preserve"> Organization OSH Practitioner Registration and Appointment of Principal Contractor</t>
  </si>
  <si>
    <t>SOP 08.0 - General Workplace Amenities</t>
  </si>
  <si>
    <t>General Workplace Amenities</t>
  </si>
  <si>
    <t>SOP 09.0 - Workplace Wellness</t>
  </si>
  <si>
    <t>Workplace Wellness</t>
  </si>
  <si>
    <t>SOP 09.1- New and Expectant Mothers</t>
  </si>
  <si>
    <t>New and Expectant Mothers</t>
  </si>
  <si>
    <t>SOP 09.2 - Managing Work-Related Stress</t>
  </si>
  <si>
    <t>Managing Work-Related Stress</t>
  </si>
  <si>
    <t>SOP 09.3 - Drinking Water</t>
  </si>
  <si>
    <t>Drinking Water</t>
  </si>
  <si>
    <t>SOP 09.4 - Silica</t>
  </si>
  <si>
    <t>Silica</t>
  </si>
  <si>
    <t>SOP 10.0 - Rehabilitation and Return to Work</t>
  </si>
  <si>
    <t>Rehabilitation and Return to Work</t>
  </si>
  <si>
    <t>SOP 11.0 - Safety in the Heat</t>
  </si>
  <si>
    <t>Safety in the Heat</t>
  </si>
  <si>
    <t>SOP 12.0 - Personal Protective Equipment</t>
  </si>
  <si>
    <t>Personal Protective Equipment</t>
  </si>
  <si>
    <t>SOP 13.0 - Violence in the Workplace</t>
  </si>
  <si>
    <t>SOP 14.0 - Manual Handling and Ergonomics</t>
  </si>
  <si>
    <t>Manual Handling and Ergonomics</t>
  </si>
  <si>
    <t>SOP 15.0 - Electrical Safety</t>
  </si>
  <si>
    <t>SOP 16.0 - OSH Requirements for People with Special Needs</t>
  </si>
  <si>
    <t>OSH Requirements for People with Special Needs</t>
  </si>
  <si>
    <t>SOP 17.0 - Safety Signage and Signals</t>
  </si>
  <si>
    <t>Safety Signage and Signals</t>
  </si>
  <si>
    <t>SOP 18.0 - Employer Supplied Accommodation</t>
  </si>
  <si>
    <t>Employer Supplied Accommodation</t>
  </si>
  <si>
    <t>SOP 18.1 - Temporary Employer Supplied Accommodation</t>
  </si>
  <si>
    <t>Temporary Employer Supplied Accommodation</t>
  </si>
  <si>
    <t>SOP 19.0 - Occupational Food Handling and Food Preparation Areas</t>
  </si>
  <si>
    <t>Occupational Food Handling and Food Preparation Areas</t>
  </si>
  <si>
    <t>SOP 20.0 - Safety in Design (Construction)</t>
  </si>
  <si>
    <t>Safety in Design (Construction)</t>
  </si>
  <si>
    <t>SOP 21.0 - Permit to Work Systems</t>
  </si>
  <si>
    <t>Permit to Work Systems</t>
  </si>
  <si>
    <t>SOP 22.0 - Barricading of Hazards</t>
  </si>
  <si>
    <t>Barricading of Hazards</t>
  </si>
  <si>
    <t>SOP 23.0 - Working at Heights</t>
  </si>
  <si>
    <t>Working at Heights</t>
  </si>
  <si>
    <t>SOP 23.1 - Floor and Wall Openings</t>
  </si>
  <si>
    <t xml:space="preserve"> Floor and Wall Openings</t>
  </si>
  <si>
    <t>0031</t>
  </si>
  <si>
    <t>SOP 24.0 - Lock Out Tag Out</t>
  </si>
  <si>
    <t>Lock Out Tag Out</t>
  </si>
  <si>
    <t>0032</t>
  </si>
  <si>
    <t>SOP 25.0 - Driver Fatigue</t>
  </si>
  <si>
    <t>Driver Fatigue</t>
  </si>
  <si>
    <t>0033</t>
  </si>
  <si>
    <t>SOP 26.0 - Scaffolding</t>
  </si>
  <si>
    <t>Scaffolding</t>
  </si>
  <si>
    <t>0034</t>
  </si>
  <si>
    <t>SOP 27.0 - Confined Space</t>
  </si>
  <si>
    <t xml:space="preserve"> Confined Space</t>
  </si>
  <si>
    <t>0035</t>
  </si>
  <si>
    <t>SOP 28.0 - Hot Work Operations</t>
  </si>
  <si>
    <t>Hot Work Operations</t>
  </si>
  <si>
    <t>0036</t>
  </si>
  <si>
    <t>SOP 28.1 - Construction Fire Safety</t>
  </si>
  <si>
    <t>Construction Fire Safety</t>
  </si>
  <si>
    <t>0037</t>
  </si>
  <si>
    <t>SOP 29.0 - Excavation Work</t>
  </si>
  <si>
    <t>Excavation Work</t>
  </si>
  <si>
    <t>0038</t>
  </si>
  <si>
    <t>SOP 30.0 - Lone Working and or in Remote Locations</t>
  </si>
  <si>
    <t>Lone Working and or in Remote Locations</t>
  </si>
  <si>
    <t>0039</t>
  </si>
  <si>
    <t>SOP 30.1 - Working in International Locations</t>
  </si>
  <si>
    <t>Working in International Locations</t>
  </si>
  <si>
    <t>0040</t>
  </si>
  <si>
    <t>SOP 31.0 - Working On-Over or Adjacent to Water</t>
  </si>
  <si>
    <t>Working On-Over or Adjacent to Water</t>
  </si>
  <si>
    <t>0041</t>
  </si>
  <si>
    <t>SOP 32.0 - Hazardous Materials</t>
  </si>
  <si>
    <t>0042</t>
  </si>
  <si>
    <t>SOP 33.0 - Working On or Adjacent to a Road</t>
  </si>
  <si>
    <t>Working On or Adjacent to a Road</t>
  </si>
  <si>
    <t>0043</t>
  </si>
  <si>
    <t>SOP 34.0 - Safe Use of Lifting Equipment and Lifting Accessories</t>
  </si>
  <si>
    <t>Safe Use of Lifting Equipment and Lifting Accessories</t>
  </si>
  <si>
    <t>0044</t>
  </si>
  <si>
    <t>SOP 34.1 - Personnel Lift Plan</t>
  </si>
  <si>
    <t>Personnel Lift Plan</t>
  </si>
  <si>
    <t>0045</t>
  </si>
  <si>
    <t>SOP 35.0 - Portable Power Tools</t>
  </si>
  <si>
    <t>Portable Power Tools</t>
  </si>
  <si>
    <t>0046</t>
  </si>
  <si>
    <t>SOP 36.0 - Plant and Equipment</t>
  </si>
  <si>
    <t>0047</t>
  </si>
  <si>
    <t>SOP 37.0 - Ladders</t>
  </si>
  <si>
    <t>Ladders</t>
  </si>
  <si>
    <t>0048</t>
  </si>
  <si>
    <t>SOP 38.0 - Concrete Placing Equipment</t>
  </si>
  <si>
    <t>Concrete Placing Equipment</t>
  </si>
  <si>
    <t>0049</t>
  </si>
  <si>
    <t>SOP 39.0 - Overhead and Underground Services</t>
  </si>
  <si>
    <t xml:space="preserve"> Overhead and Underground Services</t>
  </si>
  <si>
    <t>0050</t>
  </si>
  <si>
    <t>SOP 40.0 - Falsework</t>
  </si>
  <si>
    <t>Falsework</t>
  </si>
  <si>
    <t>0051</t>
  </si>
  <si>
    <t>SOP 41.0 - Steel Erection</t>
  </si>
  <si>
    <t>Steel Erection</t>
  </si>
  <si>
    <t>0052</t>
  </si>
  <si>
    <t>SOP 42.0 - Pre-Cast Construction</t>
  </si>
  <si>
    <t>Pre-Cast Construction</t>
  </si>
  <si>
    <t>0053</t>
  </si>
  <si>
    <t>SOP 43.0 - Temporary Structures</t>
  </si>
  <si>
    <t>Temporary Structures</t>
  </si>
  <si>
    <t>0054</t>
  </si>
  <si>
    <t>SOP 44.0 - Traffic Management and Logistics</t>
  </si>
  <si>
    <t>Traffic Management and Logistics</t>
  </si>
  <si>
    <t>0055</t>
  </si>
  <si>
    <t>SOP 45.0 - Underwater Activities</t>
  </si>
  <si>
    <t>Underwater Activities</t>
  </si>
  <si>
    <t>0056</t>
  </si>
  <si>
    <t>SOP 46.0 - Underground Construction</t>
  </si>
  <si>
    <t xml:space="preserve"> Underground Construction</t>
  </si>
  <si>
    <t>0057</t>
  </si>
  <si>
    <t>SOP 47.0 - Machine Guarding</t>
  </si>
  <si>
    <t>Machine Guarding</t>
  </si>
  <si>
    <t>0058</t>
  </si>
  <si>
    <t>SOP 48.0 - Spray Finishing</t>
  </si>
  <si>
    <t>Spray Finishing</t>
  </si>
  <si>
    <t>0059</t>
  </si>
  <si>
    <t>SOP 49.0 - Compressed Gases and Air</t>
  </si>
  <si>
    <t>Compressed Gases and Air</t>
  </si>
  <si>
    <t>0060</t>
  </si>
  <si>
    <t>SOP 50.0 - Abrasive Blasting and Associated Protective Coating Work</t>
  </si>
  <si>
    <t xml:space="preserve"> Abrasive Blasting and Associated Protective Coating Work</t>
  </si>
  <si>
    <t>0061</t>
  </si>
  <si>
    <t>SOP 51.0 - Powered Lift Trucks</t>
  </si>
  <si>
    <t>Powered Lift Trucks</t>
  </si>
  <si>
    <t>0062</t>
  </si>
  <si>
    <t>SOP 52.0 - Local Exhaust Ventilation</t>
  </si>
  <si>
    <t>Local Exhaust Ventilation</t>
  </si>
  <si>
    <t>0063</t>
  </si>
  <si>
    <t>SOP 53.0 - OSH Management During Construction Work</t>
  </si>
  <si>
    <t>OSH Management During Construction Work</t>
  </si>
  <si>
    <t>0064</t>
  </si>
  <si>
    <t>SOP 53.1 - OSH Construction Management Plan</t>
  </si>
  <si>
    <t>OSH Construction Management Plan</t>
  </si>
  <si>
    <t>0065</t>
  </si>
  <si>
    <t>SOP 54.0 - Night Work</t>
  </si>
  <si>
    <t>Night Work</t>
  </si>
  <si>
    <t>0066</t>
  </si>
  <si>
    <t>SOP 55.0 - Pandemic Preparedness</t>
  </si>
  <si>
    <t>Pandemic Preparedness</t>
  </si>
  <si>
    <t>0067</t>
  </si>
  <si>
    <t>Confined Space Permit to Work</t>
  </si>
  <si>
    <t>0068</t>
  </si>
  <si>
    <t>Confined Space Permit to Enter</t>
  </si>
  <si>
    <t>0069</t>
  </si>
  <si>
    <t>Hot Work Permit</t>
  </si>
  <si>
    <t>0070</t>
  </si>
  <si>
    <t>Crane Permit</t>
  </si>
  <si>
    <t>0071</t>
  </si>
  <si>
    <t>Permit to Dig</t>
  </si>
  <si>
    <t>0072</t>
  </si>
  <si>
    <t>Dive Permit</t>
  </si>
  <si>
    <t>0073</t>
  </si>
  <si>
    <t>Working Near Overhead Powerlines</t>
  </si>
  <si>
    <t>0074</t>
  </si>
  <si>
    <t>Working at Height Permit</t>
  </si>
  <si>
    <t>0075</t>
  </si>
  <si>
    <t>Excavation Permit</t>
  </si>
  <si>
    <t>0076</t>
  </si>
  <si>
    <t>Traffic Management Work Permit</t>
  </si>
  <si>
    <t>0077</t>
  </si>
  <si>
    <t>SOP-PQQ1-HSE</t>
  </si>
  <si>
    <t>0078</t>
  </si>
  <si>
    <t>PQQ2-Questionaire HSE</t>
  </si>
  <si>
    <t>0079</t>
  </si>
  <si>
    <t>PQQ3-Contractor Guidance</t>
  </si>
  <si>
    <t>0080</t>
  </si>
  <si>
    <t>HSE PQQ4-Scoring Sheet</t>
  </si>
  <si>
    <t>0081</t>
  </si>
  <si>
    <t>PQQ5-Document Flowchart</t>
  </si>
  <si>
    <t>0082</t>
  </si>
  <si>
    <t>Two Week Lookahead</t>
  </si>
  <si>
    <t>Synchronous Condenser</t>
  </si>
  <si>
    <t>Request</t>
  </si>
  <si>
    <t>RFA</t>
  </si>
  <si>
    <t>Commercial Agreement</t>
  </si>
  <si>
    <t>Recommendation for Award</t>
  </si>
  <si>
    <t>JV</t>
  </si>
  <si>
    <t xml:space="preserve">High Speed Diesel Generators </t>
  </si>
  <si>
    <t>High-speed Diesel Generation</t>
  </si>
  <si>
    <t xml:space="preserve">11kV load banks , RMU's &amp; Switchrooms </t>
  </si>
  <si>
    <t xml:space="preserve"> Provision of engineering and Supply of EI Equipment - Recommendation for Award</t>
  </si>
  <si>
    <t>Tender</t>
  </si>
  <si>
    <t>Sht. 1 of 1</t>
  </si>
  <si>
    <t xml:space="preserve">Bulk Fuel </t>
  </si>
  <si>
    <t>Storage Facility</t>
  </si>
  <si>
    <t>RPT</t>
  </si>
  <si>
    <t xml:space="preserve"> Contractors’ Weekly Safety Statistics </t>
  </si>
  <si>
    <t>Report</t>
  </si>
  <si>
    <t xml:space="preserve"> Contractors’ Weekly Safety Statistics</t>
  </si>
  <si>
    <t>Monthly Report</t>
  </si>
  <si>
    <t>Solar and BESS Feasibility report Evaluation and comparison</t>
  </si>
  <si>
    <t xml:space="preserve">Solar and BESS Feasibility </t>
  </si>
  <si>
    <t>Early Works Shovels - Load flow and Fault level study</t>
  </si>
  <si>
    <t>RP</t>
  </si>
  <si>
    <t>Load flow and Fault level study</t>
  </si>
  <si>
    <t>Trailing Cable Selection  - Voltage drop calculation</t>
  </si>
  <si>
    <t>2026-05-07</t>
  </si>
  <si>
    <t xml:space="preserve">Trailing Cable Selection  </t>
  </si>
  <si>
    <t>Fault Level Calculations</t>
  </si>
  <si>
    <t>2026-05-12</t>
  </si>
  <si>
    <t>Fault Level</t>
  </si>
  <si>
    <t>Calculations</t>
  </si>
  <si>
    <t>SCH</t>
  </si>
  <si>
    <t>Contractor Monthly Health and Safety Monitoring Schedule</t>
  </si>
  <si>
    <t>Schedule</t>
  </si>
  <si>
    <t xml:space="preserve">Contractor Monthly Health and Safety Monitoring </t>
  </si>
  <si>
    <t>SEC</t>
  </si>
  <si>
    <t>Sht.3 of 4</t>
  </si>
  <si>
    <t>Section</t>
  </si>
  <si>
    <t>SLD</t>
  </si>
  <si>
    <t>Single Line Diagram</t>
  </si>
  <si>
    <t xml:space="preserve">Primary Electrical Reticulation Network - Synchronous Condensers Preliminary Design </t>
  </si>
  <si>
    <t>11kV Emergency Power Substation</t>
  </si>
  <si>
    <t xml:space="preserve"> Auxiliary 400V AC Panel</t>
  </si>
  <si>
    <t>Primary Electrical Reticulation Network - 33kV Open Pit Substation</t>
  </si>
  <si>
    <t>EB</t>
  </si>
  <si>
    <t>33kV Open Pit Substation</t>
  </si>
  <si>
    <t>Sht.1 of 4</t>
  </si>
  <si>
    <t>Single Line Diagram Index</t>
  </si>
  <si>
    <t>Sht. 2 of 4</t>
  </si>
  <si>
    <t>Single Line Diagram Legend</t>
  </si>
  <si>
    <t>Sht. 3 of 4</t>
  </si>
  <si>
    <t xml:space="preserve">Single Line Diagram of Primary Network Overall </t>
  </si>
  <si>
    <t>Sht. 4 of 4</t>
  </si>
  <si>
    <t>Single Line Diagram of Primary Network Overal</t>
  </si>
  <si>
    <t>Main Intake Substation</t>
  </si>
  <si>
    <t>Auxiliary Supply - Single Line Diagram</t>
  </si>
  <si>
    <t>11kV Open Pit Mining Substation</t>
  </si>
  <si>
    <t>Primary Electrical Reticulation Network - Single Line Diagram</t>
  </si>
  <si>
    <t>33kV Open Pit Mining Substation</t>
  </si>
  <si>
    <t>Main Consumer Plant Substation</t>
  </si>
  <si>
    <t xml:space="preserve">Primary Electrical Reticulation Network </t>
  </si>
  <si>
    <t>Auxiliary Power Supply</t>
  </si>
  <si>
    <t>Sht.1 of 1</t>
  </si>
  <si>
    <t>4125kVA, 11kV, 3-Phase Resistive and Inductive Loadbank</t>
  </si>
  <si>
    <t xml:space="preserve">Primary Electrical Reticulation Network-Single Line Diagram </t>
  </si>
  <si>
    <t xml:space="preserve"> MV 33kV Solar PV </t>
  </si>
  <si>
    <t>SOW</t>
  </si>
  <si>
    <t>Power Transformers &amp; NER</t>
  </si>
  <si>
    <t>Scope of Work</t>
  </si>
  <si>
    <t>MV 33KV GIS Switchgear and Switch Room</t>
  </si>
  <si>
    <t>Switch Room</t>
  </si>
  <si>
    <t>MV Switchroom &amp; MV Switchgear</t>
  </si>
  <si>
    <t xml:space="preserve"> Bulk Fuel Tanks</t>
  </si>
  <si>
    <t xml:space="preserve">33kV GIS  Switchgear &amp; Switchrooms - Solar Plant </t>
  </si>
  <si>
    <t>33kV GIS  Switchgear &amp; Switchrooms</t>
  </si>
  <si>
    <t xml:space="preserve">Solar Plant </t>
  </si>
  <si>
    <t>STD</t>
  </si>
  <si>
    <t>Project Health And Safety Governance</t>
  </si>
  <si>
    <t xml:space="preserve">Standards </t>
  </si>
  <si>
    <t xml:space="preserve">Project Health And Safety </t>
  </si>
  <si>
    <t>Governance Standards</t>
  </si>
  <si>
    <t>NER</t>
  </si>
  <si>
    <t xml:space="preserve">11kV - ONAN NER Schematic </t>
  </si>
  <si>
    <t xml:space="preserve">690V - ONAN NER Schematic </t>
  </si>
  <si>
    <t>SUM</t>
  </si>
  <si>
    <t>Abbreviations and Terminology Manual</t>
  </si>
  <si>
    <t>Summary</t>
  </si>
  <si>
    <t xml:space="preserve">Abbreviations and Terminology </t>
  </si>
  <si>
    <t>I</t>
  </si>
  <si>
    <t>TMP</t>
  </si>
  <si>
    <t>Hook-Up Drawing - Audible Alarm with Lens</t>
  </si>
  <si>
    <t>Template</t>
  </si>
  <si>
    <t>Audible Alarm with Lens</t>
  </si>
  <si>
    <t>Hook-Up Drawing - Audible Alarm Typical</t>
  </si>
  <si>
    <t>Audible Alarm Typical</t>
  </si>
  <si>
    <t>Hook-Up Drawing - Drip Cover dor Audible Alarm</t>
  </si>
  <si>
    <t>Drip Cover dor Audible Alarm</t>
  </si>
  <si>
    <t>Hook-Up Drawing - Typ On-off Actuated Valve</t>
  </si>
  <si>
    <t>Typ On-off Actuated Valve</t>
  </si>
  <si>
    <t>Hook-Up Drawing -Typ Filter-Regulator Install</t>
  </si>
  <si>
    <t>Typ Filter-Regulator Install</t>
  </si>
  <si>
    <t>Hook-Up Drawing - Solenoid Valve on Pinch Valve</t>
  </si>
  <si>
    <t>Solenoid Valve on Pinch Valve</t>
  </si>
  <si>
    <t>Hook-Up Drawing - Typ Dwg for Drip Covers.</t>
  </si>
  <si>
    <t>Typ Dwg for Drip Covers.</t>
  </si>
  <si>
    <t>Hook-Up Drawing - Clam Shell &amp; Radial Gate Prox sw</t>
  </si>
  <si>
    <t>Clam Shell &amp; Radial Gate Prox sw</t>
  </si>
  <si>
    <t>Hook-Up Drawing - Cable &amp; Tubing Support Metho</t>
  </si>
  <si>
    <t>Cable &amp; Tubing Support Metho</t>
  </si>
  <si>
    <t>Hook-Up Drawing - Vibrating Level Switch for Underpan</t>
  </si>
  <si>
    <t>Vibrating Level Switch for Underpan</t>
  </si>
  <si>
    <t>Hook-Up Drawing - Modulating Control Valve</t>
  </si>
  <si>
    <t>Modulating Control Valve</t>
  </si>
  <si>
    <t>Hook-Up Drawing - Capacitance level switch</t>
  </si>
  <si>
    <t>Capacitance level switch</t>
  </si>
  <si>
    <t>Hook-Up Drawing - Belt alignment switch</t>
  </si>
  <si>
    <t>Belt alignment switch</t>
  </si>
  <si>
    <t>Hook-Up Drawing - Belt slip monitor</t>
  </si>
  <si>
    <t>Belt slip monitor</t>
  </si>
  <si>
    <t>Hook-Up Drawing - Mounting bracket for belt alignment</t>
  </si>
  <si>
    <t>Mounting bracket for belt alignment</t>
  </si>
  <si>
    <t>Hook-Up Drawing - Proximity position switch</t>
  </si>
  <si>
    <t>Proximity position switch</t>
  </si>
  <si>
    <t>Hook-Up Drawing - Flow switch in-line target type</t>
  </si>
  <si>
    <t>Flow switch in-line target type</t>
  </si>
  <si>
    <t>Hook-Up Drawing - Float switch for flood alarms</t>
  </si>
  <si>
    <t>Float switch for flood alarms</t>
  </si>
  <si>
    <t>Hook-Up Drawing - Tilt switches (typ) for vertical mounting</t>
  </si>
  <si>
    <t>Tilt switches (typ) for vertical mounting</t>
  </si>
  <si>
    <t>Hook-Up Drawing - Float switch for sump control</t>
  </si>
  <si>
    <t>Float switch for sump control</t>
  </si>
  <si>
    <t>Hook-Up Drawing - Ultrasonic level switchl</t>
  </si>
  <si>
    <t>Ultrasonic level switchl</t>
  </si>
  <si>
    <t>Hook-Up Drawing - Temperature switch</t>
  </si>
  <si>
    <t>Temperature switch</t>
  </si>
  <si>
    <t>Hook-Up Drawing - Vibrating fork level switch</t>
  </si>
  <si>
    <t>Vibrating fork level switch</t>
  </si>
  <si>
    <t>Hook-Up Drawing - Pressure gauge direct mounted</t>
  </si>
  <si>
    <t>Pressure gauge direct mounted</t>
  </si>
  <si>
    <t>Hook-Up Drawing - Pressure gauge for liquid service</t>
  </si>
  <si>
    <t>Pressure gauge for liquid service</t>
  </si>
  <si>
    <t>Hook-Up Drawing - Hand Switches _Contact Points</t>
  </si>
  <si>
    <t>Hand Switches _Contact Points</t>
  </si>
  <si>
    <t>Hook-Up Drawing - Ultrasonic transducer closed tank</t>
  </si>
  <si>
    <t>Ultrasonic transducer closed tank</t>
  </si>
  <si>
    <t>Hook-Up Drawing - Pressure switch on pinch valve</t>
  </si>
  <si>
    <t>Pressure switch on pinch valve</t>
  </si>
  <si>
    <t>Hook-Up Drawing - Ultrasonic transducer open tank</t>
  </si>
  <si>
    <t>Ultrasonic transducer open tank</t>
  </si>
  <si>
    <t>Hook-Up Drawing - Microwave blocked chute detector (typical)</t>
  </si>
  <si>
    <t>Microwave blocked chute detector (typical)</t>
  </si>
  <si>
    <t>Hook-Up Drawing - Density sensor.</t>
  </si>
  <si>
    <t>Density sensor.</t>
  </si>
  <si>
    <t>Hook-Up Drawing - Electromagnetic flow meter</t>
  </si>
  <si>
    <t>Electromagnetic flow meter</t>
  </si>
  <si>
    <t>Hook-Up Drawing - Metal detector</t>
  </si>
  <si>
    <t>Metal detector</t>
  </si>
  <si>
    <t>Hook-Up Drawing - Humidity transmitter</t>
  </si>
  <si>
    <t>Humidity transmitter</t>
  </si>
  <si>
    <t>Hook-Up Drawing - Capacitance level probe</t>
  </si>
  <si>
    <t>Capacitance level probe</t>
  </si>
  <si>
    <t>Hook-Up Drawing - Mass meter load cell for bins</t>
  </si>
  <si>
    <t>Mass meter load cell for bins</t>
  </si>
  <si>
    <t>Hook-Up Drawing - Orifice plate</t>
  </si>
  <si>
    <t>Orifice plate</t>
  </si>
  <si>
    <t>Hook-Up Drawing - Single instrument stand.</t>
  </si>
  <si>
    <t>Single instrument stand.</t>
  </si>
  <si>
    <t>Hook-Up Drawing - Double instrument stand</t>
  </si>
  <si>
    <t>Double instrument stand</t>
  </si>
  <si>
    <t>Hook-Up Drawing - Laser transmitter mounted vertically</t>
  </si>
  <si>
    <t>Laser transmitter mounted vertically</t>
  </si>
  <si>
    <t>Hook-Up Drawing - Thermocouple-RTD with integral transmitter</t>
  </si>
  <si>
    <t>Thermocouple-RTD with integral transmitter</t>
  </si>
  <si>
    <t>Hook-Up Drawing - Whisker type limit switch</t>
  </si>
  <si>
    <t>Whisker type limit switch</t>
  </si>
  <si>
    <t>Hook-Up Drawing - Pressure switch</t>
  </si>
  <si>
    <t>Pressure switch</t>
  </si>
  <si>
    <t>Hook-Up Drawing - Single solenoid with term box</t>
  </si>
  <si>
    <t>Single solenoid with term box</t>
  </si>
  <si>
    <t>Hook-Up Drawing - Nuclear level switch</t>
  </si>
  <si>
    <t>Nuclear level switch</t>
  </si>
  <si>
    <t>Hook-Up Drawing - Double acting solenoid with term box</t>
  </si>
  <si>
    <t>Double acting solenoid with term box</t>
  </si>
  <si>
    <t>Hook-Up Drawing - Weightometer</t>
  </si>
  <si>
    <t>Weightometer</t>
  </si>
  <si>
    <t>Hook-Up Drawing - Typical pratley box installation</t>
  </si>
  <si>
    <t>Typical pratley box installation</t>
  </si>
  <si>
    <t>Hook-Up Drawing - JB and Instrument labels</t>
  </si>
  <si>
    <t>JB and Instrument labels</t>
  </si>
  <si>
    <t>Hook-Up Drawing - Capacitance level switch for underpan</t>
  </si>
  <si>
    <t>Capacitance level switch for underpan</t>
  </si>
  <si>
    <t>Hook-Up Drawing - Pressure transmitter</t>
  </si>
  <si>
    <t>Pressure transmitter</t>
  </si>
  <si>
    <t>Hook-Up Drawing - Thermocouple-RTD with remote transmitter</t>
  </si>
  <si>
    <t>Thermocouple-RTD with remote transmitter</t>
  </si>
  <si>
    <t>Hook-Up Drawing - Laser transmitter mounted horizontally</t>
  </si>
  <si>
    <t>Laser transmitter mounted horizontally</t>
  </si>
  <si>
    <t>Hook-Up Drawing - Photo electric switch</t>
  </si>
  <si>
    <t>Photo electric switch</t>
  </si>
  <si>
    <t>Hook-Up Drawing - Hydraulic ram position transmitter</t>
  </si>
  <si>
    <t>Hydraulic ram position transmitter</t>
  </si>
  <si>
    <t>Hook-Up Drawing - Ultrasonic transducer for grizzly dump feed bin</t>
  </si>
  <si>
    <t>Ultrasonic transducer for grizzly dump feed bin</t>
  </si>
  <si>
    <t>Hook-Up Drawing - 16A Socket Outlet</t>
  </si>
  <si>
    <t>16A Socket Outlet</t>
  </si>
  <si>
    <t>Hook-Up Drawing - 16A Socket Outlet 2</t>
  </si>
  <si>
    <t>16A Socket Outlet 2</t>
  </si>
  <si>
    <t>Hook-Up Drawing - 63A Welding Socket 1.</t>
  </si>
  <si>
    <t>63A Welding Socket 1.</t>
  </si>
  <si>
    <t>Hook-Up Drawing - 63A Welding Socket 2</t>
  </si>
  <si>
    <t>63A Welding Socket 2</t>
  </si>
  <si>
    <t>Hook-Up Drawing - Building mounted Floodlight</t>
  </si>
  <si>
    <t>Building mounted Floodlight</t>
  </si>
  <si>
    <t>Hook-Up Drawing - Buried Cable typical Installation</t>
  </si>
  <si>
    <t>Buried Cable typical Installation</t>
  </si>
  <si>
    <t>Hook-Up Drawing - Cable Ladder and Unistrut Installation</t>
  </si>
  <si>
    <t>Cable Ladder and Unistrut Installation</t>
  </si>
  <si>
    <t>Hook-Up Drawing - Cable Rack Bending Detail</t>
  </si>
  <si>
    <t>Cable Rack Bending Detail</t>
  </si>
  <si>
    <t>Hook-Up Drawing - Cable Rack channel iron supports</t>
  </si>
  <si>
    <t>Cable Rack channel iron supports</t>
  </si>
  <si>
    <t>Hook-Up Drawing - Cable Rack Earthing Installation</t>
  </si>
  <si>
    <t>Cable Rack Earthing Installation</t>
  </si>
  <si>
    <t>Hook-Up Drawing - Cable Rack Installation on I Beam 1</t>
  </si>
  <si>
    <t>Cable Rack Installation on I Beam 1</t>
  </si>
  <si>
    <t>Hook-Up Drawing - Cable Rack Installation on I Beam 2</t>
  </si>
  <si>
    <t>Cable Rack Installation on I Beam 2</t>
  </si>
  <si>
    <t>Hook-Up Drawing - Cable Rack on cast in Typical</t>
  </si>
  <si>
    <t>Cable Rack on cast in Typical</t>
  </si>
  <si>
    <t>Hook-Up Drawing - Cable Rack Plinth Supports</t>
  </si>
  <si>
    <t>Cable Rack Plinth Supports</t>
  </si>
  <si>
    <t>Hook-Up Drawing - Cable Rack Support in ground</t>
  </si>
  <si>
    <t>Cable Rack Support in ground</t>
  </si>
  <si>
    <t>Hook-Up Drawing - Cable run on Angle Iron Runner</t>
  </si>
  <si>
    <t>Cable run on Angle Iron Runner</t>
  </si>
  <si>
    <t>Hook-Up Drawing - Cable Tagging detail</t>
  </si>
  <si>
    <t>Cable Tagging detail</t>
  </si>
  <si>
    <t>Hook-Up Drawing - Cable typical arrangement on ladder</t>
  </si>
  <si>
    <t>Cable typical arrangement on ladder</t>
  </si>
  <si>
    <t>Hook-Up Drawing - Conveyor Gantry Light Pole</t>
  </si>
  <si>
    <t>Conveyor Gantry Light Pole</t>
  </si>
  <si>
    <t>Hook-Up Drawing - Earthing for conveyor foundation</t>
  </si>
  <si>
    <t>Earthing for conveyor foundation</t>
  </si>
  <si>
    <t>Hook-Up Drawing - Earthing for Conveyors</t>
  </si>
  <si>
    <t>Earthing for Conveyors</t>
  </si>
  <si>
    <t>Hook-Up Drawing - Earthing Pipe Rack</t>
  </si>
  <si>
    <t>Earthing Pipe Rack</t>
  </si>
  <si>
    <t>Hook-Up Drawing - Earthing Terminal from rebar</t>
  </si>
  <si>
    <t>Earthing Terminal from rebar</t>
  </si>
  <si>
    <t>Hook-Up Drawing - Electric Motor Cable Hook up</t>
  </si>
  <si>
    <t>Electric Motor Cable Hook up</t>
  </si>
  <si>
    <t>Hook-Up drawing – Emergency Stop Push Button</t>
  </si>
  <si>
    <t xml:space="preserve"> Emergency Stop Push Button</t>
  </si>
  <si>
    <t>Hook-Up Drawing - Emergency Stop Mounted on wall</t>
  </si>
  <si>
    <t>Emergency Stop Mounted on wall</t>
  </si>
  <si>
    <t>Hook-Up Drawing - Emergency Stop Mounting</t>
  </si>
  <si>
    <t>Emergency Stop Mounting</t>
  </si>
  <si>
    <t>Hook-Up Drawing - Flourescent Bulk Head Fitting on Building</t>
  </si>
  <si>
    <t>Flourescent Bulk Head Fitting on Building</t>
  </si>
  <si>
    <t>Hook-Up Drawing - Flourescent Bulk Head Fitting Pole mount</t>
  </si>
  <si>
    <t>Flourescent Bulk Head Fitting Pole mount</t>
  </si>
  <si>
    <t>Hook-Up Drawing - Highbay Fitting Plant</t>
  </si>
  <si>
    <t>Highbay Fitting Plant</t>
  </si>
  <si>
    <t>Hook-Up Drawing - Highbay Fitting Workshop</t>
  </si>
  <si>
    <t>Highbay Fitting Workshop</t>
  </si>
  <si>
    <t>Hook-Up Drawing - Highmast Distribution Typical</t>
  </si>
  <si>
    <t>Highbay Roof Purlin Mounting</t>
  </si>
  <si>
    <t>Hook-Up Drawing - Highmast Light Kiosk Typical</t>
  </si>
  <si>
    <t>Highmast Light Kiosk Typical</t>
  </si>
  <si>
    <t>Hook-Up Drawing - Highmast Structure and Luminaire Arrangement</t>
  </si>
  <si>
    <t>Highmast Structure and Luminaire Arrangemen</t>
  </si>
  <si>
    <t>Hook-Up Drawing - Unistrut attached to I-Beam</t>
  </si>
  <si>
    <t>Unistrut attached to I-Beam</t>
  </si>
  <si>
    <t>Hook-Up Drawing - Electrical Lighting DB Mounting detail 1</t>
  </si>
  <si>
    <t>Lighting DB Mounting detail 1</t>
  </si>
  <si>
    <t>Hook-Up Drawing - Electrical Lighting DB Mounting detail 2</t>
  </si>
  <si>
    <t>Lighting DB Mounting detail 2</t>
  </si>
  <si>
    <t>Hook-Up Drawing - Electrical Lighting DB Mounting detail 3 over Trench</t>
  </si>
  <si>
    <t>Lighting DB Mounting detail 3 over Trench</t>
  </si>
  <si>
    <t>Hook-Up Drawing - Electrical Motor Earthing typical</t>
  </si>
  <si>
    <t>Motor Earthing typical</t>
  </si>
  <si>
    <t>Hook-Up Drawing - Electrical Photocell Day- Night Switch Installation</t>
  </si>
  <si>
    <t>Photocell Day- Night Switch Installation</t>
  </si>
  <si>
    <t>Hook-Up Drawing - Electrical Pratley CCG Box 3 way installation</t>
  </si>
  <si>
    <t>Pratley CCG Box 3 way installation</t>
  </si>
  <si>
    <t>Hook-Up Drawing - Electrical Pratley CCG Box termination</t>
  </si>
  <si>
    <t>Pratley CCG Box termination</t>
  </si>
  <si>
    <t>Hook-Up Drawing - Electrical Stop Start Station with Canopy</t>
  </si>
  <si>
    <t>Stop Start Station with Canopy</t>
  </si>
  <si>
    <t>Hook-Up Drawing - Electrical Unistrut to side of I-Beam</t>
  </si>
  <si>
    <t>Unistrut to side of I-Beam</t>
  </si>
  <si>
    <t>Hook-Up Drawing - Instrumentation Lighting DB Mounting detail 1</t>
  </si>
  <si>
    <t>Lighting DB Mounting</t>
  </si>
  <si>
    <t>Hook-Up Drawing - Instrumentation Lighting DB Mounting detail 2</t>
  </si>
  <si>
    <t>Hook-Up Drawing - Instrumentation Lighting DB Mounting detail 3 over Trench</t>
  </si>
  <si>
    <t>Hook-Up Drawing - Instrumentation Motor Earthing typical</t>
  </si>
  <si>
    <t>Hook-Up Drawing - Instrumentation Photocell Day- Night Switch Installation</t>
  </si>
  <si>
    <t>Hook-Up Drawing - Instrumentation Pratley CCG Box 3 way installation</t>
  </si>
  <si>
    <t>Hook-Up Drawing - Instrumentation Pratley CCG Box termination</t>
  </si>
  <si>
    <t>Hook-Up Drawing - Instrumentation Stop Start Station with Canopy</t>
  </si>
  <si>
    <t>Hook-Up Drawing - Instrumentation Unistrut to side of I-Beam</t>
  </si>
  <si>
    <t>Electrical Check list - Above Ground Cables - Form</t>
  </si>
  <si>
    <t>Above Ground Cables</t>
  </si>
  <si>
    <t>Electrical Check list - Battery Tripping Unit (BTU) - Form</t>
  </si>
  <si>
    <t>Battery Tripping Unit (BTU)</t>
  </si>
  <si>
    <t>Electrical Check list - Cable Ladder Inspection - Form</t>
  </si>
  <si>
    <t>Cable Ladder Inspection</t>
  </si>
  <si>
    <t>Electrical Check list - DB Installation - Form</t>
  </si>
  <si>
    <t>DB Installation</t>
  </si>
  <si>
    <t>Electrical Check list - Glanding and Termination of Cables - Form</t>
  </si>
  <si>
    <t>Glanding and Termination of Cables</t>
  </si>
  <si>
    <t>Electrical Check list - Installation of Safety Earths - Form</t>
  </si>
  <si>
    <t>Installation of Safety Earths</t>
  </si>
  <si>
    <t>Electrical Check list - JB Installation - Form</t>
  </si>
  <si>
    <t>JB Installation</t>
  </si>
  <si>
    <t>Electrical Check list - Lighting and Small Power - Form</t>
  </si>
  <si>
    <t>Lighting and Small Power</t>
  </si>
  <si>
    <t>Electrical Check list - Manufacture and Installation Cable Rack - Form</t>
  </si>
  <si>
    <t>Manufacture and Installation Cable Rack</t>
  </si>
  <si>
    <t>Electrical Check list - MCC Installation - Form</t>
  </si>
  <si>
    <t>MCC Installation</t>
  </si>
  <si>
    <t>Electrical Check list - Motor Installation- Form</t>
  </si>
  <si>
    <t>Motor Installation</t>
  </si>
  <si>
    <t>Electrical Check list - Stand Station Installation - Form</t>
  </si>
  <si>
    <t>Stand Station Installation</t>
  </si>
  <si>
    <t>Electrical Check list - Test Certificate Equipment Safety Earth - Form</t>
  </si>
  <si>
    <t>Test Certificate Equipment Safety Earth</t>
  </si>
  <si>
    <t>Electrical Check list - Transformer Installation- Form</t>
  </si>
  <si>
    <t>Transformer Installation</t>
  </si>
  <si>
    <t>Electrical Check list - Trenching and Underground Cable Installation - Form</t>
  </si>
  <si>
    <t xml:space="preserve"> Trenching and Underground Cable Installation</t>
  </si>
  <si>
    <t>Instrumentation Check list - Above Ground Cables - Form</t>
  </si>
  <si>
    <t xml:space="preserve"> Above Ground Cables</t>
  </si>
  <si>
    <t>Instrumentation Check list - Control Valve Installation - Form</t>
  </si>
  <si>
    <t xml:space="preserve">Battery Tripping Unit (BTU) </t>
  </si>
  <si>
    <t>Instrumentation Check list - Cable Ladder Inspection - Form</t>
  </si>
  <si>
    <t>Instrumentation Check list - DB Installation - Form</t>
  </si>
  <si>
    <t>Instrumentation Check list - Glanding and Termination of Cables - Form</t>
  </si>
  <si>
    <t>Instrumentation Check list - Field Installed Level Transmitter - Form</t>
  </si>
  <si>
    <t>Instrumentation Check list - JB Installation - Form</t>
  </si>
  <si>
    <t>Instrumentation Check list - Field Installed Transmitter - Form</t>
  </si>
  <si>
    <t>Instrumentation Check list - Manufacture and Installation Cable Rack - Form</t>
  </si>
  <si>
    <t>Instrumentation Check list - Flow Transmitter - Form</t>
  </si>
  <si>
    <t xml:space="preserve"> MCC Installation</t>
  </si>
  <si>
    <t>Instrumentation Check list - Instrument Tubing - Form</t>
  </si>
  <si>
    <t>Instrumentation Check list - Stand Station Installation - Form</t>
  </si>
  <si>
    <t>Instrumentation Check list - Pressure Switch Installation - Forms</t>
  </si>
  <si>
    <t>Instrumentation Checklist - Instrument Installation - Form</t>
  </si>
  <si>
    <t>Instrumentation Check list - Trenching and Underground Cable Installation - Form</t>
  </si>
  <si>
    <t>F</t>
  </si>
  <si>
    <t>Check List - Manhole and Splice for FOC Installation - Form</t>
  </si>
  <si>
    <t>Manhole and Splice for FOC Installation</t>
  </si>
  <si>
    <t>Check list - Punch List - Form</t>
  </si>
  <si>
    <t>Punch List</t>
  </si>
  <si>
    <t>ITP  Motor Cable Installation</t>
  </si>
  <si>
    <t>ITP  Transformer Istallation</t>
  </si>
  <si>
    <t>Electrical - ITP Cable Tray</t>
  </si>
  <si>
    <t>ITP Cable Tray</t>
  </si>
  <si>
    <t>Electrical - ITP Distribution Board</t>
  </si>
  <si>
    <t>ITP Distribution Board</t>
  </si>
  <si>
    <t>ITP Earthing Installation</t>
  </si>
  <si>
    <t>ITP MCC Installations</t>
  </si>
  <si>
    <t>ITP Motor Installation</t>
  </si>
  <si>
    <t>ITP Small Power and Lighting</t>
  </si>
  <si>
    <t>0083</t>
  </si>
  <si>
    <t>Instrumentation - ITP Cable Tray</t>
  </si>
  <si>
    <t xml:space="preserve"> ITP Cable Tray</t>
  </si>
  <si>
    <t>0084</t>
  </si>
  <si>
    <t>ITP Density Transmitters</t>
  </si>
  <si>
    <t>Density Transmitters</t>
  </si>
  <si>
    <t>0085</t>
  </si>
  <si>
    <t>Instrumentation - ITP Distribution Board</t>
  </si>
  <si>
    <t>Distribution Board</t>
  </si>
  <si>
    <t>0086</t>
  </si>
  <si>
    <t>ITP Flow Control  Valves</t>
  </si>
  <si>
    <t>Flow Control  Valves</t>
  </si>
  <si>
    <t>0087</t>
  </si>
  <si>
    <t>ITP Flow Switches</t>
  </si>
  <si>
    <t xml:space="preserve"> Flow Switches</t>
  </si>
  <si>
    <t>0088</t>
  </si>
  <si>
    <t>ITP Flow Transmitters</t>
  </si>
  <si>
    <t>Flow Transmitters</t>
  </si>
  <si>
    <t>0089</t>
  </si>
  <si>
    <t>ITP Hand Switches</t>
  </si>
  <si>
    <t>Hand Switches</t>
  </si>
  <si>
    <t>0090</t>
  </si>
  <si>
    <t>ITP Junction Boxes</t>
  </si>
  <si>
    <t>Junction Boxes</t>
  </si>
  <si>
    <t>0091</t>
  </si>
  <si>
    <t>ITP Level Control Valves</t>
  </si>
  <si>
    <t xml:space="preserve"> Level Control Valves</t>
  </si>
  <si>
    <t>0092</t>
  </si>
  <si>
    <t>ITP Level Switches</t>
  </si>
  <si>
    <t>Level Switches</t>
  </si>
  <si>
    <t>0093</t>
  </si>
  <si>
    <t>ITP Level Transmitters</t>
  </si>
  <si>
    <t>Level Transmitters</t>
  </si>
  <si>
    <t>0094</t>
  </si>
  <si>
    <t>ITP Limit Switches</t>
  </si>
  <si>
    <t>Limit Switches</t>
  </si>
  <si>
    <t>0095</t>
  </si>
  <si>
    <t>ITP Pneumatic Valves</t>
  </si>
  <si>
    <t xml:space="preserve"> Pneumatic Valves</t>
  </si>
  <si>
    <t>0096</t>
  </si>
  <si>
    <t>ITP Pressure Control Valves</t>
  </si>
  <si>
    <t>Pressure Control Valves</t>
  </si>
  <si>
    <t>0097</t>
  </si>
  <si>
    <t>ITP Pressure Gauge</t>
  </si>
  <si>
    <t xml:space="preserve">Pressure Gauge </t>
  </si>
  <si>
    <t>0098</t>
  </si>
  <si>
    <t>ITP Pressure Transmitters</t>
  </si>
  <si>
    <t>Pressure Transmitters</t>
  </si>
  <si>
    <t>0099</t>
  </si>
  <si>
    <t>ITP Sample Points</t>
  </si>
  <si>
    <t xml:space="preserve">Sample Points </t>
  </si>
  <si>
    <t>ITP Speed Transmitters</t>
  </si>
  <si>
    <t xml:space="preserve"> Speed Transmitters</t>
  </si>
  <si>
    <t>0101</t>
  </si>
  <si>
    <t>ITP Temperature Transmitters</t>
  </si>
  <si>
    <t>Temperature Transmitters</t>
  </si>
  <si>
    <t>0102</t>
  </si>
  <si>
    <t>ITP Vibration Transmitters</t>
  </si>
  <si>
    <t xml:space="preserve"> Vibration Transmitters</t>
  </si>
  <si>
    <t>0103</t>
  </si>
  <si>
    <t>ITP Weightometer</t>
  </si>
  <si>
    <t>Test Certificate - Insulation Test of Cables - Form</t>
  </si>
  <si>
    <t>Insulation Test of Cables</t>
  </si>
  <si>
    <t>Test Certificate - Earth Resistance - Form</t>
  </si>
  <si>
    <t>Earth Resistance</t>
  </si>
  <si>
    <t>Test Certificate - Motor Installation- Form</t>
  </si>
  <si>
    <t>Test Certificate - Transformer - Form</t>
  </si>
  <si>
    <t xml:space="preserve"> Transformer</t>
  </si>
  <si>
    <t>0104</t>
  </si>
  <si>
    <t>Test Certificate - Instrument Cables - Form</t>
  </si>
  <si>
    <t>Instrument Cables</t>
  </si>
  <si>
    <t>0105</t>
  </si>
  <si>
    <t>Test Certificate - Instrument Loop Test - Form</t>
  </si>
  <si>
    <t>Instrument Loop Test</t>
  </si>
  <si>
    <t>0106</t>
  </si>
  <si>
    <t>Test Certificate - Test Acceptance Instrument Tubing - Form</t>
  </si>
  <si>
    <t>Test Acceptance Instrument Tubing</t>
  </si>
  <si>
    <t>Hook-Up Drawing - Highbay Roof Purlin Mountin</t>
  </si>
  <si>
    <t>CON</t>
  </si>
  <si>
    <t xml:space="preserve">Notice of delay - Delay Notification Contractual </t>
  </si>
  <si>
    <t xml:space="preserve">Delay Notification Contractual </t>
  </si>
  <si>
    <t>Contract Management (EPCM) - Contract Processes and Agreements.</t>
  </si>
  <si>
    <t>Contract Processes and Agreements.</t>
  </si>
  <si>
    <t>Strategic Coontract Management - Managing Director’s Directive</t>
  </si>
  <si>
    <t>Managing Director’s Directive</t>
  </si>
  <si>
    <t xml:space="preserve">Contract Management Processes and Lifecycle </t>
  </si>
  <si>
    <t>Dispute Resolution</t>
  </si>
  <si>
    <t>Dispute Notice</t>
  </si>
  <si>
    <t xml:space="preserve">Electrical Equipment </t>
  </si>
  <si>
    <t>List</t>
  </si>
  <si>
    <t>Electrical Equipment</t>
  </si>
  <si>
    <t>Notice of Intent to Claim (EOT) - Extension of Time and Cost</t>
  </si>
  <si>
    <t>Contract</t>
  </si>
  <si>
    <t>Notice of Intent to Claim</t>
  </si>
  <si>
    <t xml:space="preserve"> Extension of Time and Cost</t>
  </si>
  <si>
    <t>Generator - Main Aux Supply</t>
  </si>
  <si>
    <t xml:space="preserve"> 1MVA, 400Vac - Datasheet</t>
  </si>
  <si>
    <t>Generator</t>
  </si>
  <si>
    <t xml:space="preserve"> 250kVA, 400Vac - Datasheet</t>
  </si>
  <si>
    <t>250kVA, 400Vac - Datasheet</t>
  </si>
  <si>
    <t>Generator - Wärtsilä</t>
  </si>
  <si>
    <t xml:space="preserve"> 250kVA 400Vac - Datasheet</t>
  </si>
  <si>
    <t>Phase 1 Construction Project Management</t>
  </si>
  <si>
    <t>Construction Project Management</t>
  </si>
  <si>
    <t>630kVA- Datasheet</t>
  </si>
  <si>
    <t>Phase 1 Power Supply and Grid Stabilisation Packages</t>
  </si>
  <si>
    <t>Overall Conceptual Single Line Diagram</t>
  </si>
  <si>
    <t>TDK</t>
  </si>
  <si>
    <t xml:space="preserve"> Power Supply and Grid Stabilisation Packages</t>
  </si>
  <si>
    <t xml:space="preserve">Project and Package Management </t>
  </si>
  <si>
    <t>RDMC Phase 1 Power Supply and Grid Stabilization Packages – E, C &amp; I Engineering Management </t>
  </si>
  <si>
    <t>Power Supply and Grid Stabilization Packages E,C &amp; I Engineering Management</t>
  </si>
  <si>
    <t>​Project Site Wide 3D Model Management</t>
  </si>
  <si>
    <t>Project Site Wide 3D Model Management</t>
  </si>
  <si>
    <t xml:space="preserve">Construction Readiness &amp; Interface Management Framework </t>
  </si>
  <si>
    <t xml:space="preserve">Management Framework </t>
  </si>
  <si>
    <t xml:space="preserve">Risk Management Process </t>
  </si>
  <si>
    <t>Risk Management Process</t>
  </si>
  <si>
    <t>FAT Govemance (EP side)</t>
  </si>
  <si>
    <t xml:space="preserve">Interface Management </t>
  </si>
  <si>
    <t xml:space="preserve">Reporting &amp; Performance KPIs </t>
  </si>
  <si>
    <t>Quality Oversight (ITPs, NCRs)</t>
  </si>
  <si>
    <t>Project Controls</t>
  </si>
  <si>
    <t>PPE Phase 1 Project Controls</t>
  </si>
  <si>
    <t>Phase 1 - Package Management Organogram</t>
  </si>
  <si>
    <t>Chart</t>
  </si>
  <si>
    <t xml:space="preserve">Phase 1 - Package Management </t>
  </si>
  <si>
    <t>Organogram Chart</t>
  </si>
  <si>
    <t>MDR</t>
  </si>
  <si>
    <t>Master Deliverables Register</t>
  </si>
  <si>
    <t>Document Register for Engineering - April 2026</t>
  </si>
  <si>
    <t>VV</t>
  </si>
  <si>
    <t>Monthly</t>
  </si>
  <si>
    <t>Document Register for Engineering</t>
  </si>
  <si>
    <t>Overall Plant</t>
  </si>
  <si>
    <t>Scope of Works : Supply, install and Commissiong</t>
  </si>
  <si>
    <t>Typical Earthing Arrangement</t>
  </si>
  <si>
    <t>Typical Rebar Earthing</t>
  </si>
  <si>
    <t xml:space="preserve"> Detail</t>
  </si>
  <si>
    <t xml:space="preserve">Scope of Works: Construct, Supply, Iinstall and Commissiong </t>
  </si>
  <si>
    <t>Overhead Lines (33kV and 220kVA)</t>
  </si>
  <si>
    <t>Scope of Works: Interface (OHL &amp; Switching Yards)</t>
  </si>
  <si>
    <t>Equipment Earthing</t>
  </si>
  <si>
    <t>Scope of Works: Earthing and Bonding of Equipment</t>
  </si>
  <si>
    <t>Scope of Works</t>
  </si>
  <si>
    <t>PCN</t>
  </si>
  <si>
    <t>Phase 1 Contractual Response to Call off Agreement 10</t>
  </si>
  <si>
    <t>Project Change Notice</t>
  </si>
  <si>
    <t xml:space="preserve">Call off Agreement </t>
  </si>
  <si>
    <t>Phase 1 Contractual Response to Call off Agreement 11</t>
  </si>
  <si>
    <t>Call off Agreement</t>
  </si>
  <si>
    <t xml:space="preserve">Response to Engineering Change Request: Additional Equipment  </t>
  </si>
  <si>
    <t>Response to Engineering Change Request</t>
  </si>
  <si>
    <t>Open Pit Mining Switchroom</t>
  </si>
  <si>
    <t>Switchroom</t>
  </si>
  <si>
    <t>Q</t>
  </si>
  <si>
    <t>QAD</t>
  </si>
  <si>
    <t>EPCM - Responsibilities</t>
  </si>
  <si>
    <t>Quality Assurance Documents</t>
  </si>
  <si>
    <t>Quality Assurance Responsibilities</t>
  </si>
  <si>
    <t>Plant &amp; Equipment</t>
  </si>
  <si>
    <t xml:space="preserve">Cable </t>
  </si>
  <si>
    <t>Cable</t>
  </si>
  <si>
    <t>PCM - Project Quality Governance - Power Packages</t>
  </si>
  <si>
    <t>Standard</t>
  </si>
  <si>
    <t>General - EPCM - Project Quality Governance - Power Packages</t>
  </si>
  <si>
    <t>Change Control Log</t>
  </si>
  <si>
    <t>Earthing layout</t>
  </si>
  <si>
    <t>Earth Mat Design</t>
  </si>
  <si>
    <t>Overall Lighting Layout</t>
  </si>
  <si>
    <t>Earthing for lighting</t>
  </si>
  <si>
    <t>Wartsila Power Plant 1</t>
  </si>
  <si>
    <t>Civil Layout</t>
  </si>
  <si>
    <t>Section views</t>
  </si>
  <si>
    <t>Main Consumer Intake Power Complex</t>
  </si>
  <si>
    <t>Auxiliary Power General Arrangement</t>
  </si>
  <si>
    <t xml:space="preserve">Auxiliary Power </t>
  </si>
  <si>
    <t>Initial controlled issue with tracking enhancements and dashboard</t>
  </si>
  <si>
    <t xml:space="preserve"> Document and Data Register</t>
  </si>
  <si>
    <t>Initial controlled issue</t>
  </si>
  <si>
    <t>Change Management Process Flow</t>
  </si>
  <si>
    <t>C</t>
  </si>
  <si>
    <t>SPC</t>
  </si>
  <si>
    <t xml:space="preserve">Bulk Earthworks </t>
  </si>
  <si>
    <t>Specification</t>
  </si>
  <si>
    <t>AS</t>
  </si>
  <si>
    <t>Specifications</t>
  </si>
  <si>
    <t>Bulk Earthworks</t>
  </si>
  <si>
    <t>RDMC Project - Phase 1 EP Org Chart</t>
  </si>
  <si>
    <t>Heat Trace Systems utilized on the EW and Ph- 1 Site</t>
  </si>
  <si>
    <t>Design Basis and Criteria</t>
  </si>
  <si>
    <t>Heat Trace Systems</t>
  </si>
  <si>
    <t>Construction Data and As-Built Management</t>
  </si>
  <si>
    <t>Construction Data</t>
  </si>
  <si>
    <t>Construction Execution</t>
  </si>
  <si>
    <t>Main Consumer intake</t>
  </si>
  <si>
    <t>Bulk Eartworks Layout</t>
  </si>
  <si>
    <t>33kV OHL Routing for Borefields</t>
  </si>
  <si>
    <t>33kV OHL Single Line diagram for Boreholes</t>
  </si>
  <si>
    <t>Routing for Borefields</t>
  </si>
  <si>
    <t>Plant Wide Substations</t>
  </si>
  <si>
    <t>20m Flood Light Pole</t>
  </si>
  <si>
    <t>Concept General Arrangement</t>
  </si>
  <si>
    <t>Flood Light Pole</t>
  </si>
  <si>
    <t>6m Light Pole</t>
  </si>
  <si>
    <t>Light Pole</t>
  </si>
  <si>
    <t>Foundation Concept</t>
  </si>
  <si>
    <t>Main Consumer Substation</t>
  </si>
  <si>
    <t>Bill of Material : Supply, install and Commissiong</t>
  </si>
  <si>
    <t>Bulk Eartworks Profile Layout</t>
  </si>
  <si>
    <t>Bulk Eartworks Profile Sections</t>
  </si>
  <si>
    <t>Sections</t>
  </si>
  <si>
    <t>Siemens switchyard</t>
  </si>
  <si>
    <t>Sht. 1 of 2</t>
  </si>
  <si>
    <t>Bulk Eartworks Layout Sht.1 of 2</t>
  </si>
  <si>
    <t>Bulk Eartworks Layout sht 1 of 1</t>
  </si>
  <si>
    <t>Bulk Eartworks Profile Layout sht 1 of 1</t>
  </si>
  <si>
    <t>Sht. 1 of 5</t>
  </si>
  <si>
    <t>Bulk Eartworks Profile Sections Sht 1 of 5</t>
  </si>
  <si>
    <t>Sht. 2 of 5</t>
  </si>
  <si>
    <t>Bulk Eartworks Profile Sections  Sht 2 of 5</t>
  </si>
  <si>
    <t>Sht. 3 of 5</t>
  </si>
  <si>
    <t>Bulk Eartworks Profile Sections  Sht 3 of 5</t>
  </si>
  <si>
    <t>Sht. 4 of 5</t>
  </si>
  <si>
    <t>Bulk Eartworks Profile Sections  Sht 4 of 5</t>
  </si>
  <si>
    <t>Sht. 5 of 5</t>
  </si>
  <si>
    <t>Bulk Eartworks Profile Sections  Sht 5 of 5</t>
  </si>
  <si>
    <t>Notice Force Majeure - Siemens</t>
  </si>
  <si>
    <t>Notice Force Majeure</t>
  </si>
  <si>
    <t>Notice Force Majeure - Wärtsilä</t>
  </si>
  <si>
    <t>Cable Schedule</t>
  </si>
  <si>
    <t>Main Consumer Substation-220kV/33kV Panel K08, K16, K29 Mains Incomers</t>
  </si>
  <si>
    <t>LG</t>
  </si>
  <si>
    <t>Main Consumer Sub Panel K15 &amp; K18 and Emergency Gen Switchboard Panel K13 &amp; K17</t>
  </si>
  <si>
    <t>Consumer Substation</t>
  </si>
  <si>
    <t>Consumer Substation-Panel K10-K22 - Bus Couplers</t>
  </si>
  <si>
    <t>Consumer Substation-Panel K01-K04,K06,K09,K12,K14,K19,K21,K23,K27-K30 - Feeders</t>
  </si>
  <si>
    <t>Consumer Substation-Panel K17 - Cable Differential</t>
  </si>
  <si>
    <t>Consumer Substation-Panel K07-K25 - Capacitor Feeders</t>
  </si>
  <si>
    <t>Mining Substation-33kV/11kV Mining Open Pit Panel K02 &amp; K07 and A07 &amp; A11</t>
  </si>
  <si>
    <t>Emergency Switchroom Generators-Panel K01-K09 &amp; K21-K29 - Generator Incomers</t>
  </si>
  <si>
    <t>Emergency Switchroom</t>
  </si>
  <si>
    <t>Emergency Switchroom Bus Coupler-Panel K15 - Bus Coupler</t>
  </si>
  <si>
    <t>Emergency Switchroom Feeders-Panel K10-K13 &amp; K17-K20</t>
  </si>
  <si>
    <t>Mining 11kV Switch Room 1-Panel A02-A16 - Capacitor Feeders</t>
  </si>
  <si>
    <t>Bus Sections</t>
  </si>
  <si>
    <t>Mining 11kV Switch Room 1-Panel A01, A03-A06 and A12-15 &amp; A17 Feeders</t>
  </si>
  <si>
    <t>Mining 11kV Switch Room 1-Panel A09 Bus Section</t>
  </si>
  <si>
    <t>Mining 33kV Switch Room 1-Panel K04 Bus Section</t>
  </si>
  <si>
    <t>Mining 33kV Switch Room 1-Panel K01 &amp; K08 Feeders</t>
  </si>
  <si>
    <t>Mining 33kV Switch Room 1-Panel K03 &amp; K06 Incomer Feeders</t>
  </si>
  <si>
    <t>Underground Services Servitude Layout</t>
  </si>
  <si>
    <t>33/220 kV  switchyard</t>
  </si>
  <si>
    <t>2026-04-20</t>
  </si>
  <si>
    <t>2026-02-25</t>
  </si>
  <si>
    <t>Bulk Earth Works</t>
  </si>
  <si>
    <t>Sht.1 of 3</t>
  </si>
  <si>
    <t xml:space="preserve">Bulk Eartworks Profile Sections </t>
  </si>
  <si>
    <t>Sht.2 of 3</t>
  </si>
  <si>
    <t>Sht.3 of 3</t>
  </si>
  <si>
    <t>RDMC Phase 1 – Spare Parts Planning Register</t>
  </si>
  <si>
    <t xml:space="preserve"> Spare Parts Planning Register</t>
  </si>
  <si>
    <t>General Arrangement Drawing</t>
  </si>
  <si>
    <t>Main Consumer Sub Station Yard Stormwater Drainage</t>
  </si>
  <si>
    <t>Building Design</t>
  </si>
  <si>
    <t>Main Consumer Sub Station</t>
  </si>
  <si>
    <t>Main Consumer Sub Station Yard Underground Utility Piping</t>
  </si>
  <si>
    <t xml:space="preserve"> Control Room and Ablution Facilities for Main Consumer Sub Station Yard</t>
  </si>
  <si>
    <t xml:space="preserve"> Control Room and Ablution Facilities</t>
  </si>
  <si>
    <t>On-Site Power Supply and Transmission</t>
  </si>
  <si>
    <t>Control Philosophy</t>
  </si>
  <si>
    <t xml:space="preserve">Concentrator 33 kV Main Consumer </t>
  </si>
  <si>
    <t>Synchronization Philosophy</t>
  </si>
  <si>
    <t>Concentrator 33 kV Main Consumer</t>
  </si>
  <si>
    <t>Concentrator 33 kV Main Consumer SS Project Package</t>
  </si>
  <si>
    <t>Design Criteria / Basis of Design</t>
  </si>
  <si>
    <t>System Detailed Engineering Design</t>
  </si>
  <si>
    <t>Functional Design Specification</t>
  </si>
  <si>
    <t>CAL</t>
  </si>
  <si>
    <t>Pipe Racks and Supports for Main Consumer Sub Station Yard</t>
  </si>
  <si>
    <t>Structure Stress Calculations and Expansion Provisions</t>
  </si>
  <si>
    <t>Main Consumer Sub Station Yard</t>
  </si>
  <si>
    <t>Structure Stress Calculations</t>
  </si>
  <si>
    <t>Transfer Bus Gantry for 33kV Mining Sub Station 33kV OHL Supply</t>
  </si>
  <si>
    <t>33kV Mining Sub Station</t>
  </si>
  <si>
    <t>Transfer Bus Gantry Termination for 33kV OHL Income from HV Substation</t>
  </si>
  <si>
    <t>33kV OHL Income from HV Substation</t>
  </si>
  <si>
    <t>DID</t>
  </si>
  <si>
    <t>Ventilation and Air Filtration Systems Design</t>
  </si>
  <si>
    <t xml:space="preserve"> Main Consumer Sub Station Yard</t>
  </si>
  <si>
    <t xml:space="preserve">Ventilation and Air Filtration Systems </t>
  </si>
  <si>
    <t>FND</t>
  </si>
  <si>
    <t>Collection Sump from Bunds for Main Consumer Sub Station Yard</t>
  </si>
  <si>
    <t>Civil Foundation Design</t>
  </si>
  <si>
    <t>Cable Racks and Trays for Main Consumer Sub Station Yard</t>
  </si>
  <si>
    <t>Plinth Design and Layout</t>
  </si>
  <si>
    <t>Perimeter Fencing and Access Control for Main Consumer Sub Station Yard</t>
  </si>
  <si>
    <t>Small Power and Lighting  for Main Consumer Sub Station Yard</t>
  </si>
  <si>
    <t xml:space="preserve"> 33kV Mining Sub Station</t>
  </si>
  <si>
    <t>Terrace Roads and Access-ways for Main Consumer SS</t>
  </si>
  <si>
    <t>Buildings and Structures GA</t>
  </si>
  <si>
    <t>Main Consumer SS</t>
  </si>
  <si>
    <t>Cables, OHL and Fibre Route GA</t>
  </si>
  <si>
    <t xml:space="preserve"> Main Consumer SS</t>
  </si>
  <si>
    <t xml:space="preserve">Key Emergency Points and Equipment </t>
  </si>
  <si>
    <t>Terrace Equipment GA</t>
  </si>
  <si>
    <t>Disposal Areas General Arrangement</t>
  </si>
  <si>
    <t xml:space="preserve">Disposal Areas </t>
  </si>
  <si>
    <t>Laydown Areas and Temp Buildings GA</t>
  </si>
  <si>
    <t>Laydown Areas and Temp Buildings</t>
  </si>
  <si>
    <t>Stormwater and Effluent System Design</t>
  </si>
  <si>
    <t>Stormwater and Effluent System</t>
  </si>
  <si>
    <t>Lighting Design and Layout GA</t>
  </si>
  <si>
    <t>Lighting Design and Layout</t>
  </si>
  <si>
    <t>Pipe Routing General Arrangement</t>
  </si>
  <si>
    <t>Roads, Pathways, Offloading Areas and Fences GA</t>
  </si>
  <si>
    <t xml:space="preserve"> Offloading Areas and Fences</t>
  </si>
  <si>
    <t>Water Reticulation &amp; Sewer System Design</t>
  </si>
  <si>
    <t>Water Reticulation &amp; Sewer System</t>
  </si>
  <si>
    <t xml:space="preserve">Stormwater and Effluent System </t>
  </si>
  <si>
    <t>Utilities Connections and Battery Limits GA</t>
  </si>
  <si>
    <t>Utilities Connections and Battery Limits</t>
  </si>
  <si>
    <t xml:space="preserve">Main Consumer Sub Station Yard </t>
  </si>
  <si>
    <t xml:space="preserve">Buildings and Structures </t>
  </si>
  <si>
    <t xml:space="preserve">Cables, OHL and Fibre Route </t>
  </si>
  <si>
    <t>Terrace Equipment</t>
  </si>
  <si>
    <t xml:space="preserve"> Offloading Areas and Fences </t>
  </si>
  <si>
    <t>Cable Trench and Tunnels for Main Consumer Sub Station Yard</t>
  </si>
  <si>
    <t>Buildings and Structures</t>
  </si>
  <si>
    <t>YB</t>
  </si>
  <si>
    <t xml:space="preserve">Terrace Equipment </t>
  </si>
  <si>
    <t>Earthing Systems for Main Consumer Sub Station Yard</t>
  </si>
  <si>
    <t xml:space="preserve">Lighting Design and Layout </t>
  </si>
  <si>
    <t>Cables, OHL and Fibre Route</t>
  </si>
  <si>
    <t>Offloading Areas and Fences</t>
  </si>
  <si>
    <t>Mining Sub Station 33kV OHL Supply</t>
  </si>
  <si>
    <t xml:space="preserve"> 33kV OHL Income from HV Substation</t>
  </si>
  <si>
    <t>Terrace Equipmen</t>
  </si>
  <si>
    <t>Fire Protection and Detection System for Main Consumer Sub Station Yard</t>
  </si>
  <si>
    <t>Fire Detection and Suppression System</t>
  </si>
  <si>
    <t>MDL</t>
  </si>
  <si>
    <t>3D Designs and Drawings</t>
  </si>
  <si>
    <t>PPL</t>
  </si>
  <si>
    <t>Operational &amp; Maint Access Routes Design</t>
  </si>
  <si>
    <t>Structural Earthing and Bonding Design</t>
  </si>
  <si>
    <t>Corrosion Prevention and Protection Design</t>
  </si>
  <si>
    <t>33kV Mining Sub Station 33kV OHL Supply</t>
  </si>
  <si>
    <t>SHP</t>
  </si>
  <si>
    <t>Equipment Assembly Drawings</t>
  </si>
  <si>
    <t>Civil Design Requirements</t>
  </si>
  <si>
    <t>Excavation, Trenching and Compacting Design</t>
  </si>
  <si>
    <t>Concrete Construction Material Specifications</t>
  </si>
  <si>
    <t>Steel Structures Corrosion Protection Specification</t>
  </si>
  <si>
    <t xml:space="preserve"> Material Specifications</t>
  </si>
  <si>
    <t xml:space="preserve"> Protection Specification</t>
  </si>
  <si>
    <t>Protection Specification</t>
  </si>
  <si>
    <t>Material Specifications</t>
  </si>
  <si>
    <t xml:space="preserve"> 33kV Mining Sub Station 33kV OHL Supply</t>
  </si>
  <si>
    <t>SPL</t>
  </si>
  <si>
    <t>Pipe Fabrication and Field Installation Inspection</t>
  </si>
  <si>
    <t>Installation Inspection</t>
  </si>
  <si>
    <t>SSD</t>
  </si>
  <si>
    <t>Steel Support Structures Design</t>
  </si>
  <si>
    <t>Bund-wall Requirements and Design</t>
  </si>
  <si>
    <t>Civil Construction Requirements</t>
  </si>
  <si>
    <t>Underground Pipe Route and Cable Bedding Design</t>
  </si>
  <si>
    <t>Pipe Route and Cable Bedding</t>
  </si>
  <si>
    <t>Roofing and Elevated Platforms Design</t>
  </si>
  <si>
    <t xml:space="preserve"> Pipe Route and Cable Bedding </t>
  </si>
  <si>
    <t>Fire Protection System Design (Civil Works)</t>
  </si>
  <si>
    <t xml:space="preserve">Fire Protection System Design </t>
  </si>
  <si>
    <t xml:space="preserve"> Pipe Route and Cable Bedding</t>
  </si>
  <si>
    <t>Conductor Sag and Tension Plan</t>
  </si>
  <si>
    <t>Cable and Conductor Sizing (incl Volt Drop Calcs)</t>
  </si>
  <si>
    <t xml:space="preserve">Cable and Conductor Sizing </t>
  </si>
  <si>
    <t>Impedance and Burn-off Calculations</t>
  </si>
  <si>
    <t>Cable and Conductor Sizing</t>
  </si>
  <si>
    <t>DIA</t>
  </si>
  <si>
    <t>Cable Block Diagrams and Schedules</t>
  </si>
  <si>
    <t>Electrical Circuit Diagrams (Schematics)</t>
  </si>
  <si>
    <t>Electrical Circuit Diagrams</t>
  </si>
  <si>
    <t>E/I Termination Schedule</t>
  </si>
  <si>
    <t>Termination Schedule</t>
  </si>
  <si>
    <t xml:space="preserve"> Termination Schedule</t>
  </si>
  <si>
    <t>Electrical Block Diagram</t>
  </si>
  <si>
    <t>Equipment Register and Technical Specifications</t>
  </si>
  <si>
    <t>EQL</t>
  </si>
  <si>
    <t>Electrical Equipment Load Register</t>
  </si>
  <si>
    <t>Control Room Power and Earthing Design</t>
  </si>
  <si>
    <t>QRA</t>
  </si>
  <si>
    <t>Lightning Protection Study and Risk Assessment</t>
  </si>
  <si>
    <t>Risk Assessment: Electrical Hazards</t>
  </si>
  <si>
    <t>Risk Assessment</t>
  </si>
  <si>
    <t>Electrical Single Line Diagram</t>
  </si>
  <si>
    <t>Cable and Conductor Specifications</t>
  </si>
  <si>
    <t>Lighting and Luminaire Design</t>
  </si>
  <si>
    <t>Cable Termination Specifications</t>
  </si>
  <si>
    <t>Electrical Equipment Installation Requirements</t>
  </si>
  <si>
    <t xml:space="preserve"> Installation Requirements</t>
  </si>
  <si>
    <t>Hazardous Area Classification</t>
  </si>
  <si>
    <t>Thermal Management and Fire Prevention Design</t>
  </si>
  <si>
    <t>Installation Requirements</t>
  </si>
  <si>
    <t>Electrical Design Standards</t>
  </si>
  <si>
    <t>Earth Map and Bonding Design</t>
  </si>
  <si>
    <t>Control Network Architecture Design</t>
  </si>
  <si>
    <t>Interface Panel and I/O Schematics</t>
  </si>
  <si>
    <t>Control Network Communication Design</t>
  </si>
  <si>
    <t>Emergency Shutdown System Design</t>
  </si>
  <si>
    <t xml:space="preserve">Control System Configuration </t>
  </si>
  <si>
    <t>NAR</t>
  </si>
  <si>
    <t>Control System Control Narrative &amp; Interlock Design</t>
  </si>
  <si>
    <t>Control Narrative &amp; Interlock Design</t>
  </si>
  <si>
    <t>Emergency Shutdown System Control Narrative</t>
  </si>
  <si>
    <t xml:space="preserve">Emergency Shutdown System </t>
  </si>
  <si>
    <t>Instrument Sizing and Specification Sheets</t>
  </si>
  <si>
    <t>Hazardous Area Classification Design and Calculations</t>
  </si>
  <si>
    <t>Smoke and Fire Detection System Design</t>
  </si>
  <si>
    <t>Smoke and Fire Detection System</t>
  </si>
  <si>
    <t>Confined Space Protection System Design</t>
  </si>
  <si>
    <t>Confined Space Protection System</t>
  </si>
  <si>
    <t>Closed Circuit Television (CCTV) Design</t>
  </si>
  <si>
    <t>HAC</t>
  </si>
  <si>
    <t>Process Safety Design Review (HAZOP &amp; LOPA)</t>
  </si>
  <si>
    <t xml:space="preserve">Process Safety Design Review </t>
  </si>
  <si>
    <t>ITD</t>
  </si>
  <si>
    <t>Instrument Wiring Loop Diagrams and Cable Schedule</t>
  </si>
  <si>
    <t>Wiring Loop Diagrams and Cable Schedule</t>
  </si>
  <si>
    <t>Instrumentation Equipment Tag Register</t>
  </si>
  <si>
    <t>Equipment Alarm and Trip Level Register</t>
  </si>
  <si>
    <t xml:space="preserve"> Alarm and Trip Level Register</t>
  </si>
  <si>
    <t>PID</t>
  </si>
  <si>
    <t xml:space="preserve">Pipe &amp; Instrument Diagrams </t>
  </si>
  <si>
    <t>Risk Assessment: Fire and Explosions</t>
  </si>
  <si>
    <t>Automated Isolation Valve Specification</t>
  </si>
  <si>
    <t xml:space="preserve"> Valve Specification</t>
  </si>
  <si>
    <t>Junction Box and Interface Cabinet Design</t>
  </si>
  <si>
    <t>Piping Pressure Drop Calculations</t>
  </si>
  <si>
    <t>Vessel and Structure Design with Stress Analysis Calcs</t>
  </si>
  <si>
    <t>Vessel and Structure Design</t>
  </si>
  <si>
    <t>Pressure Relief Devices Design and Specification</t>
  </si>
  <si>
    <t>Mechanical Equipment Register with Specifications</t>
  </si>
  <si>
    <t>ISO</t>
  </si>
  <si>
    <t>Piping Isometric Design and Layouts</t>
  </si>
  <si>
    <t>Rigging Study and Lifting Equipment Design</t>
  </si>
  <si>
    <t>Study and Lifting Equipment Design</t>
  </si>
  <si>
    <t>Fastener Specification and Torque Procedures</t>
  </si>
  <si>
    <t>Specification and Torque Procedures</t>
  </si>
  <si>
    <t>PSP</t>
  </si>
  <si>
    <t>Pipe and Cable Support Racks Design</t>
  </si>
  <si>
    <t>Fabrication Inspection QC Pack (Incl. NDT)</t>
  </si>
  <si>
    <t xml:space="preserve">Fabrication Inspection </t>
  </si>
  <si>
    <t>Equipment Fabrication Drawings</t>
  </si>
  <si>
    <t>Fabrication Drawings</t>
  </si>
  <si>
    <t>Manual Isolation Valve Design Specification</t>
  </si>
  <si>
    <t xml:space="preserve"> Valve Design Specification</t>
  </si>
  <si>
    <t>Gasket Schedule and Material Specification</t>
  </si>
  <si>
    <t>Pump Design and Specifications</t>
  </si>
  <si>
    <t>Lifting and Crawl Beam Design Specification</t>
  </si>
  <si>
    <t>Material Selection and Verification Specification</t>
  </si>
  <si>
    <t>Rotating Equipment Alignment Specifications</t>
  </si>
  <si>
    <t>Alignment Specifications</t>
  </si>
  <si>
    <t>Drive Coupling and Connector Design Specification</t>
  </si>
  <si>
    <t>Manual Isolation Valve Design</t>
  </si>
  <si>
    <t>Diesel Fuel Handling and Storage Design</t>
  </si>
  <si>
    <t xml:space="preserve"> Fuel Handling and Storage Design</t>
  </si>
  <si>
    <t>T</t>
  </si>
  <si>
    <t>Site Surveying &amp; Geotechnical Report</t>
  </si>
  <si>
    <t>Civil Design and Requirements</t>
  </si>
  <si>
    <t>W</t>
  </si>
  <si>
    <t>ELE</t>
  </si>
  <si>
    <t>Bulk Earth Works Design and Report</t>
  </si>
  <si>
    <t>Drainage, Run-off and Impoundment Design</t>
  </si>
  <si>
    <t>TRP</t>
  </si>
  <si>
    <t>Soil Classification and Nomination Deliverables</t>
  </si>
  <si>
    <t>Soil Resistivity Testing Report</t>
  </si>
  <si>
    <t>6230</t>
  </si>
  <si>
    <t>High Voltage (220 kV) Transmission Lines</t>
  </si>
  <si>
    <t>220 kV &amp; 33kV Overhead Lines Project Package</t>
  </si>
  <si>
    <t>220 kV &amp; 33kV Overhead Lines</t>
  </si>
  <si>
    <t>Detailed Engineering Design</t>
  </si>
  <si>
    <t>220kV Transmission Substations Project Package</t>
  </si>
  <si>
    <t>220kV Transmission Substations</t>
  </si>
  <si>
    <t>Synchronisation Philosophy</t>
  </si>
  <si>
    <t>33kV Interconnect Cables between Solar S/Room and Solar PV Substation</t>
  </si>
  <si>
    <t>Room and Solar PV Substation</t>
  </si>
  <si>
    <t>Perimeter Fencing for Solar PV Substation</t>
  </si>
  <si>
    <t>Solar PV Substation</t>
  </si>
  <si>
    <t>Oil Collection Sump from Bunds for Solar PV Substation</t>
  </si>
  <si>
    <t xml:space="preserve"> Solar PV Substation</t>
  </si>
  <si>
    <t xml:space="preserve">Laydown Areas and Temp Buildings </t>
  </si>
  <si>
    <t>Terrace, Roads and Access-ways for Solar PV Substation</t>
  </si>
  <si>
    <t>Roads, Pathways, Offloading Areas and Fences</t>
  </si>
  <si>
    <t>Operational &amp; Maint Access Routes</t>
  </si>
  <si>
    <t>Pipe Route and Cable Bedding Design</t>
  </si>
  <si>
    <t xml:space="preserve"> Requirements and Design</t>
  </si>
  <si>
    <t xml:space="preserve"> Pipe Route and Cable Bedding Design</t>
  </si>
  <si>
    <t>Requirements and Design</t>
  </si>
  <si>
    <t>Protection Relay Design</t>
  </si>
  <si>
    <t>Inspection and Test Plan Library</t>
  </si>
  <si>
    <t>Library</t>
  </si>
  <si>
    <t>OC</t>
  </si>
  <si>
    <t xml:space="preserve">Inspection and Test Plan </t>
  </si>
  <si>
    <t>Material and Test Certificates Register</t>
  </si>
  <si>
    <t>Material and Test Certificates</t>
  </si>
  <si>
    <t>Non-Conformance Report (NCR) Log</t>
  </si>
  <si>
    <t>Report log</t>
  </si>
  <si>
    <t>Non-Conformance</t>
  </si>
  <si>
    <t>Quality Surveillance Report Log</t>
  </si>
  <si>
    <t>Quality Surveillance</t>
  </si>
  <si>
    <t>Engineering Quality Management Plan</t>
  </si>
  <si>
    <t xml:space="preserve">Engineering Quality Management </t>
  </si>
  <si>
    <t>QA/QC Coaching Form</t>
  </si>
  <si>
    <t>QA Data Book Verification Record</t>
  </si>
  <si>
    <t xml:space="preserve">Record </t>
  </si>
  <si>
    <t xml:space="preserve">QA Data Book Verification </t>
  </si>
  <si>
    <t>Control Room Facility and Workshop Layout</t>
  </si>
  <si>
    <t>Road Crossings Layout</t>
  </si>
  <si>
    <t>TV</t>
  </si>
  <si>
    <t>Road Crossings</t>
  </si>
  <si>
    <t>Road Crossings - MV &amp; LV Compartments</t>
  </si>
  <si>
    <t>Road Crossings - LV Compartment</t>
  </si>
  <si>
    <t>ETAP Network Model</t>
  </si>
  <si>
    <t>33kV Interconnect Cables</t>
  </si>
  <si>
    <t xml:space="preserve">Solar PV Substation </t>
  </si>
  <si>
    <t>Perimeter Fencing</t>
  </si>
  <si>
    <t>Oil Collection Sump</t>
  </si>
  <si>
    <t>33/220 kV Solar PV Substation</t>
  </si>
  <si>
    <t>Terrace, Roads and Access-ways</t>
  </si>
  <si>
    <t>6212</t>
  </si>
  <si>
    <t>Power Station 1</t>
  </si>
  <si>
    <t>Wartsila Project Package</t>
  </si>
  <si>
    <t xml:space="preserve">33kV Wartsila Sub Station SR Protection Relays </t>
  </si>
  <si>
    <t>Power Management System Philosophy</t>
  </si>
  <si>
    <t>33kV Interconnect Cables between Wartsila and M-Intake Sub Station</t>
  </si>
  <si>
    <t>M-Intake Sub Station</t>
  </si>
  <si>
    <t>Wartsila Mobile Load Bank Cable Racks and Ducts</t>
  </si>
  <si>
    <t>33kV Interconnect Cable Racks and Ducts between Wartsila and M-Intake SS</t>
  </si>
  <si>
    <t>33kV Interconnect Cable Racks and Ducts</t>
  </si>
  <si>
    <t>Wartsila and M-Intake SS</t>
  </si>
  <si>
    <t>Wartsila 11kV Mobile Load Bank Interconnect Cables</t>
  </si>
  <si>
    <t>Wartsila Mobile Load Bank Earthing Connection Points</t>
  </si>
  <si>
    <t>Wartsila and M-Intake Sub Station</t>
  </si>
  <si>
    <t>Civil Works Execution Plan</t>
  </si>
  <si>
    <t xml:space="preserve">33kV Interconnect Cable Racks and Ducts </t>
  </si>
  <si>
    <t>Wartsila Mobile Load Bank Termination Bay Control Interface</t>
  </si>
  <si>
    <t>Electrical Network Architecture</t>
  </si>
  <si>
    <t>CT and PT Datasheets</t>
  </si>
  <si>
    <t>Mobile Load Bank Electrical General Arrangement</t>
  </si>
  <si>
    <t>Electrical Equipment Layout</t>
  </si>
  <si>
    <t>Control Room Design</t>
  </si>
  <si>
    <t>Load Bank Operational and Maintenance Study</t>
  </si>
  <si>
    <t>HV/MV Operational and Maintenance Study</t>
  </si>
  <si>
    <t>Reactive Power Study</t>
  </si>
  <si>
    <t>Electrical Equipment Communication Specification</t>
  </si>
  <si>
    <t>33kV Interconnect Cable Racks and Duc</t>
  </si>
  <si>
    <t>Wartsila Sub Station Switch Room Control System</t>
  </si>
  <si>
    <t>Control System UPS &amp; Back-up Systems Design</t>
  </si>
  <si>
    <t>Wartsila Sub Station SR Control System Comms Interface</t>
  </si>
  <si>
    <t>HMI and Graphics design</t>
  </si>
  <si>
    <t>Control System Control Philosophy</t>
  </si>
  <si>
    <t>Alarm Classification Methodology</t>
  </si>
  <si>
    <t>Control System Design Requirements</t>
  </si>
  <si>
    <t>Historian and Server Design</t>
  </si>
  <si>
    <t xml:space="preserve">33kV Interconnect Cables </t>
  </si>
  <si>
    <t>33/220 kV Power Station Substation</t>
  </si>
  <si>
    <t>33kV Interconnect Cables between Wartsila and Power Station Substation</t>
  </si>
  <si>
    <t>Wartsila and Power Station Substation</t>
  </si>
  <si>
    <t>Perimeter Fencing for Power Station Substation</t>
  </si>
  <si>
    <t>Oil Collection Sump from Bunds for Power Station Substation</t>
  </si>
  <si>
    <t>Oil Collection Sump from Bunds</t>
  </si>
  <si>
    <t>Power Station Substation</t>
  </si>
  <si>
    <t>Terrace, Roads and Access-ways for Power Station Substation</t>
  </si>
  <si>
    <t xml:space="preserve"> Power Station Substation</t>
  </si>
  <si>
    <t xml:space="preserve">Perimeter Fencing </t>
  </si>
  <si>
    <t>220/33 kV Plant Main Substation</t>
  </si>
  <si>
    <t>33kV Interconnect Cables between PM Substation and Main Cons Switch Yrd</t>
  </si>
  <si>
    <t>Main Cons Switch Yrd</t>
  </si>
  <si>
    <t>Perimeter Fencing for Plant Main Substation</t>
  </si>
  <si>
    <t>Main Substation</t>
  </si>
  <si>
    <t>Terrace, Roads and Access-ways for Plant Main Substation</t>
  </si>
  <si>
    <t>Plant Main Substation</t>
  </si>
  <si>
    <t xml:space="preserve"> Main Cons Switch Yrd</t>
  </si>
  <si>
    <t xml:space="preserve">Terrace, Roads and Access-ways </t>
  </si>
  <si>
    <t xml:space="preserve"> Plant Main Substation</t>
  </si>
  <si>
    <t>Diagrams and Schedules</t>
  </si>
  <si>
    <t xml:space="preserve"> Single Line Diagram</t>
  </si>
  <si>
    <t xml:space="preserve"> Specifications</t>
  </si>
  <si>
    <t>Architecture Design</t>
  </si>
  <si>
    <t xml:space="preserve"> Communication Design</t>
  </si>
  <si>
    <t>Load Bank Project Package</t>
  </si>
  <si>
    <t>11kV Protection Relays for Wartsila Load Bank</t>
  </si>
  <si>
    <t>11kV Protection Relays</t>
  </si>
  <si>
    <t>Wartsila Load Bank</t>
  </si>
  <si>
    <t>11kV Protection Relays for Emerg. Generation Load Bank</t>
  </si>
  <si>
    <t>System Philosophy</t>
  </si>
  <si>
    <t>11kV Protection Relays for Emergency Gen Load Bank</t>
  </si>
  <si>
    <t xml:space="preserve"> System Philosophy</t>
  </si>
  <si>
    <t xml:space="preserve"> Design Specification</t>
  </si>
  <si>
    <t xml:space="preserve"> Engineering Design</t>
  </si>
  <si>
    <t>36 MVA Power Station Mobile Load Bank Concrete Pad</t>
  </si>
  <si>
    <t>36 MVA Power Station</t>
  </si>
  <si>
    <t>Foundation Design</t>
  </si>
  <si>
    <t>Design and Layout</t>
  </si>
  <si>
    <t>36 MVA Power Station Mobile Load Bank Cable Racks</t>
  </si>
  <si>
    <t>Platform and Foundations for Wartsila Load Bank</t>
  </si>
  <si>
    <t>Platform and Foundations</t>
  </si>
  <si>
    <t xml:space="preserve"> Wartsila Load Bank</t>
  </si>
  <si>
    <t>Perimeter Fencing for for Wartsila Load Bank</t>
  </si>
  <si>
    <t>Small Power and Lighting for Wartsila Load Bank</t>
  </si>
  <si>
    <t>Small Power and Lighting</t>
  </si>
  <si>
    <t>Cable Racks and Trays for Wartsila Load Bank</t>
  </si>
  <si>
    <t>Cable Racks and Trays</t>
  </si>
  <si>
    <t>Pad Platform and Foundations for Emergency Gen Load Bank</t>
  </si>
  <si>
    <t>Pad Platform and Foundations</t>
  </si>
  <si>
    <t>Emergency Gen Load Bank</t>
  </si>
  <si>
    <t>Perimeter Fencing for Emergency Gen Load Bank</t>
  </si>
  <si>
    <t>Small Power and Lighting forEmergency Gen Load Bank</t>
  </si>
  <si>
    <t>Cable Racks and Trays for Emergency Gen Load Bank</t>
  </si>
  <si>
    <t>36 MVA Power Station Mobile Load Bank Connection Cables</t>
  </si>
  <si>
    <t>Load Bank Connection Cables</t>
  </si>
  <si>
    <t xml:space="preserve">36 MVA Power Station </t>
  </si>
  <si>
    <t>Load Bank Cable Racks</t>
  </si>
  <si>
    <t>36 MVA Power Station Mobile Load Bank Earthing System</t>
  </si>
  <si>
    <t>Load Bank Earthing System</t>
  </si>
  <si>
    <t xml:space="preserve"> Load Bank Earthing System</t>
  </si>
  <si>
    <t>System Design</t>
  </si>
  <si>
    <t>Fire Protection and Detection System for Wartsila Load Bank</t>
  </si>
  <si>
    <t>Fire Protection and Detection System</t>
  </si>
  <si>
    <t>Terrace Roads and Access-ways for Wartsila Load Bank</t>
  </si>
  <si>
    <t>Terrace Roads and Access-ways</t>
  </si>
  <si>
    <t>Solar PV 220kV Switch Yard</t>
  </si>
  <si>
    <t>Single line Diagram</t>
  </si>
  <si>
    <t>Notice of Delay - RDMC Board Security Review</t>
  </si>
  <si>
    <t>Notice of Delay</t>
  </si>
  <si>
    <t>Metering Instruments for Wartsila Load Bank</t>
  </si>
  <si>
    <t xml:space="preserve">Metering Instruments </t>
  </si>
  <si>
    <t>MV Cabling and Termination for Wartsila Load Bank</t>
  </si>
  <si>
    <t>MV Cabling and Termination</t>
  </si>
  <si>
    <t>LV, Control and Signal Cables for Wartsila Load Bank</t>
  </si>
  <si>
    <t>LV, Control and Signal Cables</t>
  </si>
  <si>
    <t>Cable Trench and Tunnels for Wartsila Load Bank</t>
  </si>
  <si>
    <t>Cable Trench and Tunnels</t>
  </si>
  <si>
    <t>Lightning Protection System forWartsila Load Bank</t>
  </si>
  <si>
    <t>Lightning Protection System</t>
  </si>
  <si>
    <t>Earthing System for Wartsila Load Bank</t>
  </si>
  <si>
    <t xml:space="preserve">Earthing System </t>
  </si>
  <si>
    <t xml:space="preserve"> Emergency Gen Load Bank</t>
  </si>
  <si>
    <t>Fire Protection System Emergency Gen Load Bank</t>
  </si>
  <si>
    <t>Fire Protection System</t>
  </si>
  <si>
    <t>Gen Load Bank</t>
  </si>
  <si>
    <t>PV Siemens switchyard</t>
  </si>
  <si>
    <t>Bulk Eartworks Profile Sections View</t>
  </si>
  <si>
    <t>Metering Instruments for Emergency Gen Load Bank</t>
  </si>
  <si>
    <t>Metering Instruments</t>
  </si>
  <si>
    <t>MV Cabling and Termination for Emergency Gen Load Bank</t>
  </si>
  <si>
    <t xml:space="preserve">MV Cabling and Termination </t>
  </si>
  <si>
    <t>LV, Control and Signal Cables for Emergency Gen Load Bank</t>
  </si>
  <si>
    <t xml:space="preserve">Cable Racks and Trays </t>
  </si>
  <si>
    <t>Cable Trench and Tunnels for Emergency Gen Load Bank</t>
  </si>
  <si>
    <t>Lightning Protection System for Emergency Gen Load Bank</t>
  </si>
  <si>
    <t>Earthing System forEmergency Gen Load Bank</t>
  </si>
  <si>
    <t>Earthing System</t>
  </si>
  <si>
    <t>Mobile Load Bank Concrete Pad</t>
  </si>
  <si>
    <t xml:space="preserve">Pad Platform and Foundations </t>
  </si>
  <si>
    <t>Siemens Switchyard</t>
  </si>
  <si>
    <t>Bulk Earthworks Specification</t>
  </si>
  <si>
    <t>Bulk Earthworks Bill of Material</t>
  </si>
  <si>
    <t>PV Siemens Switchyard</t>
  </si>
  <si>
    <t>33/220 kV Switchyard</t>
  </si>
  <si>
    <t xml:space="preserve"> Load Bank Concrete Pad</t>
  </si>
  <si>
    <t xml:space="preserve"> Load Bank Connection Cables</t>
  </si>
  <si>
    <t xml:space="preserve"> Load Bank Cable Racks</t>
  </si>
  <si>
    <t xml:space="preserve">Small Power and Lighting </t>
  </si>
  <si>
    <t xml:space="preserve">PPE - RDMC - Phase One - Temporary Facilities </t>
  </si>
  <si>
    <t xml:space="preserve"> Plan</t>
  </si>
  <si>
    <t>Support Facilities</t>
  </si>
  <si>
    <t>Load Bank Concrete Pad</t>
  </si>
  <si>
    <t>36 MVA Power Station Mobile Load Bank Control Interface</t>
  </si>
  <si>
    <t>Load Bank Control Interface</t>
  </si>
  <si>
    <t xml:space="preserve">Fire Protection and Detection System </t>
  </si>
  <si>
    <t>33kV Cable Block Diagram</t>
  </si>
  <si>
    <t>Main Consumer Intake</t>
  </si>
  <si>
    <t>33kV Cable Block</t>
  </si>
  <si>
    <t>11kV Cable Block Diagram</t>
  </si>
  <si>
    <t>11kV Cable Block</t>
  </si>
  <si>
    <t>Cable Trench Cable Detail - Generartor Area</t>
  </si>
  <si>
    <t>CablE Trench</t>
  </si>
  <si>
    <t>MV Cable Road Crossing Cable Detail - 220/33kV 80MVA Transformers</t>
  </si>
  <si>
    <t>MV Cable Road Crossing</t>
  </si>
  <si>
    <t>MV Cable Trench Cable Detail - 220/33kV 80MVA Transformers</t>
  </si>
  <si>
    <t xml:space="preserve">MV Cable Trench Cable </t>
  </si>
  <si>
    <t>Cable Trench Cable Detail - Syncon Cables</t>
  </si>
  <si>
    <t>Cable Trench</t>
  </si>
  <si>
    <t>Cable Gantry A Cable Detail</t>
  </si>
  <si>
    <t xml:space="preserve">Cable Gantry A </t>
  </si>
  <si>
    <t>Cable Gantry B Cable Detail</t>
  </si>
  <si>
    <t>Cable Gantry B</t>
  </si>
  <si>
    <t xml:space="preserve">Main Consumer Substation </t>
  </si>
  <si>
    <t xml:space="preserve">LV Cable Block Diagram </t>
  </si>
  <si>
    <t>TM</t>
  </si>
  <si>
    <t>2026-05-29</t>
  </si>
  <si>
    <t>Emerg. Generation Load Bank</t>
  </si>
  <si>
    <t xml:space="preserve">Lightning Protection System </t>
  </si>
  <si>
    <t xml:space="preserve"> Load Bank Control Interface</t>
  </si>
  <si>
    <t xml:space="preserve"> Emerg. Generation Load Bank</t>
  </si>
  <si>
    <t xml:space="preserve">LV, Control and Signal Cables </t>
  </si>
  <si>
    <t>Plant-Wide Substations Document Register</t>
  </si>
  <si>
    <t>Document and Drawing Register</t>
  </si>
  <si>
    <t xml:space="preserve"> Construction Doc Register</t>
  </si>
  <si>
    <t>Pseudo-Color Illuminance Distribution Map</t>
  </si>
  <si>
    <t>Switch Room (PCC and MCC) Detail Design</t>
  </si>
  <si>
    <t xml:space="preserve">11kV Protection Relays </t>
  </si>
  <si>
    <t>Concrete Pad</t>
  </si>
  <si>
    <t>Control Interface</t>
  </si>
  <si>
    <t xml:space="preserve"> Control Interface</t>
  </si>
  <si>
    <t>Connection Cables</t>
  </si>
  <si>
    <t xml:space="preserve"> Cable Racks</t>
  </si>
  <si>
    <t xml:space="preserve"> Earthing System</t>
  </si>
  <si>
    <t xml:space="preserve">Cable Trench and Tunnels </t>
  </si>
  <si>
    <t xml:space="preserve"> Connection Cables</t>
  </si>
  <si>
    <t>Cable Racks</t>
  </si>
  <si>
    <t xml:space="preserve">Fire Protection System </t>
  </si>
  <si>
    <t>Roads and Servitudes Layout</t>
  </si>
  <si>
    <t xml:space="preserve"> Layout</t>
  </si>
  <si>
    <t>Storm Water Dainage Layout</t>
  </si>
  <si>
    <t>Storm Water Drainage Details</t>
  </si>
  <si>
    <t>Storm Water Dainage Details</t>
  </si>
  <si>
    <t>Roads and Servitudes Sections</t>
  </si>
  <si>
    <t xml:space="preserve"> Main Consumer Sub Station</t>
  </si>
  <si>
    <t xml:space="preserve">Roads and Servitudes </t>
  </si>
  <si>
    <t>Storm Water Dainage Sections</t>
  </si>
  <si>
    <t>Storm Water Dainage</t>
  </si>
  <si>
    <t>Underground Utilities and Piping Setion</t>
  </si>
  <si>
    <t>Underground Utilities and Piping</t>
  </si>
  <si>
    <t>Cable Trench Section</t>
  </si>
  <si>
    <t>Oil Treatment Facility Section</t>
  </si>
  <si>
    <t>Oil Treatment Facility</t>
  </si>
  <si>
    <t>33kV E-house Section</t>
  </si>
  <si>
    <t>33kV E-house</t>
  </si>
  <si>
    <t>Auxillary Power Section</t>
  </si>
  <si>
    <t>Auxillary Power</t>
  </si>
  <si>
    <t>Control Room, Offices, Prayer Room and Ablutions Section</t>
  </si>
  <si>
    <t>Control Room, Offices, Prayer Room and Ablutions</t>
  </si>
  <si>
    <t>Oil Storage Room Section</t>
  </si>
  <si>
    <t xml:space="preserve">Oil Storage Room </t>
  </si>
  <si>
    <t>Roads and Servitudes Detail</t>
  </si>
  <si>
    <t>Underground Utilities and Piping Detail</t>
  </si>
  <si>
    <t>Cable Gantry Details</t>
  </si>
  <si>
    <t>Cable Trench Details</t>
  </si>
  <si>
    <t>Fencing Details</t>
  </si>
  <si>
    <t>Oil Treatment Facility Details</t>
  </si>
  <si>
    <t xml:space="preserve">Oil Treatment Facility </t>
  </si>
  <si>
    <t>33kV E-house Details</t>
  </si>
  <si>
    <t>Auxillary Power Details</t>
  </si>
  <si>
    <t>Control Room, Offices, Prayer Room and Ablutions Detail</t>
  </si>
  <si>
    <t>Control Room, Offices, Prayer Room and Ablution</t>
  </si>
  <si>
    <t>Oil Storage Room Detail</t>
  </si>
  <si>
    <t>Oil Storage Room General Arrangement</t>
  </si>
  <si>
    <t xml:space="preserve"> Main Consumer Sub Station </t>
  </si>
  <si>
    <t>Oil Storage Room</t>
  </si>
  <si>
    <t>Cable Gantry Isometric Arrangement</t>
  </si>
  <si>
    <t>Cable Gantry</t>
  </si>
  <si>
    <t xml:space="preserve">Underground Utilities and Piping Layout </t>
  </si>
  <si>
    <t>Cable Trench Layout</t>
  </si>
  <si>
    <t>Fencing Layout</t>
  </si>
  <si>
    <t>Oil Treatment Facility Layout</t>
  </si>
  <si>
    <t>33kV E-house Layout</t>
  </si>
  <si>
    <t>Auxillary Power Layout</t>
  </si>
  <si>
    <t>Early Mining Layout</t>
  </si>
  <si>
    <t>Laydown Area Layout</t>
  </si>
  <si>
    <t>Contractor Interface Responsibility Layout</t>
  </si>
  <si>
    <t>Bulk Diesel Generator</t>
  </si>
  <si>
    <t>Bulk Diesel Generator Section</t>
  </si>
  <si>
    <t xml:space="preserve">Bulk Diesel Generator </t>
  </si>
  <si>
    <t>Bulk Diesel Generator Layout</t>
  </si>
  <si>
    <t>Transformer Layout</t>
  </si>
  <si>
    <t>Transformer</t>
  </si>
  <si>
    <t>Transformer Section</t>
  </si>
  <si>
    <t>Transformer Detail</t>
  </si>
  <si>
    <t>Bulk Diesel Storage</t>
  </si>
  <si>
    <t>Diesel Spillage Facility Details</t>
  </si>
  <si>
    <t xml:space="preserve">Diesel Spillage Facility </t>
  </si>
  <si>
    <t>Bulk Diesel Storage Layout</t>
  </si>
  <si>
    <t>Diesel Spillage Facility Layout</t>
  </si>
  <si>
    <t>Diesel Spillage Facility</t>
  </si>
  <si>
    <t>Bulk Diesel Storage Section</t>
  </si>
  <si>
    <t>Diesel Spillage Facility Section</t>
  </si>
  <si>
    <t>Load Bank Layout</t>
  </si>
  <si>
    <t>Load Bank</t>
  </si>
  <si>
    <t>Load Bank Sections</t>
  </si>
  <si>
    <t xml:space="preserve">Load Bank </t>
  </si>
  <si>
    <t xml:space="preserve">Transformer </t>
  </si>
  <si>
    <t>Synchronous Condenser Layout</t>
  </si>
  <si>
    <t>Synchronous Condenser Section</t>
  </si>
  <si>
    <t>Notice Delegation of Responsibilities to PMC (Fluor)</t>
  </si>
  <si>
    <t>Notice Delegation of Responsibilities</t>
  </si>
  <si>
    <t>Cable Trench Cable Detail - 33kV OHL Cables</t>
  </si>
  <si>
    <t>Solar PV Substation Bill of Quantities</t>
  </si>
  <si>
    <t xml:space="preserve">Main Intake Substation Construction Bill of Quantities </t>
  </si>
  <si>
    <t xml:space="preserve">Solar PV Substation Cable Schedule </t>
  </si>
  <si>
    <t xml:space="preserve">Schedule </t>
  </si>
  <si>
    <t xml:space="preserve">Main Intake Substation Construction Cable Schedule </t>
  </si>
  <si>
    <t xml:space="preserve">Mining Substation </t>
  </si>
  <si>
    <t xml:space="preserve"> Block Diagram </t>
  </si>
  <si>
    <t>DBK</t>
  </si>
  <si>
    <t>Fiber Optic and Manhole Installation</t>
  </si>
  <si>
    <t>Data Book</t>
  </si>
  <si>
    <t>Cable Racking and Earthing</t>
  </si>
  <si>
    <t>Cathodic Protection</t>
  </si>
  <si>
    <t>Booster Pump Station</t>
  </si>
  <si>
    <t>Motors, Generators, NERs &amp; VSDs</t>
  </si>
  <si>
    <t>Equipment List</t>
  </si>
  <si>
    <t>Cost Flow - March 2026</t>
  </si>
  <si>
    <t>LC</t>
  </si>
  <si>
    <t xml:space="preserve">Cost Flow </t>
  </si>
  <si>
    <t>Wartsila Load Bank Substation</t>
  </si>
  <si>
    <t>33kV PV Solar Substation</t>
  </si>
  <si>
    <t xml:space="preserve">Main Intake Substation </t>
  </si>
  <si>
    <t xml:space="preserve">Block Diagram </t>
  </si>
  <si>
    <t>Monthly Report - March 2026</t>
  </si>
  <si>
    <t>Monthly Report - May  2026</t>
  </si>
  <si>
    <t>Monthly Report - June  2026</t>
  </si>
  <si>
    <t>Monthly Report - July  2026</t>
  </si>
  <si>
    <t>Monthly Report - August  2026</t>
  </si>
  <si>
    <t>Monthly Report - September  2026</t>
  </si>
  <si>
    <t>Monthly Report - October  2026</t>
  </si>
  <si>
    <t>Monthly Report - November  2026</t>
  </si>
  <si>
    <t>Monthly Report - December 2026</t>
  </si>
  <si>
    <t>Cost Forecast Basis - March 2026</t>
  </si>
  <si>
    <t>Cost Forecast Basis</t>
  </si>
  <si>
    <t>Cost Flow Forecast - April 2026</t>
  </si>
  <si>
    <t>Monthly Report - April 2026</t>
  </si>
  <si>
    <t>General - Monthly Report - April 2026 - Report</t>
  </si>
  <si>
    <t>Cost Flow Forecast  - July 2026</t>
  </si>
  <si>
    <t>Cost Flow Forecast  - August 2026</t>
  </si>
  <si>
    <t>Cost Flow Forecast -September 2026</t>
  </si>
  <si>
    <t>Cost Flow Forecast  - October 2026</t>
  </si>
  <si>
    <t>Cost Flow Forecast  - November 2026</t>
  </si>
  <si>
    <t>Cost Flow Forecast - December 2026</t>
  </si>
  <si>
    <t>MV Cable Trench Cable Detail - 33kV OHL Trench</t>
  </si>
  <si>
    <t>MV Cable Trench</t>
  </si>
  <si>
    <t>Cable Trench Cable Detail - 33kV Mining TX Trench</t>
  </si>
  <si>
    <t>Cable Trench Cable Detail - 11kV Mining TX Trench</t>
  </si>
  <si>
    <t>Cable Trench Cable Detail - 11kV Mining OHL Trench</t>
  </si>
  <si>
    <t>MV Cable Block Diagram</t>
  </si>
  <si>
    <t xml:space="preserve"> PV Substation</t>
  </si>
  <si>
    <t>PV Substation</t>
  </si>
  <si>
    <t>Block Diagram</t>
  </si>
  <si>
    <t>Cable Detail</t>
  </si>
  <si>
    <t>Lighting Layout</t>
  </si>
  <si>
    <t>Construction Document Register - Sht 1 of 1</t>
  </si>
  <si>
    <t>Document Register</t>
  </si>
  <si>
    <t>EC&amp;I QA/QC Templates</t>
  </si>
  <si>
    <t>QA/QC Templates</t>
  </si>
  <si>
    <t>Templates</t>
  </si>
  <si>
    <t xml:space="preserve">Notice of Delay - Delay Notification Contractual </t>
  </si>
  <si>
    <t xml:space="preserve">Platform and Foundations </t>
  </si>
  <si>
    <t>Synchronous Condensers Project Package</t>
  </si>
  <si>
    <t>Synchronous Condensers</t>
  </si>
  <si>
    <t>Design Criteria</t>
  </si>
  <si>
    <t>Small Power and Lighting for Synchronous Condensers Yard 1</t>
  </si>
  <si>
    <t xml:space="preserve">Power and Lighting </t>
  </si>
  <si>
    <t>Synchronous Condensers Yard 1</t>
  </si>
  <si>
    <t>Cable Racks and Trays for Synchronous Condensers Yard 1</t>
  </si>
  <si>
    <t>Offloading Equipment and Spreader Beam for Synchronous Condensers</t>
  </si>
  <si>
    <t>Offloading Equipment and Spreader Beam</t>
  </si>
  <si>
    <t>Terrace Roads and Access-ways for Synchronous Condensers Yard 1</t>
  </si>
  <si>
    <t>Earthing System for Synchronous Condensers Yard 1</t>
  </si>
  <si>
    <t>Cable Trench and Tunnels for Synchronous Condensers Yard 1</t>
  </si>
  <si>
    <t>Lightning Protection for Synchronous Condensers Yard 1</t>
  </si>
  <si>
    <t>Lightning Protection</t>
  </si>
  <si>
    <t xml:space="preserve">Offloading Equipment and Spreader Beam </t>
  </si>
  <si>
    <t xml:space="preserve"> Synchronous Condensers</t>
  </si>
  <si>
    <t>Formal Letter: Employer's Default Isak Mare</t>
  </si>
  <si>
    <t>Interface Control Register (ICR) - April 2026</t>
  </si>
  <si>
    <t>Interface Control Register</t>
  </si>
  <si>
    <t xml:space="preserve">PPE temporary facilities layout </t>
  </si>
  <si>
    <t xml:space="preserve"> layout </t>
  </si>
  <si>
    <t>Right of way  &amp; Maintenace road</t>
  </si>
  <si>
    <t>Maintenace road</t>
  </si>
  <si>
    <t xml:space="preserve">Lightning Protection </t>
  </si>
  <si>
    <t>Sht. 1 of 6</t>
  </si>
  <si>
    <t>Detail</t>
  </si>
  <si>
    <t>Sht. 2 of 6</t>
  </si>
  <si>
    <t>Sht. 3 of 6</t>
  </si>
  <si>
    <t>Sht. 4 of 6</t>
  </si>
  <si>
    <t>Sht. 5 of 6</t>
  </si>
  <si>
    <t>Sht. 6 of 6</t>
  </si>
  <si>
    <t>Small Power and Lighting for Synchronous Condensers Yard 2</t>
  </si>
  <si>
    <t xml:space="preserve"> Synchronous Condensers Yard 2</t>
  </si>
  <si>
    <t>Cable Racks and Trays for Synchronous Condensers Yard 2</t>
  </si>
  <si>
    <t>Terrace Roads and Access-ways for Synchronous Condensers Yard 2</t>
  </si>
  <si>
    <t>Earthing System for Synchronous Condensers Yard 2</t>
  </si>
  <si>
    <t>Cable Trench and Tunnels for Synchronous Condensers Yard 2</t>
  </si>
  <si>
    <t>Lightning Protection System for Synchronous Condensers Yard 2</t>
  </si>
  <si>
    <t xml:space="preserve">Terrace Roads and Access-ways </t>
  </si>
  <si>
    <t>Cable Trench / Tunnels for Synchronous Condensers Yard 2</t>
  </si>
  <si>
    <t>Cable Trench / Tunnels</t>
  </si>
  <si>
    <t>33kV Overhead Line</t>
  </si>
  <si>
    <t>33kV OHL Transformer Structure</t>
  </si>
  <si>
    <t>Transformer Structure</t>
  </si>
  <si>
    <t>Mini-substation, 630kVA, 11/0.4kV</t>
  </si>
  <si>
    <t xml:space="preserve"> 630kVA, 11/0.4kV</t>
  </si>
  <si>
    <t xml:space="preserve">Notice of EMPLOYER'S DELAY </t>
  </si>
  <si>
    <t>Notice of Change Management System &amp; Outstanding Variations</t>
  </si>
  <si>
    <t>Notice of Change Management System</t>
  </si>
  <si>
    <t>Outstanding Variations</t>
  </si>
  <si>
    <t>Synchronous Condensers Yard 2</t>
  </si>
  <si>
    <t>33kV OHL Termination Pole</t>
  </si>
  <si>
    <t>Termination Pole</t>
  </si>
  <si>
    <t>Harmonic Filters 1</t>
  </si>
  <si>
    <t>Harmonic Filter Project Package</t>
  </si>
  <si>
    <t xml:space="preserve"> Specification</t>
  </si>
  <si>
    <t>Engineering Design</t>
  </si>
  <si>
    <t xml:space="preserve">Small Power and Lighting for Harmonic Filters </t>
  </si>
  <si>
    <t xml:space="preserve">Harmonic Filters </t>
  </si>
  <si>
    <t>Cable Racks and Trays for Harmonic Filters</t>
  </si>
  <si>
    <t xml:space="preserve">Perimeter Fencing for Harmonic Filters </t>
  </si>
  <si>
    <t xml:space="preserve">Pad Platform and Foundations for Harmonic Filters </t>
  </si>
  <si>
    <t xml:space="preserve"> Cable Trench and Tunnels for Harmonic Filters </t>
  </si>
  <si>
    <t xml:space="preserve"> Cable Trench and Tunnels</t>
  </si>
  <si>
    <t xml:space="preserve">Lightning Protection System for Harmonic Filters </t>
  </si>
  <si>
    <t xml:space="preserve">Earthing System for Harmonic Filters </t>
  </si>
  <si>
    <t xml:space="preserve"> Fire Protection System for Harmonic Filters </t>
  </si>
  <si>
    <t xml:space="preserve"> Fire Protection System </t>
  </si>
  <si>
    <t xml:space="preserve">Terrace, Roads and Access-ways for Harmonic Filters </t>
  </si>
  <si>
    <t xml:space="preserve">Offloading Spreader Beam and Equipment for Harmonic Filters </t>
  </si>
  <si>
    <t>Offloading Spreader Beam and Equipment</t>
  </si>
  <si>
    <t xml:space="preserve">Offloading Spreader Beam and Equipment </t>
  </si>
  <si>
    <t xml:space="preserve"> Fire Protection System</t>
  </si>
  <si>
    <t>Siemens Switchyard Access Road</t>
  </si>
  <si>
    <t xml:space="preserve"> Access Road</t>
  </si>
  <si>
    <t>Battery Energy Storage System 1</t>
  </si>
  <si>
    <t>Battery Energy Storage System Project Package</t>
  </si>
  <si>
    <t xml:space="preserve">Battery Energy Storage System </t>
  </si>
  <si>
    <t xml:space="preserve"> Project Package</t>
  </si>
  <si>
    <t>Battery Energy Storage System</t>
  </si>
  <si>
    <t>Protection Relays for BESS Yard</t>
  </si>
  <si>
    <t>Protection Relays</t>
  </si>
  <si>
    <t xml:space="preserve"> BESS Yard</t>
  </si>
  <si>
    <t>Pad Platform and Foundations for BESS Yard</t>
  </si>
  <si>
    <t>Cable Racks and Trays for BESS yard</t>
  </si>
  <si>
    <t>Perimeter Fencing for BESS Yard</t>
  </si>
  <si>
    <t>Collection Sump from Bunds for BESS Yard</t>
  </si>
  <si>
    <t>Collection Sump from Bunds</t>
  </si>
  <si>
    <t>Offloading Spreader Beam and Equipment for BESS</t>
  </si>
  <si>
    <t>LV, Control and Signal Cables for BESS Yard</t>
  </si>
  <si>
    <t>Cable Trench and Tunnels for BESS yard</t>
  </si>
  <si>
    <t>Lightning Protection System for BESS Yard</t>
  </si>
  <si>
    <t xml:space="preserve"> Earthing System for BESS Yard</t>
  </si>
  <si>
    <t>Fire Protection System for BESS Yard</t>
  </si>
  <si>
    <t>Terrace, Roads and Access-ways for BESS Yard</t>
  </si>
  <si>
    <t>Metering Instruments for BESS Yard</t>
  </si>
  <si>
    <t xml:space="preserve"> Earthing System </t>
  </si>
  <si>
    <t>33kV Ring Main Unit CCCCV 1 for BESS Yard</t>
  </si>
  <si>
    <t>33kV Ring Main Unit CCCCV 1</t>
  </si>
  <si>
    <t xml:space="preserve">33kV Ring Main Unit CCCCV 1 </t>
  </si>
  <si>
    <t>Administration and General Buildings</t>
  </si>
  <si>
    <t>Small Power and Lighting for 36 MVA Power Station</t>
  </si>
  <si>
    <t>Cable Racks and Trays for 36 MVA Power Station</t>
  </si>
  <si>
    <t>MV Isolator Panel for 36 MVA Power Station</t>
  </si>
  <si>
    <t>MV Isolator Panel</t>
  </si>
  <si>
    <t>Termination Cabinets for 36 MVA Power Station</t>
  </si>
  <si>
    <t>Termination Cabinets</t>
  </si>
  <si>
    <t>Terrace Roads and Access-ways for 36 MVA Power Station</t>
  </si>
  <si>
    <t>Earthing System for 36 MVA Power Station</t>
  </si>
  <si>
    <t>Cable Trench / Tunnels for 36 MVA Power Station</t>
  </si>
  <si>
    <t>Lightning Protection System for 36 MVA Power Station</t>
  </si>
  <si>
    <t xml:space="preserve"> MV Cables for 36 MVA Power Station</t>
  </si>
  <si>
    <t xml:space="preserve"> MV Cables</t>
  </si>
  <si>
    <t>LV, Control and Signal Cables for 36 MVA Power Station</t>
  </si>
  <si>
    <t>Metering Instruments for 36 MVA Power Station</t>
  </si>
  <si>
    <t xml:space="preserve">MV Isolator Panel </t>
  </si>
  <si>
    <t xml:space="preserve">Cable Trench / Tunnels </t>
  </si>
  <si>
    <t xml:space="preserve"> MV Cables </t>
  </si>
  <si>
    <t>Emergency Equip. for 36 MVA Power Station Fuel System Pad 1A</t>
  </si>
  <si>
    <t>Emergency Equip</t>
  </si>
  <si>
    <t>36 MVA Power Station Fuel System Pad 1A</t>
  </si>
  <si>
    <t>Emergency Equip. for 36 MVA Power Station Fuel System Pad 1B</t>
  </si>
  <si>
    <t xml:space="preserve"> 36 MVA Power Station Fuel System Pad 1B</t>
  </si>
  <si>
    <t xml:space="preserve"> 36 MVA Power Station Fuel System Pad 1A</t>
  </si>
  <si>
    <t>Bund wall System for 36 MVA Power Station Gen Pad 1A</t>
  </si>
  <si>
    <t>Bund wall System</t>
  </si>
  <si>
    <t xml:space="preserve"> 36 MVA Power Station Gen Pad 1A</t>
  </si>
  <si>
    <t>Collection Sump from Bunds for 36 MVA Power Station Gen Pad 1A</t>
  </si>
  <si>
    <t>36 MVA Power Station Gen Pad 1A</t>
  </si>
  <si>
    <t>Bund wall System for 36 MVA Power Station Gen Pad 1B</t>
  </si>
  <si>
    <t>36 MVA Power Station Gen Pad 1B</t>
  </si>
  <si>
    <t>Collection Sump from Bunds for 36 MVA Power Station Gen Pad 1B</t>
  </si>
  <si>
    <t>36 MVA Power Station Fuel System Pad 1B</t>
  </si>
  <si>
    <t xml:space="preserve"> 36 MVA Power Station Gen Pad 1B</t>
  </si>
  <si>
    <t xml:space="preserve">Collection Sump from Bunds </t>
  </si>
  <si>
    <t>Control Loop Register and Tuning Parameters</t>
  </si>
  <si>
    <t>Emergency Equip for Bulk Diesel Storage Yard 1A</t>
  </si>
  <si>
    <t>Bulk Diesel Storage 1</t>
  </si>
  <si>
    <t>Expansion Provisions</t>
  </si>
  <si>
    <t>Access Staircase &amp; Platforms for Bulk Diesel Storage Yard 1A</t>
  </si>
  <si>
    <t>Fire Wall Protection System for Bulk Diesel Storage Yard 1A</t>
  </si>
  <si>
    <t>Fire Protection System for Bulk Diesel Storage Yard 1A</t>
  </si>
  <si>
    <t>Auto ESD Shut-off  Valves for Bulk Diesel Storage Yard 1A</t>
  </si>
  <si>
    <t>Emergency Equip for Bulk Diesel Storage Fuel System Yard 1B</t>
  </si>
  <si>
    <t>Access Staircase &amp; Platforms for Bulk Diesel Storage Yard 1B</t>
  </si>
  <si>
    <t>Fire Wall Protection System for Bulk Diesel Storage Yard 1B</t>
  </si>
  <si>
    <t>Fire Protection System for Bulk Diesel Storage Yard 1B</t>
  </si>
  <si>
    <t>Auto ESD Shut-off  Valves for Bulk Diesel Storage Yard 1B</t>
  </si>
  <si>
    <t>Earthing System for Bulk Diesel Storage Yard 1A</t>
  </si>
  <si>
    <t>Collection Sump from Bunds for Bulk Diesel Storage Yard 1A</t>
  </si>
  <si>
    <t>Collection Sump</t>
  </si>
  <si>
    <t>Earthing System for Bulk Diesel Storage Yard 1B</t>
  </si>
  <si>
    <t>Collection Sump from Bunds for Bulk Diesel Storage Yard 1B</t>
  </si>
  <si>
    <t>Safety Instrumented System Design and Calculations</t>
  </si>
  <si>
    <t>Fire Detection System for Bulk Diesel Storage Yard 1A</t>
  </si>
  <si>
    <t>Auto ESD Shut-off  Valves</t>
  </si>
  <si>
    <t>Fire Detection System for Bulk Diesel Storage Yard 1B</t>
  </si>
  <si>
    <t xml:space="preserve">Emergency Equip </t>
  </si>
  <si>
    <t>Access Staircase &amp; Platforms</t>
  </si>
  <si>
    <t>Fuel Management System for Bulk Diesel Storage Yard 1A</t>
  </si>
  <si>
    <t>Fuel Management System for Bulk Diesel Storage Yard 1B</t>
  </si>
  <si>
    <t>Fuel Management System</t>
  </si>
  <si>
    <t>Fire Detection System</t>
  </si>
  <si>
    <t xml:space="preserve">Auto ESD Shut-off  Valves </t>
  </si>
  <si>
    <t>Bund wall System for Bulk Diesel Storage Yard 1A</t>
  </si>
  <si>
    <t xml:space="preserve">Bund wall System </t>
  </si>
  <si>
    <t>Bund wall System for Bulk Diesel Storage Yard 1B</t>
  </si>
  <si>
    <t>Pressure Relief Devices</t>
  </si>
  <si>
    <t>Mechanical Equipment Register</t>
  </si>
  <si>
    <t>Non-Conformance Report (NCR)</t>
  </si>
  <si>
    <t>Non-Conformance Report</t>
  </si>
  <si>
    <t>Plant Instruments Control Philosophy and Narrative</t>
  </si>
  <si>
    <t>PFD</t>
  </si>
  <si>
    <t>Process Flow Diagram</t>
  </si>
  <si>
    <t>Risk Assessment: Hazardous Substances</t>
  </si>
  <si>
    <t>Health &amp; Safety</t>
  </si>
  <si>
    <t>Project Sustainability Plan - Phase 1 EC&amp;I Power Packages</t>
  </si>
  <si>
    <t>Project Sustainability Plan</t>
  </si>
  <si>
    <t>Fire Wall Protection System</t>
  </si>
  <si>
    <t>Risk Assessment: Hazardous Atm. Conditions</t>
  </si>
  <si>
    <t>Generator Requirements and Specification</t>
  </si>
  <si>
    <t>Instrument Communication Protocols Specification</t>
  </si>
  <si>
    <t xml:space="preserve">Safety Barriers Design (Fencing, Handrails and Guards) </t>
  </si>
  <si>
    <t>Instrumentation Installation Requirements</t>
  </si>
  <si>
    <t>Instrument Design Standards</t>
  </si>
  <si>
    <t>Truck Diesel Unloading and Power Station 1</t>
  </si>
  <si>
    <t>Earthing System for Diesel Offloading Station 1A</t>
  </si>
  <si>
    <t xml:space="preserve"> Diesel Offloading Station 1A</t>
  </si>
  <si>
    <t>Earthing System for Diesel Offloading Station 1B</t>
  </si>
  <si>
    <t>Diesel Offloading Station 1B</t>
  </si>
  <si>
    <t>Drainage and Collection System for Diesel Offloading Station 1A</t>
  </si>
  <si>
    <t xml:space="preserve">Drainage and Collection System </t>
  </si>
  <si>
    <t>Drainage and Collection System for Diesel Offloading Station 1B</t>
  </si>
  <si>
    <t>Terrace, Roads and Access-ways for Mining Sub Station</t>
  </si>
  <si>
    <t>Earthing System for Mining Sub Station</t>
  </si>
  <si>
    <t>Small Power and Lighting for Mining Sub Station</t>
  </si>
  <si>
    <t>Lightning Protection Mining Sub Station</t>
  </si>
  <si>
    <t>Cable Racks and Trays for Mining Sub Station</t>
  </si>
  <si>
    <t xml:space="preserve"> Mining Sub Station</t>
  </si>
  <si>
    <t>Mining Substation 33/11 kV Project Package</t>
  </si>
  <si>
    <t>33/11 kV Project Package</t>
  </si>
  <si>
    <t>Cable Trench and Tunnels for Mining Sub Station</t>
  </si>
  <si>
    <t>Collection Sump from Bunds for Mining Sub Station</t>
  </si>
  <si>
    <t>Perimeter Fencing for Mining Sub Station</t>
  </si>
  <si>
    <t>Mining Open Pit</t>
  </si>
  <si>
    <t>Solar PV Plant Project Package</t>
  </si>
  <si>
    <t>Renewable Energy</t>
  </si>
  <si>
    <t>Control Room &amp; Equip Offloading Storage Building for Solar PV Plant</t>
  </si>
  <si>
    <t>RE Administration and General Buildings</t>
  </si>
  <si>
    <t>Control Room &amp; Equip Offloading Storage Building</t>
  </si>
  <si>
    <t>Solar PV Plant Yard Ablution Facilities</t>
  </si>
  <si>
    <t>Solar PV Plant Yard</t>
  </si>
  <si>
    <t>Power Station 1 Photovoltaic Array, Inverters, and Transformers</t>
  </si>
  <si>
    <t>Small Power and Lighting for Solar PV Yard</t>
  </si>
  <si>
    <t>Power Station 1 Photovoltaic Array</t>
  </si>
  <si>
    <t>MV Cables for Solar PV Yard</t>
  </si>
  <si>
    <t xml:space="preserve">MV Cables </t>
  </si>
  <si>
    <t>K110 (6291) - LV, Control and Signal Cables (Incl. Gland/Lugs) for Solar Yard</t>
  </si>
  <si>
    <t>K110 (6291) - Lightning Protection System for Solar PV Panels and Yard</t>
  </si>
  <si>
    <t>K110 (6291) - Earthing System for Solar Yard</t>
  </si>
  <si>
    <t>K110 (6291) - Terrace, Roads and Access-ways for Solar Yard</t>
  </si>
  <si>
    <t>K110 (6291) - Metering Instr. &amp; Weather Station (Incl. PV Performance Man. System)</t>
  </si>
  <si>
    <t>Solar Resource Performance Ratio Calculations</t>
  </si>
  <si>
    <t>Metering Instr. &amp; Weather Station</t>
  </si>
  <si>
    <t>K110 (6291) - Panel Cleaning Systems Infrastructure</t>
  </si>
  <si>
    <t>Panel Cleaning Systems Infrastructure</t>
  </si>
  <si>
    <t xml:space="preserve">Metering Instr. &amp; Weather Station </t>
  </si>
  <si>
    <t>K110 (6291) - Cable Racks and Trays for Solar yard</t>
  </si>
  <si>
    <t xml:space="preserve"> Panel Cleaning Systems Infrastructure</t>
  </si>
  <si>
    <t>Solar Plant Control System Design</t>
  </si>
  <si>
    <t>Perimeter Fencing and Access Gates for Solar PV Yard</t>
  </si>
  <si>
    <t>Security System and Access Control Design</t>
  </si>
  <si>
    <t>Perimeter Fencing and Access Gates</t>
  </si>
  <si>
    <t>CCTV &amp; Security System for Solar PV Yard and Buildings</t>
  </si>
  <si>
    <t xml:space="preserve">CCTV &amp; Security System </t>
  </si>
  <si>
    <t>CCTV &amp; Security System</t>
  </si>
  <si>
    <t>MV Cables</t>
  </si>
  <si>
    <t xml:space="preserve"> LV, Control and Signal Cables</t>
  </si>
  <si>
    <t xml:space="preserve"> Cable Racks and Trays</t>
  </si>
  <si>
    <t>K110 (6291) - Cable Trench / Tunnels for Solar yard</t>
  </si>
  <si>
    <t xml:space="preserve"> Cable Trench / Tunnels</t>
  </si>
  <si>
    <t xml:space="preserve"> Metering Instr. &amp; Weather Station</t>
  </si>
  <si>
    <t>Solar Plant Efficiency Control Design</t>
  </si>
  <si>
    <t>Solar Plant Design</t>
  </si>
  <si>
    <t xml:space="preserve"> Lightning Protection System</t>
  </si>
  <si>
    <t xml:space="preserve"> Terrace, Roads and Access-ways</t>
  </si>
  <si>
    <t xml:space="preserve"> LV, Control and Signal Cables </t>
  </si>
  <si>
    <t xml:space="preserve">CCTV &amp; Security System for Solar </t>
  </si>
  <si>
    <t xml:space="preserve"> Cable Trench / Tunnels </t>
  </si>
  <si>
    <t>Solar PV Array Layout &amp; Mounting Structure Design</t>
  </si>
  <si>
    <t>Emergency Power Generation Project Package</t>
  </si>
  <si>
    <t xml:space="preserve"> Basis of Design</t>
  </si>
  <si>
    <t>TDM</t>
  </si>
  <si>
    <t>Study Report - Potential Load Increase and Impact on Electrical Network</t>
  </si>
  <si>
    <t>Electrical</t>
  </si>
  <si>
    <t>Study Report</t>
  </si>
  <si>
    <t xml:space="preserve">Plant Main SS EPG Diesel Consumption Calculations </t>
  </si>
  <si>
    <t>Calculation</t>
  </si>
  <si>
    <t xml:space="preserve">Diesel Consumption Calculations </t>
  </si>
  <si>
    <t>Survey, Inspection, and Quality Control</t>
  </si>
  <si>
    <t>Base / Fill Layer Inspection Record</t>
  </si>
  <si>
    <t>Inspection Record</t>
  </si>
  <si>
    <t>QV</t>
  </si>
  <si>
    <t xml:space="preserve"> Fill Layer Inspection Record</t>
  </si>
  <si>
    <t xml:space="preserve">Light Mast Footings and service ducts </t>
  </si>
  <si>
    <t>Layerworks</t>
  </si>
  <si>
    <t>QAQC Laboratory Test Request</t>
  </si>
  <si>
    <t xml:space="preserve"> Laboratory Test Request</t>
  </si>
  <si>
    <t>QAQC Layerworks Level Control Sheet</t>
  </si>
  <si>
    <t>Layerworks Level Control Sheet</t>
  </si>
  <si>
    <t>Materials Design and Submission Schedule</t>
  </si>
  <si>
    <t>Cement Stabilisation Spacing Calculation</t>
  </si>
  <si>
    <t>Quality Work Inspection Record</t>
  </si>
  <si>
    <t>QAQC Test Summary</t>
  </si>
  <si>
    <t xml:space="preserve"> Test Summary</t>
  </si>
  <si>
    <t>Time for completion of Laboratory Testing</t>
  </si>
  <si>
    <t xml:space="preserve"> Laboratory Testing</t>
  </si>
  <si>
    <t>QAQC Trace Sheet</t>
  </si>
  <si>
    <t xml:space="preserve"> Trace Sheet</t>
  </si>
  <si>
    <t>Fill Layer Depth Control Sheet</t>
  </si>
  <si>
    <t>Cement Stabilised Layer Inspection Record</t>
  </si>
  <si>
    <t xml:space="preserve"> Inspection Record</t>
  </si>
  <si>
    <t>Post Concrete Inspection</t>
  </si>
  <si>
    <t>Pre Concrete Inspection</t>
  </si>
  <si>
    <t>Solar Plant PV Substation-220kV/33kV Panel H02, H07, H12 Mains Incomers</t>
  </si>
  <si>
    <t>Solar Plant PV Substation</t>
  </si>
  <si>
    <t>Solar Plant PV Substation-Panel H04-H10 - Bus Couplers</t>
  </si>
  <si>
    <t>L1</t>
  </si>
  <si>
    <t>L2</t>
  </si>
  <si>
    <t>L3</t>
  </si>
  <si>
    <t>L4</t>
  </si>
  <si>
    <t>Code</t>
  </si>
  <si>
    <t>Reko Diq Copper - Gold Project Facility Name</t>
  </si>
  <si>
    <t>Project Site Wide</t>
  </si>
  <si>
    <t>Process Water Dams</t>
  </si>
  <si>
    <t>Raw Water Dams</t>
  </si>
  <si>
    <t>Turkey Nests</t>
  </si>
  <si>
    <t>Village Sewage</t>
  </si>
  <si>
    <t>Potable Water Treatment</t>
  </si>
  <si>
    <t>Village</t>
  </si>
  <si>
    <t>Accommodation</t>
  </si>
  <si>
    <t>Mess Hall and Food Storage</t>
  </si>
  <si>
    <t>Leisure Amenities</t>
  </si>
  <si>
    <t>Laundry Facilities</t>
  </si>
  <si>
    <t>Potable Water</t>
  </si>
  <si>
    <t>Firewater</t>
  </si>
  <si>
    <t>Underground Services</t>
  </si>
  <si>
    <t>Common Facilities and Services</t>
  </si>
  <si>
    <t>6212 - Power Station 1</t>
  </si>
  <si>
    <t>6230 - High Voltage (220 kV) Transmission Lines</t>
  </si>
  <si>
    <t>High Voltage Substations</t>
  </si>
  <si>
    <t>Power Conditioning Equipment</t>
  </si>
  <si>
    <t>Synchronous Condenser 1</t>
  </si>
  <si>
    <t>Harmonic Filters 2</t>
  </si>
  <si>
    <t>Synchronous Condenser 2</t>
  </si>
  <si>
    <t>Battery Energy Storage System 2</t>
  </si>
  <si>
    <t>36 MVA Power Station 1</t>
  </si>
  <si>
    <t>Emergency Power Substation 2 and Control Room 2</t>
  </si>
  <si>
    <t>36 MVA Power Station 2</t>
  </si>
  <si>
    <t>Bulk Diesel Storage 2</t>
  </si>
  <si>
    <t>Truck Diesel Unloading and Power Station 2</t>
  </si>
  <si>
    <t>Medium Voltage (33 kV) Overhead Powerlines</t>
  </si>
  <si>
    <t>Borefields</t>
  </si>
  <si>
    <t>Potable Water Treatment Plant</t>
  </si>
  <si>
    <t>Sewage Treatment Plant</t>
  </si>
  <si>
    <t>Primary Crushing</t>
  </si>
  <si>
    <t>Tailings Storage Facility</t>
  </si>
  <si>
    <t>Rail Offloading Facility</t>
  </si>
  <si>
    <t>11/33 kV Solar PV Substation 1 and Control Room 1</t>
  </si>
  <si>
    <t>Off-Site Fan Sediments Bore Field 13</t>
  </si>
  <si>
    <t>Off-Site Fan Sediments Bore Field 41</t>
  </si>
  <si>
    <t>Off-Site Borehole Fieldwater Pipeline - Fan Sediments Construction Line</t>
  </si>
  <si>
    <t>Temporary Facilities</t>
  </si>
  <si>
    <t>Offices and Support Buildings</t>
  </si>
  <si>
    <t>Warehouse and Yards</t>
  </si>
  <si>
    <t>Shelters</t>
  </si>
  <si>
    <t>Power Generation</t>
  </si>
  <si>
    <t>Aggregate and Concrete</t>
  </si>
  <si>
    <t>Water System</t>
  </si>
  <si>
    <t>Fuel Stations</t>
  </si>
  <si>
    <t>Temporary Services</t>
  </si>
  <si>
    <t>Power</t>
  </si>
  <si>
    <t>Maintenance and Cleanup</t>
  </si>
  <si>
    <t>Personnel Transportation</t>
  </si>
  <si>
    <t>Medical and Security</t>
  </si>
  <si>
    <t>Heating</t>
  </si>
  <si>
    <t>Fuel Supply</t>
  </si>
  <si>
    <t>Water, Sewage, and Waste Disposal</t>
  </si>
  <si>
    <r>
      <rPr>
        <b/>
        <sz val="10"/>
        <color rgb="FFFFFFFF"/>
        <rFont val="Aptos Narrow"/>
        <family val="2"/>
      </rPr>
      <t>Facility Level ID</t>
    </r>
  </si>
  <si>
    <r>
      <rPr>
        <b/>
        <sz val="10"/>
        <color rgb="FFFFFFFF"/>
        <rFont val="Aptos Narrow"/>
        <family val="2"/>
      </rPr>
      <t>Facility Code</t>
    </r>
  </si>
  <si>
    <r>
      <rPr>
        <b/>
        <sz val="10"/>
        <color rgb="FFFFFFFF"/>
        <rFont val="Aptos Narrow"/>
        <family val="2"/>
      </rPr>
      <t>Reko Diq Project Facility Name</t>
    </r>
  </si>
  <si>
    <r>
      <rPr>
        <b/>
        <sz val="10"/>
        <color rgb="FFFFFFFF"/>
        <rFont val="Aptos Narrow"/>
        <family val="2"/>
      </rPr>
      <t>Engineering</t>
    </r>
  </si>
  <si>
    <r>
      <rPr>
        <b/>
        <sz val="10"/>
        <color rgb="FFFFFFFF"/>
        <rFont val="Aptos Narrow"/>
        <family val="2"/>
      </rPr>
      <t>Procurement</t>
    </r>
  </si>
  <si>
    <r>
      <rPr>
        <b/>
        <sz val="10"/>
        <color rgb="FFFFFFFF"/>
        <rFont val="Aptos Narrow"/>
        <family val="2"/>
      </rPr>
      <t>Contracts</t>
    </r>
  </si>
  <si>
    <r>
      <rPr>
        <b/>
        <sz val="10"/>
        <color rgb="FFFFFFFF"/>
        <rFont val="Aptos Narrow"/>
        <family val="2"/>
      </rPr>
      <t>Construction Management</t>
    </r>
  </si>
  <si>
    <r>
      <rPr>
        <b/>
        <sz val="10"/>
        <color rgb="FFBEBEBE"/>
        <rFont val="Aptos Narrow"/>
        <family val="2"/>
      </rPr>
      <t>L1</t>
    </r>
  </si>
  <si>
    <r>
      <rPr>
        <b/>
        <sz val="10"/>
        <color rgb="FFBEBEBE"/>
        <rFont val="Aptos Narrow"/>
        <family val="2"/>
      </rPr>
      <t>L2</t>
    </r>
  </si>
  <si>
    <r>
      <rPr>
        <b/>
        <sz val="10"/>
        <color rgb="FFBEBEBE"/>
        <rFont val="Aptos Narrow"/>
        <family val="2"/>
      </rPr>
      <t>L3</t>
    </r>
  </si>
  <si>
    <r>
      <rPr>
        <b/>
        <sz val="10"/>
        <color rgb="FFBEBEBE"/>
        <rFont val="Aptos Narrow"/>
        <family val="2"/>
      </rPr>
      <t>L4</t>
    </r>
  </si>
  <si>
    <t>-</t>
  </si>
  <si>
    <t>Mining - OP</t>
  </si>
  <si>
    <t>RDMC/Fluor</t>
  </si>
  <si>
    <t>Open Pit Mine</t>
  </si>
  <si>
    <r>
      <rPr>
        <b/>
        <sz val="10"/>
        <rFont val="Aptos Narrow"/>
        <family val="2"/>
      </rPr>
      <t>RDMC/Fluo
r</t>
    </r>
  </si>
  <si>
    <t>Open Pit Mine Development</t>
  </si>
  <si>
    <t>RDMC</t>
  </si>
  <si>
    <t>Pre-Stripping</t>
  </si>
  <si>
    <t>Stockpiling</t>
  </si>
  <si>
    <t>Waste Dumps</t>
  </si>
  <si>
    <t>Run-of-Mine Pad</t>
  </si>
  <si>
    <t>Clearing, Grubbing and Topsoil Stockpiling</t>
  </si>
  <si>
    <t>Open Pit Mining Equipment</t>
  </si>
  <si>
    <t>Drilling Equipment</t>
  </si>
  <si>
    <t>Loading Equipment</t>
  </si>
  <si>
    <t>Hauling Equipment</t>
  </si>
  <si>
    <t>Support Equipment</t>
  </si>
  <si>
    <t>Maintenance Equipment</t>
  </si>
  <si>
    <t>Infrastructure</t>
  </si>
  <si>
    <t>RDMC/Fluor/PPE</t>
  </si>
  <si>
    <t>Haul Roads</t>
  </si>
  <si>
    <t>Pioneering</t>
  </si>
  <si>
    <t>Dewatering</t>
  </si>
  <si>
    <t>Fluor</t>
  </si>
  <si>
    <t>Trailing Cables and Shovel Reticulation</t>
  </si>
  <si>
    <t>PPE</t>
  </si>
  <si>
    <t>Planning  and Exploration</t>
  </si>
  <si>
    <t>Fluor/PPE</t>
  </si>
  <si>
    <t>Explosives Plant, Magazine and Storage</t>
  </si>
  <si>
    <t>Explosives and Detonator Magazines</t>
  </si>
  <si>
    <t>Manufacturing Plant</t>
  </si>
  <si>
    <t>Raw Materials Warehouse</t>
  </si>
  <si>
    <t>Ammonium Nitrate Warehouse</t>
  </si>
  <si>
    <t>Office and Dry Mess</t>
  </si>
  <si>
    <t>Change Room and Ablutions</t>
  </si>
  <si>
    <t>Workshop</t>
  </si>
  <si>
    <t>Washdown Facility</t>
  </si>
  <si>
    <t>Mine Infrastructure Area and Services</t>
  </si>
  <si>
    <t>Site Preparation</t>
  </si>
  <si>
    <t>Drainage and Culverts</t>
  </si>
  <si>
    <t>Improvements</t>
  </si>
  <si>
    <t>Security Fencing</t>
  </si>
  <si>
    <t>Roads and Paving</t>
  </si>
  <si>
    <t>In-Plant Roads</t>
  </si>
  <si>
    <t>Carparks and Hardstand Areas</t>
  </si>
  <si>
    <t>Central Facilities</t>
  </si>
  <si>
    <t>Administration Buildings</t>
  </si>
  <si>
    <t>Change Rooms and Ablution Blocks</t>
  </si>
  <si>
    <t>Heavy Equipment Maintenance Facilities</t>
  </si>
  <si>
    <t>Preventive Maintenance Workshop</t>
  </si>
  <si>
    <t>Utilities Area</t>
  </si>
  <si>
    <t>Repair Workshop</t>
  </si>
  <si>
    <t>Tyre Storage and Change</t>
  </si>
  <si>
    <t>Warehouse</t>
  </si>
  <si>
    <t>Fabrication Facility</t>
  </si>
  <si>
    <t>Assembly Area</t>
  </si>
  <si>
    <t>Light Vehicle Equipment Maintenance Facilities</t>
  </si>
  <si>
    <t>Hydraulics and Electrical Repair Workshop</t>
  </si>
  <si>
    <t>Repair/Rebuild Workshop</t>
  </si>
  <si>
    <t>Laydown Area</t>
  </si>
  <si>
    <t>Water and Waste Services</t>
  </si>
  <si>
    <t>Raw Water Storage</t>
  </si>
  <si>
    <t>Fire Water Storage</t>
  </si>
  <si>
    <t>Potable Water Storage</t>
  </si>
  <si>
    <t>Waste Water Disposal</t>
  </si>
  <si>
    <t>Sewage Effluent Disposal</t>
  </si>
  <si>
    <t>Raw Water Distribution</t>
  </si>
  <si>
    <t>Firewater Distribution</t>
  </si>
  <si>
    <t>Potable Water Distribution</t>
  </si>
  <si>
    <t>Power, Communications and Security Systems</t>
  </si>
  <si>
    <t>Light Vehicle Power Supply and Distribution</t>
  </si>
  <si>
    <t>Communication</t>
  </si>
  <si>
    <t>Mine Dispatch</t>
  </si>
  <si>
    <t>Compressed Air Services</t>
  </si>
  <si>
    <t>Compression</t>
  </si>
  <si>
    <t>Wet Receiving</t>
  </si>
  <si>
    <t>Drying</t>
  </si>
  <si>
    <t>Dry Receiving</t>
  </si>
  <si>
    <t>Distribution</t>
  </si>
  <si>
    <t>Fuel and Lubrication Storage and Reticulation</t>
  </si>
  <si>
    <t>Diesel Bulk Storage Facility</t>
  </si>
  <si>
    <t>Central Refuelling Facility</t>
  </si>
  <si>
    <t>Remote Refuelling Bay 1</t>
  </si>
  <si>
    <t>Remote Refuelling Bay 2</t>
  </si>
  <si>
    <t>Remote Refuelling Bay 3</t>
  </si>
  <si>
    <t>Heavy Vehicle Lube Unloading and Storage</t>
  </si>
  <si>
    <t>Light Vehicle Refuelling Area</t>
  </si>
  <si>
    <t>Light Vehicle Lube Unloading and Storage</t>
  </si>
  <si>
    <t>Mining - Underground</t>
  </si>
  <si>
    <t>Underground Mine</t>
  </si>
  <si>
    <t>Mine Development</t>
  </si>
  <si>
    <t>Access Development</t>
  </si>
  <si>
    <t>Mine Stockpiling</t>
  </si>
  <si>
    <t>Level Access Development</t>
  </si>
  <si>
    <t>Haulage Development</t>
  </si>
  <si>
    <t>Reef Development</t>
  </si>
  <si>
    <t>Raw</t>
  </si>
  <si>
    <t>Underground Mining Equipment</t>
  </si>
  <si>
    <t>Mine Maintenance Equipment</t>
  </si>
  <si>
    <t>Underground Communication</t>
  </si>
  <si>
    <t>Reinforcements</t>
  </si>
  <si>
    <t>Control and Instrumentation</t>
  </si>
  <si>
    <t>Underground Mine Infrastructure</t>
  </si>
  <si>
    <t>Mine Roads</t>
  </si>
  <si>
    <t>Development</t>
  </si>
  <si>
    <t>Truck Shop</t>
  </si>
  <si>
    <t>Explosive Magazine</t>
  </si>
  <si>
    <t>Mine Stockpiling Platforms</t>
  </si>
  <si>
    <t>Timber Preparation Facilities</t>
  </si>
  <si>
    <t>Mine Facilities and Services</t>
  </si>
  <si>
    <t>Planning and Exploration</t>
  </si>
  <si>
    <t>Underground Mine Shaft</t>
  </si>
  <si>
    <t>Shaft Development</t>
  </si>
  <si>
    <t>Head Frame</t>
  </si>
  <si>
    <t>Hoisting</t>
  </si>
  <si>
    <t>Ventilation and Services</t>
  </si>
  <si>
    <t>Ventilation Shafts</t>
  </si>
  <si>
    <t>Ventilation Fans and Equipment</t>
  </si>
  <si>
    <t>Refrigeration</t>
  </si>
  <si>
    <t>Compressed Air Plant</t>
  </si>
  <si>
    <t>Underground Material Handling</t>
  </si>
  <si>
    <t>Ore and Waste Passes</t>
  </si>
  <si>
    <t>Underground Crushing</t>
  </si>
  <si>
    <t>Underground Conveying</t>
  </si>
  <si>
    <t>Dry Plant</t>
  </si>
  <si>
    <t>Crushers</t>
  </si>
  <si>
    <t>Train 1</t>
  </si>
  <si>
    <t>Train 2</t>
  </si>
  <si>
    <t>Truck Dump Pad</t>
  </si>
  <si>
    <t>Chamber</t>
  </si>
  <si>
    <t>Tunnel</t>
  </si>
  <si>
    <r>
      <rPr>
        <b/>
        <sz val="10"/>
        <color rgb="FFFF0000"/>
        <rFont val="Aptos Narrow"/>
        <family val="2"/>
      </rPr>
      <t>Crusher Discharge Conveyor</t>
    </r>
  </si>
  <si>
    <t>Transfer Conveyor</t>
  </si>
  <si>
    <t>Dust Control</t>
  </si>
  <si>
    <t>Building or Structure</t>
  </si>
  <si>
    <t>Coarse Ore Transport</t>
  </si>
  <si>
    <t>Stockpile Feed</t>
  </si>
  <si>
    <t>Conveyor</t>
  </si>
  <si>
    <t>Tail End</t>
  </si>
  <si>
    <t>Drive Station</t>
  </si>
  <si>
    <t>Take-up</t>
  </si>
  <si>
    <t>Head End</t>
  </si>
  <si>
    <r>
      <t xml:space="preserve">Coarse Ore Storage </t>
    </r>
    <r>
      <rPr>
        <b/>
        <sz val="10"/>
        <color rgb="FFFF0000"/>
        <rFont val="Aptos Narrow"/>
        <family val="2"/>
      </rPr>
      <t>&amp; Reclaim</t>
    </r>
  </si>
  <si>
    <t>Base Pad</t>
  </si>
  <si>
    <t>Reclaim</t>
  </si>
  <si>
    <t>Escape</t>
  </si>
  <si>
    <t>Coarse Ore Reclaim</t>
  </si>
  <si>
    <r>
      <t xml:space="preserve">Coarse Ore Screening </t>
    </r>
    <r>
      <rPr>
        <b/>
        <sz val="10"/>
        <color rgb="FFFF0000"/>
        <rFont val="Aptos Narrow"/>
        <family val="2"/>
      </rPr>
      <t>and Transport</t>
    </r>
  </si>
  <si>
    <r>
      <rPr>
        <b/>
        <sz val="10"/>
        <color rgb="FFFF0000"/>
        <rFont val="Aptos Narrow"/>
        <family val="2"/>
      </rPr>
      <t>Screening</t>
    </r>
  </si>
  <si>
    <t>Coarse Ore Screen Oversize</t>
  </si>
  <si>
    <t>Coarse Ore Screen Undersize</t>
  </si>
  <si>
    <t>HPGR Feed</t>
  </si>
  <si>
    <t>Secondary Crushing</t>
  </si>
  <si>
    <t>Train 3</t>
  </si>
  <si>
    <t>Train 4</t>
  </si>
  <si>
    <t>Train 5</t>
  </si>
  <si>
    <t>Dust collection</t>
  </si>
  <si>
    <t>Tertiary Crushing</t>
  </si>
  <si>
    <t>High Pressure Grinding</t>
  </si>
  <si>
    <t>Fine Ore Storage Feed</t>
  </si>
  <si>
    <t>Dust Collection</t>
  </si>
  <si>
    <t>Fine Ore</t>
  </si>
  <si>
    <t>Storage Bins</t>
  </si>
  <si>
    <t>Reclaim Feeders</t>
  </si>
  <si>
    <t>Train 6</t>
  </si>
  <si>
    <t>Screen Conveyors</t>
  </si>
  <si>
    <t>Screens</t>
  </si>
  <si>
    <t>Screen Oversize</t>
  </si>
  <si>
    <t>HPGR Oversize</t>
  </si>
  <si>
    <t>Surge Bin</t>
  </si>
  <si>
    <t>Reclaim Feeder</t>
  </si>
  <si>
    <t>Reclaim Conveyor</t>
  </si>
  <si>
    <t>Surge Bin Overflow</t>
  </si>
  <si>
    <t>Dead Stockpile</t>
  </si>
  <si>
    <t>Wet Plant</t>
  </si>
  <si>
    <t>Grinding and Classification</t>
  </si>
  <si>
    <t>Grinding</t>
  </si>
  <si>
    <t>Classification</t>
  </si>
  <si>
    <t>Flash Flotation (future)</t>
  </si>
  <si>
    <r>
      <rPr>
        <b/>
        <sz val="10"/>
        <color rgb="FF9C5600"/>
        <rFont val="Aptos Narrow"/>
        <family val="2"/>
      </rPr>
      <t>Future</t>
    </r>
  </si>
  <si>
    <t>Gravity Gold Recovery (future)</t>
  </si>
  <si>
    <t>Gold Room (future)</t>
  </si>
  <si>
    <t>Reagent Distribution</t>
  </si>
  <si>
    <t>Media Handling</t>
  </si>
  <si>
    <t>Ball Unloading</t>
  </si>
  <si>
    <t>Ball Storage</t>
  </si>
  <si>
    <t>Ball Conveying</t>
  </si>
  <si>
    <r>
      <rPr>
        <sz val="10"/>
        <color rgb="FFFF0000"/>
        <rFont val="Aptos Narrow"/>
        <family val="2"/>
      </rPr>
      <t>Grinding Train 1 Cooling Water</t>
    </r>
  </si>
  <si>
    <r>
      <rPr>
        <sz val="10"/>
        <color rgb="FFFF0000"/>
        <rFont val="Aptos Narrow"/>
        <family val="2"/>
      </rPr>
      <t>Fluor</t>
    </r>
  </si>
  <si>
    <r>
      <rPr>
        <sz val="10"/>
        <color rgb="FFFF0000"/>
        <rFont val="Aptos Narrow"/>
        <family val="2"/>
      </rPr>
      <t>Grinding Train 2 Cooling Water</t>
    </r>
  </si>
  <si>
    <r>
      <rPr>
        <sz val="10"/>
        <color rgb="FFFF0000"/>
        <rFont val="Aptos Narrow"/>
        <family val="2"/>
      </rPr>
      <t>Grinding Train 3 Cooling Water</t>
    </r>
  </si>
  <si>
    <t>Copper Rougher Processing</t>
  </si>
  <si>
    <t>Surge and Conditioning</t>
  </si>
  <si>
    <t>Flotation</t>
  </si>
  <si>
    <t>Concentrate Regrinding</t>
  </si>
  <si>
    <r>
      <rPr>
        <sz val="10"/>
        <color rgb="FFFF0000"/>
        <rFont val="Aptos Narrow"/>
        <family val="2"/>
      </rPr>
      <t>Stage 1 Train 1</t>
    </r>
  </si>
  <si>
    <r>
      <rPr>
        <sz val="10"/>
        <color rgb="FFFF0000"/>
        <rFont val="Aptos Narrow"/>
        <family val="2"/>
      </rPr>
      <t>Stage 1 Train 2</t>
    </r>
  </si>
  <si>
    <r>
      <rPr>
        <sz val="10"/>
        <color rgb="FFFF0000"/>
        <rFont val="Aptos Narrow"/>
        <family val="2"/>
      </rPr>
      <t>Stage 1 Train 3</t>
    </r>
  </si>
  <si>
    <r>
      <rPr>
        <sz val="10"/>
        <color rgb="FFFF0000"/>
        <rFont val="Aptos Narrow"/>
        <family val="2"/>
      </rPr>
      <t>Stage 1 Train 4</t>
    </r>
  </si>
  <si>
    <r>
      <rPr>
        <sz val="10"/>
        <color rgb="FFFF0000"/>
        <rFont val="Aptos Narrow"/>
        <family val="2"/>
      </rPr>
      <t>Stage 2 Train 1</t>
    </r>
  </si>
  <si>
    <r>
      <rPr>
        <sz val="10"/>
        <color rgb="FFFF0000"/>
        <rFont val="Aptos Narrow"/>
        <family val="2"/>
      </rPr>
      <t>Stage 2 Train 2</t>
    </r>
  </si>
  <si>
    <r>
      <rPr>
        <sz val="10"/>
        <color rgb="FFFF0000"/>
        <rFont val="Aptos Narrow"/>
        <family val="2"/>
      </rPr>
      <t>Stage 2 Train 3</t>
    </r>
  </si>
  <si>
    <r>
      <rPr>
        <sz val="10"/>
        <color rgb="FFFF0000"/>
        <rFont val="Aptos Narrow"/>
        <family val="2"/>
      </rPr>
      <t>Stage 2 Train 4</t>
    </r>
  </si>
  <si>
    <t>Concentrate Regrind Media Handling</t>
  </si>
  <si>
    <r>
      <rPr>
        <sz val="10"/>
        <color rgb="FFFF0000"/>
        <rFont val="Aptos Narrow"/>
        <family val="2"/>
      </rPr>
      <t>Stage 2 Header</t>
    </r>
  </si>
  <si>
    <r>
      <rPr>
        <sz val="10"/>
        <color rgb="FFFF0000"/>
        <rFont val="Aptos Narrow"/>
        <family val="2"/>
      </rPr>
      <t>Stage 2 Dewatering</t>
    </r>
  </si>
  <si>
    <r>
      <rPr>
        <sz val="10"/>
        <color rgb="FFFF0000"/>
        <rFont val="Aptos Narrow"/>
        <family val="2"/>
      </rPr>
      <t>Stage 2 Recirculation</t>
    </r>
  </si>
  <si>
    <t>Tailings Collection</t>
  </si>
  <si>
    <t>Tank</t>
  </si>
  <si>
    <t>Pumping</t>
  </si>
  <si>
    <r>
      <t xml:space="preserve">Reagent Distribution </t>
    </r>
    <r>
      <rPr>
        <b/>
        <sz val="10"/>
        <color rgb="FFFF0000"/>
        <rFont val="Aptos Narrow"/>
        <family val="2"/>
      </rPr>
      <t>(not used)</t>
    </r>
  </si>
  <si>
    <t>Sampling and Analysis</t>
  </si>
  <si>
    <r>
      <rPr>
        <sz val="10"/>
        <color rgb="FFFF0000"/>
        <rFont val="Aptos Narrow"/>
        <family val="2"/>
      </rPr>
      <t>On-Stream Analyser 1</t>
    </r>
  </si>
  <si>
    <r>
      <rPr>
        <sz val="10"/>
        <color rgb="FFFF0000"/>
        <rFont val="Aptos Narrow"/>
        <family val="2"/>
      </rPr>
      <t>On-Stream Analyser 2</t>
    </r>
  </si>
  <si>
    <r>
      <rPr>
        <sz val="10"/>
        <color rgb="FFFF0000"/>
        <rFont val="Aptos Narrow"/>
        <family val="2"/>
      </rPr>
      <t>Stage 1 Train 1/2 Mill Product</t>
    </r>
  </si>
  <si>
    <r>
      <rPr>
        <sz val="10"/>
        <color rgb="FFFF0000"/>
        <rFont val="Aptos Narrow"/>
        <family val="2"/>
      </rPr>
      <t>Stage 1 Train 3/4 Mill Product</t>
    </r>
  </si>
  <si>
    <r>
      <rPr>
        <sz val="10"/>
        <color rgb="FFFF0000"/>
        <rFont val="Aptos Narrow"/>
        <family val="2"/>
      </rPr>
      <t>Stage 2 Train 1/2 Cyclone Overflow</t>
    </r>
  </si>
  <si>
    <r>
      <rPr>
        <sz val="10"/>
        <color rgb="FFFF0000"/>
        <rFont val="Aptos Narrow"/>
        <family val="2"/>
      </rPr>
      <t>Stage 2 train 1/2 Cyclone Overflow</t>
    </r>
  </si>
  <si>
    <r>
      <rPr>
        <sz val="10"/>
        <color rgb="FFFF0000"/>
        <rFont val="Aptos Narrow"/>
        <family val="2"/>
      </rPr>
      <t>Stage 2 Train 1/2 Mill Product</t>
    </r>
  </si>
  <si>
    <r>
      <rPr>
        <sz val="10"/>
        <color rgb="FFFF0000"/>
        <rFont val="Aptos Narrow"/>
        <family val="2"/>
      </rPr>
      <t>Stage 2 Train 3/4 Mill Product</t>
    </r>
  </si>
  <si>
    <t>Copper Cleaner Processing</t>
  </si>
  <si>
    <t>Aeration</t>
  </si>
  <si>
    <t>Conditioning</t>
  </si>
  <si>
    <r>
      <rPr>
        <b/>
        <sz val="10"/>
        <color rgb="FFFF0000"/>
        <rFont val="Aptos Narrow"/>
        <family val="2"/>
      </rPr>
      <t>First Cleaner Flotation - Scalper Flotation</t>
    </r>
  </si>
  <si>
    <r>
      <rPr>
        <b/>
        <sz val="10"/>
        <color rgb="FFFF0000"/>
        <rFont val="Aptos Narrow"/>
        <family val="2"/>
      </rPr>
      <t>Second Cleaner Flotation - Scavenger Conditioning and Flotation</t>
    </r>
  </si>
  <si>
    <r>
      <rPr>
        <b/>
        <sz val="10"/>
        <color rgb="FFFF0000"/>
        <rFont val="Aptos Narrow"/>
        <family val="2"/>
      </rPr>
      <t>Third Cleaner Flotation - Recleaner Conditioning and Flotation</t>
    </r>
  </si>
  <si>
    <r>
      <rPr>
        <sz val="10"/>
        <color rgb="FFFF0000"/>
        <rFont val="Aptos Narrow"/>
        <family val="2"/>
      </rPr>
      <t>On-Stream Analyser 3</t>
    </r>
  </si>
  <si>
    <t>Coarse Particle Processing (future)</t>
  </si>
  <si>
    <t>Feed Classification (future)</t>
  </si>
  <si>
    <t>Train 1 (future)</t>
  </si>
  <si>
    <r>
      <rPr>
        <sz val="10"/>
        <color rgb="FF9C5600"/>
        <rFont val="Aptos Narrow"/>
        <family val="2"/>
      </rPr>
      <t>Future</t>
    </r>
  </si>
  <si>
    <t>Train 2 (future)</t>
  </si>
  <si>
    <t>Train 3 (future)</t>
  </si>
  <si>
    <t>Conditioning (future)</t>
  </si>
  <si>
    <t>Flotation (future)</t>
  </si>
  <si>
    <t>Concentrate Regrind (future)</t>
  </si>
  <si>
    <t>Regrind Media Handling (future)</t>
  </si>
  <si>
    <t>Sampling and Analysis (future)</t>
  </si>
  <si>
    <t>Facilities and Services (future)</t>
  </si>
  <si>
    <t>Building or Structure (future)</t>
  </si>
  <si>
    <t>Electrical (future)</t>
  </si>
  <si>
    <t>Molybdenum Processing (future)</t>
  </si>
  <si>
    <t>Bulk Concentrate Thickening (future)</t>
  </si>
  <si>
    <t>Rougher Conditioning (future)</t>
  </si>
  <si>
    <t>Rougher Flotation (future)</t>
  </si>
  <si>
    <t>Cleaner Flotation (future)</t>
  </si>
  <si>
    <t>Common Facilities and Services (future)</t>
  </si>
  <si>
    <t>Concentrate Handling</t>
  </si>
  <si>
    <t>Copper Concentrate Thickening</t>
  </si>
  <si>
    <r>
      <rPr>
        <sz val="10"/>
        <color rgb="FFFF0000"/>
        <rFont val="Aptos Narrow"/>
        <family val="2"/>
      </rPr>
      <t>Feed</t>
    </r>
  </si>
  <si>
    <r>
      <rPr>
        <sz val="10"/>
        <color rgb="FFFF0000"/>
        <rFont val="Aptos Narrow"/>
        <family val="2"/>
      </rPr>
      <t>Thickener</t>
    </r>
  </si>
  <si>
    <r>
      <rPr>
        <sz val="10"/>
        <color rgb="FFFF0000"/>
        <rFont val="Aptos Narrow"/>
        <family val="2"/>
      </rPr>
      <t>Overflow</t>
    </r>
  </si>
  <si>
    <r>
      <rPr>
        <sz val="10"/>
        <color rgb="FFFF0000"/>
        <rFont val="Aptos Narrow"/>
        <family val="2"/>
      </rPr>
      <t>Underflow</t>
    </r>
  </si>
  <si>
    <t>Copper Concentrate Filtration and Storage</t>
  </si>
  <si>
    <r>
      <rPr>
        <sz val="10"/>
        <color rgb="FFFF0000"/>
        <rFont val="Aptos Narrow"/>
        <family val="2"/>
      </rPr>
      <t>Train 1 (filter 1)</t>
    </r>
  </si>
  <si>
    <r>
      <rPr>
        <sz val="10"/>
        <color rgb="FFFF0000"/>
        <rFont val="Aptos Narrow"/>
        <family val="2"/>
      </rPr>
      <t>Train 2 (filter 2)</t>
    </r>
  </si>
  <si>
    <r>
      <rPr>
        <sz val="10"/>
        <color rgb="FFFF0000"/>
        <rFont val="Aptos Narrow"/>
        <family val="2"/>
      </rPr>
      <t>Train 3 (filter 3)</t>
    </r>
  </si>
  <si>
    <r>
      <rPr>
        <sz val="10"/>
        <color rgb="FFFF0000"/>
        <rFont val="Aptos Narrow"/>
        <family val="2"/>
      </rPr>
      <t>Train 4 (filter 4)</t>
    </r>
  </si>
  <si>
    <r>
      <rPr>
        <sz val="10"/>
        <color rgb="FFFF0000"/>
        <rFont val="Aptos Narrow"/>
        <family val="2"/>
      </rPr>
      <t xml:space="preserve">Filtrate </t>
    </r>
    <r>
      <rPr>
        <strike/>
        <sz val="10"/>
        <color rgb="FFFF0000"/>
        <rFont val="Aptos Narrow"/>
        <family val="2"/>
      </rPr>
      <t>Transfer Conveyor</t>
    </r>
  </si>
  <si>
    <r>
      <rPr>
        <strike/>
        <sz val="10"/>
        <color rgb="FFFF0000"/>
        <rFont val="Aptos Narrow"/>
        <family val="2"/>
      </rPr>
      <t>Storage Conveyor</t>
    </r>
  </si>
  <si>
    <r>
      <rPr>
        <strike/>
        <sz val="10"/>
        <color rgb="FFFF0000"/>
        <rFont val="Aptos Narrow"/>
        <family val="2"/>
      </rPr>
      <t>Sampler Conveyor</t>
    </r>
  </si>
  <si>
    <t>Copper Concentrate Reclaim and Loadout</t>
  </si>
  <si>
    <r>
      <rPr>
        <sz val="10"/>
        <color rgb="FFFF0000"/>
        <rFont val="Aptos Narrow"/>
        <family val="2"/>
      </rPr>
      <t>Reclaim</t>
    </r>
  </si>
  <si>
    <r>
      <rPr>
        <sz val="10"/>
        <color rgb="FFFF0000"/>
        <rFont val="Aptos Narrow"/>
        <family val="2"/>
      </rPr>
      <t xml:space="preserve">Loadout </t>
    </r>
    <r>
      <rPr>
        <strike/>
        <sz val="10"/>
        <color rgb="FFFF0000"/>
        <rFont val="Aptos Narrow"/>
        <family val="2"/>
      </rPr>
      <t>Storage Reclaim Conveyor</t>
    </r>
  </si>
  <si>
    <r>
      <rPr>
        <strike/>
        <sz val="10"/>
        <color rgb="FFFF0000"/>
        <rFont val="Aptos Narrow"/>
        <family val="2"/>
      </rPr>
      <t>Product Sampler Conveyor</t>
    </r>
  </si>
  <si>
    <r>
      <rPr>
        <strike/>
        <sz val="10"/>
        <color rgb="FFFF0000"/>
        <rFont val="Aptos Narrow"/>
        <family val="2"/>
      </rPr>
      <t>Loadout Conveyor</t>
    </r>
  </si>
  <si>
    <t>Molybdenum Concentrate Thickening (future)</t>
  </si>
  <si>
    <t>Molybdenum Concentrate Filtration and Storage (future)</t>
  </si>
  <si>
    <t>Molybdenum Concentrate Bagging (future)</t>
  </si>
  <si>
    <r>
      <rPr>
        <sz val="10"/>
        <color rgb="FFFF0000"/>
        <rFont val="Aptos Narrow"/>
        <family val="2"/>
      </rPr>
      <t>Truck Wash</t>
    </r>
  </si>
  <si>
    <t>Tailings Handling</t>
  </si>
  <si>
    <t>Rougher Thickening</t>
  </si>
  <si>
    <r>
      <rPr>
        <sz val="10"/>
        <color rgb="FFFF0000"/>
        <rFont val="Aptos Narrow"/>
        <family val="2"/>
      </rPr>
      <t>Feed Distribution</t>
    </r>
  </si>
  <si>
    <r>
      <rPr>
        <sz val="10"/>
        <color rgb="FFFF0000"/>
        <rFont val="Aptos Narrow"/>
        <family val="2"/>
      </rPr>
      <t>Train 1</t>
    </r>
  </si>
  <si>
    <r>
      <rPr>
        <sz val="10"/>
        <color rgb="FFFF0000"/>
        <rFont val="Aptos Narrow"/>
        <family val="2"/>
      </rPr>
      <t>Train 2</t>
    </r>
  </si>
  <si>
    <r>
      <rPr>
        <sz val="10"/>
        <color rgb="FFFF0000"/>
        <rFont val="Aptos Narrow"/>
        <family val="2"/>
      </rPr>
      <t>Train 3</t>
    </r>
  </si>
  <si>
    <t>Rougher Disposal Pumping</t>
  </si>
  <si>
    <r>
      <rPr>
        <sz val="10"/>
        <color rgb="FFFF0000"/>
        <rFont val="Aptos Narrow"/>
        <family val="2"/>
      </rPr>
      <t>Line 1</t>
    </r>
  </si>
  <si>
    <r>
      <rPr>
        <sz val="10"/>
        <color rgb="FFFF0000"/>
        <rFont val="Aptos Narrow"/>
        <family val="2"/>
      </rPr>
      <t>Line 2</t>
    </r>
  </si>
  <si>
    <r>
      <rPr>
        <sz val="10"/>
        <color rgb="FFFF0000"/>
        <rFont val="Aptos Narrow"/>
        <family val="2"/>
      </rPr>
      <t>Line 3</t>
    </r>
  </si>
  <si>
    <t>Filtration (future)</t>
  </si>
  <si>
    <t>CPF Sands De-Watering (future)</t>
  </si>
  <si>
    <t>Cleaner Thickening</t>
  </si>
  <si>
    <t>Cleaner Disposal Pumping</t>
  </si>
  <si>
    <t>Tailings Overland Conveying (future)</t>
  </si>
  <si>
    <t>Reagents</t>
  </si>
  <si>
    <t>Exterior Storage</t>
  </si>
  <si>
    <t>Interior Storage</t>
  </si>
  <si>
    <t>Handling</t>
  </si>
  <si>
    <t>Preparation</t>
  </si>
  <si>
    <t>Collector</t>
  </si>
  <si>
    <t>Promoter</t>
  </si>
  <si>
    <t>Promoter 1 Preparation</t>
  </si>
  <si>
    <t>Promoter 1 Distribution</t>
  </si>
  <si>
    <t>Promoter 2 Preparation</t>
  </si>
  <si>
    <t>Promoter 2 Distribution</t>
  </si>
  <si>
    <t>Promoter 3 Preparation</t>
  </si>
  <si>
    <t>Promoter 3 Distribution</t>
  </si>
  <si>
    <t>Frother</t>
  </si>
  <si>
    <t>Frother 1 Preparation</t>
  </si>
  <si>
    <t>Frother 1 Distribution</t>
  </si>
  <si>
    <t>Frother 2 Preparation</t>
  </si>
  <si>
    <t>Frother 2 Distribution</t>
  </si>
  <si>
    <t>SMBS</t>
  </si>
  <si>
    <t>SMBS 1 Handling</t>
  </si>
  <si>
    <t>SMBS 1 Preparation</t>
  </si>
  <si>
    <t>SMBS 1 Storage</t>
  </si>
  <si>
    <t>SMBS 1 Distribution</t>
  </si>
  <si>
    <t>SMBS 2 Handling</t>
  </si>
  <si>
    <t>SMBS 2 Preparation</t>
  </si>
  <si>
    <t>SMBS 2 Storage</t>
  </si>
  <si>
    <t>SMBS 2 Distribution</t>
  </si>
  <si>
    <t>Flocculant</t>
  </si>
  <si>
    <t>Flocculant 1 Handling</t>
  </si>
  <si>
    <t>Flocculant 1 Preparation</t>
  </si>
  <si>
    <t>Flocculant 1 Storage</t>
  </si>
  <si>
    <t>Flocculant 1 Distribution</t>
  </si>
  <si>
    <t>Flocculant 2 Handling</t>
  </si>
  <si>
    <t>Flocculant 2 Preparation</t>
  </si>
  <si>
    <t>Flocculant 2 Storage</t>
  </si>
  <si>
    <t>Flocculant 2 Distribution</t>
  </si>
  <si>
    <t>Spare Reagent Systems</t>
  </si>
  <si>
    <t>Spare Reagent 1</t>
  </si>
  <si>
    <t>Spare Reagent 2</t>
  </si>
  <si>
    <t>Dosing</t>
  </si>
  <si>
    <t>Plant Services</t>
  </si>
  <si>
    <t>Raw Water</t>
  </si>
  <si>
    <t>Storage</t>
  </si>
  <si>
    <t>Process Water</t>
  </si>
  <si>
    <t>Gland Seal Water</t>
  </si>
  <si>
    <t>Cooling Water</t>
  </si>
  <si>
    <t>Treated Water</t>
  </si>
  <si>
    <t>Plant</t>
  </si>
  <si>
    <t>Plant Air</t>
  </si>
  <si>
    <t>Processing Area</t>
  </si>
  <si>
    <t>CPF Hydrofloat Area</t>
  </si>
  <si>
    <t>CPF Tailings Area</t>
  </si>
  <si>
    <t>Concentrate Filtration Area</t>
  </si>
  <si>
    <t>Concentrate Drying Area</t>
  </si>
  <si>
    <t>Instrument Air</t>
  </si>
  <si>
    <t>Flotation Blower Air</t>
  </si>
  <si>
    <t>Rougher Flotation</t>
  </si>
  <si>
    <t>Cleaner Aeration Area</t>
  </si>
  <si>
    <t>Cleaner Flotation</t>
  </si>
  <si>
    <t>Cleaner Scavenger Flotation</t>
  </si>
  <si>
    <t>SMBS Neutralisation</t>
  </si>
  <si>
    <t>Nitrogen (future)</t>
  </si>
  <si>
    <t>Tailings and Water Management</t>
  </si>
  <si>
    <t>Fluor/KP</t>
  </si>
  <si>
    <t>IPMT</t>
  </si>
  <si>
    <t>IPMT/Fluor</t>
  </si>
  <si>
    <t>IPMT/Fluor/RDMC</t>
  </si>
  <si>
    <t>Tailings Management</t>
  </si>
  <si>
    <t>KP/Fluor</t>
  </si>
  <si>
    <t>IMPT/Fluor</t>
  </si>
  <si>
    <t>Rougher Dams</t>
  </si>
  <si>
    <t>KP</t>
  </si>
  <si>
    <t>RDMC/IPMT</t>
  </si>
  <si>
    <r>
      <rPr>
        <sz val="10"/>
        <color rgb="FFFF0000"/>
        <rFont val="Aptos Narrow"/>
        <family val="2"/>
      </rPr>
      <t>Compartment 1</t>
    </r>
  </si>
  <si>
    <r>
      <rPr>
        <sz val="10"/>
        <color rgb="FFFF0000"/>
        <rFont val="Aptos Narrow"/>
        <family val="2"/>
      </rPr>
      <t>Compartment 2</t>
    </r>
  </si>
  <si>
    <r>
      <rPr>
        <sz val="10"/>
        <color rgb="FFFF0000"/>
        <rFont val="Aptos Narrow"/>
        <family val="2"/>
      </rPr>
      <t>Compartment 3</t>
    </r>
  </si>
  <si>
    <r>
      <rPr>
        <sz val="10"/>
        <color rgb="FFFF0000"/>
        <rFont val="Aptos Narrow"/>
        <family val="2"/>
      </rPr>
      <t>Monitoring Wells</t>
    </r>
  </si>
  <si>
    <t>Cleaner Dams</t>
  </si>
  <si>
    <t>Seepage System and Return</t>
  </si>
  <si>
    <r>
      <rPr>
        <sz val="10"/>
        <color rgb="FFFF0000"/>
        <rFont val="Aptos Narrow"/>
        <family val="2"/>
      </rPr>
      <t>Rougher Collection</t>
    </r>
  </si>
  <si>
    <r>
      <rPr>
        <sz val="10"/>
        <color rgb="FFFF0000"/>
        <rFont val="Aptos Narrow"/>
        <family val="2"/>
      </rPr>
      <t>Rougher Return</t>
    </r>
  </si>
  <si>
    <t>Cleaner Collection</t>
  </si>
  <si>
    <t>Cleaner Return</t>
  </si>
  <si>
    <t>Sand Deposition (future)</t>
  </si>
  <si>
    <t>Transport and Deposition</t>
  </si>
  <si>
    <t>Fluor/IPMT</t>
  </si>
  <si>
    <t>Rougher Pipeline 1</t>
  </si>
  <si>
    <t>Rougher Pipeline 2</t>
  </si>
  <si>
    <t>Rougher Pipeline 3</t>
  </si>
  <si>
    <t>Rougher Deposition</t>
  </si>
  <si>
    <t>IMPT</t>
  </si>
  <si>
    <t>Cleaner Transport</t>
  </si>
  <si>
    <t>Cleaner Deposition</t>
  </si>
  <si>
    <t>Reclaim Water</t>
  </si>
  <si>
    <t>Rougher TSF</t>
  </si>
  <si>
    <t>Pontoons</t>
  </si>
  <si>
    <t>Return Pumping</t>
  </si>
  <si>
    <t>Return Piping</t>
  </si>
  <si>
    <t>Transfer Pumping</t>
  </si>
  <si>
    <t>Transfer Piping</t>
  </si>
  <si>
    <t>Cleaner TSF</t>
  </si>
  <si>
    <t>Water Management</t>
  </si>
  <si>
    <t>Fluor/IPMT/RDMC</t>
  </si>
  <si>
    <t>Surface Water Diversion</t>
  </si>
  <si>
    <t>RDMC/Fluor/IPMT</t>
  </si>
  <si>
    <t>Mining</t>
  </si>
  <si>
    <t>TSF</t>
  </si>
  <si>
    <t>Surface Water Collection and Storage</t>
  </si>
  <si>
    <t>Fluor/IMPT/ RDMC</t>
  </si>
  <si>
    <t>Surface Water Pumping and Distribution</t>
  </si>
  <si>
    <t>Surface Water Sediment and Erosion Control</t>
  </si>
  <si>
    <t>Rejects Pond</t>
  </si>
  <si>
    <r>
      <rPr>
        <sz val="10"/>
        <color rgb="FFFF0000"/>
        <rFont val="Aptos Narrow"/>
        <family val="2"/>
      </rPr>
      <t>Earthworks</t>
    </r>
  </si>
  <si>
    <r>
      <rPr>
        <sz val="10"/>
        <color rgb="FFFF0000"/>
        <rFont val="Aptos Narrow"/>
        <family val="2"/>
      </rPr>
      <t>Transfer Pumping</t>
    </r>
  </si>
  <si>
    <r>
      <rPr>
        <sz val="10"/>
        <color rgb="FFFF0000"/>
        <rFont val="Aptos Narrow"/>
        <family val="2"/>
      </rPr>
      <t>Transfer Piping</t>
    </r>
  </si>
  <si>
    <r>
      <rPr>
        <sz val="10"/>
        <color rgb="FFFF0000"/>
        <rFont val="Aptos Narrow"/>
        <family val="2"/>
      </rPr>
      <t>Sprayfield</t>
    </r>
  </si>
  <si>
    <t>Acid Rock Drainage Treatment</t>
  </si>
  <si>
    <t>Dams</t>
  </si>
  <si>
    <t>Pumps and Pipelines</t>
  </si>
  <si>
    <t>Seepage Control</t>
  </si>
  <si>
    <t>Effluent Treatment</t>
  </si>
  <si>
    <t>Industrial</t>
  </si>
  <si>
    <t>Plant Sewage</t>
  </si>
  <si>
    <r>
      <rPr>
        <sz val="10"/>
        <color rgb="FFFF0000"/>
        <rFont val="Aptos Narrow"/>
        <family val="2"/>
      </rPr>
      <t>Collection</t>
    </r>
  </si>
  <si>
    <r>
      <rPr>
        <sz val="10"/>
        <color rgb="FFFF0000"/>
        <rFont val="Aptos Narrow"/>
        <family val="2"/>
      </rPr>
      <t>Pumping</t>
    </r>
  </si>
  <si>
    <r>
      <rPr>
        <sz val="10"/>
        <color rgb="FFFF0000"/>
        <rFont val="Aptos Narrow"/>
        <family val="2"/>
      </rPr>
      <t>Piping</t>
    </r>
  </si>
  <si>
    <t>Collection</t>
  </si>
  <si>
    <t>Plant 1</t>
  </si>
  <si>
    <t>Plant 2</t>
  </si>
  <si>
    <t>Treated Effluent Storage</t>
  </si>
  <si>
    <t>Treated Effluent Pumping</t>
  </si>
  <si>
    <t>Treated Effluent Piping</t>
  </si>
  <si>
    <t>Agricultural</t>
  </si>
  <si>
    <t>Water Services</t>
  </si>
  <si>
    <t>Firewater Storage</t>
  </si>
  <si>
    <t>Firewater Pumping and Distribution</t>
  </si>
  <si>
    <r>
      <rPr>
        <sz val="10"/>
        <color rgb="FFFF0000"/>
        <rFont val="Aptos Narrow"/>
        <family val="2"/>
      </rPr>
      <t>Plant 1</t>
    </r>
  </si>
  <si>
    <r>
      <rPr>
        <sz val="10"/>
        <color rgb="FFFF0000"/>
        <rFont val="Aptos Narrow"/>
        <family val="2"/>
      </rPr>
      <t>Plant 2</t>
    </r>
  </si>
  <si>
    <r>
      <rPr>
        <sz val="10"/>
        <color rgb="FFFF0000"/>
        <rFont val="Aptos Narrow"/>
        <family val="2"/>
      </rPr>
      <t>Common</t>
    </r>
  </si>
  <si>
    <r>
      <rPr>
        <sz val="10"/>
        <color rgb="FFFF0000"/>
        <rFont val="Aptos Narrow"/>
        <family val="2"/>
      </rPr>
      <t>System 1</t>
    </r>
  </si>
  <si>
    <r>
      <rPr>
        <sz val="10"/>
        <color rgb="FFFF0000"/>
        <rFont val="Aptos Narrow"/>
        <family val="2"/>
      </rPr>
      <t>System 2</t>
    </r>
  </si>
  <si>
    <r>
      <rPr>
        <sz val="10"/>
        <color rgb="FFFF0000"/>
        <rFont val="Aptos Narrow"/>
        <family val="2"/>
      </rPr>
      <t>Plant</t>
    </r>
  </si>
  <si>
    <t>Potable Water Pumping and Distribution</t>
  </si>
  <si>
    <r>
      <rPr>
        <sz val="10"/>
        <color rgb="FFFF0000"/>
        <rFont val="Aptos Narrow"/>
        <family val="2"/>
      </rPr>
      <t>Safety Shower</t>
    </r>
  </si>
  <si>
    <t>Internal Infrastructure</t>
  </si>
  <si>
    <t>On-Site Infrastructure</t>
  </si>
  <si>
    <t>Site Preparation, Earthworks and Fencing</t>
  </si>
  <si>
    <t>Site Security Fencing</t>
  </si>
  <si>
    <t>Detailed Earthworks</t>
  </si>
  <si>
    <t>Roads and Platforms</t>
  </si>
  <si>
    <t>Processing Plant Roads</t>
  </si>
  <si>
    <t>Crushing Plant Roads</t>
  </si>
  <si>
    <t>Exploration Roads</t>
  </si>
  <si>
    <t>Parking Areas and Hardstand Areas</t>
  </si>
  <si>
    <t>Exploration Platforms</t>
  </si>
  <si>
    <t>On-Site Helipad and Airstrip</t>
  </si>
  <si>
    <t>Permanent Village Road</t>
  </si>
  <si>
    <t>Mine Site Access Road</t>
  </si>
  <si>
    <t>Non-Process Facilities</t>
  </si>
  <si>
    <t>Fire, Ambulance, and Emergency Services</t>
  </si>
  <si>
    <t>Security and Medical Facilities</t>
  </si>
  <si>
    <t>Main Administration Building</t>
  </si>
  <si>
    <t>Laboratories</t>
  </si>
  <si>
    <t>Plant Warehouse and Maintenance Shop</t>
  </si>
  <si>
    <t>Change House and Dry Building</t>
  </si>
  <si>
    <t>Training Building and Facilities</t>
  </si>
  <si>
    <t>Stores and Warehouse</t>
  </si>
  <si>
    <t>Mobile Equipment</t>
  </si>
  <si>
    <t>Maintenance</t>
  </si>
  <si>
    <t>General and Administration</t>
  </si>
  <si>
    <t>Bulk Storage (NB Storage of Utilities)</t>
  </si>
  <si>
    <t>Diesel</t>
  </si>
  <si>
    <t>Reagents Receival and Storage</t>
  </si>
  <si>
    <t>Container Receival and Storage</t>
  </si>
  <si>
    <t>Services and Utilities (NB Distribution of Utilities)</t>
  </si>
  <si>
    <t>Environmental Monitoring</t>
  </si>
  <si>
    <t>Compressed Air</t>
  </si>
  <si>
    <t>Diesel Fuel Distribution and Refuelling</t>
  </si>
  <si>
    <t>Communications</t>
  </si>
  <si>
    <t>Distributed Control System</t>
  </si>
  <si>
    <t>Communications and Networks</t>
  </si>
  <si>
    <t>Rail</t>
  </si>
  <si>
    <t>Vec</t>
  </si>
  <si>
    <t>PPE/WAR</t>
  </si>
  <si>
    <t>WAR</t>
  </si>
  <si>
    <t>HFO Storage Power Station 1</t>
  </si>
  <si>
    <t>Truck Unloading and Pumping Power Station 1</t>
  </si>
  <si>
    <t>Power Station 2</t>
  </si>
  <si>
    <t>HFO Storage Power Station 2</t>
  </si>
  <si>
    <t>Truck Unloading and Pumping Power Station 2</t>
  </si>
  <si>
    <t>Rail Unloading</t>
  </si>
  <si>
    <t>Solar PV Substation to Power Station Substation</t>
  </si>
  <si>
    <t>Power Station Substation to Plant Main Substation</t>
  </si>
  <si>
    <t>NDTC (Pakistan Grid Operator) Power Supply (future)</t>
  </si>
  <si>
    <t>11/33 kV Solar PV Substation 2 and Control Room 2 (future)</t>
  </si>
  <si>
    <t>Power Station 2 Photovoltaic Array, Inverters, and Transformers  (future)</t>
  </si>
  <si>
    <t>On-Site Rail</t>
  </si>
  <si>
    <t>Embankment &amp; Cuttings</t>
  </si>
  <si>
    <t>Drainage &amp; Culverts</t>
  </si>
  <si>
    <t>Bulk Site Earthworks</t>
  </si>
  <si>
    <t>Detailed Site Earthworks</t>
  </si>
  <si>
    <t>Roads</t>
  </si>
  <si>
    <t>Signaling</t>
  </si>
  <si>
    <t>Site Utilities and Services</t>
  </si>
  <si>
    <t>Fire Water Pump House &amp; Reticulation</t>
  </si>
  <si>
    <t>Fuel Storage</t>
  </si>
  <si>
    <t>Potable Water System</t>
  </si>
  <si>
    <t>Sewage Collection &amp; Distribution</t>
  </si>
  <si>
    <t>Waste Sorting Facility</t>
  </si>
  <si>
    <t>Rail Facilities</t>
  </si>
  <si>
    <t>Incoming Train Covered Inspection Shed</t>
  </si>
  <si>
    <t>Operation Staff Building</t>
  </si>
  <si>
    <t>CuCon Filling Point</t>
  </si>
  <si>
    <t>In-Motion Weighing Bridge + Office</t>
  </si>
  <si>
    <t>Washing Station</t>
  </si>
  <si>
    <t>Wagons and Locomotives Running Shed and Refueling Station</t>
  </si>
  <si>
    <t>Rotainers and Containers Handling and Repairing Platform</t>
  </si>
  <si>
    <t>Comms, IT and Controls</t>
  </si>
  <si>
    <t>Telecommunications</t>
  </si>
  <si>
    <t>CCTV System</t>
  </si>
  <si>
    <t>IT and Systems</t>
  </si>
  <si>
    <t>Control System</t>
  </si>
  <si>
    <t>Rail Electrical</t>
  </si>
  <si>
    <t>Sub-Station</t>
  </si>
  <si>
    <t>Site Wide Area Lighting</t>
  </si>
  <si>
    <t>External Infrastructure</t>
  </si>
  <si>
    <t>RDMC/Fluor/Vec/PRDW</t>
  </si>
  <si>
    <t>Off-Site Infrastructure</t>
  </si>
  <si>
    <t>Off-Site Roads / Water Diversions</t>
  </si>
  <si>
    <t>Site Access Road (45km)</t>
  </si>
  <si>
    <t>Off-Site Facilities</t>
  </si>
  <si>
    <t>RDMC/Fluor/Vec</t>
  </si>
  <si>
    <t>Off-Site Permanent Buildings (Not Accomodation)</t>
  </si>
  <si>
    <t>Off-Site Railways</t>
  </si>
  <si>
    <t>Off-Site Accommodation</t>
  </si>
  <si>
    <t>Off-Site Solid Waste Storage</t>
  </si>
  <si>
    <t>Off-Site Hazardous Waste Storage</t>
  </si>
  <si>
    <t>Site Bulk Road &amp; Bulk Rail Loading</t>
  </si>
  <si>
    <t>Port Qasim Bulk Road &amp; Bulk Rail Unloading</t>
  </si>
  <si>
    <t>Off-Site Mobile Maintenance Equipment</t>
  </si>
  <si>
    <t>Off-Site Utilities Pipelines &amp; Bulk Storage (exclude water)</t>
  </si>
  <si>
    <t>Vecturis/PRDW</t>
  </si>
  <si>
    <t>Off-Site Fuel Pipeline</t>
  </si>
  <si>
    <t>Off-Site Concentrate Pipeline</t>
  </si>
  <si>
    <t>Off-Site Fuel Bulk Storage</t>
  </si>
  <si>
    <t>Vecturis/PR DW</t>
  </si>
  <si>
    <t>Off-Site Concentrate Bulk Storage</t>
  </si>
  <si>
    <t>PRDW</t>
  </si>
  <si>
    <t>Off-Site Effluent Utilities</t>
  </si>
  <si>
    <t>Natural Gas Pipeline &amp; Associated Equipment (K&amp;T)</t>
  </si>
  <si>
    <t>Off-Site Airport Facilities</t>
  </si>
  <si>
    <t>Airport Runways</t>
  </si>
  <si>
    <t>Airport Taxiways</t>
  </si>
  <si>
    <t>Airport Aprons</t>
  </si>
  <si>
    <t>Airport Passenger Terminal Buildings</t>
  </si>
  <si>
    <t>Airport Freight Handling Facilities</t>
  </si>
  <si>
    <t>Airport Facilities &amp; Services</t>
  </si>
  <si>
    <t>Off-Site Water Pipelines &amp; Bulk Storage</t>
  </si>
  <si>
    <t>Off-Site Desalinated Water Pipeline</t>
  </si>
  <si>
    <r>
      <rPr>
        <sz val="10"/>
        <color rgb="FFFF0000"/>
        <rFont val="Aptos Narrow"/>
        <family val="2"/>
      </rPr>
      <t>Off-Site Water Bulk Storage</t>
    </r>
  </si>
  <si>
    <t>Off-Site Hamun-i-Mashkel (HIM) Bore Field</t>
  </si>
  <si>
    <t>Off-Site Borehole Fieldwater Pipeline - Hamun-i-Mashkel (HIM)</t>
  </si>
  <si>
    <t>Off-Site Fan Sediments Bore Field</t>
  </si>
  <si>
    <t>Off-Site Borehole Fieldwater Pipeline - Fan Sediments Main Line</t>
  </si>
  <si>
    <r>
      <rPr>
        <sz val="10"/>
        <color rgb="FFFF0000"/>
        <rFont val="Aptos Narrow"/>
        <family val="2"/>
      </rPr>
      <t>RDMC</t>
    </r>
  </si>
  <si>
    <t>Off-Site Services/Utilities</t>
  </si>
  <si>
    <t>Off-Site Fresh Water Distribution</t>
  </si>
  <si>
    <t>Off-Site Potable Water Distribution</t>
  </si>
  <si>
    <t>Off-Site Acid Rock Drainage (ARD) Water Distribution</t>
  </si>
  <si>
    <t>Off-Site Fire Water Distribution</t>
  </si>
  <si>
    <t>Off-Site Environmental Monitoring</t>
  </si>
  <si>
    <t>Off-Site Communications</t>
  </si>
  <si>
    <t>Off-Site Other Utilities (Compressed Air &amp; Propane, etc.)</t>
  </si>
  <si>
    <t>Off-Site Power Supply &amp; Transmission</t>
  </si>
  <si>
    <t>Switchyard</t>
  </si>
  <si>
    <t>Off-Site Transmission</t>
  </si>
  <si>
    <t>Off-Site Power Facilities &amp; Services</t>
  </si>
  <si>
    <t>Off-Site Port (Qasim &amp; Gwadar) - (Not in Scope)</t>
  </si>
  <si>
    <t>Port Concentrate Handling</t>
  </si>
  <si>
    <t>Port Copper Concentrate Thickening</t>
  </si>
  <si>
    <t>Port Concentrate Filtration</t>
  </si>
  <si>
    <t>Port Concentrate Conveyor &amp; Handling</t>
  </si>
  <si>
    <t>Port Concentrate Stacking Conveyor</t>
  </si>
  <si>
    <t>Port Concentrate Storage</t>
  </si>
  <si>
    <t>Port Concentrate Emergencg Dump Pond</t>
  </si>
  <si>
    <t>Process Water Treatment</t>
  </si>
  <si>
    <t>Sampling Plant</t>
  </si>
  <si>
    <t>Utilities &amp; Services</t>
  </si>
  <si>
    <t>Port Site Utilities &amp; Services</t>
  </si>
  <si>
    <t>Reagents Handling Facility</t>
  </si>
  <si>
    <t>Utilities Services For Port Conveying Onshore</t>
  </si>
  <si>
    <t>Fuel offloading &amp; Refuelling</t>
  </si>
  <si>
    <t>Fuel Storage &amp; Dispensing</t>
  </si>
  <si>
    <t>Fuel Pipeline</t>
  </si>
  <si>
    <t>Sewage Collection &amp; Treatment</t>
  </si>
  <si>
    <t>Fresh &amp; Fire Water System</t>
  </si>
  <si>
    <t>Port Facilities</t>
  </si>
  <si>
    <t>Port Gwadar Gatehouse</t>
  </si>
  <si>
    <t>Port Gwadar Maintenance Shop</t>
  </si>
  <si>
    <t>Port Gwadar Security Building</t>
  </si>
  <si>
    <t>Port Gwadar Electrical Switchrooms</t>
  </si>
  <si>
    <t>Guardhouse &amp; Security Gate</t>
  </si>
  <si>
    <t>Port Earthworks &amp; Drainage</t>
  </si>
  <si>
    <t>Site Drainage &amp; Culverts</t>
  </si>
  <si>
    <t>Carparks &amp; Hardstand Areas</t>
  </si>
  <si>
    <t>Site Improvements</t>
  </si>
  <si>
    <t>Concentrate Port offshore</t>
  </si>
  <si>
    <t>Navigation &amp; Dredging</t>
  </si>
  <si>
    <t>Berth Structure</t>
  </si>
  <si>
    <t>Shiploading</t>
  </si>
  <si>
    <t>Marine Services</t>
  </si>
  <si>
    <t>Coastal Structures</t>
  </si>
  <si>
    <t>Navigation Aids</t>
  </si>
  <si>
    <t>Mooring Systems</t>
  </si>
  <si>
    <t>LNG Import Terminal</t>
  </si>
  <si>
    <t>Unloading System</t>
  </si>
  <si>
    <t>SWRO Plant</t>
  </si>
  <si>
    <t>Intake System</t>
  </si>
  <si>
    <t>Ro Plant</t>
  </si>
  <si>
    <t>Brine Discharge System</t>
  </si>
  <si>
    <t>Roads &amp; Paving</t>
  </si>
  <si>
    <t>Off-Site Port Qasim - PIBT</t>
  </si>
  <si>
    <t>Site and Soil Improvements</t>
  </si>
  <si>
    <t>Stormwater Piping</t>
  </si>
  <si>
    <t>Services Building</t>
  </si>
  <si>
    <t>Port Qasim PIBT Gatehouse</t>
  </si>
  <si>
    <t>Port Qasim PIBT Workshop &amp; Engineering Offices</t>
  </si>
  <si>
    <t>Port Qasim PIBT Security Building</t>
  </si>
  <si>
    <t>Port Qasim PIBT Weighbridge</t>
  </si>
  <si>
    <t>Port Qasim PIBT Security &amp; Weighbridge Office</t>
  </si>
  <si>
    <t>Port Qasim PIBT Administration Building</t>
  </si>
  <si>
    <t>Port Qasim PIBT Sampling &amp; Laboratory</t>
  </si>
  <si>
    <t>Port Qasim PIBT Washdown Facility</t>
  </si>
  <si>
    <t>Truck Discharge Station</t>
  </si>
  <si>
    <t>Port Concentrate Conveyor CV-101 &amp; TR-101</t>
  </si>
  <si>
    <t>Port Concentrate Conveyor CV-102 &amp; TR-102</t>
  </si>
  <si>
    <t>Port Concentrate Port Storage Shed</t>
  </si>
  <si>
    <t>Port Concentrate Conveyor CV-103</t>
  </si>
  <si>
    <t>Port Concentrate Conveyor CV-104 &amp; TR-103</t>
  </si>
  <si>
    <t>Port Concentrate Conveyor CV-105 &amp; TR-104</t>
  </si>
  <si>
    <t>PIBT Port Handling Upgrade</t>
  </si>
  <si>
    <t>Conveyor Galleries &amp; Structures</t>
  </si>
  <si>
    <t>Port Concentrate Offshore</t>
  </si>
  <si>
    <t>Port Comms, IT and Controls</t>
  </si>
  <si>
    <t>CCTV and Security System</t>
  </si>
  <si>
    <t>Port Handling Control System</t>
  </si>
  <si>
    <t>IT</t>
  </si>
  <si>
    <t>Port Electrical</t>
  </si>
  <si>
    <t>Sub Station 1</t>
  </si>
  <si>
    <t>Sub Station 2</t>
  </si>
  <si>
    <t>Sub Station 3</t>
  </si>
  <si>
    <t>PIBT Karachi Electric Substation</t>
  </si>
  <si>
    <t>HV Reticulation</t>
  </si>
  <si>
    <t>PIBT Port Generator</t>
  </si>
  <si>
    <t>Off-Site Rail Facilities</t>
  </si>
  <si>
    <t>Earthworks &amp; Drainage</t>
  </si>
  <si>
    <r>
      <rPr>
        <sz val="10"/>
        <color rgb="FF00CC00"/>
        <rFont val="Aptos Narrow"/>
        <family val="2"/>
      </rPr>
      <t>Bulk Site Earthworks</t>
    </r>
  </si>
  <si>
    <r>
      <rPr>
        <sz val="10"/>
        <color rgb="FF00CC00"/>
        <rFont val="Aptos Narrow"/>
        <family val="2"/>
      </rPr>
      <t>Site Drainage &amp; Culverts</t>
    </r>
  </si>
  <si>
    <r>
      <rPr>
        <sz val="10"/>
        <color rgb="FF00CC00"/>
        <rFont val="Aptos Narrow"/>
        <family val="2"/>
      </rPr>
      <t>In-Plant Roads</t>
    </r>
  </si>
  <si>
    <r>
      <rPr>
        <sz val="10"/>
        <color rgb="FF00CC00"/>
        <rFont val="Aptos Narrow"/>
        <family val="2"/>
      </rPr>
      <t>Carparks &amp; Hardstand Areas</t>
    </r>
  </si>
  <si>
    <r>
      <rPr>
        <sz val="10"/>
        <color rgb="FF00CC00"/>
        <rFont val="Aptos Narrow"/>
        <family val="2"/>
      </rPr>
      <t>Site and Soil Improvements</t>
    </r>
  </si>
  <si>
    <r>
      <rPr>
        <sz val="10"/>
        <color rgb="FF00CC00"/>
        <rFont val="Aptos Narrow"/>
        <family val="2"/>
      </rPr>
      <t>Site Security Fencing</t>
    </r>
  </si>
  <si>
    <r>
      <rPr>
        <sz val="10"/>
        <color rgb="FF00CC00"/>
        <rFont val="Aptos Narrow"/>
        <family val="2"/>
      </rPr>
      <t>Underground Services</t>
    </r>
  </si>
  <si>
    <r>
      <rPr>
        <sz val="10"/>
        <color rgb="FF00CC00"/>
        <rFont val="Aptos Narrow"/>
        <family val="2"/>
      </rPr>
      <t>Stormwater Piping</t>
    </r>
  </si>
  <si>
    <r>
      <rPr>
        <sz val="10"/>
        <color rgb="FF00CC00"/>
        <rFont val="Aptos Narrow"/>
        <family val="2"/>
      </rPr>
      <t>Fire Water Storage</t>
    </r>
  </si>
  <si>
    <r>
      <rPr>
        <sz val="10"/>
        <color rgb="FF00CC00"/>
        <rFont val="Aptos Narrow"/>
        <family val="2"/>
      </rPr>
      <t>Fire Water Pump House &amp; Reticulation</t>
    </r>
  </si>
  <si>
    <r>
      <rPr>
        <sz val="10"/>
        <color rgb="FF00CC00"/>
        <rFont val="Aptos Narrow"/>
        <family val="2"/>
      </rPr>
      <t>Fuel Storage &amp; Dispensing</t>
    </r>
  </si>
  <si>
    <r>
      <rPr>
        <sz val="10"/>
        <color rgb="FF00CC00"/>
        <rFont val="Aptos Narrow"/>
        <family val="2"/>
      </rPr>
      <t>Potable Water System</t>
    </r>
  </si>
  <si>
    <r>
      <rPr>
        <sz val="10"/>
        <color rgb="FF00CC00"/>
        <rFont val="Aptos Narrow"/>
        <family val="2"/>
      </rPr>
      <t>Sewage Collection &amp; Treatment</t>
    </r>
  </si>
  <si>
    <r>
      <rPr>
        <sz val="10"/>
        <color rgb="FF00CC00"/>
        <rFont val="Aptos Narrow"/>
        <family val="2"/>
      </rPr>
      <t>Waste Sorting Facility</t>
    </r>
  </si>
  <si>
    <r>
      <rPr>
        <sz val="10"/>
        <color rgb="FF00CC00"/>
        <rFont val="Aptos Narrow"/>
        <family val="2"/>
      </rPr>
      <t>Telecommunications</t>
    </r>
  </si>
  <si>
    <r>
      <rPr>
        <sz val="10"/>
        <color rgb="FF00CC00"/>
        <rFont val="Aptos Narrow"/>
        <family val="2"/>
      </rPr>
      <t>Signaling</t>
    </r>
  </si>
  <si>
    <t>Infrastructure and Systems</t>
  </si>
  <si>
    <r>
      <rPr>
        <sz val="10"/>
        <color rgb="FF00CC00"/>
        <rFont val="Aptos Narrow"/>
        <family val="2"/>
      </rPr>
      <t>Maintenance Yard Sidings</t>
    </r>
  </si>
  <si>
    <r>
      <rPr>
        <sz val="10"/>
        <color rgb="FF00CC00"/>
        <rFont val="Aptos Narrow"/>
        <family val="2"/>
      </rPr>
      <t>Operation Sidings</t>
    </r>
  </si>
  <si>
    <r>
      <rPr>
        <sz val="10"/>
        <color rgb="FF00CC00"/>
        <rFont val="Aptos Narrow"/>
        <family val="2"/>
      </rPr>
      <t>CCTV System</t>
    </r>
  </si>
  <si>
    <r>
      <rPr>
        <sz val="10"/>
        <color rgb="FF00CC00"/>
        <rFont val="Aptos Narrow"/>
        <family val="2"/>
      </rPr>
      <t>IT and Systems</t>
    </r>
  </si>
  <si>
    <r>
      <rPr>
        <sz val="10"/>
        <color rgb="FF00CC00"/>
        <rFont val="Aptos Narrow"/>
        <family val="2"/>
      </rPr>
      <t>Control System</t>
    </r>
  </si>
  <si>
    <r>
      <rPr>
        <sz val="10"/>
        <color rgb="FF00CC00"/>
        <rFont val="Aptos Narrow"/>
        <family val="2"/>
      </rPr>
      <t>ML-3 Upgrade Works</t>
    </r>
  </si>
  <si>
    <r>
      <rPr>
        <sz val="10"/>
        <color rgb="FF00CC00"/>
        <rFont val="Aptos Narrow"/>
        <family val="2"/>
      </rPr>
      <t>Rolling Stock Maintenance Facility</t>
    </r>
  </si>
  <si>
    <r>
      <rPr>
        <sz val="10"/>
        <color rgb="FF00CC00"/>
        <rFont val="Aptos Narrow"/>
        <family val="2"/>
      </rPr>
      <t>Rolling Stock Refueling Station</t>
    </r>
  </si>
  <si>
    <t>Operational Facilities Port</t>
  </si>
  <si>
    <r>
      <rPr>
        <sz val="10"/>
        <color rgb="FF00CC00"/>
        <rFont val="Aptos Narrow"/>
        <family val="2"/>
      </rPr>
      <t>Incoming Train Covered Inspection Shed</t>
    </r>
  </si>
  <si>
    <r>
      <rPr>
        <sz val="10"/>
        <color rgb="FF00CC00"/>
        <rFont val="Aptos Narrow"/>
        <family val="2"/>
      </rPr>
      <t>Operation Staff Building</t>
    </r>
  </si>
  <si>
    <r>
      <rPr>
        <sz val="10"/>
        <color rgb="FF00CC00"/>
        <rFont val="Aptos Narrow"/>
        <family val="2"/>
      </rPr>
      <t>In-Motion Weighing Bridge + Weight Bridge Office</t>
    </r>
  </si>
  <si>
    <r>
      <rPr>
        <sz val="10"/>
        <color rgb="FF00CC00"/>
        <rFont val="Aptos Narrow"/>
        <family val="2"/>
      </rPr>
      <t>Reagents FIBC Management Platform</t>
    </r>
  </si>
  <si>
    <r>
      <rPr>
        <sz val="10"/>
        <color rgb="FF00CC00"/>
        <rFont val="Aptos Narrow"/>
        <family val="2"/>
      </rPr>
      <t>Rotainers Management Platform</t>
    </r>
  </si>
  <si>
    <r>
      <rPr>
        <sz val="10"/>
        <color rgb="FF00CC00"/>
        <rFont val="Aptos Narrow"/>
        <family val="2"/>
      </rPr>
      <t>Tank Containers, Containers and IBC Management Platform</t>
    </r>
  </si>
  <si>
    <r>
      <rPr>
        <sz val="10"/>
        <color rgb="FF00CC00"/>
        <rFont val="Aptos Narrow"/>
        <family val="2"/>
      </rPr>
      <t>Canteen, Drivers’ Dorm and Training Rooms Building</t>
    </r>
  </si>
  <si>
    <r>
      <rPr>
        <sz val="10"/>
        <color rgb="FF00CC00"/>
        <rFont val="Aptos Narrow"/>
        <family val="2"/>
      </rPr>
      <t>CuCon Security + Weight Bridge Office</t>
    </r>
  </si>
  <si>
    <r>
      <rPr>
        <sz val="10"/>
        <color rgb="FF00CC00"/>
        <rFont val="Aptos Narrow"/>
        <family val="2"/>
      </rPr>
      <t>Truck Access Gate + Truck Weight Bridge</t>
    </r>
  </si>
  <si>
    <t>Maintenance Facilities Port</t>
  </si>
  <si>
    <r>
      <rPr>
        <sz val="10"/>
        <color rgb="FF00CC00"/>
        <rFont val="Aptos Narrow"/>
        <family val="2"/>
      </rPr>
      <t>Shunting Locomotives Parking Garage</t>
    </r>
  </si>
  <si>
    <r>
      <rPr>
        <sz val="10"/>
        <color rgb="FF00CC00"/>
        <rFont val="Aptos Narrow"/>
        <family val="2"/>
      </rPr>
      <t>Locomotives &amp; Wagons Wash Station</t>
    </r>
  </si>
  <si>
    <r>
      <rPr>
        <sz val="10"/>
        <color rgb="FF00CC00"/>
        <rFont val="Aptos Narrow"/>
        <family val="2"/>
      </rPr>
      <t>Wagons And Locomotives Paint Booth</t>
    </r>
  </si>
  <si>
    <r>
      <rPr>
        <sz val="10"/>
        <color rgb="FF00CC00"/>
        <rFont val="Aptos Narrow"/>
        <family val="2"/>
      </rPr>
      <t>Underfloor Wheel Lathe</t>
    </r>
  </si>
  <si>
    <r>
      <rPr>
        <sz val="10"/>
        <color rgb="FF00CC00"/>
        <rFont val="Aptos Narrow"/>
        <family val="2"/>
      </rPr>
      <t>Fuel Storage</t>
    </r>
  </si>
  <si>
    <r>
      <rPr>
        <sz val="10"/>
        <color rgb="FF00CC00"/>
        <rFont val="Aptos Narrow"/>
        <family val="2"/>
      </rPr>
      <t>Pre-inpection and Refuelling shed</t>
    </r>
  </si>
  <si>
    <r>
      <rPr>
        <sz val="10"/>
        <color rgb="FF00CC00"/>
        <rFont val="Aptos Narrow"/>
        <family val="2"/>
      </rPr>
      <t>Major Assemblies and Spare Parts Store</t>
    </r>
  </si>
  <si>
    <r>
      <rPr>
        <sz val="10"/>
        <color rgb="FF00CC00"/>
        <rFont val="Aptos Narrow"/>
        <family val="2"/>
      </rPr>
      <t>Main Maintenance Workshop</t>
    </r>
  </si>
  <si>
    <t>Spur Line &amp; Main line</t>
  </si>
  <si>
    <r>
      <rPr>
        <sz val="10"/>
        <color rgb="FF00CC00"/>
        <rFont val="Aptos Narrow"/>
        <family val="2"/>
      </rPr>
      <t>Permanent Way</t>
    </r>
  </si>
  <si>
    <r>
      <rPr>
        <sz val="10"/>
        <color rgb="FF00CC00"/>
        <rFont val="Aptos Narrow"/>
        <family val="2"/>
      </rPr>
      <t>Koh-i-Dalil Station</t>
    </r>
  </si>
  <si>
    <r>
      <rPr>
        <sz val="10"/>
        <color rgb="FF00CC00"/>
        <rFont val="Aptos Narrow"/>
        <family val="2"/>
      </rPr>
      <t>Reko Diq Terminal Station</t>
    </r>
  </si>
  <si>
    <r>
      <rPr>
        <sz val="10"/>
        <color rgb="FF00CC00"/>
        <rFont val="Aptos Narrow"/>
        <family val="2"/>
      </rPr>
      <t>Engineering Structures</t>
    </r>
  </si>
  <si>
    <r>
      <rPr>
        <sz val="10"/>
        <color rgb="FF00CC00"/>
        <rFont val="Aptos Narrow"/>
        <family val="2"/>
      </rPr>
      <t>Level Crossings</t>
    </r>
  </si>
  <si>
    <r>
      <rPr>
        <sz val="10"/>
        <color rgb="FF00CC00"/>
        <rFont val="Aptos Narrow"/>
        <family val="2"/>
      </rPr>
      <t>Electrical and Power</t>
    </r>
  </si>
  <si>
    <t>Temporary Loading Facility</t>
  </si>
  <si>
    <r>
      <rPr>
        <sz val="10"/>
        <color rgb="FF00CC00"/>
        <rFont val="Aptos Narrow"/>
        <family val="2"/>
      </rPr>
      <t>In-motion Weighing Bridge + Office</t>
    </r>
  </si>
  <si>
    <r>
      <rPr>
        <sz val="10"/>
        <color rgb="FF00CC00"/>
        <rFont val="Aptos Narrow"/>
        <family val="2"/>
      </rPr>
      <t>Washing Station</t>
    </r>
  </si>
  <si>
    <r>
      <rPr>
        <sz val="10"/>
        <color rgb="FF00CC00"/>
        <rFont val="Aptos Narrow"/>
        <family val="2"/>
      </rPr>
      <t>Wagons and Locomotives Running Shed + Refueling Station</t>
    </r>
  </si>
  <si>
    <r>
      <rPr>
        <sz val="10"/>
        <color rgb="FF00CC00"/>
        <rFont val="Aptos Narrow"/>
        <family val="2"/>
      </rPr>
      <t>Rotainers and Containers Handling and Repairing Platform</t>
    </r>
  </si>
  <si>
    <r>
      <rPr>
        <sz val="10"/>
        <color rgb="FF00CC00"/>
        <rFont val="Aptos Narrow"/>
        <family val="2"/>
      </rPr>
      <t>Fencing and Gates</t>
    </r>
  </si>
  <si>
    <r>
      <rPr>
        <sz val="10"/>
        <color rgb="FF00CC00"/>
        <rFont val="Aptos Narrow"/>
        <family val="2"/>
      </rPr>
      <t>Power Supply and Distribution</t>
    </r>
  </si>
  <si>
    <t>Rolling Stock</t>
  </si>
  <si>
    <r>
      <rPr>
        <sz val="10"/>
        <color rgb="FF00CC00"/>
        <rFont val="Aptos Narrow"/>
        <family val="2"/>
      </rPr>
      <t>Main Line ocomotives</t>
    </r>
  </si>
  <si>
    <r>
      <rPr>
        <sz val="10"/>
        <color rgb="FF00CC00"/>
        <rFont val="Aptos Narrow"/>
        <family val="2"/>
      </rPr>
      <t>Shunting Locomotives</t>
    </r>
  </si>
  <si>
    <r>
      <rPr>
        <sz val="10"/>
        <color rgb="FF00CC00"/>
        <rFont val="Aptos Narrow"/>
        <family val="2"/>
      </rPr>
      <t>Wagons</t>
    </r>
  </si>
  <si>
    <r>
      <rPr>
        <sz val="10"/>
        <color rgb="FF00CC00"/>
        <rFont val="Aptos Narrow"/>
        <family val="2"/>
      </rPr>
      <t>Rotainers</t>
    </r>
  </si>
  <si>
    <r>
      <rPr>
        <sz val="10"/>
        <color rgb="FF00CC00"/>
        <rFont val="Aptos Narrow"/>
        <family val="2"/>
      </rPr>
      <t>Tanktainers</t>
    </r>
  </si>
  <si>
    <r>
      <rPr>
        <sz val="10"/>
        <color rgb="FF00CC00"/>
        <rFont val="Aptos Narrow"/>
        <family val="2"/>
      </rPr>
      <t>Shipping Containers</t>
    </r>
  </si>
  <si>
    <r>
      <rPr>
        <sz val="10"/>
        <color rgb="FF00CC00"/>
        <rFont val="Aptos Narrow"/>
        <family val="2"/>
      </rPr>
      <t>Mobile Equipment</t>
    </r>
  </si>
  <si>
    <t>Electrical Port</t>
  </si>
  <si>
    <r>
      <rPr>
        <sz val="10"/>
        <color rgb="FF00CC00"/>
        <rFont val="Aptos Narrow"/>
        <family val="2"/>
      </rPr>
      <t>Sub-station</t>
    </r>
  </si>
  <si>
    <r>
      <rPr>
        <sz val="10"/>
        <color rgb="FF00CC00"/>
        <rFont val="Aptos Narrow"/>
        <family val="2"/>
      </rPr>
      <t>Site Wide Area Lighting</t>
    </r>
  </si>
  <si>
    <t>Indirect Costs (Owner)</t>
  </si>
  <si>
    <t>Owner's Costs (Common Construction Facilities and Services)</t>
  </si>
  <si>
    <t>Project Costs</t>
  </si>
  <si>
    <t>Project Management</t>
  </si>
  <si>
    <t>Engineering and Procurement</t>
  </si>
  <si>
    <t>Construction Management</t>
  </si>
  <si>
    <t>Legal and Permitting</t>
  </si>
  <si>
    <t>Public Relations</t>
  </si>
  <si>
    <t>Community Engagement</t>
  </si>
  <si>
    <t>Spares and Inventory</t>
  </si>
  <si>
    <t>Spares</t>
  </si>
  <si>
    <t>First Fills</t>
  </si>
  <si>
    <t>Pre-Production Operations</t>
  </si>
  <si>
    <t>Recruitment and Training of Operation and Maintenance Staff</t>
  </si>
  <si>
    <t>Mobile Fleet Supporting Operations</t>
  </si>
  <si>
    <t>Wet Commissioning</t>
  </si>
  <si>
    <t>Post-Commissioning Modifications</t>
  </si>
  <si>
    <t>Ramp-Up</t>
  </si>
  <si>
    <t>Working Capital</t>
  </si>
  <si>
    <t>Studies</t>
  </si>
  <si>
    <t>Closure and Rehabilitation</t>
  </si>
  <si>
    <t>Health Security and Safety</t>
  </si>
  <si>
    <t>Clinic</t>
  </si>
  <si>
    <t>Emergency Response</t>
  </si>
  <si>
    <t>Safety</t>
  </si>
  <si>
    <t>Operational Readiness</t>
  </si>
  <si>
    <t>Owner’s Management</t>
  </si>
  <si>
    <t>Team</t>
  </si>
  <si>
    <t>Nonmanual Labour Expenses</t>
  </si>
  <si>
    <t>Home Office Expenses</t>
  </si>
  <si>
    <t>Project Office Expenses</t>
  </si>
  <si>
    <t>Site Office Expenses</t>
  </si>
  <si>
    <t>Allowance (Early Works)</t>
  </si>
  <si>
    <t>Contingency and Reserve</t>
  </si>
  <si>
    <t>Cost Contingency</t>
  </si>
  <si>
    <t>Schedule Contingency</t>
  </si>
  <si>
    <t>Owner Cost Reserve</t>
  </si>
  <si>
    <t>Indirect Costs (Other Parties)</t>
  </si>
  <si>
    <t>Indirect Costs (Implementation Contractors, EPCM)</t>
  </si>
  <si>
    <t>EPCM Cost</t>
  </si>
  <si>
    <t>EP Cost</t>
  </si>
  <si>
    <t>CM Cost</t>
  </si>
  <si>
    <t>Vendor Field Representatives</t>
  </si>
  <si>
    <t>Miscellaneous Engineering, Construction Management Services Costs</t>
  </si>
  <si>
    <t>Other Functions</t>
  </si>
  <si>
    <t>Construction Equipment</t>
  </si>
  <si>
    <t>Cranes</t>
  </si>
  <si>
    <t>Vehicles</t>
  </si>
  <si>
    <t>Specialty Equipment</t>
  </si>
  <si>
    <t>Environmental, Safety, and Health</t>
  </si>
  <si>
    <t>Environmental</t>
  </si>
  <si>
    <t>Health</t>
  </si>
  <si>
    <t>Temporary Camp and Catering</t>
  </si>
  <si>
    <t>Facilities</t>
  </si>
  <si>
    <t>Catering</t>
  </si>
  <si>
    <t>Freight / Traffic Warehouse Services and Logistics</t>
  </si>
  <si>
    <t>Offshore Inland Freight</t>
  </si>
  <si>
    <t>Marine Transportation</t>
  </si>
  <si>
    <t>Onshore Inland Freight</t>
  </si>
  <si>
    <t>Air Freight</t>
  </si>
  <si>
    <t>Brokerage and Agent Fees</t>
  </si>
  <si>
    <t>Import Duties</t>
  </si>
  <si>
    <t>Warehousing Service</t>
  </si>
  <si>
    <t>Commissioning</t>
  </si>
  <si>
    <t>Owners Team</t>
  </si>
  <si>
    <t>EPCM</t>
  </si>
  <si>
    <t>Contractor Support</t>
  </si>
  <si>
    <t>DISCIPLINE CODES</t>
  </si>
  <si>
    <t xml:space="preserve">Code </t>
  </si>
  <si>
    <t xml:space="preserve">Discipline/Function Identifier </t>
  </si>
  <si>
    <t>Architectural</t>
  </si>
  <si>
    <t>Civil/Concrete</t>
  </si>
  <si>
    <t>D</t>
  </si>
  <si>
    <t>Supply Chain</t>
  </si>
  <si>
    <t>Process</t>
  </si>
  <si>
    <t>Health &amp; Safety / Security</t>
  </si>
  <si>
    <t>Instrumentation</t>
  </si>
  <si>
    <t>J</t>
  </si>
  <si>
    <t>Environmental / Social Impact</t>
  </si>
  <si>
    <t>L</t>
  </si>
  <si>
    <t>Human Resources</t>
  </si>
  <si>
    <t>Mechanical</t>
  </si>
  <si>
    <t>N</t>
  </si>
  <si>
    <t>P</t>
  </si>
  <si>
    <t>Piping</t>
  </si>
  <si>
    <t>Quality &amp; Control / HAZOP / HAZID / Risk</t>
  </si>
  <si>
    <t>S</t>
  </si>
  <si>
    <t>Structural</t>
  </si>
  <si>
    <t>Geotechnical</t>
  </si>
  <si>
    <t>U</t>
  </si>
  <si>
    <t>Pipeline</t>
  </si>
  <si>
    <t>Earthworks / Drainage / Fencing / Roads / Water</t>
  </si>
  <si>
    <t>Document and Drawing Types</t>
  </si>
  <si>
    <r>
      <t>Code</t>
    </r>
    <r>
      <rPr>
        <sz val="9"/>
        <color rgb="FFFFFFFF"/>
        <rFont val="Arial"/>
        <family val="2"/>
      </rPr>
      <t xml:space="preserve"> </t>
    </r>
  </si>
  <si>
    <r>
      <t>Document Type identifier</t>
    </r>
    <r>
      <rPr>
        <sz val="9"/>
        <color rgb="FFFFFFFF"/>
        <rFont val="Arial"/>
        <family val="2"/>
      </rPr>
      <t xml:space="preserve"> </t>
    </r>
  </si>
  <si>
    <t>Description</t>
  </si>
  <si>
    <t>GENERAL</t>
  </si>
  <si>
    <t>AUT</t>
  </si>
  <si>
    <t>Authority</t>
  </si>
  <si>
    <t>- Permitting
- Authority Implementation Plan
- Authority Approval Packages
- Regulatory Compliance
- Environmental Permitting Compliance Requirements</t>
  </si>
  <si>
    <t>BLT</t>
  </si>
  <si>
    <t>Battery Limit</t>
  </si>
  <si>
    <t>- Battery Limit Table</t>
  </si>
  <si>
    <t>BOE</t>
  </si>
  <si>
    <t>Basis of Estimate</t>
  </si>
  <si>
    <t>Organization Chart, Department Chart</t>
  </si>
  <si>
    <t>Any contract documentation</t>
  </si>
  <si>
    <t>Design Criteria of the Project</t>
  </si>
  <si>
    <t>Project Data Book</t>
  </si>
  <si>
    <t>- Manufacturer Data Records</t>
  </si>
  <si>
    <t>Document and Data Register</t>
  </si>
  <si>
    <t>Master Data and Document Register for Supplier, Sub-Contractors</t>
  </si>
  <si>
    <t>DEM</t>
  </si>
  <si>
    <t>Demolition</t>
  </si>
  <si>
    <t>Demolition Documents</t>
  </si>
  <si>
    <t>DTA</t>
  </si>
  <si>
    <t>Data (Digital Record)</t>
  </si>
  <si>
    <t>Any data e.g. Survey Data</t>
  </si>
  <si>
    <t>Specific list for equipments</t>
  </si>
  <si>
    <t>EST</t>
  </si>
  <si>
    <t>Estimates</t>
  </si>
  <si>
    <t>EXE</t>
  </si>
  <si>
    <t>Execution</t>
  </si>
  <si>
    <t>Can be used for Supplier Data - if not specify on the list</t>
  </si>
  <si>
    <t>Forms</t>
  </si>
  <si>
    <t>- Guideline
- Protocols</t>
  </si>
  <si>
    <t>Hazard Classification</t>
  </si>
  <si>
    <t>HAZOP, Hazard Analysis, Hazard identification</t>
  </si>
  <si>
    <t>HMB</t>
  </si>
  <si>
    <t>Heat Material Balance</t>
  </si>
  <si>
    <t>IDX</t>
  </si>
  <si>
    <t>Index</t>
  </si>
  <si>
    <t>Technical and Non-technical</t>
  </si>
  <si>
    <t>INS</t>
  </si>
  <si>
    <t>Instructions</t>
  </si>
  <si>
    <t>e.g. operation instructions, installation instructions</t>
  </si>
  <si>
    <t>IOM</t>
  </si>
  <si>
    <t>Installation Operation and Maintenance Manual</t>
  </si>
  <si>
    <t>ITP</t>
  </si>
  <si>
    <t>Inspection Test Plan</t>
  </si>
  <si>
    <t>IWP</t>
  </si>
  <si>
    <t>Installation Work Package</t>
  </si>
  <si>
    <t>List/Matrix</t>
  </si>
  <si>
    <t>Technical List:
Valve List, Motor List, Instrument List, Spare Part List
Non-Technical List:
Distribution Matrix, Communication Matrix</t>
  </si>
  <si>
    <t>LTR</t>
  </si>
  <si>
    <t>Letter</t>
  </si>
  <si>
    <t>Manual</t>
  </si>
  <si>
    <t>Models</t>
  </si>
  <si>
    <t>- 3Models</t>
  </si>
  <si>
    <t>Master Document Register</t>
  </si>
  <si>
    <t>Document Register for Engineering
- Documentation System Description
- Document Filing Index
- Transmittal Log
- Gate Review Completed</t>
  </si>
  <si>
    <t>MOM</t>
  </si>
  <si>
    <t>Minutes of Meeting</t>
  </si>
  <si>
    <t>MTO</t>
  </si>
  <si>
    <t>Material Take Off</t>
  </si>
  <si>
    <t>Narrative</t>
  </si>
  <si>
    <t>- Process Control Narrative
- Safeguarding Narrative</t>
  </si>
  <si>
    <t>NCR</t>
  </si>
  <si>
    <t>PDR</t>
  </si>
  <si>
    <t>Procedure Deviation Request</t>
  </si>
  <si>
    <t>Philosophy</t>
  </si>
  <si>
    <t>DOCUMENTS</t>
  </si>
  <si>
    <t>Used for non-technical plan i.e. Engineering Plan, Risk Plan, HSE Plan, Contract &amp; Procurement Plan, HR plan, Project Execution Plan, Study Plan. etc.</t>
  </si>
  <si>
    <t>PLC</t>
  </si>
  <si>
    <t>Policy</t>
  </si>
  <si>
    <t>Document represents the procedure as prescribed by the various departments. The practices generally relate to the way in which work is to be done within or for the department and also the approved way in which the Company deals with Contractors, and other organizations</t>
  </si>
  <si>
    <t>PRO</t>
  </si>
  <si>
    <t>Procurement</t>
  </si>
  <si>
    <t>Any procurement documentation</t>
  </si>
  <si>
    <t>Any quality assurance documents.
Except Quality Management Plan can use PLN</t>
  </si>
  <si>
    <t>Quantitive Risk Assessment</t>
  </si>
  <si>
    <t>Structured approach to measuring and analyzing risk using numerical data</t>
  </si>
  <si>
    <t>- Travel request
- Any requests</t>
  </si>
  <si>
    <t>RFI</t>
  </si>
  <si>
    <t>Request for Information</t>
  </si>
  <si>
    <t>Technical Report:
Geotechnical Investigation Report, , etc.
Non-technical Report:
Safety Monthly report</t>
  </si>
  <si>
    <t>SMP</t>
  </si>
  <si>
    <t>Sample</t>
  </si>
  <si>
    <t>- Interior Design and Furniture Sample - Finish Boards</t>
  </si>
  <si>
    <t>Standard Operating Procedure</t>
  </si>
  <si>
    <t>Document outlines the extent of work to be performed by others. The SOW may include functional specifications when a functional specification is not written which typically occurs when the contents of a functional specification is minimal (2 pages).</t>
  </si>
  <si>
    <t>Document represents the design and performance requirements for materials, parts, plant and equipment</t>
  </si>
  <si>
    <t>Piping Specialty Item List</t>
  </si>
  <si>
    <t>Standards</t>
  </si>
  <si>
    <t>For any standards, codes, and regulation documents, are generally controlled</t>
  </si>
  <si>
    <t>STR</t>
  </si>
  <si>
    <t>Strategy</t>
  </si>
  <si>
    <t>Technical Decision Memorandum</t>
  </si>
  <si>
    <t>TDN</t>
  </si>
  <si>
    <t>Trends</t>
  </si>
  <si>
    <t>Project Controls Trends</t>
  </si>
  <si>
    <t>TOR</t>
  </si>
  <si>
    <t>Terms of Reference</t>
  </si>
  <si>
    <t>Test Report</t>
  </si>
  <si>
    <t>- Concrete test report
- Any test report
- Soil test report
- Non-Destruction Examination Test Report
- Any Test Report</t>
  </si>
  <si>
    <t>TVR</t>
  </si>
  <si>
    <t>Turnover Dossier</t>
  </si>
  <si>
    <t>VIS</t>
  </si>
  <si>
    <t>Visualisation</t>
  </si>
  <si>
    <t>- Drone Video</t>
  </si>
  <si>
    <t>WLD</t>
  </si>
  <si>
    <t>Welding</t>
  </si>
  <si>
    <t>Any welding documents</t>
  </si>
  <si>
    <t>DRAWINGS</t>
  </si>
  <si>
    <t>- Battery Limit Drawings</t>
  </si>
  <si>
    <t>CAE</t>
  </si>
  <si>
    <t>Cause and Effect Drawing</t>
  </si>
  <si>
    <t>- Cause and Effect Drawing, etc.</t>
  </si>
  <si>
    <t>CRV</t>
  </si>
  <si>
    <t>Curves</t>
  </si>
  <si>
    <t>Demolition Drawings</t>
  </si>
  <si>
    <t>Diagram</t>
  </si>
  <si>
    <t>- Traffic Diagram
- Schematic Diagram
- Block Diagram</t>
  </si>
  <si>
    <t>Ducting and Instrument Diagram</t>
  </si>
  <si>
    <t>HVAC Utility Piping Ducting and Instrumentation Diagram</t>
  </si>
  <si>
    <t>Any drawings details</t>
  </si>
  <si>
    <t>EHT</t>
  </si>
  <si>
    <t>Electrical Heat Tracing Isometric</t>
  </si>
  <si>
    <t>Elevation</t>
  </si>
  <si>
    <t>Any drawings elevation</t>
  </si>
  <si>
    <t>Foundation Drawings</t>
  </si>
  <si>
    <t>Any foundation drawings</t>
  </si>
  <si>
    <t>Any general arrangements drawings</t>
  </si>
  <si>
    <t>Instrumentation Drawing</t>
  </si>
  <si>
    <t>Isometrics</t>
  </si>
  <si>
    <t>Drawing provides a three-dimensional layout of the equipment and piping.</t>
  </si>
  <si>
    <t>Any drawings layout</t>
  </si>
  <si>
    <t>MSD</t>
  </si>
  <si>
    <t>Material Selection Diagram</t>
  </si>
  <si>
    <t>Piping and Instrumentation Diagram</t>
  </si>
  <si>
    <t>Any drawings plan</t>
  </si>
  <si>
    <t>Plot Plan</t>
  </si>
  <si>
    <t>Site Plot Plan</t>
  </si>
  <si>
    <t>Piping Support</t>
  </si>
  <si>
    <t>Drawing piping support.</t>
  </si>
  <si>
    <t>Any drawings section</t>
  </si>
  <si>
    <t>Shop Drawings</t>
  </si>
  <si>
    <t>Supplier Shop Drawings
- Fabrication Drawings
- Fabrication Steel Drawings
- Erection Drawings
- Plate Schedule
- Spool Drawings
- etc.</t>
  </si>
  <si>
    <t>SKT</t>
  </si>
  <si>
    <t>Sketch</t>
  </si>
  <si>
    <t>Any drawings sketch</t>
  </si>
  <si>
    <t>Drawing provides a representation of an electrical system.</t>
  </si>
  <si>
    <t>Structural Steel Drawings</t>
  </si>
  <si>
    <t>Engineering (Design)</t>
  </si>
  <si>
    <t>Standard Drawings</t>
  </si>
  <si>
    <t>Drawing shows the materials, set out standard construction details and provide general design data.</t>
  </si>
  <si>
    <t>TIE</t>
  </si>
  <si>
    <t>Tie-In</t>
  </si>
  <si>
    <t>Approved</t>
  </si>
  <si>
    <t>Activity ID</t>
  </si>
  <si>
    <t>Schedule Status</t>
  </si>
  <si>
    <t>Pending</t>
  </si>
  <si>
    <t>Updated</t>
  </si>
  <si>
    <t>Concrete Slump Cone Test</t>
  </si>
  <si>
    <t>Fire Fighting system</t>
  </si>
  <si>
    <t>PN</t>
  </si>
  <si>
    <t xml:space="preserve">Site Acceptance Test (SAT) </t>
  </si>
  <si>
    <t>400Vac Aux Supply Gensets</t>
  </si>
  <si>
    <t>Transformer - Layout</t>
  </si>
  <si>
    <t>Transformer - section views</t>
  </si>
  <si>
    <t>Transformer - Rebar bending schedule</t>
  </si>
  <si>
    <t xml:space="preserve"> Rebar bending schedule</t>
  </si>
  <si>
    <t>Load bank - Layout</t>
  </si>
  <si>
    <t>Load bank - section views</t>
  </si>
  <si>
    <t xml:space="preserve"> section views</t>
  </si>
  <si>
    <t xml:space="preserve"> Civil Layout</t>
  </si>
  <si>
    <t>Gen Bund  - Civil Layout</t>
  </si>
  <si>
    <t>Rebar bending schedule</t>
  </si>
  <si>
    <t>Load bank  - Rebar bending schedule</t>
  </si>
  <si>
    <t>Gen Bund  - Rebar bending schedule</t>
  </si>
  <si>
    <t>Solar Plant PV Substation-Panel H00, H15- Feeders</t>
  </si>
  <si>
    <t>Solar Plant PV Substation-Panel H01,H03,H06,H08,H09,H11,H13- Feeders</t>
  </si>
  <si>
    <t>Pole Mounted Transformer</t>
  </si>
  <si>
    <t>500kVA, 33/0.69kV</t>
  </si>
  <si>
    <t>Control Room and Ablution Facilities for Main Consumer Sub Station Yard</t>
  </si>
  <si>
    <t>Underground Utility Piping</t>
  </si>
  <si>
    <t>Ablution Facilities</t>
  </si>
  <si>
    <t>36 MVA Power Station Mobile</t>
  </si>
  <si>
    <t>Offloading Equipment and Spreader Beam for Generators</t>
  </si>
  <si>
    <t>Generators</t>
  </si>
  <si>
    <t xml:space="preserve">Emergency Shutdown System Design - Diagram </t>
  </si>
  <si>
    <t>Emergency Shutdown System Design - Specification</t>
  </si>
  <si>
    <t>Firewater - Tank &amp; Fire Fighting System</t>
  </si>
  <si>
    <t>Support Facilities - Diesel Generators</t>
  </si>
  <si>
    <t>Underground Services - Sewage Treatment</t>
  </si>
  <si>
    <t>Emergency Power Generation (Main Plant)</t>
  </si>
  <si>
    <t>Booster Pump Station and Borefields</t>
  </si>
  <si>
    <t>Explosive Magazine / Emulsion Facility</t>
  </si>
  <si>
    <t>Potable Water and Water Treatment</t>
  </si>
  <si>
    <t>2026-06-31</t>
  </si>
  <si>
    <t>11kV E-house Layout</t>
  </si>
  <si>
    <t>E-house Layout</t>
  </si>
  <si>
    <t>11kV E-house  Section</t>
  </si>
  <si>
    <t>E-house  Section</t>
  </si>
  <si>
    <t>11kV E-house Detail</t>
  </si>
  <si>
    <t xml:space="preserve"> E-house Detail</t>
  </si>
  <si>
    <t>2026-07--31</t>
  </si>
  <si>
    <t>Stormwater Drainage</t>
  </si>
  <si>
    <t xml:space="preserve">Perimeter Fencing and Access Control </t>
  </si>
  <si>
    <t xml:space="preserve">Operating Philosophy  of 11kV Emergency  Diesel Generators </t>
  </si>
  <si>
    <t>Operating Philosophy</t>
  </si>
  <si>
    <t xml:space="preserve">11kV Emergency  Diesel Generators </t>
  </si>
  <si>
    <t>Data Center</t>
  </si>
  <si>
    <t>General Mechanical</t>
  </si>
  <si>
    <t>General Electrical</t>
  </si>
  <si>
    <t>LS</t>
  </si>
  <si>
    <t>Cable Trench Rebar Bending Schedule</t>
  </si>
  <si>
    <t>Bulk Diesel Storage Rebar bending schedule</t>
  </si>
  <si>
    <t>Bulk Diesel Generator Rebar Bending Schedule</t>
  </si>
  <si>
    <t>Transformer Rebar Bending Schedule</t>
  </si>
  <si>
    <t>Synchronous Condenser Rebar Bending Schedule</t>
  </si>
  <si>
    <t>Cable Gantry General Arrangement</t>
  </si>
  <si>
    <t>Cost Flow Forecast  - May  2026</t>
  </si>
  <si>
    <t>IFI - Issued for Information</t>
  </si>
  <si>
    <t>Cost Flow Forecast -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</si>
</sst>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Red]0"/>
    <numFmt numFmtId="166" formatCode="d/mm/yyyy;@"/>
    <numFmt numFmtId="167" formatCode="yyyy\-mm\-dd;@"/>
  </numFmts>
  <fonts count="39" x14ac:knownFonts="1">
    <font>
      <sz val="11"/>
      <color theme="1"/>
      <name val="Aptos Narrow"/>
      <family val="2"/>
      <scheme val="minor"/>
    </font>
    <font>
      <sz val="11"/>
      <color theme="1"/>
      <name val="Century Gothic"/>
      <family val="2"/>
    </font>
    <font>
      <sz val="10"/>
      <color theme="1"/>
      <name val="Aptos Narrow"/>
      <family val="2"/>
      <scheme val="minor"/>
    </font>
    <font>
      <sz val="11"/>
      <color theme="1"/>
      <name val="Aptos Narrow"/>
      <family val="2"/>
      <scheme val="minor"/>
    </font>
    <font>
      <sz val="9"/>
      <color theme="1"/>
      <name val="Arial"/>
      <family val="2"/>
    </font>
    <font>
      <b/>
      <sz val="9"/>
      <color rgb="FFFFFFFF"/>
      <name val="Arial"/>
      <family val="2"/>
    </font>
    <font>
      <sz val="9"/>
      <color rgb="FFFFFFFF"/>
      <name val="Arial"/>
      <family val="2"/>
    </font>
    <font>
      <sz val="9"/>
      <color rgb="FF000000"/>
      <name val="Arial"/>
      <family val="2"/>
    </font>
    <font>
      <sz val="11"/>
      <color rgb="FF000000"/>
      <name val="Arial"/>
      <family val="2"/>
    </font>
    <font>
      <sz val="8"/>
      <name val="Aptos Narrow"/>
      <family val="2"/>
      <scheme val="minor"/>
    </font>
    <font>
      <sz val="10"/>
      <color rgb="FF000000"/>
      <name val="Calibri"/>
      <family val="2"/>
    </font>
    <font>
      <b/>
      <sz val="10"/>
      <color theme="0"/>
      <name val="Aptos Narrow"/>
      <family val="2"/>
      <scheme val="minor"/>
    </font>
    <font>
      <sz val="9"/>
      <name val="Arial"/>
      <family val="2"/>
    </font>
    <font>
      <b/>
      <sz val="20"/>
      <color theme="0"/>
      <name val="Arial"/>
      <family val="2"/>
    </font>
    <font>
      <sz val="11"/>
      <color theme="1"/>
      <name val="Arial"/>
      <family val="2"/>
    </font>
    <font>
      <sz val="10"/>
      <name val="Calibri"/>
      <family val="2"/>
    </font>
    <font>
      <sz val="10"/>
      <color rgb="FFFFFFFF"/>
      <name val="Calibri"/>
      <family val="2"/>
    </font>
    <font>
      <b/>
      <sz val="10"/>
      <color theme="1"/>
      <name val="Aptos Narrow"/>
      <family val="2"/>
      <scheme val="minor"/>
    </font>
    <font>
      <sz val="11"/>
      <name val="Arial"/>
      <family val="2"/>
    </font>
    <font>
      <b/>
      <sz val="11"/>
      <color theme="0"/>
      <name val="Arial"/>
      <family val="2"/>
    </font>
    <font>
      <b/>
      <sz val="12"/>
      <name val="Arial"/>
      <family val="2"/>
    </font>
    <font>
      <b/>
      <sz val="12"/>
      <color theme="1"/>
      <name val="Arial"/>
      <family val="2"/>
    </font>
    <font>
      <sz val="10"/>
      <color rgb="FF000000"/>
      <name val="Times New Roman"/>
      <family val="1"/>
    </font>
    <font>
      <sz val="10"/>
      <color rgb="FF000000"/>
      <name val="Aptos Narrow"/>
      <family val="2"/>
    </font>
    <font>
      <b/>
      <sz val="10"/>
      <name val="Aptos Narrow"/>
      <family val="2"/>
    </font>
    <font>
      <b/>
      <sz val="10"/>
      <color rgb="FFFFFFFF"/>
      <name val="Aptos Narrow"/>
      <family val="2"/>
    </font>
    <font>
      <b/>
      <sz val="10"/>
      <color rgb="FFBEBEBE"/>
      <name val="Aptos Narrow"/>
      <family val="2"/>
    </font>
    <font>
      <b/>
      <sz val="10"/>
      <color rgb="FF000000"/>
      <name val="Aptos Narrow"/>
      <family val="2"/>
    </font>
    <font>
      <sz val="10"/>
      <color rgb="FFBEBEBE"/>
      <name val="Aptos Narrow"/>
      <family val="2"/>
    </font>
    <font>
      <sz val="10"/>
      <name val="Aptos Narrow"/>
      <family val="2"/>
    </font>
    <font>
      <b/>
      <sz val="10"/>
      <color rgb="FFFF0000"/>
      <name val="Aptos Narrow"/>
      <family val="2"/>
    </font>
    <font>
      <sz val="10"/>
      <color rgb="FFFF0000"/>
      <name val="Aptos Narrow"/>
      <family val="2"/>
    </font>
    <font>
      <b/>
      <sz val="10"/>
      <color rgb="FF9C5600"/>
      <name val="Aptos Narrow"/>
      <family val="2"/>
    </font>
    <font>
      <sz val="10"/>
      <color rgb="FF9C5600"/>
      <name val="Aptos Narrow"/>
      <family val="2"/>
    </font>
    <font>
      <strike/>
      <sz val="10"/>
      <color rgb="FFFF0000"/>
      <name val="Aptos Narrow"/>
      <family val="2"/>
    </font>
    <font>
      <sz val="10"/>
      <color rgb="FF00CC00"/>
      <name val="Aptos Narrow"/>
      <family val="2"/>
    </font>
    <font>
      <sz val="10"/>
      <name val="Aptos Narrow"/>
      <family val="2"/>
      <scheme val="minor"/>
    </font>
    <font>
      <sz val="10"/>
      <color theme="1"/>
      <name val="Arial"/>
      <family val="2"/>
    </font>
    <font>
      <sz val="9"/>
      <name val="Aptos Narrow"/>
      <family val="2"/>
      <scheme val="minor"/>
    </font>
  </fonts>
  <fills count="16">
    <fill>
      <patternFill patternType="none"/>
    </fill>
    <fill>
      <patternFill patternType="gray125"/>
    </fill>
    <fill>
      <patternFill patternType="solid">
        <fgColor rgb="FF00557E"/>
      </patternFill>
    </fill>
    <fill>
      <patternFill patternType="solid">
        <fgColor rgb="FFA39161"/>
      </patternFill>
    </fill>
    <fill>
      <patternFill patternType="solid">
        <fgColor rgb="FF000000"/>
      </patternFill>
    </fill>
    <fill>
      <patternFill patternType="solid">
        <fgColor rgb="FF00557E"/>
        <bgColor indexed="64"/>
      </patternFill>
    </fill>
    <fill>
      <patternFill patternType="solid">
        <fgColor rgb="FFA39161"/>
        <bgColor indexed="64"/>
      </patternFill>
    </fill>
    <fill>
      <patternFill patternType="solid">
        <fgColor theme="3" tint="0.499984740745262"/>
        <bgColor indexed="64"/>
      </patternFill>
    </fill>
    <fill>
      <patternFill patternType="solid">
        <fgColor rgb="FFFFEB9C"/>
      </patternFill>
    </fill>
    <fill>
      <patternFill patternType="solid">
        <fgColor rgb="FF001F5F"/>
      </patternFill>
    </fill>
    <fill>
      <patternFill patternType="solid">
        <fgColor rgb="FFB4C5E7"/>
      </patternFill>
    </fill>
    <fill>
      <patternFill patternType="solid">
        <fgColor rgb="FFF8CAAC"/>
      </patternFill>
    </fill>
    <fill>
      <patternFill patternType="solid">
        <fgColor rgb="FFDBDBDB"/>
      </patternFill>
    </fill>
    <fill>
      <patternFill patternType="solid">
        <fgColor theme="6" tint="-0.249977111117893"/>
        <bgColor indexed="64"/>
      </patternFill>
    </fill>
    <fill>
      <patternFill patternType="solid">
        <fgColor theme="0"/>
        <bgColor indexed="64"/>
      </patternFill>
    </fill>
    <fill>
      <patternFill patternType="solid">
        <fgColor theme="9"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theme="1"/>
      </right>
      <top style="thin">
        <color theme="1"/>
      </top>
      <bottom/>
      <diagonal/>
    </border>
  </borders>
  <cellStyleXfs count="6">
    <xf numFmtId="0" fontId="0" fillId="0" borderId="0"/>
    <xf numFmtId="0" fontId="3" fillId="0" borderId="0"/>
    <xf numFmtId="0" fontId="1" fillId="0" borderId="0"/>
    <xf numFmtId="0" fontId="1" fillId="0" borderId="0"/>
    <xf numFmtId="0" fontId="22" fillId="0" borderId="0"/>
    <xf numFmtId="9" fontId="3" fillId="0" borderId="0" applyFont="0" applyFill="0" applyBorder="0" applyAlignment="0" applyProtection="0"/>
  </cellStyleXfs>
  <cellXfs count="211">
    <xf numFmtId="0" fontId="0" fillId="0" borderId="0" xfId="0"/>
    <xf numFmtId="0" fontId="4" fillId="0" borderId="0" xfId="1" applyFont="1" applyAlignment="1">
      <alignment horizontal="center" wrapText="1"/>
    </xf>
    <xf numFmtId="0" fontId="13" fillId="0" borderId="0" xfId="1" applyFont="1" applyAlignment="1">
      <alignment horizontal="center" vertical="center"/>
    </xf>
    <xf numFmtId="0" fontId="7" fillId="0" borderId="0" xfId="0" applyFont="1" applyAlignment="1">
      <alignment vertical="center"/>
    </xf>
    <xf numFmtId="0" fontId="1" fillId="0" borderId="0" xfId="2"/>
    <xf numFmtId="0" fontId="14" fillId="0" borderId="1" xfId="2" applyFont="1" applyBorder="1" applyAlignment="1">
      <alignment horizontal="center"/>
    </xf>
    <xf numFmtId="0" fontId="14" fillId="0" borderId="0" xfId="2" applyFont="1" applyAlignment="1">
      <alignment horizontal="center"/>
    </xf>
    <xf numFmtId="0" fontId="12" fillId="0" borderId="0" xfId="1" applyFont="1" applyAlignment="1">
      <alignment wrapText="1"/>
    </xf>
    <xf numFmtId="0" fontId="4" fillId="0" borderId="0" xfId="1" applyFont="1" applyAlignment="1">
      <alignment wrapText="1"/>
    </xf>
    <xf numFmtId="0" fontId="4" fillId="0" borderId="0" xfId="1"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14" fontId="2" fillId="0" borderId="1" xfId="0" applyNumberFormat="1" applyFont="1" applyBorder="1" applyAlignment="1">
      <alignment horizontal="center" vertical="center"/>
    </xf>
    <xf numFmtId="0" fontId="10" fillId="0" borderId="7" xfId="0" applyFont="1" applyBorder="1" applyAlignment="1">
      <alignment vertical="center"/>
    </xf>
    <xf numFmtId="0" fontId="10" fillId="0" borderId="9" xfId="0" applyFont="1" applyBorder="1" applyAlignment="1">
      <alignment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6" fillId="0" borderId="0" xfId="0" applyFont="1" applyAlignment="1">
      <alignment vertical="center"/>
    </xf>
    <xf numFmtId="0" fontId="10" fillId="0" borderId="14" xfId="0" applyFont="1" applyBorder="1" applyAlignment="1">
      <alignment horizontal="center" vertical="center" wrapText="1"/>
    </xf>
    <xf numFmtId="0" fontId="10" fillId="0" borderId="2" xfId="0" applyFont="1" applyBorder="1" applyAlignment="1">
      <alignment vertical="center"/>
    </xf>
    <xf numFmtId="0" fontId="15" fillId="3" borderId="18" xfId="1" applyFont="1" applyFill="1" applyBorder="1" applyAlignment="1">
      <alignment horizontal="center" vertical="center" wrapText="1"/>
    </xf>
    <xf numFmtId="0" fontId="15" fillId="3" borderId="19" xfId="1" applyFont="1" applyFill="1" applyBorder="1" applyAlignment="1">
      <alignment horizontal="center" vertical="center" wrapText="1"/>
    </xf>
    <xf numFmtId="0" fontId="16" fillId="0" borderId="0" xfId="1" applyFont="1" applyAlignment="1">
      <alignment horizontal="center" wrapText="1"/>
    </xf>
    <xf numFmtId="49" fontId="14" fillId="0" borderId="1" xfId="2" applyNumberFormat="1" applyFont="1" applyBorder="1" applyAlignment="1">
      <alignment horizontal="center"/>
    </xf>
    <xf numFmtId="0" fontId="18" fillId="0" borderId="1" xfId="1" applyFont="1" applyBorder="1" applyAlignment="1">
      <alignment horizontal="center" vertical="center"/>
    </xf>
    <xf numFmtId="49" fontId="18" fillId="0" borderId="1" xfId="1" applyNumberFormat="1" applyFont="1" applyBorder="1" applyAlignment="1">
      <alignment horizontal="center" vertical="center"/>
    </xf>
    <xf numFmtId="0" fontId="18" fillId="0" borderId="1" xfId="0" applyFont="1" applyBorder="1" applyAlignment="1">
      <alignment horizontal="center" vertical="center" wrapText="1"/>
    </xf>
    <xf numFmtId="0" fontId="19" fillId="4" borderId="1" xfId="1" applyFont="1" applyFill="1" applyBorder="1" applyAlignment="1">
      <alignment horizontal="center" vertical="center"/>
    </xf>
    <xf numFmtId="0" fontId="4" fillId="0" borderId="1" xfId="1"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vertical="center"/>
    </xf>
    <xf numFmtId="0" fontId="5" fillId="2" borderId="1" xfId="1" applyFont="1" applyFill="1" applyBorder="1" applyAlignment="1">
      <alignment horizontal="center" vertical="center" wrapText="1"/>
    </xf>
    <xf numFmtId="0" fontId="7" fillId="0" borderId="1" xfId="1" applyFont="1" applyBorder="1" applyAlignment="1">
      <alignment horizontal="center" vertical="center" wrapText="1"/>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11" fillId="7"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0" fontId="2" fillId="0" borderId="21" xfId="0" applyFont="1" applyBorder="1" applyAlignment="1">
      <alignment horizontal="center" vertical="center"/>
    </xf>
    <xf numFmtId="0" fontId="7" fillId="0" borderId="0" xfId="1" applyFont="1" applyAlignment="1">
      <alignment horizontal="center" vertical="center" wrapText="1"/>
    </xf>
    <xf numFmtId="0" fontId="23" fillId="4" borderId="22" xfId="4" applyFont="1" applyFill="1" applyBorder="1" applyAlignment="1">
      <alignment horizontal="center" vertical="center" wrapText="1"/>
    </xf>
    <xf numFmtId="0" fontId="23" fillId="4" borderId="23" xfId="4" applyFont="1" applyFill="1" applyBorder="1" applyAlignment="1">
      <alignment horizontal="center" vertical="center" wrapText="1"/>
    </xf>
    <xf numFmtId="0" fontId="24" fillId="9" borderId="22" xfId="4" applyFont="1" applyFill="1" applyBorder="1" applyAlignment="1">
      <alignment horizontal="center" vertical="center" wrapText="1"/>
    </xf>
    <xf numFmtId="0" fontId="23" fillId="0" borderId="0" xfId="4" applyFont="1" applyAlignment="1">
      <alignment horizontal="center" vertical="center"/>
    </xf>
    <xf numFmtId="0" fontId="24" fillId="4" borderId="25" xfId="4" applyFont="1" applyFill="1" applyBorder="1" applyAlignment="1">
      <alignment horizontal="center" vertical="center" wrapText="1"/>
    </xf>
    <xf numFmtId="0" fontId="24" fillId="4" borderId="26" xfId="4" applyFont="1" applyFill="1" applyBorder="1" applyAlignment="1">
      <alignment horizontal="center" vertical="center" wrapText="1"/>
    </xf>
    <xf numFmtId="0" fontId="24" fillId="9" borderId="25" xfId="4" applyFont="1" applyFill="1" applyBorder="1" applyAlignment="1">
      <alignment horizontal="center" vertical="center" wrapText="1"/>
    </xf>
    <xf numFmtId="1" fontId="27" fillId="10" borderId="4" xfId="4" applyNumberFormat="1" applyFont="1" applyFill="1" applyBorder="1" applyAlignment="1">
      <alignment horizontal="center" vertical="center" shrinkToFit="1"/>
    </xf>
    <xf numFmtId="164" fontId="27" fillId="10" borderId="4" xfId="4" applyNumberFormat="1" applyFont="1" applyFill="1" applyBorder="1" applyAlignment="1">
      <alignment horizontal="center" vertical="center" shrinkToFit="1"/>
    </xf>
    <xf numFmtId="0" fontId="24" fillId="10" borderId="29" xfId="4" applyFont="1" applyFill="1" applyBorder="1" applyAlignment="1">
      <alignment horizontal="center" vertical="center" wrapText="1"/>
    </xf>
    <xf numFmtId="0" fontId="24" fillId="10" borderId="4" xfId="4" applyFont="1" applyFill="1" applyBorder="1" applyAlignment="1">
      <alignment horizontal="center" vertical="center" wrapText="1"/>
    </xf>
    <xf numFmtId="1" fontId="27" fillId="11" borderId="4" xfId="4" applyNumberFormat="1" applyFont="1" applyFill="1" applyBorder="1" applyAlignment="1">
      <alignment horizontal="center" vertical="center" shrinkToFit="1"/>
    </xf>
    <xf numFmtId="164" fontId="27" fillId="11" borderId="4" xfId="4" applyNumberFormat="1" applyFont="1" applyFill="1" applyBorder="1" applyAlignment="1">
      <alignment horizontal="center" vertical="center" shrinkToFit="1"/>
    </xf>
    <xf numFmtId="0" fontId="24" fillId="11" borderId="29" xfId="4" applyFont="1" applyFill="1" applyBorder="1" applyAlignment="1">
      <alignment horizontal="center" vertical="center" wrapText="1"/>
    </xf>
    <xf numFmtId="0" fontId="24" fillId="11" borderId="4" xfId="4" applyFont="1" applyFill="1" applyBorder="1" applyAlignment="1">
      <alignment horizontal="center" vertical="center" wrapText="1"/>
    </xf>
    <xf numFmtId="0" fontId="23" fillId="11" borderId="29" xfId="4" applyFont="1" applyFill="1" applyBorder="1" applyAlignment="1">
      <alignment horizontal="center" vertical="center" wrapText="1"/>
    </xf>
    <xf numFmtId="0" fontId="23" fillId="11" borderId="4" xfId="4" applyFont="1" applyFill="1" applyBorder="1" applyAlignment="1">
      <alignment horizontal="center" vertical="center" wrapText="1"/>
    </xf>
    <xf numFmtId="1" fontId="27" fillId="12" borderId="4" xfId="4" applyNumberFormat="1" applyFont="1" applyFill="1" applyBorder="1" applyAlignment="1">
      <alignment horizontal="center" vertical="center" shrinkToFit="1"/>
    </xf>
    <xf numFmtId="0" fontId="24" fillId="12" borderId="29" xfId="4" applyFont="1" applyFill="1" applyBorder="1" applyAlignment="1">
      <alignment horizontal="center" vertical="center" wrapText="1"/>
    </xf>
    <xf numFmtId="0" fontId="24" fillId="12" borderId="4" xfId="4" applyFont="1" applyFill="1" applyBorder="1" applyAlignment="1">
      <alignment horizontal="center" vertical="center" wrapText="1"/>
    </xf>
    <xf numFmtId="1" fontId="28" fillId="0" borderId="5" xfId="4" applyNumberFormat="1" applyFont="1" applyBorder="1" applyAlignment="1">
      <alignment horizontal="center" vertical="center" shrinkToFit="1"/>
    </xf>
    <xf numFmtId="1" fontId="23" fillId="0" borderId="5" xfId="4" applyNumberFormat="1" applyFont="1" applyBorder="1" applyAlignment="1">
      <alignment horizontal="center" vertical="center" shrinkToFit="1"/>
    </xf>
    <xf numFmtId="0" fontId="29" fillId="0" borderId="22" xfId="4" applyFont="1" applyBorder="1" applyAlignment="1">
      <alignment horizontal="center" vertical="center" wrapText="1"/>
    </xf>
    <xf numFmtId="0" fontId="29" fillId="0" borderId="5" xfId="4" applyFont="1" applyBorder="1" applyAlignment="1">
      <alignment horizontal="center" vertical="center" wrapText="1"/>
    </xf>
    <xf numFmtId="1" fontId="28" fillId="0" borderId="30" xfId="4" applyNumberFormat="1" applyFont="1" applyBorder="1" applyAlignment="1">
      <alignment horizontal="center" vertical="center" shrinkToFit="1"/>
    </xf>
    <xf numFmtId="1" fontId="23" fillId="0" borderId="30" xfId="4" applyNumberFormat="1" applyFont="1" applyBorder="1" applyAlignment="1">
      <alignment horizontal="center" vertical="center" shrinkToFit="1"/>
    </xf>
    <xf numFmtId="0" fontId="29" fillId="0" borderId="31" xfId="4" applyFont="1" applyBorder="1" applyAlignment="1">
      <alignment horizontal="center" vertical="center" wrapText="1"/>
    </xf>
    <xf numFmtId="0" fontId="29" fillId="0" borderId="30" xfId="4" applyFont="1" applyBorder="1" applyAlignment="1">
      <alignment horizontal="center" vertical="center" wrapText="1"/>
    </xf>
    <xf numFmtId="1" fontId="28" fillId="0" borderId="28" xfId="4" applyNumberFormat="1" applyFont="1" applyBorder="1" applyAlignment="1">
      <alignment horizontal="center" vertical="center" shrinkToFit="1"/>
    </xf>
    <xf numFmtId="1" fontId="23" fillId="0" borderId="28" xfId="4" applyNumberFormat="1" applyFont="1" applyBorder="1" applyAlignment="1">
      <alignment horizontal="center" vertical="center" shrinkToFit="1"/>
    </xf>
    <xf numFmtId="0" fontId="29" fillId="0" borderId="25" xfId="4" applyFont="1" applyBorder="1" applyAlignment="1">
      <alignment horizontal="center" vertical="center" wrapText="1"/>
    </xf>
    <xf numFmtId="0" fontId="29" fillId="0" borderId="28" xfId="4" applyFont="1" applyBorder="1" applyAlignment="1">
      <alignment horizontal="center" vertical="center" wrapText="1"/>
    </xf>
    <xf numFmtId="0" fontId="29" fillId="0" borderId="29" xfId="4" applyFont="1" applyBorder="1" applyAlignment="1">
      <alignment horizontal="center" vertical="center" wrapText="1"/>
    </xf>
    <xf numFmtId="0" fontId="23" fillId="12" borderId="29" xfId="4" applyFont="1" applyFill="1" applyBorder="1" applyAlignment="1">
      <alignment horizontal="center" vertical="center" wrapText="1"/>
    </xf>
    <xf numFmtId="0" fontId="23" fillId="12" borderId="4" xfId="4" applyFont="1" applyFill="1" applyBorder="1" applyAlignment="1">
      <alignment horizontal="center" vertical="center" wrapText="1"/>
    </xf>
    <xf numFmtId="0" fontId="23" fillId="0" borderId="22" xfId="4" applyFont="1" applyBorder="1" applyAlignment="1">
      <alignment horizontal="center" vertical="center" wrapText="1"/>
    </xf>
    <xf numFmtId="0" fontId="23" fillId="0" borderId="5" xfId="4" applyFont="1" applyBorder="1" applyAlignment="1">
      <alignment horizontal="center" vertical="center" wrapText="1"/>
    </xf>
    <xf numFmtId="0" fontId="23" fillId="0" borderId="31" xfId="4" applyFont="1" applyBorder="1" applyAlignment="1">
      <alignment horizontal="center" vertical="center" wrapText="1"/>
    </xf>
    <xf numFmtId="0" fontId="23" fillId="0" borderId="30" xfId="4" applyFont="1" applyBorder="1" applyAlignment="1">
      <alignment horizontal="center" vertical="center" wrapText="1"/>
    </xf>
    <xf numFmtId="0" fontId="23" fillId="0" borderId="25" xfId="4" applyFont="1" applyBorder="1" applyAlignment="1">
      <alignment horizontal="center" vertical="center" wrapText="1"/>
    </xf>
    <xf numFmtId="0" fontId="24" fillId="8" borderId="29" xfId="4" applyFont="1" applyFill="1" applyBorder="1" applyAlignment="1">
      <alignment horizontal="center" vertical="center" wrapText="1"/>
    </xf>
    <xf numFmtId="0" fontId="24" fillId="8" borderId="4" xfId="4" applyFont="1" applyFill="1" applyBorder="1" applyAlignment="1">
      <alignment horizontal="center" vertical="center" wrapText="1"/>
    </xf>
    <xf numFmtId="165" fontId="31" fillId="0" borderId="30" xfId="4" applyNumberFormat="1" applyFont="1" applyBorder="1" applyAlignment="1">
      <alignment horizontal="center" vertical="center" shrinkToFit="1"/>
    </xf>
    <xf numFmtId="0" fontId="29" fillId="8" borderId="22" xfId="4" applyFont="1" applyFill="1" applyBorder="1" applyAlignment="1">
      <alignment horizontal="center" vertical="center" wrapText="1"/>
    </xf>
    <xf numFmtId="0" fontId="29" fillId="8" borderId="5" xfId="4" applyFont="1" applyFill="1" applyBorder="1" applyAlignment="1">
      <alignment horizontal="center" vertical="center" wrapText="1"/>
    </xf>
    <xf numFmtId="0" fontId="29" fillId="8" borderId="31" xfId="4" applyFont="1" applyFill="1" applyBorder="1" applyAlignment="1">
      <alignment horizontal="center" vertical="center" wrapText="1"/>
    </xf>
    <xf numFmtId="0" fontId="29" fillId="8" borderId="30" xfId="4" applyFont="1" applyFill="1" applyBorder="1" applyAlignment="1">
      <alignment horizontal="center" vertical="center" wrapText="1"/>
    </xf>
    <xf numFmtId="0" fontId="29" fillId="8" borderId="25" xfId="4" applyFont="1" applyFill="1" applyBorder="1" applyAlignment="1">
      <alignment horizontal="center" vertical="center" wrapText="1"/>
    </xf>
    <xf numFmtId="0" fontId="29" fillId="8" borderId="28" xfId="4" applyFont="1" applyFill="1" applyBorder="1" applyAlignment="1">
      <alignment horizontal="center" vertical="center" wrapText="1"/>
    </xf>
    <xf numFmtId="0" fontId="23" fillId="10" borderId="29" xfId="4" applyFont="1" applyFill="1" applyBorder="1" applyAlignment="1">
      <alignment horizontal="center" vertical="center" wrapText="1"/>
    </xf>
    <xf numFmtId="0" fontId="23" fillId="10" borderId="4" xfId="4" applyFont="1" applyFill="1" applyBorder="1" applyAlignment="1">
      <alignment horizontal="center" vertical="center" wrapText="1"/>
    </xf>
    <xf numFmtId="165" fontId="31" fillId="0" borderId="28" xfId="4" applyNumberFormat="1" applyFont="1" applyBorder="1" applyAlignment="1">
      <alignment horizontal="center" vertical="center" shrinkToFit="1"/>
    </xf>
    <xf numFmtId="0" fontId="23" fillId="0" borderId="29" xfId="4" applyFont="1" applyBorder="1" applyAlignment="1">
      <alignment horizontal="center" vertical="center" wrapText="1"/>
    </xf>
    <xf numFmtId="1" fontId="27" fillId="10" borderId="29" xfId="4" applyNumberFormat="1" applyFont="1" applyFill="1" applyBorder="1" applyAlignment="1">
      <alignment horizontal="center" vertical="center" shrinkToFit="1"/>
    </xf>
    <xf numFmtId="1" fontId="27" fillId="12" borderId="29" xfId="4" applyNumberFormat="1" applyFont="1" applyFill="1" applyBorder="1" applyAlignment="1">
      <alignment horizontal="center" vertical="center" shrinkToFit="1"/>
    </xf>
    <xf numFmtId="1" fontId="27" fillId="11" borderId="29" xfId="4" applyNumberFormat="1" applyFont="1" applyFill="1" applyBorder="1" applyAlignment="1">
      <alignment horizontal="center" vertical="center" shrinkToFit="1"/>
    </xf>
    <xf numFmtId="1" fontId="28" fillId="0" borderId="22" xfId="4" applyNumberFormat="1" applyFont="1" applyBorder="1" applyAlignment="1">
      <alignment horizontal="center" vertical="center" shrinkToFit="1"/>
    </xf>
    <xf numFmtId="1" fontId="28" fillId="0" borderId="31" xfId="4" applyNumberFormat="1" applyFont="1" applyBorder="1" applyAlignment="1">
      <alignment horizontal="center" vertical="center" shrinkToFit="1"/>
    </xf>
    <xf numFmtId="1" fontId="28" fillId="0" borderId="25" xfId="4" applyNumberFormat="1" applyFont="1" applyBorder="1" applyAlignment="1">
      <alignment horizontal="center" vertical="center" shrinkToFit="1"/>
    </xf>
    <xf numFmtId="0" fontId="23" fillId="0" borderId="0" xfId="4" applyFont="1" applyAlignment="1">
      <alignment vertical="center"/>
    </xf>
    <xf numFmtId="0" fontId="29" fillId="0" borderId="22" xfId="4" applyFont="1" applyBorder="1" applyAlignment="1">
      <alignment vertical="center" wrapText="1"/>
    </xf>
    <xf numFmtId="0" fontId="29" fillId="0" borderId="31" xfId="4" applyFont="1" applyBorder="1" applyAlignment="1">
      <alignment vertical="center" wrapText="1"/>
    </xf>
    <xf numFmtId="0" fontId="24" fillId="12" borderId="29" xfId="4" applyFont="1" applyFill="1" applyBorder="1" applyAlignment="1">
      <alignment vertical="center" wrapText="1"/>
    </xf>
    <xf numFmtId="0" fontId="29" fillId="0" borderId="25" xfId="4" applyFont="1" applyBorder="1" applyAlignment="1">
      <alignment vertical="center" wrapText="1"/>
    </xf>
    <xf numFmtId="0" fontId="24" fillId="11" borderId="29" xfId="4" applyFont="1" applyFill="1" applyBorder="1" applyAlignment="1">
      <alignment vertical="center" wrapText="1"/>
    </xf>
    <xf numFmtId="0" fontId="24" fillId="10" borderId="29" xfId="4" applyFont="1" applyFill="1" applyBorder="1" applyAlignment="1">
      <alignment vertical="center" wrapText="1"/>
    </xf>
    <xf numFmtId="0" fontId="24" fillId="9" borderId="22" xfId="4" applyFont="1" applyFill="1" applyBorder="1" applyAlignment="1">
      <alignment vertical="center" wrapText="1"/>
    </xf>
    <xf numFmtId="0" fontId="24" fillId="9" borderId="25" xfId="4" applyFont="1" applyFill="1" applyBorder="1" applyAlignment="1">
      <alignment vertical="center" wrapText="1"/>
    </xf>
    <xf numFmtId="1" fontId="28" fillId="0" borderId="29" xfId="4" applyNumberFormat="1" applyFont="1" applyBorder="1" applyAlignment="1">
      <alignment horizontal="center" vertical="center" shrinkToFit="1"/>
    </xf>
    <xf numFmtId="0" fontId="18" fillId="0" borderId="3"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1" xfId="1" applyFont="1" applyBorder="1" applyAlignment="1">
      <alignment horizontal="center" vertical="center"/>
    </xf>
    <xf numFmtId="49" fontId="18" fillId="0" borderId="21" xfId="1" applyNumberFormat="1" applyFont="1" applyBorder="1" applyAlignment="1">
      <alignment horizontal="center" vertical="center"/>
    </xf>
    <xf numFmtId="0" fontId="14" fillId="0" borderId="21" xfId="2" applyFont="1" applyBorder="1" applyAlignment="1">
      <alignment horizontal="center"/>
    </xf>
    <xf numFmtId="49" fontId="14" fillId="0" borderId="21" xfId="2" applyNumberFormat="1" applyFont="1" applyBorder="1" applyAlignment="1">
      <alignment horizontal="center"/>
    </xf>
    <xf numFmtId="1" fontId="14" fillId="0" borderId="1" xfId="0" applyNumberFormat="1" applyFont="1" applyBorder="1" applyAlignment="1">
      <alignment horizontal="center" vertical="center" shrinkToFit="1"/>
    </xf>
    <xf numFmtId="0" fontId="14" fillId="0" borderId="1" xfId="1" applyFont="1" applyBorder="1" applyAlignment="1">
      <alignment horizontal="center" vertical="center"/>
    </xf>
    <xf numFmtId="1" fontId="14" fillId="0" borderId="3" xfId="0" applyNumberFormat="1" applyFont="1" applyBorder="1" applyAlignment="1">
      <alignment horizontal="center" vertical="center" shrinkToFit="1"/>
    </xf>
    <xf numFmtId="1" fontId="14" fillId="0" borderId="21" xfId="0" applyNumberFormat="1" applyFont="1" applyBorder="1" applyAlignment="1">
      <alignment horizontal="center" vertical="center" shrinkToFit="1"/>
    </xf>
    <xf numFmtId="0" fontId="14" fillId="0" borderId="21" xfId="1" applyFont="1" applyBorder="1" applyAlignment="1">
      <alignment horizontal="center" vertical="center"/>
    </xf>
    <xf numFmtId="49" fontId="8" fillId="0" borderId="1" xfId="0" applyNumberFormat="1" applyFont="1" applyBorder="1" applyAlignment="1">
      <alignment horizontal="center" vertical="center" shrinkToFit="1"/>
    </xf>
    <xf numFmtId="49" fontId="8" fillId="0" borderId="3" xfId="0" applyNumberFormat="1" applyFont="1" applyBorder="1" applyAlignment="1">
      <alignment horizontal="center" vertical="center" shrinkToFit="1"/>
    </xf>
    <xf numFmtId="49" fontId="8" fillId="0" borderId="21" xfId="0" applyNumberFormat="1" applyFont="1" applyBorder="1" applyAlignment="1">
      <alignment horizontal="center" vertical="center" shrinkToFit="1"/>
    </xf>
    <xf numFmtId="0" fontId="17" fillId="0" borderId="0" xfId="0" applyFont="1" applyAlignment="1">
      <alignment horizontal="center" vertical="center"/>
    </xf>
    <xf numFmtId="14" fontId="11" fillId="5" borderId="1" xfId="0" applyNumberFormat="1" applyFont="1" applyFill="1" applyBorder="1" applyAlignment="1">
      <alignment horizontal="center" vertical="center" wrapText="1"/>
    </xf>
    <xf numFmtId="14" fontId="2" fillId="0" borderId="21" xfId="0" applyNumberFormat="1" applyFont="1" applyBorder="1" applyAlignment="1">
      <alignment horizontal="center" vertical="center"/>
    </xf>
    <xf numFmtId="49" fontId="11" fillId="5" borderId="1" xfId="0" applyNumberFormat="1" applyFont="1" applyFill="1" applyBorder="1" applyAlignment="1">
      <alignment horizontal="center" vertical="center" wrapText="1"/>
    </xf>
    <xf numFmtId="49" fontId="2" fillId="0" borderId="21" xfId="0" applyNumberFormat="1" applyFont="1" applyBorder="1" applyAlignment="1">
      <alignment horizontal="center" vertical="center"/>
    </xf>
    <xf numFmtId="49" fontId="2" fillId="0" borderId="0" xfId="0" applyNumberFormat="1" applyFont="1" applyAlignment="1">
      <alignment horizontal="center" vertical="center"/>
    </xf>
    <xf numFmtId="0" fontId="11" fillId="13" borderId="1" xfId="0" applyFont="1" applyFill="1" applyBorder="1" applyAlignment="1">
      <alignment horizontal="center" vertical="center" wrapText="1"/>
    </xf>
    <xf numFmtId="166" fontId="11" fillId="13" borderId="1" xfId="0" applyNumberFormat="1" applyFont="1" applyFill="1" applyBorder="1" applyAlignment="1">
      <alignment horizontal="center" vertical="center" wrapText="1"/>
    </xf>
    <xf numFmtId="166" fontId="2" fillId="0" borderId="1" xfId="0" applyNumberFormat="1" applyFont="1" applyBorder="1" applyAlignment="1">
      <alignment horizontal="center" vertical="center"/>
    </xf>
    <xf numFmtId="166" fontId="2" fillId="0" borderId="3" xfId="0" applyNumberFormat="1" applyFont="1" applyBorder="1" applyAlignment="1">
      <alignment horizontal="center" vertical="center"/>
    </xf>
    <xf numFmtId="166" fontId="2" fillId="0" borderId="21" xfId="0" applyNumberFormat="1" applyFont="1" applyBorder="1" applyAlignment="1">
      <alignment horizontal="center" vertical="center"/>
    </xf>
    <xf numFmtId="166" fontId="2" fillId="0" borderId="0" xfId="0" applyNumberFormat="1" applyFont="1" applyAlignment="1">
      <alignment horizontal="center" vertical="center"/>
    </xf>
    <xf numFmtId="9" fontId="11" fillId="13" borderId="1" xfId="5" applyFont="1" applyFill="1" applyBorder="1" applyAlignment="1">
      <alignment horizontal="center" vertical="center" wrapText="1"/>
    </xf>
    <xf numFmtId="9" fontId="2" fillId="0" borderId="1" xfId="5" applyFont="1" applyBorder="1" applyAlignment="1">
      <alignment horizontal="center" vertical="center"/>
    </xf>
    <xf numFmtId="9" fontId="2" fillId="0" borderId="0" xfId="5" applyFont="1" applyAlignment="1">
      <alignment horizontal="center" vertical="center"/>
    </xf>
    <xf numFmtId="0" fontId="0" fillId="0" borderId="0" xfId="0" pivotButton="1"/>
    <xf numFmtId="9" fontId="0" fillId="0" borderId="0" xfId="0" applyNumberFormat="1"/>
    <xf numFmtId="0" fontId="36" fillId="0" borderId="1" xfId="0" applyFont="1" applyBorder="1" applyAlignment="1">
      <alignment horizontal="center" vertical="center"/>
    </xf>
    <xf numFmtId="0" fontId="36" fillId="0" borderId="21" xfId="0" applyFont="1" applyBorder="1" applyAlignment="1">
      <alignment horizontal="center" vertical="center"/>
    </xf>
    <xf numFmtId="0" fontId="36" fillId="0" borderId="3" xfId="0" applyFont="1" applyBorder="1" applyAlignment="1">
      <alignment horizontal="center" vertical="center"/>
    </xf>
    <xf numFmtId="49" fontId="36" fillId="0" borderId="21" xfId="0" applyNumberFormat="1" applyFont="1" applyBorder="1" applyAlignment="1">
      <alignment horizontal="center" vertical="center"/>
    </xf>
    <xf numFmtId="0" fontId="0" fillId="0" borderId="0" xfId="0" applyAlignment="1">
      <alignment horizontal="center"/>
    </xf>
    <xf numFmtId="0" fontId="36" fillId="0" borderId="1" xfId="0" applyFont="1" applyBorder="1" applyAlignment="1">
      <alignment horizontal="center" vertical="center" wrapText="1"/>
    </xf>
    <xf numFmtId="0" fontId="0" fillId="0" borderId="1" xfId="0" applyBorder="1" applyAlignment="1">
      <alignment horizontal="center"/>
    </xf>
    <xf numFmtId="49" fontId="0" fillId="0" borderId="1" xfId="0" applyNumberFormat="1" applyBorder="1" applyAlignment="1">
      <alignment horizontal="center"/>
    </xf>
    <xf numFmtId="15" fontId="36"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2" fillId="0" borderId="32" xfId="0" applyFont="1" applyBorder="1" applyAlignment="1">
      <alignment horizontal="center" vertical="center"/>
    </xf>
    <xf numFmtId="49" fontId="2" fillId="0" borderId="32" xfId="0" applyNumberFormat="1" applyFont="1" applyBorder="1" applyAlignment="1">
      <alignment horizontal="center" vertical="center"/>
    </xf>
    <xf numFmtId="166" fontId="2" fillId="0" borderId="32" xfId="0" applyNumberFormat="1"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14" fillId="0" borderId="36" xfId="2" applyFont="1" applyBorder="1" applyAlignment="1">
      <alignment horizontal="center"/>
    </xf>
    <xf numFmtId="49" fontId="14" fillId="0" borderId="36" xfId="2" applyNumberFormat="1" applyFont="1" applyBorder="1" applyAlignment="1">
      <alignment horizontal="center"/>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2" fillId="0" borderId="36" xfId="0" applyFont="1" applyBorder="1" applyAlignment="1">
      <alignment horizontal="center" vertical="center"/>
    </xf>
    <xf numFmtId="9" fontId="2" fillId="0" borderId="1" xfId="5" applyFont="1" applyFill="1" applyBorder="1" applyAlignment="1">
      <alignment horizontal="center" vertical="center"/>
    </xf>
    <xf numFmtId="0" fontId="2" fillId="0" borderId="21" xfId="0" applyFont="1" applyBorder="1" applyAlignment="1">
      <alignment horizontal="center" vertical="center" wrapText="1"/>
    </xf>
    <xf numFmtId="167" fontId="2" fillId="0" borderId="21" xfId="0" applyNumberFormat="1" applyFont="1" applyBorder="1" applyAlignment="1">
      <alignment horizontal="center" vertical="center"/>
    </xf>
    <xf numFmtId="0" fontId="2" fillId="0" borderId="39" xfId="0" applyFont="1" applyBorder="1" applyAlignment="1">
      <alignment horizontal="center" vertical="center"/>
    </xf>
    <xf numFmtId="0" fontId="11" fillId="5" borderId="37" xfId="0" applyFont="1" applyFill="1" applyBorder="1" applyAlignment="1">
      <alignment horizontal="center" vertical="center" wrapText="1"/>
    </xf>
    <xf numFmtId="49" fontId="11" fillId="5" borderId="37" xfId="0" applyNumberFormat="1" applyFont="1" applyFill="1" applyBorder="1" applyAlignment="1">
      <alignment horizontal="center" vertical="center" wrapText="1"/>
    </xf>
    <xf numFmtId="166" fontId="11" fillId="13" borderId="37" xfId="0" applyNumberFormat="1" applyFont="1" applyFill="1" applyBorder="1" applyAlignment="1">
      <alignment horizontal="center" vertical="center" wrapText="1"/>
    </xf>
    <xf numFmtId="0" fontId="11" fillId="13" borderId="37" xfId="0" applyFont="1" applyFill="1" applyBorder="1" applyAlignment="1">
      <alignment horizontal="center" vertical="center" wrapText="1"/>
    </xf>
    <xf numFmtId="9" fontId="11" fillId="13" borderId="37" xfId="5" applyFont="1" applyFill="1" applyBorder="1" applyAlignment="1">
      <alignment horizontal="center" vertical="center" wrapText="1"/>
    </xf>
    <xf numFmtId="14" fontId="11" fillId="5" borderId="37" xfId="0" applyNumberFormat="1" applyFont="1" applyFill="1" applyBorder="1" applyAlignment="1">
      <alignment horizontal="center" vertical="center" wrapText="1"/>
    </xf>
    <xf numFmtId="0" fontId="11" fillId="7" borderId="37" xfId="0" applyFont="1" applyFill="1" applyBorder="1" applyAlignment="1">
      <alignment horizontal="center" vertical="center" wrapText="1"/>
    </xf>
    <xf numFmtId="49" fontId="2" fillId="0" borderId="36" xfId="0" applyNumberFormat="1" applyFont="1" applyBorder="1" applyAlignment="1">
      <alignment horizontal="center" vertical="center"/>
    </xf>
    <xf numFmtId="166" fontId="2" fillId="0" borderId="36" xfId="0" applyNumberFormat="1" applyFont="1" applyBorder="1" applyAlignment="1">
      <alignment horizontal="center" vertical="center"/>
    </xf>
    <xf numFmtId="9" fontId="2" fillId="0" borderId="36" xfId="5" applyFont="1" applyBorder="1" applyAlignment="1">
      <alignment horizontal="center" vertical="center"/>
    </xf>
    <xf numFmtId="14" fontId="2" fillId="0" borderId="36" xfId="0" applyNumberFormat="1" applyFont="1" applyBorder="1" applyAlignment="1">
      <alignment horizontal="center" vertical="center"/>
    </xf>
    <xf numFmtId="167" fontId="2" fillId="0" borderId="1" xfId="0" applyNumberFormat="1" applyFont="1" applyBorder="1" applyAlignment="1">
      <alignment horizontal="center" vertical="center"/>
    </xf>
    <xf numFmtId="0" fontId="36" fillId="0" borderId="36" xfId="0" applyFont="1" applyBorder="1" applyAlignment="1">
      <alignment horizontal="center" vertical="center"/>
    </xf>
    <xf numFmtId="0" fontId="36" fillId="0" borderId="37" xfId="0" applyFont="1" applyBorder="1" applyAlignment="1">
      <alignment horizontal="center" vertical="center"/>
    </xf>
    <xf numFmtId="0" fontId="36" fillId="0" borderId="35" xfId="0" applyFont="1" applyBorder="1" applyAlignment="1">
      <alignment horizontal="center" vertical="center"/>
    </xf>
    <xf numFmtId="0" fontId="36" fillId="0" borderId="32" xfId="0" applyFont="1" applyBorder="1" applyAlignment="1">
      <alignment horizontal="center" vertical="center"/>
    </xf>
    <xf numFmtId="9" fontId="2" fillId="0" borderId="21" xfId="5" applyFont="1" applyFill="1" applyBorder="1" applyAlignment="1">
      <alignment horizontal="center" vertical="center"/>
    </xf>
    <xf numFmtId="0" fontId="36" fillId="14" borderId="21" xfId="0" applyFont="1" applyFill="1" applyBorder="1" applyAlignment="1">
      <alignment horizontal="center" vertical="center"/>
    </xf>
    <xf numFmtId="0" fontId="37" fillId="0" borderId="1" xfId="0" applyFont="1" applyBorder="1" applyAlignment="1">
      <alignment horizontal="center"/>
    </xf>
    <xf numFmtId="166" fontId="2" fillId="0" borderId="21" xfId="5" applyNumberFormat="1" applyFont="1" applyBorder="1" applyAlignment="1">
      <alignment horizontal="center" vertical="center"/>
    </xf>
    <xf numFmtId="0" fontId="38" fillId="0" borderId="1" xfId="0" applyFont="1" applyBorder="1" applyAlignment="1">
      <alignment horizontal="center" vertical="center"/>
    </xf>
    <xf numFmtId="167" fontId="2" fillId="0" borderId="36" xfId="0" applyNumberFormat="1" applyFont="1" applyBorder="1" applyAlignment="1">
      <alignment horizontal="center" vertical="center"/>
    </xf>
    <xf numFmtId="0" fontId="38" fillId="0" borderId="1" xfId="0" applyFont="1" applyBorder="1" applyAlignment="1">
      <alignment horizontal="left" vertical="center"/>
    </xf>
    <xf numFmtId="0" fontId="2" fillId="15" borderId="21" xfId="0" applyFont="1" applyFill="1" applyBorder="1" applyAlignment="1">
      <alignment horizontal="center" vertical="center"/>
    </xf>
    <xf numFmtId="0" fontId="23" fillId="0" borderId="5" xfId="4" applyFont="1" applyBorder="1" applyAlignment="1">
      <alignment horizontal="center" vertical="center" wrapText="1"/>
    </xf>
    <xf numFmtId="0" fontId="23" fillId="0" borderId="30" xfId="4" applyFont="1" applyBorder="1" applyAlignment="1">
      <alignment horizontal="center" vertical="center" wrapText="1"/>
    </xf>
    <xf numFmtId="0" fontId="23" fillId="0" borderId="28" xfId="4" applyFont="1" applyBorder="1" applyAlignment="1">
      <alignment horizontal="center" vertical="center" wrapText="1"/>
    </xf>
    <xf numFmtId="0" fontId="29" fillId="0" borderId="5" xfId="4" applyFont="1" applyBorder="1" applyAlignment="1">
      <alignment horizontal="center" vertical="center" wrapText="1"/>
    </xf>
    <xf numFmtId="0" fontId="29" fillId="0" borderId="30" xfId="4" applyFont="1" applyBorder="1" applyAlignment="1">
      <alignment horizontal="center" vertical="center" wrapText="1"/>
    </xf>
    <xf numFmtId="0" fontId="29" fillId="0" borderId="28" xfId="4" applyFont="1" applyBorder="1" applyAlignment="1">
      <alignment horizontal="center" vertical="center" wrapText="1"/>
    </xf>
    <xf numFmtId="0" fontId="24" fillId="4" borderId="23" xfId="4" applyFont="1" applyFill="1" applyBorder="1" applyAlignment="1">
      <alignment horizontal="center" vertical="center" wrapText="1"/>
    </xf>
    <xf numFmtId="0" fontId="24" fillId="9" borderId="24" xfId="4" applyFont="1" applyFill="1" applyBorder="1" applyAlignment="1">
      <alignment horizontal="center" vertical="center" wrapText="1"/>
    </xf>
    <xf numFmtId="0" fontId="24" fillId="9" borderId="27" xfId="4" applyFont="1" applyFill="1" applyBorder="1" applyAlignment="1">
      <alignment horizontal="center" vertical="center" wrapText="1"/>
    </xf>
    <xf numFmtId="0" fontId="24" fillId="9" borderId="5" xfId="4" applyFont="1" applyFill="1" applyBorder="1" applyAlignment="1">
      <alignment horizontal="center" vertical="center" wrapText="1"/>
    </xf>
    <xf numFmtId="0" fontId="24" fillId="9" borderId="28" xfId="4" applyFont="1" applyFill="1" applyBorder="1" applyAlignment="1">
      <alignment horizontal="center" vertical="center" wrapText="1"/>
    </xf>
    <xf numFmtId="0" fontId="13" fillId="5" borderId="10" xfId="1" applyFont="1" applyFill="1" applyBorder="1" applyAlignment="1">
      <alignment horizontal="center" vertical="center"/>
    </xf>
    <xf numFmtId="0" fontId="13" fillId="5" borderId="11" xfId="1" applyFont="1" applyFill="1" applyBorder="1" applyAlignment="1">
      <alignment horizontal="center" vertical="center"/>
    </xf>
    <xf numFmtId="0" fontId="13" fillId="5" borderId="12" xfId="1" applyFont="1" applyFill="1" applyBorder="1" applyAlignment="1">
      <alignment horizontal="center" vertical="center"/>
    </xf>
    <xf numFmtId="0" fontId="13" fillId="5" borderId="13" xfId="1" applyFont="1" applyFill="1" applyBorder="1" applyAlignment="1">
      <alignment horizontal="center" vertical="center"/>
    </xf>
    <xf numFmtId="0" fontId="13" fillId="5" borderId="20" xfId="1" applyFont="1" applyFill="1" applyBorder="1" applyAlignment="1">
      <alignment horizontal="center" vertical="center"/>
    </xf>
    <xf numFmtId="0" fontId="13" fillId="5" borderId="17" xfId="1" applyFont="1" applyFill="1" applyBorder="1" applyAlignment="1">
      <alignment horizontal="center" vertical="center"/>
    </xf>
    <xf numFmtId="0" fontId="21" fillId="6" borderId="1" xfId="1" applyFont="1" applyFill="1" applyBorder="1" applyAlignment="1">
      <alignment horizontal="center" vertical="center" wrapText="1"/>
    </xf>
    <xf numFmtId="0" fontId="20" fillId="6" borderId="1" xfId="1" applyFont="1" applyFill="1" applyBorder="1" applyAlignment="1">
      <alignment horizontal="center" vertical="center" wrapText="1"/>
    </xf>
    <xf numFmtId="0" fontId="13" fillId="5" borderId="1" xfId="1" applyFont="1" applyFill="1" applyBorder="1" applyAlignment="1">
      <alignment horizontal="center" vertical="center" wrapText="1"/>
    </xf>
  </cellXfs>
  <cellStyles count="6">
    <cellStyle name="Normal" xfId="0" builtinId="0"/>
    <cellStyle name="Normal 2" xfId="1" xr:uid="{BFA2DD4E-C336-4AE7-907D-92F3BCE3E0A6}"/>
    <cellStyle name="Normal 3" xfId="2" xr:uid="{8240CAD8-C121-46D5-9BDC-364A7FD6FE21}"/>
    <cellStyle name="Normal 3 2" xfId="3" xr:uid="{483848AB-486F-4EB1-AD61-C5D16CAB1AEF}"/>
    <cellStyle name="Normal 4" xfId="4" xr:uid="{6AC8B51C-729F-43E7-A4DB-53992EE13033}"/>
    <cellStyle name="Percent" xfId="5" builtinId="5"/>
  </cellStyles>
  <dxfs count="43">
    <dxf>
      <font>
        <color rgb="FF9C0006"/>
      </font>
      <fill>
        <patternFill>
          <bgColor rgb="FFFFC7CE"/>
        </patternFill>
      </fill>
    </dxf>
    <dxf>
      <fill>
        <patternFill>
          <b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0" formatCode="Genera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0" formatCode="Genera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66" formatCode="d/mm/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66" formatCode="d/mm/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30" formatCode="@"/>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border outline="0">
        <top style="thin">
          <color indexed="64"/>
        </top>
        <bottom style="thin">
          <color theme="1"/>
        </bottom>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ptos Narrow"/>
        <family val="2"/>
        <scheme val="minor"/>
      </font>
      <fill>
        <patternFill patternType="solid">
          <fgColor indexed="64"/>
          <bgColor theme="3"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00"/>
      <color rgb="FFA39161"/>
      <color rgb="FF00557E"/>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Contractor%20Document%20and%20Data%20List%20(CDDL)\Q-24050972-8-0000-0001-G-A11-%20PPE%20Document%20Register%20CDDL\Q-24050972-8-0000-0001-G-A11.xlsx" TargetMode="External"/><Relationship Id="rId2" Type="http://schemas.microsoft.com/office/2019/04/relationships/externalLinkLongPath" Target="/Q_24050972%20EP%20Early%20Works/4.%20PROJECT%20MANAGEMENT/4.18%20Document%20Control/Contractor%20Document%20and%20Data%20List%20(CDDL)/Q-24050972-8-0000-0001-G-A11-%20PPE%20Document%20Register%20CDDL/Q-24050972-8-0000-0001-G-A11.xlsx?9DA8FE0D" TargetMode="External"/><Relationship Id="rId1" Type="http://schemas.openxmlformats.org/officeDocument/2006/relationships/externalLinkPath" Target="file:///\\9DA8FE0D\Q-24050972-8-0000-0001-G-A11.xlsx" TargetMode="External"/><Relationship Id="rId4" Type="http://schemas.openxmlformats.org/officeDocument/2006/relationships/externalLinkPath" Target="../../../Q_24050972%20EP%20Early%20Works/4.%20PROJECT%20MANAGEMENT/4.18%20Document%20Control/Contractor%20Document%20and%20Data%20List%20(CDDL)/Q-24050972-8-0000-0001-G-A11-%20PPE%20Document%20Register%20CDDL/Q-24050972-8-0000-0001-G-A1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6105AK038-XXXX-GA01&amp;A11-XXXX_%20Transmittals\6105AK038-XXXX-GA11-XXXX_Register\Q-0000-8-24050972-G-0001_6%20Transmittal%20Register.xlsx" TargetMode="External"/><Relationship Id="rId2" Type="http://schemas.microsoft.com/office/2019/04/relationships/externalLinkLongPath" Target="/Q_24050972%20EP%20Early%20Works/4.%20PROJECT%20MANAGEMENT/4.18%20Document%20Control/6105AK038-XXXX-GA01&amp;A11-XXXX_%20Transmittals/6105AK038-XXXX-GA11-XXXX_Register/Q-0000-8-24050972-G-0001_6%20Transmittal%20Register.xlsx?AB05A036" TargetMode="External"/><Relationship Id="rId1" Type="http://schemas.openxmlformats.org/officeDocument/2006/relationships/externalLinkPath" Target="file:///\\AB05A036\Q-0000-8-24050972-G-0001_6%20Transmittal%20Register.xlsx" TargetMode="External"/><Relationship Id="rId4" Type="http://schemas.openxmlformats.org/officeDocument/2006/relationships/externalLinkPath" Target="../../../Q_24050972%20EP%20Early%20Works/4.%20PROJECT%20MANAGEMENT/4.18%20Document%20Control/6105AK038-XXXX-GA01&amp;A11-XXXX_%20Transmittals/6105AK038-XXXX-GA11-XXXX_Register/Q-0000-8-24050972-G-0001_6%20Transmittal%20Registe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bigailv\Downloads\ExportDocs-20260608_11-16.xlsx" TargetMode="External"/><Relationship Id="rId1" Type="http://schemas.openxmlformats.org/officeDocument/2006/relationships/externalLinkPath" Target="file:///C:\Users\abigailv\Downloads\ExportDocs-20260608_11-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CDDL"/>
      <sheetName val="PPE EW WBS (2)"/>
      <sheetName val="Area WBS"/>
      <sheetName val="Revision"/>
      <sheetName val="Discipline Codes"/>
      <sheetName val="Instruction"/>
      <sheetName val="Dropdown"/>
      <sheetName val="Docs not in use"/>
      <sheetName val="Document and Drawing Type"/>
      <sheetName val="Drawing Packs"/>
      <sheetName val="PPE EW WBS"/>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Old Register"/>
      <sheetName val="New Register"/>
      <sheetName val="Discipline Codes"/>
      <sheetName val="Revision"/>
      <sheetName val="PPE EW WBS"/>
      <sheetName val="Note"/>
      <sheetName val="Procedure"/>
      <sheetName val="List Fields"/>
      <sheetName val="Document and Drawing Typ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s"/>
    </sheetNames>
    <sheetDataSet>
      <sheetData sheetId="0" refreshError="1">
        <row r="1">
          <cell r="B1" t="str">
            <v>Document No</v>
          </cell>
          <cell r="C1" t="str">
            <v>Title</v>
          </cell>
          <cell r="D1" t="str">
            <v>Revision</v>
          </cell>
          <cell r="E1" t="str">
            <v>Status</v>
          </cell>
          <cell r="F1" t="str">
            <v>Review Status</v>
          </cell>
        </row>
        <row r="2">
          <cell r="B2" t="str">
            <v>6105AK124-0000-GRPT-0001</v>
          </cell>
          <cell r="C2" t="str">
            <v>PPE Monthly Progress Report (February 2026)</v>
          </cell>
          <cell r="D2" t="str">
            <v>0</v>
          </cell>
          <cell r="E2" t="str">
            <v>IFI - Issued for Information</v>
          </cell>
          <cell r="F2" t="str">
            <v>Pending</v>
          </cell>
        </row>
        <row r="3">
          <cell r="B3" t="str">
            <v>6105AK124-0000-GRPT-0005</v>
          </cell>
          <cell r="C3" t="str">
            <v>General - Monthly Report - March 2026</v>
          </cell>
          <cell r="D3" t="str">
            <v>0</v>
          </cell>
          <cell r="E3" t="str">
            <v>IFI - Issued for Information</v>
          </cell>
          <cell r="F3" t="str">
            <v>Pending</v>
          </cell>
        </row>
        <row r="4">
          <cell r="B4" t="str">
            <v>6105AK124-0000-GRPT-0006</v>
          </cell>
          <cell r="C4" t="str">
            <v>CANCELLED - General - Monthly Report - April 2026</v>
          </cell>
          <cell r="D4" t="str">
            <v>'-</v>
          </cell>
          <cell r="E4" t="str">
            <v>CAN - Cancelled</v>
          </cell>
          <cell r="F4" t="str">
            <v>Terminated</v>
          </cell>
        </row>
        <row r="5">
          <cell r="B5" t="str">
            <v>6105AK124-0000-GRPT-0007</v>
          </cell>
          <cell r="C5" t="str">
            <v>General - Monthly Report - May  2026</v>
          </cell>
          <cell r="D5" t="str">
            <v>'-</v>
          </cell>
          <cell r="E5" t="str">
            <v>RES - Reserved Placeholder</v>
          </cell>
          <cell r="F5" t="str">
            <v>Pending</v>
          </cell>
        </row>
        <row r="6">
          <cell r="B6" t="str">
            <v>6105AK124-0000-GRPT-0008</v>
          </cell>
          <cell r="C6" t="str">
            <v>General - Monthly Report - June  2026</v>
          </cell>
          <cell r="D6" t="str">
            <v>'-</v>
          </cell>
          <cell r="E6" t="str">
            <v>RES - Reserved Placeholder</v>
          </cell>
          <cell r="F6" t="str">
            <v>Pending</v>
          </cell>
        </row>
        <row r="7">
          <cell r="B7" t="str">
            <v>6105AK124-0000-GRPT-0009</v>
          </cell>
          <cell r="C7" t="str">
            <v>General - Monthly Report - July  2026</v>
          </cell>
          <cell r="D7" t="str">
            <v>'-</v>
          </cell>
          <cell r="E7" t="str">
            <v>RES - Reserved Placeholder</v>
          </cell>
          <cell r="F7" t="str">
            <v>Pending</v>
          </cell>
        </row>
        <row r="8">
          <cell r="B8" t="str">
            <v>6105AK124-0000-GRPT-0010</v>
          </cell>
          <cell r="C8" t="str">
            <v>General - Monthly Report - August  2026</v>
          </cell>
          <cell r="D8" t="str">
            <v>'-</v>
          </cell>
          <cell r="E8" t="str">
            <v>RES - Reserved Placeholder</v>
          </cell>
          <cell r="F8" t="str">
            <v>Pending</v>
          </cell>
        </row>
        <row r="9">
          <cell r="B9" t="str">
            <v>6105AK124-0000-GRPT-0012</v>
          </cell>
          <cell r="C9" t="str">
            <v>General - Monthly Report - September  2026</v>
          </cell>
          <cell r="D9" t="str">
            <v>'-</v>
          </cell>
          <cell r="E9" t="str">
            <v>RES - Reserved Placeholder</v>
          </cell>
          <cell r="F9" t="str">
            <v>Pending</v>
          </cell>
        </row>
        <row r="10">
          <cell r="B10" t="str">
            <v>6105AK124-0000-GRPT-0013</v>
          </cell>
          <cell r="C10" t="str">
            <v>General - Monthly Report - October  2026</v>
          </cell>
          <cell r="D10" t="str">
            <v>'-</v>
          </cell>
          <cell r="E10" t="str">
            <v>RES - Reserved Placeholder</v>
          </cell>
          <cell r="F10" t="str">
            <v>Pending</v>
          </cell>
        </row>
        <row r="11">
          <cell r="B11" t="str">
            <v>6105AK124-0000-GRPT-0014</v>
          </cell>
          <cell r="C11" t="str">
            <v>General - Monthly Report - November  2026</v>
          </cell>
          <cell r="D11" t="str">
            <v>'-</v>
          </cell>
          <cell r="E11" t="str">
            <v>RES - Reserved Placeholder</v>
          </cell>
          <cell r="F11" t="str">
            <v>Pending</v>
          </cell>
        </row>
        <row r="12">
          <cell r="B12" t="str">
            <v>6105AK124-0000-GRPT-0015</v>
          </cell>
          <cell r="C12" t="str">
            <v>General - Monthly Report - December 2026</v>
          </cell>
          <cell r="D12" t="str">
            <v>'-</v>
          </cell>
          <cell r="E12" t="str">
            <v>RES - Reserved Placeholder</v>
          </cell>
          <cell r="F12" t="str">
            <v>Pending</v>
          </cell>
        </row>
        <row r="13">
          <cell r="B13" t="str">
            <v>6105AK124-0000-GRPT-0016</v>
          </cell>
          <cell r="C13" t="str">
            <v>General - Cost Forecast Basis - March 2026</v>
          </cell>
          <cell r="D13" t="str">
            <v>0</v>
          </cell>
          <cell r="E13" t="str">
            <v>IFI - Issued for Information</v>
          </cell>
          <cell r="F13" t="str">
            <v>Pending</v>
          </cell>
        </row>
        <row r="14">
          <cell r="B14" t="str">
            <v>6105AK124-0000-GRPT-0017</v>
          </cell>
          <cell r="C14" t="str">
            <v>General - Cost Flow Forecast - April 2026 - Report</v>
          </cell>
          <cell r="D14" t="str">
            <v>1</v>
          </cell>
          <cell r="E14" t="str">
            <v>IFI - Issued for Information</v>
          </cell>
          <cell r="F14" t="str">
            <v>Pending</v>
          </cell>
        </row>
        <row r="15">
          <cell r="B15" t="str">
            <v>6105AK124-0000-GRPT-0018</v>
          </cell>
          <cell r="C15" t="str">
            <v>General - Cost Forecast Basis - May 2026</v>
          </cell>
          <cell r="D15" t="str">
            <v>0</v>
          </cell>
          <cell r="E15" t="str">
            <v>IFI - Issued for Information</v>
          </cell>
          <cell r="F15" t="str">
            <v>Pending</v>
          </cell>
        </row>
        <row r="16">
          <cell r="B16" t="str">
            <v>6105AK124-0000-GRPT-0019</v>
          </cell>
          <cell r="C16" t="str">
            <v>General - Cost Forecast Basis - June 2026</v>
          </cell>
          <cell r="D16" t="str">
            <v>'-</v>
          </cell>
          <cell r="E16" t="str">
            <v>RES - Reserved Placeholder</v>
          </cell>
          <cell r="F16" t="str">
            <v>Pending</v>
          </cell>
        </row>
        <row r="17">
          <cell r="B17" t="str">
            <v>6105AK124-0000-GRPT-0020</v>
          </cell>
          <cell r="C17" t="str">
            <v>General - Cost Forecast Basis - July 2026</v>
          </cell>
          <cell r="D17" t="str">
            <v>'-</v>
          </cell>
          <cell r="E17" t="str">
            <v>RES - Reserved Placeholder</v>
          </cell>
          <cell r="F17" t="str">
            <v>Pending</v>
          </cell>
        </row>
        <row r="18">
          <cell r="B18" t="str">
            <v>6105AK124-0000-GRPT-0021</v>
          </cell>
          <cell r="C18" t="str">
            <v>General -  Cost Forecast Basis - August 2026</v>
          </cell>
          <cell r="D18" t="str">
            <v>'-</v>
          </cell>
          <cell r="E18" t="str">
            <v>RES - Reserved Placeholder</v>
          </cell>
          <cell r="F18" t="str">
            <v>Pending</v>
          </cell>
        </row>
        <row r="19">
          <cell r="B19" t="str">
            <v>6105AK124-0000-GRPT-0022</v>
          </cell>
          <cell r="C19" t="str">
            <v>General - Cost Forecast Basis -September 2026</v>
          </cell>
          <cell r="D19" t="str">
            <v>'-</v>
          </cell>
          <cell r="E19" t="str">
            <v>RES - Reserved Placeholder</v>
          </cell>
          <cell r="F19" t="str">
            <v>Pending</v>
          </cell>
        </row>
        <row r="20">
          <cell r="B20" t="str">
            <v>6105AK124-0000-GRPT-0023</v>
          </cell>
          <cell r="C20" t="str">
            <v>General - Cost Forecast Basis - October 2026</v>
          </cell>
          <cell r="D20" t="str">
            <v>'-</v>
          </cell>
          <cell r="E20" t="str">
            <v>RES - Reserved Placeholder</v>
          </cell>
          <cell r="F20" t="str">
            <v>Pending</v>
          </cell>
        </row>
        <row r="21">
          <cell r="B21" t="str">
            <v>6105AK124-0000-GRPT-0024</v>
          </cell>
          <cell r="C21" t="str">
            <v>General - Cost Forecast Basis - November 2026</v>
          </cell>
          <cell r="D21" t="str">
            <v>'-</v>
          </cell>
          <cell r="E21" t="str">
            <v>RES - Reserved Placeholder</v>
          </cell>
          <cell r="F21" t="str">
            <v>Pending</v>
          </cell>
        </row>
        <row r="22">
          <cell r="B22" t="str">
            <v>6105AK124-0000-GRPT-0025</v>
          </cell>
          <cell r="C22" t="str">
            <v>General - Cost Forecast Basis - December 2026</v>
          </cell>
          <cell r="D22" t="str">
            <v>'-</v>
          </cell>
          <cell r="E22" t="str">
            <v>RES - Reserved Placeholder</v>
          </cell>
          <cell r="F22" t="str">
            <v>Pending</v>
          </cell>
        </row>
        <row r="23">
          <cell r="B23" t="str">
            <v>6105AK124-0000-GTMP-0001</v>
          </cell>
          <cell r="C23" t="str">
            <v>General - Check list - Punch List - Form - Template</v>
          </cell>
          <cell r="D23" t="str">
            <v>'-</v>
          </cell>
          <cell r="E23" t="str">
            <v>RES - Reserved Placeholder</v>
          </cell>
          <cell r="F23" t="str">
            <v>Pending</v>
          </cell>
        </row>
        <row r="24">
          <cell r="B24" t="str">
            <v>6105AK124-0000-HPLN-0001</v>
          </cell>
          <cell r="C24" t="str">
            <v>General - Health and Safety - Project Sustainability Plan - Phase 1 ECandI Power Packages</v>
          </cell>
          <cell r="D24" t="str">
            <v>'-</v>
          </cell>
          <cell r="E24" t="str">
            <v>RES - Reserved Placeholder</v>
          </cell>
          <cell r="F24" t="str">
            <v>Pending</v>
          </cell>
        </row>
        <row r="25">
          <cell r="B25" t="str">
            <v>6105AK124-0000-HRPT-0001</v>
          </cell>
          <cell r="C25" t="str">
            <v>General - Fire Fighting system - Fire Fighting system</v>
          </cell>
          <cell r="D25" t="str">
            <v>'-</v>
          </cell>
          <cell r="E25" t="str">
            <v>RES - Reserved Placeholder</v>
          </cell>
          <cell r="F25" t="str">
            <v>Pending</v>
          </cell>
        </row>
        <row r="26">
          <cell r="B26" t="str">
            <v>6105AK124-0000-ITMP-0002</v>
          </cell>
          <cell r="C26" t="str">
            <v>General - Hook-Up Drawing - Audible Alarm with Lens - Template</v>
          </cell>
          <cell r="D26" t="str">
            <v>'-</v>
          </cell>
          <cell r="E26" t="str">
            <v>RES - Reserved Placeholder</v>
          </cell>
          <cell r="F26" t="str">
            <v>Pending</v>
          </cell>
        </row>
        <row r="27">
          <cell r="B27" t="str">
            <v>6105AK124-0000-ITMP-0003</v>
          </cell>
          <cell r="C27" t="str">
            <v>General - Hook-Up Drawing - Audible Alarm Typical - Template</v>
          </cell>
          <cell r="D27" t="str">
            <v>'-</v>
          </cell>
          <cell r="E27" t="str">
            <v>RES - Reserved Placeholder</v>
          </cell>
          <cell r="F27" t="str">
            <v>Pending</v>
          </cell>
        </row>
        <row r="28">
          <cell r="B28" t="str">
            <v>6105AK124-0000-ITMP-0004</v>
          </cell>
          <cell r="C28" t="str">
            <v>General - Hook-Up Drawing - Drip Cover dor Audible Alarm - Template</v>
          </cell>
          <cell r="D28" t="str">
            <v>'-</v>
          </cell>
          <cell r="E28" t="str">
            <v>RES - Reserved Placeholder</v>
          </cell>
          <cell r="F28" t="str">
            <v>Pending</v>
          </cell>
        </row>
        <row r="29">
          <cell r="B29" t="str">
            <v>6105AK124-0000-ITMP-0005</v>
          </cell>
          <cell r="C29" t="str">
            <v>General - Hook-Up Drawing - Typ On-off Actuated Valve - Template</v>
          </cell>
          <cell r="D29" t="str">
            <v>'-</v>
          </cell>
          <cell r="E29" t="str">
            <v>RES - Reserved Placeholder</v>
          </cell>
          <cell r="F29" t="str">
            <v>Pending</v>
          </cell>
        </row>
        <row r="30">
          <cell r="B30" t="str">
            <v>6105AK124-0000-ITMP-0006</v>
          </cell>
          <cell r="C30" t="str">
            <v>General - Hook-Up Drawing -Typ Filter-Regulator Install - Template</v>
          </cell>
          <cell r="D30" t="str">
            <v>'-</v>
          </cell>
          <cell r="E30" t="str">
            <v>RES - Reserved Placeholder</v>
          </cell>
          <cell r="F30" t="str">
            <v>Pending</v>
          </cell>
        </row>
        <row r="31">
          <cell r="B31" t="str">
            <v>6105AK124-0000-ITMP-0007</v>
          </cell>
          <cell r="C31" t="str">
            <v>General - Hook-Up Drawing - Solenoid Valve on Pinch Valve - Template</v>
          </cell>
          <cell r="D31" t="str">
            <v>'-</v>
          </cell>
          <cell r="E31" t="str">
            <v>RES - Reserved Placeholder</v>
          </cell>
          <cell r="F31" t="str">
            <v>Pending</v>
          </cell>
        </row>
        <row r="32">
          <cell r="B32" t="str">
            <v>6105AK124-0000-ITMP-0008</v>
          </cell>
          <cell r="C32" t="str">
            <v>General - Hook-Up Drawing - Typ Dwg for Drip Covers. - Template</v>
          </cell>
          <cell r="D32" t="str">
            <v>'-</v>
          </cell>
          <cell r="E32" t="str">
            <v>RES - Reserved Placeholder</v>
          </cell>
          <cell r="F32" t="str">
            <v>Pending</v>
          </cell>
        </row>
        <row r="33">
          <cell r="B33" t="str">
            <v>6105AK124-0000-ITMP-0009</v>
          </cell>
          <cell r="C33" t="str">
            <v>General - Hook-Up Drawing - Clam Shell &amp; Radial Gate Prox sw - Template</v>
          </cell>
          <cell r="D33" t="str">
            <v>'-</v>
          </cell>
          <cell r="E33" t="str">
            <v>RES - Reserved Placeholder</v>
          </cell>
          <cell r="F33" t="str">
            <v>Pending</v>
          </cell>
        </row>
        <row r="34">
          <cell r="B34" t="str">
            <v>6105AK124-0000-ITMP-0010</v>
          </cell>
          <cell r="C34" t="str">
            <v>General - Hook-Up Drawing - Cable &amp; Tubing Support Metho - Template</v>
          </cell>
          <cell r="D34" t="str">
            <v>'-</v>
          </cell>
          <cell r="E34" t="str">
            <v>RES - Reserved Placeholder</v>
          </cell>
          <cell r="F34" t="str">
            <v>Pending</v>
          </cell>
        </row>
        <row r="35">
          <cell r="B35" t="str">
            <v>6105AK124-0000-ITMP-0011</v>
          </cell>
          <cell r="C35" t="str">
            <v>General - Hook-Up Drawing - Vibrating Level Switch for Underpan - Template</v>
          </cell>
          <cell r="D35" t="str">
            <v>'-</v>
          </cell>
          <cell r="E35" t="str">
            <v>RES - Reserved Placeholder</v>
          </cell>
          <cell r="F35" t="str">
            <v>Pending</v>
          </cell>
        </row>
        <row r="36">
          <cell r="B36" t="str">
            <v>6105AK124-0000-ITMP-0012</v>
          </cell>
          <cell r="C36" t="str">
            <v>General - Hook-Up Drawing - Modulating Control Valve - Template</v>
          </cell>
          <cell r="D36" t="str">
            <v>'-</v>
          </cell>
          <cell r="E36" t="str">
            <v>RES - Reserved Placeholder</v>
          </cell>
          <cell r="F36" t="str">
            <v>Pending</v>
          </cell>
        </row>
        <row r="37">
          <cell r="B37" t="str">
            <v>6105AK124-0000-ITMP-0013</v>
          </cell>
          <cell r="C37" t="str">
            <v>General - Hook-Up Drawing - Capacitance level switch - Template</v>
          </cell>
          <cell r="D37" t="str">
            <v>'-</v>
          </cell>
          <cell r="E37" t="str">
            <v>RES - Reserved Placeholder</v>
          </cell>
          <cell r="F37" t="str">
            <v>Pending</v>
          </cell>
        </row>
        <row r="38">
          <cell r="B38" t="str">
            <v>6105AK124-0000-ITMP-0014</v>
          </cell>
          <cell r="C38" t="str">
            <v>General - Hook-Up Drawing - Belt alignment switch - Template</v>
          </cell>
          <cell r="D38" t="str">
            <v>'-</v>
          </cell>
          <cell r="E38" t="str">
            <v>RES - Reserved Placeholder</v>
          </cell>
          <cell r="F38" t="str">
            <v>Pending</v>
          </cell>
        </row>
        <row r="39">
          <cell r="B39" t="str">
            <v>6105AK124-0000-ITMP-0015</v>
          </cell>
          <cell r="C39" t="str">
            <v>General - Hook-Up Drawing - Belt slip monitor - Template</v>
          </cell>
          <cell r="D39" t="str">
            <v>'-</v>
          </cell>
          <cell r="E39" t="str">
            <v>RES - Reserved Placeholder</v>
          </cell>
          <cell r="F39" t="str">
            <v>Pending</v>
          </cell>
        </row>
        <row r="40">
          <cell r="B40" t="str">
            <v>6105AK124-0000-ITMP-0016</v>
          </cell>
          <cell r="C40" t="str">
            <v>General - Hook-Up Drawing - Mounting bracket for belt alignment - Template</v>
          </cell>
          <cell r="D40" t="str">
            <v>'-</v>
          </cell>
          <cell r="E40" t="str">
            <v>RES - Reserved Placeholder</v>
          </cell>
          <cell r="F40" t="str">
            <v>Pending</v>
          </cell>
        </row>
        <row r="41">
          <cell r="B41" t="str">
            <v>6105AK124-0000-ITMP-0017</v>
          </cell>
          <cell r="C41" t="str">
            <v>General - Hook-Up Drawing - Proximity position switch - Template</v>
          </cell>
          <cell r="D41" t="str">
            <v>'-</v>
          </cell>
          <cell r="E41" t="str">
            <v>RES - Reserved Placeholder</v>
          </cell>
          <cell r="F41" t="str">
            <v>Pending</v>
          </cell>
        </row>
        <row r="42">
          <cell r="B42" t="str">
            <v>6105AK124-0000-ITMP-0018</v>
          </cell>
          <cell r="C42" t="str">
            <v>General - Hook-Up Drawing - Flow switch in-line target type - Template</v>
          </cell>
          <cell r="D42" t="str">
            <v>'-</v>
          </cell>
          <cell r="E42" t="str">
            <v>RES - Reserved Placeholder</v>
          </cell>
          <cell r="F42" t="str">
            <v>Pending</v>
          </cell>
        </row>
        <row r="43">
          <cell r="B43" t="str">
            <v>6105AK124-0000-ITMP-0019</v>
          </cell>
          <cell r="C43" t="str">
            <v>General - Hook-Up Drawing - Float switch for flood alarms - Template</v>
          </cell>
          <cell r="D43" t="str">
            <v>'-</v>
          </cell>
          <cell r="E43" t="str">
            <v>RES - Reserved Placeholder</v>
          </cell>
          <cell r="F43" t="str">
            <v>Pending</v>
          </cell>
        </row>
        <row r="44">
          <cell r="B44" t="str">
            <v>6105AK124-0000-ITMP-0020</v>
          </cell>
          <cell r="C44" t="str">
            <v>General - Hook-Up Drawing - Tilt switches (typ) for vertical mounting - Template</v>
          </cell>
          <cell r="D44" t="str">
            <v>'-</v>
          </cell>
          <cell r="E44" t="str">
            <v>RES - Reserved Placeholder</v>
          </cell>
          <cell r="F44" t="str">
            <v>Pending</v>
          </cell>
        </row>
        <row r="45">
          <cell r="B45" t="str">
            <v>6105AK124-0000-ITMP-0021</v>
          </cell>
          <cell r="C45" t="str">
            <v>General - Hook-Up Drawing - Float switch for sump control - Template</v>
          </cell>
          <cell r="D45" t="str">
            <v>'-</v>
          </cell>
          <cell r="E45" t="str">
            <v>RES - Reserved Placeholder</v>
          </cell>
          <cell r="F45" t="str">
            <v>Pending</v>
          </cell>
        </row>
        <row r="46">
          <cell r="B46" t="str">
            <v>6105AK124-0000-ITMP-0022</v>
          </cell>
          <cell r="C46" t="str">
            <v>General - Hook-Up Drawing - Ultrasonic level switchl - Template</v>
          </cell>
          <cell r="D46" t="str">
            <v>'-</v>
          </cell>
          <cell r="E46" t="str">
            <v>RES - Reserved Placeholder</v>
          </cell>
          <cell r="F46" t="str">
            <v>Pending</v>
          </cell>
        </row>
        <row r="47">
          <cell r="B47" t="str">
            <v>6105AK124-0000-ITMP-0023</v>
          </cell>
          <cell r="C47" t="str">
            <v>General - Hook-Up Drawing - Temperature switch - Template</v>
          </cell>
          <cell r="D47" t="str">
            <v>'-</v>
          </cell>
          <cell r="E47" t="str">
            <v>RES - Reserved Placeholder</v>
          </cell>
          <cell r="F47" t="str">
            <v>Pending</v>
          </cell>
        </row>
        <row r="48">
          <cell r="B48" t="str">
            <v>6105AK124-0000-ITMP-0024</v>
          </cell>
          <cell r="C48" t="str">
            <v>General - Hook-Up Drawing - Vibrating fork level switch - Template</v>
          </cell>
          <cell r="D48" t="str">
            <v>'-</v>
          </cell>
          <cell r="E48" t="str">
            <v>RES - Reserved Placeholder</v>
          </cell>
          <cell r="F48" t="str">
            <v>Pending</v>
          </cell>
        </row>
        <row r="49">
          <cell r="B49" t="str">
            <v>6105AK124-0000-ITMP-0025</v>
          </cell>
          <cell r="C49" t="str">
            <v>General - Hook-Up Drawing - Pressure gauge direct mounted - Template</v>
          </cell>
          <cell r="D49" t="str">
            <v>'-</v>
          </cell>
          <cell r="E49" t="str">
            <v>RES - Reserved Placeholder</v>
          </cell>
          <cell r="F49" t="str">
            <v>Pending</v>
          </cell>
        </row>
        <row r="50">
          <cell r="B50" t="str">
            <v>6105AK124-0000-ITMP-0026</v>
          </cell>
          <cell r="C50" t="str">
            <v>General - Hook-Up Drawing - Pressure gauge for liquid service - Template</v>
          </cell>
          <cell r="D50" t="str">
            <v>'-</v>
          </cell>
          <cell r="E50" t="str">
            <v>RES - Reserved Placeholder</v>
          </cell>
          <cell r="F50" t="str">
            <v>Pending</v>
          </cell>
        </row>
        <row r="51">
          <cell r="B51" t="str">
            <v>6105AK124-0000-ITMP-0027</v>
          </cell>
          <cell r="C51" t="str">
            <v>General - Hook-Up Drawing - Hand Switches _Contact Points - Template</v>
          </cell>
          <cell r="D51" t="str">
            <v>'-</v>
          </cell>
          <cell r="E51" t="str">
            <v>RES - Reserved Placeholder</v>
          </cell>
          <cell r="F51" t="str">
            <v>Pending</v>
          </cell>
        </row>
        <row r="52">
          <cell r="B52" t="str">
            <v>6105AK124-0000-ITMP-0028</v>
          </cell>
          <cell r="C52" t="str">
            <v>General - Hook-Up Drawing - Ultrasonic transducer closed tank - Template</v>
          </cell>
          <cell r="D52" t="str">
            <v>'-</v>
          </cell>
          <cell r="E52" t="str">
            <v>RES - Reserved Placeholder</v>
          </cell>
          <cell r="F52" t="str">
            <v>Pending</v>
          </cell>
        </row>
        <row r="53">
          <cell r="B53" t="str">
            <v>6105AK124-0000-ITMP-0029</v>
          </cell>
          <cell r="C53" t="str">
            <v>General - Hook-Up Drawing - Pressure switch on pinch valve - Template</v>
          </cell>
          <cell r="D53" t="str">
            <v>'-</v>
          </cell>
          <cell r="E53" t="str">
            <v>RES - Reserved Placeholder</v>
          </cell>
          <cell r="F53" t="str">
            <v>Pending</v>
          </cell>
        </row>
        <row r="54">
          <cell r="B54" t="str">
            <v>6105AK124-0000-ITMP-0030</v>
          </cell>
          <cell r="C54" t="str">
            <v>General - Hook-Up Drawing - Ultrasonic transducer open tank - Template</v>
          </cell>
          <cell r="D54" t="str">
            <v>'-</v>
          </cell>
          <cell r="E54" t="str">
            <v>RES - Reserved Placeholder</v>
          </cell>
          <cell r="F54" t="str">
            <v>Pending</v>
          </cell>
        </row>
        <row r="55">
          <cell r="B55" t="str">
            <v>6105AK124-0000-ITMP-0031</v>
          </cell>
          <cell r="C55" t="str">
            <v>General - Hook-Up Drawing - Microwave blocked chute detector (typical) - Template</v>
          </cell>
          <cell r="D55" t="str">
            <v>'-</v>
          </cell>
          <cell r="E55" t="str">
            <v>RES - Reserved Placeholder</v>
          </cell>
          <cell r="F55" t="str">
            <v>Pending</v>
          </cell>
        </row>
        <row r="56">
          <cell r="B56" t="str">
            <v>6105AK124-0000-ITMP-0032</v>
          </cell>
          <cell r="C56" t="str">
            <v>General - Hook-Up Drawing - Density sensor. - Template</v>
          </cell>
          <cell r="D56" t="str">
            <v>'-</v>
          </cell>
          <cell r="E56" t="str">
            <v>RES - Reserved Placeholder</v>
          </cell>
          <cell r="F56" t="str">
            <v>Pending</v>
          </cell>
        </row>
        <row r="57">
          <cell r="B57" t="str">
            <v>6105AK124-0000-ITMP-0033</v>
          </cell>
          <cell r="C57" t="str">
            <v>General - Hook-Up Drawing - Electromagnetic flow meter - Template</v>
          </cell>
          <cell r="D57" t="str">
            <v>'-</v>
          </cell>
          <cell r="E57" t="str">
            <v>RES - Reserved Placeholder</v>
          </cell>
          <cell r="F57" t="str">
            <v>Pending</v>
          </cell>
        </row>
        <row r="58">
          <cell r="B58" t="str">
            <v>6105AK124-0000-ITMP-0034</v>
          </cell>
          <cell r="C58" t="str">
            <v>General - Hook-Up Drawing - Metal detector - Template</v>
          </cell>
          <cell r="D58" t="str">
            <v>'-</v>
          </cell>
          <cell r="E58" t="str">
            <v>RES - Reserved Placeholder</v>
          </cell>
          <cell r="F58" t="str">
            <v>Pending</v>
          </cell>
        </row>
        <row r="59">
          <cell r="B59" t="str">
            <v>6105AK124-0000-ITMP-0035</v>
          </cell>
          <cell r="C59" t="str">
            <v>General - Hook-Up Drawing - Humidity transmitter - Template</v>
          </cell>
          <cell r="D59" t="str">
            <v>'-</v>
          </cell>
          <cell r="E59" t="str">
            <v>RES - Reserved Placeholder</v>
          </cell>
          <cell r="F59" t="str">
            <v>Pending</v>
          </cell>
        </row>
        <row r="60">
          <cell r="B60" t="str">
            <v>6105AK124-0000-ITMP-0036</v>
          </cell>
          <cell r="C60" t="str">
            <v>CANCELLED - General - Hook-Up Drawing - Inline on-off control valve - Template</v>
          </cell>
          <cell r="D60" t="str">
            <v>'-</v>
          </cell>
          <cell r="E60" t="str">
            <v>CAN - Cancelled</v>
          </cell>
          <cell r="F60" t="str">
            <v>Terminated</v>
          </cell>
        </row>
        <row r="61">
          <cell r="B61" t="str">
            <v>6105AK124-0000-ITMP-0037</v>
          </cell>
          <cell r="C61" t="str">
            <v>General - Hook-Up Drawing - Capacitance level probe - Template</v>
          </cell>
          <cell r="D61" t="str">
            <v>'-</v>
          </cell>
          <cell r="E61" t="str">
            <v>RES - Reserved Placeholder</v>
          </cell>
          <cell r="F61" t="str">
            <v>Pending</v>
          </cell>
        </row>
        <row r="62">
          <cell r="B62" t="str">
            <v>6105AK124-0000-ITMP-0038</v>
          </cell>
          <cell r="C62" t="str">
            <v>General - Hook-Up Drawing - Mass meter load cell for bins - Template</v>
          </cell>
          <cell r="D62" t="str">
            <v>'-</v>
          </cell>
          <cell r="E62" t="str">
            <v>RES - Reserved Placeholder</v>
          </cell>
          <cell r="F62" t="str">
            <v>Pending</v>
          </cell>
        </row>
        <row r="63">
          <cell r="B63" t="str">
            <v>6105AK124-0000-ITMP-0039</v>
          </cell>
          <cell r="C63" t="str">
            <v>General - Hook-Up Drawing - Orifice plate - Template</v>
          </cell>
          <cell r="D63" t="str">
            <v>'-</v>
          </cell>
          <cell r="E63" t="str">
            <v>RES - Reserved Placeholder</v>
          </cell>
          <cell r="F63" t="str">
            <v>Pending</v>
          </cell>
        </row>
        <row r="64">
          <cell r="B64" t="str">
            <v>6105AK124-0000-ITMP-0040</v>
          </cell>
          <cell r="C64" t="str">
            <v>General - Hook-Up Drawing - Single instrument stand. - Template</v>
          </cell>
          <cell r="D64" t="str">
            <v>'-</v>
          </cell>
          <cell r="E64" t="str">
            <v>RES - Reserved Placeholder</v>
          </cell>
          <cell r="F64" t="str">
            <v>Pending</v>
          </cell>
        </row>
        <row r="65">
          <cell r="B65" t="str">
            <v>6105AK124-0000-ITMP-0041</v>
          </cell>
          <cell r="C65" t="str">
            <v>General - Hook-Up Drawing - Double instrument stand - Template</v>
          </cell>
          <cell r="D65" t="str">
            <v>'-</v>
          </cell>
          <cell r="E65" t="str">
            <v>RES - Reserved Placeholder</v>
          </cell>
          <cell r="F65" t="str">
            <v>Pending</v>
          </cell>
        </row>
        <row r="66">
          <cell r="B66" t="str">
            <v>6105AK124-0000-ITMP-0042</v>
          </cell>
          <cell r="C66" t="str">
            <v>General - Hook-Up Drawing - Laser transmitter mounted vertically - Template</v>
          </cell>
          <cell r="D66" t="str">
            <v>'-</v>
          </cell>
          <cell r="E66" t="str">
            <v>RES - Reserved Placeholder</v>
          </cell>
          <cell r="F66" t="str">
            <v>Pending</v>
          </cell>
        </row>
        <row r="67">
          <cell r="B67" t="str">
            <v>6105AK124-0000-ITMP-0043</v>
          </cell>
          <cell r="C67" t="str">
            <v>General - Hook-Up Drawing - Thermocouple-RTD with integral transmitter - Template</v>
          </cell>
          <cell r="D67" t="str">
            <v>'-</v>
          </cell>
          <cell r="E67" t="str">
            <v>RES - Reserved Placeholder</v>
          </cell>
          <cell r="F67" t="str">
            <v>Pending</v>
          </cell>
        </row>
        <row r="68">
          <cell r="B68" t="str">
            <v>6105AK124-0000-ITMP-0044</v>
          </cell>
          <cell r="C68" t="str">
            <v>General - Hook-Up Drawing - Whisker type limit switch - Template</v>
          </cell>
          <cell r="D68" t="str">
            <v>'-</v>
          </cell>
          <cell r="E68" t="str">
            <v>RES - Reserved Placeholder</v>
          </cell>
          <cell r="F68" t="str">
            <v>Pending</v>
          </cell>
        </row>
        <row r="69">
          <cell r="B69" t="str">
            <v>6105AK124-0000-ITMP-0045</v>
          </cell>
          <cell r="C69" t="str">
            <v>General - Hook-Up Drawing - Pressure switch - Template</v>
          </cell>
          <cell r="D69" t="str">
            <v>'-</v>
          </cell>
          <cell r="E69" t="str">
            <v>RES - Reserved Placeholder</v>
          </cell>
          <cell r="F69" t="str">
            <v>Pending</v>
          </cell>
        </row>
        <row r="70">
          <cell r="B70" t="str">
            <v>6105AK124-0000-ITMP-0046</v>
          </cell>
          <cell r="C70" t="str">
            <v>General - Hook-Up Drawing - Single solenoid with term box - Template</v>
          </cell>
          <cell r="D70" t="str">
            <v>'-</v>
          </cell>
          <cell r="E70" t="str">
            <v>RES - Reserved Placeholder</v>
          </cell>
          <cell r="F70" t="str">
            <v>Pending</v>
          </cell>
        </row>
        <row r="71">
          <cell r="B71" t="str">
            <v>6105AK124-0000-ITMP-0047</v>
          </cell>
          <cell r="C71" t="str">
            <v>General - Hook-Up Drawing - Nuclear level switch - Template</v>
          </cell>
          <cell r="D71" t="str">
            <v>'-</v>
          </cell>
          <cell r="E71" t="str">
            <v>RES - Reserved Placeholder</v>
          </cell>
          <cell r="F71" t="str">
            <v>Pending</v>
          </cell>
        </row>
        <row r="72">
          <cell r="B72" t="str">
            <v>6105AK124-0000-ITMP-0048</v>
          </cell>
          <cell r="C72" t="str">
            <v>General - Hook-Up Drawing - Double acting solenoid with term box - Template</v>
          </cell>
          <cell r="D72" t="str">
            <v>'-</v>
          </cell>
          <cell r="E72" t="str">
            <v>RES - Reserved Placeholder</v>
          </cell>
          <cell r="F72" t="str">
            <v>Pending</v>
          </cell>
        </row>
        <row r="73">
          <cell r="B73" t="str">
            <v>6105AK124-0000-ITMP-0049</v>
          </cell>
          <cell r="C73" t="str">
            <v>General - Hook-Up Drawing - Weightometer - Template</v>
          </cell>
          <cell r="D73" t="str">
            <v>'-</v>
          </cell>
          <cell r="E73" t="str">
            <v>RES - Reserved Placeholder</v>
          </cell>
          <cell r="F73" t="str">
            <v>Pending</v>
          </cell>
        </row>
        <row r="74">
          <cell r="B74" t="str">
            <v>6105AK124-0000-ITMP-0050</v>
          </cell>
          <cell r="C74" t="str">
            <v>General - Hook-Up Drawing - Typical pratley box installation - Template</v>
          </cell>
          <cell r="D74" t="str">
            <v>'-</v>
          </cell>
          <cell r="E74" t="str">
            <v>RES - Reserved Placeholder</v>
          </cell>
          <cell r="F74" t="str">
            <v>Pending</v>
          </cell>
        </row>
        <row r="75">
          <cell r="B75" t="str">
            <v>6105AK124-0000-ITMP-0051</v>
          </cell>
          <cell r="C75" t="str">
            <v>General - Hook-Up Drawing - JB and Instrument labels - Template</v>
          </cell>
          <cell r="D75" t="str">
            <v>'-</v>
          </cell>
          <cell r="E75" t="str">
            <v>RES - Reserved Placeholder</v>
          </cell>
          <cell r="F75" t="str">
            <v>Pending</v>
          </cell>
        </row>
        <row r="76">
          <cell r="B76" t="str">
            <v>6105AK124-0000-ITMP-0052</v>
          </cell>
          <cell r="C76" t="str">
            <v>General - Hook-Up Drawing - Capacitance level switch for underpan - Template</v>
          </cell>
          <cell r="D76" t="str">
            <v>'-</v>
          </cell>
          <cell r="E76" t="str">
            <v>RES - Reserved Placeholder</v>
          </cell>
          <cell r="F76" t="str">
            <v>Pending</v>
          </cell>
        </row>
        <row r="77">
          <cell r="B77" t="str">
            <v>6105AK124-0000-ITMP-0053</v>
          </cell>
          <cell r="C77" t="str">
            <v>General - Hook-Up Drawing - Pressure transmitter - Template</v>
          </cell>
          <cell r="D77" t="str">
            <v>'-</v>
          </cell>
          <cell r="E77" t="str">
            <v>RES - Reserved Placeholder</v>
          </cell>
          <cell r="F77" t="str">
            <v>Pending</v>
          </cell>
        </row>
        <row r="78">
          <cell r="B78" t="str">
            <v>6105AK124-0000-ITMP-0054</v>
          </cell>
          <cell r="C78" t="str">
            <v>General - Hook-Up Drawing - Thermocouple-RTD with remote transmitter - Template</v>
          </cell>
          <cell r="D78" t="str">
            <v>'-</v>
          </cell>
          <cell r="E78" t="str">
            <v>RES - Reserved Placeholder</v>
          </cell>
          <cell r="F78" t="str">
            <v>Pending</v>
          </cell>
        </row>
        <row r="79">
          <cell r="B79" t="str">
            <v>6105AK124-0000-ITMP-0055</v>
          </cell>
          <cell r="C79" t="str">
            <v>General - Hook-Up Drawing - Laser transmitter mounted horizontally - Template</v>
          </cell>
          <cell r="D79" t="str">
            <v>'-</v>
          </cell>
          <cell r="E79" t="str">
            <v>RES - Reserved Placeholder</v>
          </cell>
          <cell r="F79" t="str">
            <v>Pending</v>
          </cell>
        </row>
        <row r="80">
          <cell r="B80" t="str">
            <v>6105AK124-0000-ITMP-0056</v>
          </cell>
          <cell r="C80" t="str">
            <v>General - Hook-Up Drawing - Photo electric switch - Template</v>
          </cell>
          <cell r="D80" t="str">
            <v>'-</v>
          </cell>
          <cell r="E80" t="str">
            <v>RES - Reserved Placeholder</v>
          </cell>
          <cell r="F80" t="str">
            <v>Pending</v>
          </cell>
        </row>
        <row r="81">
          <cell r="B81" t="str">
            <v>6105AK124-0000-ITMP-0057</v>
          </cell>
          <cell r="C81" t="str">
            <v>General - Hook-Up Drawing - Hydraulic ram position transmitter - Template</v>
          </cell>
          <cell r="D81" t="str">
            <v>'-</v>
          </cell>
          <cell r="E81" t="str">
            <v>RES - Reserved Placeholder</v>
          </cell>
          <cell r="F81" t="str">
            <v>Pending</v>
          </cell>
        </row>
        <row r="82">
          <cell r="B82" t="str">
            <v>6105AK124-0000-ITMP-0058</v>
          </cell>
          <cell r="C82" t="str">
            <v>General - Hook-Up Drawing - Ultrasonic transducer for grizzly dump feed bin - Template</v>
          </cell>
          <cell r="D82" t="str">
            <v>'-</v>
          </cell>
          <cell r="E82" t="str">
            <v>RES - Reserved Placeholder</v>
          </cell>
          <cell r="F82" t="str">
            <v>Pending</v>
          </cell>
        </row>
        <row r="83">
          <cell r="B83" t="str">
            <v>6105AK124-0000-ITMP-0059</v>
          </cell>
          <cell r="C83" t="str">
            <v>General - Hook-Up Drawing - Instrumentation Lighting DB Mounting detail 1 - Template</v>
          </cell>
          <cell r="D83" t="str">
            <v>'-</v>
          </cell>
          <cell r="E83" t="str">
            <v>RES - Reserved Placeholder</v>
          </cell>
          <cell r="F83" t="str">
            <v>Pending</v>
          </cell>
        </row>
        <row r="84">
          <cell r="B84" t="str">
            <v>6105AK124-0000-ITMP-0060</v>
          </cell>
          <cell r="C84" t="str">
            <v>General - Hook-Up Drawing - Instrumentation Lighting DB Mounting detail 2 - Template</v>
          </cell>
          <cell r="D84" t="str">
            <v>'-</v>
          </cell>
          <cell r="E84" t="str">
            <v>RES - Reserved Placeholder</v>
          </cell>
          <cell r="F84" t="str">
            <v>Pending</v>
          </cell>
        </row>
        <row r="85">
          <cell r="B85" t="str">
            <v>6105AK124-0000-ITMP-0061</v>
          </cell>
          <cell r="C85" t="str">
            <v>General - Hook-Up Drawing - Instrumentation Lighting DB Mounting detail 3 over Trench - Template</v>
          </cell>
          <cell r="D85" t="str">
            <v>'-</v>
          </cell>
          <cell r="E85" t="str">
            <v>RES - Reserved Placeholder</v>
          </cell>
          <cell r="F85" t="str">
            <v>Pending</v>
          </cell>
        </row>
        <row r="86">
          <cell r="B86" t="str">
            <v>6105AK124-0000-ITMP-0062</v>
          </cell>
          <cell r="C86" t="str">
            <v>General - Hook-Up Drawing - Instrumentation Motor Earthing typical - Template</v>
          </cell>
          <cell r="D86" t="str">
            <v>'-</v>
          </cell>
          <cell r="E86" t="str">
            <v>RES - Reserved Placeholder</v>
          </cell>
          <cell r="F86" t="str">
            <v>Pending</v>
          </cell>
        </row>
        <row r="87">
          <cell r="B87" t="str">
            <v>6105AK124-0000-ITMP-0063</v>
          </cell>
          <cell r="C87" t="str">
            <v>General - Hook-Up Drawing - Instrumentation Photocell Day- Night Switch Installation - Template</v>
          </cell>
          <cell r="D87" t="str">
            <v>'-</v>
          </cell>
          <cell r="E87" t="str">
            <v>RES - Reserved Placeholder</v>
          </cell>
          <cell r="F87" t="str">
            <v>Pending</v>
          </cell>
        </row>
        <row r="88">
          <cell r="B88" t="str">
            <v>6105AK124-0000-ITMP-0064</v>
          </cell>
          <cell r="C88" t="str">
            <v>General - Hook-Up Drawing - Instrumentation Pratley CCG Box 3 way installation - Template</v>
          </cell>
          <cell r="D88" t="str">
            <v>'-</v>
          </cell>
          <cell r="E88" t="str">
            <v>RES - Reserved Placeholder</v>
          </cell>
          <cell r="F88" t="str">
            <v>Pending</v>
          </cell>
        </row>
        <row r="89">
          <cell r="B89" t="str">
            <v>6105AK124-0000-ITMP-0065</v>
          </cell>
          <cell r="C89" t="str">
            <v>General - Hook-Up Drawing - Instrumentation Pratley CCG Box termination - Template</v>
          </cell>
          <cell r="D89" t="str">
            <v>'-</v>
          </cell>
          <cell r="E89" t="str">
            <v>RES - Reserved Placeholder</v>
          </cell>
          <cell r="F89" t="str">
            <v>Pending</v>
          </cell>
        </row>
        <row r="90">
          <cell r="B90" t="str">
            <v>6105AK124-0000-ITMP-0066</v>
          </cell>
          <cell r="C90" t="str">
            <v>General - Hook-Up Drawing - Instrumentation Stop Start Station with Canopy - Template</v>
          </cell>
          <cell r="D90" t="str">
            <v>'-</v>
          </cell>
          <cell r="E90" t="str">
            <v>RES - Reserved Placeholder</v>
          </cell>
          <cell r="F90" t="str">
            <v>Pending</v>
          </cell>
        </row>
        <row r="91">
          <cell r="B91" t="str">
            <v>6105AK124-0000-ITMP-0067</v>
          </cell>
          <cell r="C91" t="str">
            <v>General - Hook-Up Drawing - Instrumentation Unistrut to side of I-Beam - Template</v>
          </cell>
          <cell r="D91" t="str">
            <v>'-</v>
          </cell>
          <cell r="E91" t="str">
            <v>RES - Reserved Placeholder</v>
          </cell>
          <cell r="F91" t="str">
            <v>Pending</v>
          </cell>
        </row>
        <row r="92">
          <cell r="B92" t="str">
            <v>6105AK124-0000-ITMP-0068</v>
          </cell>
          <cell r="C92" t="str">
            <v>General - Instrumentation Check list - Above Ground Cables - Form - Template</v>
          </cell>
          <cell r="D92" t="str">
            <v>'-</v>
          </cell>
          <cell r="E92" t="str">
            <v>RES - Reserved Placeholder</v>
          </cell>
          <cell r="F92" t="str">
            <v>Pending</v>
          </cell>
        </row>
        <row r="93">
          <cell r="B93" t="str">
            <v>6105AK124-0000-ITMP-0069</v>
          </cell>
          <cell r="C93" t="str">
            <v>General - Instrumentation Check list - Battery Tripping Unit (BTU) - Form - Template</v>
          </cell>
          <cell r="D93" t="str">
            <v>'-</v>
          </cell>
          <cell r="E93" t="str">
            <v>RES - Reserved Placeholder</v>
          </cell>
          <cell r="F93" t="str">
            <v>Pending</v>
          </cell>
        </row>
        <row r="94">
          <cell r="B94" t="str">
            <v>6105AK124-0000-ITMP-0070</v>
          </cell>
          <cell r="C94" t="str">
            <v>General - Instrumentation Check list - Cable Ladder Inspection - Form - Template</v>
          </cell>
          <cell r="D94" t="str">
            <v>'-</v>
          </cell>
          <cell r="E94" t="str">
            <v>RES - Reserved Placeholder</v>
          </cell>
          <cell r="F94" t="str">
            <v>Pending</v>
          </cell>
        </row>
        <row r="95">
          <cell r="B95" t="str">
            <v>6105AK124-0000-ITMP-0071</v>
          </cell>
          <cell r="C95" t="str">
            <v>General - Instrumentation Check list - DB Installation - Form - Template</v>
          </cell>
          <cell r="D95" t="str">
            <v>'-</v>
          </cell>
          <cell r="E95" t="str">
            <v>RES - Reserved Placeholder</v>
          </cell>
          <cell r="F95" t="str">
            <v>Pending</v>
          </cell>
        </row>
        <row r="96">
          <cell r="B96" t="str">
            <v>6105AK124-0000-ITMP-0072</v>
          </cell>
          <cell r="C96" t="str">
            <v>General - Instrumentation Check list - Glanding and Termination of Cables - Form - Template</v>
          </cell>
          <cell r="D96" t="str">
            <v>'-</v>
          </cell>
          <cell r="E96" t="str">
            <v>RES - Reserved Placeholder</v>
          </cell>
          <cell r="F96" t="str">
            <v>Pending</v>
          </cell>
        </row>
        <row r="97">
          <cell r="B97" t="str">
            <v>6105AK124-0000-ITMP-0073</v>
          </cell>
          <cell r="C97" t="str">
            <v>General - Instrumentation Check list - Installation of Safety Earths - Form - Template</v>
          </cell>
          <cell r="D97" t="str">
            <v>'-</v>
          </cell>
          <cell r="E97" t="str">
            <v>RES - Reserved Placeholder</v>
          </cell>
          <cell r="F97" t="str">
            <v>Pending</v>
          </cell>
        </row>
        <row r="98">
          <cell r="B98" t="str">
            <v>6105AK124-0000-ITMP-0074</v>
          </cell>
          <cell r="C98" t="str">
            <v>General - Instrumentation Check list - JB Installation - Form - Template</v>
          </cell>
          <cell r="D98" t="str">
            <v>'-</v>
          </cell>
          <cell r="E98" t="str">
            <v>RES - Reserved Placeholder</v>
          </cell>
          <cell r="F98" t="str">
            <v>Pending</v>
          </cell>
        </row>
        <row r="99">
          <cell r="B99" t="str">
            <v>6105AK124-0000-ITMP-0075</v>
          </cell>
          <cell r="C99" t="str">
            <v>General - Instrumentation Check list - Lighting and Small Power - Form - Template</v>
          </cell>
          <cell r="D99" t="str">
            <v>'-</v>
          </cell>
          <cell r="E99" t="str">
            <v>RES - Reserved Placeholder</v>
          </cell>
          <cell r="F99" t="str">
            <v>Pending</v>
          </cell>
        </row>
        <row r="100">
          <cell r="B100" t="str">
            <v>6105AK124-0000-ITMP-0076</v>
          </cell>
          <cell r="C100" t="str">
            <v>General - Instrumentation Check list - Manufacture and Installation Cable Rack - Form - Template</v>
          </cell>
          <cell r="D100" t="str">
            <v>'-</v>
          </cell>
          <cell r="E100" t="str">
            <v>RES - Reserved Placeholder</v>
          </cell>
          <cell r="F100" t="str">
            <v>Pending</v>
          </cell>
        </row>
        <row r="101">
          <cell r="B101" t="str">
            <v>6105AK124-0000-ITMP-0077</v>
          </cell>
          <cell r="C101" t="str">
            <v>General - Instrumentation Check list - MCC Installation - Form - Template</v>
          </cell>
          <cell r="D101" t="str">
            <v>'-</v>
          </cell>
          <cell r="E101" t="str">
            <v>RES - Reserved Placeholder</v>
          </cell>
          <cell r="F101" t="str">
            <v>Pending</v>
          </cell>
        </row>
        <row r="102">
          <cell r="B102" t="str">
            <v>6105AK124-0000-ITMP-0078</v>
          </cell>
          <cell r="C102" t="str">
            <v>General - Instrumentation Check list - Motor Installation- Form - Template</v>
          </cell>
          <cell r="D102" t="str">
            <v>'-</v>
          </cell>
          <cell r="E102" t="str">
            <v>RES - Reserved Placeholder</v>
          </cell>
          <cell r="F102" t="str">
            <v>Pending</v>
          </cell>
        </row>
        <row r="103">
          <cell r="B103" t="str">
            <v>6105AK124-0000-ITMP-0079</v>
          </cell>
          <cell r="C103" t="str">
            <v>General - Instrumentation Check list - Stand Station Installation - Form - Template</v>
          </cell>
          <cell r="D103" t="str">
            <v>'-</v>
          </cell>
          <cell r="E103" t="str">
            <v>RES - Reserved Placeholder</v>
          </cell>
          <cell r="F103" t="str">
            <v>Pending</v>
          </cell>
        </row>
        <row r="104">
          <cell r="B104" t="str">
            <v>6105AK124-0000-ITMP-0080</v>
          </cell>
          <cell r="C104" t="str">
            <v>General - Instrumentation Check list - Test Certificate Equipment Safety Earth - Form - Template</v>
          </cell>
          <cell r="D104" t="str">
            <v>'-</v>
          </cell>
          <cell r="E104" t="str">
            <v>RES - Reserved Placeholder</v>
          </cell>
          <cell r="F104" t="str">
            <v>Pending</v>
          </cell>
        </row>
        <row r="105">
          <cell r="B105" t="str">
            <v>6105AK124-0000-ITMP-0081</v>
          </cell>
          <cell r="C105" t="str">
            <v>General - Instrumentation Check list - Transformer Installation- Form - Template</v>
          </cell>
          <cell r="D105" t="str">
            <v>'-</v>
          </cell>
          <cell r="E105" t="str">
            <v>RES - Reserved Placeholder</v>
          </cell>
          <cell r="F105" t="str">
            <v>Pending</v>
          </cell>
        </row>
        <row r="106">
          <cell r="B106" t="str">
            <v>6105AK124-0000-ITMP-0082</v>
          </cell>
          <cell r="C106" t="str">
            <v>General - Instrumentation Check list - Trenching and Underground Cable Installation - Form - Template</v>
          </cell>
          <cell r="D106" t="str">
            <v>'-</v>
          </cell>
          <cell r="E106" t="str">
            <v>RES - Reserved Placeholder</v>
          </cell>
          <cell r="F106" t="str">
            <v>Pending</v>
          </cell>
        </row>
        <row r="107">
          <cell r="B107" t="str">
            <v>6105AK124-0000-ITMP-0083</v>
          </cell>
          <cell r="C107" t="str">
            <v>General - Instrumentation - ITP Cable Tray - Template</v>
          </cell>
          <cell r="D107" t="str">
            <v>'-</v>
          </cell>
          <cell r="E107" t="str">
            <v>RES - Reserved Placeholder</v>
          </cell>
          <cell r="F107" t="str">
            <v>Pending</v>
          </cell>
        </row>
        <row r="108">
          <cell r="B108" t="str">
            <v>6105AK124-0000-ITMP-0084</v>
          </cell>
          <cell r="C108" t="str">
            <v>General - ITP Density Transmitters - Template</v>
          </cell>
          <cell r="D108" t="str">
            <v>'-</v>
          </cell>
          <cell r="E108" t="str">
            <v>RES - Reserved Placeholder</v>
          </cell>
          <cell r="F108" t="str">
            <v>Pending</v>
          </cell>
        </row>
        <row r="109">
          <cell r="B109" t="str">
            <v>6105AK124-0000-ITMP-0085</v>
          </cell>
          <cell r="C109" t="str">
            <v>General - Instrumentation - ITP Distribution Board - Template</v>
          </cell>
          <cell r="D109" t="str">
            <v>'-</v>
          </cell>
          <cell r="E109" t="str">
            <v>RES - Reserved Placeholder</v>
          </cell>
          <cell r="F109" t="str">
            <v>Pending</v>
          </cell>
        </row>
        <row r="110">
          <cell r="B110" t="str">
            <v>6105AK124-0000-ITMP-0086</v>
          </cell>
          <cell r="C110" t="str">
            <v>General - ITP Flow Control  Valves - Template</v>
          </cell>
          <cell r="D110" t="str">
            <v>'-</v>
          </cell>
          <cell r="E110" t="str">
            <v>RES - Reserved Placeholder</v>
          </cell>
          <cell r="F110" t="str">
            <v>Pending</v>
          </cell>
        </row>
        <row r="111">
          <cell r="B111" t="str">
            <v>6105AK124-0000-ITMP-0087</v>
          </cell>
          <cell r="C111" t="str">
            <v>General - ITP Flow Switches - Template</v>
          </cell>
          <cell r="D111" t="str">
            <v>'-</v>
          </cell>
          <cell r="E111" t="str">
            <v>RES - Reserved Placeholder</v>
          </cell>
          <cell r="F111" t="str">
            <v>Pending</v>
          </cell>
        </row>
        <row r="112">
          <cell r="B112" t="str">
            <v>6105AK124-0000-ITMP-0088</v>
          </cell>
          <cell r="C112" t="str">
            <v>General - ITP Flow Transmitters - Template</v>
          </cell>
          <cell r="D112" t="str">
            <v>'-</v>
          </cell>
          <cell r="E112" t="str">
            <v>RES - Reserved Placeholder</v>
          </cell>
          <cell r="F112" t="str">
            <v>Pending</v>
          </cell>
        </row>
        <row r="113">
          <cell r="B113" t="str">
            <v>6105AK124-0000-ITMP-0089</v>
          </cell>
          <cell r="C113" t="str">
            <v>General - ITP Hand Switches - Template</v>
          </cell>
          <cell r="D113" t="str">
            <v>'-</v>
          </cell>
          <cell r="E113" t="str">
            <v>RES - Reserved Placeholder</v>
          </cell>
          <cell r="F113" t="str">
            <v>Pending</v>
          </cell>
        </row>
        <row r="114">
          <cell r="B114" t="str">
            <v>6105AK124-0000-ITMP-0090</v>
          </cell>
          <cell r="C114" t="str">
            <v>General - ITP Junction Boxes - Template</v>
          </cell>
          <cell r="D114" t="str">
            <v>'-</v>
          </cell>
          <cell r="E114" t="str">
            <v>RES - Reserved Placeholder</v>
          </cell>
          <cell r="F114" t="str">
            <v>Pending</v>
          </cell>
        </row>
        <row r="115">
          <cell r="B115" t="str">
            <v>6105AK124-0000-ITMP-0091</v>
          </cell>
          <cell r="C115" t="str">
            <v>General - ITP Level Control Valves - Template</v>
          </cell>
          <cell r="D115" t="str">
            <v>'-</v>
          </cell>
          <cell r="E115" t="str">
            <v>RES - Reserved Placeholder</v>
          </cell>
          <cell r="F115" t="str">
            <v>Pending</v>
          </cell>
        </row>
        <row r="116">
          <cell r="B116" t="str">
            <v>6105AK124-0000-ITMP-0092</v>
          </cell>
          <cell r="C116" t="str">
            <v>General - ITP Level Switches - Template</v>
          </cell>
          <cell r="D116" t="str">
            <v>'-</v>
          </cell>
          <cell r="E116" t="str">
            <v>RES - Reserved Placeholder</v>
          </cell>
          <cell r="F116" t="str">
            <v>Pending</v>
          </cell>
        </row>
        <row r="117">
          <cell r="B117" t="str">
            <v>6105AK124-0000-ITMP-0093</v>
          </cell>
          <cell r="C117" t="str">
            <v>General - ITP Level Transmitters - Template</v>
          </cell>
          <cell r="D117" t="str">
            <v>'-</v>
          </cell>
          <cell r="E117" t="str">
            <v>RES - Reserved Placeholder</v>
          </cell>
          <cell r="F117" t="str">
            <v>Pending</v>
          </cell>
        </row>
        <row r="118">
          <cell r="B118" t="str">
            <v>6105AK124-0000-ITMP-0094</v>
          </cell>
          <cell r="C118" t="str">
            <v>General - ITP Limit Switches - Template</v>
          </cell>
          <cell r="D118" t="str">
            <v>'-</v>
          </cell>
          <cell r="E118" t="str">
            <v>RES - Reserved Placeholder</v>
          </cell>
          <cell r="F118" t="str">
            <v>Pending</v>
          </cell>
        </row>
        <row r="119">
          <cell r="B119" t="str">
            <v>6105AK124-0000-ITMP-0095</v>
          </cell>
          <cell r="C119" t="str">
            <v>General - ITP Pneumatic Valves - Template</v>
          </cell>
          <cell r="D119" t="str">
            <v>'-</v>
          </cell>
          <cell r="E119" t="str">
            <v>RES - Reserved Placeholder</v>
          </cell>
          <cell r="F119" t="str">
            <v>Pending</v>
          </cell>
        </row>
        <row r="120">
          <cell r="B120" t="str">
            <v>6105AK124-0000-ITMP-0096</v>
          </cell>
          <cell r="C120" t="str">
            <v>General - ITP Pressure Control Valves - Template</v>
          </cell>
          <cell r="D120" t="str">
            <v>'-</v>
          </cell>
          <cell r="E120" t="str">
            <v>RES - Reserved Placeholder</v>
          </cell>
          <cell r="F120" t="str">
            <v>Pending</v>
          </cell>
        </row>
        <row r="121">
          <cell r="B121" t="str">
            <v>6105AK124-0000-ITMP-0097</v>
          </cell>
          <cell r="C121" t="str">
            <v>General - ITP Pressure Gauge - Template</v>
          </cell>
          <cell r="D121" t="str">
            <v>'-</v>
          </cell>
          <cell r="E121" t="str">
            <v>RES - Reserved Placeholder</v>
          </cell>
          <cell r="F121" t="str">
            <v>Pending</v>
          </cell>
        </row>
        <row r="122">
          <cell r="B122" t="str">
            <v>6105AK124-0000-ITMP-0098</v>
          </cell>
          <cell r="C122" t="str">
            <v>General - ITP Pressure Transmitters - Template</v>
          </cell>
          <cell r="D122" t="str">
            <v>'-</v>
          </cell>
          <cell r="E122" t="str">
            <v>RES - Reserved Placeholder</v>
          </cell>
          <cell r="F122" t="str">
            <v>Pending</v>
          </cell>
        </row>
        <row r="123">
          <cell r="B123" t="str">
            <v>6105AK124-0000-ITMP-0099</v>
          </cell>
          <cell r="C123" t="str">
            <v>General - ITP Sample Points - Template</v>
          </cell>
          <cell r="D123" t="str">
            <v>'-</v>
          </cell>
          <cell r="E123" t="str">
            <v>RES - Reserved Placeholder</v>
          </cell>
          <cell r="F123" t="str">
            <v>Pending</v>
          </cell>
        </row>
        <row r="124">
          <cell r="B124" t="str">
            <v>6105AK124-0000-ITMP-0100</v>
          </cell>
          <cell r="C124" t="str">
            <v>General - ITP Speed Transmitters - Template</v>
          </cell>
          <cell r="D124" t="str">
            <v>'-</v>
          </cell>
          <cell r="E124" t="str">
            <v>RES - Reserved Placeholder</v>
          </cell>
          <cell r="F124" t="str">
            <v>Pending</v>
          </cell>
        </row>
        <row r="125">
          <cell r="B125" t="str">
            <v>6105AK124-0000-ITMP-0101</v>
          </cell>
          <cell r="C125" t="str">
            <v>General - ITP Temperature Transmitters - Template</v>
          </cell>
          <cell r="D125" t="str">
            <v>'-</v>
          </cell>
          <cell r="E125" t="str">
            <v>RES - Reserved Placeholder</v>
          </cell>
          <cell r="F125" t="str">
            <v>Pending</v>
          </cell>
        </row>
        <row r="126">
          <cell r="B126" t="str">
            <v>6105AK124-0000-ITMP-0102</v>
          </cell>
          <cell r="C126" t="str">
            <v>General - ITP Vibration Transmitters - Template</v>
          </cell>
          <cell r="D126" t="str">
            <v>'-</v>
          </cell>
          <cell r="E126" t="str">
            <v>RES - Reserved Placeholder</v>
          </cell>
          <cell r="F126" t="str">
            <v>Pending</v>
          </cell>
        </row>
        <row r="127">
          <cell r="B127" t="str">
            <v>6105AK124-0000-ITMP-0103</v>
          </cell>
          <cell r="C127" t="str">
            <v>General - ITP Weightometer - Template</v>
          </cell>
          <cell r="D127" t="str">
            <v>'-</v>
          </cell>
          <cell r="E127" t="str">
            <v>RES - Reserved Placeholder</v>
          </cell>
          <cell r="F127" t="str">
            <v>Pending</v>
          </cell>
        </row>
        <row r="128">
          <cell r="B128" t="str">
            <v>6105AK124-0000-ITMP-0104</v>
          </cell>
          <cell r="C128" t="str">
            <v>General - Test Certificate - Instrument Cables - Form - Template</v>
          </cell>
          <cell r="D128" t="str">
            <v>'-</v>
          </cell>
          <cell r="E128" t="str">
            <v>RES - Reserved Placeholder</v>
          </cell>
          <cell r="F128" t="str">
            <v>Pending</v>
          </cell>
        </row>
        <row r="129">
          <cell r="B129" t="str">
            <v>6105AK124-0000-ITMP-0105</v>
          </cell>
          <cell r="C129" t="str">
            <v>General - Test Certificate - Instrument Loop Test - Form - Template</v>
          </cell>
          <cell r="D129" t="str">
            <v>'-</v>
          </cell>
          <cell r="E129" t="str">
            <v>RES - Reserved Placeholder</v>
          </cell>
          <cell r="F129" t="str">
            <v>Pending</v>
          </cell>
        </row>
        <row r="130">
          <cell r="B130" t="str">
            <v>6105AK124-0000-ITMP-0106</v>
          </cell>
          <cell r="C130" t="str">
            <v>General - Test Certificate - Test Acceptance Instrument Tubing - Form - Template</v>
          </cell>
          <cell r="D130" t="str">
            <v>'-</v>
          </cell>
          <cell r="E130" t="str">
            <v>RES - Reserved Placeholder</v>
          </cell>
          <cell r="F130" t="str">
            <v>Pending</v>
          </cell>
        </row>
        <row r="131">
          <cell r="B131" t="str">
            <v>6105AK124-0000-QQAD-0001</v>
          </cell>
          <cell r="C131" t="str">
            <v>General - EPCM - Responsibilities - Quality Assurance Documents</v>
          </cell>
          <cell r="D131" t="str">
            <v>A</v>
          </cell>
          <cell r="E131" t="str">
            <v>IFR - Issued for Review</v>
          </cell>
          <cell r="F131" t="str">
            <v>Pending</v>
          </cell>
        </row>
        <row r="132">
          <cell r="B132" t="str">
            <v>6105AK124-0000-QSTD-0001</v>
          </cell>
          <cell r="C132" t="str">
            <v>General - EPCM - Project Quality Governance - Power Packages - Standard</v>
          </cell>
          <cell r="D132" t="str">
            <v>0</v>
          </cell>
          <cell r="E132" t="str">
            <v>IFU - Issued for Use</v>
          </cell>
          <cell r="F132" t="str">
            <v>Pending</v>
          </cell>
        </row>
        <row r="133">
          <cell r="B133" t="str">
            <v>6105AK124-0100-BCON-0001</v>
          </cell>
          <cell r="C133" t="str">
            <v>Project Site Wide - Notice of delay - Delay Notification Contractual  - General</v>
          </cell>
          <cell r="D133" t="str">
            <v>'-</v>
          </cell>
          <cell r="E133" t="str">
            <v>RES - Reserved Placeholder</v>
          </cell>
          <cell r="F133" t="str">
            <v>Pending</v>
          </cell>
        </row>
        <row r="134">
          <cell r="B134" t="str">
            <v>6105AK124-0100-BCON-0002</v>
          </cell>
          <cell r="C134" t="str">
            <v>Project Site Wide - Contract Management (EPCM) - Contract Processes and Agreements. - General</v>
          </cell>
          <cell r="D134" t="str">
            <v>'-</v>
          </cell>
          <cell r="E134" t="str">
            <v>RES - Reserved Placeholder</v>
          </cell>
          <cell r="F134" t="str">
            <v>Pending</v>
          </cell>
        </row>
        <row r="135">
          <cell r="B135" t="str">
            <v>6105AK124-0100-BCON-0003</v>
          </cell>
          <cell r="C135" t="str">
            <v>Project Site Wide - Strategic Coontract Management - Managing Director’s Directive - General</v>
          </cell>
          <cell r="D135" t="str">
            <v>'-</v>
          </cell>
          <cell r="E135" t="str">
            <v>RES - Reserved Placeholder</v>
          </cell>
          <cell r="F135" t="str">
            <v>Pending</v>
          </cell>
        </row>
        <row r="136">
          <cell r="B136" t="str">
            <v>6105AK124-0100-BCON-0004</v>
          </cell>
          <cell r="C136" t="str">
            <v>Project Site Wide - Contract Management Processes and Lifecycle  - General</v>
          </cell>
          <cell r="D136" t="str">
            <v>'-</v>
          </cell>
          <cell r="E136" t="str">
            <v>RES - Reserved Placeholder</v>
          </cell>
          <cell r="F136" t="str">
            <v>Pending</v>
          </cell>
        </row>
        <row r="137">
          <cell r="B137" t="str">
            <v>6105AK124-0100-BCON-0005</v>
          </cell>
          <cell r="C137" t="str">
            <v>Project Site Wide - Dispute Notice - General</v>
          </cell>
          <cell r="D137" t="str">
            <v>'-</v>
          </cell>
          <cell r="E137" t="str">
            <v>RES - Reserved Placeholder</v>
          </cell>
          <cell r="F137" t="str">
            <v>Pending</v>
          </cell>
        </row>
        <row r="138">
          <cell r="B138" t="str">
            <v>6105AK124-0100-BCON-0006</v>
          </cell>
          <cell r="C138" t="str">
            <v>Project Site Wide - Notice Force Majeure - Siemens - General</v>
          </cell>
          <cell r="D138" t="str">
            <v>'-</v>
          </cell>
          <cell r="E138" t="str">
            <v>RES - Reserved Placeholder</v>
          </cell>
          <cell r="F138" t="str">
            <v>Pending</v>
          </cell>
        </row>
        <row r="139">
          <cell r="B139" t="str">
            <v>6105AK124-0100-BCON-0007</v>
          </cell>
          <cell r="C139" t="str">
            <v>Project Site Wide - Notice Force Majeure - Wärtsilä - General</v>
          </cell>
          <cell r="D139" t="str">
            <v>'-</v>
          </cell>
          <cell r="E139" t="str">
            <v>RES - Reserved Placeholder</v>
          </cell>
          <cell r="F139" t="str">
            <v>Pending</v>
          </cell>
        </row>
        <row r="140">
          <cell r="B140" t="str">
            <v>6105AK124-0100-BCON-0008</v>
          </cell>
          <cell r="C140" t="str">
            <v>Project Site Wide - Notice of Delay - RDMC Board Security Review - General</v>
          </cell>
          <cell r="D140" t="str">
            <v>A</v>
          </cell>
          <cell r="E140" t="str">
            <v>IFR - Issued for Review</v>
          </cell>
          <cell r="F140" t="str">
            <v>Pending</v>
          </cell>
        </row>
        <row r="141">
          <cell r="B141" t="str">
            <v>6105AK124-0100-BCON-0009</v>
          </cell>
          <cell r="C141" t="str">
            <v>Project Site Wide - Notice Delegation of Responsibilities to PMC (Fluor) - General</v>
          </cell>
          <cell r="D141" t="str">
            <v>A</v>
          </cell>
          <cell r="E141" t="str">
            <v>IFR - Issued for Review</v>
          </cell>
          <cell r="F141" t="str">
            <v>Pending</v>
          </cell>
        </row>
        <row r="142">
          <cell r="B142" t="str">
            <v>6105AK124-0100-BPLN-0001</v>
          </cell>
          <cell r="C142" t="str">
            <v>Project Site Wide - Project Cost Management - Plan</v>
          </cell>
          <cell r="D142" t="str">
            <v>A</v>
          </cell>
          <cell r="E142" t="str">
            <v>IFR - Issued for Review</v>
          </cell>
          <cell r="F142" t="str">
            <v>Pending</v>
          </cell>
        </row>
        <row r="143">
          <cell r="B143" t="str">
            <v>6105AK124-0100-BPLN-0002</v>
          </cell>
          <cell r="C143" t="str">
            <v>Project Site Wide - Material and Logistics Management - Plan</v>
          </cell>
          <cell r="D143" t="str">
            <v>A</v>
          </cell>
          <cell r="E143" t="str">
            <v>IFR - Issued for Review</v>
          </cell>
          <cell r="F143" t="str">
            <v>Rejected - Revise &amp; Resubmit</v>
          </cell>
        </row>
        <row r="144">
          <cell r="B144" t="str">
            <v>6105AK124-0100-BPLN-0003</v>
          </cell>
          <cell r="C144" t="str">
            <v>Project Site Wide - Project Document Management and Control Plan</v>
          </cell>
          <cell r="D144" t="str">
            <v>A</v>
          </cell>
          <cell r="E144" t="str">
            <v>IFR - Issued for Review</v>
          </cell>
          <cell r="F144" t="str">
            <v>Pending</v>
          </cell>
        </row>
        <row r="145">
          <cell r="B145" t="str">
            <v>6105AK124-0100-EDIA-0001</v>
          </cell>
          <cell r="C145" t="str">
            <v>Project Site Wide - Distributed Control System - IM Flex - Insulation Monitoring &amp; High Impedance Earthing Monitoring Circuit - Diagram - Sht 1 of 1</v>
          </cell>
          <cell r="D145" t="str">
            <v>'-</v>
          </cell>
          <cell r="E145" t="str">
            <v>RES - Reserved Placeholder</v>
          </cell>
          <cell r="F145" t="str">
            <v>Pending</v>
          </cell>
        </row>
        <row r="146">
          <cell r="B146" t="str">
            <v>6105AK124-0100-EDIA-0002</v>
          </cell>
          <cell r="C146" t="str">
            <v>Project Site Wide - Distributed Control System - IM Flex - Insulation Monitoring &amp; High Impedance Earthing Isolation Board Circuit - Diagram - Sht 1 of 1</v>
          </cell>
          <cell r="D146" t="str">
            <v>'-</v>
          </cell>
          <cell r="E146" t="str">
            <v>RES - Reserved Placeholder</v>
          </cell>
          <cell r="F146" t="str">
            <v>Pending</v>
          </cell>
        </row>
        <row r="147">
          <cell r="B147" t="str">
            <v>6105AK124-0100-EDST-0002</v>
          </cell>
          <cell r="C147" t="str">
            <v>Project Site Wide - Pressurisation Fan - MV Switch Rooms - Datasheet</v>
          </cell>
          <cell r="D147" t="str">
            <v>'-</v>
          </cell>
          <cell r="E147" t="str">
            <v>RES - Reserved Placeholder</v>
          </cell>
          <cell r="F147" t="str">
            <v>Pending</v>
          </cell>
        </row>
        <row r="148">
          <cell r="B148" t="str">
            <v>6105AK124-0100-EDST-0003</v>
          </cell>
          <cell r="C148" t="str">
            <v>Project Site Wide -  Extraction Fan - MV Control Room - Datasheet</v>
          </cell>
          <cell r="D148" t="str">
            <v>'-</v>
          </cell>
          <cell r="E148" t="str">
            <v>RES - Reserved Placeholder</v>
          </cell>
          <cell r="F148" t="str">
            <v>Pending</v>
          </cell>
        </row>
        <row r="149">
          <cell r="B149" t="str">
            <v>6105AK124-0100-EDST-0004</v>
          </cell>
          <cell r="C149" t="str">
            <v>Project Site Wide - Neutral Earthing Resistor - 11kV Neutral Earthing Resistor (11kV NER)</v>
          </cell>
          <cell r="D149" t="str">
            <v>0</v>
          </cell>
          <cell r="E149" t="str">
            <v>IFU - Issued for Use</v>
          </cell>
          <cell r="F149" t="str">
            <v>Approved</v>
          </cell>
        </row>
        <row r="150">
          <cell r="B150" t="str">
            <v>6105AK124-0100-EDST-0005</v>
          </cell>
          <cell r="C150" t="str">
            <v>Project Site Wide - Power Transformer - 25MVA 33/11kV Dyn11  - Sht 1 of 1</v>
          </cell>
          <cell r="D150" t="str">
            <v>0</v>
          </cell>
          <cell r="E150" t="str">
            <v>IFU - Issued for Use</v>
          </cell>
          <cell r="F150" t="str">
            <v>Pending</v>
          </cell>
        </row>
        <row r="151">
          <cell r="B151" t="str">
            <v>6105AK124-0100-EDST-0007</v>
          </cell>
          <cell r="C151" t="str">
            <v>Project Site Wide - Battery Tripping Units (BTU) - Sub-Station BTU (110Vdc) - Sht 1 of 1</v>
          </cell>
          <cell r="D151" t="str">
            <v>'-</v>
          </cell>
          <cell r="E151" t="str">
            <v>RES - Reserved Placeholder</v>
          </cell>
          <cell r="F151" t="str">
            <v>Pending</v>
          </cell>
        </row>
        <row r="152">
          <cell r="B152" t="str">
            <v>6105AK124-0100-EDST-0008</v>
          </cell>
          <cell r="C152" t="str">
            <v>Project Site Wide - Auxiliary Supply - 400kVA, Mini-substation, 33/0.4kV - Datasheet - Sht 1 of 1</v>
          </cell>
          <cell r="D152" t="str">
            <v>'-</v>
          </cell>
          <cell r="E152" t="str">
            <v>RES - Reserved Placeholder</v>
          </cell>
          <cell r="F152" t="str">
            <v>Pending</v>
          </cell>
        </row>
        <row r="153">
          <cell r="B153" t="str">
            <v>6105AK124-0100-EDST-0009</v>
          </cell>
          <cell r="C153" t="str">
            <v>Project Site Wide - Insulation Monitoring &amp; High Impedance Earthing - IM-Flex - 690Vac - General Arrangement - Sht 1 of 1</v>
          </cell>
          <cell r="D153" t="str">
            <v>0</v>
          </cell>
          <cell r="E153" t="str">
            <v>IFC - Issued for Construction</v>
          </cell>
          <cell r="F153" t="str">
            <v>Approved</v>
          </cell>
        </row>
        <row r="154">
          <cell r="B154" t="str">
            <v>6105AK124-0100-EDST-0010</v>
          </cell>
          <cell r="C154" t="str">
            <v>Project Site Wide - Insulation Monitoring &amp; High Impedance Earthing - IM-Flex - 690Vac - Circuit Diagram - Sht 1 of 2</v>
          </cell>
          <cell r="D154" t="str">
            <v>0</v>
          </cell>
          <cell r="E154" t="str">
            <v>IFC - Issued for Construction</v>
          </cell>
          <cell r="F154" t="str">
            <v>Approved</v>
          </cell>
        </row>
        <row r="155">
          <cell r="B155" t="str">
            <v>6105AK124-0100-EDST-0011</v>
          </cell>
          <cell r="C155" t="str">
            <v>Project Site Wide - Insulation Monitoring &amp; High Impedance Earthing - IM Flex - 690Vac - Circuit Diagram - Sht. 2 of 2</v>
          </cell>
          <cell r="D155" t="str">
            <v>0</v>
          </cell>
          <cell r="E155" t="str">
            <v>IFC - Issued for Construction</v>
          </cell>
          <cell r="F155" t="str">
            <v>Rejected - Revise &amp; Resubmit</v>
          </cell>
        </row>
        <row r="156">
          <cell r="B156" t="str">
            <v>6105AK124-0100-EDTL-0001</v>
          </cell>
          <cell r="C156" t="str">
            <v>Project Site Wide - 20m Flood Light Pole - Concept General Arrangement - Sht. 1 of 1</v>
          </cell>
          <cell r="D156" t="str">
            <v>A</v>
          </cell>
          <cell r="E156" t="str">
            <v>IFR - Issued for Review</v>
          </cell>
          <cell r="F156" t="str">
            <v>Rejected - Revise &amp; Resubmit</v>
          </cell>
        </row>
        <row r="157">
          <cell r="B157" t="str">
            <v>6105AK124-0100-EDTL-0002</v>
          </cell>
          <cell r="C157" t="str">
            <v>Project Site Wide - 6m Light Pole - Concept General Arrangement - Sht. 1 of 1</v>
          </cell>
          <cell r="D157" t="str">
            <v>A</v>
          </cell>
          <cell r="E157" t="str">
            <v>IFR - Issued for Review</v>
          </cell>
          <cell r="F157" t="str">
            <v>Rejected - Revise &amp; Resubmit</v>
          </cell>
        </row>
        <row r="158">
          <cell r="B158" t="str">
            <v>6105AK124-0100-EDTL-0003</v>
          </cell>
          <cell r="C158" t="str">
            <v>Project Site Wide - 20m Flood Light Pole - Foundation Concept - Sht. 1 of 1</v>
          </cell>
          <cell r="D158" t="str">
            <v>A</v>
          </cell>
          <cell r="E158" t="str">
            <v>IFR - Issued for Review</v>
          </cell>
          <cell r="F158" t="str">
            <v>Rejected - Revise &amp; Resubmit</v>
          </cell>
        </row>
        <row r="159">
          <cell r="B159" t="str">
            <v>6105AK124-0100-EDTL-0004</v>
          </cell>
          <cell r="C159" t="str">
            <v>CANCELLED - Project Site Wide - Main Consumer Substation - Underground Services Servitude Detail - Sht. 1 of 1</v>
          </cell>
          <cell r="D159" t="str">
            <v>A</v>
          </cell>
          <cell r="E159" t="str">
            <v>CAN - Cancelled</v>
          </cell>
          <cell r="F159" t="str">
            <v>Pending</v>
          </cell>
        </row>
        <row r="160">
          <cell r="B160" t="str">
            <v>6105AK124-0100-EGAD-0001</v>
          </cell>
          <cell r="C160" t="str">
            <v>Project Site Wide - Distributed Control System - IM Flex - Insulation Monitoring &amp; High Impedance Earthing - General Arrangement - Sht 1 of 1</v>
          </cell>
          <cell r="D160" t="str">
            <v>'-</v>
          </cell>
          <cell r="E160" t="str">
            <v>RES - Reserved Placeholder</v>
          </cell>
          <cell r="F160" t="str">
            <v>Pending</v>
          </cell>
        </row>
        <row r="161">
          <cell r="B161" t="str">
            <v>6105AK124-0100-EGAD-0002</v>
          </cell>
          <cell r="C161" t="str">
            <v>Project Site Wide - Switch Room - Typical Earthing Arrangement - Sht 1 of 1</v>
          </cell>
          <cell r="D161" t="str">
            <v>'-</v>
          </cell>
          <cell r="E161" t="str">
            <v>RES - Reserved Placeholder</v>
          </cell>
          <cell r="F161" t="str">
            <v>Pending</v>
          </cell>
        </row>
        <row r="162">
          <cell r="B162" t="str">
            <v>6105AK124-0100-EGAD-0003</v>
          </cell>
          <cell r="C162" t="str">
            <v>Project Site Wide - Typical Rebar Earthing -  Detail - Sht 1 of 1</v>
          </cell>
          <cell r="D162" t="str">
            <v>'-</v>
          </cell>
          <cell r="E162" t="str">
            <v>RES - Reserved Placeholder</v>
          </cell>
          <cell r="F162" t="str">
            <v>Pending</v>
          </cell>
        </row>
        <row r="163">
          <cell r="B163" t="str">
            <v>6105AK124-0100-EGDL-0001</v>
          </cell>
          <cell r="C163" t="str">
            <v>Project Site Wide - Site Acceptance Test (SAT)  - 400Vac Aux Supply Gensets</v>
          </cell>
          <cell r="D163" t="str">
            <v>'-</v>
          </cell>
          <cell r="E163" t="str">
            <v>RES - Reserved Placeholder</v>
          </cell>
          <cell r="F163" t="str">
            <v>Pending</v>
          </cell>
        </row>
        <row r="164">
          <cell r="B164" t="str">
            <v>6105AK124-0100-ELAY-0001</v>
          </cell>
          <cell r="C164" t="str">
            <v>CANCELLED - Project Site Wide - Main Consumer Intake Power Complex - Underground Services Servitude Layout</v>
          </cell>
          <cell r="D164" t="str">
            <v>'-</v>
          </cell>
          <cell r="E164" t="str">
            <v>CAN - Cancelled</v>
          </cell>
          <cell r="F164" t="str">
            <v>Terminated</v>
          </cell>
        </row>
        <row r="165">
          <cell r="B165" t="str">
            <v>6105AK124-0100-ELAY-0002</v>
          </cell>
          <cell r="C165" t="str">
            <v>CANCELLED - Project Site Wide - Main Consumer Intake Power Complex - Control Room Facility and Workshop Layout</v>
          </cell>
          <cell r="D165" t="str">
            <v>'-</v>
          </cell>
          <cell r="E165" t="str">
            <v>CAN - Cancelled</v>
          </cell>
          <cell r="F165" t="str">
            <v>Terminated</v>
          </cell>
        </row>
        <row r="166">
          <cell r="B166" t="str">
            <v>6105AK124-0100-ELAY-0003</v>
          </cell>
          <cell r="C166" t="str">
            <v>CANCELLED - Project Site Wide - Main Consumer Intake Power Complex - Pseudo-Color Illuminance Distribution Map</v>
          </cell>
          <cell r="D166" t="str">
            <v>'-</v>
          </cell>
          <cell r="E166" t="str">
            <v>CAN - Cancelled</v>
          </cell>
          <cell r="F166" t="str">
            <v>Terminated</v>
          </cell>
        </row>
        <row r="167">
          <cell r="B167" t="str">
            <v>6105AK124-0100-ELST-0001</v>
          </cell>
          <cell r="C167" t="str">
            <v>Project Site Wide - Electrical Equipment  - List</v>
          </cell>
          <cell r="D167" t="str">
            <v>'-</v>
          </cell>
          <cell r="E167" t="str">
            <v>RES - Reserved Placeholder</v>
          </cell>
          <cell r="F167" t="str">
            <v>Pending</v>
          </cell>
        </row>
        <row r="168">
          <cell r="B168" t="str">
            <v>6105AK124-0100-EPLN-0001</v>
          </cell>
          <cell r="C168" t="str">
            <v>Project Site Wide - RDMC Phase 1 Power Supply and Grid Stabilization Packages – E, C &amp; I Engineering Management  - Plan</v>
          </cell>
          <cell r="D168" t="str">
            <v>A</v>
          </cell>
          <cell r="E168" t="str">
            <v>IFR - Issued for Review</v>
          </cell>
          <cell r="F168" t="str">
            <v>Reviewed With Comments</v>
          </cell>
        </row>
        <row r="169">
          <cell r="B169" t="str">
            <v>6105AK124-0100-ESLD-0001</v>
          </cell>
          <cell r="C169" t="str">
            <v>Phase 1 Power Supply and Grid Stabilisation Packages - Overall Conceptual Single Line Diagram</v>
          </cell>
          <cell r="D169" t="str">
            <v>0</v>
          </cell>
          <cell r="E169" t="str">
            <v>IFC - Issued for Construction</v>
          </cell>
          <cell r="F169" t="str">
            <v>Rejected - Revise &amp; Resubmit</v>
          </cell>
        </row>
        <row r="170">
          <cell r="B170" t="str">
            <v>6105AK124-0100-ESOW-0001</v>
          </cell>
          <cell r="C170" t="str">
            <v>Project Site Wide - Equipment Earthing - Scope of Works: Earthing and Bonding of Equipment</v>
          </cell>
          <cell r="D170" t="str">
            <v>A</v>
          </cell>
          <cell r="E170" t="str">
            <v>IFR - Issued for Review</v>
          </cell>
          <cell r="F170" t="str">
            <v>Pending</v>
          </cell>
        </row>
        <row r="171">
          <cell r="B171" t="str">
            <v>6105AK124-0100-ESTD-0001</v>
          </cell>
          <cell r="C171" t="str">
            <v>Project Site Wide - NER - 11kV - ONAN NER Schematic  - Sht 1 of 1</v>
          </cell>
          <cell r="D171" t="str">
            <v>'-</v>
          </cell>
          <cell r="E171" t="str">
            <v>RES - Reserved Placeholder</v>
          </cell>
          <cell r="F171" t="str">
            <v>Pending</v>
          </cell>
        </row>
        <row r="172">
          <cell r="B172" t="str">
            <v>6105AK124-0100-ESTD-0002</v>
          </cell>
          <cell r="C172" t="str">
            <v>Project Site Wide - NER - 690V - ONAN NER Schematic  - Sht 1 of 1</v>
          </cell>
          <cell r="D172" t="str">
            <v>'-</v>
          </cell>
          <cell r="E172" t="str">
            <v>RES - Reserved Placeholder</v>
          </cell>
          <cell r="F172" t="str">
            <v>Pending</v>
          </cell>
        </row>
        <row r="173">
          <cell r="B173" t="str">
            <v>6105AK124-0100-GCHR-0001</v>
          </cell>
          <cell r="C173" t="str">
            <v>Project Site Wide - Phase 1 Construction Management Organogram - General</v>
          </cell>
          <cell r="D173" t="str">
            <v>'-</v>
          </cell>
          <cell r="E173" t="str">
            <v>RES - Reserved Placeholder</v>
          </cell>
          <cell r="F173" t="str">
            <v>Pending</v>
          </cell>
        </row>
        <row r="174">
          <cell r="B174" t="str">
            <v>6105AK124-0100-GCHR-0002</v>
          </cell>
          <cell r="C174" t="str">
            <v>Project Site Wide - Change Management Process Flow - General</v>
          </cell>
          <cell r="D174" t="str">
            <v>'-</v>
          </cell>
          <cell r="E174" t="str">
            <v>RES - Reserved Placeholder</v>
          </cell>
          <cell r="F174" t="str">
            <v>Pending</v>
          </cell>
        </row>
        <row r="175">
          <cell r="B175" t="str">
            <v>6105AK124-0100-GCHR-0003</v>
          </cell>
          <cell r="C175" t="str">
            <v>Project Site Wide - RDMC Project - Phase 1 EP Org Chart - General</v>
          </cell>
          <cell r="D175" t="str">
            <v>'-</v>
          </cell>
          <cell r="E175" t="str">
            <v>RES - Reserved Placeholder</v>
          </cell>
          <cell r="F175" t="str">
            <v>Pending</v>
          </cell>
        </row>
        <row r="176">
          <cell r="B176" t="str">
            <v>6105AK124-0100-GMDR-0001</v>
          </cell>
          <cell r="C176" t="str">
            <v>Project Site Wide - Master Deliverables Register - Document Register for Engineering - April 2026</v>
          </cell>
          <cell r="D176" t="str">
            <v>0</v>
          </cell>
          <cell r="E176" t="str">
            <v>IFI - Issued for Information</v>
          </cell>
          <cell r="F176" t="str">
            <v>Pending</v>
          </cell>
        </row>
        <row r="177">
          <cell r="B177" t="str">
            <v>6105AK124-0100-GPLN-0001</v>
          </cell>
          <cell r="C177" t="str">
            <v>Project Site Wide - Procurement and Contracting Management Plan</v>
          </cell>
          <cell r="D177" t="str">
            <v>A</v>
          </cell>
          <cell r="E177" t="str">
            <v>IFR - Issued for Review</v>
          </cell>
          <cell r="F177" t="str">
            <v>Rejected - Revise &amp; Resubmit</v>
          </cell>
        </row>
        <row r="178">
          <cell r="B178" t="str">
            <v>6105AK124-0100-GRPT-0001</v>
          </cell>
          <cell r="C178" t="str">
            <v>Project Site Wide - Cost Flow - General</v>
          </cell>
          <cell r="D178" t="str">
            <v>'-</v>
          </cell>
          <cell r="E178" t="str">
            <v>RES - Reserved Placeholder</v>
          </cell>
          <cell r="F178" t="str">
            <v>Pending</v>
          </cell>
        </row>
        <row r="179">
          <cell r="B179" t="str">
            <v>6105AK124-0100-HDST-0001</v>
          </cell>
          <cell r="C179" t="str">
            <v>Project Site Wide - Critical Lift  - Datasheet</v>
          </cell>
          <cell r="D179" t="str">
            <v>'-</v>
          </cell>
          <cell r="E179" t="str">
            <v>RES - Reserved Placeholder</v>
          </cell>
          <cell r="F179" t="str">
            <v>Pending</v>
          </cell>
        </row>
        <row r="180">
          <cell r="B180" t="str">
            <v>6105AK124-0100-HDST-0002</v>
          </cell>
          <cell r="C180" t="str">
            <v>Project Site Wide - Personnel Lift - Datasheet</v>
          </cell>
          <cell r="D180" t="str">
            <v>'-</v>
          </cell>
          <cell r="E180" t="str">
            <v>RES - Reserved Placeholder</v>
          </cell>
          <cell r="F180" t="str">
            <v>Pending</v>
          </cell>
        </row>
        <row r="181">
          <cell r="B181" t="str">
            <v>6105AK124-0100-HFRM-0001</v>
          </cell>
          <cell r="C181" t="str">
            <v>Project Site Wide - Daily Safety Task Instruction DSTI - Form</v>
          </cell>
          <cell r="D181" t="str">
            <v>'-</v>
          </cell>
          <cell r="E181" t="str">
            <v>RES - Reserved Placeholder</v>
          </cell>
          <cell r="F181" t="str">
            <v>Pending</v>
          </cell>
        </row>
        <row r="182">
          <cell r="B182" t="str">
            <v>6105AK124-0100-HFRM-0002</v>
          </cell>
          <cell r="C182" t="str">
            <v>Project Site Wide - SHE Risk Assessment Blank - Form</v>
          </cell>
          <cell r="D182" t="str">
            <v>'-</v>
          </cell>
          <cell r="E182" t="str">
            <v>RES - Reserved Placeholder</v>
          </cell>
          <cell r="F182" t="str">
            <v>Pending</v>
          </cell>
        </row>
        <row r="183">
          <cell r="B183" t="str">
            <v>6105AK124-0100-HFRM-0003</v>
          </cell>
          <cell r="C183" t="str">
            <v>Project Site Wide - Noise SHE Risk Assessment - Form</v>
          </cell>
          <cell r="D183" t="str">
            <v>'-</v>
          </cell>
          <cell r="E183" t="str">
            <v>RES - Reserved Placeholder</v>
          </cell>
          <cell r="F183" t="str">
            <v>Pending</v>
          </cell>
        </row>
        <row r="184">
          <cell r="B184" t="str">
            <v>6105AK124-0100-HFRM-0004</v>
          </cell>
          <cell r="C184" t="str">
            <v>Project Site Wide - Risk Assessment for First Aid Provision - Form</v>
          </cell>
          <cell r="D184" t="str">
            <v>'-</v>
          </cell>
          <cell r="E184" t="str">
            <v>RES - Reserved Placeholder</v>
          </cell>
          <cell r="F184" t="str">
            <v>Pending</v>
          </cell>
        </row>
        <row r="185">
          <cell r="B185" t="str">
            <v>6105AK124-0100-HFRM-0005</v>
          </cell>
          <cell r="C185" t="str">
            <v>Project Site Wide - Work in Extreme Hot Conditions SHE Risk Assessment - Form</v>
          </cell>
          <cell r="D185" t="str">
            <v>'-</v>
          </cell>
          <cell r="E185" t="str">
            <v>RES - Reserved Placeholder</v>
          </cell>
          <cell r="F185" t="str">
            <v>Pending</v>
          </cell>
        </row>
        <row r="186">
          <cell r="B186" t="str">
            <v>6105AK124-0100-HFRM-0006</v>
          </cell>
          <cell r="C186" t="str">
            <v>Project Site Wide - Personal Protective Equipment SHE Risk Assessment - Form</v>
          </cell>
          <cell r="D186" t="str">
            <v>'-</v>
          </cell>
          <cell r="E186" t="str">
            <v>RES - Reserved Placeholder</v>
          </cell>
          <cell r="F186" t="str">
            <v>Pending</v>
          </cell>
        </row>
        <row r="187">
          <cell r="B187" t="str">
            <v>6105AK124-0100-HFRM-0007</v>
          </cell>
          <cell r="C187" t="str">
            <v>Project Site Wide - Display Screen Equipment DSE SHE Risk Assessment - Form</v>
          </cell>
          <cell r="D187" t="str">
            <v>'-</v>
          </cell>
          <cell r="E187" t="str">
            <v>RES - Reserved Placeholder</v>
          </cell>
          <cell r="F187" t="str">
            <v>Pending</v>
          </cell>
        </row>
        <row r="188">
          <cell r="B188" t="str">
            <v>6105AK124-0100-HFRM-0008</v>
          </cell>
          <cell r="C188" t="str">
            <v>Project Site Wide - Hand Tools SHE Risk Assessment - Form</v>
          </cell>
          <cell r="D188" t="str">
            <v>'-</v>
          </cell>
          <cell r="E188" t="str">
            <v>RES - Reserved Placeholder</v>
          </cell>
          <cell r="F188" t="str">
            <v>Pending</v>
          </cell>
        </row>
        <row r="189">
          <cell r="B189" t="str">
            <v>6105AK124-0100-HFRM-0009</v>
          </cell>
          <cell r="C189" t="str">
            <v>Project Site Wide - Legionnaires Disease SHE Risk Assessment - Form</v>
          </cell>
          <cell r="D189" t="str">
            <v>'-</v>
          </cell>
          <cell r="E189" t="str">
            <v>RES - Reserved Placeholder</v>
          </cell>
          <cell r="F189" t="str">
            <v>Pending</v>
          </cell>
        </row>
        <row r="190">
          <cell r="B190" t="str">
            <v>6105AK124-0100-HFRM-0010</v>
          </cell>
          <cell r="C190" t="str">
            <v>Project Site Wide - Working at Height SHE Risk Assessment - Form</v>
          </cell>
          <cell r="D190" t="str">
            <v>'-</v>
          </cell>
          <cell r="E190" t="str">
            <v>RES - Reserved Placeholder</v>
          </cell>
          <cell r="F190" t="str">
            <v>Pending</v>
          </cell>
        </row>
        <row r="191">
          <cell r="B191" t="str">
            <v>6105AK124-0100-HFRM-0011</v>
          </cell>
          <cell r="C191" t="str">
            <v>Project Site Wide - Driving SHE Risk Assessment - Form</v>
          </cell>
          <cell r="D191" t="str">
            <v>'-</v>
          </cell>
          <cell r="E191" t="str">
            <v>RES - Reserved Placeholder</v>
          </cell>
          <cell r="F191" t="str">
            <v>Pending</v>
          </cell>
        </row>
        <row r="192">
          <cell r="B192" t="str">
            <v>6105AK124-0100-HFRM-0012</v>
          </cell>
          <cell r="C192" t="str">
            <v>Project Site Wide - Access on Working Scaffolds SHE Risk Assessment - Form</v>
          </cell>
          <cell r="D192" t="str">
            <v>'-</v>
          </cell>
          <cell r="E192" t="str">
            <v>RES - Reserved Placeholder</v>
          </cell>
          <cell r="F192" t="str">
            <v>Pending</v>
          </cell>
        </row>
        <row r="193">
          <cell r="B193" t="str">
            <v>6105AK124-0100-HFRM-0013</v>
          </cell>
          <cell r="C193" t="str">
            <v>Project Site Wide - Mobile Scaffold Towers  SHE Risk Assessment - Form</v>
          </cell>
          <cell r="D193" t="str">
            <v>'-</v>
          </cell>
          <cell r="E193" t="str">
            <v>RES - Reserved Placeholder</v>
          </cell>
          <cell r="F193" t="str">
            <v>Pending</v>
          </cell>
        </row>
        <row r="194">
          <cell r="B194" t="str">
            <v>6105AK124-0100-HFRM-0014</v>
          </cell>
          <cell r="C194" t="str">
            <v>Project Site Wide - Confined Space Entry SHE Risk Assessment - Form</v>
          </cell>
          <cell r="D194" t="str">
            <v>'-</v>
          </cell>
          <cell r="E194" t="str">
            <v>RES - Reserved Placeholder</v>
          </cell>
          <cell r="F194" t="str">
            <v>Pending</v>
          </cell>
        </row>
        <row r="195">
          <cell r="B195" t="str">
            <v>6105AK124-0100-HFRM-0015</v>
          </cell>
          <cell r="C195" t="str">
            <v>Project Site Wide - Fire SHE Risk Assessment - Form</v>
          </cell>
          <cell r="D195" t="str">
            <v>'-</v>
          </cell>
          <cell r="E195" t="str">
            <v>RES - Reserved Placeholder</v>
          </cell>
          <cell r="F195" t="str">
            <v>Pending</v>
          </cell>
        </row>
        <row r="196">
          <cell r="B196" t="str">
            <v>6105AK124-0100-HFRM-0016</v>
          </cell>
          <cell r="C196" t="str">
            <v>Project Site Wide - Excavations SHE Risk Assessment - Form</v>
          </cell>
          <cell r="D196" t="str">
            <v>'-</v>
          </cell>
          <cell r="E196" t="str">
            <v>RES - Reserved Placeholder</v>
          </cell>
          <cell r="F196" t="str">
            <v>Pending</v>
          </cell>
        </row>
        <row r="197">
          <cell r="B197" t="str">
            <v>6105AK124-0100-HFRM-0017</v>
          </cell>
          <cell r="C197" t="str">
            <v>Project Site Wide - Lone Working Risk Assessment - Form</v>
          </cell>
          <cell r="D197" t="str">
            <v>'-</v>
          </cell>
          <cell r="E197" t="str">
            <v>RES - Reserved Placeholder</v>
          </cell>
          <cell r="F197" t="str">
            <v>Pending</v>
          </cell>
        </row>
        <row r="198">
          <cell r="B198" t="str">
            <v>6105AK124-0100-HFRM-0018</v>
          </cell>
          <cell r="C198" t="str">
            <v>Project Site Wide - Travel Abroad SHE Risk Assessment - Form</v>
          </cell>
          <cell r="D198" t="str">
            <v>'-</v>
          </cell>
          <cell r="E198" t="str">
            <v>RES - Reserved Placeholder</v>
          </cell>
          <cell r="F198" t="str">
            <v>Pending</v>
          </cell>
        </row>
        <row r="199">
          <cell r="B199" t="str">
            <v>6105AK124-0100-HFRM-0019</v>
          </cell>
          <cell r="C199" t="str">
            <v>Project Site Wide - Working Over Water SHE Risk Assessment - Form</v>
          </cell>
          <cell r="D199" t="str">
            <v>'-</v>
          </cell>
          <cell r="E199" t="str">
            <v>RES - Reserved Placeholder</v>
          </cell>
          <cell r="F199" t="str">
            <v>Pending</v>
          </cell>
        </row>
        <row r="200">
          <cell r="B200" t="str">
            <v>6105AK124-0100-HFRM-0020</v>
          </cell>
          <cell r="C200" t="str">
            <v>Project Site Wide - Roadworks SHE Risk Assessment - Form</v>
          </cell>
          <cell r="D200" t="str">
            <v>'-</v>
          </cell>
          <cell r="E200" t="str">
            <v>RES - Reserved Placeholder</v>
          </cell>
          <cell r="F200" t="str">
            <v>Pending</v>
          </cell>
        </row>
        <row r="201">
          <cell r="B201" t="str">
            <v>6105AK124-0100-HFRM-0021</v>
          </cell>
          <cell r="C201" t="str">
            <v>Project Site Wide - Electrical Tools SHE Risk-Assessment (2) - Form</v>
          </cell>
          <cell r="D201" t="str">
            <v>'-</v>
          </cell>
          <cell r="E201" t="str">
            <v>RES - Reserved Placeholder</v>
          </cell>
          <cell r="F201" t="str">
            <v>Pending</v>
          </cell>
        </row>
        <row r="202">
          <cell r="B202" t="str">
            <v>6105AK124-0100-HFRM-0022</v>
          </cell>
          <cell r="C202" t="str">
            <v>Project Site Wide - Electrical Tools SHE Risk Assessment - Form</v>
          </cell>
          <cell r="D202" t="str">
            <v>'-</v>
          </cell>
          <cell r="E202" t="str">
            <v>RES - Reserved Placeholder</v>
          </cell>
          <cell r="F202" t="str">
            <v>Pending</v>
          </cell>
        </row>
        <row r="203">
          <cell r="B203" t="str">
            <v>6105AK124-0100-HFRM-0023</v>
          </cell>
          <cell r="C203" t="str">
            <v>Project Site Wide - Use of Ladders for Work at Height SHE Risk Assessment - Form</v>
          </cell>
          <cell r="D203" t="str">
            <v>'-</v>
          </cell>
          <cell r="E203" t="str">
            <v>RES - Reserved Placeholder</v>
          </cell>
          <cell r="F203" t="str">
            <v>Pending</v>
          </cell>
        </row>
        <row r="204">
          <cell r="B204" t="str">
            <v>6105AK124-0100-HFRM-0024</v>
          </cell>
          <cell r="C204" t="str">
            <v>Project Site Wide - Placing Concrete SHE Risk Assessment - Form</v>
          </cell>
          <cell r="D204" t="str">
            <v>'-</v>
          </cell>
          <cell r="E204" t="str">
            <v>RES - Reserved Placeholder</v>
          </cell>
          <cell r="F204" t="str">
            <v>Pending</v>
          </cell>
        </row>
        <row r="205">
          <cell r="B205" t="str">
            <v>6105AK124-0100-HFRM-0025</v>
          </cell>
          <cell r="C205" t="str">
            <v>Project Site Wide - Brickwork and Blockwork  SHE Risk Assessment - Form</v>
          </cell>
          <cell r="D205" t="str">
            <v>'-</v>
          </cell>
          <cell r="E205" t="str">
            <v>RES - Reserved Placeholder</v>
          </cell>
          <cell r="F205" t="str">
            <v>Pending</v>
          </cell>
        </row>
        <row r="206">
          <cell r="B206" t="str">
            <v>6105AK124-0100-HFRM-0026</v>
          </cell>
          <cell r="C206" t="str">
            <v>Project Site Wide - Falseworks Risk Assessment - Form</v>
          </cell>
          <cell r="D206" t="str">
            <v>'-</v>
          </cell>
          <cell r="E206" t="str">
            <v>RES - Reserved Placeholder</v>
          </cell>
          <cell r="F206" t="str">
            <v>Pending</v>
          </cell>
        </row>
        <row r="207">
          <cell r="B207" t="str">
            <v>6105AK124-0100-HFRM-0027</v>
          </cell>
          <cell r="C207" t="str">
            <v>Project Site Wide - Temporary Electrical Supplies SHE Risk Assessment (2) - Form</v>
          </cell>
          <cell r="D207" t="str">
            <v>'-</v>
          </cell>
          <cell r="E207" t="str">
            <v>RES - Reserved Placeholder</v>
          </cell>
          <cell r="F207" t="str">
            <v>Pending</v>
          </cell>
        </row>
        <row r="208">
          <cell r="B208" t="str">
            <v>6105AK124-0100-HFRM-0028</v>
          </cell>
          <cell r="C208" t="str">
            <v>Project Site Wide - Temporary Electrical Supplies SHE Risk Assessment - Form</v>
          </cell>
          <cell r="D208" t="str">
            <v>'-</v>
          </cell>
          <cell r="E208" t="str">
            <v>RES - Reserved Placeholder</v>
          </cell>
          <cell r="F208" t="str">
            <v>Pending</v>
          </cell>
        </row>
        <row r="209">
          <cell r="B209" t="str">
            <v>6105AK124-0100-HFRM-0029</v>
          </cell>
          <cell r="C209" t="str">
            <v>Project Site Wide - Buried Services SHE Risk Assessment - Form</v>
          </cell>
          <cell r="D209" t="str">
            <v>'-</v>
          </cell>
          <cell r="E209" t="str">
            <v>RES - Reserved Placeholder</v>
          </cell>
          <cell r="F209" t="str">
            <v>Pending</v>
          </cell>
        </row>
        <row r="210">
          <cell r="B210" t="str">
            <v>6105AK124-0100-HFRM-0030</v>
          </cell>
          <cell r="C210" t="str">
            <v>Project Site Wide - Two-Week-Lookahead - Form</v>
          </cell>
          <cell r="D210" t="str">
            <v>'-</v>
          </cell>
          <cell r="E210" t="str">
            <v>RES - Reserved Placeholder</v>
          </cell>
          <cell r="F210" t="str">
            <v>Pending</v>
          </cell>
        </row>
        <row r="211">
          <cell r="B211" t="str">
            <v>6105AK124-0100-HGDL-0001</v>
          </cell>
          <cell r="C211" t="str">
            <v>Project Site Wide - Project Health And Safety Governance Standards “PHASGS” - Management System Units  - Guideline</v>
          </cell>
          <cell r="D211" t="str">
            <v>'-</v>
          </cell>
          <cell r="E211" t="str">
            <v>RES - Reserved Placeholder</v>
          </cell>
          <cell r="F211" t="str">
            <v>Pending</v>
          </cell>
        </row>
        <row r="212">
          <cell r="B212" t="str">
            <v>6105AK124-0100-HGDL-0002</v>
          </cell>
          <cell r="C212" t="str">
            <v>Project Site Wide - RAMS-Guidance - Guideline</v>
          </cell>
          <cell r="D212" t="str">
            <v>'-</v>
          </cell>
          <cell r="E212" t="str">
            <v>RES - Reserved Placeholder</v>
          </cell>
          <cell r="F212" t="str">
            <v>Pending</v>
          </cell>
        </row>
        <row r="213">
          <cell r="B213" t="str">
            <v>6105AK124-0100-HGDL-0003</v>
          </cell>
          <cell r="C213" t="str">
            <v>Project Site Wide - Induction - Presentation - Guideline</v>
          </cell>
          <cell r="D213" t="str">
            <v>'-</v>
          </cell>
          <cell r="E213" t="str">
            <v>RES - Reserved Placeholder</v>
          </cell>
          <cell r="F213" t="str">
            <v>Pending</v>
          </cell>
        </row>
        <row r="214">
          <cell r="B214" t="str">
            <v>6105AK124-0100-HGDL-0004</v>
          </cell>
          <cell r="C214" t="str">
            <v>Project Site Wide - Method Statement and Risk Assessment Guidance - Guideline</v>
          </cell>
          <cell r="D214" t="str">
            <v>'-</v>
          </cell>
          <cell r="E214" t="str">
            <v>RES - Reserved Placeholder</v>
          </cell>
          <cell r="F214" t="str">
            <v>Pending</v>
          </cell>
        </row>
        <row r="215">
          <cell r="B215" t="str">
            <v>6105AK124-0100-HGDL-0005</v>
          </cell>
          <cell r="C215" t="str">
            <v>Project Site Wide - E&amp;I Supervisor Roles and Responsibilities - Guideline</v>
          </cell>
          <cell r="D215" t="str">
            <v>'-</v>
          </cell>
          <cell r="E215" t="str">
            <v>RES - Reserved Placeholder</v>
          </cell>
          <cell r="F215" t="str">
            <v>Pending</v>
          </cell>
        </row>
        <row r="216">
          <cell r="B216" t="str">
            <v>6105AK124-0100-HLST-0001</v>
          </cell>
          <cell r="C216" t="str">
            <v>Project Site Wide - Checklist Ladder Inspection - CheckList</v>
          </cell>
          <cell r="D216" t="str">
            <v>'-</v>
          </cell>
          <cell r="E216" t="str">
            <v>RES - Reserved Placeholder</v>
          </cell>
          <cell r="F216" t="str">
            <v>Pending</v>
          </cell>
        </row>
        <row r="217">
          <cell r="B217" t="str">
            <v>6105AK124-0100-HLST-0002</v>
          </cell>
          <cell r="C217" t="str">
            <v>Project Site Wide - Checklist Safety Net Inspection - CheckList</v>
          </cell>
          <cell r="D217" t="str">
            <v>'-</v>
          </cell>
          <cell r="E217" t="str">
            <v>RES - Reserved Placeholder</v>
          </cell>
          <cell r="F217" t="str">
            <v>Pending</v>
          </cell>
        </row>
        <row r="218">
          <cell r="B218" t="str">
            <v>6105AK124-0100-HLST-0003</v>
          </cell>
          <cell r="C218" t="str">
            <v>Project Site Wide - Checklist Harness and Lanyard Inspection - CheckList</v>
          </cell>
          <cell r="D218" t="str">
            <v>'-</v>
          </cell>
          <cell r="E218" t="str">
            <v>RES - Reserved Placeholder</v>
          </cell>
          <cell r="F218" t="str">
            <v>Pending</v>
          </cell>
        </row>
        <row r="219">
          <cell r="B219" t="str">
            <v>6105AK124-0100-HLST-0004</v>
          </cell>
          <cell r="C219" t="str">
            <v>Project Site Wide - Checklist Ladder Inspection and Maintenance - CheckList</v>
          </cell>
          <cell r="D219" t="str">
            <v>'-</v>
          </cell>
          <cell r="E219" t="str">
            <v>RES - Reserved Placeholder</v>
          </cell>
          <cell r="F219" t="str">
            <v>Pending</v>
          </cell>
        </row>
        <row r="220">
          <cell r="B220" t="str">
            <v>6105AK124-0100-HLST-0005</v>
          </cell>
          <cell r="C220" t="str">
            <v>Project Site Wide - Checklist Electrical Safety - CheckList</v>
          </cell>
          <cell r="D220" t="str">
            <v>'-</v>
          </cell>
          <cell r="E220" t="str">
            <v>RES - Reserved Placeholder</v>
          </cell>
          <cell r="F220" t="str">
            <v>Pending</v>
          </cell>
        </row>
        <row r="221">
          <cell r="B221" t="str">
            <v>6105AK124-0100-HLST-0006</v>
          </cell>
          <cell r="C221" t="str">
            <v>Project Site Wide - Checklist Scaffolding Inspection - CheckList</v>
          </cell>
          <cell r="D221" t="str">
            <v>'-</v>
          </cell>
          <cell r="E221" t="str">
            <v>RES - Reserved Placeholder</v>
          </cell>
          <cell r="F221" t="str">
            <v>Pending</v>
          </cell>
        </row>
        <row r="222">
          <cell r="B222" t="str">
            <v>6105AK124-0100-HLST-0007</v>
          </cell>
          <cell r="C222" t="str">
            <v>Project Site Wide - Checklist Utility Clearance - CheckList</v>
          </cell>
          <cell r="D222" t="str">
            <v>'-</v>
          </cell>
          <cell r="E222" t="str">
            <v>RES - Reserved Placeholder</v>
          </cell>
          <cell r="F222" t="str">
            <v>Pending</v>
          </cell>
        </row>
        <row r="223">
          <cell r="B223" t="str">
            <v>6105AK124-0100-HLST-0008</v>
          </cell>
          <cell r="C223" t="str">
            <v>Project Site Wide - Checklist Daily Excavation - CheckList</v>
          </cell>
          <cell r="D223" t="str">
            <v>'-</v>
          </cell>
          <cell r="E223" t="str">
            <v>RES - Reserved Placeholder</v>
          </cell>
          <cell r="F223" t="str">
            <v>Pending</v>
          </cell>
        </row>
        <row r="224">
          <cell r="B224" t="str">
            <v>6105AK124-0100-HLST-0009</v>
          </cell>
          <cell r="C224" t="str">
            <v>Project Site Wide - Checklist Crane-Suspended Personnel Platform Approval - CheckList</v>
          </cell>
          <cell r="D224" t="str">
            <v>'-</v>
          </cell>
          <cell r="E224" t="str">
            <v>RES - Reserved Placeholder</v>
          </cell>
          <cell r="F224" t="str">
            <v>Pending</v>
          </cell>
        </row>
        <row r="225">
          <cell r="B225" t="str">
            <v>6105AK124-0100-HLST-0010</v>
          </cell>
          <cell r="C225" t="str">
            <v>Project Site Wide - Checklist First Aid and AED Inspection - CheckList</v>
          </cell>
          <cell r="D225" t="str">
            <v>'-</v>
          </cell>
          <cell r="E225" t="str">
            <v>RES - Reserved Placeholder</v>
          </cell>
          <cell r="F225" t="str">
            <v>Pending</v>
          </cell>
        </row>
        <row r="226">
          <cell r="B226" t="str">
            <v>6105AK124-0100-HLST-0011</v>
          </cell>
          <cell r="C226" t="str">
            <v>Project Site Wide - Checklist Violence in the Workplace - CheckList</v>
          </cell>
          <cell r="D226" t="str">
            <v>'-</v>
          </cell>
          <cell r="E226" t="str">
            <v>RES - Reserved Placeholder</v>
          </cell>
          <cell r="F226" t="str">
            <v>Pending</v>
          </cell>
        </row>
        <row r="227">
          <cell r="B227" t="str">
            <v>6105AK124-0100-HLST-0012</v>
          </cell>
          <cell r="C227" t="str">
            <v>Project Site Wide - Manual Handling Assessment - CheckList</v>
          </cell>
          <cell r="D227" t="str">
            <v>'-</v>
          </cell>
          <cell r="E227" t="str">
            <v>RES - Reserved Placeholder</v>
          </cell>
          <cell r="F227" t="str">
            <v>Pending</v>
          </cell>
        </row>
        <row r="228">
          <cell r="B228" t="str">
            <v>6105AK124-0100-HLST-0013</v>
          </cell>
          <cell r="C228" t="str">
            <v>Project Site Wide - Employment Medical Examination Form - CheckList</v>
          </cell>
          <cell r="D228" t="str">
            <v>'-</v>
          </cell>
          <cell r="E228" t="str">
            <v>RES - Reserved Placeholder</v>
          </cell>
          <cell r="F228" t="str">
            <v>Pending</v>
          </cell>
        </row>
        <row r="229">
          <cell r="B229" t="str">
            <v>6105AK124-0100-HLST-0014</v>
          </cell>
          <cell r="C229" t="str">
            <v>Project Site Wide - PPE Assessment - CheckList</v>
          </cell>
          <cell r="D229" t="str">
            <v>'-</v>
          </cell>
          <cell r="E229" t="str">
            <v>RES - Reserved Placeholder</v>
          </cell>
          <cell r="F229" t="str">
            <v>Pending</v>
          </cell>
        </row>
        <row r="230">
          <cell r="B230" t="str">
            <v>6105AK124-0100-HLST-0015</v>
          </cell>
          <cell r="C230" t="str">
            <v>Project Site Wide - Workstation DSE Assessment Form - CheckList</v>
          </cell>
          <cell r="D230" t="str">
            <v>'-</v>
          </cell>
          <cell r="E230" t="str">
            <v>RES - Reserved Placeholder</v>
          </cell>
          <cell r="F230" t="str">
            <v>Pending</v>
          </cell>
        </row>
        <row r="231">
          <cell r="B231" t="str">
            <v>6105AK124-0100-HLST-0016</v>
          </cell>
          <cell r="C231" t="str">
            <v>Project Site Wide - PPE Inspection - CheckList</v>
          </cell>
          <cell r="D231" t="str">
            <v>'-</v>
          </cell>
          <cell r="E231" t="str">
            <v>RES - Reserved Placeholder</v>
          </cell>
          <cell r="F231" t="str">
            <v>Pending</v>
          </cell>
        </row>
        <row r="232">
          <cell r="B232" t="str">
            <v>6105AK124-0100-HLST-0017</v>
          </cell>
          <cell r="C232" t="str">
            <v>Project Site Wide - Lifting Equipment and Accessories - Register</v>
          </cell>
          <cell r="D232" t="str">
            <v>'-</v>
          </cell>
          <cell r="E232" t="str">
            <v>RES - Reserved Placeholder</v>
          </cell>
          <cell r="F232" t="str">
            <v>Pending</v>
          </cell>
        </row>
        <row r="233">
          <cell r="B233" t="str">
            <v>6105AK124-0100-HLST-0018</v>
          </cell>
          <cell r="C233" t="str">
            <v>Project Site Wide - Register Hazardous Materials - Register</v>
          </cell>
          <cell r="D233" t="str">
            <v>'-</v>
          </cell>
          <cell r="E233" t="str">
            <v>RES - Reserved Placeholder</v>
          </cell>
          <cell r="F233" t="str">
            <v>Pending</v>
          </cell>
        </row>
        <row r="234">
          <cell r="B234" t="str">
            <v>6105AK124-0100-HLST-0019</v>
          </cell>
          <cell r="C234" t="str">
            <v>Project Site Wide - Register Plant and Equipment - Register</v>
          </cell>
          <cell r="D234" t="str">
            <v>'-</v>
          </cell>
          <cell r="E234" t="str">
            <v>RES - Reserved Placeholder</v>
          </cell>
          <cell r="F234" t="str">
            <v>Pending</v>
          </cell>
        </row>
        <row r="235">
          <cell r="B235" t="str">
            <v>6105AK124-0100-HLST-0020</v>
          </cell>
          <cell r="C235" t="str">
            <v>Project Site Wide - Register Training First Aider - Register</v>
          </cell>
          <cell r="D235" t="str">
            <v>'-</v>
          </cell>
          <cell r="E235" t="str">
            <v>RES - Reserved Placeholder</v>
          </cell>
          <cell r="F235" t="str">
            <v>Pending</v>
          </cell>
        </row>
        <row r="236">
          <cell r="B236" t="str">
            <v>6105AK124-0100-HLST-0021</v>
          </cell>
          <cell r="C236" t="str">
            <v>Project Site Wide - Reporting 24 hr. Initial Incident - CheckList</v>
          </cell>
          <cell r="D236" t="str">
            <v>'-</v>
          </cell>
          <cell r="E236" t="str">
            <v>RES - Reserved Placeholder</v>
          </cell>
          <cell r="F236" t="str">
            <v>Pending</v>
          </cell>
        </row>
        <row r="237">
          <cell r="B237" t="str">
            <v>6105AK124-0100-HLST-0022</v>
          </cell>
          <cell r="C237" t="str">
            <v>Project Site Wide - Investigation-Serious OSH Incident - CheckList</v>
          </cell>
          <cell r="D237" t="str">
            <v>'-</v>
          </cell>
          <cell r="E237" t="str">
            <v>RES - Reserved Placeholder</v>
          </cell>
          <cell r="F237" t="str">
            <v>Pending</v>
          </cell>
        </row>
        <row r="238">
          <cell r="B238" t="str">
            <v>6105AK124-0100-HLST-0023</v>
          </cell>
          <cell r="C238" t="str">
            <v>Project Site Wide - Investigation Serious OSH Incident - CheckList</v>
          </cell>
          <cell r="D238" t="str">
            <v>'-</v>
          </cell>
          <cell r="E238" t="str">
            <v>RES - Reserved Placeholder</v>
          </cell>
          <cell r="F238" t="str">
            <v>Pending</v>
          </cell>
        </row>
        <row r="239">
          <cell r="B239" t="str">
            <v>6105AK124-0100-HLST-0024</v>
          </cell>
          <cell r="C239" t="str">
            <v>Project Site Wide - Reporting First Aid Case - CheckList</v>
          </cell>
          <cell r="D239" t="str">
            <v>'-</v>
          </cell>
          <cell r="E239" t="str">
            <v>RES - Reserved Placeholder</v>
          </cell>
          <cell r="F239" t="str">
            <v>Pending</v>
          </cell>
        </row>
        <row r="240">
          <cell r="B240" t="str">
            <v>6105AK124-0100-HLST-0025</v>
          </cell>
          <cell r="C240" t="str">
            <v>Project Site Wide - Projects Risk  - Register</v>
          </cell>
          <cell r="D240" t="str">
            <v>'-</v>
          </cell>
          <cell r="E240" t="str">
            <v>RES - Reserved Placeholder</v>
          </cell>
          <cell r="F240" t="str">
            <v>Pending</v>
          </cell>
        </row>
        <row r="241">
          <cell r="B241" t="str">
            <v>6105AK124-0100-HLST-0026</v>
          </cell>
          <cell r="C241" t="str">
            <v>Project Site Wide - E&amp;I Supervisor Daily Inspection  - CheckList</v>
          </cell>
          <cell r="D241" t="str">
            <v>'-</v>
          </cell>
          <cell r="E241" t="str">
            <v>RES - Reserved Placeholder</v>
          </cell>
          <cell r="F241" t="str">
            <v>Pending</v>
          </cell>
        </row>
        <row r="242">
          <cell r="B242" t="str">
            <v>6105AK124-0100-HLST-0027</v>
          </cell>
          <cell r="C242" t="str">
            <v>Project Site Wide - Safe Behavioral Observation - CheckList</v>
          </cell>
          <cell r="D242" t="str">
            <v>'-</v>
          </cell>
          <cell r="E242" t="str">
            <v>RES - Reserved Placeholder</v>
          </cell>
          <cell r="F242" t="str">
            <v>Pending</v>
          </cell>
        </row>
        <row r="243">
          <cell r="B243" t="str">
            <v>6105AK124-0100-HMAN-0001</v>
          </cell>
          <cell r="C243" t="str">
            <v>Project Site Wide - PHASGS - Management Manual</v>
          </cell>
          <cell r="D243" t="str">
            <v>'-</v>
          </cell>
          <cell r="E243" t="str">
            <v>RES - Reserved Placeholder</v>
          </cell>
          <cell r="F243" t="str">
            <v>Pending</v>
          </cell>
        </row>
        <row r="244">
          <cell r="B244" t="str">
            <v>6105AK124-0100-HPLN-0001</v>
          </cell>
          <cell r="C244" t="str">
            <v>Project Site Wide - Lift Plan-Low Risk - Plan</v>
          </cell>
          <cell r="D244" t="str">
            <v>'-</v>
          </cell>
          <cell r="E244" t="str">
            <v>RES - Reserved Placeholder</v>
          </cell>
          <cell r="F244" t="str">
            <v>Pending</v>
          </cell>
        </row>
        <row r="245">
          <cell r="B245" t="str">
            <v>6105AK124-0100-HPLN-0002</v>
          </cell>
          <cell r="C245" t="str">
            <v>Project Site Wide - Lifting Plan - Medium-Critical Risk - Plan</v>
          </cell>
          <cell r="D245" t="str">
            <v>'-</v>
          </cell>
          <cell r="E245" t="str">
            <v>RES - Reserved Placeholder</v>
          </cell>
          <cell r="F245" t="str">
            <v>Pending</v>
          </cell>
        </row>
        <row r="246">
          <cell r="B246" t="str">
            <v>6105AK124-0100-HPLN-0003</v>
          </cell>
          <cell r="C246" t="str">
            <v>Project Site Wide - Critical Lift Plan - Plan</v>
          </cell>
          <cell r="D246" t="str">
            <v>'-</v>
          </cell>
          <cell r="E246" t="str">
            <v>RES - Reserved Placeholder</v>
          </cell>
          <cell r="F246" t="str">
            <v>Pending</v>
          </cell>
        </row>
        <row r="247">
          <cell r="B247" t="str">
            <v>6105AK124-0100-HPLN-0004</v>
          </cell>
          <cell r="C247" t="str">
            <v>Project Site Wide - Lifting Operation - Plan</v>
          </cell>
          <cell r="D247" t="str">
            <v>'-</v>
          </cell>
          <cell r="E247" t="str">
            <v>RES - Reserved Placeholder</v>
          </cell>
          <cell r="F247" t="str">
            <v>Pending</v>
          </cell>
        </row>
        <row r="248">
          <cell r="B248" t="str">
            <v>6105AK124-0100-HPLN-0005</v>
          </cell>
          <cell r="C248" t="str">
            <v>Project Site Wide - Fall Protection - Plan</v>
          </cell>
          <cell r="D248" t="str">
            <v>'-</v>
          </cell>
          <cell r="E248" t="str">
            <v>RES - Reserved Placeholder</v>
          </cell>
          <cell r="F248" t="str">
            <v>Pending</v>
          </cell>
        </row>
        <row r="249">
          <cell r="B249" t="str">
            <v>6105AK124-0100-HPLN-0006</v>
          </cell>
          <cell r="C249" t="str">
            <v>Project Site Wide - Personal Emergency Evacuation - Plan</v>
          </cell>
          <cell r="D249" t="str">
            <v>'-</v>
          </cell>
          <cell r="E249" t="str">
            <v>RES - Reserved Placeholder</v>
          </cell>
          <cell r="F249" t="str">
            <v>Pending</v>
          </cell>
        </row>
        <row r="250">
          <cell r="B250" t="str">
            <v>6105AK124-0100-HPLN-0007</v>
          </cell>
          <cell r="C250" t="str">
            <v>Project Site Wide - Traffic Management Plan Goods Transportation - Plan</v>
          </cell>
          <cell r="D250" t="str">
            <v>'-</v>
          </cell>
          <cell r="E250" t="str">
            <v>RES - Reserved Placeholder</v>
          </cell>
          <cell r="F250" t="str">
            <v>Pending</v>
          </cell>
        </row>
        <row r="251">
          <cell r="B251" t="str">
            <v>6105AK124-0100-HPLN-0008</v>
          </cell>
          <cell r="C251" t="str">
            <v>Project Site Wide - Evacuation - Plan</v>
          </cell>
          <cell r="D251" t="str">
            <v>'-</v>
          </cell>
          <cell r="E251" t="str">
            <v>RES - Reserved Placeholder</v>
          </cell>
          <cell r="F251" t="str">
            <v>Pending</v>
          </cell>
        </row>
        <row r="252">
          <cell r="B252" t="str">
            <v>6105AK124-0100-HPLN-0009</v>
          </cell>
          <cell r="C252" t="str">
            <v>Project Site Wide - Security - Plan</v>
          </cell>
          <cell r="D252" t="str">
            <v>'-</v>
          </cell>
          <cell r="E252" t="str">
            <v>RES - Reserved Placeholder</v>
          </cell>
          <cell r="F252" t="str">
            <v>Pending</v>
          </cell>
        </row>
        <row r="253">
          <cell r="B253" t="str">
            <v>6105AK124-0100-HPLN-0010</v>
          </cell>
          <cell r="C253" t="str">
            <v>Project Site Wide - Country Security Briefing - Plan</v>
          </cell>
          <cell r="D253" t="str">
            <v>'-</v>
          </cell>
          <cell r="E253" t="str">
            <v>RES - Reserved Placeholder</v>
          </cell>
          <cell r="F253" t="str">
            <v>Pending</v>
          </cell>
        </row>
        <row r="254">
          <cell r="B254" t="str">
            <v>6105AK124-0100-HPLN-0011</v>
          </cell>
          <cell r="C254" t="str">
            <v>Project Site Wide - Heat Stress - Plan</v>
          </cell>
          <cell r="D254" t="str">
            <v>'-</v>
          </cell>
          <cell r="E254" t="str">
            <v>RES - Reserved Placeholder</v>
          </cell>
          <cell r="F254" t="str">
            <v>Pending</v>
          </cell>
        </row>
        <row r="255">
          <cell r="B255" t="str">
            <v>6105AK124-0100-HPLN-0012</v>
          </cell>
          <cell r="C255" t="str">
            <v>Project Site Wide - Fatigue Management - Plan</v>
          </cell>
          <cell r="D255" t="str">
            <v>'-</v>
          </cell>
          <cell r="E255" t="str">
            <v>RES - Reserved Placeholder</v>
          </cell>
          <cell r="F255" t="str">
            <v>Pending</v>
          </cell>
        </row>
        <row r="256">
          <cell r="B256" t="str">
            <v>6105AK124-0100-HPRC-0001</v>
          </cell>
          <cell r="C256" t="str">
            <v>Project Site Wide - SOP 01.0 - Administration - Procedure</v>
          </cell>
          <cell r="D256" t="str">
            <v>'-</v>
          </cell>
          <cell r="E256" t="str">
            <v>RES - Reserved Placeholder</v>
          </cell>
          <cell r="F256" t="str">
            <v>Pending</v>
          </cell>
        </row>
        <row r="257">
          <cell r="B257" t="str">
            <v>6105AK124-0100-HPRC-0002</v>
          </cell>
          <cell r="C257" t="str">
            <v>Project Site Wide - SOP 02.0 - Incident Notification, Investigation and Reporting - Procedure</v>
          </cell>
          <cell r="D257" t="str">
            <v>'-</v>
          </cell>
          <cell r="E257" t="str">
            <v>RES - Reserved Placeholder</v>
          </cell>
          <cell r="F257" t="str">
            <v>Pending</v>
          </cell>
        </row>
        <row r="258">
          <cell r="B258" t="str">
            <v>6105AK124-0100-HPRC-0003</v>
          </cell>
          <cell r="C258" t="str">
            <v>Project Site Wide - SOP 03.0 - Occupational Noise - Procedure</v>
          </cell>
          <cell r="D258" t="str">
            <v>'-</v>
          </cell>
          <cell r="E258" t="str">
            <v>RES - Reserved Placeholder</v>
          </cell>
          <cell r="F258" t="str">
            <v>Pending</v>
          </cell>
        </row>
        <row r="259">
          <cell r="B259" t="str">
            <v>6105AK124-0100-HPRC-0004</v>
          </cell>
          <cell r="C259" t="str">
            <v>Project Site Wide - SOP 03.1 - Vibration - Procedure</v>
          </cell>
          <cell r="D259" t="str">
            <v>'-</v>
          </cell>
          <cell r="E259" t="str">
            <v>RES - Reserved Placeholder</v>
          </cell>
          <cell r="F259" t="str">
            <v>Pending</v>
          </cell>
        </row>
        <row r="260">
          <cell r="B260" t="str">
            <v>6105AK124-0100-HPRC-0005</v>
          </cell>
          <cell r="C260" t="str">
            <v>Project Site Wide - SOP 04.0 - First Aid and Medical Emergency Treatment - Procedure</v>
          </cell>
          <cell r="D260" t="str">
            <v>'-</v>
          </cell>
          <cell r="E260" t="str">
            <v>RES - Reserved Placeholder</v>
          </cell>
          <cell r="F260" t="str">
            <v>Pending</v>
          </cell>
        </row>
        <row r="261">
          <cell r="B261" t="str">
            <v>6105AK124-0100-HPRC-0006</v>
          </cell>
          <cell r="C261" t="str">
            <v>Project Site Wide - SOP 05.0 - Occupational Health Screening and Medical Surveillance - Procedure</v>
          </cell>
          <cell r="D261" t="str">
            <v>'-</v>
          </cell>
          <cell r="E261" t="str">
            <v>RES - Reserved Placeholder</v>
          </cell>
          <cell r="F261" t="str">
            <v>Pending</v>
          </cell>
        </row>
        <row r="262">
          <cell r="B262" t="str">
            <v>6105AK124-0100-HPRC-0007</v>
          </cell>
          <cell r="C262" t="str">
            <v>Project Site Wide - SOP 06.0 - Performance Monitoring and Reporting - Procedure</v>
          </cell>
          <cell r="D262" t="str">
            <v>'-</v>
          </cell>
          <cell r="E262" t="str">
            <v>RES - Reserved Placeholder</v>
          </cell>
          <cell r="F262" t="str">
            <v>Pending</v>
          </cell>
        </row>
        <row r="263">
          <cell r="B263" t="str">
            <v>6105AK124-0100-HPRC-0008</v>
          </cell>
          <cell r="C263" t="str">
            <v>Project Site Wide - SOP 07.0 - Organization OSH Practitioner Registration and Appointment of Principal Contractor - Procedure</v>
          </cell>
          <cell r="D263" t="str">
            <v>'-</v>
          </cell>
          <cell r="E263" t="str">
            <v>RES - Reserved Placeholder</v>
          </cell>
          <cell r="F263" t="str">
            <v>Pending</v>
          </cell>
        </row>
        <row r="264">
          <cell r="B264" t="str">
            <v>6105AK124-0100-HPRC-0009</v>
          </cell>
          <cell r="C264" t="str">
            <v>Project Site Wide - SOP 08.0 - General Workplace Amenities - Procedure</v>
          </cell>
          <cell r="D264" t="str">
            <v>'-</v>
          </cell>
          <cell r="E264" t="str">
            <v>RES - Reserved Placeholder</v>
          </cell>
          <cell r="F264" t="str">
            <v>Pending</v>
          </cell>
        </row>
        <row r="265">
          <cell r="B265" t="str">
            <v>6105AK124-0100-HPRC-0010</v>
          </cell>
          <cell r="C265" t="str">
            <v>Project Site Wide - SOP 09.0 - Workplace Wellness - Procedure</v>
          </cell>
          <cell r="D265" t="str">
            <v>'-</v>
          </cell>
          <cell r="E265" t="str">
            <v>RES - Reserved Placeholder</v>
          </cell>
          <cell r="F265" t="str">
            <v>Pending</v>
          </cell>
        </row>
        <row r="266">
          <cell r="B266" t="str">
            <v>6105AK124-0100-HPRC-0011</v>
          </cell>
          <cell r="C266" t="str">
            <v>Project Site Wide - SOP 09.1- New and Expectant Mothers - Procedure</v>
          </cell>
          <cell r="D266" t="str">
            <v>'-</v>
          </cell>
          <cell r="E266" t="str">
            <v>RES - Reserved Placeholder</v>
          </cell>
          <cell r="F266" t="str">
            <v>Pending</v>
          </cell>
        </row>
        <row r="267">
          <cell r="B267" t="str">
            <v>6105AK124-0100-HPRC-0012</v>
          </cell>
          <cell r="C267" t="str">
            <v>Project Site Wide - SOP 09.2 - Managing Work-Related Stress - Procedure</v>
          </cell>
          <cell r="D267" t="str">
            <v>'-</v>
          </cell>
          <cell r="E267" t="str">
            <v>RES - Reserved Placeholder</v>
          </cell>
          <cell r="F267" t="str">
            <v>Pending</v>
          </cell>
        </row>
        <row r="268">
          <cell r="B268" t="str">
            <v>6105AK124-0100-HPRC-0013</v>
          </cell>
          <cell r="C268" t="str">
            <v>Project Site Wide - SOP 09.3 - Drinking Water - Procedure</v>
          </cell>
          <cell r="D268" t="str">
            <v>'-</v>
          </cell>
          <cell r="E268" t="str">
            <v>RES - Reserved Placeholder</v>
          </cell>
          <cell r="F268" t="str">
            <v>Pending</v>
          </cell>
        </row>
        <row r="269">
          <cell r="B269" t="str">
            <v>6105AK124-0100-HPRC-0014</v>
          </cell>
          <cell r="C269" t="str">
            <v>Project Site Wide - SOP 09.4 - Silica - Procedure</v>
          </cell>
          <cell r="D269" t="str">
            <v>'-</v>
          </cell>
          <cell r="E269" t="str">
            <v>RES - Reserved Placeholder</v>
          </cell>
          <cell r="F269" t="str">
            <v>Pending</v>
          </cell>
        </row>
        <row r="270">
          <cell r="B270" t="str">
            <v>6105AK124-0100-HPRC-0015</v>
          </cell>
          <cell r="C270" t="str">
            <v>Project Site Wide - SOP 10.0 - Rehabilitation and Return to Work - Procedure</v>
          </cell>
          <cell r="D270" t="str">
            <v>'-</v>
          </cell>
          <cell r="E270" t="str">
            <v>RES - Reserved Placeholder</v>
          </cell>
          <cell r="F270" t="str">
            <v>Pending</v>
          </cell>
        </row>
        <row r="271">
          <cell r="B271" t="str">
            <v>6105AK124-0100-HPRC-0016</v>
          </cell>
          <cell r="C271" t="str">
            <v>Project Site Wide - SOP 11.0 - Safety in the Heat - Procedure</v>
          </cell>
          <cell r="D271" t="str">
            <v>'-</v>
          </cell>
          <cell r="E271" t="str">
            <v>RES - Reserved Placeholder</v>
          </cell>
          <cell r="F271" t="str">
            <v>Pending</v>
          </cell>
        </row>
        <row r="272">
          <cell r="B272" t="str">
            <v>6105AK124-0100-HPRC-0017</v>
          </cell>
          <cell r="C272" t="str">
            <v>Project Site Wide - SOP 12.0 - Personal Protective Equipment - Procedure</v>
          </cell>
          <cell r="D272" t="str">
            <v>'-</v>
          </cell>
          <cell r="E272" t="str">
            <v>RES - Reserved Placeholder</v>
          </cell>
          <cell r="F272" t="str">
            <v>Pending</v>
          </cell>
        </row>
        <row r="273">
          <cell r="B273" t="str">
            <v>6105AK124-0100-HPRC-0018</v>
          </cell>
          <cell r="C273" t="str">
            <v>Project Site Wide - SOP 13.0 - Violence in the Workplace - Procedure</v>
          </cell>
          <cell r="D273" t="str">
            <v>'-</v>
          </cell>
          <cell r="E273" t="str">
            <v>RES - Reserved Placeholder</v>
          </cell>
          <cell r="F273" t="str">
            <v>Pending</v>
          </cell>
        </row>
        <row r="274">
          <cell r="B274" t="str">
            <v>6105AK124-0100-HPRC-0019</v>
          </cell>
          <cell r="C274" t="str">
            <v>Project Site Wide - SOP 14.0 - Manual Handling and Ergonomics - Procedure</v>
          </cell>
          <cell r="D274" t="str">
            <v>'-</v>
          </cell>
          <cell r="E274" t="str">
            <v>RES - Reserved Placeholder</v>
          </cell>
          <cell r="F274" t="str">
            <v>Pending</v>
          </cell>
        </row>
        <row r="275">
          <cell r="B275" t="str">
            <v>6105AK124-0100-HPRC-0020</v>
          </cell>
          <cell r="C275" t="str">
            <v>Project Site Wide - SOP 15.0 - Electrical Safety - Procedure</v>
          </cell>
          <cell r="D275" t="str">
            <v>'-</v>
          </cell>
          <cell r="E275" t="str">
            <v>RES - Reserved Placeholder</v>
          </cell>
          <cell r="F275" t="str">
            <v>Pending</v>
          </cell>
        </row>
        <row r="276">
          <cell r="B276" t="str">
            <v>6105AK124-0100-HPRC-0021</v>
          </cell>
          <cell r="C276" t="str">
            <v>Project Site Wide - SOP 16.0 - OSH Requirements for People with Special Needs - Procedure</v>
          </cell>
          <cell r="D276" t="str">
            <v>'-</v>
          </cell>
          <cell r="E276" t="str">
            <v>RES - Reserved Placeholder</v>
          </cell>
          <cell r="F276" t="str">
            <v>Pending</v>
          </cell>
        </row>
        <row r="277">
          <cell r="B277" t="str">
            <v>6105AK124-0100-HPRC-0022</v>
          </cell>
          <cell r="C277" t="str">
            <v>Project Site Wide - SOP 17.0 - Safety Signage and Signals - Procedure</v>
          </cell>
          <cell r="D277" t="str">
            <v>'-</v>
          </cell>
          <cell r="E277" t="str">
            <v>RES - Reserved Placeholder</v>
          </cell>
          <cell r="F277" t="str">
            <v>Pending</v>
          </cell>
        </row>
        <row r="278">
          <cell r="B278" t="str">
            <v>6105AK124-0100-HPRC-0023</v>
          </cell>
          <cell r="C278" t="str">
            <v>Project Site Wide - SOP 18.0 - Employer Supplied Accommodation - Procedure</v>
          </cell>
          <cell r="D278" t="str">
            <v>'-</v>
          </cell>
          <cell r="E278" t="str">
            <v>RES - Reserved Placeholder</v>
          </cell>
          <cell r="F278" t="str">
            <v>Pending</v>
          </cell>
        </row>
        <row r="279">
          <cell r="B279" t="str">
            <v>6105AK124-0100-HPRC-0024</v>
          </cell>
          <cell r="C279" t="str">
            <v>Project Site Wide - SOP 18.1 - Temporary Employer Supplied Accommodation - Procedure</v>
          </cell>
          <cell r="D279" t="str">
            <v>'-</v>
          </cell>
          <cell r="E279" t="str">
            <v>RES - Reserved Placeholder</v>
          </cell>
          <cell r="F279" t="str">
            <v>Pending</v>
          </cell>
        </row>
        <row r="280">
          <cell r="B280" t="str">
            <v>6105AK124-0100-HPRC-0025</v>
          </cell>
          <cell r="C280" t="str">
            <v>Project Site Wide - SOP 19.0 - Occupational Food Handling and Food Preparation Areas - Procedure</v>
          </cell>
          <cell r="D280" t="str">
            <v>'-</v>
          </cell>
          <cell r="E280" t="str">
            <v>RES - Reserved Placeholder</v>
          </cell>
          <cell r="F280" t="str">
            <v>Pending</v>
          </cell>
        </row>
        <row r="281">
          <cell r="B281" t="str">
            <v>6105AK124-0100-HPRC-0026</v>
          </cell>
          <cell r="C281" t="str">
            <v>Project Site Wide - SOP 20.0 - Safety in Design (Construction) - Procedure</v>
          </cell>
          <cell r="D281" t="str">
            <v>'-</v>
          </cell>
          <cell r="E281" t="str">
            <v>RES - Reserved Placeholder</v>
          </cell>
          <cell r="F281" t="str">
            <v>Pending</v>
          </cell>
        </row>
        <row r="282">
          <cell r="B282" t="str">
            <v>6105AK124-0100-HPRC-0027</v>
          </cell>
          <cell r="C282" t="str">
            <v>Project Site Wide - SOP 21.0 - Permit to Work Systems - Procedure</v>
          </cell>
          <cell r="D282" t="str">
            <v>'-</v>
          </cell>
          <cell r="E282" t="str">
            <v>RES - Reserved Placeholder</v>
          </cell>
          <cell r="F282" t="str">
            <v>Pending</v>
          </cell>
        </row>
        <row r="283">
          <cell r="B283" t="str">
            <v>6105AK124-0100-HPRC-0028</v>
          </cell>
          <cell r="C283" t="str">
            <v>Project Site Wide - SOP 22.0 - Barricading of Hazards - Procedure</v>
          </cell>
          <cell r="D283" t="str">
            <v>'-</v>
          </cell>
          <cell r="E283" t="str">
            <v>RES - Reserved Placeholder</v>
          </cell>
          <cell r="F283" t="str">
            <v>Pending</v>
          </cell>
        </row>
        <row r="284">
          <cell r="B284" t="str">
            <v>6105AK124-0100-HPRC-0029</v>
          </cell>
          <cell r="C284" t="str">
            <v>Project Site Wide - SOP 23.0 - Working at Heights - Procedure</v>
          </cell>
          <cell r="D284" t="str">
            <v>'-</v>
          </cell>
          <cell r="E284" t="str">
            <v>RES - Reserved Placeholder</v>
          </cell>
          <cell r="F284" t="str">
            <v>Pending</v>
          </cell>
        </row>
        <row r="285">
          <cell r="B285" t="str">
            <v>6105AK124-0100-HPRC-0030</v>
          </cell>
          <cell r="C285" t="str">
            <v>Project Site Wide - SOP 23.1 - Floor and Wall Openings - Procedure</v>
          </cell>
          <cell r="D285" t="str">
            <v>'-</v>
          </cell>
          <cell r="E285" t="str">
            <v>RES - Reserved Placeholder</v>
          </cell>
          <cell r="F285" t="str">
            <v>Pending</v>
          </cell>
        </row>
        <row r="286">
          <cell r="B286" t="str">
            <v>6105AK124-0100-HPRC-0031</v>
          </cell>
          <cell r="C286" t="str">
            <v>Project Site Wide - SOP 24.0 - Lock Out Tag Out - Procedure</v>
          </cell>
          <cell r="D286" t="str">
            <v>'-</v>
          </cell>
          <cell r="E286" t="str">
            <v>RES - Reserved Placeholder</v>
          </cell>
          <cell r="F286" t="str">
            <v>Pending</v>
          </cell>
        </row>
        <row r="287">
          <cell r="B287" t="str">
            <v>6105AK124-0100-HPRC-0032</v>
          </cell>
          <cell r="C287" t="str">
            <v>Project Site Wide - SOP 25.0 - Driver Fatigue - Procedure</v>
          </cell>
          <cell r="D287" t="str">
            <v>'-</v>
          </cell>
          <cell r="E287" t="str">
            <v>RES - Reserved Placeholder</v>
          </cell>
          <cell r="F287" t="str">
            <v>Pending</v>
          </cell>
        </row>
        <row r="288">
          <cell r="B288" t="str">
            <v>6105AK124-0100-HPRC-0033</v>
          </cell>
          <cell r="C288" t="str">
            <v>Project Site Wide - SOP 26.0 - Scaffolding - Procedure</v>
          </cell>
          <cell r="D288" t="str">
            <v>'-</v>
          </cell>
          <cell r="E288" t="str">
            <v>RES - Reserved Placeholder</v>
          </cell>
          <cell r="F288" t="str">
            <v>Pending</v>
          </cell>
        </row>
        <row r="289">
          <cell r="B289" t="str">
            <v>6105AK124-0100-HPRC-0034</v>
          </cell>
          <cell r="C289" t="str">
            <v>Project Site Wide - SOP 27.0 - Confined Space - Procedure</v>
          </cell>
          <cell r="D289" t="str">
            <v>'-</v>
          </cell>
          <cell r="E289" t="str">
            <v>RES - Reserved Placeholder</v>
          </cell>
          <cell r="F289" t="str">
            <v>Pending</v>
          </cell>
        </row>
        <row r="290">
          <cell r="B290" t="str">
            <v>6105AK124-0100-HPRC-0035</v>
          </cell>
          <cell r="C290" t="str">
            <v>Project Site Wide - SOP 28.0 - Hot Work Operations - Procedure</v>
          </cell>
          <cell r="D290" t="str">
            <v>'-</v>
          </cell>
          <cell r="E290" t="str">
            <v>RES - Reserved Placeholder</v>
          </cell>
          <cell r="F290" t="str">
            <v>Pending</v>
          </cell>
        </row>
        <row r="291">
          <cell r="B291" t="str">
            <v>6105AK124-0100-HPRC-0036</v>
          </cell>
          <cell r="C291" t="str">
            <v>Project Site Wide - SOP 28.1 - Construction Fire Safety - Procedure</v>
          </cell>
          <cell r="D291" t="str">
            <v>'-</v>
          </cell>
          <cell r="E291" t="str">
            <v>RES - Reserved Placeholder</v>
          </cell>
          <cell r="F291" t="str">
            <v>Pending</v>
          </cell>
        </row>
        <row r="292">
          <cell r="B292" t="str">
            <v>6105AK124-0100-HPRC-0037</v>
          </cell>
          <cell r="C292" t="str">
            <v>Project Site Wide - SOP 29.0 - Excavation Work - Procedure</v>
          </cell>
          <cell r="D292" t="str">
            <v>'-</v>
          </cell>
          <cell r="E292" t="str">
            <v>RES - Reserved Placeholder</v>
          </cell>
          <cell r="F292" t="str">
            <v>Pending</v>
          </cell>
        </row>
        <row r="293">
          <cell r="B293" t="str">
            <v>6105AK124-0100-HPRC-0038</v>
          </cell>
          <cell r="C293" t="str">
            <v>Project Site Wide - SOP 30.0 - Lone Working and or in Remote Locations - Procedure</v>
          </cell>
          <cell r="D293" t="str">
            <v>'-</v>
          </cell>
          <cell r="E293" t="str">
            <v>RES - Reserved Placeholder</v>
          </cell>
          <cell r="F293" t="str">
            <v>Pending</v>
          </cell>
        </row>
        <row r="294">
          <cell r="B294" t="str">
            <v>6105AK124-0100-HPRC-0039</v>
          </cell>
          <cell r="C294" t="str">
            <v>Project Site Wide - SOP 30.1 - Working in International Locations - Procedure</v>
          </cell>
          <cell r="D294" t="str">
            <v>'-</v>
          </cell>
          <cell r="E294" t="str">
            <v>RES - Reserved Placeholder</v>
          </cell>
          <cell r="F294" t="str">
            <v>Pending</v>
          </cell>
        </row>
        <row r="295">
          <cell r="B295" t="str">
            <v>6105AK124-0100-HPRC-0040</v>
          </cell>
          <cell r="C295" t="str">
            <v>Project Site Wide - SOP 31.0 - Working On-Over or Adjacent to Water - Procedure</v>
          </cell>
          <cell r="D295" t="str">
            <v>'-</v>
          </cell>
          <cell r="E295" t="str">
            <v>RES - Reserved Placeholder</v>
          </cell>
          <cell r="F295" t="str">
            <v>Pending</v>
          </cell>
        </row>
        <row r="296">
          <cell r="B296" t="str">
            <v>6105AK124-0100-HPRC-0041</v>
          </cell>
          <cell r="C296" t="str">
            <v>Project Site Wide - SOP 32.0 - Hazardous Materials - Procedure</v>
          </cell>
          <cell r="D296" t="str">
            <v>'-</v>
          </cell>
          <cell r="E296" t="str">
            <v>RES - Reserved Placeholder</v>
          </cell>
          <cell r="F296" t="str">
            <v>Pending</v>
          </cell>
        </row>
        <row r="297">
          <cell r="B297" t="str">
            <v>6105AK124-0100-HPRC-0042</v>
          </cell>
          <cell r="C297" t="str">
            <v>Project Site Wide - SOP 33.0 - Working On or Adjacent to a Road - Procedure</v>
          </cell>
          <cell r="D297" t="str">
            <v>'-</v>
          </cell>
          <cell r="E297" t="str">
            <v>RES - Reserved Placeholder</v>
          </cell>
          <cell r="F297" t="str">
            <v>Pending</v>
          </cell>
        </row>
        <row r="298">
          <cell r="B298" t="str">
            <v>6105AK124-0100-HPRC-0043</v>
          </cell>
          <cell r="C298" t="str">
            <v>Project Site Wide - SOP 34.0 - Safe Use of Lifting Equipment and Lifting Accessories - Procedure</v>
          </cell>
          <cell r="D298" t="str">
            <v>'-</v>
          </cell>
          <cell r="E298" t="str">
            <v>RES - Reserved Placeholder</v>
          </cell>
          <cell r="F298" t="str">
            <v>Pending</v>
          </cell>
        </row>
        <row r="299">
          <cell r="B299" t="str">
            <v>6105AK124-0100-HPRC-0044</v>
          </cell>
          <cell r="C299" t="str">
            <v>Project Site Wide - SOP 34.1 - Personnel Lift Plan - Procedure</v>
          </cell>
          <cell r="D299" t="str">
            <v>'-</v>
          </cell>
          <cell r="E299" t="str">
            <v>RES - Reserved Placeholder</v>
          </cell>
          <cell r="F299" t="str">
            <v>Pending</v>
          </cell>
        </row>
        <row r="300">
          <cell r="B300" t="str">
            <v>6105AK124-0100-HPRC-0045</v>
          </cell>
          <cell r="C300" t="str">
            <v>Project Site Wide - SOP 35.0 - Portable Power Tools - Procedure</v>
          </cell>
          <cell r="D300" t="str">
            <v>'-</v>
          </cell>
          <cell r="E300" t="str">
            <v>RES - Reserved Placeholder</v>
          </cell>
          <cell r="F300" t="str">
            <v>Pending</v>
          </cell>
        </row>
        <row r="301">
          <cell r="B301" t="str">
            <v>6105AK124-0100-HPRC-0046</v>
          </cell>
          <cell r="C301" t="str">
            <v>Project Site Wide - SOP 36.0 - Plant and Equipment - Procedure</v>
          </cell>
          <cell r="D301" t="str">
            <v>'-</v>
          </cell>
          <cell r="E301" t="str">
            <v>RES - Reserved Placeholder</v>
          </cell>
          <cell r="F301" t="str">
            <v>Pending</v>
          </cell>
        </row>
        <row r="302">
          <cell r="B302" t="str">
            <v>6105AK124-0100-HPRC-0047</v>
          </cell>
          <cell r="C302" t="str">
            <v>Project Site Wide - SOP 37.0 - Ladders - Procedure</v>
          </cell>
          <cell r="D302" t="str">
            <v>'-</v>
          </cell>
          <cell r="E302" t="str">
            <v>RES - Reserved Placeholder</v>
          </cell>
          <cell r="F302" t="str">
            <v>Pending</v>
          </cell>
        </row>
        <row r="303">
          <cell r="B303" t="str">
            <v>6105AK124-0100-HPRC-0048</v>
          </cell>
          <cell r="C303" t="str">
            <v>Project Site Wide - SOP 38.0 - Concrete Placing Equipment - Procedure</v>
          </cell>
          <cell r="D303" t="str">
            <v>'-</v>
          </cell>
          <cell r="E303" t="str">
            <v>RES - Reserved Placeholder</v>
          </cell>
          <cell r="F303" t="str">
            <v>Pending</v>
          </cell>
        </row>
        <row r="304">
          <cell r="B304" t="str">
            <v>6105AK124-0100-HPRC-0049</v>
          </cell>
          <cell r="C304" t="str">
            <v>Project Site Wide - SOP 39.0 - Overhead and Underground Services - Procedure</v>
          </cell>
          <cell r="D304" t="str">
            <v>'-</v>
          </cell>
          <cell r="E304" t="str">
            <v>RES - Reserved Placeholder</v>
          </cell>
          <cell r="F304" t="str">
            <v>Pending</v>
          </cell>
        </row>
        <row r="305">
          <cell r="B305" t="str">
            <v>6105AK124-0100-HPRC-0050</v>
          </cell>
          <cell r="C305" t="str">
            <v>Project Site Wide - SOP 40.0 - Falsework - Procedure</v>
          </cell>
          <cell r="D305" t="str">
            <v>'-</v>
          </cell>
          <cell r="E305" t="str">
            <v>RES - Reserved Placeholder</v>
          </cell>
          <cell r="F305" t="str">
            <v>Pending</v>
          </cell>
        </row>
        <row r="306">
          <cell r="B306" t="str">
            <v>6105AK124-0100-HPRC-0051</v>
          </cell>
          <cell r="C306" t="str">
            <v>Project Site Wide - SOP 41.0 - Steel Erection - Procedure</v>
          </cell>
          <cell r="D306" t="str">
            <v>'-</v>
          </cell>
          <cell r="E306" t="str">
            <v>RES - Reserved Placeholder</v>
          </cell>
          <cell r="F306" t="str">
            <v>Pending</v>
          </cell>
        </row>
        <row r="307">
          <cell r="B307" t="str">
            <v>6105AK124-0100-HPRC-0052</v>
          </cell>
          <cell r="C307" t="str">
            <v>Project Site Wide - SOP 42.0 - Pre-Cast Construction - Procedure</v>
          </cell>
          <cell r="D307" t="str">
            <v>'-</v>
          </cell>
          <cell r="E307" t="str">
            <v>RES - Reserved Placeholder</v>
          </cell>
          <cell r="F307" t="str">
            <v>Pending</v>
          </cell>
        </row>
        <row r="308">
          <cell r="B308" t="str">
            <v>6105AK124-0100-HPRC-0053</v>
          </cell>
          <cell r="C308" t="str">
            <v>Project Site Wide - SOP 43.0 - Temporary Structures - Procedure</v>
          </cell>
          <cell r="D308" t="str">
            <v>'-</v>
          </cell>
          <cell r="E308" t="str">
            <v>RES - Reserved Placeholder</v>
          </cell>
          <cell r="F308" t="str">
            <v>Pending</v>
          </cell>
        </row>
        <row r="309">
          <cell r="B309" t="str">
            <v>6105AK124-0100-HPRC-0054</v>
          </cell>
          <cell r="C309" t="str">
            <v>Project Site Wide - SOP 44.0 - Traffic Management and Logistics - Procedure</v>
          </cell>
          <cell r="D309" t="str">
            <v>'-</v>
          </cell>
          <cell r="E309" t="str">
            <v>RES - Reserved Placeholder</v>
          </cell>
          <cell r="F309" t="str">
            <v>Pending</v>
          </cell>
        </row>
        <row r="310">
          <cell r="B310" t="str">
            <v>6105AK124-0100-HPRC-0055</v>
          </cell>
          <cell r="C310" t="str">
            <v>Project Site Wide - SOP 45.0 - Underwater Activities - Procedure</v>
          </cell>
          <cell r="D310" t="str">
            <v>'-</v>
          </cell>
          <cell r="E310" t="str">
            <v>RES - Reserved Placeholder</v>
          </cell>
          <cell r="F310" t="str">
            <v>Pending</v>
          </cell>
        </row>
        <row r="311">
          <cell r="B311" t="str">
            <v>6105AK124-0100-HPRC-0056</v>
          </cell>
          <cell r="C311" t="str">
            <v>Project Site Wide - SOP 46.0 - Underground Construction - Procedure</v>
          </cell>
          <cell r="D311" t="str">
            <v>'-</v>
          </cell>
          <cell r="E311" t="str">
            <v>RES - Reserved Placeholder</v>
          </cell>
          <cell r="F311" t="str">
            <v>Pending</v>
          </cell>
        </row>
        <row r="312">
          <cell r="B312" t="str">
            <v>6105AK124-0100-HPRC-0057</v>
          </cell>
          <cell r="C312" t="str">
            <v>Project Site Wide - SOP 47.0 - Machine Guarding - Procedure</v>
          </cell>
          <cell r="D312" t="str">
            <v>'-</v>
          </cell>
          <cell r="E312" t="str">
            <v>RES - Reserved Placeholder</v>
          </cell>
          <cell r="F312" t="str">
            <v>Pending</v>
          </cell>
        </row>
        <row r="313">
          <cell r="B313" t="str">
            <v>6105AK124-0100-HPRC-0058</v>
          </cell>
          <cell r="C313" t="str">
            <v>Project Site Wide - SOP 48.0 - Spray Finishing - Procedure</v>
          </cell>
          <cell r="D313" t="str">
            <v>'-</v>
          </cell>
          <cell r="E313" t="str">
            <v>RES - Reserved Placeholder</v>
          </cell>
          <cell r="F313" t="str">
            <v>Pending</v>
          </cell>
        </row>
        <row r="314">
          <cell r="B314" t="str">
            <v>6105AK124-0100-HPRC-0059</v>
          </cell>
          <cell r="C314" t="str">
            <v>Project Site Wide - SOP 49.0 - Compressed Gases and Air - Procedure</v>
          </cell>
          <cell r="D314" t="str">
            <v>'-</v>
          </cell>
          <cell r="E314" t="str">
            <v>RES - Reserved Placeholder</v>
          </cell>
          <cell r="F314" t="str">
            <v>Pending</v>
          </cell>
        </row>
        <row r="315">
          <cell r="B315" t="str">
            <v>6105AK124-0100-HPRC-0060</v>
          </cell>
          <cell r="C315" t="str">
            <v>Project Site Wide - SOP 50.0 - Abrasive Blasting and Associated Protective Coating Work - Procedure</v>
          </cell>
          <cell r="D315" t="str">
            <v>'-</v>
          </cell>
          <cell r="E315" t="str">
            <v>RES - Reserved Placeholder</v>
          </cell>
          <cell r="F315" t="str">
            <v>Pending</v>
          </cell>
        </row>
        <row r="316">
          <cell r="B316" t="str">
            <v>6105AK124-0100-HPRC-0061</v>
          </cell>
          <cell r="C316" t="str">
            <v>Project Site Wide - SOP 51.0 - Powered Lift Trucks - Procedure</v>
          </cell>
          <cell r="D316" t="str">
            <v>'-</v>
          </cell>
          <cell r="E316" t="str">
            <v>RES - Reserved Placeholder</v>
          </cell>
          <cell r="F316" t="str">
            <v>Pending</v>
          </cell>
        </row>
        <row r="317">
          <cell r="B317" t="str">
            <v>6105AK124-0100-HPRC-0062</v>
          </cell>
          <cell r="C317" t="str">
            <v>Project Site Wide - SOP 52.0 - Local Exhaust Ventilation - Procedure</v>
          </cell>
          <cell r="D317" t="str">
            <v>'-</v>
          </cell>
          <cell r="E317" t="str">
            <v>RES - Reserved Placeholder</v>
          </cell>
          <cell r="F317" t="str">
            <v>Pending</v>
          </cell>
        </row>
        <row r="318">
          <cell r="B318" t="str">
            <v>6105AK124-0100-HPRC-0063</v>
          </cell>
          <cell r="C318" t="str">
            <v>Project Site Wide - SOP 53.0 - OSH Management During Construction Work - Procedure</v>
          </cell>
          <cell r="D318" t="str">
            <v>'-</v>
          </cell>
          <cell r="E318" t="str">
            <v>RES - Reserved Placeholder</v>
          </cell>
          <cell r="F318" t="str">
            <v>Pending</v>
          </cell>
        </row>
        <row r="319">
          <cell r="B319" t="str">
            <v>6105AK124-0100-HPRC-0064</v>
          </cell>
          <cell r="C319" t="str">
            <v>Project Site Wide - SOP 53.1 - OSH Construction Management Plan - Procedure</v>
          </cell>
          <cell r="D319" t="str">
            <v>'-</v>
          </cell>
          <cell r="E319" t="str">
            <v>RES - Reserved Placeholder</v>
          </cell>
          <cell r="F319" t="str">
            <v>Pending</v>
          </cell>
        </row>
        <row r="320">
          <cell r="B320" t="str">
            <v>6105AK124-0100-HPRC-0065</v>
          </cell>
          <cell r="C320" t="str">
            <v>Project Site Wide - SOP 54.0 - Night Work - Procedure</v>
          </cell>
          <cell r="D320" t="str">
            <v>'-</v>
          </cell>
          <cell r="E320" t="str">
            <v>RES - Reserved Placeholder</v>
          </cell>
          <cell r="F320" t="str">
            <v>Pending</v>
          </cell>
        </row>
        <row r="321">
          <cell r="B321" t="str">
            <v>6105AK124-0100-HPRC-0066</v>
          </cell>
          <cell r="C321" t="str">
            <v>Project Site Wide - SOP 55.0 - Pandemic Preparedness - Procedure</v>
          </cell>
          <cell r="D321" t="str">
            <v>'-</v>
          </cell>
          <cell r="E321" t="str">
            <v>RES - Reserved Placeholder</v>
          </cell>
          <cell r="F321" t="str">
            <v>Pending</v>
          </cell>
        </row>
        <row r="322">
          <cell r="B322" t="str">
            <v>6105AK124-0100-HPRC-0067</v>
          </cell>
          <cell r="C322" t="str">
            <v>Project Site Wide - Confined Space Permit to Work - Procedure</v>
          </cell>
          <cell r="D322" t="str">
            <v>'-</v>
          </cell>
          <cell r="E322" t="str">
            <v>RES - Reserved Placeholder</v>
          </cell>
          <cell r="F322" t="str">
            <v>Pending</v>
          </cell>
        </row>
        <row r="323">
          <cell r="B323" t="str">
            <v>6105AK124-0100-HPRC-0068</v>
          </cell>
          <cell r="C323" t="str">
            <v>Project Site Wide - Confined Space Permit to Enter - Procedure</v>
          </cell>
          <cell r="D323" t="str">
            <v>'-</v>
          </cell>
          <cell r="E323" t="str">
            <v>RES - Reserved Placeholder</v>
          </cell>
          <cell r="F323" t="str">
            <v>Pending</v>
          </cell>
        </row>
        <row r="324">
          <cell r="B324" t="str">
            <v>6105AK124-0100-HPRC-0069</v>
          </cell>
          <cell r="C324" t="str">
            <v>Project Site Wide - Hot Work Permit - Procedure</v>
          </cell>
          <cell r="D324" t="str">
            <v>'-</v>
          </cell>
          <cell r="E324" t="str">
            <v>RES - Reserved Placeholder</v>
          </cell>
          <cell r="F324" t="str">
            <v>Pending</v>
          </cell>
        </row>
        <row r="325">
          <cell r="B325" t="str">
            <v>6105AK124-0100-HPRC-0070</v>
          </cell>
          <cell r="C325" t="str">
            <v>Project Site Wide - Crane Permit - Procedure</v>
          </cell>
          <cell r="D325" t="str">
            <v>'-</v>
          </cell>
          <cell r="E325" t="str">
            <v>RES - Reserved Placeholder</v>
          </cell>
          <cell r="F325" t="str">
            <v>Pending</v>
          </cell>
        </row>
        <row r="326">
          <cell r="B326" t="str">
            <v>6105AK124-0100-HPRC-0071</v>
          </cell>
          <cell r="C326" t="str">
            <v>Project Site Wide - Permit to Dig - Procedure</v>
          </cell>
          <cell r="D326" t="str">
            <v>'-</v>
          </cell>
          <cell r="E326" t="str">
            <v>RES - Reserved Placeholder</v>
          </cell>
          <cell r="F326" t="str">
            <v>Pending</v>
          </cell>
        </row>
        <row r="327">
          <cell r="B327" t="str">
            <v>6105AK124-0100-HPRC-0072</v>
          </cell>
          <cell r="C327" t="str">
            <v>Project Site Wide - Dive Permit - Procedure</v>
          </cell>
          <cell r="D327" t="str">
            <v>'-</v>
          </cell>
          <cell r="E327" t="str">
            <v>RES - Reserved Placeholder</v>
          </cell>
          <cell r="F327" t="str">
            <v>Pending</v>
          </cell>
        </row>
        <row r="328">
          <cell r="B328" t="str">
            <v>6105AK124-0100-HPRC-0073</v>
          </cell>
          <cell r="C328" t="str">
            <v>Project Site Wide - Working Near Overhead Powerlines - Procedure</v>
          </cell>
          <cell r="D328" t="str">
            <v>'-</v>
          </cell>
          <cell r="E328" t="str">
            <v>RES - Reserved Placeholder</v>
          </cell>
          <cell r="F328" t="str">
            <v>Pending</v>
          </cell>
        </row>
        <row r="329">
          <cell r="B329" t="str">
            <v>6105AK124-0100-HPRC-0074</v>
          </cell>
          <cell r="C329" t="str">
            <v>Project Site Wide - Working at Height Permit - Procedure</v>
          </cell>
          <cell r="D329" t="str">
            <v>'-</v>
          </cell>
          <cell r="E329" t="str">
            <v>RES - Reserved Placeholder</v>
          </cell>
          <cell r="F329" t="str">
            <v>Pending</v>
          </cell>
        </row>
        <row r="330">
          <cell r="B330" t="str">
            <v>6105AK124-0100-HPRC-0075</v>
          </cell>
          <cell r="C330" t="str">
            <v>Project Site Wide - Excavation Permit - Procedure</v>
          </cell>
          <cell r="D330" t="str">
            <v>'-</v>
          </cell>
          <cell r="E330" t="str">
            <v>RES - Reserved Placeholder</v>
          </cell>
          <cell r="F330" t="str">
            <v>Pending</v>
          </cell>
        </row>
        <row r="331">
          <cell r="B331" t="str">
            <v>6105AK124-0100-HPRC-0076</v>
          </cell>
          <cell r="C331" t="str">
            <v>Project Site Wide - Traffic Management Work Permit - Procedure</v>
          </cell>
          <cell r="D331" t="str">
            <v>'-</v>
          </cell>
          <cell r="E331" t="str">
            <v>RES - Reserved Placeholder</v>
          </cell>
          <cell r="F331" t="str">
            <v>Pending</v>
          </cell>
        </row>
        <row r="332">
          <cell r="B332" t="str">
            <v>6105AK124-0100-HPRC-0077</v>
          </cell>
          <cell r="C332" t="str">
            <v>Project Site Wide - SOP-PQQ1-HSE - Procedure</v>
          </cell>
          <cell r="D332" t="str">
            <v>'-</v>
          </cell>
          <cell r="E332" t="str">
            <v>RES - Reserved Placeholder</v>
          </cell>
          <cell r="F332" t="str">
            <v>Pending</v>
          </cell>
        </row>
        <row r="333">
          <cell r="B333" t="str">
            <v>6105AK124-0100-HPRC-0078</v>
          </cell>
          <cell r="C333" t="str">
            <v>Project Site Wide - PQQ2-Questionaire HSE - Procedure</v>
          </cell>
          <cell r="D333" t="str">
            <v>'-</v>
          </cell>
          <cell r="E333" t="str">
            <v>RES - Reserved Placeholder</v>
          </cell>
          <cell r="F333" t="str">
            <v>Pending</v>
          </cell>
        </row>
        <row r="334">
          <cell r="B334" t="str">
            <v>6105AK124-0100-HPRC-0079</v>
          </cell>
          <cell r="C334" t="str">
            <v>Project Site Wide - PQQ3-Contractor Guidance - Procedure</v>
          </cell>
          <cell r="D334" t="str">
            <v>'-</v>
          </cell>
          <cell r="E334" t="str">
            <v>RES - Reserved Placeholder</v>
          </cell>
          <cell r="F334" t="str">
            <v>Pending</v>
          </cell>
        </row>
        <row r="335">
          <cell r="B335" t="str">
            <v>6105AK124-0100-HPRC-0080</v>
          </cell>
          <cell r="C335" t="str">
            <v>Project Site Wide - HSE PQQ4-Scoring Sheet - Procedure</v>
          </cell>
          <cell r="D335" t="str">
            <v>'-</v>
          </cell>
          <cell r="E335" t="str">
            <v>RES - Reserved Placeholder</v>
          </cell>
          <cell r="F335" t="str">
            <v>Pending</v>
          </cell>
        </row>
        <row r="336">
          <cell r="B336" t="str">
            <v>6105AK124-0100-HPRC-0081</v>
          </cell>
          <cell r="C336" t="str">
            <v>Project Site Wide - PQQ5-Document Flowchart - Procedure</v>
          </cell>
          <cell r="D336" t="str">
            <v>'-</v>
          </cell>
          <cell r="E336" t="str">
            <v>RES - Reserved Placeholder</v>
          </cell>
          <cell r="F336" t="str">
            <v>Pending</v>
          </cell>
        </row>
        <row r="337">
          <cell r="B337" t="str">
            <v>6105AK124-0100-HPRC-0082</v>
          </cell>
          <cell r="C337" t="str">
            <v>Project Site Wide - Two Week Lookahead - Procedure</v>
          </cell>
          <cell r="D337" t="str">
            <v>'-</v>
          </cell>
          <cell r="E337" t="str">
            <v>RES - Reserved Placeholder</v>
          </cell>
          <cell r="F337" t="str">
            <v>Pending</v>
          </cell>
        </row>
        <row r="338">
          <cell r="B338" t="str">
            <v>6105AK124-0100-HRPT-0001</v>
          </cell>
          <cell r="C338" t="str">
            <v>Project Site Wide -  Contractors’ Weekly Safety Statistics  - Report</v>
          </cell>
          <cell r="D338" t="str">
            <v>'-</v>
          </cell>
          <cell r="E338" t="str">
            <v>RES - Reserved Placeholder</v>
          </cell>
          <cell r="F338" t="str">
            <v>Pending</v>
          </cell>
        </row>
        <row r="339">
          <cell r="B339" t="str">
            <v>6105AK124-0100-HSCH-0001</v>
          </cell>
          <cell r="C339" t="str">
            <v>Project Site Wide - Contractor Monthly Health and Safety Monitoring Schedule - Schedule</v>
          </cell>
          <cell r="D339" t="str">
            <v>'-</v>
          </cell>
          <cell r="E339" t="str">
            <v>RES - Reserved Placeholder</v>
          </cell>
          <cell r="F339" t="str">
            <v>Pending</v>
          </cell>
        </row>
        <row r="340">
          <cell r="B340" t="str">
            <v>6105AK124-0100-HSTD-0001</v>
          </cell>
          <cell r="C340" t="str">
            <v>Project Site Wide - Project Health And Safety Governance - Standards</v>
          </cell>
          <cell r="D340" t="str">
            <v>A</v>
          </cell>
          <cell r="E340" t="str">
            <v>IFR - Issued for Review</v>
          </cell>
          <cell r="F340" t="str">
            <v>Pending</v>
          </cell>
        </row>
        <row r="341">
          <cell r="B341" t="str">
            <v>6105AK124-0100-HSUM-0001</v>
          </cell>
          <cell r="C341" t="str">
            <v>Project Site Wide - Abbreviations and Terminology Manual - Summary</v>
          </cell>
          <cell r="D341" t="str">
            <v>'-</v>
          </cell>
          <cell r="E341" t="str">
            <v>RES - Reserved Placeholder</v>
          </cell>
          <cell r="F341" t="str">
            <v>Pending</v>
          </cell>
        </row>
        <row r="342">
          <cell r="B342" t="str">
            <v>6105AK124-0100-QDBK-0001</v>
          </cell>
          <cell r="C342" t="str">
            <v>Project Site Wide - Fiber Optic and Manhole Installation - Data Book</v>
          </cell>
          <cell r="D342" t="str">
            <v>'-</v>
          </cell>
          <cell r="E342" t="str">
            <v>RES - Reserved Placeholder</v>
          </cell>
          <cell r="F342" t="str">
            <v>Pending</v>
          </cell>
        </row>
        <row r="343">
          <cell r="B343" t="str">
            <v>6105AK124-0100-QDBK-0002</v>
          </cell>
          <cell r="C343" t="str">
            <v>Project Site Wide - Cable Racking and Earthing - Data Book</v>
          </cell>
          <cell r="D343" t="str">
            <v>0</v>
          </cell>
          <cell r="E343" t="str">
            <v>IFU - Issued for Use</v>
          </cell>
          <cell r="F343" t="str">
            <v>Pending</v>
          </cell>
        </row>
        <row r="344">
          <cell r="B344" t="str">
            <v>6105AK124-0100-QDBK-0003</v>
          </cell>
          <cell r="C344" t="str">
            <v>Project Site Wide - Cathodic Protection - Data Book</v>
          </cell>
          <cell r="D344" t="str">
            <v>A</v>
          </cell>
          <cell r="E344" t="str">
            <v>IFR - Issued for Review</v>
          </cell>
          <cell r="F344" t="str">
            <v>Rejected - Revise &amp; Resubmit</v>
          </cell>
        </row>
        <row r="345">
          <cell r="B345" t="str">
            <v>6105AK124-0100-QTMP-0001</v>
          </cell>
          <cell r="C345" t="str">
            <v>Project Site Wide - Inspection and Test Plan Library - Library</v>
          </cell>
          <cell r="D345" t="str">
            <v>A</v>
          </cell>
          <cell r="E345" t="str">
            <v>IFR - Issued for Review</v>
          </cell>
          <cell r="F345" t="str">
            <v>Reviewed</v>
          </cell>
        </row>
        <row r="346">
          <cell r="B346" t="str">
            <v>6105AK124-0100-QTMP-0002</v>
          </cell>
          <cell r="C346" t="str">
            <v>Project Site Wide - Material and Test Certificates Register - Register</v>
          </cell>
          <cell r="D346" t="str">
            <v>'-</v>
          </cell>
          <cell r="E346" t="str">
            <v>RES - Reserved Placeholder</v>
          </cell>
          <cell r="F346" t="str">
            <v>Pending</v>
          </cell>
        </row>
        <row r="347">
          <cell r="B347" t="str">
            <v>6105AK124-0100-QTMP-0003</v>
          </cell>
          <cell r="C347" t="str">
            <v>Project Site Wide - Non-Conformance Report (NCR) Log - Report log</v>
          </cell>
          <cell r="D347" t="str">
            <v>'-</v>
          </cell>
          <cell r="E347" t="str">
            <v>RES - Reserved Placeholder</v>
          </cell>
          <cell r="F347" t="str">
            <v>Pending</v>
          </cell>
        </row>
        <row r="348">
          <cell r="B348" t="str">
            <v>6105AK124-0100-QTMP-0004</v>
          </cell>
          <cell r="C348" t="str">
            <v>Project Site Wide - Quality Surveillance Report Log - Report log</v>
          </cell>
          <cell r="D348" t="str">
            <v>'-</v>
          </cell>
          <cell r="E348" t="str">
            <v>RES - Reserved Placeholder</v>
          </cell>
          <cell r="F348" t="str">
            <v>Pending</v>
          </cell>
        </row>
        <row r="349">
          <cell r="B349" t="str">
            <v>6105AK124-0100-QTMP-0005</v>
          </cell>
          <cell r="C349" t="str">
            <v>Project Site Wide - Engineering Quality Management Plan - Standard</v>
          </cell>
          <cell r="D349" t="str">
            <v>A</v>
          </cell>
          <cell r="E349" t="str">
            <v>IFR - Issued for Review</v>
          </cell>
          <cell r="F349" t="str">
            <v>Reviewed</v>
          </cell>
        </row>
        <row r="350">
          <cell r="B350" t="str">
            <v>6105AK124-0100-QTMP-0006</v>
          </cell>
          <cell r="C350" t="str">
            <v>Project Site Wide - QA/QC Coaching Form - Report</v>
          </cell>
          <cell r="D350" t="str">
            <v>'-</v>
          </cell>
          <cell r="E350" t="str">
            <v>RES - Reserved Placeholder</v>
          </cell>
          <cell r="F350" t="str">
            <v>Pending</v>
          </cell>
        </row>
        <row r="351">
          <cell r="B351" t="str">
            <v>6105AK124-0100-QTMP-0007</v>
          </cell>
          <cell r="C351" t="str">
            <v>Project Site Wide - QA Data Book Verification Record - Record</v>
          </cell>
          <cell r="D351" t="str">
            <v>'-</v>
          </cell>
          <cell r="E351" t="str">
            <v>RES - Reserved Placeholder</v>
          </cell>
          <cell r="F351" t="str">
            <v>Pending</v>
          </cell>
        </row>
        <row r="352">
          <cell r="B352" t="str">
            <v>6105AK124-0100-QTMP-0008</v>
          </cell>
          <cell r="C352" t="str">
            <v>Project Site Wide - Equipment List - Record</v>
          </cell>
          <cell r="D352" t="str">
            <v>'-</v>
          </cell>
          <cell r="E352" t="str">
            <v>RES - Reserved Placeholder</v>
          </cell>
          <cell r="F352" t="str">
            <v>Pending</v>
          </cell>
        </row>
        <row r="353">
          <cell r="B353" t="str">
            <v>6105AK124-0100-QTMP-0009</v>
          </cell>
          <cell r="C353" t="str">
            <v>Project Site Wide - EC&amp;I QA/QC Templates - EC&amp;I QA/QC Templates</v>
          </cell>
          <cell r="D353" t="str">
            <v>A</v>
          </cell>
          <cell r="E353" t="str">
            <v>IFR - Issued for Review</v>
          </cell>
          <cell r="F353" t="str">
            <v>Pending</v>
          </cell>
        </row>
        <row r="354">
          <cell r="B354" t="str">
            <v>6105AK124-0100-QTMP-0010</v>
          </cell>
          <cell r="C354" t="str">
            <v>Project Site Wide - Non-Conformance Report (NCR) - Report</v>
          </cell>
          <cell r="D354" t="str">
            <v>A</v>
          </cell>
          <cell r="E354" t="str">
            <v>IFR - Issued for Review</v>
          </cell>
          <cell r="F354" t="str">
            <v>Pending</v>
          </cell>
        </row>
        <row r="355">
          <cell r="B355" t="str">
            <v>6105AK124-6186-EDBD-0001</v>
          </cell>
          <cell r="C355" t="str">
            <v>Firewater - Heat Trace Systems Utilized on the EW and Ph- 1 Site - Design Basis and Criteria</v>
          </cell>
          <cell r="D355" t="str">
            <v>A</v>
          </cell>
          <cell r="E355" t="str">
            <v>IFR - Issued for Review</v>
          </cell>
          <cell r="F355" t="str">
            <v>Reviewed With Comments</v>
          </cell>
        </row>
        <row r="356">
          <cell r="B356" t="str">
            <v>6105AK124-6187-GRPT-0001</v>
          </cell>
          <cell r="C356" t="str">
            <v>General - PPE - RDMC - Phase One - Temporary Facilities</v>
          </cell>
          <cell r="D356" t="str">
            <v>A</v>
          </cell>
          <cell r="E356" t="str">
            <v>IFR - Issued for Review</v>
          </cell>
          <cell r="F356" t="str">
            <v>Rejected - Revise &amp; Resubmit</v>
          </cell>
        </row>
        <row r="357">
          <cell r="B357" t="str">
            <v>6105AK124-6200-ASTD-0001</v>
          </cell>
          <cell r="C357" t="str">
            <v>On-Site Power Supply and Transmission - Main Consumer Sub Station Yard Stormwater Drainage - Building Design</v>
          </cell>
          <cell r="D357" t="str">
            <v>'-</v>
          </cell>
          <cell r="E357" t="str">
            <v>RES - Reserved Placeholder</v>
          </cell>
          <cell r="F357" t="str">
            <v>Pending</v>
          </cell>
        </row>
        <row r="358">
          <cell r="B358" t="str">
            <v>6105AK124-6200-ASTD-0002</v>
          </cell>
          <cell r="C358" t="str">
            <v>On-Site Power Supply and Transmission - Main Consumer Sub Station Yard Underground Utility Piping - Building Design</v>
          </cell>
          <cell r="D358" t="str">
            <v>'-</v>
          </cell>
          <cell r="E358" t="str">
            <v>RES - Reserved Placeholder</v>
          </cell>
          <cell r="F358" t="str">
            <v>Pending</v>
          </cell>
        </row>
        <row r="359">
          <cell r="B359" t="str">
            <v>6105AK124-6200-ASTD-0003</v>
          </cell>
          <cell r="C359" t="str">
            <v>On-Site Power Supply and Transmission - Control Room and Ablution Facilities for Main Consumer Sub Station Yard - Building Design</v>
          </cell>
          <cell r="D359" t="str">
            <v>'-</v>
          </cell>
          <cell r="E359" t="str">
            <v>RES - Reserved Placeholder</v>
          </cell>
          <cell r="F359" t="str">
            <v>Pending</v>
          </cell>
        </row>
        <row r="360">
          <cell r="B360" t="str">
            <v>6105AK124-6200-BBOS-0001</v>
          </cell>
          <cell r="C360" t="str">
            <v>On-Site Power Supply and Transmission - PPE EP &amp; CM Contractual Schedule - Basis of Schedule</v>
          </cell>
          <cell r="D360" t="str">
            <v>'-</v>
          </cell>
          <cell r="E360" t="str">
            <v>RES - Reserved Placeholder</v>
          </cell>
          <cell r="F360" t="str">
            <v>Pending</v>
          </cell>
        </row>
        <row r="361">
          <cell r="B361" t="str">
            <v>6105AK124-6200-BDBD-0001</v>
          </cell>
          <cell r="C361" t="str">
            <v>On-Site Power Supply and Transmission - Concentrator 33 kV Main Consumer SS Project Package - Design Criteria / Basis of Design</v>
          </cell>
          <cell r="D361" t="str">
            <v>'-</v>
          </cell>
          <cell r="E361" t="str">
            <v>RES - Reserved Placeholder</v>
          </cell>
          <cell r="F361" t="str">
            <v>Pending</v>
          </cell>
        </row>
        <row r="362">
          <cell r="B362" t="str">
            <v>6105AK124-6200-BLST-0001</v>
          </cell>
          <cell r="C362" t="str">
            <v>On-Site Power Supply and Transmission - Interface Control Register (ICR) - April 2026 - Register</v>
          </cell>
          <cell r="D362" t="str">
            <v>0</v>
          </cell>
          <cell r="E362" t="str">
            <v>IFI - Issued for Information</v>
          </cell>
          <cell r="F362" t="str">
            <v>Pending</v>
          </cell>
        </row>
        <row r="363">
          <cell r="B363" t="str">
            <v>6105AK124-6200-BPHL-0001</v>
          </cell>
          <cell r="C363" t="str">
            <v>On-Site Power Supply and Transmission - On-Site Power Supply and Transmission - Control Philosophy</v>
          </cell>
          <cell r="D363" t="str">
            <v>'-</v>
          </cell>
          <cell r="E363" t="str">
            <v>RES - Reserved Placeholder</v>
          </cell>
          <cell r="F363" t="str">
            <v>Pending</v>
          </cell>
        </row>
        <row r="364">
          <cell r="B364" t="str">
            <v>6105AK124-6200-BPHL-0002</v>
          </cell>
          <cell r="C364" t="str">
            <v>On-Site Power Supply and Transmission - On-Site Power Supply and Transmission - Synchronization Philosophy</v>
          </cell>
          <cell r="D364" t="str">
            <v>'-</v>
          </cell>
          <cell r="E364" t="str">
            <v>RES - Reserved Placeholder</v>
          </cell>
          <cell r="F364" t="str">
            <v>Pending</v>
          </cell>
        </row>
        <row r="365">
          <cell r="B365" t="str">
            <v>6105AK124-6200-BSPC-0001</v>
          </cell>
          <cell r="C365" t="str">
            <v>On-Site Power Supply and Transmission - Concentrator 33 kV Main Consumer SS Project Package - Functional Design Specification</v>
          </cell>
          <cell r="D365" t="str">
            <v>'-</v>
          </cell>
          <cell r="E365" t="str">
            <v>RES - Reserved Placeholder</v>
          </cell>
          <cell r="F365" t="str">
            <v>Pending</v>
          </cell>
        </row>
        <row r="366">
          <cell r="B366" t="str">
            <v>6105AK124-6200-BSTD-0001</v>
          </cell>
          <cell r="C366" t="str">
            <v>On-Site Power Supply and Transmission - Concentrator 33 kV Main Consumer SS Project Package - System Detailed Engineering Design</v>
          </cell>
          <cell r="D366" t="str">
            <v>'-</v>
          </cell>
          <cell r="E366" t="str">
            <v>RES - Reserved Placeholder</v>
          </cell>
          <cell r="F366" t="str">
            <v>Pending</v>
          </cell>
        </row>
        <row r="367">
          <cell r="B367" t="str">
            <v>6105AK124-6200-CCAL-0001</v>
          </cell>
          <cell r="C367" t="str">
            <v>On-Site Power Supply and Transmission - Pipe Racks and Supports for Main Consumer Sub Station Yard - Structure Stress Calculations and Expansion Provisions</v>
          </cell>
          <cell r="D367" t="str">
            <v>'-</v>
          </cell>
          <cell r="E367" t="str">
            <v>RES - Reserved Placeholder</v>
          </cell>
          <cell r="F367" t="str">
            <v>Pending</v>
          </cell>
        </row>
        <row r="368">
          <cell r="B368" t="str">
            <v>6105AK124-6200-CCAL-0002</v>
          </cell>
          <cell r="C368" t="str">
            <v>On-Site Power Supply and Transmission - Transfer Bus Gantry for 33kV Mining Sub Station 33kV OHL Supply - Structure Stress Calculations and Expansion Provisions</v>
          </cell>
          <cell r="D368" t="str">
            <v>'-</v>
          </cell>
          <cell r="E368" t="str">
            <v>RES - Reserved Placeholder</v>
          </cell>
          <cell r="F368" t="str">
            <v>Pending</v>
          </cell>
        </row>
        <row r="369">
          <cell r="B369" t="str">
            <v>6105AK124-6200-CCAL-0003</v>
          </cell>
          <cell r="C369" t="str">
            <v>On-Site Power Supply and Transmission - Transfer Bus Gantry Termination for 33kV OHL Income from HV Substation - Structure Stress Calculations and Expansion Provisions</v>
          </cell>
          <cell r="D369" t="str">
            <v>'-</v>
          </cell>
          <cell r="E369" t="str">
            <v>RES - Reserved Placeholder</v>
          </cell>
          <cell r="F369" t="str">
            <v>Pending</v>
          </cell>
        </row>
        <row r="370">
          <cell r="B370" t="str">
            <v>6105AK124-6200-CDID-0001</v>
          </cell>
          <cell r="C370" t="str">
            <v>On-Site Power Supply and Transmission - Control Room and Ablution Facilities for Main Consumer Sub Station Yard - Ventilation and Air Filtration Systems Design</v>
          </cell>
          <cell r="D370" t="str">
            <v>'-</v>
          </cell>
          <cell r="E370" t="str">
            <v>RES - Reserved Placeholder</v>
          </cell>
          <cell r="F370" t="str">
            <v>Pending</v>
          </cell>
        </row>
        <row r="371">
          <cell r="B371" t="str">
            <v>6105AK124-6200-CDTL-0001</v>
          </cell>
          <cell r="C371" t="str">
            <v>On-Site Power Supply and Transmission - Main Consumer Substation - Storm Water Drainage Details</v>
          </cell>
          <cell r="D371" t="str">
            <v>'-</v>
          </cell>
          <cell r="E371" t="str">
            <v>RES - Reserved Placeholder</v>
          </cell>
          <cell r="F371" t="str">
            <v>Pending</v>
          </cell>
        </row>
        <row r="372">
          <cell r="B372" t="str">
            <v>6105AK124-6200-CDTL-0002</v>
          </cell>
          <cell r="C372" t="str">
            <v>On-Site Power Supply and Transmission - Main Consumer Substation - Roads and Servitudes Detail</v>
          </cell>
          <cell r="D372" t="str">
            <v>'-</v>
          </cell>
          <cell r="E372" t="str">
            <v>RES - Reserved Placeholder</v>
          </cell>
          <cell r="F372" t="str">
            <v>Pending</v>
          </cell>
        </row>
        <row r="373">
          <cell r="B373" t="str">
            <v>6105AK124-6200-CDTL-0003</v>
          </cell>
          <cell r="C373" t="str">
            <v>On-Site Power Supply and Transmission - Main Consumer Substation - Underground Utilities and Piping Detail</v>
          </cell>
          <cell r="D373" t="str">
            <v>'-</v>
          </cell>
          <cell r="E373" t="str">
            <v>RES - Reserved Placeholder</v>
          </cell>
          <cell r="F373" t="str">
            <v>Pending</v>
          </cell>
        </row>
        <row r="374">
          <cell r="B374" t="str">
            <v>6105AK124-6200-CDTL-0004</v>
          </cell>
          <cell r="C374" t="str">
            <v>On-Site Power Supply and Transmission - Main Consumer Substation - Cable Gantry Details</v>
          </cell>
          <cell r="D374" t="str">
            <v>'-</v>
          </cell>
          <cell r="E374" t="str">
            <v>RES - Reserved Placeholder</v>
          </cell>
          <cell r="F374" t="str">
            <v>Pending</v>
          </cell>
        </row>
        <row r="375">
          <cell r="B375" t="str">
            <v>6105AK124-6200-CDTL-0005</v>
          </cell>
          <cell r="C375" t="str">
            <v>On-Site Power Supply and Transmission - Main Consumer Substation - Cable Trench Details</v>
          </cell>
          <cell r="D375" t="str">
            <v>'-</v>
          </cell>
          <cell r="E375" t="str">
            <v>RES - Reserved Placeholder</v>
          </cell>
          <cell r="F375" t="str">
            <v>Pending</v>
          </cell>
        </row>
        <row r="376">
          <cell r="B376" t="str">
            <v>6105AK124-6200-CDTL-0006</v>
          </cell>
          <cell r="C376" t="str">
            <v>On-Site Power Supply and Transmission - Main Consumer Substation - Fencing Details</v>
          </cell>
          <cell r="D376" t="str">
            <v>'-</v>
          </cell>
          <cell r="E376" t="str">
            <v>RES - Reserved Placeholder</v>
          </cell>
          <cell r="F376" t="str">
            <v>Pending</v>
          </cell>
        </row>
        <row r="377">
          <cell r="B377" t="str">
            <v>6105AK124-6200-CDTL-0007</v>
          </cell>
          <cell r="C377" t="str">
            <v>On-Site Power Supply and Transmission - Main Consumer Substation - Oil Treatment Facility Details</v>
          </cell>
          <cell r="D377" t="str">
            <v>'-</v>
          </cell>
          <cell r="E377" t="str">
            <v>RES - Reserved Placeholder</v>
          </cell>
          <cell r="F377" t="str">
            <v>Pending</v>
          </cell>
        </row>
        <row r="378">
          <cell r="B378" t="str">
            <v>6105AK124-6200-CDTL-0008</v>
          </cell>
          <cell r="C378" t="str">
            <v>On-Site Power Supply and Transmission - Main Consumer Substation - 33kV E-house Details</v>
          </cell>
          <cell r="D378" t="str">
            <v>'-</v>
          </cell>
          <cell r="E378" t="str">
            <v>RES - Reserved Placeholder</v>
          </cell>
          <cell r="F378" t="str">
            <v>Pending</v>
          </cell>
        </row>
        <row r="379">
          <cell r="B379" t="str">
            <v>6105AK124-6200-CDTL-0009</v>
          </cell>
          <cell r="C379" t="str">
            <v>On-Site Power Supply and Transmission - Main Consumer Substation - Auxillary Power Details</v>
          </cell>
          <cell r="D379" t="str">
            <v>'-</v>
          </cell>
          <cell r="E379" t="str">
            <v>RES - Reserved Placeholder</v>
          </cell>
          <cell r="F379" t="str">
            <v>Pending</v>
          </cell>
        </row>
        <row r="380">
          <cell r="B380" t="str">
            <v>6105AK124-6200-CDTL-0010</v>
          </cell>
          <cell r="C380" t="str">
            <v>On-Site Power Supply and Transmission - Main Consumer Substation - Control Room, Offices, Prayer Room and Ablutions Detail</v>
          </cell>
          <cell r="D380" t="str">
            <v>'-</v>
          </cell>
          <cell r="E380" t="str">
            <v>RES - Reserved Placeholder</v>
          </cell>
          <cell r="F380" t="str">
            <v>Pending</v>
          </cell>
        </row>
        <row r="381">
          <cell r="B381" t="str">
            <v>6105AK124-6200-CDTL-0011</v>
          </cell>
          <cell r="C381" t="str">
            <v>On-Site Power Supply and Transmission - Main Consumer Substation - Oil Storage Room Detail</v>
          </cell>
          <cell r="D381" t="str">
            <v>'-</v>
          </cell>
          <cell r="E381" t="str">
            <v>RES - Reserved Placeholder</v>
          </cell>
          <cell r="F381" t="str">
            <v>Pending</v>
          </cell>
        </row>
        <row r="382">
          <cell r="B382" t="str">
            <v>6105AK124-6200-CFND-0001</v>
          </cell>
          <cell r="C382" t="str">
            <v>On-Site Power Supply and Transmission - Collection Sump from Bunds for Main Consumer Sub Station Yard - Civil Foundation Design</v>
          </cell>
          <cell r="D382" t="str">
            <v>'-</v>
          </cell>
          <cell r="E382" t="str">
            <v>RES - Reserved Placeholder</v>
          </cell>
          <cell r="F382" t="str">
            <v>Pending</v>
          </cell>
        </row>
        <row r="383">
          <cell r="B383" t="str">
            <v>6105AK124-6200-CFND-0002</v>
          </cell>
          <cell r="C383" t="str">
            <v>On-Site Power Supply and Transmission - Cable Racks and Trays for Main Consumer Sub Station Yard - Civil Foundation Design</v>
          </cell>
          <cell r="D383" t="str">
            <v>'-</v>
          </cell>
          <cell r="E383" t="str">
            <v>RES - Reserved Placeholder</v>
          </cell>
          <cell r="F383" t="str">
            <v>Pending</v>
          </cell>
        </row>
        <row r="384">
          <cell r="B384" t="str">
            <v>6105AK124-6200-CFND-0003</v>
          </cell>
          <cell r="C384" t="str">
            <v>On-Site Power Supply and Transmission - Pipe Racks and Supports for Main Consumer Sub Station Yard - Plinth Design and Layout</v>
          </cell>
          <cell r="D384" t="str">
            <v>'-</v>
          </cell>
          <cell r="E384" t="str">
            <v>RES - Reserved Placeholder</v>
          </cell>
          <cell r="F384" t="str">
            <v>Pending</v>
          </cell>
        </row>
        <row r="385">
          <cell r="B385" t="str">
            <v>6105AK124-6200-CFND-0004</v>
          </cell>
          <cell r="C385" t="str">
            <v>On-Site Power Supply and Transmission - Perimeter Fencing and Access Control for Main Consumer Sub Station Yard - Civil Foundation Design</v>
          </cell>
          <cell r="D385" t="str">
            <v>'-</v>
          </cell>
          <cell r="E385" t="str">
            <v>RES - Reserved Placeholder</v>
          </cell>
          <cell r="F385" t="str">
            <v>Pending</v>
          </cell>
        </row>
        <row r="386">
          <cell r="B386" t="str">
            <v>6105AK124-6200-CFND-0005</v>
          </cell>
          <cell r="C386" t="str">
            <v>On-Site Power Supply and Transmission - Small Power and Lighting for Main Consumer Sub Station Yard - Civil Foundation Design</v>
          </cell>
          <cell r="D386" t="str">
            <v>'-</v>
          </cell>
          <cell r="E386" t="str">
            <v>RES - Reserved Placeholder</v>
          </cell>
          <cell r="F386" t="str">
            <v>Pending</v>
          </cell>
        </row>
        <row r="387">
          <cell r="B387" t="str">
            <v>6105AK124-6200-CFND-0006</v>
          </cell>
          <cell r="C387" t="str">
            <v>On-Site Power Supply and Transmission - Transfer Bus Gantry for 33kV Mining Sub Station 33kV OHL Supply - Civil Foundation Design</v>
          </cell>
          <cell r="D387" t="str">
            <v>'-</v>
          </cell>
          <cell r="E387" t="str">
            <v>RES - Reserved Placeholder</v>
          </cell>
          <cell r="F387" t="str">
            <v>Pending</v>
          </cell>
        </row>
        <row r="388">
          <cell r="B388" t="str">
            <v>6105AK124-6200-CFND-0007</v>
          </cell>
          <cell r="C388" t="str">
            <v>On-Site Power Supply and Transmission - Transfer Bus Gantry Termination for 33kV OHL Income from HV Substation - Civil Foundation Design</v>
          </cell>
          <cell r="D388" t="str">
            <v>'-</v>
          </cell>
          <cell r="E388" t="str">
            <v>RES - Reserved Placeholder</v>
          </cell>
          <cell r="F388" t="str">
            <v>Pending</v>
          </cell>
        </row>
        <row r="389">
          <cell r="B389" t="str">
            <v>6105AK124-6200-CGAD-0001</v>
          </cell>
          <cell r="C389" t="str">
            <v>On-Site Power Supply and Transmission - Terrace Roads and Access-ways for Main Consumer SS - Buildings and Structures GA</v>
          </cell>
          <cell r="D389" t="str">
            <v>'-</v>
          </cell>
          <cell r="E389" t="str">
            <v>RES - Reserved Placeholder</v>
          </cell>
          <cell r="F389" t="str">
            <v>Pending</v>
          </cell>
        </row>
        <row r="390">
          <cell r="B390" t="str">
            <v>6105AK124-6200-CGAD-0002</v>
          </cell>
          <cell r="C390" t="str">
            <v>On-Site Power Supply and Transmission - Terrace Roads and Access-ways for Main Consumer SS - Cables, OHL and Fibre Route GA</v>
          </cell>
          <cell r="D390" t="str">
            <v>'-</v>
          </cell>
          <cell r="E390" t="str">
            <v>RES - Reserved Placeholder</v>
          </cell>
          <cell r="F390" t="str">
            <v>Pending</v>
          </cell>
        </row>
        <row r="391">
          <cell r="B391" t="str">
            <v>6105AK124-6200-CGAD-0003</v>
          </cell>
          <cell r="C391" t="str">
            <v>On-Site Power Supply and Transmission - Terrace Roads and Access-ways for Main Consumer SS - Key Emergency Points and Equipment</v>
          </cell>
          <cell r="D391" t="str">
            <v>'-</v>
          </cell>
          <cell r="E391" t="str">
            <v>RES - Reserved Placeholder</v>
          </cell>
          <cell r="F391" t="str">
            <v>Pending</v>
          </cell>
        </row>
        <row r="392">
          <cell r="B392" t="str">
            <v>6105AK124-6200-CGAD-0004</v>
          </cell>
          <cell r="C392" t="str">
            <v>On-Site Power Supply and Transmission - Terrace Roads and Access-ways for Main Consumer SS - Terrace Equipment GA</v>
          </cell>
          <cell r="D392" t="str">
            <v>'-</v>
          </cell>
          <cell r="E392" t="str">
            <v>RES - Reserved Placeholder</v>
          </cell>
          <cell r="F392" t="str">
            <v>Pending</v>
          </cell>
        </row>
        <row r="393">
          <cell r="B393" t="str">
            <v>6105AK124-6200-CGAD-0005</v>
          </cell>
          <cell r="C393" t="str">
            <v>On-Site Power Supply and Transmission - Terrace Roads and Access-ways for Main Consumer SS - Disposal Areas General Arrangement</v>
          </cell>
          <cell r="D393" t="str">
            <v>'-</v>
          </cell>
          <cell r="E393" t="str">
            <v>RES - Reserved Placeholder</v>
          </cell>
          <cell r="F393" t="str">
            <v>Pending</v>
          </cell>
        </row>
        <row r="394">
          <cell r="B394" t="str">
            <v>6105AK124-6200-CGAD-0006</v>
          </cell>
          <cell r="C394" t="str">
            <v>On-Site Power Supply and Transmission - Terrace Roads and Access-ways for Main Consumer SS - Laydown Areas and Temp Buildings GA</v>
          </cell>
          <cell r="D394" t="str">
            <v>'-</v>
          </cell>
          <cell r="E394" t="str">
            <v>RES - Reserved Placeholder</v>
          </cell>
          <cell r="F394" t="str">
            <v>Pending</v>
          </cell>
        </row>
        <row r="395">
          <cell r="B395" t="str">
            <v>6105AK124-6200-CGAD-0007</v>
          </cell>
          <cell r="C395" t="str">
            <v>On-Site Power Supply and Transmission - Terrace Roads and Access-ways for Main Consumer SS - Stormwater and Effluent System Design</v>
          </cell>
          <cell r="D395" t="str">
            <v>'-</v>
          </cell>
          <cell r="E395" t="str">
            <v>RES - Reserved Placeholder</v>
          </cell>
          <cell r="F395" t="str">
            <v>Pending</v>
          </cell>
        </row>
        <row r="396">
          <cell r="B396" t="str">
            <v>6105AK124-6200-CGAD-0008</v>
          </cell>
          <cell r="C396" t="str">
            <v>On-Site Power Supply and Transmission - Terrace Roads and Access-ways for Main Consumer SS - Lighting Design and Layout GA</v>
          </cell>
          <cell r="D396" t="str">
            <v>'-</v>
          </cell>
          <cell r="E396" t="str">
            <v>RES - Reserved Placeholder</v>
          </cell>
          <cell r="F396" t="str">
            <v>Pending</v>
          </cell>
        </row>
        <row r="397">
          <cell r="B397" t="str">
            <v>6105AK124-6200-CGAD-0010</v>
          </cell>
          <cell r="C397" t="str">
            <v>On-Site Power Supply and Transmission - Main Consumer Sub Station Yard Stormwater Drainage - Buildings and Structures GA</v>
          </cell>
          <cell r="D397" t="str">
            <v>'-</v>
          </cell>
          <cell r="E397" t="str">
            <v>RES - Reserved Placeholder</v>
          </cell>
          <cell r="F397" t="str">
            <v>Pending</v>
          </cell>
        </row>
        <row r="398">
          <cell r="B398" t="str">
            <v>6105AK124-6200-CGAD-0011</v>
          </cell>
          <cell r="C398" t="str">
            <v>On-Site Power Supply and Transmission - Main Consumer Sub Station Yard Stormwater Drainage - Terrace Equipment GA</v>
          </cell>
          <cell r="D398" t="str">
            <v>'-</v>
          </cell>
          <cell r="E398" t="str">
            <v>RES - Reserved Placeholder</v>
          </cell>
          <cell r="F398" t="str">
            <v>Pending</v>
          </cell>
        </row>
        <row r="399">
          <cell r="B399" t="str">
            <v>6105AK124-6200-CGAD-0012</v>
          </cell>
          <cell r="C399" t="str">
            <v>On-Site Power Supply and Transmission - Main Consumer Sub Station Yard Stormwater Drainage - Pipe Routing General Arrangement</v>
          </cell>
          <cell r="D399" t="str">
            <v>'-</v>
          </cell>
          <cell r="E399" t="str">
            <v>RES - Reserved Placeholder</v>
          </cell>
          <cell r="F399" t="str">
            <v>Pending</v>
          </cell>
        </row>
        <row r="400">
          <cell r="B400" t="str">
            <v>6105AK124-6200-CGAD-0014</v>
          </cell>
          <cell r="C400" t="str">
            <v>On-Site Power Supply and Transmission - Main Consumer Sub Station Yard Stormwater Drainage - Roads, Pathways, Offloading Areas and Fences GA</v>
          </cell>
          <cell r="D400" t="str">
            <v>'-</v>
          </cell>
          <cell r="E400" t="str">
            <v>RES - Reserved Placeholder</v>
          </cell>
          <cell r="F400" t="str">
            <v>Pending</v>
          </cell>
        </row>
        <row r="401">
          <cell r="B401" t="str">
            <v>6105AK124-6200-CGAD-0015</v>
          </cell>
          <cell r="C401" t="str">
            <v>On-Site Power Supply and Transmission - Main Consumer Sub Station Yard Stormwater Drainage - Water Reticulation and Sewer System Design</v>
          </cell>
          <cell r="D401" t="str">
            <v>'-</v>
          </cell>
          <cell r="E401" t="str">
            <v>RES - Reserved Placeholder</v>
          </cell>
          <cell r="F401" t="str">
            <v>Pending</v>
          </cell>
        </row>
        <row r="402">
          <cell r="B402" t="str">
            <v>6105AK124-6200-CGAD-0016</v>
          </cell>
          <cell r="C402" t="str">
            <v>On-Site Power Supply and Transmission - Main Consumer Sub Station Yard Underground Utility Piping - Buildings and Structures GA</v>
          </cell>
          <cell r="D402" t="str">
            <v>'-</v>
          </cell>
          <cell r="E402" t="str">
            <v>RES - Reserved Placeholder</v>
          </cell>
          <cell r="F402" t="str">
            <v>Pending</v>
          </cell>
        </row>
        <row r="403">
          <cell r="B403" t="str">
            <v>6105AK124-6200-CGAD-0017</v>
          </cell>
          <cell r="C403" t="str">
            <v>On-Site Power Supply and Transmission - Main Consumer Sub Station Yard Underground Utility Piping - Terrace Equipment GA</v>
          </cell>
          <cell r="D403" t="str">
            <v>'-</v>
          </cell>
          <cell r="E403" t="str">
            <v>RES - Reserved Placeholder</v>
          </cell>
          <cell r="F403" t="str">
            <v>Pending</v>
          </cell>
        </row>
        <row r="404">
          <cell r="B404" t="str">
            <v>6105AK124-6200-CGAD-0019</v>
          </cell>
          <cell r="C404" t="str">
            <v>On-Site Power Supply and Transmission - Main Consumer Sub Station Yard Underground Utility Piping - Stormwater and Effluent System Design</v>
          </cell>
          <cell r="D404" t="str">
            <v>'-</v>
          </cell>
          <cell r="E404" t="str">
            <v>RES - Reserved Placeholder</v>
          </cell>
          <cell r="F404" t="str">
            <v>Pending</v>
          </cell>
        </row>
        <row r="405">
          <cell r="B405" t="str">
            <v>6105AK124-6200-CGAD-0020</v>
          </cell>
          <cell r="C405" t="str">
            <v>On-Site Power Supply and Transmission - Main Consumer Sub Station Yard Underground Utility Piping - Roads, Pathways, Offloading Areas and Fences GA</v>
          </cell>
          <cell r="D405" t="str">
            <v>'-</v>
          </cell>
          <cell r="E405" t="str">
            <v>RES - Reserved Placeholder</v>
          </cell>
          <cell r="F405" t="str">
            <v>Pending</v>
          </cell>
        </row>
        <row r="406">
          <cell r="B406" t="str">
            <v>6105AK124-6200-CGAD-0021</v>
          </cell>
          <cell r="C406" t="str">
            <v>On-Site Power Supply and Transmission - Main Consumer Sub Station Yard Underground Utility Piping - Water Reticulation and Sewer System Design</v>
          </cell>
          <cell r="D406" t="str">
            <v>'-</v>
          </cell>
          <cell r="E406" t="str">
            <v>RES - Reserved Placeholder</v>
          </cell>
          <cell r="F406" t="str">
            <v>Pending</v>
          </cell>
        </row>
        <row r="407">
          <cell r="B407" t="str">
            <v>6105AK124-6200-CGAD-0022</v>
          </cell>
          <cell r="C407" t="str">
            <v>On-Site Power Supply and Transmission - Main Consumer Sub Station Yard Underground Utility Piping - Utilities Connections and Battery Limits GA</v>
          </cell>
          <cell r="D407" t="str">
            <v>'-</v>
          </cell>
          <cell r="E407" t="str">
            <v>RES - Reserved Placeholder</v>
          </cell>
          <cell r="F407" t="str">
            <v>Pending</v>
          </cell>
        </row>
        <row r="408">
          <cell r="B408" t="str">
            <v>6105AK124-6200-CGAD-0023</v>
          </cell>
          <cell r="C408" t="str">
            <v>On-Site Power Supply and Transmission - Main Consumer Sub Station Yard Underground Utility Piping - Key Emergency Points and Equipment</v>
          </cell>
          <cell r="D408" t="str">
            <v>'-</v>
          </cell>
          <cell r="E408" t="str">
            <v>RES - Reserved Placeholder</v>
          </cell>
          <cell r="F408" t="str">
            <v>Pending</v>
          </cell>
        </row>
        <row r="409">
          <cell r="B409" t="str">
            <v>6105AK124-6200-CGAD-0024</v>
          </cell>
          <cell r="C409" t="str">
            <v>On-Site Power Supply and Transmission - Main Consumer Sub Station Yard Underground Utility Piping - Laydown Areas and Temp Buildings GA</v>
          </cell>
          <cell r="D409" t="str">
            <v>'-</v>
          </cell>
          <cell r="E409" t="str">
            <v>RES - Reserved Placeholder</v>
          </cell>
          <cell r="F409" t="str">
            <v>Pending</v>
          </cell>
        </row>
        <row r="410">
          <cell r="B410" t="str">
            <v>6105AK124-6200-CGAD-0025</v>
          </cell>
          <cell r="C410" t="str">
            <v>On-Site Power Supply and Transmission - Collection Sump from Bunds for Main Consumer Sub Station Yard - Stormwater and Effluent System Design</v>
          </cell>
          <cell r="D410" t="str">
            <v>'-</v>
          </cell>
          <cell r="E410" t="str">
            <v>RES - Reserved Placeholder</v>
          </cell>
          <cell r="F410" t="str">
            <v>Pending</v>
          </cell>
        </row>
        <row r="411">
          <cell r="B411" t="str">
            <v>6105AK124-6200-CGAD-0026</v>
          </cell>
          <cell r="C411" t="str">
            <v>On-Site Power Supply and Transmission - Cable Racks and Trays for Main Consumer Sub Station Yard - Buildings and Structures GA</v>
          </cell>
          <cell r="D411" t="str">
            <v>'-</v>
          </cell>
          <cell r="E411" t="str">
            <v>RES - Reserved Placeholder</v>
          </cell>
          <cell r="F411" t="str">
            <v>Pending</v>
          </cell>
        </row>
        <row r="412">
          <cell r="B412" t="str">
            <v>6105AK124-6200-CGAD-0027</v>
          </cell>
          <cell r="C412" t="str">
            <v>On-Site Power Supply and Transmission - Cable Racks and Trays for Main Consumer Sub Station Yard - Cables, OHL and Fibre Route GA</v>
          </cell>
          <cell r="D412" t="str">
            <v>'-</v>
          </cell>
          <cell r="E412" t="str">
            <v>RES - Reserved Placeholder</v>
          </cell>
          <cell r="F412" t="str">
            <v>Pending</v>
          </cell>
        </row>
        <row r="413">
          <cell r="B413" t="str">
            <v>6105AK124-6200-CGAD-0028</v>
          </cell>
          <cell r="C413" t="str">
            <v>On-Site Power Supply and Transmission - Cable Racks and Trays for Main Consumer Sub Station Yard - Terrace Equipment GA</v>
          </cell>
          <cell r="D413" t="str">
            <v>'-</v>
          </cell>
          <cell r="E413" t="str">
            <v>RES - Reserved Placeholder</v>
          </cell>
          <cell r="F413" t="str">
            <v>Pending</v>
          </cell>
        </row>
        <row r="414">
          <cell r="B414" t="str">
            <v>6105AK124-6200-CGAD-0029</v>
          </cell>
          <cell r="C414" t="str">
            <v>On-Site Power Supply and Transmission - Cable Racks and Trays for Main Consumer Sub Station Yard - Roads, Pathways, Offloading Areas and Fences GA</v>
          </cell>
          <cell r="D414" t="str">
            <v>'-</v>
          </cell>
          <cell r="E414" t="str">
            <v>RES - Reserved Placeholder</v>
          </cell>
          <cell r="F414" t="str">
            <v>Pending</v>
          </cell>
        </row>
        <row r="415">
          <cell r="B415" t="str">
            <v>6105AK124-6200-CGAD-0030</v>
          </cell>
          <cell r="C415" t="str">
            <v>On-Site Power Supply and Transmission - Cable Trench and Tunnels for Main Consumer Sub Station Yard - Buildings and Structures GA</v>
          </cell>
          <cell r="D415" t="str">
            <v>'-</v>
          </cell>
          <cell r="E415" t="str">
            <v>RES - Reserved Placeholder</v>
          </cell>
          <cell r="F415" t="str">
            <v>Pending</v>
          </cell>
        </row>
        <row r="416">
          <cell r="B416" t="str">
            <v>6105AK124-6200-CGAD-0031</v>
          </cell>
          <cell r="C416" t="str">
            <v>On-Site Power Supply and Transmission - Cable Trench and Tunnels for Main Consumer Sub Station Yard - Cables, OHL and Fibre Route GA</v>
          </cell>
          <cell r="D416" t="str">
            <v>'-</v>
          </cell>
          <cell r="E416" t="str">
            <v>RES - Reserved Placeholder</v>
          </cell>
          <cell r="F416" t="str">
            <v>Pending</v>
          </cell>
        </row>
        <row r="417">
          <cell r="B417" t="str">
            <v>6105AK124-6200-CGAD-0032</v>
          </cell>
          <cell r="C417" t="str">
            <v>On-Site Power Supply and Transmission - Cable Trench and Tunnels for Main Consumer Sub Station Yard - Terrace Equipment GA</v>
          </cell>
          <cell r="D417" t="str">
            <v>'-</v>
          </cell>
          <cell r="E417" t="str">
            <v>RES - Reserved Placeholder</v>
          </cell>
          <cell r="F417" t="str">
            <v>Pending</v>
          </cell>
        </row>
        <row r="418">
          <cell r="B418" t="str">
            <v>6105AK124-6200-CGAD-0033</v>
          </cell>
          <cell r="C418" t="str">
            <v>On-Site Power Supply and Transmission - Pipe Racks and Supports for Main Consumer Sub Station Yard - Terrace Equipment GA</v>
          </cell>
          <cell r="D418" t="str">
            <v>'-</v>
          </cell>
          <cell r="E418" t="str">
            <v>RES - Reserved Placeholder</v>
          </cell>
          <cell r="F418" t="str">
            <v>Pending</v>
          </cell>
        </row>
        <row r="419">
          <cell r="B419" t="str">
            <v>6105AK124-6200-CGAD-0034</v>
          </cell>
          <cell r="C419" t="str">
            <v>On-Site Power Supply and Transmission - Pipe Racks and Supports for Main Consumer Sub Station Yard - Pipe Routing General Arrangement</v>
          </cell>
          <cell r="D419" t="str">
            <v>'-</v>
          </cell>
          <cell r="E419" t="str">
            <v>RES - Reserved Placeholder</v>
          </cell>
          <cell r="F419" t="str">
            <v>Pending</v>
          </cell>
        </row>
        <row r="420">
          <cell r="B420" t="str">
            <v>6105AK124-6200-CGAD-0035</v>
          </cell>
          <cell r="C420" t="str">
            <v>On-Site Power Supply and Transmission - Earthing Systems for Main Consumer Sub Station Yard - Lighting Design and Layout GA</v>
          </cell>
          <cell r="D420" t="str">
            <v>'-</v>
          </cell>
          <cell r="E420" t="str">
            <v>RES - Reserved Placeholder</v>
          </cell>
          <cell r="F420" t="str">
            <v>Pending</v>
          </cell>
        </row>
        <row r="421">
          <cell r="B421" t="str">
            <v>6105AK124-6200-CGAD-0037</v>
          </cell>
          <cell r="C421" t="str">
            <v>On-Site Power Supply and Transmission - Perimeter Fencing and Access Control for Main Consumer Sub Station Yard - Lighting Design and Layout GA</v>
          </cell>
          <cell r="D421" t="str">
            <v>'-</v>
          </cell>
          <cell r="E421" t="str">
            <v>RES - Reserved Placeholder</v>
          </cell>
          <cell r="F421" t="str">
            <v>Pending</v>
          </cell>
        </row>
        <row r="422">
          <cell r="B422" t="str">
            <v>6105AK124-6200-CGAD-0038</v>
          </cell>
          <cell r="C422" t="str">
            <v>On-Site Power Supply and Transmission - Perimeter Fencing and Access Control for Main Consumer Sub Station Yard - Cables, OHL and Fibre Route GA</v>
          </cell>
          <cell r="D422" t="str">
            <v>'-</v>
          </cell>
          <cell r="E422" t="str">
            <v>RES - Reserved Placeholder</v>
          </cell>
          <cell r="F422" t="str">
            <v>Pending</v>
          </cell>
        </row>
        <row r="423">
          <cell r="B423" t="str">
            <v>6105AK124-6200-CGAD-0039</v>
          </cell>
          <cell r="C423" t="str">
            <v>On-Site Power Supply and Transmission - Small Power and Lighting for Main Consumer Sub Station Yard - Buildings and Structures GA</v>
          </cell>
          <cell r="D423" t="str">
            <v>'-</v>
          </cell>
          <cell r="E423" t="str">
            <v>RES - Reserved Placeholder</v>
          </cell>
          <cell r="F423" t="str">
            <v>Pending</v>
          </cell>
        </row>
        <row r="424">
          <cell r="B424" t="str">
            <v>6105AK124-6200-CGAD-0040</v>
          </cell>
          <cell r="C424" t="str">
            <v>On-Site Power Supply and Transmission - Small Power and Lighting for Main Consumer Sub Station Yard - Cables, OHL and Fibre Route GA</v>
          </cell>
          <cell r="D424" t="str">
            <v>'-</v>
          </cell>
          <cell r="E424" t="str">
            <v>RES - Reserved Placeholder</v>
          </cell>
          <cell r="F424" t="str">
            <v>Pending</v>
          </cell>
        </row>
        <row r="425">
          <cell r="B425" t="str">
            <v>6105AK124-6200-CGAD-0041</v>
          </cell>
          <cell r="C425" t="str">
            <v>On-Site Power Supply and Transmission - Small Power and Lighting for Main Consumer Sub Station Yard - Terrace Equipment GA</v>
          </cell>
          <cell r="D425" t="str">
            <v>'-</v>
          </cell>
          <cell r="E425" t="str">
            <v>RES - Reserved Placeholder</v>
          </cell>
          <cell r="F425" t="str">
            <v>Pending</v>
          </cell>
        </row>
        <row r="426">
          <cell r="B426" t="str">
            <v>6105AK124-6200-CGAD-0042</v>
          </cell>
          <cell r="C426" t="str">
            <v>On-Site Power Supply and Transmission - Small Power and Lighting for Main Consumer Sub Station Yard - Laydown Areas and Temp Buildings GA</v>
          </cell>
          <cell r="D426" t="str">
            <v>'-</v>
          </cell>
          <cell r="E426" t="str">
            <v>RES - Reserved Placeholder</v>
          </cell>
          <cell r="F426" t="str">
            <v>Pending</v>
          </cell>
        </row>
        <row r="427">
          <cell r="B427" t="str">
            <v>6105AK124-6200-CGAD-0043</v>
          </cell>
          <cell r="C427" t="str">
            <v>On-Site Power Supply and Transmission - Small Power and Lighting for Main Consumer Sub Station Yard - Lighting Design and Layout GA</v>
          </cell>
          <cell r="D427" t="str">
            <v>'-</v>
          </cell>
          <cell r="E427" t="str">
            <v>RES - Reserved Placeholder</v>
          </cell>
          <cell r="F427" t="str">
            <v>Pending</v>
          </cell>
        </row>
        <row r="428">
          <cell r="B428" t="str">
            <v>6105AK124-6200-CGAD-0044</v>
          </cell>
          <cell r="C428" t="str">
            <v>On-Site Power Supply and Transmission - Small Power and Lighting for Main Consumer Sub Station Yard - Roads, Pathways, Offloading Areas and Fences GA</v>
          </cell>
          <cell r="D428" t="str">
            <v>'-</v>
          </cell>
          <cell r="E428" t="str">
            <v>RES - Reserved Placeholder</v>
          </cell>
          <cell r="F428" t="str">
            <v>Pending</v>
          </cell>
        </row>
        <row r="429">
          <cell r="B429" t="str">
            <v>6105AK124-6200-CGAD-0045</v>
          </cell>
          <cell r="C429" t="str">
            <v>On-Site Power Supply and Transmission -  Control Room and Ablution Facilities for Main Consumer Sub Station Yard - Buildings and Structures GA</v>
          </cell>
          <cell r="D429" t="str">
            <v>'-</v>
          </cell>
          <cell r="E429" t="str">
            <v>RES - Reserved Placeholder</v>
          </cell>
          <cell r="F429" t="str">
            <v>Pending</v>
          </cell>
        </row>
        <row r="430">
          <cell r="B430" t="str">
            <v>6105AK124-6200-CGAD-0046</v>
          </cell>
          <cell r="C430" t="str">
            <v>On-Site Power Supply and Transmission - Control Room and Ablution Facilities for Main Consumer Sub Station Yard - Terrace Equipment GA</v>
          </cell>
          <cell r="D430" t="str">
            <v>'-</v>
          </cell>
          <cell r="E430" t="str">
            <v>RES - Reserved Placeholder</v>
          </cell>
          <cell r="F430" t="str">
            <v>Pending</v>
          </cell>
        </row>
        <row r="431">
          <cell r="B431" t="str">
            <v>6105AK124-6200-CGAD-0047</v>
          </cell>
          <cell r="C431" t="str">
            <v>On-Site Power Supply and Transmission - Control Room and Ablution Facilities for Main Consumer Sub Station Yard - Pipe Routing General Arrangement</v>
          </cell>
          <cell r="D431" t="str">
            <v>'-</v>
          </cell>
          <cell r="E431" t="str">
            <v>RES - Reserved Placeholder</v>
          </cell>
          <cell r="F431" t="str">
            <v>Pending</v>
          </cell>
        </row>
        <row r="432">
          <cell r="B432" t="str">
            <v>6105AK124-6200-CGAD-0048</v>
          </cell>
          <cell r="C432" t="str">
            <v>On-Site Power Supply and Transmission - Control Room and Ablution Facilities for Main Consumer Sub Station Yard - Roads, Pathways, Offloading Areas and Fences GA</v>
          </cell>
          <cell r="D432" t="str">
            <v>'-</v>
          </cell>
          <cell r="E432" t="str">
            <v>RES - Reserved Placeholder</v>
          </cell>
          <cell r="F432" t="str">
            <v>Pending</v>
          </cell>
        </row>
        <row r="433">
          <cell r="B433" t="str">
            <v>6105AK124-6200-CGAD-0049</v>
          </cell>
          <cell r="C433" t="str">
            <v>On-Site Power Supply and Transmission - Control Room and Ablution Facilities for Main Consumer Sub Station Yard - Water Reticulation and Sewer System Design</v>
          </cell>
          <cell r="D433" t="str">
            <v>'-</v>
          </cell>
          <cell r="E433" t="str">
            <v>RES - Reserved Placeholder</v>
          </cell>
          <cell r="F433" t="str">
            <v>Pending</v>
          </cell>
        </row>
        <row r="434">
          <cell r="B434" t="str">
            <v>6105AK124-6200-CGAD-0050</v>
          </cell>
          <cell r="C434" t="str">
            <v>On-Site Power Supply and Transmission - Control Room and Ablution Facilities for Main Consumer Sub Station Yard - Utilities Connections and Battery Limits GA</v>
          </cell>
          <cell r="D434" t="str">
            <v>'-</v>
          </cell>
          <cell r="E434" t="str">
            <v>RES - Reserved Placeholder</v>
          </cell>
          <cell r="F434" t="str">
            <v>Pending</v>
          </cell>
        </row>
        <row r="435">
          <cell r="B435" t="str">
            <v>6105AK124-6200-CGAD-0051</v>
          </cell>
          <cell r="C435" t="str">
            <v>On-Site Power Supply and Transmission - Control Room and Ablution Facilities for Main Consumer Sub Station Yard - Key Emergency Points and Equipment</v>
          </cell>
          <cell r="D435" t="str">
            <v>'-</v>
          </cell>
          <cell r="E435" t="str">
            <v>RES - Reserved Placeholder</v>
          </cell>
          <cell r="F435" t="str">
            <v>Pending</v>
          </cell>
        </row>
        <row r="436">
          <cell r="B436" t="str">
            <v>6105AK124-6200-CGAD-0052</v>
          </cell>
          <cell r="C436" t="str">
            <v>On-Site Power Supply and Transmission - Control Room and Ablution Facilities for Main Consumer Sub Station Yard - Laydown Areas and Temp Buildings GA</v>
          </cell>
          <cell r="D436" t="str">
            <v>'-</v>
          </cell>
          <cell r="E436" t="str">
            <v>RES - Reserved Placeholder</v>
          </cell>
          <cell r="F436" t="str">
            <v>Pending</v>
          </cell>
        </row>
        <row r="437">
          <cell r="B437" t="str">
            <v>6105AK124-6200-CGAD-0053</v>
          </cell>
          <cell r="C437" t="str">
            <v>On-Site Power Supply and Transmission - Transfer Bus Gantry for 33kV Mining Sub Station 33kV OHL Supply - Terrace Equipment GA</v>
          </cell>
          <cell r="D437" t="str">
            <v>'-</v>
          </cell>
          <cell r="E437" t="str">
            <v>RES - Reserved Placeholder</v>
          </cell>
          <cell r="F437" t="str">
            <v>Pending</v>
          </cell>
        </row>
        <row r="438">
          <cell r="B438" t="str">
            <v>6105AK124-6200-CGAD-0054</v>
          </cell>
          <cell r="C438" t="str">
            <v>On-Site Power Supply and Transmission - Transfer Bus Gantry Termination for 33kV OHL Income from HV Substation - Terrace Equipment GA</v>
          </cell>
          <cell r="D438" t="str">
            <v>'-</v>
          </cell>
          <cell r="E438" t="str">
            <v>RES - Reserved Placeholder</v>
          </cell>
          <cell r="F438" t="str">
            <v>Pending</v>
          </cell>
        </row>
        <row r="439">
          <cell r="B439" t="str">
            <v>6105AK124-6200-CGAD-0055</v>
          </cell>
          <cell r="C439" t="str">
            <v>On-Site Power Supply and Transmission - Fire Protection and Detection System for Main Consumer Sub Station Yard - Fire Detection and Suppression System</v>
          </cell>
          <cell r="D439" t="str">
            <v>'-</v>
          </cell>
          <cell r="E439" t="str">
            <v>RES - Reserved Placeholder</v>
          </cell>
          <cell r="F439" t="str">
            <v>Pending</v>
          </cell>
        </row>
        <row r="440">
          <cell r="B440" t="str">
            <v>6105AK124-6200-CGAD-0056</v>
          </cell>
          <cell r="C440" t="str">
            <v>On-Site Power Supply and Transmission - Main Consumer Substation - Oil Storage Room General Arrangement</v>
          </cell>
          <cell r="D440" t="str">
            <v>'-</v>
          </cell>
          <cell r="E440" t="str">
            <v>RES - Reserved Placeholder</v>
          </cell>
          <cell r="F440" t="str">
            <v>Pending</v>
          </cell>
        </row>
        <row r="441">
          <cell r="B441" t="str">
            <v>6105AK124-6200-CISO-0001</v>
          </cell>
          <cell r="C441" t="str">
            <v>On-Site Power Supply and Transmission - Main Consumer Substation - Cable Gantry Isometric Arrangement</v>
          </cell>
          <cell r="D441" t="str">
            <v>'-</v>
          </cell>
          <cell r="E441" t="str">
            <v>RES - Reserved Placeholder</v>
          </cell>
          <cell r="F441" t="str">
            <v>Pending</v>
          </cell>
        </row>
        <row r="442">
          <cell r="B442" t="str">
            <v>6105AK124-6200-CLAY-0001</v>
          </cell>
          <cell r="C442" t="str">
            <v>On-Site Power Supply and Transmission - Main Consumer Substation - Layout - Sht. 1 of 1</v>
          </cell>
          <cell r="D442" t="str">
            <v>B</v>
          </cell>
          <cell r="E442" t="str">
            <v>IFR - Issued for Review</v>
          </cell>
          <cell r="F442" t="str">
            <v>Reviewed</v>
          </cell>
        </row>
        <row r="443">
          <cell r="B443" t="str">
            <v>6105AK124-6200-CLAY-0002</v>
          </cell>
          <cell r="C443" t="str">
            <v>CANCELLED - On-Site Power Supply and Transmission - Main Consumer Intake Power Complex - Bulk Eartworks Layout - Sht.1 of 2</v>
          </cell>
          <cell r="D443" t="str">
            <v>'-</v>
          </cell>
          <cell r="E443" t="str">
            <v>CAN - Cancelled</v>
          </cell>
          <cell r="F443" t="str">
            <v>Terminated</v>
          </cell>
        </row>
        <row r="444">
          <cell r="B444" t="str">
            <v>6105AK124-6200-CLAY-0003</v>
          </cell>
          <cell r="C444" t="str">
            <v>CANCELLED - On-Site Power Supply and Transmission - Main Consumer Intake Power Complex - Bulk Eartworks Layout - Sht.2 of 2</v>
          </cell>
          <cell r="D444" t="str">
            <v>'-</v>
          </cell>
          <cell r="E444" t="str">
            <v>CAN - Cancelled</v>
          </cell>
          <cell r="F444" t="str">
            <v>Terminated</v>
          </cell>
        </row>
        <row r="445">
          <cell r="B445" t="str">
            <v>6105AK124-6200-CLAY-0004</v>
          </cell>
          <cell r="C445" t="str">
            <v>On-Site Power Supply and Transmission - Main Consumer Substation - Roads and Servitudes Layout</v>
          </cell>
          <cell r="D445" t="str">
            <v>'-</v>
          </cell>
          <cell r="E445" t="str">
            <v>RES - Reserved Placeholder</v>
          </cell>
          <cell r="F445" t="str">
            <v>Pending</v>
          </cell>
        </row>
        <row r="446">
          <cell r="B446" t="str">
            <v>6105AK124-6200-CLAY-0005</v>
          </cell>
          <cell r="C446" t="str">
            <v>On-Site Power Supply and Transmission - Main Consumer Substation - Storm Water Dainage Layout</v>
          </cell>
          <cell r="D446" t="str">
            <v>'-</v>
          </cell>
          <cell r="E446" t="str">
            <v>RES - Reserved Placeholder</v>
          </cell>
          <cell r="F446" t="str">
            <v>Pending</v>
          </cell>
        </row>
        <row r="447">
          <cell r="B447" t="str">
            <v>6105AK124-6200-CLAY-0006</v>
          </cell>
          <cell r="C447" t="str">
            <v>On-Site Power Supply and Transmission - Main Consumer Substation - Underground Utilities and Piping Layout</v>
          </cell>
          <cell r="D447" t="str">
            <v>'-</v>
          </cell>
          <cell r="E447" t="str">
            <v>RES - Reserved Placeholder</v>
          </cell>
          <cell r="F447" t="str">
            <v>Pending</v>
          </cell>
        </row>
        <row r="448">
          <cell r="B448" t="str">
            <v>6105AK124-6200-CLAY-0007</v>
          </cell>
          <cell r="C448" t="str">
            <v>On-Site Power Supply and Transmission - Main Consumer Substation - Cable Trench Layout</v>
          </cell>
          <cell r="D448" t="str">
            <v>'-</v>
          </cell>
          <cell r="E448" t="str">
            <v>RES - Reserved Placeholder</v>
          </cell>
          <cell r="F448" t="str">
            <v>Pending</v>
          </cell>
        </row>
        <row r="449">
          <cell r="B449" t="str">
            <v>6105AK124-6200-CLAY-0008</v>
          </cell>
          <cell r="C449" t="str">
            <v>On-Site Power Supply and Transmission - Main Consumer Substation - Fencing Layout</v>
          </cell>
          <cell r="D449" t="str">
            <v>'-</v>
          </cell>
          <cell r="E449" t="str">
            <v>RES - Reserved Placeholder</v>
          </cell>
          <cell r="F449" t="str">
            <v>Pending</v>
          </cell>
        </row>
        <row r="450">
          <cell r="B450" t="str">
            <v>6105AK124-6200-CLAY-0009</v>
          </cell>
          <cell r="C450" t="str">
            <v>On-Site Power Supply and Transmission - Main Consumer Substation - Oil Treatment Facility Layout</v>
          </cell>
          <cell r="D450" t="str">
            <v>'-</v>
          </cell>
          <cell r="E450" t="str">
            <v>RES - Reserved Placeholder</v>
          </cell>
          <cell r="F450" t="str">
            <v>Pending</v>
          </cell>
        </row>
        <row r="451">
          <cell r="B451" t="str">
            <v>6105AK124-6200-CLAY-0010</v>
          </cell>
          <cell r="C451" t="str">
            <v>On-Site Power Supply and Transmission - Main Consumer Substation - 33kV E-house Layout</v>
          </cell>
          <cell r="D451" t="str">
            <v>'-</v>
          </cell>
          <cell r="E451" t="str">
            <v>RES - Reserved Placeholder</v>
          </cell>
          <cell r="F451" t="str">
            <v>Pending</v>
          </cell>
        </row>
        <row r="452">
          <cell r="B452" t="str">
            <v>6105AK124-6200-CLAY-0011</v>
          </cell>
          <cell r="C452" t="str">
            <v>On-Site Power Supply and Transmission - Main Consumer Substation - Auxillary Power Layout</v>
          </cell>
          <cell r="D452" t="str">
            <v>'-</v>
          </cell>
          <cell r="E452" t="str">
            <v>RES - Reserved Placeholder</v>
          </cell>
          <cell r="F452" t="str">
            <v>Pending</v>
          </cell>
        </row>
        <row r="453">
          <cell r="B453" t="str">
            <v>6105AK124-6200-CLAY-0012</v>
          </cell>
          <cell r="C453" t="str">
            <v>On-Site Power Supply and Transmission - Main Consumer Substation - Early Mining Layout</v>
          </cell>
          <cell r="D453" t="str">
            <v>'-</v>
          </cell>
          <cell r="E453" t="str">
            <v>RES - Reserved Placeholder</v>
          </cell>
          <cell r="F453" t="str">
            <v>Pending</v>
          </cell>
        </row>
        <row r="454">
          <cell r="B454" t="str">
            <v>6105AK124-6200-CLAY-0013</v>
          </cell>
          <cell r="C454" t="str">
            <v>On-Site Power Supply and Transmission - Main Consumer Substation - Laydown Area Layout</v>
          </cell>
          <cell r="D454" t="str">
            <v>'-</v>
          </cell>
          <cell r="E454" t="str">
            <v>RES - Reserved Placeholder</v>
          </cell>
          <cell r="F454" t="str">
            <v>Pending</v>
          </cell>
        </row>
        <row r="455">
          <cell r="B455" t="str">
            <v>6105AK124-6200-CLAY-0014</v>
          </cell>
          <cell r="C455" t="str">
            <v>On-Site Power Supply and Transmission - Main Consumer Substation - Contractor Interface Responsibility Layout</v>
          </cell>
          <cell r="D455" t="str">
            <v>A</v>
          </cell>
          <cell r="E455" t="str">
            <v>IFR - Issued for Review</v>
          </cell>
          <cell r="F455" t="str">
            <v>Reviewed With Comments</v>
          </cell>
        </row>
        <row r="456">
          <cell r="B456" t="str">
            <v>6105AK124-6200-CLAY-0015</v>
          </cell>
          <cell r="C456" t="str">
            <v>On-Site Power Supply and Transmission - Main Consumer Substation - PPE temporary facilities layout</v>
          </cell>
          <cell r="D456" t="str">
            <v>'-</v>
          </cell>
          <cell r="E456" t="str">
            <v>RES - Reserved Placeholder</v>
          </cell>
          <cell r="F456" t="str">
            <v>Pending</v>
          </cell>
        </row>
        <row r="457">
          <cell r="B457" t="str">
            <v>6105AK124-6200-CMDL-0001</v>
          </cell>
          <cell r="C457" t="str">
            <v>On-Site Power Supply and Transmission - Terrace Roads and Access-ways for Main Consumer SS - 3D Designs and Drawings</v>
          </cell>
          <cell r="D457" t="str">
            <v>'-</v>
          </cell>
          <cell r="E457" t="str">
            <v>RES - Reserved Placeholder</v>
          </cell>
          <cell r="F457" t="str">
            <v>Pending</v>
          </cell>
        </row>
        <row r="458">
          <cell r="B458" t="str">
            <v>6105AK124-6200-CMDL-0002</v>
          </cell>
          <cell r="C458" t="str">
            <v>On-Site Power Supply and Transmission - Main Consumer Sub Station Yard Stormwater Drainage - 3D Designs and Drawings</v>
          </cell>
          <cell r="D458" t="str">
            <v>'-</v>
          </cell>
          <cell r="E458" t="str">
            <v>RES - Reserved Placeholder</v>
          </cell>
          <cell r="F458" t="str">
            <v>Pending</v>
          </cell>
        </row>
        <row r="459">
          <cell r="B459" t="str">
            <v>6105AK124-6200-CMDL-0003</v>
          </cell>
          <cell r="C459" t="str">
            <v>On-Site Power Supply and Transmission - Main Consumer Sub Station Yard Underground Utility Piping - 3D Designs and Drawings</v>
          </cell>
          <cell r="D459" t="str">
            <v>'-</v>
          </cell>
          <cell r="E459" t="str">
            <v>RES - Reserved Placeholder</v>
          </cell>
          <cell r="F459" t="str">
            <v>Pending</v>
          </cell>
        </row>
        <row r="460">
          <cell r="B460" t="str">
            <v>6105AK124-6200-CMDL-0004</v>
          </cell>
          <cell r="C460" t="str">
            <v>On-Site Power Supply and Transmission - Collection Sump from Bunds for Main Consumer Sub Station Yard - 3D Designs and Drawings</v>
          </cell>
          <cell r="D460" t="str">
            <v>'-</v>
          </cell>
          <cell r="E460" t="str">
            <v>RES - Reserved Placeholder</v>
          </cell>
          <cell r="F460" t="str">
            <v>Pending</v>
          </cell>
        </row>
        <row r="461">
          <cell r="B461" t="str">
            <v>6105AK124-6200-CMDL-0005</v>
          </cell>
          <cell r="C461" t="str">
            <v>On-Site Power Supply and Transmission - Cable Racks and Trays for Main Consumer Sub Station Yard - 3D Designs and Drawings</v>
          </cell>
          <cell r="D461" t="str">
            <v>'-</v>
          </cell>
          <cell r="E461" t="str">
            <v>RES - Reserved Placeholder</v>
          </cell>
          <cell r="F461" t="str">
            <v>Pending</v>
          </cell>
        </row>
        <row r="462">
          <cell r="B462" t="str">
            <v>6105AK124-6200-CMDL-0006</v>
          </cell>
          <cell r="C462" t="str">
            <v>On-Site Power Supply and Transmission - Cable Trench and Tunnels for Main Consumer Sub Station Yard - 3D Designs and Drawings</v>
          </cell>
          <cell r="D462" t="str">
            <v>'-</v>
          </cell>
          <cell r="E462" t="str">
            <v>RES - Reserved Placeholder</v>
          </cell>
          <cell r="F462" t="str">
            <v>Pending</v>
          </cell>
        </row>
        <row r="463">
          <cell r="B463" t="str">
            <v>6105AK124-6200-CMDL-0007</v>
          </cell>
          <cell r="C463" t="str">
            <v>On-Site Power Supply and Transmission - Pipe Racks and Supports for Main Consumer Sub Station Yard - 3D Designs and Drawings</v>
          </cell>
          <cell r="D463" t="str">
            <v>'-</v>
          </cell>
          <cell r="E463" t="str">
            <v>RES - Reserved Placeholder</v>
          </cell>
          <cell r="F463" t="str">
            <v>Pending</v>
          </cell>
        </row>
        <row r="464">
          <cell r="B464" t="str">
            <v>6105AK124-6200-CMDL-0008</v>
          </cell>
          <cell r="C464" t="str">
            <v>On-Site Power Supply and Transmission - Earthing Systems for Main Consumer Sub Station Yard - 3D Designs and Drawings</v>
          </cell>
          <cell r="D464" t="str">
            <v>'-</v>
          </cell>
          <cell r="E464" t="str">
            <v>RES - Reserved Placeholder</v>
          </cell>
          <cell r="F464" t="str">
            <v>Pending</v>
          </cell>
        </row>
        <row r="465">
          <cell r="B465" t="str">
            <v>6105AK124-6200-CMDL-0009</v>
          </cell>
          <cell r="C465" t="str">
            <v>On-Site Power Supply and Transmission - Perimeter Fencing and Access Control for Main Consumer Sub Station Yard - 3D Designs and Drawings</v>
          </cell>
          <cell r="D465" t="str">
            <v>'-</v>
          </cell>
          <cell r="E465" t="str">
            <v>RES - Reserved Placeholder</v>
          </cell>
          <cell r="F465" t="str">
            <v>Pending</v>
          </cell>
        </row>
        <row r="466">
          <cell r="B466" t="str">
            <v>6105AK124-6200-CMDL-0010</v>
          </cell>
          <cell r="C466" t="str">
            <v>On-Site Power Supply and Transmission - Small Power and Lighting for Main Consumer Sub Station Yard - 3D Designs and Drawings</v>
          </cell>
          <cell r="D466" t="str">
            <v>'-</v>
          </cell>
          <cell r="E466" t="str">
            <v>RES - Reserved Placeholder</v>
          </cell>
          <cell r="F466" t="str">
            <v>Pending</v>
          </cell>
        </row>
        <row r="467">
          <cell r="B467" t="str">
            <v>6105AK124-6200-CMDL-0011</v>
          </cell>
          <cell r="C467" t="str">
            <v>On-Site Power Supply and Transmission - Control Room and Ablution Facilities for Main Consumer Sub Station Yard - 3D Designs and Drawings</v>
          </cell>
          <cell r="D467" t="str">
            <v>'-</v>
          </cell>
          <cell r="E467" t="str">
            <v>RES - Reserved Placeholder</v>
          </cell>
          <cell r="F467" t="str">
            <v>Pending</v>
          </cell>
        </row>
        <row r="468">
          <cell r="B468" t="str">
            <v>6105AK124-6200-CPLN-0001</v>
          </cell>
          <cell r="C468" t="str">
            <v>On-Site Power Supply and Transmission - Main Consumer Sub Station Yard Stormwater Drainage - Civil Works Execution Plan</v>
          </cell>
          <cell r="D468" t="str">
            <v>'-</v>
          </cell>
          <cell r="E468" t="str">
            <v>RES - Reserved Placeholder</v>
          </cell>
          <cell r="F468" t="str">
            <v>Pending</v>
          </cell>
        </row>
        <row r="469">
          <cell r="B469" t="str">
            <v>6105AK124-6200-CPLN-0002</v>
          </cell>
          <cell r="C469" t="str">
            <v>On-Site Power Supply and Transmission - Main Consumer Sub Station Yard Underground Utility Piping - Civil Works Execution Plan</v>
          </cell>
          <cell r="D469" t="str">
            <v>'-</v>
          </cell>
          <cell r="E469" t="str">
            <v>RES - Reserved Placeholder</v>
          </cell>
          <cell r="F469" t="str">
            <v>Pending</v>
          </cell>
        </row>
        <row r="470">
          <cell r="B470" t="str">
            <v>6105AK124-6200-CPLN-0003</v>
          </cell>
          <cell r="C470" t="str">
            <v>On-Site Power Supply and Transmission - Collection Sump from Bunds for Main Consumer Sub Station Yard - Civil Works Execution Plan</v>
          </cell>
          <cell r="D470" t="str">
            <v>'-</v>
          </cell>
          <cell r="E470" t="str">
            <v>RES - Reserved Placeholder</v>
          </cell>
          <cell r="F470" t="str">
            <v>Pending</v>
          </cell>
        </row>
        <row r="471">
          <cell r="B471" t="str">
            <v>6105AK124-6200-CPLN-0004</v>
          </cell>
          <cell r="C471" t="str">
            <v>On-Site Power Supply and Transmission - Cable Trench and Tunnels for Main Consumer Sub Station Yard - Civil Works Execution Plan</v>
          </cell>
          <cell r="D471" t="str">
            <v>'-</v>
          </cell>
          <cell r="E471" t="str">
            <v>RES - Reserved Placeholder</v>
          </cell>
          <cell r="F471" t="str">
            <v>Pending</v>
          </cell>
        </row>
        <row r="472">
          <cell r="B472" t="str">
            <v>6105AK124-6200-CPLN-0005</v>
          </cell>
          <cell r="C472" t="str">
            <v>On-Site Power Supply and Transmission - Pipe Racks and Supports for Main Consumer Sub Station Yard - Civil Works Execution Plan</v>
          </cell>
          <cell r="D472" t="str">
            <v>'-</v>
          </cell>
          <cell r="E472" t="str">
            <v>RES - Reserved Placeholder</v>
          </cell>
          <cell r="F472" t="str">
            <v>Pending</v>
          </cell>
        </row>
        <row r="473">
          <cell r="B473" t="str">
            <v>6105AK124-6200-CPLN-0006</v>
          </cell>
          <cell r="C473" t="str">
            <v>On-Site Power Supply and Transmission - Earthing Systems for Main Consumer Sub Station Yard - Civil Works Execution Plan</v>
          </cell>
          <cell r="D473" t="str">
            <v>'-</v>
          </cell>
          <cell r="E473" t="str">
            <v>RES - Reserved Placeholder</v>
          </cell>
          <cell r="F473" t="str">
            <v>Pending</v>
          </cell>
        </row>
        <row r="474">
          <cell r="B474" t="str">
            <v>6105AK124-6200-CPLN-0007</v>
          </cell>
          <cell r="C474" t="str">
            <v>On-Site Power Supply and Transmission - Small Power and Lighting for Main Consumer Sub Station Yard - Civil Works Execution Plan</v>
          </cell>
          <cell r="D474" t="str">
            <v>'-</v>
          </cell>
          <cell r="E474" t="str">
            <v>RES - Reserved Placeholder</v>
          </cell>
          <cell r="F474" t="str">
            <v>Pending</v>
          </cell>
        </row>
        <row r="475">
          <cell r="B475" t="str">
            <v>6105AK124-6200-CPLN-0008</v>
          </cell>
          <cell r="C475" t="str">
            <v>On-Site Power Supply and Transmission - Control Room and Ablution Facilities for Main Consumer Sub Station Yard - Civil Works Execution Plan</v>
          </cell>
          <cell r="D475" t="str">
            <v>'-</v>
          </cell>
          <cell r="E475" t="str">
            <v>RES - Reserved Placeholder</v>
          </cell>
          <cell r="F475" t="str">
            <v>Pending</v>
          </cell>
        </row>
        <row r="476">
          <cell r="B476" t="str">
            <v>6105AK124-6200-CPPL-0001</v>
          </cell>
          <cell r="C476" t="str">
            <v>On-Site Power Supply and Transmission - Terrace Roads and Access-ways for Main Consumer SS - Operational and Maint Access Routes Design</v>
          </cell>
          <cell r="D476" t="str">
            <v>'-</v>
          </cell>
          <cell r="E476" t="str">
            <v>RES - Reserved Placeholder</v>
          </cell>
          <cell r="F476" t="str">
            <v>Pending</v>
          </cell>
        </row>
        <row r="477">
          <cell r="B477" t="str">
            <v>6105AK124-6200-CPPL-0002</v>
          </cell>
          <cell r="C477" t="str">
            <v>On-Site Power Supply and Transmission - Main Consumer Sub Station Yard Stormwater Drainage - Operational and Maint Access Routes Design</v>
          </cell>
          <cell r="D477" t="str">
            <v>'-</v>
          </cell>
          <cell r="E477" t="str">
            <v>RES - Reserved Placeholder</v>
          </cell>
          <cell r="F477" t="str">
            <v>Pending</v>
          </cell>
        </row>
        <row r="478">
          <cell r="B478" t="str">
            <v>6105AK124-6200-CPPL-0003</v>
          </cell>
          <cell r="C478" t="str">
            <v>On-Site Power Supply and Transmission - Main Consumer Sub Station Yard Underground Utility Piping - Operational and Maint Access Routes Design</v>
          </cell>
          <cell r="D478" t="str">
            <v>'-</v>
          </cell>
          <cell r="E478" t="str">
            <v>RES - Reserved Placeholder</v>
          </cell>
          <cell r="F478" t="str">
            <v>Pending</v>
          </cell>
        </row>
        <row r="479">
          <cell r="B479" t="str">
            <v>6105AK124-6200-CPPL-0004</v>
          </cell>
          <cell r="C479" t="str">
            <v>On-Site Power Supply and Transmission - Cable Racks and Trays for Main Consumer Sub Station Yard - Operational and Maint Access Routes Design</v>
          </cell>
          <cell r="D479" t="str">
            <v>'-</v>
          </cell>
          <cell r="E479" t="str">
            <v>RES - Reserved Placeholder</v>
          </cell>
          <cell r="F479" t="str">
            <v>Pending</v>
          </cell>
        </row>
        <row r="480">
          <cell r="B480" t="str">
            <v>6105AK124-6200-CPPL-0005</v>
          </cell>
          <cell r="C480" t="str">
            <v>On-Site Power Supply and Transmission - Cable Trench and Tunnels for Main Consumer Sub Station Yard - Operational and Maint Access Routes Design</v>
          </cell>
          <cell r="D480" t="str">
            <v>'-</v>
          </cell>
          <cell r="E480" t="str">
            <v>RES - Reserved Placeholder</v>
          </cell>
          <cell r="F480" t="str">
            <v>Pending</v>
          </cell>
        </row>
        <row r="481">
          <cell r="B481" t="str">
            <v>6105AK124-6200-CPPL-0006</v>
          </cell>
          <cell r="C481" t="str">
            <v>On-Site Power Supply and Transmission - Control Room and Ablution Facilities for Main Consumer Sub Station Yard - Operational and Maint Access Routes Design</v>
          </cell>
          <cell r="D481" t="str">
            <v>'-</v>
          </cell>
          <cell r="E481" t="str">
            <v>RES - Reserved Placeholder</v>
          </cell>
          <cell r="F481" t="str">
            <v>Pending</v>
          </cell>
        </row>
        <row r="482">
          <cell r="B482" t="str">
            <v>6105AK124-6200-CSEC-0001</v>
          </cell>
          <cell r="C482" t="str">
            <v>CANCELLED - On-Site Power Supply and Transmission - Main Consumer Intake Power Complex - Bulk Eartworks Profile Layout - Sht.1 of 1</v>
          </cell>
          <cell r="D482" t="str">
            <v>'-</v>
          </cell>
          <cell r="E482" t="str">
            <v>CAN - Cancelled</v>
          </cell>
          <cell r="F482" t="str">
            <v>Terminated</v>
          </cell>
        </row>
        <row r="483">
          <cell r="B483" t="str">
            <v>6105AK124-6200-CSEC-0002</v>
          </cell>
          <cell r="C483" t="str">
            <v>CANCELLED - On-Site Power Supply and Transmission - Main Consumer Intake Power Complex - Bulk Eartworks Profile Sections - Sht.1 of 9</v>
          </cell>
          <cell r="D483" t="str">
            <v>'-</v>
          </cell>
          <cell r="E483" t="str">
            <v>CAN - Cancelled</v>
          </cell>
          <cell r="F483" t="str">
            <v>Terminated</v>
          </cell>
        </row>
        <row r="484">
          <cell r="B484" t="str">
            <v>6105AK124-6200-CSEC-0003</v>
          </cell>
          <cell r="C484" t="str">
            <v>CANCELLED - On-Site Power Supply and Transmission - Main Consumer Intake Power Complex - Bulk Eartworks Profile Sections - Sht.2 of 9</v>
          </cell>
          <cell r="D484" t="str">
            <v>'-</v>
          </cell>
          <cell r="E484" t="str">
            <v>CAN - Cancelled</v>
          </cell>
          <cell r="F484" t="str">
            <v>Terminated</v>
          </cell>
        </row>
        <row r="485">
          <cell r="B485" t="str">
            <v>6105AK124-6200-CSEC-0004</v>
          </cell>
          <cell r="C485" t="str">
            <v>CANCELLED - On-Site Power Supply and Transmission - Main Consumer Intake Power Complex - Bulk Eartworks Profile Sections - Sht.3 of 9</v>
          </cell>
          <cell r="D485" t="str">
            <v>'-</v>
          </cell>
          <cell r="E485" t="str">
            <v>CAN - Cancelled</v>
          </cell>
          <cell r="F485" t="str">
            <v>Terminated</v>
          </cell>
        </row>
        <row r="486">
          <cell r="B486" t="str">
            <v>6105AK124-6200-CSEC-0005</v>
          </cell>
          <cell r="C486" t="str">
            <v>CANCELLED - On-Site Power Supply and Transmission - Main Consumer Intake Power Complex - Bulk Eartworks Profile Sections - Sht.4 of 9</v>
          </cell>
          <cell r="D486" t="str">
            <v>'-</v>
          </cell>
          <cell r="E486" t="str">
            <v>CAN - Cancelled</v>
          </cell>
          <cell r="F486" t="str">
            <v>Terminated</v>
          </cell>
        </row>
        <row r="487">
          <cell r="B487" t="str">
            <v>6105AK124-6200-CSEC-0006</v>
          </cell>
          <cell r="C487" t="str">
            <v>CANCELLED - On-Site Power Supply and Transmission - Main Consumer Intake Power Complex - Bulk Eartworks Profile Sections - Sht.5 of 9</v>
          </cell>
          <cell r="D487" t="str">
            <v>'-</v>
          </cell>
          <cell r="E487" t="str">
            <v>CAN - Cancelled</v>
          </cell>
          <cell r="F487" t="str">
            <v>Terminated</v>
          </cell>
        </row>
        <row r="488">
          <cell r="B488" t="str">
            <v>6105AK124-6200-CSEC-0007</v>
          </cell>
          <cell r="C488" t="str">
            <v>CANCELLED - On-Site Power Supply and Transmission - Main Consumer Intake Power Complex - Bulk Eartworks Profile Sections - Sht.6 of 9</v>
          </cell>
          <cell r="D488" t="str">
            <v>'-</v>
          </cell>
          <cell r="E488" t="str">
            <v>CAN - Cancelled</v>
          </cell>
          <cell r="F488" t="str">
            <v>Terminated</v>
          </cell>
        </row>
        <row r="489">
          <cell r="B489" t="str">
            <v>6105AK124-6200-CSEC-0008</v>
          </cell>
          <cell r="C489" t="str">
            <v>CANCELLED - On-Site Power Supply and Transmission - Main Consumer Intake Power Complex - Bulk Eartworks Profile Sections - Sht.7 of 9</v>
          </cell>
          <cell r="D489" t="str">
            <v>'-</v>
          </cell>
          <cell r="E489" t="str">
            <v>CAN - Cancelled</v>
          </cell>
          <cell r="F489" t="str">
            <v>Terminated</v>
          </cell>
        </row>
        <row r="490">
          <cell r="B490" t="str">
            <v>6105AK124-6200-CSEC-0009</v>
          </cell>
          <cell r="C490" t="str">
            <v>CANCELLED - On-Site Power Supply and Transmission - Main Consumer Intake Power Complex - Bulk Eartworks Profile Sections - Sht.8 of 9</v>
          </cell>
          <cell r="D490" t="str">
            <v>'-</v>
          </cell>
          <cell r="E490" t="str">
            <v>CAN - Cancelled</v>
          </cell>
          <cell r="F490" t="str">
            <v>Terminated</v>
          </cell>
        </row>
        <row r="491">
          <cell r="B491" t="str">
            <v>6105AK124-6200-CSEC-0010</v>
          </cell>
          <cell r="C491" t="str">
            <v>CANCELLED - On-Site Power Supply and Transmission - Main Consumer Intake Power Complex - Bulk Eartworks Profile Sections - Sht.9 of 9</v>
          </cell>
          <cell r="D491" t="str">
            <v>'-</v>
          </cell>
          <cell r="E491" t="str">
            <v>CAN - Cancelled</v>
          </cell>
          <cell r="F491" t="str">
            <v>Terminated</v>
          </cell>
        </row>
        <row r="492">
          <cell r="B492" t="str">
            <v>6105AK124-6200-CSEC-0011</v>
          </cell>
          <cell r="C492" t="str">
            <v>On-Site Power Supply and Transmission - Main Consumer Sub Station Yard Stormwater Drainage - Structural Earthing and Bonding Design</v>
          </cell>
          <cell r="D492" t="str">
            <v>'-</v>
          </cell>
          <cell r="E492" t="str">
            <v>RES - Reserved Placeholder</v>
          </cell>
          <cell r="F492" t="str">
            <v>Pending</v>
          </cell>
        </row>
        <row r="493">
          <cell r="B493" t="str">
            <v>6105AK124-6200-CSEC-0012</v>
          </cell>
          <cell r="C493" t="str">
            <v>On-Site Power Supply and Transmission - Main Consumer Sub Station Yard Underground Utility Piping - Structural Earthing and Bonding Design</v>
          </cell>
          <cell r="D493" t="str">
            <v>'-</v>
          </cell>
          <cell r="E493" t="str">
            <v>RES - Reserved Placeholder</v>
          </cell>
          <cell r="F493" t="str">
            <v>Pending</v>
          </cell>
        </row>
        <row r="494">
          <cell r="B494" t="str">
            <v>6105AK124-6200-CSEC-0013</v>
          </cell>
          <cell r="C494" t="str">
            <v>On-Site Power Supply and Transmission - Main Consumer Sub Station Yard Underground Utility Piping - Corrosion Prevention and Protection Design</v>
          </cell>
          <cell r="D494" t="str">
            <v>'-</v>
          </cell>
          <cell r="E494" t="str">
            <v>RES - Reserved Placeholder</v>
          </cell>
          <cell r="F494" t="str">
            <v>Pending</v>
          </cell>
        </row>
        <row r="495">
          <cell r="B495" t="str">
            <v>6105AK124-6200-CSEC-0014</v>
          </cell>
          <cell r="C495" t="str">
            <v>On-Site Power Supply and Transmission - Cable Racks and Trays for Main Consumer Sub Station Yard - Corrosion Prevention and Protection Design</v>
          </cell>
          <cell r="D495" t="str">
            <v>'-</v>
          </cell>
          <cell r="E495" t="str">
            <v>RES - Reserved Placeholder</v>
          </cell>
          <cell r="F495" t="str">
            <v>Pending</v>
          </cell>
        </row>
        <row r="496">
          <cell r="B496" t="str">
            <v>6105AK124-6200-CSEC-0015</v>
          </cell>
          <cell r="C496" t="str">
            <v>On-Site Power Supply and Transmission - Cable Racks and Trays for Main Consumer Sub Station Yard - Structural Earthing and Bonding Design</v>
          </cell>
          <cell r="D496" t="str">
            <v>'-</v>
          </cell>
          <cell r="E496" t="str">
            <v>RES - Reserved Placeholder</v>
          </cell>
          <cell r="F496" t="str">
            <v>Pending</v>
          </cell>
        </row>
        <row r="497">
          <cell r="B497" t="str">
            <v>6105AK124-6200-CSEC-0016</v>
          </cell>
          <cell r="C497" t="str">
            <v>On-Site Power Supply and Transmission - Pipe Racks and Supports for Main Consumer Sub Station Yard - Structural Earthing and Bonding Design</v>
          </cell>
          <cell r="D497" t="str">
            <v>'-</v>
          </cell>
          <cell r="E497" t="str">
            <v>RES - Reserved Placeholder</v>
          </cell>
          <cell r="F497" t="str">
            <v>Pending</v>
          </cell>
        </row>
        <row r="498">
          <cell r="B498" t="str">
            <v>6105AK124-6200-CSEC-0017</v>
          </cell>
          <cell r="C498" t="str">
            <v>On-Site Power Supply and Transmission - Earthing Systems for Main Consumer Sub Station Yard - Corrosion Prevention and Protection Design</v>
          </cell>
          <cell r="D498" t="str">
            <v>'-</v>
          </cell>
          <cell r="E498" t="str">
            <v>RES - Reserved Placeholder</v>
          </cell>
          <cell r="F498" t="str">
            <v>Pending</v>
          </cell>
        </row>
        <row r="499">
          <cell r="B499" t="str">
            <v>6105AK124-6200-CSEC-0018</v>
          </cell>
          <cell r="C499" t="str">
            <v>On-Site Power Supply and Transmission - Earthing Systems for Main Consumer Sub Station Yard - Structural Earthing and Bonding Design</v>
          </cell>
          <cell r="D499" t="str">
            <v>'-</v>
          </cell>
          <cell r="E499" t="str">
            <v>RES - Reserved Placeholder</v>
          </cell>
          <cell r="F499" t="str">
            <v>Pending</v>
          </cell>
        </row>
        <row r="500">
          <cell r="B500" t="str">
            <v>6105AK124-6200-CSEC-0019</v>
          </cell>
          <cell r="C500" t="str">
            <v>On-Site Power Supply and Transmission - Small Power and Lighting for Main Consumer Sub Station Yard - Corrosion Prevention and Protection Design</v>
          </cell>
          <cell r="D500" t="str">
            <v>'-</v>
          </cell>
          <cell r="E500" t="str">
            <v>RES - Reserved Placeholder</v>
          </cell>
          <cell r="F500" t="str">
            <v>Pending</v>
          </cell>
        </row>
        <row r="501">
          <cell r="B501" t="str">
            <v>6105AK124-6200-CSEC-0020</v>
          </cell>
          <cell r="C501" t="str">
            <v>On-Site Power Supply and Transmission - Small Power and Lighting for Main Consumer Sub Station Yard - Structural Earthing and Bonding Design</v>
          </cell>
          <cell r="D501" t="str">
            <v>'-</v>
          </cell>
          <cell r="E501" t="str">
            <v>RES - Reserved Placeholder</v>
          </cell>
          <cell r="F501" t="str">
            <v>Pending</v>
          </cell>
        </row>
        <row r="502">
          <cell r="B502" t="str">
            <v>6105AK124-6200-CSEC-0021</v>
          </cell>
          <cell r="C502" t="str">
            <v>On-Site Power Supply and Transmission - Control Room and Ablution Facilities for Main Consumer Sub Station Yard - Structural Earthing and Bonding Design</v>
          </cell>
          <cell r="D502" t="str">
            <v>'-</v>
          </cell>
          <cell r="E502" t="str">
            <v>RES - Reserved Placeholder</v>
          </cell>
          <cell r="F502" t="str">
            <v>Pending</v>
          </cell>
        </row>
        <row r="503">
          <cell r="B503" t="str">
            <v>6105AK124-6200-CSEC-0022</v>
          </cell>
          <cell r="C503" t="str">
            <v>On-Site Power Supply and Transmission - Control Room and Ablution Facilities for Main Consumer Sub Station Yard - Corrosion Prevention and Protection Design</v>
          </cell>
          <cell r="D503" t="str">
            <v>'-</v>
          </cell>
          <cell r="E503" t="str">
            <v>RES - Reserved Placeholder</v>
          </cell>
          <cell r="F503" t="str">
            <v>Pending</v>
          </cell>
        </row>
        <row r="504">
          <cell r="B504" t="str">
            <v>6105AK124-6200-CSEC-0023</v>
          </cell>
          <cell r="C504" t="str">
            <v>On-Site Power Supply and Transmission - Transfer Bus Gantry for 33kV Mining Sub Station 33kV OHL Supply - Structural Earthing and Bonding Design</v>
          </cell>
          <cell r="D504" t="str">
            <v>'-</v>
          </cell>
          <cell r="E504" t="str">
            <v>RES - Reserved Placeholder</v>
          </cell>
          <cell r="F504" t="str">
            <v>Pending</v>
          </cell>
        </row>
        <row r="505">
          <cell r="B505" t="str">
            <v>6105AK124-6200-CSEC-0024</v>
          </cell>
          <cell r="C505" t="str">
            <v>On-Site Power Supply and Transmission - Transfer Bus Gantry Termination for 33kV OHL Income from HV Substation - Structural Earthing and Bonding Design</v>
          </cell>
          <cell r="D505" t="str">
            <v>'-</v>
          </cell>
          <cell r="E505" t="str">
            <v>RES - Reserved Placeholder</v>
          </cell>
          <cell r="F505" t="str">
            <v>Pending</v>
          </cell>
        </row>
        <row r="506">
          <cell r="B506" t="str">
            <v>6105AK124-6200-CSEC-0025</v>
          </cell>
          <cell r="C506" t="str">
            <v>On-Site Power Supply and Transmission - Fire Protection and Detection System for Main Consumer Sub Station Yard - Corrosion Prevention and Protection Design</v>
          </cell>
          <cell r="D506" t="str">
            <v>'-</v>
          </cell>
          <cell r="E506" t="str">
            <v>RES - Reserved Placeholder</v>
          </cell>
          <cell r="F506" t="str">
            <v>Pending</v>
          </cell>
        </row>
        <row r="507">
          <cell r="B507" t="str">
            <v>6105AK124-6200-CSEC-0026</v>
          </cell>
          <cell r="C507" t="str">
            <v>On-Site Power Supply and Transmission - Main Consumer Substation - Roads and Servitudes Sections</v>
          </cell>
          <cell r="D507" t="str">
            <v>'-</v>
          </cell>
          <cell r="E507" t="str">
            <v>RES - Reserved Placeholder</v>
          </cell>
          <cell r="F507" t="str">
            <v>Pending</v>
          </cell>
        </row>
        <row r="508">
          <cell r="B508" t="str">
            <v>6105AK124-6200-CSEC-0027</v>
          </cell>
          <cell r="C508" t="str">
            <v>On-Site Power Supply and Transmission - Main Consumer Substation - Storm Water Dainage Sections</v>
          </cell>
          <cell r="D508" t="str">
            <v>'-</v>
          </cell>
          <cell r="E508" t="str">
            <v>RES - Reserved Placeholder</v>
          </cell>
          <cell r="F508" t="str">
            <v>Pending</v>
          </cell>
        </row>
        <row r="509">
          <cell r="B509" t="str">
            <v>6105AK124-6200-CSEC-0028</v>
          </cell>
          <cell r="C509" t="str">
            <v>On-Site Power Supply and Transmission - Main Consumer Substation - Underground Utilities and Piping Setion</v>
          </cell>
          <cell r="D509" t="str">
            <v>'-</v>
          </cell>
          <cell r="E509" t="str">
            <v>RES - Reserved Placeholder</v>
          </cell>
          <cell r="F509" t="str">
            <v>Pending</v>
          </cell>
        </row>
        <row r="510">
          <cell r="B510" t="str">
            <v>6105AK124-6200-CSEC-0029</v>
          </cell>
          <cell r="C510" t="str">
            <v>On-Site Power Supply and Transmission - Main Consumer Substation - Cable Trench Section</v>
          </cell>
          <cell r="D510" t="str">
            <v>'-</v>
          </cell>
          <cell r="E510" t="str">
            <v>RES - Reserved Placeholder</v>
          </cell>
          <cell r="F510" t="str">
            <v>Pending</v>
          </cell>
        </row>
        <row r="511">
          <cell r="B511" t="str">
            <v>6105AK124-6200-CSEC-0030</v>
          </cell>
          <cell r="C511" t="str">
            <v>On-Site Power Supply and Transmission - Main Consumer Substation - Oil Treatment Facility Section</v>
          </cell>
          <cell r="D511" t="str">
            <v>'-</v>
          </cell>
          <cell r="E511" t="str">
            <v>RES - Reserved Placeholder</v>
          </cell>
          <cell r="F511" t="str">
            <v>Pending</v>
          </cell>
        </row>
        <row r="512">
          <cell r="B512" t="str">
            <v>6105AK124-6200-CSEC-0031</v>
          </cell>
          <cell r="C512" t="str">
            <v>On-Site Power Supply and Transmission - Main Consumer Substation - 33kV E-house Section</v>
          </cell>
          <cell r="D512" t="str">
            <v>'-</v>
          </cell>
          <cell r="E512" t="str">
            <v>RES - Reserved Placeholder</v>
          </cell>
          <cell r="F512" t="str">
            <v>Pending</v>
          </cell>
        </row>
        <row r="513">
          <cell r="B513" t="str">
            <v>6105AK124-6200-CSEC-0032</v>
          </cell>
          <cell r="C513" t="str">
            <v>On-Site Power Supply and Transmission - Main Consumer Substation - Auxillary Power Section</v>
          </cell>
          <cell r="D513" t="str">
            <v>'-</v>
          </cell>
          <cell r="E513" t="str">
            <v>RES - Reserved Placeholder</v>
          </cell>
          <cell r="F513" t="str">
            <v>Pending</v>
          </cell>
        </row>
        <row r="514">
          <cell r="B514" t="str">
            <v>6105AK124-6200-CSEC-0033</v>
          </cell>
          <cell r="C514" t="str">
            <v>On-Site Power Supply and Transmission - Main Consumer Substation - Control Room, Offices, Prayer Room and Ablutions Section</v>
          </cell>
          <cell r="D514" t="str">
            <v>'-</v>
          </cell>
          <cell r="E514" t="str">
            <v>RES - Reserved Placeholder</v>
          </cell>
          <cell r="F514" t="str">
            <v>Pending</v>
          </cell>
        </row>
        <row r="515">
          <cell r="B515" t="str">
            <v>6105AK124-6200-CSEC-0034</v>
          </cell>
          <cell r="C515" t="str">
            <v>On-Site Power Supply and Transmission - Main Consumer Substation - Oil Storage Room Section</v>
          </cell>
          <cell r="D515" t="str">
            <v>'-</v>
          </cell>
          <cell r="E515" t="str">
            <v>RES - Reserved Placeholder</v>
          </cell>
          <cell r="F515" t="str">
            <v>Pending</v>
          </cell>
        </row>
        <row r="516">
          <cell r="B516" t="str">
            <v>6105AK124-6200-CSHP-0001</v>
          </cell>
          <cell r="C516" t="str">
            <v>On-Site Power Supply and Transmission - Cable Racks and Trays for Main Consumer Sub Station Yard - Equipment Assembly Drawings</v>
          </cell>
          <cell r="D516" t="str">
            <v>'-</v>
          </cell>
          <cell r="E516" t="str">
            <v>RES - Reserved Placeholder</v>
          </cell>
          <cell r="F516" t="str">
            <v>Pending</v>
          </cell>
        </row>
        <row r="517">
          <cell r="B517" t="str">
            <v>6105AK124-6200-CSHP-0002</v>
          </cell>
          <cell r="C517" t="str">
            <v>On-Site Power Supply and Transmission - Perimeter Fencing and Access Control for Main Consumer Sub Station Yard - Equipment Assembly Drawings</v>
          </cell>
          <cell r="D517" t="str">
            <v>'-</v>
          </cell>
          <cell r="E517" t="str">
            <v>RES - Reserved Placeholder</v>
          </cell>
          <cell r="F517" t="str">
            <v>Pending</v>
          </cell>
        </row>
        <row r="518">
          <cell r="B518" t="str">
            <v>6105AK124-6200-CSHP-0003</v>
          </cell>
          <cell r="C518" t="str">
            <v>On-Site Power Supply and Transmission - Small Power and Lighting for Main Consumer Sub Station Yard - Equipment Assembly Drawings</v>
          </cell>
          <cell r="D518" t="str">
            <v>'-</v>
          </cell>
          <cell r="E518" t="str">
            <v>RES - Reserved Placeholder</v>
          </cell>
          <cell r="F518" t="str">
            <v>Pending</v>
          </cell>
        </row>
        <row r="519">
          <cell r="B519" t="str">
            <v>6105AK124-6200-CSHP-0004</v>
          </cell>
          <cell r="C519" t="str">
            <v>On-Site Power Supply and Transmission - Transfer Bus Gantry for 33kV Mining Sub Station 33kV OHL Supply - Equipment Assembly Drawings</v>
          </cell>
          <cell r="D519" t="str">
            <v>'-</v>
          </cell>
          <cell r="E519" t="str">
            <v>RES - Reserved Placeholder</v>
          </cell>
          <cell r="F519" t="str">
            <v>Pending</v>
          </cell>
        </row>
        <row r="520">
          <cell r="B520" t="str">
            <v>6105AK124-6200-CSHP-0005</v>
          </cell>
          <cell r="C520" t="str">
            <v>On-Site Power Supply and Transmission - Transfer Bus Gantry Termination for 33kV OHL Income from HV Substation - Equipment Assembly Drawings</v>
          </cell>
          <cell r="D520" t="str">
            <v>'-</v>
          </cell>
          <cell r="E520" t="str">
            <v>RES - Reserved Placeholder</v>
          </cell>
          <cell r="F520" t="str">
            <v>Pending</v>
          </cell>
        </row>
        <row r="521">
          <cell r="B521" t="str">
            <v>6105AK124-6200-CSPC-0001</v>
          </cell>
          <cell r="C521" t="str">
            <v>On-Site Power Supply and Transmission - Terrace Roads and Access-ways for Main Consumer SS - Civil Design Requirements</v>
          </cell>
          <cell r="D521" t="str">
            <v>'-</v>
          </cell>
          <cell r="E521" t="str">
            <v>RES - Reserved Placeholder</v>
          </cell>
          <cell r="F521" t="str">
            <v>Pending</v>
          </cell>
        </row>
        <row r="522">
          <cell r="B522" t="str">
            <v>6105AK124-6200-CSPC-0002</v>
          </cell>
          <cell r="C522" t="str">
            <v>On-Site Power Supply and Transmission - Terrace Roads and Access-ways for Main Consumer SS - Excavation, Trenching and Compacting Design</v>
          </cell>
          <cell r="D522" t="str">
            <v>'-</v>
          </cell>
          <cell r="E522" t="str">
            <v>RES - Reserved Placeholder</v>
          </cell>
          <cell r="F522" t="str">
            <v>Pending</v>
          </cell>
        </row>
        <row r="523">
          <cell r="B523" t="str">
            <v>6105AK124-6200-CSPC-0003</v>
          </cell>
          <cell r="C523" t="str">
            <v>On-Site Power Supply and Transmission - Terrace Roads and Access-ways for Main Consumer SS - Concrete Construction Material Specifications</v>
          </cell>
          <cell r="D523" t="str">
            <v>'-</v>
          </cell>
          <cell r="E523" t="str">
            <v>RES - Reserved Placeholder</v>
          </cell>
          <cell r="F523" t="str">
            <v>Pending</v>
          </cell>
        </row>
        <row r="524">
          <cell r="B524" t="str">
            <v>6105AK124-6200-CSPC-0004</v>
          </cell>
          <cell r="C524" t="str">
            <v>On-Site Power Supply and Transmission - Main Consumer Sub Station Yard Stormwater Drainage - Civil Design Requirements</v>
          </cell>
          <cell r="D524" t="str">
            <v>'-</v>
          </cell>
          <cell r="E524" t="str">
            <v>RES - Reserved Placeholder</v>
          </cell>
          <cell r="F524" t="str">
            <v>Pending</v>
          </cell>
        </row>
        <row r="525">
          <cell r="B525" t="str">
            <v>6105AK124-6200-CSPC-0005</v>
          </cell>
          <cell r="C525" t="str">
            <v>On-Site Power Supply and Transmission - Main Consumer Sub Station Yard Stormwater Drainage - Excavation, Trenching and Compacting Design</v>
          </cell>
          <cell r="D525" t="str">
            <v>'-</v>
          </cell>
          <cell r="E525" t="str">
            <v>RES - Reserved Placeholder</v>
          </cell>
          <cell r="F525" t="str">
            <v>Pending</v>
          </cell>
        </row>
        <row r="526">
          <cell r="B526" t="str">
            <v>6105AK124-6200-CSPC-0006</v>
          </cell>
          <cell r="C526" t="str">
            <v>On-Site Power Supply and Transmission - Main Consumer Sub Station Yard Stormwater Drainage - Concrete Construction Material Specifications</v>
          </cell>
          <cell r="D526" t="str">
            <v>'-</v>
          </cell>
          <cell r="E526" t="str">
            <v>RES - Reserved Placeholder</v>
          </cell>
          <cell r="F526" t="str">
            <v>Pending</v>
          </cell>
        </row>
        <row r="527">
          <cell r="B527" t="str">
            <v>6105AK124-6200-CSPC-0007</v>
          </cell>
          <cell r="C527" t="str">
            <v>On-Site Power Supply and Transmission - Main Consumer Sub Station Yard Underground Utility Piping - Civil Design Requirements</v>
          </cell>
          <cell r="D527" t="str">
            <v>'-</v>
          </cell>
          <cell r="E527" t="str">
            <v>RES - Reserved Placeholder</v>
          </cell>
          <cell r="F527" t="str">
            <v>Pending</v>
          </cell>
        </row>
        <row r="528">
          <cell r="B528" t="str">
            <v>6105AK124-6200-CSPC-0008</v>
          </cell>
          <cell r="C528" t="str">
            <v>On-Site Power Supply and Transmission - Main Consumer Sub Station Yard Underground Utility Piping - Excavation, Trenching and Compacting Design</v>
          </cell>
          <cell r="D528" t="str">
            <v>'-</v>
          </cell>
          <cell r="E528" t="str">
            <v>RES - Reserved Placeholder</v>
          </cell>
          <cell r="F528" t="str">
            <v>Pending</v>
          </cell>
        </row>
        <row r="529">
          <cell r="B529" t="str">
            <v>6105AK124-6200-CSPC-0009</v>
          </cell>
          <cell r="C529" t="str">
            <v>On-Site Power Supply and Transmission - Main Consumer Sub Station Yard Underground Utility Piping - Concrete Construction Material Specifications</v>
          </cell>
          <cell r="D529" t="str">
            <v>'-</v>
          </cell>
          <cell r="E529" t="str">
            <v>RES - Reserved Placeholder</v>
          </cell>
          <cell r="F529" t="str">
            <v>Pending</v>
          </cell>
        </row>
        <row r="530">
          <cell r="B530" t="str">
            <v>6105AK124-6200-CSPC-0010</v>
          </cell>
          <cell r="C530" t="str">
            <v>On-Site Power Supply and Transmission - Main Consumer Sub Station Yard Underground Utility Piping - Steel Structures Corrosion Protection Specification</v>
          </cell>
          <cell r="D530" t="str">
            <v>'-</v>
          </cell>
          <cell r="E530" t="str">
            <v>RES - Reserved Placeholder</v>
          </cell>
          <cell r="F530" t="str">
            <v>Pending</v>
          </cell>
        </row>
        <row r="531">
          <cell r="B531" t="str">
            <v>6105AK124-6200-CSPC-0011</v>
          </cell>
          <cell r="C531" t="str">
            <v>On-Site Power Supply and Transmission - Collection Sump from Bunds for Main Consumer Sub Station Yard - Civil Design Requirements</v>
          </cell>
          <cell r="D531" t="str">
            <v>'-</v>
          </cell>
          <cell r="E531" t="str">
            <v>RES - Reserved Placeholder</v>
          </cell>
          <cell r="F531" t="str">
            <v>Pending</v>
          </cell>
        </row>
        <row r="532">
          <cell r="B532" t="str">
            <v>6105AK124-6200-CSPC-0012</v>
          </cell>
          <cell r="C532" t="str">
            <v>On-Site Power Supply and Transmission - Collection Sump from Bunds for Main Consumer Sub Station Yard - Excavation, Trenching and Compacting Design</v>
          </cell>
          <cell r="D532" t="str">
            <v>'-</v>
          </cell>
          <cell r="E532" t="str">
            <v>RES - Reserved Placeholder</v>
          </cell>
          <cell r="F532" t="str">
            <v>Pending</v>
          </cell>
        </row>
        <row r="533">
          <cell r="B533" t="str">
            <v>6105AK124-6200-CSPC-0013</v>
          </cell>
          <cell r="C533" t="str">
            <v>On-Site Power Supply and Transmission - Collection Sump from Bunds for Main Consumer Sub Station Yard - Concrete Construction Material Specifications</v>
          </cell>
          <cell r="D533" t="str">
            <v>'-</v>
          </cell>
          <cell r="E533" t="str">
            <v>RES - Reserved Placeholder</v>
          </cell>
          <cell r="F533" t="str">
            <v>Pending</v>
          </cell>
        </row>
        <row r="534">
          <cell r="B534" t="str">
            <v>6105AK124-6200-CSPC-0014</v>
          </cell>
          <cell r="C534" t="str">
            <v>On-Site Power Supply and Transmission - Cable Racks and Trays for Main Consumer Sub Station Yard - Civil Design Requirements</v>
          </cell>
          <cell r="D534" t="str">
            <v>'-</v>
          </cell>
          <cell r="E534" t="str">
            <v>RES - Reserved Placeholder</v>
          </cell>
          <cell r="F534" t="str">
            <v>Pending</v>
          </cell>
        </row>
        <row r="535">
          <cell r="B535" t="str">
            <v>6105AK124-6200-CSPC-0015</v>
          </cell>
          <cell r="C535" t="str">
            <v>On-Site Power Supply and Transmission - Cable Racks and Trays for Main Consumer Sub Station Yard - Concrete Construction Material Specifications</v>
          </cell>
          <cell r="D535" t="str">
            <v>'-</v>
          </cell>
          <cell r="E535" t="str">
            <v>RES - Reserved Placeholder</v>
          </cell>
          <cell r="F535" t="str">
            <v>Pending</v>
          </cell>
        </row>
        <row r="536">
          <cell r="B536" t="str">
            <v>6105AK124-6200-CSPC-0016</v>
          </cell>
          <cell r="C536" t="str">
            <v>On-Site Power Supply and Transmission - Cable Racks and Trays for Main Consumer Sub Station Yard - Steel Structures Corrosion Protection Specification</v>
          </cell>
          <cell r="D536" t="str">
            <v>'-</v>
          </cell>
          <cell r="E536" t="str">
            <v>RES - Reserved Placeholder</v>
          </cell>
          <cell r="F536" t="str">
            <v>Pending</v>
          </cell>
        </row>
        <row r="537">
          <cell r="B537" t="str">
            <v>6105AK124-6200-CSPC-0017</v>
          </cell>
          <cell r="C537" t="str">
            <v>On-Site Power Supply and Transmission - Cable Trench and Tunnels for Main Consumer Sub Station Yard - Civil Design Requirements</v>
          </cell>
          <cell r="D537" t="str">
            <v>'-</v>
          </cell>
          <cell r="E537" t="str">
            <v>RES - Reserved Placeholder</v>
          </cell>
          <cell r="F537" t="str">
            <v>Pending</v>
          </cell>
        </row>
        <row r="538">
          <cell r="B538" t="str">
            <v>6105AK124-6200-CSPC-0018</v>
          </cell>
          <cell r="C538" t="str">
            <v>On-Site Power Supply and Transmission - Cable Trench and Tunnels for Main Consumer Sub Station Yard - Excavation, Trenching and Compacting Design</v>
          </cell>
          <cell r="D538" t="str">
            <v>'-</v>
          </cell>
          <cell r="E538" t="str">
            <v>RES - Reserved Placeholder</v>
          </cell>
          <cell r="F538" t="str">
            <v>Pending</v>
          </cell>
        </row>
        <row r="539">
          <cell r="B539" t="str">
            <v>6105AK124-6200-CSPC-0019</v>
          </cell>
          <cell r="C539" t="str">
            <v>On-Site Power Supply and Transmission - Cable Trench and Tunnels for Main Consumer Sub Station Yard - Concrete Construction Material Specifications</v>
          </cell>
          <cell r="D539" t="str">
            <v>'-</v>
          </cell>
          <cell r="E539" t="str">
            <v>RES - Reserved Placeholder</v>
          </cell>
          <cell r="F539" t="str">
            <v>Pending</v>
          </cell>
        </row>
        <row r="540">
          <cell r="B540" t="str">
            <v>6105AK124-6200-CSPC-0020</v>
          </cell>
          <cell r="C540" t="str">
            <v>On-Site Power Supply and Transmission - Pipe Racks and Supports for Main Consumer Sub Station Yard - Steel Structures Corrosion Protection Specification</v>
          </cell>
          <cell r="D540" t="str">
            <v>'-</v>
          </cell>
          <cell r="E540" t="str">
            <v>RES - Reserved Placeholder</v>
          </cell>
          <cell r="F540" t="str">
            <v>Pending</v>
          </cell>
        </row>
        <row r="541">
          <cell r="B541" t="str">
            <v>6105AK124-6200-CSPC-0021</v>
          </cell>
          <cell r="C541" t="str">
            <v>On-Site Power Supply and Transmission - Earthing Systems for Main Consumer Sub Station Yard - Concrete Construction Material Specifications</v>
          </cell>
          <cell r="D541" t="str">
            <v>'-</v>
          </cell>
          <cell r="E541" t="str">
            <v>RES - Reserved Placeholder</v>
          </cell>
          <cell r="F541" t="str">
            <v>Pending</v>
          </cell>
        </row>
        <row r="542">
          <cell r="B542" t="str">
            <v>6105AK124-6200-CSPC-0022</v>
          </cell>
          <cell r="C542" t="str">
            <v>On-Site Power Supply and Transmission - Earthing Systems for Main Consumer Sub Station Yard - Excavation, Trenching and Compacting Design</v>
          </cell>
          <cell r="D542" t="str">
            <v>'-</v>
          </cell>
          <cell r="E542" t="str">
            <v>RES - Reserved Placeholder</v>
          </cell>
          <cell r="F542" t="str">
            <v>Pending</v>
          </cell>
        </row>
        <row r="543">
          <cell r="B543" t="str">
            <v>6105AK124-6200-CSPC-0023</v>
          </cell>
          <cell r="C543" t="str">
            <v>On-Site Power Supply and Transmission - Perimeter Fencing and Access Control for Main Consumer Sub Station Yard - Excavation, Trenching and Compacting Design</v>
          </cell>
          <cell r="D543" t="str">
            <v>'-</v>
          </cell>
          <cell r="E543" t="str">
            <v>RES - Reserved Placeholder</v>
          </cell>
          <cell r="F543" t="str">
            <v>Pending</v>
          </cell>
        </row>
        <row r="544">
          <cell r="B544" t="str">
            <v>6105AK124-6200-CSPC-0024</v>
          </cell>
          <cell r="C544" t="str">
            <v>On-Site Power Supply and Transmission - Perimeter Fencing and Access Control for Main Consumer Sub Station Yard - Concrete Construction Material Specifications</v>
          </cell>
          <cell r="D544" t="str">
            <v>'-</v>
          </cell>
          <cell r="E544" t="str">
            <v>RES - Reserved Placeholder</v>
          </cell>
          <cell r="F544" t="str">
            <v>Pending</v>
          </cell>
        </row>
        <row r="545">
          <cell r="B545" t="str">
            <v>6105AK124-6200-CSPC-0025</v>
          </cell>
          <cell r="C545" t="str">
            <v>On-Site Power Supply and Transmission - Perimeter Fencing and Access Control for Main Consumer Sub Station Yard - Steel Structures Corrosion Protection Specification</v>
          </cell>
          <cell r="D545" t="str">
            <v>'-</v>
          </cell>
          <cell r="E545" t="str">
            <v>RES - Reserved Placeholder</v>
          </cell>
          <cell r="F545" t="str">
            <v>Pending</v>
          </cell>
        </row>
        <row r="546">
          <cell r="B546" t="str">
            <v>6105AK124-6200-CSPC-0026</v>
          </cell>
          <cell r="C546" t="str">
            <v>On-Site Power Supply and Transmission - Small Power and Lighting for Main Consumer Sub Station Yard - Concrete Construction Material Specifications</v>
          </cell>
          <cell r="D546" t="str">
            <v>'-</v>
          </cell>
          <cell r="E546" t="str">
            <v>RES - Reserved Placeholder</v>
          </cell>
          <cell r="F546" t="str">
            <v>Pending</v>
          </cell>
        </row>
        <row r="547">
          <cell r="B547" t="str">
            <v>6105AK124-6200-CSPC-0027</v>
          </cell>
          <cell r="C547" t="str">
            <v>On-Site Power Supply and Transmission - Control Room and Ablution Facilities for Main Consumer Sub Station Yard - Civil Design Requirements</v>
          </cell>
          <cell r="D547" t="str">
            <v>'-</v>
          </cell>
          <cell r="E547" t="str">
            <v>RES - Reserved Placeholder</v>
          </cell>
          <cell r="F547" t="str">
            <v>Pending</v>
          </cell>
        </row>
        <row r="548">
          <cell r="B548" t="str">
            <v>6105AK124-6200-CSPC-0028</v>
          </cell>
          <cell r="C548" t="str">
            <v>On-Site Power Supply and Transmission - Control Room and Ablution Facilities for Main Consumer Sub Station Yard - Excavation, Trenching and Compacting Design</v>
          </cell>
          <cell r="D548" t="str">
            <v>'-</v>
          </cell>
          <cell r="E548" t="str">
            <v>RES - Reserved Placeholder</v>
          </cell>
          <cell r="F548" t="str">
            <v>Pending</v>
          </cell>
        </row>
        <row r="549">
          <cell r="B549" t="str">
            <v>6105AK124-6200-CSPC-0029</v>
          </cell>
          <cell r="C549" t="str">
            <v>On-Site Power Supply and Transmission - Control Room and Ablution Facilities for Main Consumer Sub Station Yard - Concrete Construction Material Specifications</v>
          </cell>
          <cell r="D549" t="str">
            <v>'-</v>
          </cell>
          <cell r="E549" t="str">
            <v>RES - Reserved Placeholder</v>
          </cell>
          <cell r="F549" t="str">
            <v>Pending</v>
          </cell>
        </row>
        <row r="550">
          <cell r="B550" t="str">
            <v>6105AK124-6200-CSPC-0030</v>
          </cell>
          <cell r="C550" t="str">
            <v>On-Site Power Supply and Transmission - Control Room and Ablution Facilities for Main Consumer Sub Station Yard - Steel Structures Corrosion Protection Specification</v>
          </cell>
          <cell r="D550" t="str">
            <v>'-</v>
          </cell>
          <cell r="E550" t="str">
            <v>RES - Reserved Placeholder</v>
          </cell>
          <cell r="F550" t="str">
            <v>Pending</v>
          </cell>
        </row>
        <row r="551">
          <cell r="B551" t="str">
            <v>6105AK124-6200-CSPC-0031</v>
          </cell>
          <cell r="C551" t="str">
            <v>On-Site Power Supply and Transmission - Transfer Bus Gantry for 33kV Mining Sub Station 33kV OHL Supply - Concrete Construction Material Specifications</v>
          </cell>
          <cell r="D551" t="str">
            <v>'-</v>
          </cell>
          <cell r="E551" t="str">
            <v>RES - Reserved Placeholder</v>
          </cell>
          <cell r="F551" t="str">
            <v>Pending</v>
          </cell>
        </row>
        <row r="552">
          <cell r="B552" t="str">
            <v>6105AK124-6200-CSPC-0032</v>
          </cell>
          <cell r="C552" t="str">
            <v>On-Site Power Supply and Transmission - Transfer Bus Gantry Termination for 33kV OHL Income from HV Substation - Concrete Construction Material Specifications</v>
          </cell>
          <cell r="D552" t="str">
            <v>'-</v>
          </cell>
          <cell r="E552" t="str">
            <v>RES - Reserved Placeholder</v>
          </cell>
          <cell r="F552" t="str">
            <v>Pending</v>
          </cell>
        </row>
        <row r="553">
          <cell r="B553" t="str">
            <v>6105AK124-6200-CSPL-0001</v>
          </cell>
          <cell r="C553" t="str">
            <v>On-Site Power Supply and Transmission - Main Consumer Sub Station Yard Underground Utility Piping - Pipe Fabrication and Field Installation Inspection</v>
          </cell>
          <cell r="D553" t="str">
            <v>'-</v>
          </cell>
          <cell r="E553" t="str">
            <v>RES - Reserved Placeholder</v>
          </cell>
          <cell r="F553" t="str">
            <v>Pending</v>
          </cell>
        </row>
        <row r="554">
          <cell r="B554" t="str">
            <v>6105AK124-6200-CSPL-0002</v>
          </cell>
          <cell r="C554" t="str">
            <v>On-Site Power Supply and Transmission - Control Room and Ablution Facilities for Main Consumer Sub Station Yard - Pipe Fabrication and Field Installation Inspection</v>
          </cell>
          <cell r="D554" t="str">
            <v>'-</v>
          </cell>
          <cell r="E554" t="str">
            <v>RES - Reserved Placeholder</v>
          </cell>
          <cell r="F554" t="str">
            <v>Pending</v>
          </cell>
        </row>
        <row r="555">
          <cell r="B555" t="str">
            <v>6105AK124-6200-CSSD-0001</v>
          </cell>
          <cell r="C555" t="str">
            <v>On-Site Power Supply and Transmission - Cable Racks and Trays for Main Consumer Sub Station Yard - Steel Support Structures Design</v>
          </cell>
          <cell r="D555" t="str">
            <v>'-</v>
          </cell>
          <cell r="E555" t="str">
            <v>RES - Reserved Placeholder</v>
          </cell>
          <cell r="F555" t="str">
            <v>Pending</v>
          </cell>
        </row>
        <row r="556">
          <cell r="B556" t="str">
            <v>6105AK124-6200-CSSD-0002</v>
          </cell>
          <cell r="C556" t="str">
            <v>On-Site Power Supply and Transmission - Pipe Racks and Supports for Main Consumer Sub Station Yard - Steel Support Structures Design</v>
          </cell>
          <cell r="D556" t="str">
            <v>'-</v>
          </cell>
          <cell r="E556" t="str">
            <v>RES - Reserved Placeholder</v>
          </cell>
          <cell r="F556" t="str">
            <v>Pending</v>
          </cell>
        </row>
        <row r="557">
          <cell r="B557" t="str">
            <v>6105AK124-6200-CSSD-0003</v>
          </cell>
          <cell r="C557" t="str">
            <v>On-Site Power Supply and Transmission - Perimeter Fencing and Access Control for Main Consumer Sub Station Yard - Steel Support Structures Design</v>
          </cell>
          <cell r="D557" t="str">
            <v>'-</v>
          </cell>
          <cell r="E557" t="str">
            <v>RES - Reserved Placeholder</v>
          </cell>
          <cell r="F557" t="str">
            <v>Pending</v>
          </cell>
        </row>
        <row r="558">
          <cell r="B558" t="str">
            <v>6105AK124-6200-CSTD-0001</v>
          </cell>
          <cell r="C558" t="str">
            <v>On-Site Power Supply and Transmission - Terrace Roads and Access-ways for Main Consumer SS - Bund-wall Requirements and Design</v>
          </cell>
          <cell r="D558" t="str">
            <v>'-</v>
          </cell>
          <cell r="E558" t="str">
            <v>RES - Reserved Placeholder</v>
          </cell>
          <cell r="F558" t="str">
            <v>Pending</v>
          </cell>
        </row>
        <row r="559">
          <cell r="B559" t="str">
            <v>6105AK124-6200-CSTD-0002</v>
          </cell>
          <cell r="C559" t="str">
            <v>On-Site Power Supply and Transmission - Terrace Roads and Access-ways for Main Consumer SS - Civil Construction Requirements</v>
          </cell>
          <cell r="D559" t="str">
            <v>'-</v>
          </cell>
          <cell r="E559" t="str">
            <v>RES - Reserved Placeholder</v>
          </cell>
          <cell r="F559" t="str">
            <v>Pending</v>
          </cell>
        </row>
        <row r="560">
          <cell r="B560" t="str">
            <v>6105AK124-6200-CSTD-0003</v>
          </cell>
          <cell r="C560" t="str">
            <v>On-Site Power Supply and Transmission - Terrace Roads and Access-ways for Main Consumer SS - Underground Pipe Route and Cable Bedding Design</v>
          </cell>
          <cell r="D560" t="str">
            <v>'-</v>
          </cell>
          <cell r="E560" t="str">
            <v>RES - Reserved Placeholder</v>
          </cell>
          <cell r="F560" t="str">
            <v>Pending</v>
          </cell>
        </row>
        <row r="561">
          <cell r="B561" t="str">
            <v>6105AK124-6200-CSTD-0004</v>
          </cell>
          <cell r="C561" t="str">
            <v>On-Site Power Supply and Transmission - Main Consumer Sub Station Yard Stormwater Drainage - Bund-wall Requirements and Design</v>
          </cell>
          <cell r="D561" t="str">
            <v>'-</v>
          </cell>
          <cell r="E561" t="str">
            <v>RES - Reserved Placeholder</v>
          </cell>
          <cell r="F561" t="str">
            <v>Pending</v>
          </cell>
        </row>
        <row r="562">
          <cell r="B562" t="str">
            <v>6105AK124-6200-CSTD-0005</v>
          </cell>
          <cell r="C562" t="str">
            <v>On-Site Power Supply and Transmission - Main Consumer Sub Station Yard Stormwater Drainage - Civil Construction Requirements</v>
          </cell>
          <cell r="D562" t="str">
            <v>'-</v>
          </cell>
          <cell r="E562" t="str">
            <v>RES - Reserved Placeholder</v>
          </cell>
          <cell r="F562" t="str">
            <v>Pending</v>
          </cell>
        </row>
        <row r="563">
          <cell r="B563" t="str">
            <v>6105AK124-6200-CSTD-0006</v>
          </cell>
          <cell r="C563" t="str">
            <v>On-Site Power Supply and Transmission - Main Consumer Sub Station Yard Stormwater Drainage - Roofing and Elevated Platforms Design</v>
          </cell>
          <cell r="D563" t="str">
            <v>'-</v>
          </cell>
          <cell r="E563" t="str">
            <v>RES - Reserved Placeholder</v>
          </cell>
          <cell r="F563" t="str">
            <v>Pending</v>
          </cell>
        </row>
        <row r="564">
          <cell r="B564" t="str">
            <v>6105AK124-6200-CSTD-0007</v>
          </cell>
          <cell r="C564" t="str">
            <v>On-Site Power Supply and Transmission - Main Consumer Sub Station Yard Stormwater Drainage - Underground Pipe Route and Cable Bedding Design</v>
          </cell>
          <cell r="D564" t="str">
            <v>'-</v>
          </cell>
          <cell r="E564" t="str">
            <v>RES - Reserved Placeholder</v>
          </cell>
          <cell r="F564" t="str">
            <v>Pending</v>
          </cell>
        </row>
        <row r="565">
          <cell r="B565" t="str">
            <v>6105AK124-6200-CSTD-0008</v>
          </cell>
          <cell r="C565" t="str">
            <v>On-Site Power Supply and Transmission - Main Consumer Sub Station Yard Underground Utility Piping - Bund-wall Requirements and Design</v>
          </cell>
          <cell r="D565" t="str">
            <v>'-</v>
          </cell>
          <cell r="E565" t="str">
            <v>RES - Reserved Placeholder</v>
          </cell>
          <cell r="F565" t="str">
            <v>Pending</v>
          </cell>
        </row>
        <row r="566">
          <cell r="B566" t="str">
            <v>6105AK124-6200-CSTD-0009</v>
          </cell>
          <cell r="C566" t="str">
            <v>On-Site Power Supply and Transmission - Main Consumer Sub Station Yard Underground Utility Piping - Civil Construction Requirements</v>
          </cell>
          <cell r="D566" t="str">
            <v>'-</v>
          </cell>
          <cell r="E566" t="str">
            <v>RES - Reserved Placeholder</v>
          </cell>
          <cell r="F566" t="str">
            <v>Pending</v>
          </cell>
        </row>
        <row r="567">
          <cell r="B567" t="str">
            <v>6105AK124-6200-CSTD-0010</v>
          </cell>
          <cell r="C567" t="str">
            <v>On-Site Power Supply and Transmission - Main Consumer Sub Station Yard Underground Utility Piping - Roofing and Elevated Platforms Design</v>
          </cell>
          <cell r="D567" t="str">
            <v>'-</v>
          </cell>
          <cell r="E567" t="str">
            <v>RES - Reserved Placeholder</v>
          </cell>
          <cell r="F567" t="str">
            <v>Pending</v>
          </cell>
        </row>
        <row r="568">
          <cell r="B568" t="str">
            <v>6105AK124-6200-CSTD-0011</v>
          </cell>
          <cell r="C568" t="str">
            <v>On-Site Power Supply and Transmission - Main Consumer Sub Station Yard Underground Utility Piping - Underground Pipe Route and Cable Bedding Design</v>
          </cell>
          <cell r="D568" t="str">
            <v>'-</v>
          </cell>
          <cell r="E568" t="str">
            <v>RES - Reserved Placeholder</v>
          </cell>
          <cell r="F568" t="str">
            <v>Pending</v>
          </cell>
        </row>
        <row r="569">
          <cell r="B569" t="str">
            <v>6105AK124-6200-CSTD-0012</v>
          </cell>
          <cell r="C569" t="str">
            <v>On-Site Power Supply and Transmission - Collection Sump from Bunds for Main Consumer Sub Station Yard - Bund-wall Requirements and Design</v>
          </cell>
          <cell r="D569" t="str">
            <v>'-</v>
          </cell>
          <cell r="E569" t="str">
            <v>RES - Reserved Placeholder</v>
          </cell>
          <cell r="F569" t="str">
            <v>Pending</v>
          </cell>
        </row>
        <row r="570">
          <cell r="B570" t="str">
            <v>6105AK124-6200-CSTD-0013</v>
          </cell>
          <cell r="C570" t="str">
            <v>On-Site Power Supply and Transmission - Collection Sump from Bunds for Main Consumer Sub Station Yard - Fire Protection System Design (Civil Works)</v>
          </cell>
          <cell r="D570" t="str">
            <v>'-</v>
          </cell>
          <cell r="E570" t="str">
            <v>RES - Reserved Placeholder</v>
          </cell>
          <cell r="F570" t="str">
            <v>Pending</v>
          </cell>
        </row>
        <row r="571">
          <cell r="B571" t="str">
            <v>6105AK124-6200-CSTD-0014</v>
          </cell>
          <cell r="C571" t="str">
            <v>On-Site Power Supply and Transmission - Collection Sump from Bunds for Main Consumer Sub Station Yard - Civil Construction Requirements</v>
          </cell>
          <cell r="D571" t="str">
            <v>'-</v>
          </cell>
          <cell r="E571" t="str">
            <v>RES - Reserved Placeholder</v>
          </cell>
          <cell r="F571" t="str">
            <v>Pending</v>
          </cell>
        </row>
        <row r="572">
          <cell r="B572" t="str">
            <v>6105AK124-6200-CSTD-0015</v>
          </cell>
          <cell r="C572" t="str">
            <v>On-Site Power Supply and Transmission - Collection Sump from Bunds for Main Consumer Sub Station Yard - Underground Pipe Route and Cable Bedding Design</v>
          </cell>
          <cell r="D572" t="str">
            <v>'-</v>
          </cell>
          <cell r="E572" t="str">
            <v>RES - Reserved Placeholder</v>
          </cell>
          <cell r="F572" t="str">
            <v>Pending</v>
          </cell>
        </row>
        <row r="573">
          <cell r="B573" t="str">
            <v>6105AK124-6200-CSTD-0016</v>
          </cell>
          <cell r="C573" t="str">
            <v>On-Site Power Supply and Transmission - Cable Racks and Trays for Main Consumer Sub Station Yard - Underground Pipe Route and Cable Bedding Design</v>
          </cell>
          <cell r="D573" t="str">
            <v>'-</v>
          </cell>
          <cell r="E573" t="str">
            <v>RES - Reserved Placeholder</v>
          </cell>
          <cell r="F573" t="str">
            <v>Pending</v>
          </cell>
        </row>
        <row r="574">
          <cell r="B574" t="str">
            <v>6105AK124-6200-CSTD-0017</v>
          </cell>
          <cell r="C574" t="str">
            <v>On-Site Power Supply and Transmission - Cable Trench and Tunnels for Main Consumer Sub Station Yard - Civil Construction Requirements</v>
          </cell>
          <cell r="D574" t="str">
            <v>'-</v>
          </cell>
          <cell r="E574" t="str">
            <v>RES - Reserved Placeholder</v>
          </cell>
          <cell r="F574" t="str">
            <v>Pending</v>
          </cell>
        </row>
        <row r="575">
          <cell r="B575" t="str">
            <v>6105AK124-6200-CSTD-0018</v>
          </cell>
          <cell r="C575" t="str">
            <v>On-Site Power Supply and Transmission - Cable Trench and Tunnels for Main Consumer Sub Station Yard - Underground Pipe Route and Cable Bedding Design</v>
          </cell>
          <cell r="D575" t="str">
            <v>'-</v>
          </cell>
          <cell r="E575" t="str">
            <v>RES - Reserved Placeholder</v>
          </cell>
          <cell r="F575" t="str">
            <v>Pending</v>
          </cell>
        </row>
        <row r="576">
          <cell r="B576" t="str">
            <v>6105AK124-6200-CSTD-0019</v>
          </cell>
          <cell r="C576" t="str">
            <v>On-Site Power Supply and Transmission - Perimeter Fencing and Access Control for Main Consumer Sub Station Yard - Underground Pipe Route and Cable Bedding Design</v>
          </cell>
          <cell r="D576" t="str">
            <v>'-</v>
          </cell>
          <cell r="E576" t="str">
            <v>RES - Reserved Placeholder</v>
          </cell>
          <cell r="F576" t="str">
            <v>Pending</v>
          </cell>
        </row>
        <row r="577">
          <cell r="B577" t="str">
            <v>6105AK124-6200-CSTD-0020</v>
          </cell>
          <cell r="C577" t="str">
            <v>On-Site Power Supply and Transmission - Small Power and Lighting for Main Consumer Sub Station Yard - Civil Construction Requirements</v>
          </cell>
          <cell r="D577" t="str">
            <v>'-</v>
          </cell>
          <cell r="E577" t="str">
            <v>RES - Reserved Placeholder</v>
          </cell>
          <cell r="F577" t="str">
            <v>Pending</v>
          </cell>
        </row>
        <row r="578">
          <cell r="B578" t="str">
            <v>6105AK124-6200-CSTD-0021</v>
          </cell>
          <cell r="C578" t="str">
            <v>On-Site Power Supply and Transmission - Small Power and Lighting for Main Consumer Sub Station Yard - Underground Pipe Route and Cable Bedding Design</v>
          </cell>
          <cell r="D578" t="str">
            <v>'-</v>
          </cell>
          <cell r="E578" t="str">
            <v>RES - Reserved Placeholder</v>
          </cell>
          <cell r="F578" t="str">
            <v>Pending</v>
          </cell>
        </row>
        <row r="579">
          <cell r="B579" t="str">
            <v>6105AK124-6200-CSTD-0022</v>
          </cell>
          <cell r="C579" t="str">
            <v>On-Site Power Supply and Transmission - Control Room and Ablution Facilities for Main Consumer Sub Station Yard - Civil Construction Requirements</v>
          </cell>
          <cell r="D579" t="str">
            <v>'-</v>
          </cell>
          <cell r="E579" t="str">
            <v>RES - Reserved Placeholder</v>
          </cell>
          <cell r="F579" t="str">
            <v>Pending</v>
          </cell>
        </row>
        <row r="580">
          <cell r="B580" t="str">
            <v>6105AK124-6200-CSTD-0023</v>
          </cell>
          <cell r="C580" t="str">
            <v>On-Site Power Supply and Transmission - Control Room and Ablution Facilities for Main Consumer Sub Station Yard - Roofing and Elevated Platforms Design</v>
          </cell>
          <cell r="D580" t="str">
            <v>'-</v>
          </cell>
          <cell r="E580" t="str">
            <v>RES - Reserved Placeholder</v>
          </cell>
          <cell r="F580" t="str">
            <v>Pending</v>
          </cell>
        </row>
        <row r="581">
          <cell r="B581" t="str">
            <v>6105AK124-6200-CSTD-0024</v>
          </cell>
          <cell r="C581" t="str">
            <v>On-Site Power Supply and Transmission - Control Room and Ablution Facilities for Main Consumer Sub Station Yard - Underground Pipe Route and Cable Bedding Design</v>
          </cell>
          <cell r="D581" t="str">
            <v>'-</v>
          </cell>
          <cell r="E581" t="str">
            <v>RES - Reserved Placeholder</v>
          </cell>
          <cell r="F581" t="str">
            <v>Pending</v>
          </cell>
        </row>
        <row r="582">
          <cell r="B582" t="str">
            <v>6105AK124-6200-CSTD-0025</v>
          </cell>
          <cell r="C582" t="str">
            <v>On-Site Power Supply and Transmission - Fire Protection and Detection System for Main Consumer Sub Station Yard - Fire Protection System Design (Civil Works)</v>
          </cell>
          <cell r="D582" t="str">
            <v>'-</v>
          </cell>
          <cell r="E582" t="str">
            <v>RES - Reserved Placeholder</v>
          </cell>
          <cell r="F582" t="str">
            <v>Pending</v>
          </cell>
        </row>
        <row r="583">
          <cell r="B583" t="str">
            <v>6105AK124-6200-CSTD-0026</v>
          </cell>
          <cell r="C583" t="str">
            <v>On-Site Power Supply and Transmission - Fire Protection and Detection System for Main Consumer Sub Station Yard - Civil Construction Requirements</v>
          </cell>
          <cell r="D583" t="str">
            <v>'-</v>
          </cell>
          <cell r="E583" t="str">
            <v>RES - Reserved Placeholder</v>
          </cell>
          <cell r="F583" t="str">
            <v>Pending</v>
          </cell>
        </row>
        <row r="584">
          <cell r="B584" t="str">
            <v>6105AK124-6200-EBOM-0001</v>
          </cell>
          <cell r="C584" t="str">
            <v>On-Site Power Supply and Transmission - Neutral Earthing Compensator Resistor (33kV NECr) - Bill of Material</v>
          </cell>
          <cell r="D584" t="str">
            <v>'-</v>
          </cell>
          <cell r="E584" t="str">
            <v>RES - Reserved Placeholder</v>
          </cell>
          <cell r="F584" t="str">
            <v>Pending</v>
          </cell>
        </row>
        <row r="585">
          <cell r="B585" t="str">
            <v>6105AK124-6200-EBOM-0002</v>
          </cell>
          <cell r="C585" t="str">
            <v>On-Site Power Supply and Transmission - Neutral Earthing Reactor (11kV NER) - Bill of Material</v>
          </cell>
          <cell r="D585" t="str">
            <v>'-</v>
          </cell>
          <cell r="E585" t="str">
            <v>RES - Reserved Placeholder</v>
          </cell>
          <cell r="F585" t="str">
            <v>Pending</v>
          </cell>
        </row>
        <row r="586">
          <cell r="B586" t="str">
            <v>6105AK124-6200-EBOM-0003</v>
          </cell>
          <cell r="C586" t="str">
            <v>On-Site Power Supply and Transmission - Power Transformers - 33/11kV - 25MVA - Bill of Material</v>
          </cell>
          <cell r="D586" t="str">
            <v>'-</v>
          </cell>
          <cell r="E586" t="str">
            <v>RES - Reserved Placeholder</v>
          </cell>
          <cell r="F586" t="str">
            <v>Pending</v>
          </cell>
        </row>
        <row r="587">
          <cell r="B587" t="str">
            <v>6105AK124-6200-ECAL-0004</v>
          </cell>
          <cell r="C587" t="str">
            <v>On-Site Power Supply and Transmission - Terrace Roads and Access-ways for Main Consumer SS - Conductor Sag and Tension Plan</v>
          </cell>
          <cell r="D587" t="str">
            <v>'-</v>
          </cell>
          <cell r="E587" t="str">
            <v>RES - Reserved Placeholder</v>
          </cell>
          <cell r="F587" t="str">
            <v>Pending</v>
          </cell>
        </row>
        <row r="588">
          <cell r="B588" t="str">
            <v>6105AK124-6200-ECAL-0005</v>
          </cell>
          <cell r="C588" t="str">
            <v>On-Site Power Supply and Transmission - Collection Sump from Bunds for Main Consumer Sub Station Yard - Cable and Conductor Sizing (incl Volt Drop Calcs)</v>
          </cell>
          <cell r="D588" t="str">
            <v>'-</v>
          </cell>
          <cell r="E588" t="str">
            <v>RES - Reserved Placeholder</v>
          </cell>
          <cell r="F588" t="str">
            <v>Pending</v>
          </cell>
        </row>
        <row r="589">
          <cell r="B589" t="str">
            <v>6105AK124-6200-ECAL-0006</v>
          </cell>
          <cell r="C589" t="str">
            <v>On-Site Power Supply and Transmission - Earthing Systems for Main Consumer Sub Station Yard - Cable and Conductor Sizing (incl Volt Drop Calcs)</v>
          </cell>
          <cell r="D589" t="str">
            <v>'-</v>
          </cell>
          <cell r="E589" t="str">
            <v>RES - Reserved Placeholder</v>
          </cell>
          <cell r="F589" t="str">
            <v>Pending</v>
          </cell>
        </row>
        <row r="590">
          <cell r="B590" t="str">
            <v>6105AK124-6200-ECAL-0007</v>
          </cell>
          <cell r="C590" t="str">
            <v>On-Site Power Supply and Transmission - Earthing Systems for Main Consumer Sub Station Yard - Impedance and Burn-off Calculations</v>
          </cell>
          <cell r="D590" t="str">
            <v>'-</v>
          </cell>
          <cell r="E590" t="str">
            <v>RES - Reserved Placeholder</v>
          </cell>
          <cell r="F590" t="str">
            <v>Pending</v>
          </cell>
        </row>
        <row r="591">
          <cell r="B591" t="str">
            <v>6105AK124-6200-ECAL-0008</v>
          </cell>
          <cell r="C591" t="str">
            <v>On-Site Power Supply and Transmission - Small Power and Lighting for Main Consumer Sub Station Yard - Cable and Conductor Sizing (incl Volt Drop Calcs)</v>
          </cell>
          <cell r="D591" t="str">
            <v>'-</v>
          </cell>
          <cell r="E591" t="str">
            <v>RES - Reserved Placeholder</v>
          </cell>
          <cell r="F591" t="str">
            <v>Pending</v>
          </cell>
        </row>
        <row r="592">
          <cell r="B592" t="str">
            <v>6105AK124-6200-ECAL-0009</v>
          </cell>
          <cell r="C592" t="str">
            <v>On-Site Power Supply and Transmission - Small Power and Lighting for Main Consumer Sub Station Yard - Conductor Sag and Tension Plan</v>
          </cell>
          <cell r="D592" t="str">
            <v>'-</v>
          </cell>
          <cell r="E592" t="str">
            <v>RES - Reserved Placeholder</v>
          </cell>
          <cell r="F592" t="str">
            <v>Pending</v>
          </cell>
        </row>
        <row r="593">
          <cell r="B593" t="str">
            <v>6105AK124-6200-ECAL-0010</v>
          </cell>
          <cell r="C593" t="str">
            <v>On-Site Power Supply and Transmission - Control Room and Ablution Facilities for Main Consumer Sub Station Yard - Cable and Conductor Sizing (incl Volt Drop Calcs)</v>
          </cell>
          <cell r="D593" t="str">
            <v>'-</v>
          </cell>
          <cell r="E593" t="str">
            <v>RES - Reserved Placeholder</v>
          </cell>
          <cell r="F593" t="str">
            <v>Pending</v>
          </cell>
        </row>
        <row r="594">
          <cell r="B594" t="str">
            <v>6105AK124-6200-ECAL-0011</v>
          </cell>
          <cell r="C594" t="str">
            <v>On-Site Power Supply and Transmission - Transfer Bus Gantry for 33kV Mining Sub Station 33kV OHL Supply - Conductor Sag and Tension Plan</v>
          </cell>
          <cell r="D594" t="str">
            <v>'-</v>
          </cell>
          <cell r="E594" t="str">
            <v>RES - Reserved Placeholder</v>
          </cell>
          <cell r="F594" t="str">
            <v>Pending</v>
          </cell>
        </row>
        <row r="595">
          <cell r="B595" t="str">
            <v>6105AK124-6200-ECAL-0012</v>
          </cell>
          <cell r="C595" t="str">
            <v>On-Site Power Supply and Transmission - Transfer Bus Gantry Termination for 33kV OHL Income from HV Substation - Conductor Sag and Tension Plan</v>
          </cell>
          <cell r="D595" t="str">
            <v>'-</v>
          </cell>
          <cell r="E595" t="str">
            <v>RES - Reserved Placeholder</v>
          </cell>
          <cell r="F595" t="str">
            <v>Pending</v>
          </cell>
        </row>
        <row r="596">
          <cell r="B596" t="str">
            <v>6105AK124-6200-EDIA-0001</v>
          </cell>
          <cell r="C596" t="str">
            <v>On-Site Power Supply and Transmission - Collection Sump from Bunds for Main Consumer Sub Station Yard - Cable Block Diagrams and Schedules</v>
          </cell>
          <cell r="D596" t="str">
            <v>'-</v>
          </cell>
          <cell r="E596" t="str">
            <v>RES - Reserved Placeholder</v>
          </cell>
          <cell r="F596" t="str">
            <v>Pending</v>
          </cell>
        </row>
        <row r="597">
          <cell r="B597" t="str">
            <v>6105AK124-6200-EDIA-0002</v>
          </cell>
          <cell r="C597" t="str">
            <v>On-Site Power Supply and Transmission - Collection Sump from Bunds for Main Consumer Sub Station Yard - Electrical Circuit Diagrams (Schematics)</v>
          </cell>
          <cell r="D597" t="str">
            <v>'-</v>
          </cell>
          <cell r="E597" t="str">
            <v>RES - Reserved Placeholder</v>
          </cell>
          <cell r="F597" t="str">
            <v>Pending</v>
          </cell>
        </row>
        <row r="598">
          <cell r="B598" t="str">
            <v>6105AK124-6200-EDIA-0003</v>
          </cell>
          <cell r="C598" t="str">
            <v>On-Site Power Supply and Transmission - Collection Sump from Bunds for Main Consumer Sub Station Yard - E/I Termination Schedule</v>
          </cell>
          <cell r="D598" t="str">
            <v>'-</v>
          </cell>
          <cell r="E598" t="str">
            <v>RES - Reserved Placeholder</v>
          </cell>
          <cell r="F598" t="str">
            <v>Pending</v>
          </cell>
        </row>
        <row r="599">
          <cell r="B599" t="str">
            <v>6105AK124-6200-EDIA-0004</v>
          </cell>
          <cell r="C599" t="str">
            <v>On-Site Power Supply and Transmission - Cable Racks and Trays for Main Consumer Sub Station Yard - Cable Block Diagrams and Schedules</v>
          </cell>
          <cell r="D599" t="str">
            <v>'-</v>
          </cell>
          <cell r="E599" t="str">
            <v>RES - Reserved Placeholder</v>
          </cell>
          <cell r="F599" t="str">
            <v>Pending</v>
          </cell>
        </row>
        <row r="600">
          <cell r="B600" t="str">
            <v>6105AK124-6200-EDIA-0005</v>
          </cell>
          <cell r="C600" t="str">
            <v>On-Site Power Supply and Transmission - Cable Racks and Trays for Main Consumer Sub Station Yard - E/I Termination Schedule</v>
          </cell>
          <cell r="D600" t="str">
            <v>'-</v>
          </cell>
          <cell r="E600" t="str">
            <v>RES - Reserved Placeholder</v>
          </cell>
          <cell r="F600" t="str">
            <v>Pending</v>
          </cell>
        </row>
        <row r="601">
          <cell r="B601" t="str">
            <v>6105AK124-6200-EDIA-0006</v>
          </cell>
          <cell r="C601" t="str">
            <v>On-Site Power Supply and Transmission - Cable Trench and Tunnels for Main Consumer Sub Station Yard - Cable Block Diagrams and Schedules</v>
          </cell>
          <cell r="D601" t="str">
            <v>'-</v>
          </cell>
          <cell r="E601" t="str">
            <v>RES - Reserved Placeholder</v>
          </cell>
          <cell r="F601" t="str">
            <v>Pending</v>
          </cell>
        </row>
        <row r="602">
          <cell r="B602" t="str">
            <v>6105AK124-6200-EDIA-0007</v>
          </cell>
          <cell r="C602" t="str">
            <v>On-Site Power Supply and Transmission - Cable Trench and Tunnels for Main Consumer Sub Station Yard - E/I Termination Schedule</v>
          </cell>
          <cell r="D602" t="str">
            <v>'-</v>
          </cell>
          <cell r="E602" t="str">
            <v>RES - Reserved Placeholder</v>
          </cell>
          <cell r="F602" t="str">
            <v>Pending</v>
          </cell>
        </row>
        <row r="603">
          <cell r="B603" t="str">
            <v>6105AK124-6200-EDIA-0008</v>
          </cell>
          <cell r="C603" t="str">
            <v>On-Site Power Supply and Transmission - Earthing Systems for Main Consumer Sub Station Yard - Electrical Circuit Diagrams (Schematics)</v>
          </cell>
          <cell r="D603" t="str">
            <v>'-</v>
          </cell>
          <cell r="E603" t="str">
            <v>RES - Reserved Placeholder</v>
          </cell>
          <cell r="F603" t="str">
            <v>Pending</v>
          </cell>
        </row>
        <row r="604">
          <cell r="B604" t="str">
            <v>6105AK124-6200-EDIA-0009</v>
          </cell>
          <cell r="C604" t="str">
            <v>On-Site Power Supply and Transmission - Earthing Systems for Main Consumer Sub Station Yard - Cable Block Diagrams and Schedules</v>
          </cell>
          <cell r="D604" t="str">
            <v>'-</v>
          </cell>
          <cell r="E604" t="str">
            <v>RES - Reserved Placeholder</v>
          </cell>
          <cell r="F604" t="str">
            <v>Pending</v>
          </cell>
        </row>
        <row r="605">
          <cell r="B605" t="str">
            <v>6105AK124-6200-EDIA-0010</v>
          </cell>
          <cell r="C605" t="str">
            <v>On-Site Power Supply and Transmission - Earthing Systems for Main Consumer Sub Station Yard - E/I Termination Schedule</v>
          </cell>
          <cell r="D605" t="str">
            <v>'-</v>
          </cell>
          <cell r="E605" t="str">
            <v>RES - Reserved Placeholder</v>
          </cell>
          <cell r="F605" t="str">
            <v>Pending</v>
          </cell>
        </row>
        <row r="606">
          <cell r="B606" t="str">
            <v>6105AK124-6200-EDIA-0011</v>
          </cell>
          <cell r="C606" t="str">
            <v>On-Site Power Supply and Transmission - Small Power and Lighting for Main Consumer Sub Station Yard - Cable Block Diagrams and Schedules</v>
          </cell>
          <cell r="D606" t="str">
            <v>'-</v>
          </cell>
          <cell r="E606" t="str">
            <v>RES - Reserved Placeholder</v>
          </cell>
          <cell r="F606" t="str">
            <v>Pending</v>
          </cell>
        </row>
        <row r="607">
          <cell r="B607" t="str">
            <v>6105AK124-6200-EDIA-0012</v>
          </cell>
          <cell r="C607" t="str">
            <v>On-Site Power Supply and Transmission - Small Power and Lighting for Main Consumer Sub Station Yard - Electrical Block Diagram</v>
          </cell>
          <cell r="D607" t="str">
            <v>'-</v>
          </cell>
          <cell r="E607" t="str">
            <v>RES - Reserved Placeholder</v>
          </cell>
          <cell r="F607" t="str">
            <v>Pending</v>
          </cell>
        </row>
        <row r="608">
          <cell r="B608" t="str">
            <v>6105AK124-6200-EDIA-0013</v>
          </cell>
          <cell r="C608" t="str">
            <v>On-Site Power Supply and Transmission - Small Power and Lighting for Main Consumer Sub Station Yard - Electrical Circuit Diagrams (Schematics)</v>
          </cell>
          <cell r="D608" t="str">
            <v>'-</v>
          </cell>
          <cell r="E608" t="str">
            <v>RES - Reserved Placeholder</v>
          </cell>
          <cell r="F608" t="str">
            <v>Pending</v>
          </cell>
        </row>
        <row r="609">
          <cell r="B609" t="str">
            <v>6105AK124-6200-EDIA-0014</v>
          </cell>
          <cell r="C609" t="str">
            <v>On-Site Power Supply and Transmission - Small Power and Lighting for Main Consumer Sub Station Yard - E/I Termination Schedule</v>
          </cell>
          <cell r="D609" t="str">
            <v>'-</v>
          </cell>
          <cell r="E609" t="str">
            <v>RES - Reserved Placeholder</v>
          </cell>
          <cell r="F609" t="str">
            <v>Pending</v>
          </cell>
        </row>
        <row r="610">
          <cell r="B610" t="str">
            <v>6105AK124-6200-EDIA-0015</v>
          </cell>
          <cell r="C610" t="str">
            <v>On-Site Power Supply and Transmission - Control Room and Ablution Facilities for Main Consumer Sub Station Yard - Cable Block Diagrams and Schedules</v>
          </cell>
          <cell r="D610" t="str">
            <v>'-</v>
          </cell>
          <cell r="E610" t="str">
            <v>RES - Reserved Placeholder</v>
          </cell>
          <cell r="F610" t="str">
            <v>Pending</v>
          </cell>
        </row>
        <row r="611">
          <cell r="B611" t="str">
            <v>6105AK124-6200-EDIA-0016</v>
          </cell>
          <cell r="C611" t="str">
            <v>On-Site Power Supply and Transmission - Control Room and Ablution Facilities for Main Consumer Sub Station Yard - Electrical Circuit Diagrams (Schematics)</v>
          </cell>
          <cell r="D611" t="str">
            <v>'-</v>
          </cell>
          <cell r="E611" t="str">
            <v>RES - Reserved Placeholder</v>
          </cell>
          <cell r="F611" t="str">
            <v>Pending</v>
          </cell>
        </row>
        <row r="612">
          <cell r="B612" t="str">
            <v>6105AK124-6200-EDIA-0017</v>
          </cell>
          <cell r="C612" t="str">
            <v>On-Site Power Supply and Transmission - Control Room and Ablution Facilities for Main Consumer Sub Station Yard - E/I Termination Schedule</v>
          </cell>
          <cell r="D612" t="str">
            <v>'-</v>
          </cell>
          <cell r="E612" t="str">
            <v>RES - Reserved Placeholder</v>
          </cell>
          <cell r="F612" t="str">
            <v>Pending</v>
          </cell>
        </row>
        <row r="613">
          <cell r="B613" t="str">
            <v>6105AK124-6200-EDIA-0018</v>
          </cell>
          <cell r="C613" t="str">
            <v>On-Site Power Supply and Transmission - Fire Protection and Detection System for Main Consumer Sub Station Yard - Cable Block Diagrams and Schedules</v>
          </cell>
          <cell r="D613" t="str">
            <v>'-</v>
          </cell>
          <cell r="E613" t="str">
            <v>RES - Reserved Placeholder</v>
          </cell>
          <cell r="F613" t="str">
            <v>Pending</v>
          </cell>
        </row>
        <row r="614">
          <cell r="B614" t="str">
            <v>6105AK124-6200-EDIA-0019</v>
          </cell>
          <cell r="C614" t="str">
            <v>On-Site Power Supply and Transmission - Fire Protection and Detection System for Main Consumer Sub Station Yard - Electrical Circuit Diagrams (Schematics)</v>
          </cell>
          <cell r="D614" t="str">
            <v>'-</v>
          </cell>
          <cell r="E614" t="str">
            <v>RES - Reserved Placeholder</v>
          </cell>
          <cell r="F614" t="str">
            <v>Pending</v>
          </cell>
        </row>
        <row r="615">
          <cell r="B615" t="str">
            <v>6105AK124-6200-EDIA-0020</v>
          </cell>
          <cell r="C615" t="str">
            <v>On-Site Power Supply and Transmission - Fire Protection and Detection System for Main Consumer Sub Station Yard - E/I Termination Schedule</v>
          </cell>
          <cell r="D615" t="str">
            <v>'-</v>
          </cell>
          <cell r="E615" t="str">
            <v>RES - Reserved Placeholder</v>
          </cell>
          <cell r="F615" t="str">
            <v>Pending</v>
          </cell>
        </row>
        <row r="616">
          <cell r="B616" t="str">
            <v>6105AK124-6200-EDIA-0021</v>
          </cell>
          <cell r="C616" t="str">
            <v>On-Site Power Supply and Transmission - Main Consumer Intake Power Complex - 33kV Cable Block Diagram</v>
          </cell>
          <cell r="D616" t="str">
            <v>'-</v>
          </cell>
          <cell r="E616" t="str">
            <v>RES - Reserved Placeholder</v>
          </cell>
          <cell r="F616" t="str">
            <v>Pending</v>
          </cell>
        </row>
        <row r="617">
          <cell r="B617" t="str">
            <v>6105AK124-6200-EDIA-0022</v>
          </cell>
          <cell r="C617" t="str">
            <v>On-Site Power Supply and Transmission - Main Consumer Intake Power Complex - 11kV Cable Block Diagram</v>
          </cell>
          <cell r="D617" t="str">
            <v>'-</v>
          </cell>
          <cell r="E617" t="str">
            <v>RES - Reserved Placeholder</v>
          </cell>
          <cell r="F617" t="str">
            <v>Pending</v>
          </cell>
        </row>
        <row r="618">
          <cell r="B618" t="str">
            <v>6105AK124-6200-EDIA-0023</v>
          </cell>
          <cell r="C618" t="str">
            <v>On-Site Power Supply and Transmission - Main Consumer Substation  - LV Cable Block Diagram</v>
          </cell>
          <cell r="D618" t="str">
            <v>'-</v>
          </cell>
          <cell r="E618" t="str">
            <v>RES - Reserved Placeholder</v>
          </cell>
          <cell r="F618" t="str">
            <v>Pending</v>
          </cell>
        </row>
        <row r="619">
          <cell r="B619" t="str">
            <v>6105AK124-6200-EDST-0001</v>
          </cell>
          <cell r="C619" t="str">
            <v>On-Site Power Supply and Transmission - Primary Electrical Reticulation Network - Solar PV Switchyard, Boreholes and Camp - Datasheet</v>
          </cell>
          <cell r="D619" t="str">
            <v>'-</v>
          </cell>
          <cell r="E619" t="str">
            <v>RES - Reserved Placeholder</v>
          </cell>
          <cell r="F619" t="str">
            <v>Pending</v>
          </cell>
        </row>
        <row r="620">
          <cell r="B620" t="str">
            <v>6105AK124-6200-EDST-0002</v>
          </cell>
          <cell r="C620" t="str">
            <v>On-Site Power Supply and Transmission - Collection Sump from Bunds for Main Consumer Sub Station Yard - Equipment Register and Technical Specifications</v>
          </cell>
          <cell r="D620" t="str">
            <v>'-</v>
          </cell>
          <cell r="E620" t="str">
            <v>RES - Reserved Placeholder</v>
          </cell>
          <cell r="F620" t="str">
            <v>Pending</v>
          </cell>
        </row>
        <row r="621">
          <cell r="B621" t="str">
            <v>6105AK124-6200-EDST-0003</v>
          </cell>
          <cell r="C621" t="str">
            <v>On-Site Power Supply and Transmission - Cable Racks and Trays for Main Consumer Sub Station Yard - Equipment Register and Technical Specifications</v>
          </cell>
          <cell r="D621" t="str">
            <v>'-</v>
          </cell>
          <cell r="E621" t="str">
            <v>RES - Reserved Placeholder</v>
          </cell>
          <cell r="F621" t="str">
            <v>Pending</v>
          </cell>
        </row>
        <row r="622">
          <cell r="B622" t="str">
            <v>6105AK124-6200-EDST-0004</v>
          </cell>
          <cell r="C622" t="str">
            <v>On-Site Power Supply and Transmission - Cable Trench and Tunnels for Main Consumer Sub Station Yard - Equipment Register and Technical Specifications</v>
          </cell>
          <cell r="D622" t="str">
            <v>'-</v>
          </cell>
          <cell r="E622" t="str">
            <v>RES - Reserved Placeholder</v>
          </cell>
          <cell r="F622" t="str">
            <v>Pending</v>
          </cell>
        </row>
        <row r="623">
          <cell r="B623" t="str">
            <v>6105AK124-6200-EDST-0005</v>
          </cell>
          <cell r="C623" t="str">
            <v>On-Site Power Supply and Transmission - Earthing Systems for Main Consumer Sub Station Yard - Equipment Register and Technical Specifications</v>
          </cell>
          <cell r="D623" t="str">
            <v>'-</v>
          </cell>
          <cell r="E623" t="str">
            <v>RES - Reserved Placeholder</v>
          </cell>
          <cell r="F623" t="str">
            <v>Pending</v>
          </cell>
        </row>
        <row r="624">
          <cell r="B624" t="str">
            <v>6105AK124-6200-EDST-0006</v>
          </cell>
          <cell r="C624" t="str">
            <v>On-Site Power Supply and Transmission - Small Power and Lighting for Main Consumer Sub Station Yard - Equipment Register and Technical Specifications</v>
          </cell>
          <cell r="D624" t="str">
            <v>'-</v>
          </cell>
          <cell r="E624" t="str">
            <v>RES - Reserved Placeholder</v>
          </cell>
          <cell r="F624" t="str">
            <v>Pending</v>
          </cell>
        </row>
        <row r="625">
          <cell r="B625" t="str">
            <v>6105AK124-6200-EDST-0007</v>
          </cell>
          <cell r="C625" t="str">
            <v>On-Site Power Supply and Transmission - Control Room and Ablution Facilities for Main Consumer Sub Station Yard - Equipment Register and Technical Specifications</v>
          </cell>
          <cell r="D625" t="str">
            <v>'-</v>
          </cell>
          <cell r="E625" t="str">
            <v>RES - Reserved Placeholder</v>
          </cell>
          <cell r="F625" t="str">
            <v>Pending</v>
          </cell>
        </row>
        <row r="626">
          <cell r="B626" t="str">
            <v>6105AK124-6200-EDST-0008</v>
          </cell>
          <cell r="C626" t="str">
            <v>On-Site Power Supply and Transmission - Transfer Bus Gantry for 33kV Mining Sub Station 33kV OHL Supply - Equipment Register and Technical Specifications</v>
          </cell>
          <cell r="D626" t="str">
            <v>'-</v>
          </cell>
          <cell r="E626" t="str">
            <v>RES - Reserved Placeholder</v>
          </cell>
          <cell r="F626" t="str">
            <v>Pending</v>
          </cell>
        </row>
        <row r="627">
          <cell r="B627" t="str">
            <v>6105AK124-6200-EDST-0009</v>
          </cell>
          <cell r="C627" t="str">
            <v>On-Site Power Supply and Transmission - Transfer Bus Gantry Termination for 33kV OHL Income from HV Substation - Equipment Register and Technical Specifications</v>
          </cell>
          <cell r="D627" t="str">
            <v>'-</v>
          </cell>
          <cell r="E627" t="str">
            <v>RES - Reserved Placeholder</v>
          </cell>
          <cell r="F627" t="str">
            <v>Pending</v>
          </cell>
        </row>
        <row r="628">
          <cell r="B628" t="str">
            <v>6105AK124-6200-EDST-0010</v>
          </cell>
          <cell r="C628" t="str">
            <v>On-Site Power Supply and Transmission - Fire Protection and Detection System for Main Consumer Sub Station Yard - Equipment Register and Technical Specifications</v>
          </cell>
          <cell r="D628" t="str">
            <v>'-</v>
          </cell>
          <cell r="E628" t="str">
            <v>RES - Reserved Placeholder</v>
          </cell>
          <cell r="F628" t="str">
            <v>Pending</v>
          </cell>
        </row>
        <row r="629">
          <cell r="B629" t="str">
            <v>6105AK124-6200-EDST-0016</v>
          </cell>
          <cell r="C629" t="str">
            <v>On-Site Power Supply and Transmission -  Main Consumer Sub  - Layout - Sht 1 of 1</v>
          </cell>
          <cell r="D629" t="str">
            <v>'-</v>
          </cell>
          <cell r="E629" t="str">
            <v>RES - Reserved Placeholder</v>
          </cell>
          <cell r="F629" t="str">
            <v>Pending</v>
          </cell>
        </row>
        <row r="630">
          <cell r="B630" t="str">
            <v>6105AK124-6200-EEQL-0001</v>
          </cell>
          <cell r="C630" t="str">
            <v>On-Site Power Supply and Transmission - Small Power and Lighting for Main Consumer Sub Station Yard - Electrical Equipment Load Register</v>
          </cell>
          <cell r="D630" t="str">
            <v>'-</v>
          </cell>
          <cell r="E630" t="str">
            <v>RES - Reserved Placeholder</v>
          </cell>
          <cell r="F630" t="str">
            <v>Pending</v>
          </cell>
        </row>
        <row r="631">
          <cell r="B631" t="str">
            <v>6105AK124-6200-EEQL-0002</v>
          </cell>
          <cell r="C631" t="str">
            <v>On-Site Power Supply and Transmission - Control Room and Ablution Facilities for Main Consumer Sub Station Yard - Electrical Equipment Load Register</v>
          </cell>
          <cell r="D631" t="str">
            <v>'-</v>
          </cell>
          <cell r="E631" t="str">
            <v>RES - Reserved Placeholder</v>
          </cell>
          <cell r="F631" t="str">
            <v>Pending</v>
          </cell>
        </row>
        <row r="632">
          <cell r="B632" t="str">
            <v>6105AK124-6200-EGAD-0001</v>
          </cell>
          <cell r="C632" t="str">
            <v>On-Site Power Supply and Transmission - Main Consumer Intake Power Complex - Auxiliary Power General Arrangement</v>
          </cell>
          <cell r="D632" t="str">
            <v>'-</v>
          </cell>
          <cell r="E632" t="str">
            <v>RES - Reserved Placeholder</v>
          </cell>
          <cell r="F632" t="str">
            <v>Pending</v>
          </cell>
        </row>
        <row r="633">
          <cell r="B633" t="str">
            <v>6105AK124-6200-EGAD-0002</v>
          </cell>
          <cell r="C633" t="str">
            <v>On-Site Power Supply and Transmission - Road Crossings Layout - General Arrangement - Sht. 1 of 3</v>
          </cell>
          <cell r="D633" t="str">
            <v>A</v>
          </cell>
          <cell r="E633" t="str">
            <v>IFR - Issued for Review</v>
          </cell>
          <cell r="F633" t="str">
            <v>Pending</v>
          </cell>
        </row>
        <row r="634">
          <cell r="B634" t="str">
            <v>6105AK124-6200-EGAD-0003</v>
          </cell>
          <cell r="C634" t="str">
            <v>On-Site Power Supply and Transmission - Road Crossings - MV &amp; LV Compartments - General Arrangement - Sht. 2 of 3</v>
          </cell>
          <cell r="D634" t="str">
            <v>A</v>
          </cell>
          <cell r="E634" t="str">
            <v>IFR - Issued for Review</v>
          </cell>
          <cell r="F634" t="str">
            <v>Pending</v>
          </cell>
        </row>
        <row r="635">
          <cell r="B635" t="str">
            <v>6105AK124-6200-EGAD-0004</v>
          </cell>
          <cell r="C635" t="str">
            <v>On-Site Power Supply and Transmission - Road Crossings - LV Compartment - General Arrangement - Sht. 3 of 3</v>
          </cell>
          <cell r="D635" t="str">
            <v>A</v>
          </cell>
          <cell r="E635" t="str">
            <v>IFR - Issued for Review</v>
          </cell>
          <cell r="F635" t="str">
            <v>Pending</v>
          </cell>
        </row>
        <row r="636">
          <cell r="B636" t="str">
            <v>6105AK124-6200-ELAY-0001</v>
          </cell>
          <cell r="C636" t="str">
            <v>CANCELLED - On-Site Power Supply and Transmission - Earth Mat Design - Design for Main Consumer Substation</v>
          </cell>
          <cell r="D636" t="str">
            <v>'-</v>
          </cell>
          <cell r="E636" t="str">
            <v>CAN - Cancelled</v>
          </cell>
          <cell r="F636" t="str">
            <v>Terminated</v>
          </cell>
        </row>
        <row r="637">
          <cell r="B637" t="str">
            <v>6105AK124-6200-ELAY-0002</v>
          </cell>
          <cell r="C637" t="str">
            <v>On-Site Power Supply and Transmission - Earthing for lighting - Layout Main Consumer Substation</v>
          </cell>
          <cell r="D637" t="str">
            <v>'-</v>
          </cell>
          <cell r="E637" t="str">
            <v>RES - Reserved Placeholder</v>
          </cell>
          <cell r="F637" t="str">
            <v>Pending</v>
          </cell>
        </row>
        <row r="638">
          <cell r="B638" t="str">
            <v>6105AK124-6200-ELAY-0003</v>
          </cell>
          <cell r="C638" t="str">
            <v>On-Site Power Supply and Transmission - Main Consumer Intake Power Complex - Overall Lighting Layout</v>
          </cell>
          <cell r="D638" t="str">
            <v>'-</v>
          </cell>
          <cell r="E638" t="str">
            <v>RES - Reserved Placeholder</v>
          </cell>
          <cell r="F638" t="str">
            <v>Pending</v>
          </cell>
        </row>
        <row r="639">
          <cell r="B639" t="str">
            <v>6105AK124-6200-ELAY-0004</v>
          </cell>
          <cell r="C639" t="str">
            <v>On-Site Power Supply and Transmission - Earthing Systems for Main Consumer Sub Station Yard - Control Room Power and Earthing Design</v>
          </cell>
          <cell r="D639" t="str">
            <v>'-</v>
          </cell>
          <cell r="E639" t="str">
            <v>RES - Reserved Placeholder</v>
          </cell>
          <cell r="F639" t="str">
            <v>Pending</v>
          </cell>
        </row>
        <row r="640">
          <cell r="B640" t="str">
            <v>6105AK124-6200-ELAY-0005</v>
          </cell>
          <cell r="C640" t="str">
            <v>On-Site Power Supply and Transmission - Small Power and Lighting for Main Consumer Sub Station Yard - Control Room Power and Earthing Design</v>
          </cell>
          <cell r="D640" t="str">
            <v>'-</v>
          </cell>
          <cell r="E640" t="str">
            <v>RES - Reserved Placeholder</v>
          </cell>
          <cell r="F640" t="str">
            <v>Pending</v>
          </cell>
        </row>
        <row r="641">
          <cell r="B641" t="str">
            <v>6105AK124-6200-ELAY-0006</v>
          </cell>
          <cell r="C641" t="str">
            <v>On-Site Power Supply and Transmission - Main Consumer Intake Power Complex - Road Crossings Layout - Sht. 1 of 1</v>
          </cell>
          <cell r="D641" t="str">
            <v>A</v>
          </cell>
          <cell r="E641" t="str">
            <v>IFR - Issued for Review</v>
          </cell>
          <cell r="F641" t="str">
            <v>Pending</v>
          </cell>
        </row>
        <row r="642">
          <cell r="B642" t="str">
            <v>6105AK124-6200-EMEM-0001</v>
          </cell>
          <cell r="C642" t="str">
            <v>CANCELLED - On-Site Power Supply and Transmission - Requirement for Mechanical Key Interlocking System Recommendation  - Memorandum</v>
          </cell>
          <cell r="D642" t="str">
            <v>'-</v>
          </cell>
          <cell r="E642" t="str">
            <v>CAN - Cancelled</v>
          </cell>
          <cell r="F642" t="str">
            <v>Pending</v>
          </cell>
        </row>
        <row r="643">
          <cell r="B643" t="str">
            <v>6105AK124-6200-EPHL-0001</v>
          </cell>
          <cell r="C643" t="str">
            <v>On-Site Power Supply and Transmission - Energy Management System - Control Philosophy (EMS)</v>
          </cell>
          <cell r="D643" t="str">
            <v>'-</v>
          </cell>
          <cell r="E643" t="str">
            <v>RES - Reserved Placeholder</v>
          </cell>
          <cell r="F643" t="str">
            <v>Pending</v>
          </cell>
        </row>
        <row r="644">
          <cell r="B644" t="str">
            <v>6105AK124-6200-EQRA-0001</v>
          </cell>
          <cell r="C644" t="str">
            <v>On-Site Power Supply and Transmission - Cable Racks and Trays for Main Consumer Sub Station Yard - Lightning Protection Study and Risk Assessment</v>
          </cell>
          <cell r="D644" t="str">
            <v>'-</v>
          </cell>
          <cell r="E644" t="str">
            <v>RES - Reserved Placeholder</v>
          </cell>
          <cell r="F644" t="str">
            <v>Pending</v>
          </cell>
        </row>
        <row r="645">
          <cell r="B645" t="str">
            <v>6105AK124-6200-EQRA-0002</v>
          </cell>
          <cell r="C645" t="str">
            <v>On-Site Power Supply and Transmission - Cable Trench and Tunnels for Main Consumer Sub Station Yard - Risk Assessment: Electrical Hazards</v>
          </cell>
          <cell r="D645" t="str">
            <v>'-</v>
          </cell>
          <cell r="E645" t="str">
            <v>RES - Reserved Placeholder</v>
          </cell>
          <cell r="F645" t="str">
            <v>Pending</v>
          </cell>
        </row>
        <row r="646">
          <cell r="B646" t="str">
            <v>6105AK124-6200-EQRA-0003</v>
          </cell>
          <cell r="C646" t="str">
            <v>On-Site Power Supply and Transmission - Small Power and Lighting for Main Consumer Sub Station Yard - Lightning Protection Study and Risk Assessment</v>
          </cell>
          <cell r="D646" t="str">
            <v>'-</v>
          </cell>
          <cell r="E646" t="str">
            <v>RES - Reserved Placeholder</v>
          </cell>
          <cell r="F646" t="str">
            <v>Pending</v>
          </cell>
        </row>
        <row r="647">
          <cell r="B647" t="str">
            <v>6105AK124-6200-EQRA-0004</v>
          </cell>
          <cell r="C647" t="str">
            <v>On-Site Power Supply and Transmission - Control Room and Ablution Facilities for Main Consumer Sub Station Yard - Lightning Protection Study and Risk Assessment</v>
          </cell>
          <cell r="D647" t="str">
            <v>'-</v>
          </cell>
          <cell r="E647" t="str">
            <v>RES - Reserved Placeholder</v>
          </cell>
          <cell r="F647" t="str">
            <v>Pending</v>
          </cell>
        </row>
        <row r="648">
          <cell r="B648" t="str">
            <v>6105AK124-6200-EQRA-0005</v>
          </cell>
          <cell r="C648" t="str">
            <v>On-Site Power Supply and Transmission - Transfer Bus Gantry for 33kV Mining Sub Station 33kV OHL Supply - Risk Assessment: Electrical Hazards</v>
          </cell>
          <cell r="D648" t="str">
            <v>'-</v>
          </cell>
          <cell r="E648" t="str">
            <v>RES - Reserved Placeholder</v>
          </cell>
          <cell r="F648" t="str">
            <v>Pending</v>
          </cell>
        </row>
        <row r="649">
          <cell r="B649" t="str">
            <v>6105AK124-6200-EQRA-0006</v>
          </cell>
          <cell r="C649" t="str">
            <v>On-Site Power Supply and Transmission - Transfer Bus Gantry Termination for 33kV OHL Income from HV Substation - Risk Assessment: Electrical Hazards</v>
          </cell>
          <cell r="D649" t="str">
            <v>'-</v>
          </cell>
          <cell r="E649" t="str">
            <v>RES - Reserved Placeholder</v>
          </cell>
          <cell r="F649" t="str">
            <v>Pending</v>
          </cell>
        </row>
        <row r="650">
          <cell r="B650" t="str">
            <v>6105AK124-6200-EQRA-0007</v>
          </cell>
          <cell r="C650" t="str">
            <v>On-Site Power Supply and Transmission - Fire Protection and Detection System for Main Consumer Sub Station Yard - Risk Assessment: Electrical Hazards</v>
          </cell>
          <cell r="D650" t="str">
            <v>'-</v>
          </cell>
          <cell r="E650" t="str">
            <v>RES - Reserved Placeholder</v>
          </cell>
          <cell r="F650" t="str">
            <v>Pending</v>
          </cell>
        </row>
        <row r="651">
          <cell r="B651" t="str">
            <v>6105AK124-6200-ESCH-0001</v>
          </cell>
          <cell r="C651" t="str">
            <v>On-Site Power Supply and Transmission - Main Consumer Intake Power Complex - Cable Schedule</v>
          </cell>
          <cell r="D651" t="str">
            <v>'-</v>
          </cell>
          <cell r="E651" t="str">
            <v>RES - Reserved Placeholder</v>
          </cell>
          <cell r="F651" t="str">
            <v>Pending</v>
          </cell>
        </row>
        <row r="652">
          <cell r="B652" t="str">
            <v>6105AK124-6200-ESEC-0001</v>
          </cell>
          <cell r="C652" t="str">
            <v>On-Site Power Supply and Transmission - Main Consumer Intake Power Complex - Cable Trench Cable Detail - Generartor Area</v>
          </cell>
          <cell r="D652" t="str">
            <v>'-</v>
          </cell>
          <cell r="E652" t="str">
            <v>RES - Reserved Placeholder</v>
          </cell>
          <cell r="F652" t="str">
            <v>Pending</v>
          </cell>
        </row>
        <row r="653">
          <cell r="B653" t="str">
            <v>6105AK124-6200-ESEC-0002</v>
          </cell>
          <cell r="C653" t="str">
            <v>On-Site Power Supply and Transmission - Main Consumer Intake Power Complex - MV Cable Road Crossing Cable Detail - 220/33kV 80MVA Transformers</v>
          </cell>
          <cell r="D653" t="str">
            <v>'-</v>
          </cell>
          <cell r="E653" t="str">
            <v>RES - Reserved Placeholder</v>
          </cell>
          <cell r="F653" t="str">
            <v>Pending</v>
          </cell>
        </row>
        <row r="654">
          <cell r="B654" t="str">
            <v>6105AK124-6200-ESEC-0003</v>
          </cell>
          <cell r="C654" t="str">
            <v>On-Site Power Supply and Transmission - Main Consumer Intake Power Complex - MV Cable Trench Cable Detail - 220/33kV 80MVA Transformers</v>
          </cell>
          <cell r="D654" t="str">
            <v>'-</v>
          </cell>
          <cell r="E654" t="str">
            <v>RES - Reserved Placeholder</v>
          </cell>
          <cell r="F654" t="str">
            <v>Pending</v>
          </cell>
        </row>
        <row r="655">
          <cell r="B655" t="str">
            <v>6105AK124-6200-ESEC-0004</v>
          </cell>
          <cell r="C655" t="str">
            <v>On-Site Power Supply and Transmission - Main Consumer Intake Power Complex - Cable Trench Cable Detail - Syncon Cables</v>
          </cell>
          <cell r="D655" t="str">
            <v>'-</v>
          </cell>
          <cell r="E655" t="str">
            <v>RES - Reserved Placeholder</v>
          </cell>
          <cell r="F655" t="str">
            <v>Pending</v>
          </cell>
        </row>
        <row r="656">
          <cell r="B656" t="str">
            <v>6105AK124-6200-ESEC-0005</v>
          </cell>
          <cell r="C656" t="str">
            <v>On-Site Power Supply and Transmission - Main Consumer Intake Power Complex - Cable Gantry A Cable Detail</v>
          </cell>
          <cell r="D656" t="str">
            <v>'-</v>
          </cell>
          <cell r="E656" t="str">
            <v>RES - Reserved Placeholder</v>
          </cell>
          <cell r="F656" t="str">
            <v>Pending</v>
          </cell>
        </row>
        <row r="657">
          <cell r="B657" t="str">
            <v>6105AK124-6200-ESEC-0006</v>
          </cell>
          <cell r="C657" t="str">
            <v>On-Site Power Supply and Transmission - Main Consumer Intake Power Complex - Cable Gantry B Cable Detail</v>
          </cell>
          <cell r="D657" t="str">
            <v>'-</v>
          </cell>
          <cell r="E657" t="str">
            <v>RES - Reserved Placeholder</v>
          </cell>
          <cell r="F657" t="str">
            <v>Pending</v>
          </cell>
        </row>
        <row r="658">
          <cell r="B658" t="str">
            <v>6105AK124-6200-ESEC-0007</v>
          </cell>
          <cell r="C658" t="str">
            <v>On-Site Power Supply and Transmission - Main Consumer Intake Power Complex - Cable Trench Cable Detail - 33kV OHL Cables</v>
          </cell>
          <cell r="D658" t="str">
            <v>'-</v>
          </cell>
          <cell r="E658" t="str">
            <v>RES - Reserved Placeholder</v>
          </cell>
          <cell r="F658" t="str">
            <v>Pending</v>
          </cell>
        </row>
        <row r="659">
          <cell r="B659" t="str">
            <v>6105AK124-6200-ESLD-0001</v>
          </cell>
          <cell r="C659" t="str">
            <v>On-Site Power Supply and Transmission - Single Line Diagram Legend - Single Line Diagram - Sht.1 of 8</v>
          </cell>
          <cell r="D659" t="str">
            <v>'-</v>
          </cell>
          <cell r="E659" t="str">
            <v>RES - Reserved Placeholder</v>
          </cell>
          <cell r="F659" t="str">
            <v>Pending</v>
          </cell>
        </row>
        <row r="660">
          <cell r="B660" t="str">
            <v>6105AK124-6200-ESLD-0002</v>
          </cell>
          <cell r="C660" t="str">
            <v>On-Site Power Supply and Transmission - Single Line Diagram of Primary Network Only - Single Line Diagram - Sht.2 of 8</v>
          </cell>
          <cell r="D660" t="str">
            <v>'-</v>
          </cell>
          <cell r="E660" t="str">
            <v>RES - Reserved Placeholder</v>
          </cell>
          <cell r="F660" t="str">
            <v>Pending</v>
          </cell>
        </row>
        <row r="661">
          <cell r="B661" t="str">
            <v>6105AK124-6200-ESLD-0003</v>
          </cell>
          <cell r="C661" t="str">
            <v>On-Site Power Supply and Transmission - Single Line Diagram of Primary Network Only - Single Line Diagram - Sht.3 of 8</v>
          </cell>
          <cell r="D661" t="str">
            <v>'-</v>
          </cell>
          <cell r="E661" t="str">
            <v>RES - Reserved Placeholder</v>
          </cell>
          <cell r="F661" t="str">
            <v>Pending</v>
          </cell>
        </row>
        <row r="662">
          <cell r="B662" t="str">
            <v>6105AK124-6200-ESLD-0004</v>
          </cell>
          <cell r="C662" t="str">
            <v>On-Site Power Supply and Transmission - Single Line Diagram of Power Plant and Main Intake Switchyard - Single Line Diagram - Sht.4 of 8</v>
          </cell>
          <cell r="D662" t="str">
            <v>'-</v>
          </cell>
          <cell r="E662" t="str">
            <v>RES - Reserved Placeholder</v>
          </cell>
          <cell r="F662" t="str">
            <v>Pending</v>
          </cell>
        </row>
        <row r="663">
          <cell r="B663" t="str">
            <v>6105AK124-6200-ESLD-0005</v>
          </cell>
          <cell r="C663" t="str">
            <v>On-Site Power Supply and Transmission - Single Line Diagram of Power Plant and Main Intake Switchyard - Single Line Diagram - Sht.5 of 8</v>
          </cell>
          <cell r="D663" t="str">
            <v>'-</v>
          </cell>
          <cell r="E663" t="str">
            <v>RES - Reserved Placeholder</v>
          </cell>
          <cell r="F663" t="str">
            <v>Pending</v>
          </cell>
        </row>
        <row r="664">
          <cell r="B664" t="str">
            <v>6105AK124-6200-ESLD-0006</v>
          </cell>
          <cell r="C664" t="str">
            <v>On-Site Power Supply and Transmission - Single Line Diagram of Power Plant and Main Intake Switchyard - Single Line Diagram - Sht.6 of 8</v>
          </cell>
          <cell r="D664" t="str">
            <v>'-</v>
          </cell>
          <cell r="E664" t="str">
            <v>RES - Reserved Placeholder</v>
          </cell>
          <cell r="F664" t="str">
            <v>Pending</v>
          </cell>
        </row>
        <row r="665">
          <cell r="B665" t="str">
            <v>6105AK124-6200-ESLD-0007</v>
          </cell>
          <cell r="C665" t="str">
            <v>On-Site Power Supply and Transmission - Single Line Diagram of Power Plant and Main Intake Switchyard - Single Line Diagram - Sht.7 of 8</v>
          </cell>
          <cell r="D665" t="str">
            <v>'-</v>
          </cell>
          <cell r="E665" t="str">
            <v>RES - Reserved Placeholder</v>
          </cell>
          <cell r="F665" t="str">
            <v>Pending</v>
          </cell>
        </row>
        <row r="666">
          <cell r="B666" t="str">
            <v>6105AK124-6200-ESLD-0008</v>
          </cell>
          <cell r="C666" t="str">
            <v>On-Site Power Supply and Transmission - Single Line Diagram of Main Consumer Plant - Single Line Diagram - Sht.8 of 8</v>
          </cell>
          <cell r="D666" t="str">
            <v>'-</v>
          </cell>
          <cell r="E666" t="str">
            <v>RES - Reserved Placeholder</v>
          </cell>
          <cell r="F666" t="str">
            <v>Pending</v>
          </cell>
        </row>
        <row r="667">
          <cell r="B667" t="str">
            <v>6105AK124-6200-ESLD-0009</v>
          </cell>
          <cell r="C667" t="str">
            <v>On-Site Power Supply and Transmission - Single Line Diagram of Main Consumer Plant  Reticulation - Single Line Diagram - Sht.1 of 2</v>
          </cell>
          <cell r="D667" t="str">
            <v>'-</v>
          </cell>
          <cell r="E667" t="str">
            <v>RES - Reserved Placeholder</v>
          </cell>
          <cell r="F667" t="str">
            <v>Pending</v>
          </cell>
        </row>
        <row r="668">
          <cell r="B668" t="str">
            <v>6105AK124-6200-ESLD-0010</v>
          </cell>
          <cell r="C668" t="str">
            <v>On-Site Power Supply and Transmission - Single Line Diagram of Main Consumer Plant  Reticulation - Single Line Diagram - Sht.2 of 2</v>
          </cell>
          <cell r="D668" t="str">
            <v>'-</v>
          </cell>
          <cell r="E668" t="str">
            <v>RES - Reserved Placeholder</v>
          </cell>
          <cell r="F668" t="str">
            <v>Pending</v>
          </cell>
        </row>
        <row r="669">
          <cell r="B669" t="str">
            <v>6105AK124-6200-ESLD-0011</v>
          </cell>
          <cell r="C669" t="str">
            <v>On-Site Power Supply and Transmission - Single Line Diagram Index - Primary Electrical Reticulation Network - Sht.1 of 10</v>
          </cell>
          <cell r="D669" t="str">
            <v>'-</v>
          </cell>
          <cell r="E669" t="str">
            <v>RES - Reserved Placeholder</v>
          </cell>
          <cell r="F669" t="str">
            <v>Pending</v>
          </cell>
        </row>
        <row r="670">
          <cell r="B670" t="str">
            <v>6105AK124-6200-ESLD-0012</v>
          </cell>
          <cell r="C670" t="str">
            <v>On-Site Power Supply and Transmission - Single Line Diagram Legend - Primary Electrical Reticulation Network - Sht.2 of 10</v>
          </cell>
          <cell r="D670" t="str">
            <v>'-</v>
          </cell>
          <cell r="E670" t="str">
            <v>RES - Reserved Placeholder</v>
          </cell>
          <cell r="F670" t="str">
            <v>Pending</v>
          </cell>
        </row>
        <row r="671">
          <cell r="B671" t="str">
            <v>6105AK124-6200-ESLD-0013</v>
          </cell>
          <cell r="C671" t="str">
            <v>On-Site Power Supply and Transmission - Single Line Diagram of Primary Network Overall - Primary Electrical Reticulation Network - Sht.3 of 10</v>
          </cell>
          <cell r="D671" t="str">
            <v>'-</v>
          </cell>
          <cell r="E671" t="str">
            <v>RES - Reserved Placeholder</v>
          </cell>
          <cell r="F671" t="str">
            <v>Pending</v>
          </cell>
        </row>
        <row r="672">
          <cell r="B672" t="str">
            <v>6105AK124-6200-ESLD-0014</v>
          </cell>
          <cell r="C672" t="str">
            <v>CANCELLED - On-Site Power Supply and Transmission - Single Line Diagram of Power Plant and Main Intake Switchyard - Primary Electrical Reticulation Network - Sht.4 of 10</v>
          </cell>
          <cell r="D672" t="str">
            <v>'-</v>
          </cell>
          <cell r="E672" t="str">
            <v>CAN - Cancelled</v>
          </cell>
          <cell r="F672" t="str">
            <v>Terminated</v>
          </cell>
        </row>
        <row r="673">
          <cell r="B673" t="str">
            <v>6105AK124-6200-ESLD-0015</v>
          </cell>
          <cell r="C673" t="str">
            <v>CANCELLED - On-Site Power Supply and Transmission - Single Line Diagram of Main Consumer Plant Reticulation - Primary Electrical Reticulation Network - Sht.5 of 10</v>
          </cell>
          <cell r="D673" t="str">
            <v>'-</v>
          </cell>
          <cell r="E673" t="str">
            <v>CAN - Cancelled</v>
          </cell>
          <cell r="F673" t="str">
            <v>Terminated</v>
          </cell>
        </row>
        <row r="674">
          <cell r="B674" t="str">
            <v>6105AK124-6200-ESLD-0016</v>
          </cell>
          <cell r="C674" t="str">
            <v>CANCELLED - On-Site Power Supply and Transmission - Single Line Diagram of Solar PV Switchyard, Boreholes &amp; Camp - Primary Electrical Reticulation Network - Sht.6 of 10</v>
          </cell>
          <cell r="D674" t="str">
            <v>'-</v>
          </cell>
          <cell r="E674" t="str">
            <v>CAN - Cancelled</v>
          </cell>
          <cell r="F674" t="str">
            <v>Terminated</v>
          </cell>
        </row>
        <row r="675">
          <cell r="B675" t="str">
            <v>6105AK124-6200-ESLD-0017</v>
          </cell>
          <cell r="C675" t="str">
            <v>On-Site Power Supply and Transmission - Single Line Diagram of Primary Network Overal - Primary Electrical Reticulation Network - Sht.7 of 10</v>
          </cell>
          <cell r="D675" t="str">
            <v>'-</v>
          </cell>
          <cell r="E675" t="str">
            <v>RES - Reserved Placeholder</v>
          </cell>
          <cell r="F675" t="str">
            <v>Pending</v>
          </cell>
        </row>
        <row r="676">
          <cell r="B676" t="str">
            <v>6105AK124-6200-ESLD-0018</v>
          </cell>
          <cell r="C676" t="str">
            <v>CANCELLED - On-Site Power Supply and Transmission - Single Line Diagram of Power Plant and Main Intake Switchyard - Primary Electrical Reticulation Network - Sht.8 of 10</v>
          </cell>
          <cell r="D676" t="str">
            <v>'-</v>
          </cell>
          <cell r="E676" t="str">
            <v>CAN - Cancelled</v>
          </cell>
          <cell r="F676" t="str">
            <v>Terminated</v>
          </cell>
        </row>
        <row r="677">
          <cell r="B677" t="str">
            <v>6105AK124-6200-ESLD-0019</v>
          </cell>
          <cell r="C677" t="str">
            <v>CANCELLED - On-Site Power Supply and Transmission - Single Line Diagram of Main Consumer Plant  Reticulation - Primary Electrical Reticulation Network - Sht.9 of 10</v>
          </cell>
          <cell r="D677" t="str">
            <v>'-</v>
          </cell>
          <cell r="E677" t="str">
            <v>CAN - Cancelled</v>
          </cell>
          <cell r="F677" t="str">
            <v>Terminated</v>
          </cell>
        </row>
        <row r="678">
          <cell r="B678" t="str">
            <v>6105AK124-6200-ESLD-0020</v>
          </cell>
          <cell r="C678" t="str">
            <v>CANCELLED - On-Site Power Supply and Transmission - Single Line Diagram of Solar PV Switchyard, Boreholes and Camp - Primary Electrical Reticulation Network - Sht.10 of 10</v>
          </cell>
          <cell r="D678" t="str">
            <v>'-</v>
          </cell>
          <cell r="E678" t="str">
            <v>CAN - Cancelled</v>
          </cell>
          <cell r="F678" t="str">
            <v>Terminated</v>
          </cell>
        </row>
        <row r="679">
          <cell r="B679" t="str">
            <v>6105AK124-6200-ESLD-0021</v>
          </cell>
          <cell r="C679" t="str">
            <v>On-Site Power Supply and Transmission - Main Intake Substation, Protection Network Diagram (Phase 1) - Primary Electrical Reticulation Network - Sht.1 of 2</v>
          </cell>
          <cell r="D679" t="str">
            <v>'-</v>
          </cell>
          <cell r="E679" t="str">
            <v>RES - Reserved Placeholder</v>
          </cell>
          <cell r="F679" t="str">
            <v>Pending</v>
          </cell>
        </row>
        <row r="680">
          <cell r="B680" t="str">
            <v>6105AK124-6200-ESLD-0022</v>
          </cell>
          <cell r="C680" t="str">
            <v>On-Site Power Supply and Transmission - Main Intake Substation, Protection Network Diagram (Phase 2) - Primary Electrical Reticulation Network - Sht.2 of 2</v>
          </cell>
          <cell r="D680" t="str">
            <v>'-</v>
          </cell>
          <cell r="E680" t="str">
            <v>RES - Reserved Placeholder</v>
          </cell>
          <cell r="F680" t="str">
            <v>Pending</v>
          </cell>
        </row>
        <row r="681">
          <cell r="B681" t="str">
            <v>6105AK124-6200-ESLD-0023</v>
          </cell>
          <cell r="C681" t="str">
            <v>On-Site Power Supply and Transmission - Main Consumer Sub Panel K15 &amp; K18 and Emergency Gen Switchboard Panel K13 &amp; K17 - Single Line Diagram</v>
          </cell>
          <cell r="D681" t="str">
            <v>'-</v>
          </cell>
          <cell r="E681" t="str">
            <v>RES - Reserved Placeholder</v>
          </cell>
          <cell r="F681" t="str">
            <v>Pending</v>
          </cell>
        </row>
        <row r="682">
          <cell r="B682" t="str">
            <v>6105AK124-6200-ESLD-0024</v>
          </cell>
          <cell r="C682" t="str">
            <v>On-Site Power Supply and Transmission - Consumer Substation-Panel K10-K22 - Bus Couplers - Single Line Diagram</v>
          </cell>
          <cell r="D682" t="str">
            <v>'-</v>
          </cell>
          <cell r="E682" t="str">
            <v>RES - Reserved Placeholder</v>
          </cell>
          <cell r="F682" t="str">
            <v>Pending</v>
          </cell>
        </row>
        <row r="683">
          <cell r="B683" t="str">
            <v>6105AK124-6200-ESLD-0025</v>
          </cell>
          <cell r="C683" t="str">
            <v>On-Site Power Supply and Transmission - Consumer Substation-Panel K01-K04,K06,K09,K12,K14,K19,K21,K23,K27-K30 - Feeders - Single Line Diagram</v>
          </cell>
          <cell r="D683" t="str">
            <v>'-</v>
          </cell>
          <cell r="E683" t="str">
            <v>RES - Reserved Placeholder</v>
          </cell>
          <cell r="F683" t="str">
            <v>Pending</v>
          </cell>
        </row>
        <row r="684">
          <cell r="B684" t="str">
            <v>6105AK124-6200-ESLD-0026</v>
          </cell>
          <cell r="C684" t="str">
            <v>On-Site Power Supply and Transmission - Consumer Substation-Panel K17 - Cable Differential - Single Line Diagram</v>
          </cell>
          <cell r="D684" t="str">
            <v>'-</v>
          </cell>
          <cell r="E684" t="str">
            <v>RES - Reserved Placeholder</v>
          </cell>
          <cell r="F684" t="str">
            <v>Pending</v>
          </cell>
        </row>
        <row r="685">
          <cell r="B685" t="str">
            <v>6105AK124-6200-ESLD-0027</v>
          </cell>
          <cell r="C685" t="str">
            <v>On-Site Power Supply and Transmission - Consumer Substation-Panel K07-K25 - Capacitor Feeders - Single Line Diagram</v>
          </cell>
          <cell r="D685" t="str">
            <v>'-</v>
          </cell>
          <cell r="E685" t="str">
            <v>RES - Reserved Placeholder</v>
          </cell>
          <cell r="F685" t="str">
            <v>Pending</v>
          </cell>
        </row>
        <row r="686">
          <cell r="B686" t="str">
            <v>6105AK124-6200-ESLD-0028</v>
          </cell>
          <cell r="C686" t="str">
            <v>On-Site Power Supply and Transmission - Cable Trench and Tunnels for Main Consumer Sub Station Yard - Electrical Single Line Diagram</v>
          </cell>
          <cell r="D686" t="str">
            <v>'-</v>
          </cell>
          <cell r="E686" t="str">
            <v>RES - Reserved Placeholder</v>
          </cell>
          <cell r="F686" t="str">
            <v>Pending</v>
          </cell>
        </row>
        <row r="687">
          <cell r="B687" t="str">
            <v>6105AK124-6200-ESLD-0029</v>
          </cell>
          <cell r="C687" t="str">
            <v>On-Site Power Supply and Transmission - Small Power and Lighting for Main Consumer Sub Station Yard - Electrical Single Line Diagram</v>
          </cell>
          <cell r="D687" t="str">
            <v>'-</v>
          </cell>
          <cell r="E687" t="str">
            <v>RES - Reserved Placeholder</v>
          </cell>
          <cell r="F687" t="str">
            <v>Pending</v>
          </cell>
        </row>
        <row r="688">
          <cell r="B688" t="str">
            <v>6105AK124-6200-ESLD-0030</v>
          </cell>
          <cell r="C688" t="str">
            <v>On-Site Power Supply and Transmission - Solar Plant PV Substation-220kV/33kV Panel H02, H07, H12 Mains Incomers - Single Line Diagram</v>
          </cell>
          <cell r="D688" t="str">
            <v>'-</v>
          </cell>
          <cell r="E688" t="str">
            <v>RES - Reserved Placeholder</v>
          </cell>
          <cell r="F688" t="str">
            <v>Pending</v>
          </cell>
        </row>
        <row r="689">
          <cell r="B689" t="str">
            <v>6105AK124-6200-ESLD-0031</v>
          </cell>
          <cell r="C689" t="str">
            <v>On-Site Power Supply and Transmission - Solar Plant PV Substation-Panel H04-H10 - Bus Couplers - Single Line Diagram</v>
          </cell>
          <cell r="D689" t="str">
            <v>'-</v>
          </cell>
          <cell r="E689" t="str">
            <v>RES - Reserved Placeholder</v>
          </cell>
          <cell r="F689" t="str">
            <v>Pending</v>
          </cell>
        </row>
        <row r="690">
          <cell r="B690" t="str">
            <v>6105AK124-6200-ESLD-0032</v>
          </cell>
          <cell r="C690" t="str">
            <v>On-Site Power Supply and Transmission - Solar Plant PV Substation-Panel H00, H15- Feeders - Single Line Diagram</v>
          </cell>
          <cell r="D690" t="str">
            <v>'-</v>
          </cell>
          <cell r="E690" t="str">
            <v>RES - Reserved Placeholder</v>
          </cell>
          <cell r="F690" t="str">
            <v>Pending</v>
          </cell>
        </row>
        <row r="691">
          <cell r="B691" t="str">
            <v>6105AK124-6200-ESLD-0033</v>
          </cell>
          <cell r="C691" t="str">
            <v>On-Site Power Supply and Transmission - Solar Plant PV Substation-Panel H01,H03,H06,H08,H09,H11,H13- Feeders - Single Line Diagram</v>
          </cell>
          <cell r="D691" t="str">
            <v>'-</v>
          </cell>
          <cell r="E691" t="str">
            <v>RES - Reserved Placeholder</v>
          </cell>
          <cell r="F691" t="str">
            <v>Pending</v>
          </cell>
        </row>
        <row r="692">
          <cell r="B692" t="str">
            <v>6105AK124-6200-ESOW-0001</v>
          </cell>
          <cell r="C692" t="str">
            <v>On-Site Power Supply and Transmission - Power Transformers &amp; NER - Scope of Work</v>
          </cell>
          <cell r="D692" t="str">
            <v>'-</v>
          </cell>
          <cell r="E692" t="str">
            <v>RES - Reserved Placeholder</v>
          </cell>
          <cell r="F692" t="str">
            <v>Pending</v>
          </cell>
        </row>
        <row r="693">
          <cell r="B693" t="str">
            <v>6105AK124-6200-ESOW-0002</v>
          </cell>
          <cell r="C693" t="str">
            <v>On-Site Power Supply and Transmission - Overhead Lines (33kV and 220kVA) - Scope of Works: Interface (OHL &amp; Switching Yards)</v>
          </cell>
          <cell r="D693" t="str">
            <v>'-</v>
          </cell>
          <cell r="E693" t="str">
            <v>RES - Reserved Placeholder</v>
          </cell>
          <cell r="F693" t="str">
            <v>Pending</v>
          </cell>
        </row>
        <row r="694">
          <cell r="B694" t="str">
            <v>6105AK124-6200-ESOW-0003</v>
          </cell>
          <cell r="C694" t="str">
            <v>On-Site Power Supply and Transmission - Overall Plant - Scope of Works : Supply, install and Commissiong</v>
          </cell>
          <cell r="D694" t="str">
            <v>'-</v>
          </cell>
          <cell r="E694" t="str">
            <v>RES - Reserved Placeholder</v>
          </cell>
          <cell r="F694" t="str">
            <v>Pending</v>
          </cell>
        </row>
        <row r="695">
          <cell r="B695" t="str">
            <v>6105AK124-6200-ESPC-0001</v>
          </cell>
          <cell r="C695" t="str">
            <v>On-Site Power Supply and Transmission - Cable Racks and Trays for Main Consumer Sub Station Yard - Cable and Conductor Specifications</v>
          </cell>
          <cell r="D695" t="str">
            <v>'-</v>
          </cell>
          <cell r="E695" t="str">
            <v>RES - Reserved Placeholder</v>
          </cell>
          <cell r="F695" t="str">
            <v>Pending</v>
          </cell>
        </row>
        <row r="696">
          <cell r="B696" t="str">
            <v>6105AK124-6200-ESPC-0002</v>
          </cell>
          <cell r="C696" t="str">
            <v>On-Site Power Supply and Transmission - Cable Trench and Tunnels for Main Consumer Sub Station Yard - Cable and Conductor Specifications</v>
          </cell>
          <cell r="D696" t="str">
            <v>'-</v>
          </cell>
          <cell r="E696" t="str">
            <v>RES - Reserved Placeholder</v>
          </cell>
          <cell r="F696" t="str">
            <v>Pending</v>
          </cell>
        </row>
        <row r="697">
          <cell r="B697" t="str">
            <v>6105AK124-6200-ESPC-0003</v>
          </cell>
          <cell r="C697" t="str">
            <v>On-Site Power Supply and Transmission - Cable Trench and Tunnels for Main Consumer Sub Station Yard - Lighting and Luminaire Design</v>
          </cell>
          <cell r="D697" t="str">
            <v>'-</v>
          </cell>
          <cell r="E697" t="str">
            <v>RES - Reserved Placeholder</v>
          </cell>
          <cell r="F697" t="str">
            <v>Pending</v>
          </cell>
        </row>
        <row r="698">
          <cell r="B698" t="str">
            <v>6105AK124-6200-ESPC-0004</v>
          </cell>
          <cell r="C698" t="str">
            <v>On-Site Power Supply and Transmission - Small Power and Lighting for Main Consumer Sub Station Yard - Cable Termination Specifications</v>
          </cell>
          <cell r="D698" t="str">
            <v>'-</v>
          </cell>
          <cell r="E698" t="str">
            <v>RES - Reserved Placeholder</v>
          </cell>
          <cell r="F698" t="str">
            <v>Pending</v>
          </cell>
        </row>
        <row r="699">
          <cell r="B699" t="str">
            <v>6105AK124-6200-ESPC-0005</v>
          </cell>
          <cell r="C699" t="str">
            <v>On-Site Power Supply and Transmission - Small Power and Lighting for Main Consumer Sub Station Yard - Cable and Conductor Specifications</v>
          </cell>
          <cell r="D699" t="str">
            <v>'-</v>
          </cell>
          <cell r="E699" t="str">
            <v>RES - Reserved Placeholder</v>
          </cell>
          <cell r="F699" t="str">
            <v>Pending</v>
          </cell>
        </row>
        <row r="700">
          <cell r="B700" t="str">
            <v>6105AK124-6200-ESPC-0006</v>
          </cell>
          <cell r="C700" t="str">
            <v>On-Site Power Supply and Transmission - Small Power and Lighting for Main Consumer Sub Station Yard - Lighting and Luminaire Design</v>
          </cell>
          <cell r="D700" t="str">
            <v>'-</v>
          </cell>
          <cell r="E700" t="str">
            <v>RES - Reserved Placeholder</v>
          </cell>
          <cell r="F700" t="str">
            <v>Pending</v>
          </cell>
        </row>
        <row r="701">
          <cell r="B701" t="str">
            <v>6105AK124-6200-ESPC-0007</v>
          </cell>
          <cell r="C701" t="str">
            <v>On-Site Power Supply and Transmission - Control Room and Ablution Facilities for Main Consumer Sub Station Yard - Cable Termination Specifications</v>
          </cell>
          <cell r="D701" t="str">
            <v>'-</v>
          </cell>
          <cell r="E701" t="str">
            <v>RES - Reserved Placeholder</v>
          </cell>
          <cell r="F701" t="str">
            <v>Pending</v>
          </cell>
        </row>
        <row r="702">
          <cell r="B702" t="str">
            <v>6105AK124-6200-ESPC-0008</v>
          </cell>
          <cell r="C702" t="str">
            <v>On-Site Power Supply and Transmission - Control Room and Ablution Facilities for Main Consumer Sub Station Yard - Lighting and Luminaire Design</v>
          </cell>
          <cell r="D702" t="str">
            <v>'-</v>
          </cell>
          <cell r="E702" t="str">
            <v>RES - Reserved Placeholder</v>
          </cell>
          <cell r="F702" t="str">
            <v>Pending</v>
          </cell>
        </row>
        <row r="703">
          <cell r="B703" t="str">
            <v>6105AK124-6200-ESTD-0001</v>
          </cell>
          <cell r="C703" t="str">
            <v>On-Site Power Supply and Transmission - Collection Sump from Bunds for Main Consumer Sub Station Yard - Electrical Equipment Installation Requirements</v>
          </cell>
          <cell r="D703" t="str">
            <v>'-</v>
          </cell>
          <cell r="E703" t="str">
            <v>RES - Reserved Placeholder</v>
          </cell>
          <cell r="F703" t="str">
            <v>Pending</v>
          </cell>
        </row>
        <row r="704">
          <cell r="B704" t="str">
            <v>6105AK124-6200-ESTD-0002</v>
          </cell>
          <cell r="C704" t="str">
            <v>On-Site Power Supply and Transmission - Collection Sump from Bunds for Main Consumer Sub Station Yard - Hazardous Area Classification</v>
          </cell>
          <cell r="D704" t="str">
            <v>'-</v>
          </cell>
          <cell r="E704" t="str">
            <v>RES - Reserved Placeholder</v>
          </cell>
          <cell r="F704" t="str">
            <v>Pending</v>
          </cell>
        </row>
        <row r="705">
          <cell r="B705" t="str">
            <v>6105AK124-6200-ESTD-0003</v>
          </cell>
          <cell r="C705" t="str">
            <v>On-Site Power Supply and Transmission - Collection Sump from Bunds for Main Consumer Sub Station Yard - Thermal Management and Fire Prevention Design</v>
          </cell>
          <cell r="D705" t="str">
            <v>'-</v>
          </cell>
          <cell r="E705" t="str">
            <v>RES - Reserved Placeholder</v>
          </cell>
          <cell r="F705" t="str">
            <v>Pending</v>
          </cell>
        </row>
        <row r="706">
          <cell r="B706" t="str">
            <v>6105AK124-6200-ESTD-0004</v>
          </cell>
          <cell r="C706" t="str">
            <v>On-Site Power Supply and Transmission - Cable Racks and Trays for Main Consumer Sub Station Yard - Thermal Management and Fire Prevention Design</v>
          </cell>
          <cell r="D706" t="str">
            <v>'-</v>
          </cell>
          <cell r="E706" t="str">
            <v>RES - Reserved Placeholder</v>
          </cell>
          <cell r="F706" t="str">
            <v>Pending</v>
          </cell>
        </row>
        <row r="707">
          <cell r="B707" t="str">
            <v>6105AK124-6200-ESTD-0005</v>
          </cell>
          <cell r="C707" t="str">
            <v>On-Site Power Supply and Transmission - Cable Trench and Tunnels for Main Consumer Sub Station Yard - Electrical Equipment Installation Requirements</v>
          </cell>
          <cell r="D707" t="str">
            <v>'-</v>
          </cell>
          <cell r="E707" t="str">
            <v>RES - Reserved Placeholder</v>
          </cell>
          <cell r="F707" t="str">
            <v>Pending</v>
          </cell>
        </row>
        <row r="708">
          <cell r="B708" t="str">
            <v>6105AK124-6200-ESTD-0006</v>
          </cell>
          <cell r="C708" t="str">
            <v>On-Site Power Supply and Transmission - Cable Trench and Tunnels for Main Consumer Sub Station Yard - Electrical Design Standards</v>
          </cell>
          <cell r="D708" t="str">
            <v>'-</v>
          </cell>
          <cell r="E708" t="str">
            <v>RES - Reserved Placeholder</v>
          </cell>
          <cell r="F708" t="str">
            <v>Pending</v>
          </cell>
        </row>
        <row r="709">
          <cell r="B709" t="str">
            <v>6105AK124-6200-ESTD-0007</v>
          </cell>
          <cell r="C709" t="str">
            <v>On-Site Power Supply and Transmission - Cable Trench and Tunnels for Main Consumer Sub Station Yard - Thermal Management and Fire Prevention Design</v>
          </cell>
          <cell r="D709" t="str">
            <v>'-</v>
          </cell>
          <cell r="E709" t="str">
            <v>RES - Reserved Placeholder</v>
          </cell>
          <cell r="F709" t="str">
            <v>Pending</v>
          </cell>
        </row>
        <row r="710">
          <cell r="B710" t="str">
            <v>6105AK124-6200-ESTD-0008</v>
          </cell>
          <cell r="C710" t="str">
            <v>On-Site Power Supply and Transmission - Earthing Systems for Main Consumer Sub Station Yard - Earth Map and Bonding Design</v>
          </cell>
          <cell r="D710" t="str">
            <v>'-</v>
          </cell>
          <cell r="E710" t="str">
            <v>RES - Reserved Placeholder</v>
          </cell>
          <cell r="F710" t="str">
            <v>Pending</v>
          </cell>
        </row>
        <row r="711">
          <cell r="B711" t="str">
            <v>6105AK124-6200-ESTD-0009</v>
          </cell>
          <cell r="C711" t="str">
            <v>On-Site Power Supply and Transmission - Earthing Systems for Main Consumer Sub Station Yard - Electrical Design Standards</v>
          </cell>
          <cell r="D711" t="str">
            <v>'-</v>
          </cell>
          <cell r="E711" t="str">
            <v>RES - Reserved Placeholder</v>
          </cell>
          <cell r="F711" t="str">
            <v>Pending</v>
          </cell>
        </row>
        <row r="712">
          <cell r="B712" t="str">
            <v>6105AK124-6200-ESTD-0010</v>
          </cell>
          <cell r="C712" t="str">
            <v>On-Site Power Supply and Transmission - Small Power and Lighting for Main Consumer Sub Station Yard - Electrical Equipment Installation Requirements</v>
          </cell>
          <cell r="D712" t="str">
            <v>'-</v>
          </cell>
          <cell r="E712" t="str">
            <v>RES - Reserved Placeholder</v>
          </cell>
          <cell r="F712" t="str">
            <v>Pending</v>
          </cell>
        </row>
        <row r="713">
          <cell r="B713" t="str">
            <v>6105AK124-6200-ESTD-0011</v>
          </cell>
          <cell r="C713" t="str">
            <v>On-Site Power Supply and Transmission - Small Power and Lighting for Main Consumer Sub Station Yard - Earth Map and Bonding Design</v>
          </cell>
          <cell r="D713" t="str">
            <v>'-</v>
          </cell>
          <cell r="E713" t="str">
            <v>RES - Reserved Placeholder</v>
          </cell>
          <cell r="F713" t="str">
            <v>Pending</v>
          </cell>
        </row>
        <row r="714">
          <cell r="B714" t="str">
            <v>6105AK124-6200-ESTD-0012</v>
          </cell>
          <cell r="C714" t="str">
            <v>On-Site Power Supply and Transmission - Small Power and Lighting for Main Consumer Sub Station Yard - Electrical Design Standards</v>
          </cell>
          <cell r="D714" t="str">
            <v>'-</v>
          </cell>
          <cell r="E714" t="str">
            <v>RES - Reserved Placeholder</v>
          </cell>
          <cell r="F714" t="str">
            <v>Pending</v>
          </cell>
        </row>
        <row r="715">
          <cell r="B715" t="str">
            <v>6105AK124-6200-ESTD-0013</v>
          </cell>
          <cell r="C715" t="str">
            <v>On-Site Power Supply and Transmission - Control Room and Ablution Facilities for Main Consumer Sub Station Yard - Earth Map and Bonding Design</v>
          </cell>
          <cell r="D715" t="str">
            <v>'-</v>
          </cell>
          <cell r="E715" t="str">
            <v>RES - Reserved Placeholder</v>
          </cell>
          <cell r="F715" t="str">
            <v>Pending</v>
          </cell>
        </row>
        <row r="716">
          <cell r="B716" t="str">
            <v>6105AK124-6200-ESTD-0014</v>
          </cell>
          <cell r="C716" t="str">
            <v>On-Site Power Supply and Transmission - Control Room and Ablution Facilities for Main Consumer Sub Station Yard - Electrical Design Standards</v>
          </cell>
          <cell r="D716" t="str">
            <v>'-</v>
          </cell>
          <cell r="E716" t="str">
            <v>RES - Reserved Placeholder</v>
          </cell>
          <cell r="F716" t="str">
            <v>Pending</v>
          </cell>
        </row>
        <row r="717">
          <cell r="B717" t="str">
            <v>6105AK124-6200-ESTD-0015</v>
          </cell>
          <cell r="C717" t="str">
            <v>On-Site Power Supply and Transmission - Transfer Bus Gantry for 33kV Mining Sub Station 33kV OHL Supply - Electrical Equipment Installation Requirements</v>
          </cell>
          <cell r="D717" t="str">
            <v>'-</v>
          </cell>
          <cell r="E717" t="str">
            <v>RES - Reserved Placeholder</v>
          </cell>
          <cell r="F717" t="str">
            <v>Pending</v>
          </cell>
        </row>
        <row r="718">
          <cell r="B718" t="str">
            <v>6105AK124-6200-ESTD-0016</v>
          </cell>
          <cell r="C718" t="str">
            <v>On-Site Power Supply and Transmission - Transfer Bus Gantry for 33kV Mining Sub Station 33kV OHL Supply - Electrical Design Standards</v>
          </cell>
          <cell r="D718" t="str">
            <v>'-</v>
          </cell>
          <cell r="E718" t="str">
            <v>RES - Reserved Placeholder</v>
          </cell>
          <cell r="F718" t="str">
            <v>Pending</v>
          </cell>
        </row>
        <row r="719">
          <cell r="B719" t="str">
            <v>6105AK124-6200-ESTD-0017</v>
          </cell>
          <cell r="C719" t="str">
            <v>On-Site Power Supply and Transmission - Transfer Bus Gantry Termination for 33kV OHL Income from HV Substation - Electrical Equipment Installation Requirements</v>
          </cell>
          <cell r="D719" t="str">
            <v>'-</v>
          </cell>
          <cell r="E719" t="str">
            <v>RES - Reserved Placeholder</v>
          </cell>
          <cell r="F719" t="str">
            <v>Pending</v>
          </cell>
        </row>
        <row r="720">
          <cell r="B720" t="str">
            <v>6105AK124-6200-ESTD-0018</v>
          </cell>
          <cell r="C720" t="str">
            <v>On-Site Power Supply and Transmission - Transfer Bus Gantry Termination for 33kV OHL Income from HV Substation - Electrical Design Standards</v>
          </cell>
          <cell r="D720" t="str">
            <v>'-</v>
          </cell>
          <cell r="E720" t="str">
            <v>RES - Reserved Placeholder</v>
          </cell>
          <cell r="F720" t="str">
            <v>Pending</v>
          </cell>
        </row>
        <row r="721">
          <cell r="B721" t="str">
            <v>6105AK124-6200-ESTD-0019</v>
          </cell>
          <cell r="C721" t="str">
            <v>On-Site Power Supply and Transmission - Fire Protection and Detection System for Main Consumer Sub Station Yard - Thermal Management and Fire Prevention Design</v>
          </cell>
          <cell r="D721" t="str">
            <v>'-</v>
          </cell>
          <cell r="E721" t="str">
            <v>RES - Reserved Placeholder</v>
          </cell>
          <cell r="F721" t="str">
            <v>Pending</v>
          </cell>
        </row>
        <row r="722">
          <cell r="B722" t="str">
            <v>6105AK124-6200-ETDM-0001</v>
          </cell>
          <cell r="C722" t="str">
            <v>On-Site Power Supply and Transmission - Study Report - Potential Load Increase and Impact on Electrical Network - Electrical</v>
          </cell>
          <cell r="D722" t="str">
            <v>'-</v>
          </cell>
          <cell r="E722" t="str">
            <v>RES - Reserved Placeholder</v>
          </cell>
          <cell r="F722" t="str">
            <v>Pending</v>
          </cell>
        </row>
        <row r="723">
          <cell r="B723" t="str">
            <v>6105AK124-6200-FDBD-0001</v>
          </cell>
          <cell r="C723" t="str">
            <v>On-Site Power Supply and Transmission - Fire Protection and Detection System for Main Consumer Sub Station Yard - Control System Configuration</v>
          </cell>
          <cell r="D723" t="str">
            <v>'-</v>
          </cell>
          <cell r="E723" t="str">
            <v>RES - Reserved Placeholder</v>
          </cell>
          <cell r="F723" t="str">
            <v>Pending</v>
          </cell>
        </row>
        <row r="724">
          <cell r="B724" t="str">
            <v>6105AK124-6200-FDIA-0001</v>
          </cell>
          <cell r="C724" t="str">
            <v>On-Site Power Supply and Transmission - Cable Racks and Trays for Main Consumer Sub Station Yard - Control Network Architecture Design</v>
          </cell>
          <cell r="D724" t="str">
            <v>'-</v>
          </cell>
          <cell r="E724" t="str">
            <v>RES - Reserved Placeholder</v>
          </cell>
          <cell r="F724" t="str">
            <v>Pending</v>
          </cell>
        </row>
        <row r="725">
          <cell r="B725" t="str">
            <v>6105AK124-6200-FDIA-0002</v>
          </cell>
          <cell r="C725" t="str">
            <v>On-Site Power Supply and Transmission - Earthing Systems for Main Consumer Sub Station Yard - Interface Panel and I/O Schematics</v>
          </cell>
          <cell r="D725" t="str">
            <v>'-</v>
          </cell>
          <cell r="E725" t="str">
            <v>RES - Reserved Placeholder</v>
          </cell>
          <cell r="F725" t="str">
            <v>Pending</v>
          </cell>
        </row>
        <row r="726">
          <cell r="B726" t="str">
            <v>6105AK124-6200-FDIA-0003</v>
          </cell>
          <cell r="C726" t="str">
            <v>On-Site Power Supply and Transmission - Fire Protection and Detection System for Main Consumer Sub Station Yard - Control Network Architecture Design</v>
          </cell>
          <cell r="D726" t="str">
            <v>'-</v>
          </cell>
          <cell r="E726" t="str">
            <v>RES - Reserved Placeholder</v>
          </cell>
          <cell r="F726" t="str">
            <v>Pending</v>
          </cell>
        </row>
        <row r="727">
          <cell r="B727" t="str">
            <v>6105AK124-6200-FDIA-0004</v>
          </cell>
          <cell r="C727" t="str">
            <v>On-Site Power Supply and Transmission - Fire Protection and Detection System for Main Consumer Sub Station Yard - Control Network Communication Design</v>
          </cell>
          <cell r="D727" t="str">
            <v>'-</v>
          </cell>
          <cell r="E727" t="str">
            <v>RES - Reserved Placeholder</v>
          </cell>
          <cell r="F727" t="str">
            <v>Pending</v>
          </cell>
        </row>
        <row r="728">
          <cell r="B728" t="str">
            <v>6105AK124-6200-FDIA-0005</v>
          </cell>
          <cell r="C728" t="str">
            <v>On-Site Power Supply and Transmission - Fire Protection and Detection System for Main Consumer Sub Station Yard - Emergency Shutdown System Design</v>
          </cell>
          <cell r="D728" t="str">
            <v>'-</v>
          </cell>
          <cell r="E728" t="str">
            <v>RES - Reserved Placeholder</v>
          </cell>
          <cell r="F728" t="str">
            <v>Pending</v>
          </cell>
        </row>
        <row r="729">
          <cell r="B729" t="str">
            <v>6105AK124-6200-FNAR-0001</v>
          </cell>
          <cell r="C729" t="str">
            <v>On-Site Power Supply and Transmission - Fire Protection and Detection System for Main Consumer Sub Station Yard - Control System Control Narrative and Interlock Design</v>
          </cell>
          <cell r="D729" t="str">
            <v>'-</v>
          </cell>
          <cell r="E729" t="str">
            <v>RES - Reserved Placeholder</v>
          </cell>
          <cell r="F729" t="str">
            <v>Pending</v>
          </cell>
        </row>
        <row r="730">
          <cell r="B730" t="str">
            <v>6105AK124-6200-FNAR-0002</v>
          </cell>
          <cell r="C730" t="str">
            <v>On-Site Power Supply and Transmission - Fire Protection and Detection System for Main Consumer Sub Station Yard - Emergency Shutdown System Control Narrative</v>
          </cell>
          <cell r="D730" t="str">
            <v>'-</v>
          </cell>
          <cell r="E730" t="str">
            <v>RES - Reserved Placeholder</v>
          </cell>
          <cell r="F730" t="str">
            <v>Pending</v>
          </cell>
        </row>
        <row r="731">
          <cell r="B731" t="str">
            <v>6105AK124-6200-GBOM-0001</v>
          </cell>
          <cell r="C731" t="str">
            <v>On-Site Power Supply and Transmission - Overall Plant - Bill of Material : Supply, Install and Commissiong</v>
          </cell>
          <cell r="D731" t="str">
            <v>'-</v>
          </cell>
          <cell r="E731" t="str">
            <v>RES - Reserved Placeholder</v>
          </cell>
          <cell r="F731" t="str">
            <v>Pending</v>
          </cell>
        </row>
        <row r="732">
          <cell r="B732" t="str">
            <v>6105AK124-6200-GCAL-0001</v>
          </cell>
          <cell r="C732" t="str">
            <v>On-Site Power Supply and Transmission - Plant Main SS EPG Diesel Consumption Calculations - Calculation</v>
          </cell>
          <cell r="D732" t="str">
            <v>A</v>
          </cell>
          <cell r="E732" t="str">
            <v>IFR - Issued for Review</v>
          </cell>
          <cell r="F732" t="str">
            <v>Pending</v>
          </cell>
        </row>
        <row r="733">
          <cell r="B733" t="str">
            <v>6105AK124-6200-GLST-0001</v>
          </cell>
          <cell r="C733" t="str">
            <v>On-Site Power Supply and Transmission - Plant-Wide Substations Document Register - Document and Drawing Register</v>
          </cell>
          <cell r="D733" t="str">
            <v>'-</v>
          </cell>
          <cell r="E733" t="str">
            <v>RES - Reserved Placeholder</v>
          </cell>
          <cell r="F733" t="str">
            <v>Pending</v>
          </cell>
        </row>
        <row r="734">
          <cell r="B734" t="str">
            <v>6105AK124-6200-ICAL-0001</v>
          </cell>
          <cell r="C734" t="str">
            <v>On-Site Power Supply and Transmission - Collection Sump from Bunds for Main Consumer Sub Station Yard - Instrument Sizing and Specification Sheets</v>
          </cell>
          <cell r="D734" t="str">
            <v>'-</v>
          </cell>
          <cell r="E734" t="str">
            <v>RES - Reserved Placeholder</v>
          </cell>
          <cell r="F734" t="str">
            <v>Pending</v>
          </cell>
        </row>
        <row r="735">
          <cell r="B735" t="str">
            <v>6105AK124-6200-ICAL-0002</v>
          </cell>
          <cell r="C735" t="str">
            <v>On-Site Power Supply and Transmission - Collection Sump from Bunds for Main Consumer Sub Station Yard - Hazardous Area Classification Design and Calculations</v>
          </cell>
          <cell r="D735" t="str">
            <v>'-</v>
          </cell>
          <cell r="E735" t="str">
            <v>RES - Reserved Placeholder</v>
          </cell>
          <cell r="F735" t="str">
            <v>Pending</v>
          </cell>
        </row>
        <row r="736">
          <cell r="B736" t="str">
            <v>6105AK124-6200-ICAL-0003</v>
          </cell>
          <cell r="C736" t="str">
            <v>On-Site Power Supply and Transmission - Fire Protection and Detection System for Main Consumer Sub Station Yard - Instrument Sizing and Specification Sheets</v>
          </cell>
          <cell r="D736" t="str">
            <v>'-</v>
          </cell>
          <cell r="E736" t="str">
            <v>RES - Reserved Placeholder</v>
          </cell>
          <cell r="F736" t="str">
            <v>Pending</v>
          </cell>
        </row>
        <row r="737">
          <cell r="B737" t="str">
            <v>6105AK124-6200-IDIA-0001</v>
          </cell>
          <cell r="C737" t="str">
            <v>On-Site Power Supply and Transmission - Collection Sump from Bunds for Main Consumer Sub Station Yard - Smoke and Fire Detection System Design</v>
          </cell>
          <cell r="D737" t="str">
            <v>'-</v>
          </cell>
          <cell r="E737" t="str">
            <v>RES - Reserved Placeholder</v>
          </cell>
          <cell r="F737" t="str">
            <v>Pending</v>
          </cell>
        </row>
        <row r="738">
          <cell r="B738" t="str">
            <v>6105AK124-6200-IDIA-0002</v>
          </cell>
          <cell r="C738" t="str">
            <v>On-Site Power Supply and Transmission - Collection Sump from Bunds for Main Consumer Sub Station Yard - Confined Space Protection System Design</v>
          </cell>
          <cell r="D738" t="str">
            <v>'-</v>
          </cell>
          <cell r="E738" t="str">
            <v>RES - Reserved Placeholder</v>
          </cell>
          <cell r="F738" t="str">
            <v>Pending</v>
          </cell>
        </row>
        <row r="739">
          <cell r="B739" t="str">
            <v>6105AK124-6200-IDIA-0003</v>
          </cell>
          <cell r="C739" t="str">
            <v>On-Site Power Supply and Transmission - Perimeter Fencing and Access Control for Main Consumer Sub Station Yard - Closed Circuit Television (CCTV) Design</v>
          </cell>
          <cell r="D739" t="str">
            <v>'-</v>
          </cell>
          <cell r="E739" t="str">
            <v>RES - Reserved Placeholder</v>
          </cell>
          <cell r="F739" t="str">
            <v>Pending</v>
          </cell>
        </row>
        <row r="740">
          <cell r="B740" t="str">
            <v>6105AK124-6200-IDIA-0004</v>
          </cell>
          <cell r="C740" t="str">
            <v>On-Site Power Supply and Transmission - Fire Protection and Detection System for Main Consumer Sub Station Yard - Smoke and Fire Detection System Design</v>
          </cell>
          <cell r="D740" t="str">
            <v>'-</v>
          </cell>
          <cell r="E740" t="str">
            <v>RES - Reserved Placeholder</v>
          </cell>
          <cell r="F740" t="str">
            <v>Pending</v>
          </cell>
        </row>
        <row r="741">
          <cell r="B741" t="str">
            <v>6105AK124-6200-IHAC-0001</v>
          </cell>
          <cell r="C741" t="str">
            <v>On-Site Power Supply and Transmission - Fire Protection and Detection System for Main Consumer Sub Station Yard - Process Safety Design Review (HAZOP &amp; LOPA)</v>
          </cell>
          <cell r="D741" t="str">
            <v>'-</v>
          </cell>
          <cell r="E741" t="str">
            <v>RES - Reserved Placeholder</v>
          </cell>
          <cell r="F741" t="str">
            <v>Pending</v>
          </cell>
        </row>
        <row r="742">
          <cell r="B742" t="str">
            <v>6105AK124-6200-IITD-0001</v>
          </cell>
          <cell r="C742" t="str">
            <v>On-Site Power Supply and Transmission - Collection Sump from Bunds for Main Consumer Sub Station Yard - Instrument Wiring Loop Diagrams and Cable Schedule</v>
          </cell>
          <cell r="D742" t="str">
            <v>'-</v>
          </cell>
          <cell r="E742" t="str">
            <v>RES - Reserved Placeholder</v>
          </cell>
          <cell r="F742" t="str">
            <v>Pending</v>
          </cell>
        </row>
        <row r="743">
          <cell r="B743" t="str">
            <v>6105AK124-6200-ILST-0001</v>
          </cell>
          <cell r="C743" t="str">
            <v>On-Site Power Supply and Transmission - Collection Sump from Bunds for Main Consumer Sub Station Yard - Instrumentation Equipment Tag Register</v>
          </cell>
          <cell r="D743" t="str">
            <v>'-</v>
          </cell>
          <cell r="E743" t="str">
            <v>RES - Reserved Placeholder</v>
          </cell>
          <cell r="F743" t="str">
            <v>Pending</v>
          </cell>
        </row>
        <row r="744">
          <cell r="B744" t="str">
            <v>6105AK124-6200-ILST-0002</v>
          </cell>
          <cell r="C744" t="str">
            <v>On-Site Power Supply and Transmission - Collection Sump from Bunds for Main Consumer Sub Station Yard - Equipment Alarm and Trip Level Register</v>
          </cell>
          <cell r="D744" t="str">
            <v>'-</v>
          </cell>
          <cell r="E744" t="str">
            <v>RES - Reserved Placeholder</v>
          </cell>
          <cell r="F744" t="str">
            <v>Pending</v>
          </cell>
        </row>
        <row r="745">
          <cell r="B745" t="str">
            <v>6105AK124-6200-ILST-0003</v>
          </cell>
          <cell r="C745" t="str">
            <v>On-Site Power Supply and Transmission - Fire Protection and Detection System for Main Consumer Sub Station Yard - Equipment Alarm and Trip Level Register</v>
          </cell>
          <cell r="D745" t="str">
            <v>'-</v>
          </cell>
          <cell r="E745" t="str">
            <v>RES - Reserved Placeholder</v>
          </cell>
          <cell r="F745" t="str">
            <v>Pending</v>
          </cell>
        </row>
        <row r="746">
          <cell r="B746" t="str">
            <v>6105AK124-6200-ILST-0004</v>
          </cell>
          <cell r="C746" t="str">
            <v>On-Site Power Supply and Transmission - Fire Protection and Detection System for Main Consumer Sub Station Yard - Instrumentation Equipment Tag Register</v>
          </cell>
          <cell r="D746" t="str">
            <v>'-</v>
          </cell>
          <cell r="E746" t="str">
            <v>RES - Reserved Placeholder</v>
          </cell>
          <cell r="F746" t="str">
            <v>Pending</v>
          </cell>
        </row>
        <row r="747">
          <cell r="B747" t="str">
            <v>6105AK124-6200-IPID-0001</v>
          </cell>
          <cell r="C747" t="str">
            <v>On-Site Power Supply and Transmission - Collection Sump from Bunds for Main Consumer Sub Station Yard - Pipe and Instrument Diagrams</v>
          </cell>
          <cell r="D747" t="str">
            <v>'-</v>
          </cell>
          <cell r="E747" t="str">
            <v>RES - Reserved Placeholder</v>
          </cell>
          <cell r="F747" t="str">
            <v>Pending</v>
          </cell>
        </row>
        <row r="748">
          <cell r="B748" t="str">
            <v>6105AK124-6200-IQRA-0001</v>
          </cell>
          <cell r="C748" t="str">
            <v>On-Site Power Supply and Transmission - Collection Sump from Bunds for Main Consumer Sub Station Yard - Risk Assessment: Fire and Explosions</v>
          </cell>
          <cell r="D748" t="str">
            <v>'-</v>
          </cell>
          <cell r="E748" t="str">
            <v>RES - Reserved Placeholder</v>
          </cell>
          <cell r="F748" t="str">
            <v>Pending</v>
          </cell>
        </row>
        <row r="749">
          <cell r="B749" t="str">
            <v>6105AK124-6200-IQRA-0002</v>
          </cell>
          <cell r="C749" t="str">
            <v>On-Site Power Supply and Transmission - Fire Protection and Detection System for Main Consumer Sub Station Yard - Risk Assessment: Fire and Explosions</v>
          </cell>
          <cell r="D749" t="str">
            <v>'-</v>
          </cell>
          <cell r="E749" t="str">
            <v>RES - Reserved Placeholder</v>
          </cell>
          <cell r="F749" t="str">
            <v>Pending</v>
          </cell>
        </row>
        <row r="750">
          <cell r="B750" t="str">
            <v>6105AK124-6200-ISPC-0001</v>
          </cell>
          <cell r="C750" t="str">
            <v>On-Site Power Supply and Transmission - Collection Sump from Bunds for Main Consumer Sub Station Yard - Automated Isolation Valve Specification</v>
          </cell>
          <cell r="D750" t="str">
            <v>'-</v>
          </cell>
          <cell r="E750" t="str">
            <v>RES - Reserved Placeholder</v>
          </cell>
          <cell r="F750" t="str">
            <v>Pending</v>
          </cell>
        </row>
        <row r="751">
          <cell r="B751" t="str">
            <v>6105AK124-6200-ISPC-0002</v>
          </cell>
          <cell r="C751" t="str">
            <v>On-Site Power Supply and Transmission - Earthing Systems for Main Consumer Sub Station Yard - Junction Box and Interface Cabinet Design</v>
          </cell>
          <cell r="D751" t="str">
            <v>'-</v>
          </cell>
          <cell r="E751" t="str">
            <v>RES - Reserved Placeholder</v>
          </cell>
          <cell r="F751" t="str">
            <v>Pending</v>
          </cell>
        </row>
        <row r="752">
          <cell r="B752" t="str">
            <v>6105AK124-6200-MCAL-0001</v>
          </cell>
          <cell r="C752" t="str">
            <v>On-Site Power Supply and Transmission - Main Consumer Sub Station Yard Underground Utility Piping - Piping Pressure Drop Calculations</v>
          </cell>
          <cell r="D752" t="str">
            <v>'-</v>
          </cell>
          <cell r="E752" t="str">
            <v>RES - Reserved Placeholder</v>
          </cell>
          <cell r="F752" t="str">
            <v>Pending</v>
          </cell>
        </row>
        <row r="753">
          <cell r="B753" t="str">
            <v>6105AK124-6200-MCAL-0002</v>
          </cell>
          <cell r="C753" t="str">
            <v>On-Site Power Supply and Transmission - Collection Sump from Bunds for Main Consumer Sub Station Yard - Piping Pressure Drop Calculations</v>
          </cell>
          <cell r="D753" t="str">
            <v>'-</v>
          </cell>
          <cell r="E753" t="str">
            <v>RES - Reserved Placeholder</v>
          </cell>
          <cell r="F753" t="str">
            <v>Pending</v>
          </cell>
        </row>
        <row r="754">
          <cell r="B754" t="str">
            <v>6105AK124-6200-MCAL-0003</v>
          </cell>
          <cell r="C754" t="str">
            <v>On-Site Power Supply and Transmission - Cable Racks and Trays for Main Consumer Sub Station Yard - Vessel and Structure Design with Stress Analysis Calcs</v>
          </cell>
          <cell r="D754" t="str">
            <v>'-</v>
          </cell>
          <cell r="E754" t="str">
            <v>RES - Reserved Placeholder</v>
          </cell>
          <cell r="F754" t="str">
            <v>Pending</v>
          </cell>
        </row>
        <row r="755">
          <cell r="B755" t="str">
            <v>6105AK124-6200-MCAL-0004</v>
          </cell>
          <cell r="C755" t="str">
            <v>On-Site Power Supply and Transmission - Control Room and Ablution Facilities for Main Consumer Sub Station Yard - Piping Pressure Drop Calculations</v>
          </cell>
          <cell r="D755" t="str">
            <v>'-</v>
          </cell>
          <cell r="E755" t="str">
            <v>RES - Reserved Placeholder</v>
          </cell>
          <cell r="F755" t="str">
            <v>Pending</v>
          </cell>
        </row>
        <row r="756">
          <cell r="B756" t="str">
            <v>6105AK124-6200-MCAL-0005</v>
          </cell>
          <cell r="C756" t="str">
            <v>On-Site Power Supply and Transmission - Transfer Bus Gantry for 33kV Mining Sub Station 33kV OHL Supply - Vessel and Structure Design with Stress Analysis Calcs</v>
          </cell>
          <cell r="D756" t="str">
            <v>'-</v>
          </cell>
          <cell r="E756" t="str">
            <v>RES - Reserved Placeholder</v>
          </cell>
          <cell r="F756" t="str">
            <v>Pending</v>
          </cell>
        </row>
        <row r="757">
          <cell r="B757" t="str">
            <v>6105AK124-6200-MCAL-0006</v>
          </cell>
          <cell r="C757" t="str">
            <v>On-Site Power Supply and Transmission - Transfer Bus Gantry Termination for 33kV OHL Income from HV Substation - Vessel and Structure Design with Stress Analysis Calcs</v>
          </cell>
          <cell r="D757" t="str">
            <v>'-</v>
          </cell>
          <cell r="E757" t="str">
            <v>RES - Reserved Placeholder</v>
          </cell>
          <cell r="F757" t="str">
            <v>Pending</v>
          </cell>
        </row>
        <row r="758">
          <cell r="B758" t="str">
            <v>6105AK124-6200-MCAL-0007</v>
          </cell>
          <cell r="C758" t="str">
            <v>On-Site Power Supply and Transmission - Fire Protection and Detection System for Main Consumer Sub Station Yard - Piping Pressure Drop Calculations</v>
          </cell>
          <cell r="D758" t="str">
            <v>'-</v>
          </cell>
          <cell r="E758" t="str">
            <v>RES - Reserved Placeholder</v>
          </cell>
          <cell r="F758" t="str">
            <v>Pending</v>
          </cell>
        </row>
        <row r="759">
          <cell r="B759" t="str">
            <v>6105AK124-6200-MDST-0001</v>
          </cell>
          <cell r="C759" t="str">
            <v>On-Site Power Supply and Transmission - Collection Sump from Bunds for Main Consumer Sub Station Yard - Pressure Relief Devices Design and Specification</v>
          </cell>
          <cell r="D759" t="str">
            <v>'-</v>
          </cell>
          <cell r="E759" t="str">
            <v>RES - Reserved Placeholder</v>
          </cell>
          <cell r="F759" t="str">
            <v>Pending</v>
          </cell>
        </row>
        <row r="760">
          <cell r="B760" t="str">
            <v>6105AK124-6200-MDST-0002</v>
          </cell>
          <cell r="C760" t="str">
            <v>On-Site Power Supply and Transmission - Fire Protection and Detection System for Main Consumer Sub Station Yard - Pressure Relief Devices Design and Specification</v>
          </cell>
          <cell r="D760" t="str">
            <v>'-</v>
          </cell>
          <cell r="E760" t="str">
            <v>RES - Reserved Placeholder</v>
          </cell>
          <cell r="F760" t="str">
            <v>Pending</v>
          </cell>
        </row>
        <row r="761">
          <cell r="B761" t="str">
            <v>6105AK124-6200-MEQL-0001</v>
          </cell>
          <cell r="C761" t="str">
            <v>On-Site Power Supply and Transmission - Main Consumer Sub Station Yard Underground Utility Piping - Mechanical Equipment Register with Specifications</v>
          </cell>
          <cell r="D761" t="str">
            <v>'-</v>
          </cell>
          <cell r="E761" t="str">
            <v>RES - Reserved Placeholder</v>
          </cell>
          <cell r="F761" t="str">
            <v>Pending</v>
          </cell>
        </row>
        <row r="762">
          <cell r="B762" t="str">
            <v>6105AK124-6200-MEQL-0004</v>
          </cell>
          <cell r="C762" t="str">
            <v>On-Site Power Supply and Transmission - Control Room and Ablution Facilities for Main Consumer Sub Station Yard - Mechanical Equipment Register with Specifications</v>
          </cell>
          <cell r="D762" t="str">
            <v>'-</v>
          </cell>
          <cell r="E762" t="str">
            <v>RES - Reserved Placeholder</v>
          </cell>
          <cell r="F762" t="str">
            <v>Pending</v>
          </cell>
        </row>
        <row r="763">
          <cell r="B763" t="str">
            <v>6105AK124-6200-MEQL-0005</v>
          </cell>
          <cell r="C763" t="str">
            <v>On-Site Power Supply and Transmission - Fire Protection and Detection System for Main Consumer Sub Station Yard - Mechanical Equipment Register with Specifications</v>
          </cell>
          <cell r="D763" t="str">
            <v>'-</v>
          </cell>
          <cell r="E763" t="str">
            <v>RES - Reserved Placeholder</v>
          </cell>
          <cell r="F763" t="str">
            <v>Pending</v>
          </cell>
        </row>
        <row r="764">
          <cell r="B764" t="str">
            <v>6105AK124-6200-MEQL-0006</v>
          </cell>
          <cell r="C764" t="str">
            <v>On-Site Power Supply and Transmission - Collection Sump from Bunds for Main Consumer Sub Station Yard - Mechanical Equipment Register with Specifications</v>
          </cell>
          <cell r="D764" t="str">
            <v>'-</v>
          </cell>
          <cell r="E764" t="str">
            <v>RES - Reserved Placeholder</v>
          </cell>
          <cell r="F764" t="str">
            <v>Pending</v>
          </cell>
        </row>
        <row r="765">
          <cell r="B765" t="str">
            <v>6105AK124-6200-MISO-0001</v>
          </cell>
          <cell r="C765" t="str">
            <v>On-Site Power Supply and Transmission - Main Consumer Sub Station Yard Underground Utility Piping - Piping Isometric Design and Layouts</v>
          </cell>
          <cell r="D765" t="str">
            <v>'-</v>
          </cell>
          <cell r="E765" t="str">
            <v>RES - Reserved Placeholder</v>
          </cell>
          <cell r="F765" t="str">
            <v>Pending</v>
          </cell>
        </row>
        <row r="766">
          <cell r="B766" t="str">
            <v>6105AK124-6200-MISO-0002</v>
          </cell>
          <cell r="C766" t="str">
            <v>On-Site Power Supply and Transmission - Collection Sump from Bunds for Main Consumer Sub Station Yard - Piping Isometric Design and Layouts</v>
          </cell>
          <cell r="D766" t="str">
            <v>'-</v>
          </cell>
          <cell r="E766" t="str">
            <v>RES - Reserved Placeholder</v>
          </cell>
          <cell r="F766" t="str">
            <v>Pending</v>
          </cell>
        </row>
        <row r="767">
          <cell r="B767" t="str">
            <v>6105AK124-6200-MISO-0003</v>
          </cell>
          <cell r="C767" t="str">
            <v>On-Site Power Supply and Transmission - Control Room and Ablution Facilities for Main Consumer Sub Station Yard - Piping Isometric Design and Layouts</v>
          </cell>
          <cell r="D767" t="str">
            <v>'-</v>
          </cell>
          <cell r="E767" t="str">
            <v>RES - Reserved Placeholder</v>
          </cell>
          <cell r="F767" t="str">
            <v>Pending</v>
          </cell>
        </row>
        <row r="768">
          <cell r="B768" t="str">
            <v>6105AK124-6200-MISO-0004</v>
          </cell>
          <cell r="C768" t="str">
            <v>On-Site Power Supply and Transmission - Fire Protection and Detection System for Main Consumer Sub Station Yard - Piping Isometric Design and Layouts</v>
          </cell>
          <cell r="D768" t="str">
            <v>'-</v>
          </cell>
          <cell r="E768" t="str">
            <v>RES - Reserved Placeholder</v>
          </cell>
          <cell r="F768" t="str">
            <v>Pending</v>
          </cell>
        </row>
        <row r="769">
          <cell r="B769" t="str">
            <v>6105AK124-6200-MPRC-0001</v>
          </cell>
          <cell r="C769" t="str">
            <v>On-Site Power Supply and Transmission - Terrace Roads and Access-ways for Main Consumer SS - Rigging Study and Lifting Equipment Design</v>
          </cell>
          <cell r="D769" t="str">
            <v>'-</v>
          </cell>
          <cell r="E769" t="str">
            <v>RES - Reserved Placeholder</v>
          </cell>
          <cell r="F769" t="str">
            <v>Pending</v>
          </cell>
        </row>
        <row r="770">
          <cell r="B770" t="str">
            <v>6105AK124-6200-MPRC-0002</v>
          </cell>
          <cell r="C770" t="str">
            <v>On-Site Power Supply and Transmission - Main Consumer Sub Station Yard Underground Utility Piping - Rigging Study and Lifting Equipment Design</v>
          </cell>
          <cell r="D770" t="str">
            <v>'-</v>
          </cell>
          <cell r="E770" t="str">
            <v>RES - Reserved Placeholder</v>
          </cell>
          <cell r="F770" t="str">
            <v>Pending</v>
          </cell>
        </row>
        <row r="771">
          <cell r="B771" t="str">
            <v>6105AK124-6200-MPRC-0003</v>
          </cell>
          <cell r="C771" t="str">
            <v>On-Site Power Supply and Transmission - Main Consumer Sub Station Yard Underground Utility Piping - Fastener Specification and Torque Procedures</v>
          </cell>
          <cell r="D771" t="str">
            <v>'-</v>
          </cell>
          <cell r="E771" t="str">
            <v>RES - Reserved Placeholder</v>
          </cell>
          <cell r="F771" t="str">
            <v>Pending</v>
          </cell>
        </row>
        <row r="772">
          <cell r="B772" t="str">
            <v>6105AK124-6200-MPRC-0004</v>
          </cell>
          <cell r="C772" t="str">
            <v>On-Site Power Supply and Transmission - Collection Sump from Bunds for Main Consumer Sub Station Yard - Fastener Specification and Torque Procedures</v>
          </cell>
          <cell r="D772" t="str">
            <v>'-</v>
          </cell>
          <cell r="E772" t="str">
            <v>RES - Reserved Placeholder</v>
          </cell>
          <cell r="F772" t="str">
            <v>Pending</v>
          </cell>
        </row>
        <row r="773">
          <cell r="B773" t="str">
            <v>6105AK124-6200-MPRC-0005</v>
          </cell>
          <cell r="C773" t="str">
            <v>On-Site Power Supply and Transmission - Pipe Racks and Supports for Main Consumer Sub Station Yard - Rigging Study and Lifting Equipment Design</v>
          </cell>
          <cell r="D773" t="str">
            <v>'-</v>
          </cell>
          <cell r="E773" t="str">
            <v>RES - Reserved Placeholder</v>
          </cell>
          <cell r="F773" t="str">
            <v>Pending</v>
          </cell>
        </row>
        <row r="774">
          <cell r="B774" t="str">
            <v>6105AK124-6200-MPRC-0006</v>
          </cell>
          <cell r="C774" t="str">
            <v>On-Site Power Supply and Transmission - Control Room and Ablution Facilities for Main Consumer Sub Station Yard - Rigging Study and Lifting Equipment Design</v>
          </cell>
          <cell r="D774" t="str">
            <v>'-</v>
          </cell>
          <cell r="E774" t="str">
            <v>RES - Reserved Placeholder</v>
          </cell>
          <cell r="F774" t="str">
            <v>Pending</v>
          </cell>
        </row>
        <row r="775">
          <cell r="B775" t="str">
            <v>6105AK124-6200-MPRC-0007</v>
          </cell>
          <cell r="C775" t="str">
            <v>On-Site Power Supply and Transmission - Control Room and Ablution Facilities for Main Consumer Sub Station Yard - Fastener Specification and Torque Procedures</v>
          </cell>
          <cell r="D775" t="str">
            <v>'-</v>
          </cell>
          <cell r="E775" t="str">
            <v>RES - Reserved Placeholder</v>
          </cell>
          <cell r="F775" t="str">
            <v>Pending</v>
          </cell>
        </row>
        <row r="776">
          <cell r="B776" t="str">
            <v>6105AK124-6200-MPSP-0001</v>
          </cell>
          <cell r="C776" t="str">
            <v>On-Site Power Supply and Transmission - Cable Racks and Trays for Main Consumer Sub Station Yard - Pipe and Cable Support Racks Design</v>
          </cell>
          <cell r="D776" t="str">
            <v>'-</v>
          </cell>
          <cell r="E776" t="str">
            <v>RES - Reserved Placeholder</v>
          </cell>
          <cell r="F776" t="str">
            <v>Pending</v>
          </cell>
        </row>
        <row r="777">
          <cell r="B777" t="str">
            <v>6105AK124-6200-MPSP-0002</v>
          </cell>
          <cell r="C777" t="str">
            <v>On-Site Power Supply and Transmission - Pipe Racks and Supports for Main Consumer Sub Station Yard - Pipe and Cable Support Racks Design</v>
          </cell>
          <cell r="D777" t="str">
            <v>'-</v>
          </cell>
          <cell r="E777" t="str">
            <v>RES - Reserved Placeholder</v>
          </cell>
          <cell r="F777" t="str">
            <v>Pending</v>
          </cell>
        </row>
        <row r="778">
          <cell r="B778" t="str">
            <v>6105AK124-6200-MPSP-0003</v>
          </cell>
          <cell r="C778" t="str">
            <v>On-Site Power Supply and Transmission - Fire Protection and Detection System for Main Consumer Sub Station Yard - Pipe and Cable Support Racks Design</v>
          </cell>
          <cell r="D778" t="str">
            <v>'-</v>
          </cell>
          <cell r="E778" t="str">
            <v>RES - Reserved Placeholder</v>
          </cell>
          <cell r="F778" t="str">
            <v>Pending</v>
          </cell>
        </row>
        <row r="779">
          <cell r="B779" t="str">
            <v>6105AK124-6200-MQAD-0001</v>
          </cell>
          <cell r="C779" t="str">
            <v>On-Site Power Supply and Transmission - Main Consumer Sub Station Yard Underground Utility Piping - Fabrication Inspection QC Pack (Incl. NDT)</v>
          </cell>
          <cell r="D779" t="str">
            <v>'-</v>
          </cell>
          <cell r="E779" t="str">
            <v>RES - Reserved Placeholder</v>
          </cell>
          <cell r="F779" t="str">
            <v>Pending</v>
          </cell>
        </row>
        <row r="780">
          <cell r="B780" t="str">
            <v>6105AK124-6200-MQAD-0002</v>
          </cell>
          <cell r="C780" t="str">
            <v>On-Site Power Supply and Transmission - Pipe Racks and Supports for Main Consumer Sub Station Yard - Fabrication Inspection QC Pack (Incl. NDT)</v>
          </cell>
          <cell r="D780" t="str">
            <v>'-</v>
          </cell>
          <cell r="E780" t="str">
            <v>RES - Reserved Placeholder</v>
          </cell>
          <cell r="F780" t="str">
            <v>Pending</v>
          </cell>
        </row>
        <row r="781">
          <cell r="B781" t="str">
            <v>6105AK124-6200-MQAD-0003</v>
          </cell>
          <cell r="C781" t="str">
            <v>On-Site Power Supply and Transmission - Control Room and Ablution Facilities for Main Consumer Sub Station Yard - Fabrication Inspection QC Pack (Incl. NDT)</v>
          </cell>
          <cell r="D781" t="str">
            <v>'-</v>
          </cell>
          <cell r="E781" t="str">
            <v>RES - Reserved Placeholder</v>
          </cell>
          <cell r="F781" t="str">
            <v>Pending</v>
          </cell>
        </row>
        <row r="782">
          <cell r="B782" t="str">
            <v>6105AK124-6200-MQAD-0004</v>
          </cell>
          <cell r="C782" t="str">
            <v>On-Site Power Supply and Transmission - Fire Protection and Detection System for Main Consumer Sub Station Yard - Fabrication Inspection QC Pack (Incl. NDT)</v>
          </cell>
          <cell r="D782" t="str">
            <v>'-</v>
          </cell>
          <cell r="E782" t="str">
            <v>RES - Reserved Placeholder</v>
          </cell>
          <cell r="F782" t="str">
            <v>Pending</v>
          </cell>
        </row>
        <row r="783">
          <cell r="B783" t="str">
            <v>6105AK124-6200-MSHP-0001</v>
          </cell>
          <cell r="C783" t="str">
            <v>On-Site Power Supply and Transmission - Pipe Racks and Supports for Main Consumer Sub Station Yard - Equipment Fabrication Drawings</v>
          </cell>
          <cell r="D783" t="str">
            <v>'-</v>
          </cell>
          <cell r="E783" t="str">
            <v>RES - Reserved Placeholder</v>
          </cell>
          <cell r="F783" t="str">
            <v>Pending</v>
          </cell>
        </row>
        <row r="784">
          <cell r="B784" t="str">
            <v>6105AK124-6200-MSPC-0001</v>
          </cell>
          <cell r="C784" t="str">
            <v>On-Site Power Supply and Transmission - Main Consumer Sub Station Yard Underground Utility Piping - Manual Isolation Valve Design Specification</v>
          </cell>
          <cell r="D784" t="str">
            <v>'-</v>
          </cell>
          <cell r="E784" t="str">
            <v>RES - Reserved Placeholder</v>
          </cell>
          <cell r="F784" t="str">
            <v>Pending</v>
          </cell>
        </row>
        <row r="785">
          <cell r="B785" t="str">
            <v>6105AK124-6200-MSPC-0004</v>
          </cell>
          <cell r="C785" t="str">
            <v>On-Site Power Supply and Transmission - Main Consumer Sub Station Yard Underground Utility Piping - Gasket Schedule and Material Specification</v>
          </cell>
          <cell r="D785" t="str">
            <v>'-</v>
          </cell>
          <cell r="E785" t="str">
            <v>RES - Reserved Placeholder</v>
          </cell>
          <cell r="F785" t="str">
            <v>Pending</v>
          </cell>
        </row>
        <row r="786">
          <cell r="B786" t="str">
            <v>6105AK124-6200-MSPC-0005</v>
          </cell>
          <cell r="C786" t="str">
            <v>On-Site Power Supply and Transmission - Collection Sump from Bunds for Main Consumer Sub Station Yard - Pump Design and Specifications</v>
          </cell>
          <cell r="D786" t="str">
            <v>'-</v>
          </cell>
          <cell r="E786" t="str">
            <v>RES - Reserved Placeholder</v>
          </cell>
          <cell r="F786" t="str">
            <v>Pending</v>
          </cell>
        </row>
        <row r="787">
          <cell r="B787" t="str">
            <v>6105AK124-6200-MSPC-0006</v>
          </cell>
          <cell r="C787" t="str">
            <v>On-Site Power Supply and Transmission - Collection Sump from Bunds for Main Consumer Sub Station Yard - Lifting and Crawl Beam Design Specification</v>
          </cell>
          <cell r="D787" t="str">
            <v>'-</v>
          </cell>
          <cell r="E787" t="str">
            <v>RES - Reserved Placeholder</v>
          </cell>
          <cell r="F787" t="str">
            <v>Pending</v>
          </cell>
        </row>
        <row r="788">
          <cell r="B788" t="str">
            <v>6105AK124-6200-MSPC-0007</v>
          </cell>
          <cell r="C788" t="str">
            <v>On-Site Power Supply and Transmission - Collection Sump from Bunds for Main Consumer Sub Station Yard - Material Selection and Verification Specification</v>
          </cell>
          <cell r="D788" t="str">
            <v>'-</v>
          </cell>
          <cell r="E788" t="str">
            <v>RES - Reserved Placeholder</v>
          </cell>
          <cell r="F788" t="str">
            <v>Pending</v>
          </cell>
        </row>
        <row r="789">
          <cell r="B789" t="str">
            <v>6105AK124-6200-MSPC-0008</v>
          </cell>
          <cell r="C789" t="str">
            <v>On-Site Power Supply and Transmission - Collection Sump from Bunds for Main Consumer Sub Station Yard - Rotating Equipment Alignment Specifications</v>
          </cell>
          <cell r="D789" t="str">
            <v>'-</v>
          </cell>
          <cell r="E789" t="str">
            <v>RES - Reserved Placeholder</v>
          </cell>
          <cell r="F789" t="str">
            <v>Pending</v>
          </cell>
        </row>
        <row r="790">
          <cell r="B790" t="str">
            <v>6105AK124-6200-MSPC-0009</v>
          </cell>
          <cell r="C790" t="str">
            <v>On-Site Power Supply and Transmission - Collection Sump from Bunds for Main Consumer Sub Station Yard - Drive Coupling and Connector Design Specification</v>
          </cell>
          <cell r="D790" t="str">
            <v>'-</v>
          </cell>
          <cell r="E790" t="str">
            <v>RES - Reserved Placeholder</v>
          </cell>
          <cell r="F790" t="str">
            <v>Pending</v>
          </cell>
        </row>
        <row r="791">
          <cell r="B791" t="str">
            <v>6105AK124-6200-MSPC-0010</v>
          </cell>
          <cell r="C791" t="str">
            <v>On-Site Power Supply and Transmission - Cable Racks and Trays for Main Consumer Sub Station Yard - Material Selection and Verification Specification</v>
          </cell>
          <cell r="D791" t="str">
            <v>'-</v>
          </cell>
          <cell r="E791" t="str">
            <v>RES - Reserved Placeholder</v>
          </cell>
          <cell r="F791" t="str">
            <v>Pending</v>
          </cell>
        </row>
        <row r="792">
          <cell r="B792" t="str">
            <v>6105AK124-6200-MSPC-0011</v>
          </cell>
          <cell r="C792" t="str">
            <v>On-Site Power Supply and Transmission - Control Room and Ablution Facilities for Main Consumer Sub Station Yard - Manual Isolation Valve Design Specification</v>
          </cell>
          <cell r="D792" t="str">
            <v>'-</v>
          </cell>
          <cell r="E792" t="str">
            <v>RES - Reserved Placeholder</v>
          </cell>
          <cell r="F792" t="str">
            <v>Pending</v>
          </cell>
        </row>
        <row r="793">
          <cell r="B793" t="str">
            <v>6105AK124-6200-MSPC-0014</v>
          </cell>
          <cell r="C793" t="str">
            <v>On-Site Power Supply and Transmission - Control Room and Ablution Facilities for Main Consumer Sub Station Yard - Gasket Schedule and Material Specification</v>
          </cell>
          <cell r="D793" t="str">
            <v>'-</v>
          </cell>
          <cell r="E793" t="str">
            <v>RES - Reserved Placeholder</v>
          </cell>
          <cell r="F793" t="str">
            <v>Pending</v>
          </cell>
        </row>
        <row r="794">
          <cell r="B794" t="str">
            <v>6105AK124-6200-MSPC-0015</v>
          </cell>
          <cell r="C794" t="str">
            <v>On-Site Power Supply and Transmission - Fire Protection and Detection System for Main Consumer Sub Station Yard - Material Selection and Verification Specification</v>
          </cell>
          <cell r="D794" t="str">
            <v>'-</v>
          </cell>
          <cell r="E794" t="str">
            <v>RES - Reserved Placeholder</v>
          </cell>
          <cell r="F794" t="str">
            <v>Pending</v>
          </cell>
        </row>
        <row r="795">
          <cell r="B795" t="str">
            <v>6105AK124-6200-MSPC-0016</v>
          </cell>
          <cell r="C795" t="str">
            <v>On-Site Power Supply and Transmission - Fire Protection and Detection System for Main Consumer Sub Station Yard - Gasket Schedule and Material Specification</v>
          </cell>
          <cell r="D795" t="str">
            <v>'-</v>
          </cell>
          <cell r="E795" t="str">
            <v>RES - Reserved Placeholder</v>
          </cell>
          <cell r="F795" t="str">
            <v>Pending</v>
          </cell>
        </row>
        <row r="796">
          <cell r="B796" t="str">
            <v>6105AK124-6200-MSPC-0017</v>
          </cell>
          <cell r="C796" t="str">
            <v>On-Site Power Supply and Transmission - Main Consumer Sub Station Yard Underground Utility Piping - Material Selection and Verification Specification</v>
          </cell>
          <cell r="D796" t="str">
            <v>'-</v>
          </cell>
          <cell r="E796" t="str">
            <v>RES - Reserved Placeholder</v>
          </cell>
          <cell r="F796" t="str">
            <v>Pending</v>
          </cell>
        </row>
        <row r="797">
          <cell r="B797" t="str">
            <v>6105AK124-6200-MSPC-0018</v>
          </cell>
          <cell r="C797" t="str">
            <v>On-Site Power Supply and Transmission - Control Room and Ablution Facilities for Main Consumer Sub Station Yard - Material Selection and Verification Specification</v>
          </cell>
          <cell r="D797" t="str">
            <v>'-</v>
          </cell>
          <cell r="E797" t="str">
            <v>RES - Reserved Placeholder</v>
          </cell>
          <cell r="F797" t="str">
            <v>Pending</v>
          </cell>
        </row>
        <row r="798">
          <cell r="B798" t="str">
            <v>6105AK124-6200-MSTD-0001</v>
          </cell>
          <cell r="C798" t="str">
            <v>On-Site Power Supply and Transmission - Collection Sump from Bunds for Main Consumer Sub Station Yard - Diesel Fuel Handling and Storage Design</v>
          </cell>
          <cell r="D798" t="str">
            <v>'-</v>
          </cell>
          <cell r="E798" t="str">
            <v>RES - Reserved Placeholder</v>
          </cell>
          <cell r="F798" t="str">
            <v>Pending</v>
          </cell>
        </row>
        <row r="799">
          <cell r="B799" t="str">
            <v>6105AK124-6200-TRPT-0001</v>
          </cell>
          <cell r="C799" t="str">
            <v>On-Site Power Supply and Transmission - Terrace Roads and Access-ways for Main Consumer SS - Site Surveying and Geotechnical Report</v>
          </cell>
          <cell r="D799" t="str">
            <v>'-</v>
          </cell>
          <cell r="E799" t="str">
            <v>RES - Reserved Placeholder</v>
          </cell>
          <cell r="F799" t="str">
            <v>Pending</v>
          </cell>
        </row>
        <row r="800">
          <cell r="B800" t="str">
            <v>6105AK124-6200-TRPT-0002</v>
          </cell>
          <cell r="C800" t="str">
            <v>On-Site Power Supply and Transmission - Main Consumer Sub Station Yard Stormwater Drainage - Site Surveying and Geotechnical Report</v>
          </cell>
          <cell r="D800" t="str">
            <v>'-</v>
          </cell>
          <cell r="E800" t="str">
            <v>RES - Reserved Placeholder</v>
          </cell>
          <cell r="F800" t="str">
            <v>Pending</v>
          </cell>
        </row>
        <row r="801">
          <cell r="B801" t="str">
            <v>6105AK124-6200-TRPT-0003</v>
          </cell>
          <cell r="C801" t="str">
            <v>On-Site Power Supply and Transmission - Main Consumer Sub Station Yard Underground Utility Piping - Site Surveying and Geotechnical Report</v>
          </cell>
          <cell r="D801" t="str">
            <v>'-</v>
          </cell>
          <cell r="E801" t="str">
            <v>RES - Reserved Placeholder</v>
          </cell>
          <cell r="F801" t="str">
            <v>Pending</v>
          </cell>
        </row>
        <row r="802">
          <cell r="B802" t="str">
            <v>6105AK124-6200-TRPT-0004</v>
          </cell>
          <cell r="C802" t="str">
            <v>On-Site Power Supply and Transmission - Collection Sump from Bunds for Main Consumer Sub Station Yard - Site Surveying and Geotechnical Report</v>
          </cell>
          <cell r="D802" t="str">
            <v>'-</v>
          </cell>
          <cell r="E802" t="str">
            <v>RES - Reserved Placeholder</v>
          </cell>
          <cell r="F802" t="str">
            <v>Pending</v>
          </cell>
        </row>
        <row r="803">
          <cell r="B803" t="str">
            <v>6105AK124-6200-TRPT-0005</v>
          </cell>
          <cell r="C803" t="str">
            <v>On-Site Power Supply and Transmission - Perimeter Fencing and Access Control for Main Consumer Sub Station Yard - Site Surveying and Geotechnical Report</v>
          </cell>
          <cell r="D803" t="str">
            <v>'-</v>
          </cell>
          <cell r="E803" t="str">
            <v>RES - Reserved Placeholder</v>
          </cell>
          <cell r="F803" t="str">
            <v>Pending</v>
          </cell>
        </row>
        <row r="804">
          <cell r="B804" t="str">
            <v>6105AK124-6200-TRPT-0006</v>
          </cell>
          <cell r="C804" t="str">
            <v>On-Site Power Supply and Transmission - Control Room and Ablution Facilities for Main Consumer Sub Station Yard - Site Surveying and Geotechnical Report</v>
          </cell>
          <cell r="D804" t="str">
            <v>'-</v>
          </cell>
          <cell r="E804" t="str">
            <v>RES - Reserved Placeholder</v>
          </cell>
          <cell r="F804" t="str">
            <v>Pending</v>
          </cell>
        </row>
        <row r="805">
          <cell r="B805" t="str">
            <v>6105AK124-6200-TSPC-0001</v>
          </cell>
          <cell r="C805" t="str">
            <v>On-Site Power Supply and Transmission - Main Consumer Sub Station Yard Stormwater Drainage - Civil Design and Requirements</v>
          </cell>
          <cell r="D805" t="str">
            <v>'-</v>
          </cell>
          <cell r="E805" t="str">
            <v>RES - Reserved Placeholder</v>
          </cell>
          <cell r="F805" t="str">
            <v>Pending</v>
          </cell>
        </row>
        <row r="806">
          <cell r="B806" t="str">
            <v>6105AK124-6200-TSPC-0002</v>
          </cell>
          <cell r="C806" t="str">
            <v>On-Site Power Supply and Transmission - Main Consumer Sub Station Yard Underground Utility Piping - Civil Design and Requirements</v>
          </cell>
          <cell r="D806" t="str">
            <v>'-</v>
          </cell>
          <cell r="E806" t="str">
            <v>RES - Reserved Placeholder</v>
          </cell>
          <cell r="F806" t="str">
            <v>Pending</v>
          </cell>
        </row>
        <row r="807">
          <cell r="B807" t="str">
            <v>6105AK124-6200-TSPC-0003</v>
          </cell>
          <cell r="C807" t="str">
            <v>On-Site Power Supply and Transmission - Collection Sump from Bunds for Main Consumer Sub Station Yard - Civil Design and Requirements</v>
          </cell>
          <cell r="D807" t="str">
            <v>'-</v>
          </cell>
          <cell r="E807" t="str">
            <v>RES - Reserved Placeholder</v>
          </cell>
          <cell r="F807" t="str">
            <v>Pending</v>
          </cell>
        </row>
        <row r="808">
          <cell r="B808" t="str">
            <v>6105AK124-6200-TSPC-0004</v>
          </cell>
          <cell r="C808" t="str">
            <v>On-Site Power Supply and Transmission - Cable Trench and Tunnels for Main Consumer Sub Station Yard - Civil Design and Requirements</v>
          </cell>
          <cell r="D808" t="str">
            <v>'-</v>
          </cell>
          <cell r="E808" t="str">
            <v>RES - Reserved Placeholder</v>
          </cell>
          <cell r="F808" t="str">
            <v>Pending</v>
          </cell>
        </row>
        <row r="809">
          <cell r="B809" t="str">
            <v>6105AK124-6200-TSPC-0005</v>
          </cell>
          <cell r="C809" t="str">
            <v>On-Site Power Supply and Transmission - Earthing Systems for Main Consumer Sub Station Yard - Civil Design and Requirements</v>
          </cell>
          <cell r="D809" t="str">
            <v>'-</v>
          </cell>
          <cell r="E809" t="str">
            <v>RES - Reserved Placeholder</v>
          </cell>
          <cell r="F809" t="str">
            <v>Pending</v>
          </cell>
        </row>
        <row r="810">
          <cell r="B810" t="str">
            <v>6105AK124-6200-TSPC-0006</v>
          </cell>
          <cell r="C810" t="str">
            <v>On-Site Power Supply and Transmission - Control Room and Ablution Facilities for Main Consumer Sub Station Yard - Civil Design and Requirements</v>
          </cell>
          <cell r="D810" t="str">
            <v>'-</v>
          </cell>
          <cell r="E810" t="str">
            <v>RES - Reserved Placeholder</v>
          </cell>
          <cell r="F810" t="str">
            <v>Pending</v>
          </cell>
        </row>
        <row r="811">
          <cell r="B811" t="str">
            <v>6105AK124-6200-WELE-0001</v>
          </cell>
          <cell r="C811" t="str">
            <v>On-Site Power Supply and Transmission - Terrace Roads and Access-ways for Main Consumer SS - Bulk Earth Works Design and Report</v>
          </cell>
          <cell r="D811" t="str">
            <v>'-</v>
          </cell>
          <cell r="E811" t="str">
            <v>RES - Reserved Placeholder</v>
          </cell>
          <cell r="F811" t="str">
            <v>Pending</v>
          </cell>
        </row>
        <row r="812">
          <cell r="B812" t="str">
            <v>6105AK124-6200-WELE-0002</v>
          </cell>
          <cell r="C812" t="str">
            <v>On-Site Power Supply and Transmission - Main Consumer Sub Station Yard Stormwater Drainage - Bulk Earth Works Design and Report</v>
          </cell>
          <cell r="D812" t="str">
            <v>'-</v>
          </cell>
          <cell r="E812" t="str">
            <v>RES - Reserved Placeholder</v>
          </cell>
          <cell r="F812" t="str">
            <v>Pending</v>
          </cell>
        </row>
        <row r="813">
          <cell r="B813" t="str">
            <v>6105AK124-6200-WELE-0003</v>
          </cell>
          <cell r="C813" t="str">
            <v>On-Site Power Supply and Transmission - Main Consumer Sub Station Yard Underground Utility Piping - Bulk Earth Works Design and Report</v>
          </cell>
          <cell r="D813" t="str">
            <v>'-</v>
          </cell>
          <cell r="E813" t="str">
            <v>RES - Reserved Placeholder</v>
          </cell>
          <cell r="F813" t="str">
            <v>Pending</v>
          </cell>
        </row>
        <row r="814">
          <cell r="B814" t="str">
            <v>6105AK124-6200-WELE-0004</v>
          </cell>
          <cell r="C814" t="str">
            <v>On-Site Power Supply and Transmission - Collection Sump from Bunds for Main Consumer Sub Station Yard - Bulk Earth Works Design and Report</v>
          </cell>
          <cell r="D814" t="str">
            <v>'-</v>
          </cell>
          <cell r="E814" t="str">
            <v>RES - Reserved Placeholder</v>
          </cell>
          <cell r="F814" t="str">
            <v>Pending</v>
          </cell>
        </row>
        <row r="815">
          <cell r="B815" t="str">
            <v>6105AK124-6200-WELE-0005</v>
          </cell>
          <cell r="C815" t="str">
            <v>On-Site Power Supply and Transmission - Cable Trench and Tunnels for Main Consumer Sub Station Yard - Bulk Earth Works Design and Report</v>
          </cell>
          <cell r="D815" t="str">
            <v>'-</v>
          </cell>
          <cell r="E815" t="str">
            <v>RES - Reserved Placeholder</v>
          </cell>
          <cell r="F815" t="str">
            <v>Pending</v>
          </cell>
        </row>
        <row r="816">
          <cell r="B816" t="str">
            <v>6105AK124-6200-WELE-0006</v>
          </cell>
          <cell r="C816" t="str">
            <v>On-Site Power Supply and Transmission - Control Room and Ablution Facilities for Main Consumer Sub Station Yard - Bulk Earth Works Design and Report</v>
          </cell>
          <cell r="D816" t="str">
            <v>'-</v>
          </cell>
          <cell r="E816" t="str">
            <v>RES - Reserved Placeholder</v>
          </cell>
          <cell r="F816" t="str">
            <v>Pending</v>
          </cell>
        </row>
        <row r="817">
          <cell r="B817" t="str">
            <v>6105AK124-6200-WLAY-0001</v>
          </cell>
          <cell r="C817" t="str">
            <v>On-Site Power Supply and Transmission - Terrace Roads and Access-ways for Main Consumer SS - Drainage, Run-off and Impoundment Design</v>
          </cell>
          <cell r="D817" t="str">
            <v>'-</v>
          </cell>
          <cell r="E817" t="str">
            <v>RES - Reserved Placeholder</v>
          </cell>
          <cell r="F817" t="str">
            <v>Pending</v>
          </cell>
        </row>
        <row r="818">
          <cell r="B818" t="str">
            <v>6105AK124-6200-WLAY-0002</v>
          </cell>
          <cell r="C818" t="str">
            <v>On-Site Power Supply and Transmission - Main Consumer Sub Station Yard Stormwater Drainage - Drainage, Run-off and Impoundment Design</v>
          </cell>
          <cell r="D818" t="str">
            <v>'-</v>
          </cell>
          <cell r="E818" t="str">
            <v>RES - Reserved Placeholder</v>
          </cell>
          <cell r="F818" t="str">
            <v>Pending</v>
          </cell>
        </row>
        <row r="819">
          <cell r="B819" t="str">
            <v>6105AK124-6200-WLAY-0003</v>
          </cell>
          <cell r="C819" t="str">
            <v>On-Site Power Supply and Transmission - Main Consumer Sub Station Yard Underground Utility Piping - Drainage, Run-off and Impoundment Design</v>
          </cell>
          <cell r="D819" t="str">
            <v>'-</v>
          </cell>
          <cell r="E819" t="str">
            <v>RES - Reserved Placeholder</v>
          </cell>
          <cell r="F819" t="str">
            <v>Pending</v>
          </cell>
        </row>
        <row r="820">
          <cell r="B820" t="str">
            <v>6105AK124-6200-WLAY-0004</v>
          </cell>
          <cell r="C820" t="str">
            <v>On-Site Power Supply and Transmission - Collection Sump from Bunds for Main Consumer Sub Station Yard - Drainage, Run-off and Impoundment Design</v>
          </cell>
          <cell r="D820" t="str">
            <v>'-</v>
          </cell>
          <cell r="E820" t="str">
            <v>RES - Reserved Placeholder</v>
          </cell>
          <cell r="F820" t="str">
            <v>Pending</v>
          </cell>
        </row>
        <row r="821">
          <cell r="B821" t="str">
            <v>6105AK124-6200-WLAY-0005</v>
          </cell>
          <cell r="C821" t="str">
            <v>On-Site Power Supply and Transmission - Cable Trench and Tunnels for Main Consumer Sub Station Yard - Drainage, Run-off and Impoundment Design</v>
          </cell>
          <cell r="D821" t="str">
            <v>'-</v>
          </cell>
          <cell r="E821" t="str">
            <v>RES - Reserved Placeholder</v>
          </cell>
          <cell r="F821" t="str">
            <v>Pending</v>
          </cell>
        </row>
        <row r="822">
          <cell r="B822" t="str">
            <v>6105AK124-6200-WLAY-0006</v>
          </cell>
          <cell r="C822" t="str">
            <v>On-Site Power Supply and Transmission - Control Room and Ablution Facilities for Main Consumer Sub Station Yard - Drainage, Run-off and Impoundment Design</v>
          </cell>
          <cell r="D822" t="str">
            <v>'-</v>
          </cell>
          <cell r="E822" t="str">
            <v>RES - Reserved Placeholder</v>
          </cell>
          <cell r="F822" t="str">
            <v>Pending</v>
          </cell>
        </row>
        <row r="823">
          <cell r="B823" t="str">
            <v>6105AK124-6200-WTRP-0001</v>
          </cell>
          <cell r="C823" t="str">
            <v>On-Site Power Supply and Transmission - Terrace Roads and Access-ways for Main Consumer SS - Soil Classification and Nomination Deliverables</v>
          </cell>
          <cell r="D823" t="str">
            <v>'-</v>
          </cell>
          <cell r="E823" t="str">
            <v>RES - Reserved Placeholder</v>
          </cell>
          <cell r="F823" t="str">
            <v>Pending</v>
          </cell>
        </row>
        <row r="824">
          <cell r="B824" t="str">
            <v>6105AK124-6200-WTRP-0002</v>
          </cell>
          <cell r="C824" t="str">
            <v>On-Site Power Supply and Transmission - Terrace Roads and Access-ways for Main Consumer SS - Soil Resistivity Testing Report</v>
          </cell>
          <cell r="D824" t="str">
            <v>'-</v>
          </cell>
          <cell r="E824" t="str">
            <v>RES - Reserved Placeholder</v>
          </cell>
          <cell r="F824" t="str">
            <v>Pending</v>
          </cell>
        </row>
        <row r="825">
          <cell r="B825" t="str">
            <v>6105AK124-6200-WTRP-0003</v>
          </cell>
          <cell r="C825" t="str">
            <v>On-Site Power Supply and Transmission - Main Consumer Sub Station Yard Stormwater Drainage - Soil Classification and Nomination Deliverables</v>
          </cell>
          <cell r="D825" t="str">
            <v>'-</v>
          </cell>
          <cell r="E825" t="str">
            <v>RES - Reserved Placeholder</v>
          </cell>
          <cell r="F825" t="str">
            <v>Pending</v>
          </cell>
        </row>
        <row r="826">
          <cell r="B826" t="str">
            <v>6105AK124-6200-WTRP-0004</v>
          </cell>
          <cell r="C826" t="str">
            <v>On-Site Power Supply and Transmission - Main Consumer Sub Station Yard Underground Utility Piping - Soil Classification and Nomination Deliverables</v>
          </cell>
          <cell r="D826" t="str">
            <v>'-</v>
          </cell>
          <cell r="E826" t="str">
            <v>RES - Reserved Placeholder</v>
          </cell>
          <cell r="F826" t="str">
            <v>Pending</v>
          </cell>
        </row>
        <row r="827">
          <cell r="B827" t="str">
            <v>6105AK124-6200-WTRP-0005</v>
          </cell>
          <cell r="C827" t="str">
            <v>On-Site Power Supply and Transmission - Cable Trench and Tunnels for Main Consumer Sub Station Yard - Soil Classification and Nomination Deliverables</v>
          </cell>
          <cell r="D827" t="str">
            <v>'-</v>
          </cell>
          <cell r="E827" t="str">
            <v>RES - Reserved Placeholder</v>
          </cell>
          <cell r="F827" t="str">
            <v>Pending</v>
          </cell>
        </row>
        <row r="828">
          <cell r="B828" t="str">
            <v>6105AK124-6200-WTRP-0006</v>
          </cell>
          <cell r="C828" t="str">
            <v>On-Site Power Supply and Transmission - Earthing Systems for Main Consumer Sub Station Yard - Soil Resistivity Testing Report</v>
          </cell>
          <cell r="D828" t="str">
            <v>'-</v>
          </cell>
          <cell r="E828" t="str">
            <v>RES - Reserved Placeholder</v>
          </cell>
          <cell r="F828" t="str">
            <v>Pending</v>
          </cell>
        </row>
        <row r="829">
          <cell r="B829" t="str">
            <v>6105AK124-6200-WTRP-0007</v>
          </cell>
          <cell r="C829" t="str">
            <v>On-Site Power Supply and Transmission - Control Room and Ablution Facilities for Main Consumer Sub Station Yard - Soil Classification and Nomination Deliverables</v>
          </cell>
          <cell r="D829" t="str">
            <v>'-</v>
          </cell>
          <cell r="E829" t="str">
            <v>RES - Reserved Placeholder</v>
          </cell>
          <cell r="F829" t="str">
            <v>Pending</v>
          </cell>
        </row>
        <row r="830">
          <cell r="B830" t="str">
            <v>6105AK124-6210-EGAD-0001</v>
          </cell>
          <cell r="C830" t="str">
            <v>Power Stations - 33kV/220kV Step-up Transformers Cable Trench - Layout - Sht 1 of 1</v>
          </cell>
          <cell r="D830" t="str">
            <v>'-</v>
          </cell>
          <cell r="E830" t="str">
            <v>RES - Reserved Placeholder</v>
          </cell>
          <cell r="F830" t="str">
            <v>Pending</v>
          </cell>
        </row>
        <row r="831">
          <cell r="B831" t="str">
            <v>6105AK124-6212-BDBD-0001</v>
          </cell>
          <cell r="C831" t="str">
            <v>Power Station 1 - Wartsila Project Package - Design Criteria / Basis of Design</v>
          </cell>
          <cell r="D831" t="str">
            <v>'-</v>
          </cell>
          <cell r="E831" t="str">
            <v>RES - Reserved Placeholder</v>
          </cell>
          <cell r="F831" t="str">
            <v>Pending</v>
          </cell>
        </row>
        <row r="832">
          <cell r="B832" t="str">
            <v>6105AK124-6212-BPHL-0001</v>
          </cell>
          <cell r="C832" t="str">
            <v>Power Station 1 - Wartsila Project Package - Control Philosophy</v>
          </cell>
          <cell r="D832" t="str">
            <v>'-</v>
          </cell>
          <cell r="E832" t="str">
            <v>RES - Reserved Placeholder</v>
          </cell>
          <cell r="F832" t="str">
            <v>Pending</v>
          </cell>
        </row>
        <row r="833">
          <cell r="B833" t="str">
            <v>6105AK124-6212-BPHL-0002</v>
          </cell>
          <cell r="C833" t="str">
            <v>Power Station 1 - Wartsila Project Package - Synchronization Philosophy</v>
          </cell>
          <cell r="D833" t="str">
            <v>'-</v>
          </cell>
          <cell r="E833" t="str">
            <v>RES - Reserved Placeholder</v>
          </cell>
          <cell r="F833" t="str">
            <v>Pending</v>
          </cell>
        </row>
        <row r="834">
          <cell r="B834" t="str">
            <v>6105AK124-6212-BPHL-0003</v>
          </cell>
          <cell r="C834" t="str">
            <v>Power Station 1 - 33kV Wartsila Sub Station SR Protection Relays - Control Philosophy</v>
          </cell>
          <cell r="D834" t="str">
            <v>'-</v>
          </cell>
          <cell r="E834" t="str">
            <v>RES - Reserved Placeholder</v>
          </cell>
          <cell r="F834" t="str">
            <v>Pending</v>
          </cell>
        </row>
        <row r="835">
          <cell r="B835" t="str">
            <v>6105AK124-6212-BPHL-0004</v>
          </cell>
          <cell r="C835" t="str">
            <v>Power Station 1 - 33kV Wartsila Sub Station SR Protection Relays - Synchronization Philosophy</v>
          </cell>
          <cell r="D835" t="str">
            <v>'-</v>
          </cell>
          <cell r="E835" t="str">
            <v>RES - Reserved Placeholder</v>
          </cell>
          <cell r="F835" t="str">
            <v>Pending</v>
          </cell>
        </row>
        <row r="836">
          <cell r="B836" t="str">
            <v>6105AK124-6212-BPHL-0005</v>
          </cell>
          <cell r="C836" t="str">
            <v>Power Station 1 - 33kV Wartsila Sub Station SR Protection Relays - Power Management System Philosophy</v>
          </cell>
          <cell r="D836" t="str">
            <v>'-</v>
          </cell>
          <cell r="E836" t="str">
            <v>RES - Reserved Placeholder</v>
          </cell>
          <cell r="F836" t="str">
            <v>Pending</v>
          </cell>
        </row>
        <row r="837">
          <cell r="B837" t="str">
            <v>6105AK124-6212-BSPC-0001</v>
          </cell>
          <cell r="C837" t="str">
            <v>Power Station 1 - Wartsila Project Package - Functional Design Specification</v>
          </cell>
          <cell r="D837" t="str">
            <v>'-</v>
          </cell>
          <cell r="E837" t="str">
            <v>RES - Reserved Placeholder</v>
          </cell>
          <cell r="F837" t="str">
            <v>Pending</v>
          </cell>
        </row>
        <row r="838">
          <cell r="B838" t="str">
            <v>6105AK124-6212-BSPC-0002</v>
          </cell>
          <cell r="C838" t="str">
            <v>Power Station 1 - 33kV Interconnect Cables between Wartsila and M-Intake Sub Station - Functional Design Specification</v>
          </cell>
          <cell r="D838" t="str">
            <v>'-</v>
          </cell>
          <cell r="E838" t="str">
            <v>RES - Reserved Placeholder</v>
          </cell>
          <cell r="F838" t="str">
            <v>Pending</v>
          </cell>
        </row>
        <row r="839">
          <cell r="B839" t="str">
            <v>6105AK124-6212-BSTD-0001</v>
          </cell>
          <cell r="C839" t="str">
            <v>Power Station 1 - Wartsila Project Package - System Detailed Engineering Design</v>
          </cell>
          <cell r="D839" t="str">
            <v>'-</v>
          </cell>
          <cell r="E839" t="str">
            <v>RES - Reserved Placeholder</v>
          </cell>
          <cell r="F839" t="str">
            <v>Pending</v>
          </cell>
        </row>
        <row r="840">
          <cell r="B840" t="str">
            <v>6105AK124-6212-BSTD-0002</v>
          </cell>
          <cell r="C840" t="str">
            <v>Power Station 1 - 33kV Interconnect Cables between Wartsila and M-Intake Sub Station - System Detailed Engineering Design</v>
          </cell>
          <cell r="D840" t="str">
            <v>'-</v>
          </cell>
          <cell r="E840" t="str">
            <v>RES - Reserved Placeholder</v>
          </cell>
          <cell r="F840" t="str">
            <v>Pending</v>
          </cell>
        </row>
        <row r="841">
          <cell r="B841" t="str">
            <v>6105AK124-6212-CFND-0001</v>
          </cell>
          <cell r="C841" t="str">
            <v>Power Station 1 - Wartsila Mobile Load Bank Cable Racks and Ducts - Civil Foundation Design</v>
          </cell>
          <cell r="D841" t="str">
            <v>'-</v>
          </cell>
          <cell r="E841" t="str">
            <v>RES - Reserved Placeholder</v>
          </cell>
          <cell r="F841" t="str">
            <v>Pending</v>
          </cell>
        </row>
        <row r="842">
          <cell r="B842" t="str">
            <v>6105AK124-6212-CFND-0002</v>
          </cell>
          <cell r="C842" t="str">
            <v>Power Station 1 - 33kV Interconnect Cable Racks and Ducts between Wartsila and M-Intake SS - Civil Foundation Design</v>
          </cell>
          <cell r="D842" t="str">
            <v>'-</v>
          </cell>
          <cell r="E842" t="str">
            <v>RES - Reserved Placeholder</v>
          </cell>
          <cell r="F842" t="str">
            <v>Pending</v>
          </cell>
        </row>
        <row r="843">
          <cell r="B843" t="str">
            <v>6105AK124-6212-CGAD-0001</v>
          </cell>
          <cell r="C843" t="str">
            <v>Power Station 1 - Wartsila 11kV Mobile Load Bank Interconnect Cables - Buildings and Structures GA</v>
          </cell>
          <cell r="D843" t="str">
            <v>'-</v>
          </cell>
          <cell r="E843" t="str">
            <v>RES - Reserved Placeholder</v>
          </cell>
          <cell r="F843" t="str">
            <v>Pending</v>
          </cell>
        </row>
        <row r="844">
          <cell r="B844" t="str">
            <v>6105AK124-6212-CGAD-0002</v>
          </cell>
          <cell r="C844" t="str">
            <v>Power Station 1 - Wartsila 11kV Mobile Load Bank Interconnect Cables - Cables, OHL and Fibre Route GA</v>
          </cell>
          <cell r="D844" t="str">
            <v>'-</v>
          </cell>
          <cell r="E844" t="str">
            <v>RES - Reserved Placeholder</v>
          </cell>
          <cell r="F844" t="str">
            <v>Pending</v>
          </cell>
        </row>
        <row r="845">
          <cell r="B845" t="str">
            <v>6105AK124-6212-CGAD-0003</v>
          </cell>
          <cell r="C845" t="str">
            <v>Power Station 1 - Wartsila 11kV Mobile Load Bank Interconnect Cables - Terrace Equipment GA</v>
          </cell>
          <cell r="D845" t="str">
            <v>'-</v>
          </cell>
          <cell r="E845" t="str">
            <v>RES - Reserved Placeholder</v>
          </cell>
          <cell r="F845" t="str">
            <v>Pending</v>
          </cell>
        </row>
        <row r="846">
          <cell r="B846" t="str">
            <v>6105AK124-6212-CGAD-0004</v>
          </cell>
          <cell r="C846" t="str">
            <v>Power Station 1 - Wartsila Mobile Load Bank Cable Racks and Ducts - Buildings and Structures GA</v>
          </cell>
          <cell r="D846" t="str">
            <v>'-</v>
          </cell>
          <cell r="E846" t="str">
            <v>RES - Reserved Placeholder</v>
          </cell>
          <cell r="F846" t="str">
            <v>Pending</v>
          </cell>
        </row>
        <row r="847">
          <cell r="B847" t="str">
            <v>6105AK124-6212-CGAD-0005</v>
          </cell>
          <cell r="C847" t="str">
            <v>Power Station 1 - Wartsila Mobile Load Bank Cable Racks and Ducts - Cables, OHL and Fibre Route GA</v>
          </cell>
          <cell r="D847" t="str">
            <v>'-</v>
          </cell>
          <cell r="E847" t="str">
            <v>RES - Reserved Placeholder</v>
          </cell>
          <cell r="F847" t="str">
            <v>Pending</v>
          </cell>
        </row>
        <row r="848">
          <cell r="B848" t="str">
            <v>6105AK124-6212-CGAD-0006</v>
          </cell>
          <cell r="C848" t="str">
            <v>Power Station 1 - Wartsila Mobile Load Bank Cable Racks and Ducts - Terrace Equipment GA</v>
          </cell>
          <cell r="D848" t="str">
            <v>'-</v>
          </cell>
          <cell r="E848" t="str">
            <v>RES - Reserved Placeholder</v>
          </cell>
          <cell r="F848" t="str">
            <v>Pending</v>
          </cell>
        </row>
        <row r="849">
          <cell r="B849" t="str">
            <v>6105AK124-6212-CGAD-0007</v>
          </cell>
          <cell r="C849" t="str">
            <v>Power Station 1 - Wartsila Mobile Load Bank Cable Racks and Ducts - Roads, Pathways, Offloading Areas and Fences GA</v>
          </cell>
          <cell r="D849" t="str">
            <v>'-</v>
          </cell>
          <cell r="E849" t="str">
            <v>RES - Reserved Placeholder</v>
          </cell>
          <cell r="F849" t="str">
            <v>Pending</v>
          </cell>
        </row>
        <row r="850">
          <cell r="B850" t="str">
            <v>6105AK124-6212-CGAD-0008</v>
          </cell>
          <cell r="C850" t="str">
            <v>Power Station 1 - Wartsila Mobile Load Bank Earthing Connection Points - Buildings and Structures GA</v>
          </cell>
          <cell r="D850" t="str">
            <v>'-</v>
          </cell>
          <cell r="E850" t="str">
            <v>RES - Reserved Placeholder</v>
          </cell>
          <cell r="F850" t="str">
            <v>Pending</v>
          </cell>
        </row>
        <row r="851">
          <cell r="B851" t="str">
            <v>6105AK124-6212-CGAD-0009</v>
          </cell>
          <cell r="C851" t="str">
            <v>Power Station 1 - Wartsila Mobile Load Bank Earthing Connection Points - Cables, OHL and Fibre Route GA</v>
          </cell>
          <cell r="D851" t="str">
            <v>'-</v>
          </cell>
          <cell r="E851" t="str">
            <v>RES - Reserved Placeholder</v>
          </cell>
          <cell r="F851" t="str">
            <v>Pending</v>
          </cell>
        </row>
        <row r="852">
          <cell r="B852" t="str">
            <v>6105AK124-6212-CGAD-0010</v>
          </cell>
          <cell r="C852" t="str">
            <v>Power Station 1 - Wartsila Mobile Load Bank Earthing Connection Points - Terrace Equipment GA</v>
          </cell>
          <cell r="D852" t="str">
            <v>'-</v>
          </cell>
          <cell r="E852" t="str">
            <v>RES - Reserved Placeholder</v>
          </cell>
          <cell r="F852" t="str">
            <v>Pending</v>
          </cell>
        </row>
        <row r="853">
          <cell r="B853" t="str">
            <v>6105AK124-6212-CGAD-0011</v>
          </cell>
          <cell r="C853" t="str">
            <v>Power Station 1 - 33kV Interconnect Cables between Wartsila and M-Intake Sub Station - Cables, OHL and Fibre Route GA</v>
          </cell>
          <cell r="D853" t="str">
            <v>'-</v>
          </cell>
          <cell r="E853" t="str">
            <v>RES - Reserved Placeholder</v>
          </cell>
          <cell r="F853" t="str">
            <v>Pending</v>
          </cell>
        </row>
        <row r="854">
          <cell r="B854" t="str">
            <v>6105AK124-6212-CGAD-0012</v>
          </cell>
          <cell r="C854" t="str">
            <v>Power Station 1 - 33kV Interconnect Cables between Wartsila and M-Intake Sub Station - Terrace Equipment GA</v>
          </cell>
          <cell r="D854" t="str">
            <v>'-</v>
          </cell>
          <cell r="E854" t="str">
            <v>RES - Reserved Placeholder</v>
          </cell>
          <cell r="F854" t="str">
            <v>Pending</v>
          </cell>
        </row>
        <row r="855">
          <cell r="B855" t="str">
            <v>6105AK124-6212-CGAD-0013</v>
          </cell>
          <cell r="C855" t="str">
            <v>Power Station 1 - 33kV Interconnect Cables between Wartsila and M-Intake Sub Station - Laydown Areas and Temp Buildings GA</v>
          </cell>
          <cell r="D855" t="str">
            <v>'-</v>
          </cell>
          <cell r="E855" t="str">
            <v>RES - Reserved Placeholder</v>
          </cell>
          <cell r="F855" t="str">
            <v>Pending</v>
          </cell>
        </row>
        <row r="856">
          <cell r="B856" t="str">
            <v>6105AK124-6212-CGAD-0014</v>
          </cell>
          <cell r="C856" t="str">
            <v>Power Station 1 - 33kV Interconnect Cable Racks and Ducts between Wartsila and M-Intake SS - Buildings and Structures GA</v>
          </cell>
          <cell r="D856" t="str">
            <v>'-</v>
          </cell>
          <cell r="E856" t="str">
            <v>RES - Reserved Placeholder</v>
          </cell>
          <cell r="F856" t="str">
            <v>Pending</v>
          </cell>
        </row>
        <row r="857">
          <cell r="B857" t="str">
            <v>6105AK124-6212-CGAD-0015</v>
          </cell>
          <cell r="C857" t="str">
            <v>Power Station 1 - 33kV Interconnect Cable Racks and Ducts between Wartsila and M-Intake SS - Cables, OHL and Fibre Route GA</v>
          </cell>
          <cell r="D857" t="str">
            <v>'-</v>
          </cell>
          <cell r="E857" t="str">
            <v>RES - Reserved Placeholder</v>
          </cell>
          <cell r="F857" t="str">
            <v>Pending</v>
          </cell>
        </row>
        <row r="858">
          <cell r="B858" t="str">
            <v>6105AK124-6212-CGAD-0016</v>
          </cell>
          <cell r="C858" t="str">
            <v>Power Station 1 - 33kV Interconnect Cable Racks and Ducts between Wartsila and M-Intake SS - Terrace Equipment GA</v>
          </cell>
          <cell r="D858" t="str">
            <v>'-</v>
          </cell>
          <cell r="E858" t="str">
            <v>RES - Reserved Placeholder</v>
          </cell>
          <cell r="F858" t="str">
            <v>Pending</v>
          </cell>
        </row>
        <row r="859">
          <cell r="B859" t="str">
            <v>6105AK124-6212-CGAD-0017</v>
          </cell>
          <cell r="C859" t="str">
            <v>Power Station 1 - 33kV Interconnect Cable Racks and Ducts between Wartsila and M-Intake SS - Roads, Pathways, Offloading Areas and Fences GA</v>
          </cell>
          <cell r="D859" t="str">
            <v>'-</v>
          </cell>
          <cell r="E859" t="str">
            <v>RES - Reserved Placeholder</v>
          </cell>
          <cell r="F859" t="str">
            <v>Pending</v>
          </cell>
        </row>
        <row r="860">
          <cell r="B860" t="str">
            <v>6105AK124-6212-CMDL-0001</v>
          </cell>
          <cell r="C860" t="str">
            <v>Power Station 1 - Wartsila Mobile Load Bank Cable Racks and Ducts - 3D Designs and Drawings</v>
          </cell>
          <cell r="D860" t="str">
            <v>'-</v>
          </cell>
          <cell r="E860" t="str">
            <v>RES - Reserved Placeholder</v>
          </cell>
          <cell r="F860" t="str">
            <v>Pending</v>
          </cell>
        </row>
        <row r="861">
          <cell r="B861" t="str">
            <v>6105AK124-6212-CMDL-0002</v>
          </cell>
          <cell r="C861" t="str">
            <v>Power Station 1 - Wartsila Mobile Load Bank Earthing Connection Points - 3D Designs and Drawings</v>
          </cell>
          <cell r="D861" t="str">
            <v>'-</v>
          </cell>
          <cell r="E861" t="str">
            <v>RES - Reserved Placeholder</v>
          </cell>
          <cell r="F861" t="str">
            <v>Pending</v>
          </cell>
        </row>
        <row r="862">
          <cell r="B862" t="str">
            <v>6105AK124-6212-CMDL-0003</v>
          </cell>
          <cell r="C862" t="str">
            <v>Power Station 1 - 33kV Interconnect Cables between Wartsila and M-Intake Sub Station - 3D Designs and Drawings</v>
          </cell>
          <cell r="D862" t="str">
            <v>'-</v>
          </cell>
          <cell r="E862" t="str">
            <v>RES - Reserved Placeholder</v>
          </cell>
          <cell r="F862" t="str">
            <v>Pending</v>
          </cell>
        </row>
        <row r="863">
          <cell r="B863" t="str">
            <v>6105AK124-6212-CMDL-0004</v>
          </cell>
          <cell r="C863" t="str">
            <v>Power Station 1 - 33kV Interconnect Cable Racks and Ducts between Wartsila and M-Intake SS - 3D Designs and Drawings</v>
          </cell>
          <cell r="D863" t="str">
            <v>'-</v>
          </cell>
          <cell r="E863" t="str">
            <v>RES - Reserved Placeholder</v>
          </cell>
          <cell r="F863" t="str">
            <v>Pending</v>
          </cell>
        </row>
        <row r="864">
          <cell r="B864" t="str">
            <v>6105AK124-6212-CPLN-0001</v>
          </cell>
          <cell r="C864" t="str">
            <v>Power Station 1 - Wartsila 11kV Mobile Load Bank Interconnect Cables - Civil Works Execution Plan</v>
          </cell>
          <cell r="D864" t="str">
            <v>'-</v>
          </cell>
          <cell r="E864" t="str">
            <v>RES - Reserved Placeholder</v>
          </cell>
          <cell r="F864" t="str">
            <v>Pending</v>
          </cell>
        </row>
        <row r="865">
          <cell r="B865" t="str">
            <v>6105AK124-6212-CPLN-0002</v>
          </cell>
          <cell r="C865" t="str">
            <v>Power Station 1 - 33kV Interconnect Cables between Wartsila and M-Intake Sub Station - Civil Works Execution Plan</v>
          </cell>
          <cell r="D865" t="str">
            <v>'-</v>
          </cell>
          <cell r="E865" t="str">
            <v>RES - Reserved Placeholder</v>
          </cell>
          <cell r="F865" t="str">
            <v>Pending</v>
          </cell>
        </row>
        <row r="866">
          <cell r="B866" t="str">
            <v>6105AK124-6212-CPPL-0001</v>
          </cell>
          <cell r="C866" t="str">
            <v>Power Station 1 - Wartsila 11kV Mobile Load Bank Interconnect Cables - Operational and Maint Access Routes Design</v>
          </cell>
          <cell r="D866" t="str">
            <v>'-</v>
          </cell>
          <cell r="E866" t="str">
            <v>RES - Reserved Placeholder</v>
          </cell>
          <cell r="F866" t="str">
            <v>Pending</v>
          </cell>
        </row>
        <row r="867">
          <cell r="B867" t="str">
            <v>6105AK124-6212-CPPL-0002</v>
          </cell>
          <cell r="C867" t="str">
            <v>Power Station 1 - Wartsila Mobile Load Bank Cable Racks and Ducts - Operational and Maint Access Routes Design</v>
          </cell>
          <cell r="D867" t="str">
            <v>'-</v>
          </cell>
          <cell r="E867" t="str">
            <v>RES - Reserved Placeholder</v>
          </cell>
          <cell r="F867" t="str">
            <v>Pending</v>
          </cell>
        </row>
        <row r="868">
          <cell r="B868" t="str">
            <v>6105AK124-6212-CPPL-0003</v>
          </cell>
          <cell r="C868" t="str">
            <v>Power Station 1 - 33kV Interconnect Cable Racks and Ducts between Wartsila and M-Intake SS - Operational and Maint Access Routes Design</v>
          </cell>
          <cell r="D868" t="str">
            <v>'-</v>
          </cell>
          <cell r="E868" t="str">
            <v>RES - Reserved Placeholder</v>
          </cell>
          <cell r="F868" t="str">
            <v>Pending</v>
          </cell>
        </row>
        <row r="869">
          <cell r="B869" t="str">
            <v>6105AK124-6212-CSEC-0001</v>
          </cell>
          <cell r="C869" t="str">
            <v>Power Station 1 - Wartsila Mobile Load Bank Cable Racks and Ducts - Corrosion Prevention and Protection Design</v>
          </cell>
          <cell r="D869" t="str">
            <v>'-</v>
          </cell>
          <cell r="E869" t="str">
            <v>RES - Reserved Placeholder</v>
          </cell>
          <cell r="F869" t="str">
            <v>Pending</v>
          </cell>
        </row>
        <row r="870">
          <cell r="B870" t="str">
            <v>6105AK124-6212-CSEC-0002</v>
          </cell>
          <cell r="C870" t="str">
            <v>Power Station 1 - Wartsila Mobile Load Bank Cable Racks and Ducts - Structural Earthing and Bonding Design</v>
          </cell>
          <cell r="D870" t="str">
            <v>'-</v>
          </cell>
          <cell r="E870" t="str">
            <v>RES - Reserved Placeholder</v>
          </cell>
          <cell r="F870" t="str">
            <v>Pending</v>
          </cell>
        </row>
        <row r="871">
          <cell r="B871" t="str">
            <v>6105AK124-6212-CSEC-0003</v>
          </cell>
          <cell r="C871" t="str">
            <v>Power Station 1 - Wartsila Mobile Load Bank Earthing Connection Points - Corrosion Prevention and Protection Design</v>
          </cell>
          <cell r="D871" t="str">
            <v>'-</v>
          </cell>
          <cell r="E871" t="str">
            <v>RES - Reserved Placeholder</v>
          </cell>
          <cell r="F871" t="str">
            <v>Pending</v>
          </cell>
        </row>
        <row r="872">
          <cell r="B872" t="str">
            <v>6105AK124-6212-CSEC-0004</v>
          </cell>
          <cell r="C872" t="str">
            <v>Power Station 1 - Wartsila Mobile Load Bank Earthing Connection Points - Structural Earthing and Bonding Design</v>
          </cell>
          <cell r="D872" t="str">
            <v>'-</v>
          </cell>
          <cell r="E872" t="str">
            <v>RES - Reserved Placeholder</v>
          </cell>
          <cell r="F872" t="str">
            <v>Pending</v>
          </cell>
        </row>
        <row r="873">
          <cell r="B873" t="str">
            <v>6105AK124-6212-CSEC-0005</v>
          </cell>
          <cell r="C873" t="str">
            <v>Power Station 1 - 33kV Interconnect Cables between Wartsila and M-Intake Sub Station - Structural Earthing and Bonding Design</v>
          </cell>
          <cell r="D873" t="str">
            <v>'-</v>
          </cell>
          <cell r="E873" t="str">
            <v>RES - Reserved Placeholder</v>
          </cell>
          <cell r="F873" t="str">
            <v>Pending</v>
          </cell>
        </row>
        <row r="874">
          <cell r="B874" t="str">
            <v>6105AK124-6212-CSEC-0006</v>
          </cell>
          <cell r="C874" t="str">
            <v>Power Station 1 - 33kV Interconnect Cable Racks and Ducts between Wartsila and M-Intake SS - Corrosion Prevention and Protection Design</v>
          </cell>
          <cell r="D874" t="str">
            <v>'-</v>
          </cell>
          <cell r="E874" t="str">
            <v>RES - Reserved Placeholder</v>
          </cell>
          <cell r="F874" t="str">
            <v>Pending</v>
          </cell>
        </row>
        <row r="875">
          <cell r="B875" t="str">
            <v>6105AK124-6212-CSEC-0007</v>
          </cell>
          <cell r="C875" t="str">
            <v>Power Station 1 - 33kV Interconnect Cable Racks and Ducts between Wartsila and M-Intake SS - Structural Earthing and Bonding Design</v>
          </cell>
          <cell r="D875" t="str">
            <v>'-</v>
          </cell>
          <cell r="E875" t="str">
            <v>RES - Reserved Placeholder</v>
          </cell>
          <cell r="F875" t="str">
            <v>Pending</v>
          </cell>
        </row>
        <row r="876">
          <cell r="B876" t="str">
            <v>6105AK124-6212-CSHP-0001</v>
          </cell>
          <cell r="C876" t="str">
            <v>Power Station 1 - Wartsila Mobile Load Bank Cable Racks and Ducts - Equipment Assembly Drawings</v>
          </cell>
          <cell r="D876" t="str">
            <v>'-</v>
          </cell>
          <cell r="E876" t="str">
            <v>RES - Reserved Placeholder</v>
          </cell>
          <cell r="F876" t="str">
            <v>Pending</v>
          </cell>
        </row>
        <row r="877">
          <cell r="B877" t="str">
            <v>6105AK124-6212-CSHP-0002</v>
          </cell>
          <cell r="C877" t="str">
            <v>Power Station 1 - 33kV Interconnect Cable Racks and Ducts between Wartsila and M-Intake SS - Equipment Assembly Drawings</v>
          </cell>
          <cell r="D877" t="str">
            <v>'-</v>
          </cell>
          <cell r="E877" t="str">
            <v>RES - Reserved Placeholder</v>
          </cell>
          <cell r="F877" t="str">
            <v>Pending</v>
          </cell>
        </row>
        <row r="878">
          <cell r="B878" t="str">
            <v>6105AK124-6212-CSPC-0001</v>
          </cell>
          <cell r="C878" t="str">
            <v>Power Station 1 - Wartsila Mobile Load Bank Cable Racks and Ducts - Civil Design Requirements</v>
          </cell>
          <cell r="D878" t="str">
            <v>'-</v>
          </cell>
          <cell r="E878" t="str">
            <v>RES - Reserved Placeholder</v>
          </cell>
          <cell r="F878" t="str">
            <v>Pending</v>
          </cell>
        </row>
        <row r="879">
          <cell r="B879" t="str">
            <v>6105AK124-6212-CSPC-0002</v>
          </cell>
          <cell r="C879" t="str">
            <v>Power Station 1 - Wartsila Mobile Load Bank Cable Racks and Ducts - Concrete Construction Material Specifications</v>
          </cell>
          <cell r="D879" t="str">
            <v>'-</v>
          </cell>
          <cell r="E879" t="str">
            <v>RES - Reserved Placeholder</v>
          </cell>
          <cell r="F879" t="str">
            <v>Pending</v>
          </cell>
        </row>
        <row r="880">
          <cell r="B880" t="str">
            <v>6105AK124-6212-CSPC-0003</v>
          </cell>
          <cell r="C880" t="str">
            <v>Power Station 1 - Wartsila Mobile Load Bank Cable Racks and Ducts - Steel Structures Corrosion Protection Specification</v>
          </cell>
          <cell r="D880" t="str">
            <v>'-</v>
          </cell>
          <cell r="E880" t="str">
            <v>RES - Reserved Placeholder</v>
          </cell>
          <cell r="F880" t="str">
            <v>Pending</v>
          </cell>
        </row>
        <row r="881">
          <cell r="B881" t="str">
            <v>6105AK124-6212-CSPC-0004</v>
          </cell>
          <cell r="C881" t="str">
            <v>Power Station 1 - 33kV Interconnect Cables between Wartsila and M-Intake Sub Station - Excavation, Trenching and Compacting Design</v>
          </cell>
          <cell r="D881" t="str">
            <v>'-</v>
          </cell>
          <cell r="E881" t="str">
            <v>RES - Reserved Placeholder</v>
          </cell>
          <cell r="F881" t="str">
            <v>Pending</v>
          </cell>
        </row>
        <row r="882">
          <cell r="B882" t="str">
            <v>6105AK124-6212-CSPC-0005</v>
          </cell>
          <cell r="C882" t="str">
            <v>Power Station 1 - 33kV Interconnect Cables between Wartsila and M-Intake Sub Station - Steel Structures Corrosion Protection Specification</v>
          </cell>
          <cell r="D882" t="str">
            <v>'-</v>
          </cell>
          <cell r="E882" t="str">
            <v>RES - Reserved Placeholder</v>
          </cell>
          <cell r="F882" t="str">
            <v>Pending</v>
          </cell>
        </row>
        <row r="883">
          <cell r="B883" t="str">
            <v>6105AK124-6212-CSPC-0006</v>
          </cell>
          <cell r="C883" t="str">
            <v>Power Station 1 - 33kV Interconnect Cable Racks and Ducts between Wartsila and M-Intake SS - Civil Design Requirements</v>
          </cell>
          <cell r="D883" t="str">
            <v>'-</v>
          </cell>
          <cell r="E883" t="str">
            <v>RES - Reserved Placeholder</v>
          </cell>
          <cell r="F883" t="str">
            <v>Pending</v>
          </cell>
        </row>
        <row r="884">
          <cell r="B884" t="str">
            <v>6105AK124-6212-CSPC-0007</v>
          </cell>
          <cell r="C884" t="str">
            <v>Power Station 1 - 33kV Interconnect Cable Racks and Ducts between Wartsila and M-Intake SS - Concrete Construction Material Specifications</v>
          </cell>
          <cell r="D884" t="str">
            <v>'-</v>
          </cell>
          <cell r="E884" t="str">
            <v>RES - Reserved Placeholder</v>
          </cell>
          <cell r="F884" t="str">
            <v>Pending</v>
          </cell>
        </row>
        <row r="885">
          <cell r="B885" t="str">
            <v>6105AK124-6212-CSPC-0008</v>
          </cell>
          <cell r="C885" t="str">
            <v>Power Station 1 - 33kV Interconnect Cable Racks and Ducts between Wartsila and M-Intake SS - Steel Structures Corrosion Protection Specification</v>
          </cell>
          <cell r="D885" t="str">
            <v>'-</v>
          </cell>
          <cell r="E885" t="str">
            <v>RES - Reserved Placeholder</v>
          </cell>
          <cell r="F885" t="str">
            <v>Pending</v>
          </cell>
        </row>
        <row r="886">
          <cell r="B886" t="str">
            <v>6105AK124-6212-CSSD-0001</v>
          </cell>
          <cell r="C886" t="str">
            <v>Power Station 1 - Wartsila Mobile Load Bank Cable Racks and Ducts - Steel Support Structures Design</v>
          </cell>
          <cell r="D886" t="str">
            <v>'-</v>
          </cell>
          <cell r="E886" t="str">
            <v>RES - Reserved Placeholder</v>
          </cell>
          <cell r="F886" t="str">
            <v>Pending</v>
          </cell>
        </row>
        <row r="887">
          <cell r="B887" t="str">
            <v>6105AK124-6212-CSSD-0002</v>
          </cell>
          <cell r="C887" t="str">
            <v>Power Station 1 - 33kV Interconnect Cables between Wartsila and M-Intake Sub Station - Steel Support Structures Design</v>
          </cell>
          <cell r="D887" t="str">
            <v>'-</v>
          </cell>
          <cell r="E887" t="str">
            <v>RES - Reserved Placeholder</v>
          </cell>
          <cell r="F887" t="str">
            <v>Pending</v>
          </cell>
        </row>
        <row r="888">
          <cell r="B888" t="str">
            <v>6105AK124-6212-CSSD-0003</v>
          </cell>
          <cell r="C888" t="str">
            <v>Power Station 1 - 33kV Interconnect Cable Racks and Ducts between Wartsila and M-Intake SS - Steel Support Structures Design</v>
          </cell>
          <cell r="D888" t="str">
            <v>'-</v>
          </cell>
          <cell r="E888" t="str">
            <v>RES - Reserved Placeholder</v>
          </cell>
          <cell r="F888" t="str">
            <v>Pending</v>
          </cell>
        </row>
        <row r="889">
          <cell r="B889" t="str">
            <v>6105AK124-6212-CSTD-0001</v>
          </cell>
          <cell r="C889" t="str">
            <v>Power Station 1 - Wartsila Mobile Load Bank Cable Racks and Ducts - Underground Pipe Route and Cable Bedding Design</v>
          </cell>
          <cell r="D889" t="str">
            <v>'-</v>
          </cell>
          <cell r="E889" t="str">
            <v>RES - Reserved Placeholder</v>
          </cell>
          <cell r="F889" t="str">
            <v>Pending</v>
          </cell>
        </row>
        <row r="890">
          <cell r="B890" t="str">
            <v>6105AK124-6212-CSTD-0002</v>
          </cell>
          <cell r="C890" t="str">
            <v>Power Station 1 - 33kV Interconnect Cables between Wartsila and M-Intake Sub Station - Underground Pipe Route and Cable Bedding Design</v>
          </cell>
          <cell r="D890" t="str">
            <v>'-</v>
          </cell>
          <cell r="E890" t="str">
            <v>RES - Reserved Placeholder</v>
          </cell>
          <cell r="F890" t="str">
            <v>Pending</v>
          </cell>
        </row>
        <row r="891">
          <cell r="B891" t="str">
            <v>6105AK124-6212-CSTD-0003</v>
          </cell>
          <cell r="C891" t="str">
            <v>Power Station 1 - 33kV Interconnect Cable Racks and Ducts between Wartsila and M-Intake SS - Underground Pipe Route and Cable Bedding Design</v>
          </cell>
          <cell r="D891" t="str">
            <v>'-</v>
          </cell>
          <cell r="E891" t="str">
            <v>RES - Reserved Placeholder</v>
          </cell>
          <cell r="F891" t="str">
            <v>Pending</v>
          </cell>
        </row>
        <row r="892">
          <cell r="B892" t="str">
            <v>6105AK124-6212-ECAL-0001</v>
          </cell>
          <cell r="C892" t="str">
            <v>Power Station 1 - Wartsila Mobile Load Bank Termination Bay Control Interface - Cable and Conductor Sizing (incl Volt Drop Calcs)</v>
          </cell>
          <cell r="D892" t="str">
            <v>'-</v>
          </cell>
          <cell r="E892" t="str">
            <v>RES - Reserved Placeholder</v>
          </cell>
          <cell r="F892" t="str">
            <v>Pending</v>
          </cell>
        </row>
        <row r="893">
          <cell r="B893" t="str">
            <v>6105AK124-6212-ECAL-0002</v>
          </cell>
          <cell r="C893" t="str">
            <v>Power Station 1 - Wartsila 11kV Mobile Load Bank Interconnect Cables - Cable and Conductor Sizing (incl Volt Drop Calcs)</v>
          </cell>
          <cell r="D893" t="str">
            <v>'-</v>
          </cell>
          <cell r="E893" t="str">
            <v>RES - Reserved Placeholder</v>
          </cell>
          <cell r="F893" t="str">
            <v>Pending</v>
          </cell>
        </row>
        <row r="894">
          <cell r="B894" t="str">
            <v>6105AK124-6212-ECAL-0003</v>
          </cell>
          <cell r="C894" t="str">
            <v>Power Station 1 - Wartsila Mobile Load Bank Earthing Connection Points - Cable and Conductor Sizing (incl Volt Drop Calcs)</v>
          </cell>
          <cell r="D894" t="str">
            <v>'-</v>
          </cell>
          <cell r="E894" t="str">
            <v>RES - Reserved Placeholder</v>
          </cell>
          <cell r="F894" t="str">
            <v>Pending</v>
          </cell>
        </row>
        <row r="895">
          <cell r="B895" t="str">
            <v>6105AK124-6212-ECAL-0004</v>
          </cell>
          <cell r="C895" t="str">
            <v>Power Station 1 - Wartsila Mobile Load Bank Earthing Connection Points - Impedance and Burn-off Calculations</v>
          </cell>
          <cell r="D895" t="str">
            <v>'-</v>
          </cell>
          <cell r="E895" t="str">
            <v>RES - Reserved Placeholder</v>
          </cell>
          <cell r="F895" t="str">
            <v>Pending</v>
          </cell>
        </row>
        <row r="896">
          <cell r="B896" t="str">
            <v>6105AK124-6212-ECAL-0005</v>
          </cell>
          <cell r="C896" t="str">
            <v>Power Station 1 - 33kV Interconnect Cables between Wartsila and M-Intake Sub Station - Cable and Conductor Sizing (incl Volt Drop Calcs)</v>
          </cell>
          <cell r="D896" t="str">
            <v>'-</v>
          </cell>
          <cell r="E896" t="str">
            <v>RES - Reserved Placeholder</v>
          </cell>
          <cell r="F896" t="str">
            <v>Pending</v>
          </cell>
        </row>
        <row r="897">
          <cell r="B897" t="str">
            <v>6105AK124-6212-EDIA-0001</v>
          </cell>
          <cell r="C897" t="str">
            <v>Power Station 1 - Wartsila Mobile Load Bank Termination Bay Control Interface - Cable Block Diagrams and Schedules</v>
          </cell>
          <cell r="D897" t="str">
            <v>'-</v>
          </cell>
          <cell r="E897" t="str">
            <v>RES - Reserved Placeholder</v>
          </cell>
          <cell r="F897" t="str">
            <v>Pending</v>
          </cell>
        </row>
        <row r="898">
          <cell r="B898" t="str">
            <v>6105AK124-6212-EDIA-0002</v>
          </cell>
          <cell r="C898" t="str">
            <v>Power Station 1 - Wartsila Mobile Load Bank Termination Bay Control Interface - Electrical Circuit Diagrams (Schematics)</v>
          </cell>
          <cell r="D898" t="str">
            <v>'-</v>
          </cell>
          <cell r="E898" t="str">
            <v>RES - Reserved Placeholder</v>
          </cell>
          <cell r="F898" t="str">
            <v>Pending</v>
          </cell>
        </row>
        <row r="899">
          <cell r="B899" t="str">
            <v>6105AK124-6212-EDIA-0003</v>
          </cell>
          <cell r="C899" t="str">
            <v>Power Station 1 - Wartsila Mobile Load Bank Termination Bay Control Interface - E/I Termination Schedule</v>
          </cell>
          <cell r="D899" t="str">
            <v>'-</v>
          </cell>
          <cell r="E899" t="str">
            <v>RES - Reserved Placeholder</v>
          </cell>
          <cell r="F899" t="str">
            <v>Pending</v>
          </cell>
        </row>
        <row r="900">
          <cell r="B900" t="str">
            <v>6105AK124-6212-EDIA-0004</v>
          </cell>
          <cell r="C900" t="str">
            <v>Power Station 1 - Wartsila Mobile Load Bank Termination Bay Control Interface - Electrical Block Diagram</v>
          </cell>
          <cell r="D900" t="str">
            <v>'-</v>
          </cell>
          <cell r="E900" t="str">
            <v>RES - Reserved Placeholder</v>
          </cell>
          <cell r="F900" t="str">
            <v>Pending</v>
          </cell>
        </row>
        <row r="901">
          <cell r="B901" t="str">
            <v>6105AK124-6212-EDIA-0005</v>
          </cell>
          <cell r="C901" t="str">
            <v>Power Station 1 - Wartsila 11kV Mobile Load Bank Interconnect Cables - Cable Block Diagrams and Schedules</v>
          </cell>
          <cell r="D901" t="str">
            <v>'-</v>
          </cell>
          <cell r="E901" t="str">
            <v>RES - Reserved Placeholder</v>
          </cell>
          <cell r="F901" t="str">
            <v>Pending</v>
          </cell>
        </row>
        <row r="902">
          <cell r="B902" t="str">
            <v>6105AK124-6212-EDIA-0006</v>
          </cell>
          <cell r="C902" t="str">
            <v>Power Station 1 - Wartsila 11kV Mobile Load Bank Interconnect Cables - Electrical Circuit Diagrams (Schematics)</v>
          </cell>
          <cell r="D902" t="str">
            <v>'-</v>
          </cell>
          <cell r="E902" t="str">
            <v>RES - Reserved Placeholder</v>
          </cell>
          <cell r="F902" t="str">
            <v>Pending</v>
          </cell>
        </row>
        <row r="903">
          <cell r="B903" t="str">
            <v>6105AK124-6212-EDIA-0007</v>
          </cell>
          <cell r="C903" t="str">
            <v>Power Station 1 - Wartsila 11kV Mobile Load Bank Interconnect Cables - E/I Termination Schedule</v>
          </cell>
          <cell r="D903" t="str">
            <v>'-</v>
          </cell>
          <cell r="E903" t="str">
            <v>RES - Reserved Placeholder</v>
          </cell>
          <cell r="F903" t="str">
            <v>Pending</v>
          </cell>
        </row>
        <row r="904">
          <cell r="B904" t="str">
            <v>6105AK124-6212-EDIA-0008</v>
          </cell>
          <cell r="C904" t="str">
            <v>Power Station 1 - Wartsila 11kV Mobile Load Bank Interconnect Cables - Electrical Block Diagram</v>
          </cell>
          <cell r="D904" t="str">
            <v>'-</v>
          </cell>
          <cell r="E904" t="str">
            <v>RES - Reserved Placeholder</v>
          </cell>
          <cell r="F904" t="str">
            <v>Pending</v>
          </cell>
        </row>
        <row r="905">
          <cell r="B905" t="str">
            <v>6105AK124-6212-EDIA-0009</v>
          </cell>
          <cell r="C905" t="str">
            <v>Power Station 1 - Wartsila Mobile Load Bank Cable Racks and Ducts - Cable Block Diagrams and Schedules</v>
          </cell>
          <cell r="D905" t="str">
            <v>'-</v>
          </cell>
          <cell r="E905" t="str">
            <v>RES - Reserved Placeholder</v>
          </cell>
          <cell r="F905" t="str">
            <v>Pending</v>
          </cell>
        </row>
        <row r="906">
          <cell r="B906" t="str">
            <v>6105AK124-6212-EDIA-0010</v>
          </cell>
          <cell r="C906" t="str">
            <v>Power Station 1 - Wartsila Mobile Load Bank Cable Racks and Ducts - E/I Termination Schedule</v>
          </cell>
          <cell r="D906" t="str">
            <v>'-</v>
          </cell>
          <cell r="E906" t="str">
            <v>RES - Reserved Placeholder</v>
          </cell>
          <cell r="F906" t="str">
            <v>Pending</v>
          </cell>
        </row>
        <row r="907">
          <cell r="B907" t="str">
            <v>6105AK124-6212-EDIA-0011</v>
          </cell>
          <cell r="C907" t="str">
            <v>Power Station 1 - Wartsila Mobile Load Bank Earthing Connection Points - Cable Block Diagrams and Schedules</v>
          </cell>
          <cell r="D907" t="str">
            <v>'-</v>
          </cell>
          <cell r="E907" t="str">
            <v>RES - Reserved Placeholder</v>
          </cell>
          <cell r="F907" t="str">
            <v>Pending</v>
          </cell>
        </row>
        <row r="908">
          <cell r="B908" t="str">
            <v>6105AK124-6212-EDIA-0012</v>
          </cell>
          <cell r="C908" t="str">
            <v>Power Station 1 - Wartsila Mobile Load Bank Earthing Connection Points - Electrical Circuit Diagrams (Schematics)</v>
          </cell>
          <cell r="D908" t="str">
            <v>'-</v>
          </cell>
          <cell r="E908" t="str">
            <v>RES - Reserved Placeholder</v>
          </cell>
          <cell r="F908" t="str">
            <v>Pending</v>
          </cell>
        </row>
        <row r="909">
          <cell r="B909" t="str">
            <v>6105AK124-6212-EDIA-0013</v>
          </cell>
          <cell r="C909" t="str">
            <v>Power Station 1 - 33kV Interconnect Cables between Wartsila and M-Intake Sub Station - Cable Block Diagrams and Schedules</v>
          </cell>
          <cell r="D909" t="str">
            <v>'-</v>
          </cell>
          <cell r="E909" t="str">
            <v>RES - Reserved Placeholder</v>
          </cell>
          <cell r="F909" t="str">
            <v>Pending</v>
          </cell>
        </row>
        <row r="910">
          <cell r="B910" t="str">
            <v>6105AK124-6212-EDIA-0014</v>
          </cell>
          <cell r="C910" t="str">
            <v>Power Station 1 - 33kV Interconnect Cables between Wartsila and M-Intake Sub Station - Electrical Circuit Diagrams (Schematics)</v>
          </cell>
          <cell r="D910" t="str">
            <v>'-</v>
          </cell>
          <cell r="E910" t="str">
            <v>RES - Reserved Placeholder</v>
          </cell>
          <cell r="F910" t="str">
            <v>Pending</v>
          </cell>
        </row>
        <row r="911">
          <cell r="B911" t="str">
            <v>6105AK124-6212-EDIA-0015</v>
          </cell>
          <cell r="C911" t="str">
            <v>Power Station 1 - 33kV Interconnect Cables between Wartsila and M-Intake Sub Station - Protection Relay Design</v>
          </cell>
          <cell r="D911" t="str">
            <v>'-</v>
          </cell>
          <cell r="E911" t="str">
            <v>RES - Reserved Placeholder</v>
          </cell>
          <cell r="F911" t="str">
            <v>Pending</v>
          </cell>
        </row>
        <row r="912">
          <cell r="B912" t="str">
            <v>6105AK124-6212-EDIA-0016</v>
          </cell>
          <cell r="C912" t="str">
            <v>Power Station 1 - 33kV Interconnect Cable Racks and Ducts between Wartsila and M-Intake SS - Cable Block Diagrams and Schedules</v>
          </cell>
          <cell r="D912" t="str">
            <v>'-</v>
          </cell>
          <cell r="E912" t="str">
            <v>RES - Reserved Placeholder</v>
          </cell>
          <cell r="F912" t="str">
            <v>Pending</v>
          </cell>
        </row>
        <row r="913">
          <cell r="B913" t="str">
            <v>6105AK124-6212-EDIA-0017</v>
          </cell>
          <cell r="C913" t="str">
            <v>Power Station 1 - 33kV Interconnect Cable Racks and Ducts between Wartsila and M-Intake SS - E/I Termination Schedule</v>
          </cell>
          <cell r="D913" t="str">
            <v>'-</v>
          </cell>
          <cell r="E913" t="str">
            <v>RES - Reserved Placeholder</v>
          </cell>
          <cell r="F913" t="str">
            <v>Pending</v>
          </cell>
        </row>
        <row r="914">
          <cell r="B914" t="str">
            <v>6105AK124-6212-EDIA-0018</v>
          </cell>
          <cell r="C914" t="str">
            <v>Power Station 1 - 33kV Wartsila Sub Station SR Protection Relays - Electrical Circuit Diagrams (Schematics)</v>
          </cell>
          <cell r="D914" t="str">
            <v>'-</v>
          </cell>
          <cell r="E914" t="str">
            <v>RES - Reserved Placeholder</v>
          </cell>
          <cell r="F914" t="str">
            <v>Pending</v>
          </cell>
        </row>
        <row r="915">
          <cell r="B915" t="str">
            <v>6105AK124-6212-EDIA-0019</v>
          </cell>
          <cell r="C915" t="str">
            <v>Power Station 1 - 33kV Wartsila Sub Station SR Protection Relays - Electrical Block Diagram</v>
          </cell>
          <cell r="D915" t="str">
            <v>'-</v>
          </cell>
          <cell r="E915" t="str">
            <v>RES - Reserved Placeholder</v>
          </cell>
          <cell r="F915" t="str">
            <v>Pending</v>
          </cell>
        </row>
        <row r="916">
          <cell r="B916" t="str">
            <v>6105AK124-6212-EDIA-0020</v>
          </cell>
          <cell r="C916" t="str">
            <v>Power Station 1 - 33kV Wartsila Sub Station SR Protection Relays - Electrical Network Architecture</v>
          </cell>
          <cell r="D916" t="str">
            <v>'-</v>
          </cell>
          <cell r="E916" t="str">
            <v>RES - Reserved Placeholder</v>
          </cell>
          <cell r="F916" t="str">
            <v>Pending</v>
          </cell>
        </row>
        <row r="917">
          <cell r="B917" t="str">
            <v>6105AK124-6212-EDIA-0021</v>
          </cell>
          <cell r="C917" t="str">
            <v>Power Station 1 - 33kV Wartsila Sub Station SR Protection Relays - Protection Relay Design</v>
          </cell>
          <cell r="D917" t="str">
            <v>'-</v>
          </cell>
          <cell r="E917" t="str">
            <v>RES - Reserved Placeholder</v>
          </cell>
          <cell r="F917" t="str">
            <v>Pending</v>
          </cell>
        </row>
        <row r="918">
          <cell r="B918" t="str">
            <v>6105AK124-6212-EDST-0001</v>
          </cell>
          <cell r="C918" t="str">
            <v>Power Station 1 - Wartsila Mobile Load Bank Termination Bay Control Interface - Equipment Register and Technical Specifications</v>
          </cell>
          <cell r="D918" t="str">
            <v>'-</v>
          </cell>
          <cell r="E918" t="str">
            <v>RES - Reserved Placeholder</v>
          </cell>
          <cell r="F918" t="str">
            <v>Pending</v>
          </cell>
        </row>
        <row r="919">
          <cell r="B919" t="str">
            <v>6105AK124-6212-EDST-0002</v>
          </cell>
          <cell r="C919" t="str">
            <v>Power Station 1 - Wartsila 11kV Mobile Load Bank Interconnect Cables - Equipment Register and Technical Specifications</v>
          </cell>
          <cell r="D919" t="str">
            <v>'-</v>
          </cell>
          <cell r="E919" t="str">
            <v>RES - Reserved Placeholder</v>
          </cell>
          <cell r="F919" t="str">
            <v>Pending</v>
          </cell>
        </row>
        <row r="920">
          <cell r="B920" t="str">
            <v>6105AK124-6212-EDST-0003</v>
          </cell>
          <cell r="C920" t="str">
            <v>Power Station 1 - Wartsila Mobile Load Bank Cable Racks and Ducts - Equipment Register and Technical Specifications</v>
          </cell>
          <cell r="D920" t="str">
            <v>'-</v>
          </cell>
          <cell r="E920" t="str">
            <v>RES - Reserved Placeholder</v>
          </cell>
          <cell r="F920" t="str">
            <v>Pending</v>
          </cell>
        </row>
        <row r="921">
          <cell r="B921" t="str">
            <v>6105AK124-6212-EDST-0004</v>
          </cell>
          <cell r="C921" t="str">
            <v>Power Station 1 - Wartsila Mobile Load Bank Earthing Connection Points - Equipment Register and Technical Specifications</v>
          </cell>
          <cell r="D921" t="str">
            <v>'-</v>
          </cell>
          <cell r="E921" t="str">
            <v>RES - Reserved Placeholder</v>
          </cell>
          <cell r="F921" t="str">
            <v>Pending</v>
          </cell>
        </row>
        <row r="922">
          <cell r="B922" t="str">
            <v>6105AK124-6212-EDST-0005</v>
          </cell>
          <cell r="C922" t="str">
            <v>Power Station 1 - 33kV Interconnect Cable Racks and Ducts between Wartsila and M-Intake SS - Equipment Register and Technical Specifications</v>
          </cell>
          <cell r="D922" t="str">
            <v>'-</v>
          </cell>
          <cell r="E922" t="str">
            <v>RES - Reserved Placeholder</v>
          </cell>
          <cell r="F922" t="str">
            <v>Pending</v>
          </cell>
        </row>
        <row r="923">
          <cell r="B923" t="str">
            <v>6105AK124-6212-EDST-0006</v>
          </cell>
          <cell r="C923" t="str">
            <v>Power Station 1 - 33kV Wartsila Sub Station SR Protection Relays - CT and PT Datasheets</v>
          </cell>
          <cell r="D923" t="str">
            <v>'-</v>
          </cell>
          <cell r="E923" t="str">
            <v>RES - Reserved Placeholder</v>
          </cell>
          <cell r="F923" t="str">
            <v>Pending</v>
          </cell>
        </row>
        <row r="924">
          <cell r="B924" t="str">
            <v>6105AK124-6212-EDST-0007</v>
          </cell>
          <cell r="C924" t="str">
            <v>Power Station 1 - 33kV Wartsila Sub Station SR Protection Relays - Equipment Register and Technical Specifications</v>
          </cell>
          <cell r="D924" t="str">
            <v>'-</v>
          </cell>
          <cell r="E924" t="str">
            <v>RES - Reserved Placeholder</v>
          </cell>
          <cell r="F924" t="str">
            <v>Pending</v>
          </cell>
        </row>
        <row r="925">
          <cell r="B925" t="str">
            <v>6105AK124-6212-EEQL-0001</v>
          </cell>
          <cell r="C925" t="str">
            <v>Power Station 1 - Wartsila Mobile Load Bank Termination Bay Control Interface - Electrical Equipment Load Register</v>
          </cell>
          <cell r="D925" t="str">
            <v>'-</v>
          </cell>
          <cell r="E925" t="str">
            <v>RES - Reserved Placeholder</v>
          </cell>
          <cell r="F925" t="str">
            <v>Pending</v>
          </cell>
        </row>
        <row r="926">
          <cell r="B926" t="str">
            <v>6105AK124-6212-EEQL-0002</v>
          </cell>
          <cell r="C926" t="str">
            <v>Power Station 1 - Wartsila 11kV Mobile Load Bank Interconnect Cables - Electrical Equipment Load Register</v>
          </cell>
          <cell r="D926" t="str">
            <v>'-</v>
          </cell>
          <cell r="E926" t="str">
            <v>RES - Reserved Placeholder</v>
          </cell>
          <cell r="F926" t="str">
            <v>Pending</v>
          </cell>
        </row>
        <row r="927">
          <cell r="B927" t="str">
            <v>6105AK124-6212-EGAD-0001</v>
          </cell>
          <cell r="C927" t="str">
            <v>Power Station 1 - Wartsila Mobile Load Bank Termination Bay Control Interface - Mobile Load Bank Electrical General Arrangement</v>
          </cell>
          <cell r="D927" t="str">
            <v>'-</v>
          </cell>
          <cell r="E927" t="str">
            <v>RES - Reserved Placeholder</v>
          </cell>
          <cell r="F927" t="str">
            <v>Pending</v>
          </cell>
        </row>
        <row r="928">
          <cell r="B928" t="str">
            <v>6105AK124-6212-EGAD-0002</v>
          </cell>
          <cell r="C928" t="str">
            <v>Power Station 1 - Wartsila Mobile Load Bank Termination Bay Control Interface - Electrical Equipment Layout</v>
          </cell>
          <cell r="D928" t="str">
            <v>'-</v>
          </cell>
          <cell r="E928" t="str">
            <v>RES - Reserved Placeholder</v>
          </cell>
          <cell r="F928" t="str">
            <v>Pending</v>
          </cell>
        </row>
        <row r="929">
          <cell r="B929" t="str">
            <v>6105AK124-6212-EGAD-0003</v>
          </cell>
          <cell r="C929" t="str">
            <v>Power Station 1 - Wartsila 11kV Mobile Load Bank Interconnect Cables - Mobile Load Bank Electrical General Arrangement</v>
          </cell>
          <cell r="D929" t="str">
            <v>'-</v>
          </cell>
          <cell r="E929" t="str">
            <v>RES - Reserved Placeholder</v>
          </cell>
          <cell r="F929" t="str">
            <v>Pending</v>
          </cell>
        </row>
        <row r="930">
          <cell r="B930" t="str">
            <v>6105AK124-6212-EGAD-0004</v>
          </cell>
          <cell r="C930" t="str">
            <v>Power Station 1 - Wartsila 11kV Mobile Load Bank Interconnect Cables - Electrical Equipment Layout</v>
          </cell>
          <cell r="D930" t="str">
            <v>'-</v>
          </cell>
          <cell r="E930" t="str">
            <v>RES - Reserved Placeholder</v>
          </cell>
          <cell r="F930" t="str">
            <v>Pending</v>
          </cell>
        </row>
        <row r="931">
          <cell r="B931" t="str">
            <v>6105AK124-6212-EGAD-0005</v>
          </cell>
          <cell r="C931" t="str">
            <v>Power Station 1 - Wartsila Mobile Load Bank Earthing Connection Points - Mobile Load Bank Electrical General Arrangement</v>
          </cell>
          <cell r="D931" t="str">
            <v>'-</v>
          </cell>
          <cell r="E931" t="str">
            <v>RES - Reserved Placeholder</v>
          </cell>
          <cell r="F931" t="str">
            <v>Pending</v>
          </cell>
        </row>
        <row r="932">
          <cell r="B932" t="str">
            <v>6105AK124-6212-EGAD-0006</v>
          </cell>
          <cell r="C932" t="str">
            <v>Power Station 1 - 33kV Wartsila Sub Station SR Protection Relays - Control Room Design</v>
          </cell>
          <cell r="D932" t="str">
            <v>'-</v>
          </cell>
          <cell r="E932" t="str">
            <v>RES - Reserved Placeholder</v>
          </cell>
          <cell r="F932" t="str">
            <v>Pending</v>
          </cell>
        </row>
        <row r="933">
          <cell r="B933" t="str">
            <v>6105AK124-6212-EMDL-0001</v>
          </cell>
          <cell r="C933" t="str">
            <v>Power Station 1 - Wartsila Mobile Load Bank Termination Bay Control Interface - ETAP Network Model</v>
          </cell>
          <cell r="D933" t="str">
            <v>'-</v>
          </cell>
          <cell r="E933" t="str">
            <v>RES - Reserved Placeholder</v>
          </cell>
          <cell r="F933" t="str">
            <v>Pending</v>
          </cell>
        </row>
        <row r="934">
          <cell r="B934" t="str">
            <v>6105AK124-6212-EMDL-0002</v>
          </cell>
          <cell r="C934" t="str">
            <v>Power Station 1 - Wartsila 11kV Mobile Load Bank Interconnect Cables - ETAP Network Model</v>
          </cell>
          <cell r="D934" t="str">
            <v>'-</v>
          </cell>
          <cell r="E934" t="str">
            <v>RES - Reserved Placeholder</v>
          </cell>
          <cell r="F934" t="str">
            <v>Pending</v>
          </cell>
        </row>
        <row r="935">
          <cell r="B935" t="str">
            <v>6105AK124-6212-EMDL-0003</v>
          </cell>
          <cell r="C935" t="str">
            <v>Power Station 1 - 33kV Interconnect Cables between Wartsila and M-Intake Sub Station - ETAP Network Model</v>
          </cell>
          <cell r="D935" t="str">
            <v>'-</v>
          </cell>
          <cell r="E935" t="str">
            <v>RES - Reserved Placeholder</v>
          </cell>
          <cell r="F935" t="str">
            <v>Pending</v>
          </cell>
        </row>
        <row r="936">
          <cell r="B936" t="str">
            <v>6105AK124-6212-EMDL-0004</v>
          </cell>
          <cell r="C936" t="str">
            <v>Power Station 1 - 33kV Wartsila Sub Station SR Protection Relays - ETAP Network Model</v>
          </cell>
          <cell r="D936" t="str">
            <v>'-</v>
          </cell>
          <cell r="E936" t="str">
            <v>RES - Reserved Placeholder</v>
          </cell>
          <cell r="F936" t="str">
            <v>Pending</v>
          </cell>
        </row>
        <row r="937">
          <cell r="B937" t="str">
            <v>6105AK124-6212-EQRA-0001</v>
          </cell>
          <cell r="C937" t="str">
            <v>Power Station 1 - Wartsila Mobile Load Bank Termination Bay Control Interface - Risk Assessment: Electrical Hazards</v>
          </cell>
          <cell r="D937" t="str">
            <v>'-</v>
          </cell>
          <cell r="E937" t="str">
            <v>RES - Reserved Placeholder</v>
          </cell>
          <cell r="F937" t="str">
            <v>Pending</v>
          </cell>
        </row>
        <row r="938">
          <cell r="B938" t="str">
            <v>6105AK124-6212-EQRA-0002</v>
          </cell>
          <cell r="C938" t="str">
            <v>Power Station 1 - Wartsila 11kV Mobile Load Bank Interconnect Cables - Risk Assessment: Electrical Hazards</v>
          </cell>
          <cell r="D938" t="str">
            <v>'-</v>
          </cell>
          <cell r="E938" t="str">
            <v>RES - Reserved Placeholder</v>
          </cell>
          <cell r="F938" t="str">
            <v>Pending</v>
          </cell>
        </row>
        <row r="939">
          <cell r="B939" t="str">
            <v>6105AK124-6212-EQRA-0003</v>
          </cell>
          <cell r="C939" t="str">
            <v>Power Station 1 - Wartsila Mobile Load Bank Cable Racks and Ducts - Lightning Protection Study and Risk Assessment</v>
          </cell>
          <cell r="D939" t="str">
            <v>'-</v>
          </cell>
          <cell r="E939" t="str">
            <v>RES - Reserved Placeholder</v>
          </cell>
          <cell r="F939" t="str">
            <v>Pending</v>
          </cell>
        </row>
        <row r="940">
          <cell r="B940" t="str">
            <v>6105AK124-6212-EQRA-0004</v>
          </cell>
          <cell r="C940" t="str">
            <v>Power Station 1 - Wartsila Mobile Load Bank Earthing Connection Points - Risk Assessment: Electrical Hazards</v>
          </cell>
          <cell r="D940" t="str">
            <v>'-</v>
          </cell>
          <cell r="E940" t="str">
            <v>RES - Reserved Placeholder</v>
          </cell>
          <cell r="F940" t="str">
            <v>Pending</v>
          </cell>
        </row>
        <row r="941">
          <cell r="B941" t="str">
            <v>6105AK124-6212-EQRA-0005</v>
          </cell>
          <cell r="C941" t="str">
            <v>Power Station 1 - 33kV Interconnect Cables between Wartsila and M-Intake Sub Station - Risk Assessment: Electrical Hazards</v>
          </cell>
          <cell r="D941" t="str">
            <v>'-</v>
          </cell>
          <cell r="E941" t="str">
            <v>RES - Reserved Placeholder</v>
          </cell>
          <cell r="F941" t="str">
            <v>Pending</v>
          </cell>
        </row>
        <row r="942">
          <cell r="B942" t="str">
            <v>6105AK124-6212-EQRA-0006</v>
          </cell>
          <cell r="C942" t="str">
            <v>Power Station 1 - 33kV Interconnect Cable Racks and Ducts between Wartsila and M-Intake SS - Lightning Protection Study and Risk Assessment</v>
          </cell>
          <cell r="D942" t="str">
            <v>'-</v>
          </cell>
          <cell r="E942" t="str">
            <v>RES - Reserved Placeholder</v>
          </cell>
          <cell r="F942" t="str">
            <v>Pending</v>
          </cell>
        </row>
        <row r="943">
          <cell r="B943" t="str">
            <v>6105AK124-6212-ERPT-0001</v>
          </cell>
          <cell r="C943" t="str">
            <v>Power Station 1 - Wartsila Mobile Load Bank Termination Bay Control Interface - Load Bank Operational and Maintenance Study</v>
          </cell>
          <cell r="D943" t="str">
            <v>'-</v>
          </cell>
          <cell r="E943" t="str">
            <v>RES - Reserved Placeholder</v>
          </cell>
          <cell r="F943" t="str">
            <v>Pending</v>
          </cell>
        </row>
        <row r="944">
          <cell r="B944" t="str">
            <v>6105AK124-6212-ERPT-0002</v>
          </cell>
          <cell r="C944" t="str">
            <v>Power Station 1 - Wartsila 11kV Mobile Load Bank Interconnect Cables - Load Bank Operational and Maintenance Study</v>
          </cell>
          <cell r="D944" t="str">
            <v>'-</v>
          </cell>
          <cell r="E944" t="str">
            <v>RES - Reserved Placeholder</v>
          </cell>
          <cell r="F944" t="str">
            <v>Pending</v>
          </cell>
        </row>
        <row r="945">
          <cell r="B945" t="str">
            <v>6105AK124-6212-ERPT-0003</v>
          </cell>
          <cell r="C945" t="str">
            <v>Power Station 1 - Wartsila Mobile Load Bank Earthing Connection Points - Load Bank Operational and Maintenance Study</v>
          </cell>
          <cell r="D945" t="str">
            <v>'-</v>
          </cell>
          <cell r="E945" t="str">
            <v>RES - Reserved Placeholder</v>
          </cell>
          <cell r="F945" t="str">
            <v>Pending</v>
          </cell>
        </row>
        <row r="946">
          <cell r="B946" t="str">
            <v>6105AK124-6212-ERPT-0004</v>
          </cell>
          <cell r="C946" t="str">
            <v>Power Station 1 - 33kV Wartsila Sub Station SR Protection Relays - HV/MV Operational and Maintenance Study</v>
          </cell>
          <cell r="D946" t="str">
            <v>'-</v>
          </cell>
          <cell r="E946" t="str">
            <v>RES - Reserved Placeholder</v>
          </cell>
          <cell r="F946" t="str">
            <v>Pending</v>
          </cell>
        </row>
        <row r="947">
          <cell r="B947" t="str">
            <v>6105AK124-6212-ERPT-0005</v>
          </cell>
          <cell r="C947" t="str">
            <v>Power Station 1 - 33kV Wartsila Sub Station SR Protection Relays - Reactive Power Study</v>
          </cell>
          <cell r="D947" t="str">
            <v>'-</v>
          </cell>
          <cell r="E947" t="str">
            <v>RES - Reserved Placeholder</v>
          </cell>
          <cell r="F947" t="str">
            <v>Pending</v>
          </cell>
        </row>
        <row r="948">
          <cell r="B948" t="str">
            <v>6105AK124-6212-ESLD-0001</v>
          </cell>
          <cell r="C948" t="str">
            <v>Power Station 1 - Wartsila Mobile Load Bank Termination Bay Control Interface - Electrical Single Line Diagram</v>
          </cell>
          <cell r="D948" t="str">
            <v>'-</v>
          </cell>
          <cell r="E948" t="str">
            <v>RES - Reserved Placeholder</v>
          </cell>
          <cell r="F948" t="str">
            <v>Pending</v>
          </cell>
        </row>
        <row r="949">
          <cell r="B949" t="str">
            <v>6105AK124-6212-ESLD-0002</v>
          </cell>
          <cell r="C949" t="str">
            <v>Power Station 1 - Wartsila 11kV Mobile Load Bank Interconnect Cables - Electrical Single Line Diagram</v>
          </cell>
          <cell r="D949" t="str">
            <v>'-</v>
          </cell>
          <cell r="E949" t="str">
            <v>RES - Reserved Placeholder</v>
          </cell>
          <cell r="F949" t="str">
            <v>Pending</v>
          </cell>
        </row>
        <row r="950">
          <cell r="B950" t="str">
            <v>6105AK124-6212-ESLD-0003</v>
          </cell>
          <cell r="C950" t="str">
            <v>Power Station 1 - Wartsila Mobile Load Bank Earthing Connection Points - Electrical Single Line Diagram</v>
          </cell>
          <cell r="D950" t="str">
            <v>'-</v>
          </cell>
          <cell r="E950" t="str">
            <v>RES - Reserved Placeholder</v>
          </cell>
          <cell r="F950" t="str">
            <v>Pending</v>
          </cell>
        </row>
        <row r="951">
          <cell r="B951" t="str">
            <v>6105AK124-6212-ESLD-0004</v>
          </cell>
          <cell r="C951" t="str">
            <v>Power Station 1 - 33kV Interconnect Cables between Wartsila and M-Intake Sub Station - Electrical Single Line Diagram</v>
          </cell>
          <cell r="D951" t="str">
            <v>'-</v>
          </cell>
          <cell r="E951" t="str">
            <v>RES - Reserved Placeholder</v>
          </cell>
          <cell r="F951" t="str">
            <v>Pending</v>
          </cell>
        </row>
        <row r="952">
          <cell r="B952" t="str">
            <v>6105AK124-6212-ESLD-0005</v>
          </cell>
          <cell r="C952" t="str">
            <v>Power Station 1 - 33kV Wartsila Sub Station SR Protection Relays - Electrical Single Line Diagram</v>
          </cell>
          <cell r="D952" t="str">
            <v>'-</v>
          </cell>
          <cell r="E952" t="str">
            <v>RES - Reserved Placeholder</v>
          </cell>
          <cell r="F952" t="str">
            <v>Pending</v>
          </cell>
        </row>
        <row r="953">
          <cell r="B953" t="str">
            <v>6105AK124-6212-ESPC-0001</v>
          </cell>
          <cell r="C953" t="str">
            <v>Power Station 1 - Wartsila Mobile Load Bank Termination Bay Control Interface - Cable and Conductor Specifications</v>
          </cell>
          <cell r="D953" t="str">
            <v>'-</v>
          </cell>
          <cell r="E953" t="str">
            <v>RES - Reserved Placeholder</v>
          </cell>
          <cell r="F953" t="str">
            <v>Pending</v>
          </cell>
        </row>
        <row r="954">
          <cell r="B954" t="str">
            <v>6105AK124-6212-ESPC-0002</v>
          </cell>
          <cell r="C954" t="str">
            <v>Power Station 1 - Wartsila Mobile Load Bank Termination Bay Control Interface - Cable Termination Specifications</v>
          </cell>
          <cell r="D954" t="str">
            <v>'-</v>
          </cell>
          <cell r="E954" t="str">
            <v>RES - Reserved Placeholder</v>
          </cell>
          <cell r="F954" t="str">
            <v>Pending</v>
          </cell>
        </row>
        <row r="955">
          <cell r="B955" t="str">
            <v>6105AK124-6212-ESPC-0003</v>
          </cell>
          <cell r="C955" t="str">
            <v>Power Station 1 - Wartsila Mobile Load Bank Termination Bay Control Interface - Electrical Equipment Communication Specification</v>
          </cell>
          <cell r="D955" t="str">
            <v>'-</v>
          </cell>
          <cell r="E955" t="str">
            <v>RES - Reserved Placeholder</v>
          </cell>
          <cell r="F955" t="str">
            <v>Pending</v>
          </cell>
        </row>
        <row r="956">
          <cell r="B956" t="str">
            <v>6105AK124-6212-ESPC-0004</v>
          </cell>
          <cell r="C956" t="str">
            <v>Power Station 1 - Wartsila 11kV Mobile Load Bank Interconnect Cables - Cable and Conductor Specifications</v>
          </cell>
          <cell r="D956" t="str">
            <v>'-</v>
          </cell>
          <cell r="E956" t="str">
            <v>RES - Reserved Placeholder</v>
          </cell>
          <cell r="F956" t="str">
            <v>Pending</v>
          </cell>
        </row>
        <row r="957">
          <cell r="B957" t="str">
            <v>6105AK124-6212-ESPC-0005</v>
          </cell>
          <cell r="C957" t="str">
            <v>Power Station 1 - Wartsila 11kV Mobile Load Bank Interconnect Cables - Cable Termination Specifications</v>
          </cell>
          <cell r="D957" t="str">
            <v>'-</v>
          </cell>
          <cell r="E957" t="str">
            <v>RES - Reserved Placeholder</v>
          </cell>
          <cell r="F957" t="str">
            <v>Pending</v>
          </cell>
        </row>
        <row r="958">
          <cell r="B958" t="str">
            <v>6105AK124-6212-ESPC-0006</v>
          </cell>
          <cell r="C958" t="str">
            <v>Power Station 1 - Wartsila 11kV Mobile Load Bank Interconnect Cables - Electrical Equipment Communication Specification</v>
          </cell>
          <cell r="D958" t="str">
            <v>'-</v>
          </cell>
          <cell r="E958" t="str">
            <v>RES - Reserved Placeholder</v>
          </cell>
          <cell r="F958" t="str">
            <v>Pending</v>
          </cell>
        </row>
        <row r="959">
          <cell r="B959" t="str">
            <v>6105AK124-6212-ESPC-0007</v>
          </cell>
          <cell r="C959" t="str">
            <v>Power Station 1 - Wartsila Mobile Load Bank Cable Racks and Ducts - Cable and Conductor Specifications</v>
          </cell>
          <cell r="D959" t="str">
            <v>'-</v>
          </cell>
          <cell r="E959" t="str">
            <v>RES - Reserved Placeholder</v>
          </cell>
          <cell r="F959" t="str">
            <v>Pending</v>
          </cell>
        </row>
        <row r="960">
          <cell r="B960" t="str">
            <v>6105AK124-6212-ESPC-0008</v>
          </cell>
          <cell r="C960" t="str">
            <v>Power Station 1 - Wartsila Mobile Load Bank Earthing Connection Points - Cable and Conductor Specifications</v>
          </cell>
          <cell r="D960" t="str">
            <v>'-</v>
          </cell>
          <cell r="E960" t="str">
            <v>RES - Reserved Placeholder</v>
          </cell>
          <cell r="F960" t="str">
            <v>Pending</v>
          </cell>
        </row>
        <row r="961">
          <cell r="B961" t="str">
            <v>6105AK124-6212-ESPC-0009</v>
          </cell>
          <cell r="C961" t="str">
            <v>Power Station 1 - Wartsila Mobile Load Bank Earthing Connection Points - Cable Termination Specifications</v>
          </cell>
          <cell r="D961" t="str">
            <v>'-</v>
          </cell>
          <cell r="E961" t="str">
            <v>RES - Reserved Placeholder</v>
          </cell>
          <cell r="F961" t="str">
            <v>Pending</v>
          </cell>
        </row>
        <row r="962">
          <cell r="B962" t="str">
            <v>6105AK124-6212-ESPC-0010</v>
          </cell>
          <cell r="C962" t="str">
            <v>Power Station 1 - 33kV Interconnect Cables between Wartsila and M-Intake Sub Station - Cable Termination Specifications</v>
          </cell>
          <cell r="D962" t="str">
            <v>'-</v>
          </cell>
          <cell r="E962" t="str">
            <v>RES - Reserved Placeholder</v>
          </cell>
          <cell r="F962" t="str">
            <v>Pending</v>
          </cell>
        </row>
        <row r="963">
          <cell r="B963" t="str">
            <v>6105AK124-6212-ESPC-0011</v>
          </cell>
          <cell r="C963" t="str">
            <v>Power Station 1 - 33kV Interconnect Cable Racks and Ducts between Wartsila and M-Intake SS - Cable and Conductor Specifications</v>
          </cell>
          <cell r="D963" t="str">
            <v>'-</v>
          </cell>
          <cell r="E963" t="str">
            <v>RES - Reserved Placeholder</v>
          </cell>
          <cell r="F963" t="str">
            <v>Pending</v>
          </cell>
        </row>
        <row r="964">
          <cell r="B964" t="str">
            <v>6105AK124-6212-ESPC-0012</v>
          </cell>
          <cell r="C964" t="str">
            <v>Power Station 1 - 33kV Wartsila Sub Station SR Protection Relays - Electrical Equipment Communication Specification</v>
          </cell>
          <cell r="D964" t="str">
            <v>'-</v>
          </cell>
          <cell r="E964" t="str">
            <v>RES - Reserved Placeholder</v>
          </cell>
          <cell r="F964" t="str">
            <v>Pending</v>
          </cell>
        </row>
        <row r="965">
          <cell r="B965" t="str">
            <v>6105AK124-6212-ESTD-0001</v>
          </cell>
          <cell r="C965" t="str">
            <v>Power Station 1 - Wartsila Mobile Load Bank Termination Bay Control Interface - Electrical Equipment Installation Requirements</v>
          </cell>
          <cell r="D965" t="str">
            <v>'-</v>
          </cell>
          <cell r="E965" t="str">
            <v>RES - Reserved Placeholder</v>
          </cell>
          <cell r="F965" t="str">
            <v>Pending</v>
          </cell>
        </row>
        <row r="966">
          <cell r="B966" t="str">
            <v>6105AK124-6212-ESTD-0002</v>
          </cell>
          <cell r="C966" t="str">
            <v>Power Station 1 - Wartsila Mobile Load Bank Termination Bay Control Interface - Electrical Design Standards</v>
          </cell>
          <cell r="D966" t="str">
            <v>'-</v>
          </cell>
          <cell r="E966" t="str">
            <v>RES - Reserved Placeholder</v>
          </cell>
          <cell r="F966" t="str">
            <v>Pending</v>
          </cell>
        </row>
        <row r="967">
          <cell r="B967" t="str">
            <v>6105AK124-6212-ESTD-0003</v>
          </cell>
          <cell r="C967" t="str">
            <v>Power Station 1 - Wartsila 11kV Mobile Load Bank Interconnect Cables - Electrical Equipment Installation Requirements</v>
          </cell>
          <cell r="D967" t="str">
            <v>'-</v>
          </cell>
          <cell r="E967" t="str">
            <v>RES - Reserved Placeholder</v>
          </cell>
          <cell r="F967" t="str">
            <v>Pending</v>
          </cell>
        </row>
        <row r="968">
          <cell r="B968" t="str">
            <v>6105AK124-6212-ESTD-0004</v>
          </cell>
          <cell r="C968" t="str">
            <v>Power Station 1 - Wartsila 11kV Mobile Load Bank Interconnect Cables - Electrical Design Standards</v>
          </cell>
          <cell r="D968" t="str">
            <v>'-</v>
          </cell>
          <cell r="E968" t="str">
            <v>RES - Reserved Placeholder</v>
          </cell>
          <cell r="F968" t="str">
            <v>Pending</v>
          </cell>
        </row>
        <row r="969">
          <cell r="B969" t="str">
            <v>6105AK124-6212-ESTD-0005</v>
          </cell>
          <cell r="C969" t="str">
            <v>Power Station 1 - Wartsila Mobile Load Bank Cable Racks and Ducts - Thermal Management and Fire Prevention Design</v>
          </cell>
          <cell r="D969" t="str">
            <v>'-</v>
          </cell>
          <cell r="E969" t="str">
            <v>RES - Reserved Placeholder</v>
          </cell>
          <cell r="F969" t="str">
            <v>Pending</v>
          </cell>
        </row>
        <row r="970">
          <cell r="B970" t="str">
            <v>6105AK124-6212-ESTD-0006</v>
          </cell>
          <cell r="C970" t="str">
            <v>Power Station 1 - Wartsila Mobile Load Bank Earthing Connection Points - Earth Map and Bonding Design</v>
          </cell>
          <cell r="D970" t="str">
            <v>'-</v>
          </cell>
          <cell r="E970" t="str">
            <v>RES - Reserved Placeholder</v>
          </cell>
          <cell r="F970" t="str">
            <v>Pending</v>
          </cell>
        </row>
        <row r="971">
          <cell r="B971" t="str">
            <v>6105AK124-6212-ESTD-0007</v>
          </cell>
          <cell r="C971" t="str">
            <v>Power Station 1 - Wartsila Mobile Load Bank Earthing Connection Points - Electrical Equipment Installation Requirements</v>
          </cell>
          <cell r="D971" t="str">
            <v>'-</v>
          </cell>
          <cell r="E971" t="str">
            <v>RES - Reserved Placeholder</v>
          </cell>
          <cell r="F971" t="str">
            <v>Pending</v>
          </cell>
        </row>
        <row r="972">
          <cell r="B972" t="str">
            <v>6105AK124-6212-ESTD-0008</v>
          </cell>
          <cell r="C972" t="str">
            <v>Power Station 1 - 33kV Interconnect Cable Racks and Ducts between Wartsila and M-Intake SS - Thermal Management and Fire Prevention Design</v>
          </cell>
          <cell r="D972" t="str">
            <v>'-</v>
          </cell>
          <cell r="E972" t="str">
            <v>RES - Reserved Placeholder</v>
          </cell>
          <cell r="F972" t="str">
            <v>Pending</v>
          </cell>
        </row>
        <row r="973">
          <cell r="B973" t="str">
            <v>6105AK124-6212-ESTD-0009</v>
          </cell>
          <cell r="C973" t="str">
            <v>Power Station 1 - 33kV Wartsila Sub Station SR Protection Relays - Electrical Equipment Installation Requirements</v>
          </cell>
          <cell r="D973" t="str">
            <v>'-</v>
          </cell>
          <cell r="E973" t="str">
            <v>RES - Reserved Placeholder</v>
          </cell>
          <cell r="F973" t="str">
            <v>Pending</v>
          </cell>
        </row>
        <row r="974">
          <cell r="B974" t="str">
            <v>6105AK124-6212-ESTD-0010</v>
          </cell>
          <cell r="C974" t="str">
            <v>Power Station 1 - 33kV Wartsila Sub Station SR Protection Relays - Electrical Design Standards</v>
          </cell>
          <cell r="D974" t="str">
            <v>'-</v>
          </cell>
          <cell r="E974" t="str">
            <v>RES - Reserved Placeholder</v>
          </cell>
          <cell r="F974" t="str">
            <v>Pending</v>
          </cell>
        </row>
        <row r="975">
          <cell r="B975" t="str">
            <v>6105AK124-6212-FDBD-0001</v>
          </cell>
          <cell r="C975" t="str">
            <v>Power Station 1 - Wartsila Mobile Load Bank Termination Bay Control Interface - Control System Configuration</v>
          </cell>
          <cell r="D975" t="str">
            <v>'-</v>
          </cell>
          <cell r="E975" t="str">
            <v>RES - Reserved Placeholder</v>
          </cell>
          <cell r="F975" t="str">
            <v>Pending</v>
          </cell>
        </row>
        <row r="976">
          <cell r="B976" t="str">
            <v>6105AK124-6212-FDIA-0001</v>
          </cell>
          <cell r="C976" t="str">
            <v>Power Station 1 - Wartsila Mobile Load Bank Termination Bay Control Interface - Control Network Architecture Design</v>
          </cell>
          <cell r="D976" t="str">
            <v>'-</v>
          </cell>
          <cell r="E976" t="str">
            <v>RES - Reserved Placeholder</v>
          </cell>
          <cell r="F976" t="str">
            <v>Pending</v>
          </cell>
        </row>
        <row r="977">
          <cell r="B977" t="str">
            <v>6105AK124-6212-FDIA-0002</v>
          </cell>
          <cell r="C977" t="str">
            <v>Power Station 1 - Wartsila Mobile Load Bank Termination Bay Control Interface - Control Network Communication Design</v>
          </cell>
          <cell r="D977" t="str">
            <v>'-</v>
          </cell>
          <cell r="E977" t="str">
            <v>RES - Reserved Placeholder</v>
          </cell>
          <cell r="F977" t="str">
            <v>Pending</v>
          </cell>
        </row>
        <row r="978">
          <cell r="B978" t="str">
            <v>6105AK124-6212-FDIA-0003</v>
          </cell>
          <cell r="C978" t="str">
            <v>Power Station 1 - Wartsila Mobile Load Bank Termination Bay Control Interface - Interface Panel and I/O Schematics</v>
          </cell>
          <cell r="D978" t="str">
            <v>'-</v>
          </cell>
          <cell r="E978" t="str">
            <v>RES - Reserved Placeholder</v>
          </cell>
          <cell r="F978" t="str">
            <v>Pending</v>
          </cell>
        </row>
        <row r="979">
          <cell r="B979" t="str">
            <v>6105AK124-6212-FDIA-0004</v>
          </cell>
          <cell r="C979" t="str">
            <v>Power Station 1 - Wartsila Mobile Load Bank Cable Racks and Ducts - Control Network Architecture Design</v>
          </cell>
          <cell r="D979" t="str">
            <v>'-</v>
          </cell>
          <cell r="E979" t="str">
            <v>RES - Reserved Placeholder</v>
          </cell>
          <cell r="F979" t="str">
            <v>Pending</v>
          </cell>
        </row>
        <row r="980">
          <cell r="B980" t="str">
            <v>6105AK124-6212-FDIA-0005</v>
          </cell>
          <cell r="C980" t="str">
            <v>Power Station 1 - 33kV Interconnect Cables between Wartsila and M-Intake Sub Station - Control Network Architecture Design</v>
          </cell>
          <cell r="D980" t="str">
            <v>'-</v>
          </cell>
          <cell r="E980" t="str">
            <v>RES - Reserved Placeholder</v>
          </cell>
          <cell r="F980" t="str">
            <v>Pending</v>
          </cell>
        </row>
        <row r="981">
          <cell r="B981" t="str">
            <v>6105AK124-6212-FDIA-0006</v>
          </cell>
          <cell r="C981" t="str">
            <v>Power Station 1 - 33kV Interconnect Cables between Wartsila and M-Intake Sub Station - Control Network Communication Design</v>
          </cell>
          <cell r="D981" t="str">
            <v>'-</v>
          </cell>
          <cell r="E981" t="str">
            <v>RES - Reserved Placeholder</v>
          </cell>
          <cell r="F981" t="str">
            <v>Pending</v>
          </cell>
        </row>
        <row r="982">
          <cell r="B982" t="str">
            <v>6105AK124-6212-FDIA-0007</v>
          </cell>
          <cell r="C982" t="str">
            <v>Power Station 1 - 33kV Interconnect Cable Racks and Ducts between Wartsila and M-Intake SS - Control Network Architecture Design</v>
          </cell>
          <cell r="D982" t="str">
            <v>'-</v>
          </cell>
          <cell r="E982" t="str">
            <v>RES - Reserved Placeholder</v>
          </cell>
          <cell r="F982" t="str">
            <v>Pending</v>
          </cell>
        </row>
        <row r="983">
          <cell r="B983" t="str">
            <v>6105AK124-6212-FDIA-0008</v>
          </cell>
          <cell r="C983" t="str">
            <v>Power Station 1 - Wartsila Sub Station Switch Room Control System - Control System UPS and Back-up Systems Design</v>
          </cell>
          <cell r="D983" t="str">
            <v>'-</v>
          </cell>
          <cell r="E983" t="str">
            <v>RES - Reserved Placeholder</v>
          </cell>
          <cell r="F983" t="str">
            <v>Pending</v>
          </cell>
        </row>
        <row r="984">
          <cell r="B984" t="str">
            <v>6105AK124-6212-FDIA-0009</v>
          </cell>
          <cell r="C984" t="str">
            <v>Power Station 1 - Wartsila Sub Station Switch Room Control System - Control Network Architecture Design</v>
          </cell>
          <cell r="D984" t="str">
            <v>'-</v>
          </cell>
          <cell r="E984" t="str">
            <v>RES - Reserved Placeholder</v>
          </cell>
          <cell r="F984" t="str">
            <v>Pending</v>
          </cell>
        </row>
        <row r="985">
          <cell r="B985" t="str">
            <v>6105AK124-6212-FDIA-0010</v>
          </cell>
          <cell r="C985" t="str">
            <v>Power Station 1 - Wartsila Sub Station Switch Room Control System - Control Network Communication Design</v>
          </cell>
          <cell r="D985" t="str">
            <v>'-</v>
          </cell>
          <cell r="E985" t="str">
            <v>RES - Reserved Placeholder</v>
          </cell>
          <cell r="F985" t="str">
            <v>Pending</v>
          </cell>
        </row>
        <row r="986">
          <cell r="B986" t="str">
            <v>6105AK124-6212-FDIA-0011</v>
          </cell>
          <cell r="C986" t="str">
            <v>Power Station 1 - Wartsila Sub Station Switch Room Control System - Interface Panel and I/O Schematics</v>
          </cell>
          <cell r="D986" t="str">
            <v>'-</v>
          </cell>
          <cell r="E986" t="str">
            <v>RES - Reserved Placeholder</v>
          </cell>
          <cell r="F986" t="str">
            <v>Pending</v>
          </cell>
        </row>
        <row r="987">
          <cell r="B987" t="str">
            <v>6105AK124-6212-FDIA-0012</v>
          </cell>
          <cell r="C987" t="str">
            <v>Power Station 1 - Wartsila Sub Station SR Control System Comms Interface - Control Network Architecture Design</v>
          </cell>
          <cell r="D987" t="str">
            <v>'-</v>
          </cell>
          <cell r="E987" t="str">
            <v>RES - Reserved Placeholder</v>
          </cell>
          <cell r="F987" t="str">
            <v>Pending</v>
          </cell>
        </row>
        <row r="988">
          <cell r="B988" t="str">
            <v>6105AK124-6212-FDIA-0013</v>
          </cell>
          <cell r="C988" t="str">
            <v>Power Station 1 - Wartsila Sub Station SR Control System Comms Interface - Control Network Communication Design</v>
          </cell>
          <cell r="D988" t="str">
            <v>'-</v>
          </cell>
          <cell r="E988" t="str">
            <v>RES - Reserved Placeholder</v>
          </cell>
          <cell r="F988" t="str">
            <v>Pending</v>
          </cell>
        </row>
        <row r="989">
          <cell r="B989" t="str">
            <v>6105AK124-6212-FDIA-0014</v>
          </cell>
          <cell r="C989" t="str">
            <v>Power Station 1 - 33kV Wartsila Sub Station SR Protection Relays - Control Network Communication Design</v>
          </cell>
          <cell r="D989" t="str">
            <v>'-</v>
          </cell>
          <cell r="E989" t="str">
            <v>RES - Reserved Placeholder</v>
          </cell>
          <cell r="F989" t="str">
            <v>Pending</v>
          </cell>
        </row>
        <row r="990">
          <cell r="B990" t="str">
            <v>6105AK124-6212-FLAY-0001</v>
          </cell>
          <cell r="C990" t="str">
            <v>Power Station 1 - Wartsila Sub Station Switch Room Control System - HMI and Graphics design</v>
          </cell>
          <cell r="D990" t="str">
            <v>'-</v>
          </cell>
          <cell r="E990" t="str">
            <v>RES - Reserved Placeholder</v>
          </cell>
          <cell r="F990" t="str">
            <v>Pending</v>
          </cell>
        </row>
        <row r="991">
          <cell r="B991" t="str">
            <v>6105AK124-6212-FLAY-0002</v>
          </cell>
          <cell r="C991" t="str">
            <v>Power Station 1 - 33kV Wartsila Sub Station SR Protection Relays - HMI and Graphics design</v>
          </cell>
          <cell r="D991" t="str">
            <v>'-</v>
          </cell>
          <cell r="E991" t="str">
            <v>RES - Reserved Placeholder</v>
          </cell>
          <cell r="F991" t="str">
            <v>Pending</v>
          </cell>
        </row>
        <row r="992">
          <cell r="B992" t="str">
            <v>6105AK124-6212-FNAR-0001</v>
          </cell>
          <cell r="C992" t="str">
            <v>Power Station 1 - Wartsila Mobile Load Bank Termination Bay Control Interface - Control System Control Narrative and Interlock Design</v>
          </cell>
          <cell r="D992" t="str">
            <v>'-</v>
          </cell>
          <cell r="E992" t="str">
            <v>RES - Reserved Placeholder</v>
          </cell>
          <cell r="F992" t="str">
            <v>Pending</v>
          </cell>
        </row>
        <row r="993">
          <cell r="B993" t="str">
            <v>6105AK124-6212-FNAR-0002</v>
          </cell>
          <cell r="C993" t="str">
            <v>Power Station 1 - Wartsila Sub Station Switch Room Control System - Control System Control Narrative and Interlock Design</v>
          </cell>
          <cell r="D993" t="str">
            <v>'-</v>
          </cell>
          <cell r="E993" t="str">
            <v>RES - Reserved Placeholder</v>
          </cell>
          <cell r="F993" t="str">
            <v>Pending</v>
          </cell>
        </row>
        <row r="994">
          <cell r="B994" t="str">
            <v>6105AK124-6212-FNAR-0003</v>
          </cell>
          <cell r="C994" t="str">
            <v>Power Station 1 - 33kV Wartsila Sub Station SR Protection Relays - Control System Control Narrative and Interlock Design</v>
          </cell>
          <cell r="D994" t="str">
            <v>'-</v>
          </cell>
          <cell r="E994" t="str">
            <v>RES - Reserved Placeholder</v>
          </cell>
          <cell r="F994" t="str">
            <v>Pending</v>
          </cell>
        </row>
        <row r="995">
          <cell r="B995" t="str">
            <v>6105AK124-6212-FPHL-0001</v>
          </cell>
          <cell r="C995" t="str">
            <v>Power Station 1 - Wartsila Sub Station Switch Room Control System - Control System Control Philosophy</v>
          </cell>
          <cell r="D995" t="str">
            <v>'-</v>
          </cell>
          <cell r="E995" t="str">
            <v>RES - Reserved Placeholder</v>
          </cell>
          <cell r="F995" t="str">
            <v>Pending</v>
          </cell>
        </row>
        <row r="996">
          <cell r="B996" t="str">
            <v>6105AK124-6212-FPHL-0002</v>
          </cell>
          <cell r="C996" t="str">
            <v>Power Station 1 - Wartsila Sub Station SR Control System Comms Interface - Control System Control Philosophy</v>
          </cell>
          <cell r="D996" t="str">
            <v>'-</v>
          </cell>
          <cell r="E996" t="str">
            <v>RES - Reserved Placeholder</v>
          </cell>
          <cell r="F996" t="str">
            <v>Pending</v>
          </cell>
        </row>
        <row r="997">
          <cell r="B997" t="str">
            <v>6105AK124-6212-FPHL-0003</v>
          </cell>
          <cell r="C997" t="str">
            <v>Power Station 1 - 33kV Wartsila Sub Station SR Protection Relays - Control System Control Philosophy</v>
          </cell>
          <cell r="D997" t="str">
            <v>'-</v>
          </cell>
          <cell r="E997" t="str">
            <v>RES - Reserved Placeholder</v>
          </cell>
          <cell r="F997" t="str">
            <v>Pending</v>
          </cell>
        </row>
        <row r="998">
          <cell r="B998" t="str">
            <v>6105AK124-6212-FPRC-0001</v>
          </cell>
          <cell r="C998" t="str">
            <v>Power Station 1 - Wartsila Sub Station Switch Room Control System - Alarm Classification Methodology</v>
          </cell>
          <cell r="D998" t="str">
            <v>'-</v>
          </cell>
          <cell r="E998" t="str">
            <v>RES - Reserved Placeholder</v>
          </cell>
          <cell r="F998" t="str">
            <v>Pending</v>
          </cell>
        </row>
        <row r="999">
          <cell r="B999" t="str">
            <v>6105AK124-6212-FPRC-0002</v>
          </cell>
          <cell r="C999" t="str">
            <v>Power Station 1 - 33kV Wartsila Sub Station SR Protection Relays - Alarm Classification Methodology</v>
          </cell>
          <cell r="D999" t="str">
            <v>'-</v>
          </cell>
          <cell r="E999" t="str">
            <v>RES - Reserved Placeholder</v>
          </cell>
          <cell r="F999" t="str">
            <v>Pending</v>
          </cell>
        </row>
        <row r="1000">
          <cell r="B1000" t="str">
            <v>6105AK124-6212-FSPC-0001</v>
          </cell>
          <cell r="C1000" t="str">
            <v>Power Station 1 - Wartsila Mobile Load Bank Termination Bay Control Interface - Control System Design Requirements</v>
          </cell>
          <cell r="D1000" t="str">
            <v>'-</v>
          </cell>
          <cell r="E1000" t="str">
            <v>RES - Reserved Placeholder</v>
          </cell>
          <cell r="F1000" t="str">
            <v>Pending</v>
          </cell>
        </row>
        <row r="1001">
          <cell r="B1001" t="str">
            <v>6105AK124-6212-FSPC-0002</v>
          </cell>
          <cell r="C1001" t="str">
            <v>Power Station 1 - Wartsila Sub Station Switch Room Control System - Control System Design Requirements</v>
          </cell>
          <cell r="D1001" t="str">
            <v>'-</v>
          </cell>
          <cell r="E1001" t="str">
            <v>RES - Reserved Placeholder</v>
          </cell>
          <cell r="F1001" t="str">
            <v>Pending</v>
          </cell>
        </row>
        <row r="1002">
          <cell r="B1002" t="str">
            <v>6105AK124-6212-FSPC-0003</v>
          </cell>
          <cell r="C1002" t="str">
            <v>Power Station 1 - Wartsila Sub Station Switch Room Control System - Historian and Server Design</v>
          </cell>
          <cell r="D1002" t="str">
            <v>'-</v>
          </cell>
          <cell r="E1002" t="str">
            <v>RES - Reserved Placeholder</v>
          </cell>
          <cell r="F1002" t="str">
            <v>Pending</v>
          </cell>
        </row>
        <row r="1003">
          <cell r="B1003" t="str">
            <v>6105AK124-6212-FSPC-0004</v>
          </cell>
          <cell r="C1003" t="str">
            <v>Power Station 1 - 33kV Wartsila Sub Station SR Protection Relays - Historian and Server Design</v>
          </cell>
          <cell r="D1003" t="str">
            <v>'-</v>
          </cell>
          <cell r="E1003" t="str">
            <v>RES - Reserved Placeholder</v>
          </cell>
          <cell r="F1003" t="str">
            <v>Pending</v>
          </cell>
        </row>
        <row r="1004">
          <cell r="B1004" t="str">
            <v>6105AK124-6212-MCAL-0001</v>
          </cell>
          <cell r="C1004" t="str">
            <v>Power Station 1 - Wartsila Mobile Load Bank Cable Racks and Ducts - Vessel and Structure Design with Stress Analysis Calcs</v>
          </cell>
          <cell r="D1004" t="str">
            <v>'-</v>
          </cell>
          <cell r="E1004" t="str">
            <v>RES - Reserved Placeholder</v>
          </cell>
          <cell r="F1004" t="str">
            <v>Pending</v>
          </cell>
        </row>
        <row r="1005">
          <cell r="B1005" t="str">
            <v>6105AK124-6212-MCAL-0002</v>
          </cell>
          <cell r="C1005" t="str">
            <v>Power Station 1 - 33kV Interconnect Cable Racks and Ducts between Wartsila and M-Intake SS - Vessel and Structure Design with Stress Analysis Calcs</v>
          </cell>
          <cell r="D1005" t="str">
            <v>'-</v>
          </cell>
          <cell r="E1005" t="str">
            <v>RES - Reserved Placeholder</v>
          </cell>
          <cell r="F1005" t="str">
            <v>Pending</v>
          </cell>
        </row>
        <row r="1006">
          <cell r="B1006" t="str">
            <v>6105AK124-6212-MPSP-0001</v>
          </cell>
          <cell r="C1006" t="str">
            <v>Power Station 1 - Wartsila Mobile Load Bank Cable Racks and Ducts - Pipe and Cable Support Racks Design</v>
          </cell>
          <cell r="D1006" t="str">
            <v>'-</v>
          </cell>
          <cell r="E1006" t="str">
            <v>RES - Reserved Placeholder</v>
          </cell>
          <cell r="F1006" t="str">
            <v>Pending</v>
          </cell>
        </row>
        <row r="1007">
          <cell r="B1007" t="str">
            <v>6105AK124-6212-MPSP-0002</v>
          </cell>
          <cell r="C1007" t="str">
            <v>Power Station 1 - 33kV Interconnect Cable Racks and Ducts between Wartsila and M-Intake SS - Pipe and Cable Support Racks Design</v>
          </cell>
          <cell r="D1007" t="str">
            <v>'-</v>
          </cell>
          <cell r="E1007" t="str">
            <v>RES - Reserved Placeholder</v>
          </cell>
          <cell r="F1007" t="str">
            <v>Pending</v>
          </cell>
        </row>
        <row r="1008">
          <cell r="B1008" t="str">
            <v>6105AK124-6212-MSPC-0001</v>
          </cell>
          <cell r="C1008" t="str">
            <v>Power Station 1 - Wartsila Mobile Load Bank Cable Racks and Ducts - Material Selection and Verification Specification</v>
          </cell>
          <cell r="D1008" t="str">
            <v>'-</v>
          </cell>
          <cell r="E1008" t="str">
            <v>RES - Reserved Placeholder</v>
          </cell>
          <cell r="F1008" t="str">
            <v>Pending</v>
          </cell>
        </row>
        <row r="1009">
          <cell r="B1009" t="str">
            <v>6105AK124-6212-MSPC-0002</v>
          </cell>
          <cell r="C1009" t="str">
            <v>Power Station 1 - 33kV Interconnect Cable Racks and Ducts between Wartsila and M-Intake SS - Material Selection and Verification Specification</v>
          </cell>
          <cell r="D1009" t="str">
            <v>'-</v>
          </cell>
          <cell r="E1009" t="str">
            <v>RES - Reserved Placeholder</v>
          </cell>
          <cell r="F1009" t="str">
            <v>Pending</v>
          </cell>
        </row>
        <row r="1010">
          <cell r="B1010" t="str">
            <v>6105AK124-6212-WELE-0001</v>
          </cell>
          <cell r="C1010" t="str">
            <v>Power Station 1 - 33kV Interconnect Cables between Wartsila and M-Intake Sub Station - Bulk Earth Works Design and Report</v>
          </cell>
          <cell r="D1010" t="str">
            <v>'-</v>
          </cell>
          <cell r="E1010" t="str">
            <v>RES - Reserved Placeholder</v>
          </cell>
          <cell r="F1010" t="str">
            <v>Pending</v>
          </cell>
        </row>
        <row r="1011">
          <cell r="B1011" t="str">
            <v>6105AK124-6230-BDBD-0001</v>
          </cell>
          <cell r="C1011" t="str">
            <v>High Voltage (220 kV) Transmission Lines - 220 kV and 33kV Overhead Lines Project Package - Design Criteria / Basis of Design</v>
          </cell>
          <cell r="D1011" t="str">
            <v>'-</v>
          </cell>
          <cell r="E1011" t="str">
            <v>RES - Reserved Placeholder</v>
          </cell>
          <cell r="F1011" t="str">
            <v>Pending</v>
          </cell>
        </row>
        <row r="1012">
          <cell r="B1012" t="str">
            <v>6105AK124-6230-BPHL-0001</v>
          </cell>
          <cell r="C1012" t="str">
            <v>High Voltage (220 kV) Transmission Lines - 220 kV and 33kV Overhead Lines Project Package - Control Philosophy</v>
          </cell>
          <cell r="D1012" t="str">
            <v>'-</v>
          </cell>
          <cell r="E1012" t="str">
            <v>RES - Reserved Placeholder</v>
          </cell>
          <cell r="F1012" t="str">
            <v>Pending</v>
          </cell>
        </row>
        <row r="1013">
          <cell r="B1013" t="str">
            <v>6105AK124-6230-BPHL-0002</v>
          </cell>
          <cell r="C1013" t="str">
            <v>High Voltage (220 kV) Transmission Lines - 220 kV and 33kV Overhead Lines Project Package - Synchronization Philosophy</v>
          </cell>
          <cell r="D1013" t="str">
            <v>'-</v>
          </cell>
          <cell r="E1013" t="str">
            <v>RES - Reserved Placeholder</v>
          </cell>
          <cell r="F1013" t="str">
            <v>Pending</v>
          </cell>
        </row>
        <row r="1014">
          <cell r="B1014" t="str">
            <v>6105AK124-6230-BSPC-0001</v>
          </cell>
          <cell r="C1014" t="str">
            <v>High Voltage (220 kV) Transmission Lines - 220 kV and 33kV Overhead Lines Project Package - Functional Design Specification</v>
          </cell>
          <cell r="D1014" t="str">
            <v>'-</v>
          </cell>
          <cell r="E1014" t="str">
            <v>RES - Reserved Placeholder</v>
          </cell>
          <cell r="F1014" t="str">
            <v>Pending</v>
          </cell>
        </row>
        <row r="1015">
          <cell r="B1015" t="str">
            <v>6105AK124-6230-BSTD-0001</v>
          </cell>
          <cell r="C1015" t="str">
            <v>High Voltage (220 kV) Transmission Lines - 220 kV and 33kV Overhead Lines Project Package - System Detailed Engineering Design</v>
          </cell>
          <cell r="D1015" t="str">
            <v>'-</v>
          </cell>
          <cell r="E1015" t="str">
            <v>RES - Reserved Placeholder</v>
          </cell>
          <cell r="F1015" t="str">
            <v>Pending</v>
          </cell>
        </row>
        <row r="1016">
          <cell r="B1016" t="str">
            <v>6105AK124-6240-BDBD-0001</v>
          </cell>
          <cell r="C1016" t="str">
            <v>High Voltage Substations - 220kV Transmission Substations Project Package - Design Criteria / Basis of Design</v>
          </cell>
          <cell r="D1016" t="str">
            <v>'-</v>
          </cell>
          <cell r="E1016" t="str">
            <v>RES - Reserved Placeholder</v>
          </cell>
          <cell r="F1016" t="str">
            <v>Pending</v>
          </cell>
        </row>
        <row r="1017">
          <cell r="B1017" t="str">
            <v>6105AK124-6240-BPHL-0001</v>
          </cell>
          <cell r="C1017" t="str">
            <v>High Voltage Substations - 220kV Transmission Substations Project Package - Control Philosophy</v>
          </cell>
          <cell r="D1017" t="str">
            <v>'-</v>
          </cell>
          <cell r="E1017" t="str">
            <v>RES - Reserved Placeholder</v>
          </cell>
          <cell r="F1017" t="str">
            <v>Pending</v>
          </cell>
        </row>
        <row r="1018">
          <cell r="B1018" t="str">
            <v>6105AK124-6240-BPHL-0002</v>
          </cell>
          <cell r="C1018" t="str">
            <v>High Voltage Substations - 220kV Transmission Substations Project Package - Synchronisation Philosophy</v>
          </cell>
          <cell r="D1018" t="str">
            <v>'-</v>
          </cell>
          <cell r="E1018" t="str">
            <v>RES - Reserved Placeholder</v>
          </cell>
          <cell r="F1018" t="str">
            <v>Pending</v>
          </cell>
        </row>
        <row r="1019">
          <cell r="B1019" t="str">
            <v>6105AK124-6240-BSPC-0001</v>
          </cell>
          <cell r="C1019" t="str">
            <v>High Voltage Substations - 220kV Transmission Substations Project Package - Functional Design Specification</v>
          </cell>
          <cell r="D1019" t="str">
            <v>'-</v>
          </cell>
          <cell r="E1019" t="str">
            <v>RES - Reserved Placeholder</v>
          </cell>
          <cell r="F1019" t="str">
            <v>Pending</v>
          </cell>
        </row>
        <row r="1020">
          <cell r="B1020" t="str">
            <v>6105AK124-6240-BSTD-0001</v>
          </cell>
          <cell r="C1020" t="str">
            <v>High Voltage Substations - 220kV Transmission Substations Project Package - System Detailed Engineering Design</v>
          </cell>
          <cell r="D1020" t="str">
            <v>'-</v>
          </cell>
          <cell r="E1020" t="str">
            <v>RES - Reserved Placeholder</v>
          </cell>
          <cell r="F1020" t="str">
            <v>Pending</v>
          </cell>
        </row>
        <row r="1021">
          <cell r="B1021" t="str">
            <v>6105AK124-6240-DRPT-0001</v>
          </cell>
          <cell r="C1021" t="str">
            <v>High Voltage Substations - 220kV Switchyards – Tender Cost Variation - Report</v>
          </cell>
          <cell r="D1021" t="str">
            <v>'-</v>
          </cell>
          <cell r="E1021" t="str">
            <v>RES - Reserved Placeholder</v>
          </cell>
          <cell r="F1021" t="str">
            <v>Pending</v>
          </cell>
        </row>
        <row r="1022">
          <cell r="B1022" t="str">
            <v>6105AK124-6240-EGAD-0001</v>
          </cell>
          <cell r="C1022" t="str">
            <v>High Voltage Substations - Main Consumer intake Power Complex - General Arrangement - Sht 1 of 1</v>
          </cell>
          <cell r="D1022" t="str">
            <v>'-</v>
          </cell>
          <cell r="E1022" t="str">
            <v>RES - Reserved Placeholder</v>
          </cell>
          <cell r="F1022" t="str">
            <v>Pending</v>
          </cell>
        </row>
        <row r="1023">
          <cell r="B1023" t="str">
            <v>6105AK124-6240-EGAD-0002</v>
          </cell>
          <cell r="C1023" t="str">
            <v>High Voltage Substations - Main Consumer intake Power Complex - Earthing Arrangement - Sht 1 of 1</v>
          </cell>
          <cell r="D1023" t="str">
            <v>'-</v>
          </cell>
          <cell r="E1023" t="str">
            <v>RES - Reserved Placeholder</v>
          </cell>
          <cell r="F1023" t="str">
            <v>Pending</v>
          </cell>
        </row>
        <row r="1024">
          <cell r="B1024" t="str">
            <v>6105AK124-6240-ESLD-0001</v>
          </cell>
          <cell r="C1024" t="str">
            <v>CANCELLED - High Voltage Substations - Main Intake 220kV Switch Yard - Auxiliary Supply - Single Line Diagram - Sht 1 of 1</v>
          </cell>
          <cell r="D1024" t="str">
            <v>'-</v>
          </cell>
          <cell r="E1024" t="str">
            <v>CAN - Cancelled</v>
          </cell>
          <cell r="F1024" t="str">
            <v>Terminated</v>
          </cell>
        </row>
        <row r="1025">
          <cell r="B1025" t="str">
            <v>6105AK124-6240-ESLD-0002</v>
          </cell>
          <cell r="C1025" t="str">
            <v>CANCELLED - High Voltage Substations - Solar PV 220kV Switch Yard - Auxiliary Supply - Single Line Diagram - Sht 1 of 1</v>
          </cell>
          <cell r="D1025" t="str">
            <v>'-</v>
          </cell>
          <cell r="E1025" t="str">
            <v>CAN - Cancelled</v>
          </cell>
          <cell r="F1025" t="str">
            <v>Terminated</v>
          </cell>
        </row>
        <row r="1026">
          <cell r="B1026" t="str">
            <v>6105AK124-6241-BSPC-0001</v>
          </cell>
          <cell r="C1026" t="str">
            <v>33/220 kV Solar PV Substation - 33kV Interconnect Cables between Solar S/Room and Solar PV Substation - Functional Design Specification</v>
          </cell>
          <cell r="D1026" t="str">
            <v>'-</v>
          </cell>
          <cell r="E1026" t="str">
            <v>RES - Reserved Placeholder</v>
          </cell>
          <cell r="F1026" t="str">
            <v>Pending</v>
          </cell>
        </row>
        <row r="1027">
          <cell r="B1027" t="str">
            <v>6105AK124-6241-BSTD-0001</v>
          </cell>
          <cell r="C1027" t="str">
            <v>33/220 kV Solar PV Substation - 33kV Interconnect Cables between Solar S/Room and Solar PV Substation - System Detailed Engineering Design</v>
          </cell>
          <cell r="D1027" t="str">
            <v>'-</v>
          </cell>
          <cell r="E1027" t="str">
            <v>RES - Reserved Placeholder</v>
          </cell>
          <cell r="F1027" t="str">
            <v>Pending</v>
          </cell>
        </row>
        <row r="1028">
          <cell r="B1028" t="str">
            <v>6105AK124-6241-CBOM-0001</v>
          </cell>
          <cell r="C1028" t="str">
            <v>33/220 kV Solar PV Substation - PV Siemens Switchyard - Bulk Earthworks Bill of Material</v>
          </cell>
          <cell r="D1028" t="str">
            <v>A</v>
          </cell>
          <cell r="E1028" t="str">
            <v>IFR - Issued for Review</v>
          </cell>
          <cell r="F1028" t="str">
            <v>Reviewed</v>
          </cell>
        </row>
        <row r="1029">
          <cell r="B1029" t="str">
            <v>6105AK124-6241-CFND-0001</v>
          </cell>
          <cell r="C1029" t="str">
            <v>33/220 kV Solar PV Substation - Perimeter Fencing for Solar PV Substation - Civil Foundation Design</v>
          </cell>
          <cell r="D1029" t="str">
            <v>'-</v>
          </cell>
          <cell r="E1029" t="str">
            <v>RES - Reserved Placeholder</v>
          </cell>
          <cell r="F1029" t="str">
            <v>Pending</v>
          </cell>
        </row>
        <row r="1030">
          <cell r="B1030" t="str">
            <v>6105AK124-6241-CFND-0002</v>
          </cell>
          <cell r="C1030" t="str">
            <v>33/220 kV Solar PV Substation - Oil Collection Sump from Bunds for Solar PV Substation - Civil Foundation Design</v>
          </cell>
          <cell r="D1030" t="str">
            <v>'-</v>
          </cell>
          <cell r="E1030" t="str">
            <v>RES - Reserved Placeholder</v>
          </cell>
          <cell r="F1030" t="str">
            <v>Pending</v>
          </cell>
        </row>
        <row r="1031">
          <cell r="B1031" t="str">
            <v>6105AK124-6241-CGAD-0001</v>
          </cell>
          <cell r="C1031" t="str">
            <v>33/220 kV Solar PV Substation - 33kV Interconnect Cables between Solar S/Room and Solar PV Substation - Cables, OHL and Fibre Route GA</v>
          </cell>
          <cell r="D1031" t="str">
            <v>'-</v>
          </cell>
          <cell r="E1031" t="str">
            <v>RES - Reserved Placeholder</v>
          </cell>
          <cell r="F1031" t="str">
            <v>Pending</v>
          </cell>
        </row>
        <row r="1032">
          <cell r="B1032" t="str">
            <v>6105AK124-6241-CGAD-0002</v>
          </cell>
          <cell r="C1032" t="str">
            <v>33/220 kV Solar PV Substation - 33kV Interconnect Cables between Solar S/Room and Solar PV Substation - Terrace Equipment GA</v>
          </cell>
          <cell r="D1032" t="str">
            <v>'-</v>
          </cell>
          <cell r="E1032" t="str">
            <v>RES - Reserved Placeholder</v>
          </cell>
          <cell r="F1032" t="str">
            <v>Pending</v>
          </cell>
        </row>
        <row r="1033">
          <cell r="B1033" t="str">
            <v>6105AK124-6241-CGAD-0003</v>
          </cell>
          <cell r="C1033" t="str">
            <v>33/220 kV Solar PV Substation - 33kV Interconnect Cables between Solar S/Room and Solar PV Substation - Laydown Areas and Temp Buildings GA</v>
          </cell>
          <cell r="D1033" t="str">
            <v>'-</v>
          </cell>
          <cell r="E1033" t="str">
            <v>RES - Reserved Placeholder</v>
          </cell>
          <cell r="F1033" t="str">
            <v>Pending</v>
          </cell>
        </row>
        <row r="1034">
          <cell r="B1034" t="str">
            <v>6105AK124-6241-CGAD-0004</v>
          </cell>
          <cell r="C1034" t="str">
            <v>33/220 kV Solar PV Substation - Terrace, Roads and Access-ways for Solar PV Substation - Buildings and Structures GA</v>
          </cell>
          <cell r="D1034" t="str">
            <v>'-</v>
          </cell>
          <cell r="E1034" t="str">
            <v>RES - Reserved Placeholder</v>
          </cell>
          <cell r="F1034" t="str">
            <v>Pending</v>
          </cell>
        </row>
        <row r="1035">
          <cell r="B1035" t="str">
            <v>6105AK124-6241-CGAD-0005</v>
          </cell>
          <cell r="C1035" t="str">
            <v>33/220 kV Solar PV Substation - Terrace, Roads and Access-ways for Solar PV Substation - Cables, OHL and Fibre Route GA</v>
          </cell>
          <cell r="D1035" t="str">
            <v>'-</v>
          </cell>
          <cell r="E1035" t="str">
            <v>RES - Reserved Placeholder</v>
          </cell>
          <cell r="F1035" t="str">
            <v>Pending</v>
          </cell>
        </row>
        <row r="1036">
          <cell r="B1036" t="str">
            <v>6105AK124-6241-CGAD-0006</v>
          </cell>
          <cell r="C1036" t="str">
            <v>33/220 kV Solar PV Substation - Terrace, Roads and Access-ways for Solar PV Substation - Key Emergency Points and Equipment</v>
          </cell>
          <cell r="D1036" t="str">
            <v>'-</v>
          </cell>
          <cell r="E1036" t="str">
            <v>RES - Reserved Placeholder</v>
          </cell>
          <cell r="F1036" t="str">
            <v>Pending</v>
          </cell>
        </row>
        <row r="1037">
          <cell r="B1037" t="str">
            <v>6105AK124-6241-CGAD-0007</v>
          </cell>
          <cell r="C1037" t="str">
            <v>33/220 kV Solar PV Substation - Terrace, Roads and Access-ways for Solar PV Substation - Terrace Equipment GA</v>
          </cell>
          <cell r="D1037" t="str">
            <v>'-</v>
          </cell>
          <cell r="E1037" t="str">
            <v>RES - Reserved Placeholder</v>
          </cell>
          <cell r="F1037" t="str">
            <v>Pending</v>
          </cell>
        </row>
        <row r="1038">
          <cell r="B1038" t="str">
            <v>6105AK124-6241-CGAD-0008</v>
          </cell>
          <cell r="C1038" t="str">
            <v>33/220 kV Solar PV Substation - Terrace, Roads and Access-ways for Solar PV Substation - Disposal Areas General Arrangement</v>
          </cell>
          <cell r="D1038" t="str">
            <v>'-</v>
          </cell>
          <cell r="E1038" t="str">
            <v>RES - Reserved Placeholder</v>
          </cell>
          <cell r="F1038" t="str">
            <v>Pending</v>
          </cell>
        </row>
        <row r="1039">
          <cell r="B1039" t="str">
            <v>6105AK124-6241-CGAD-0009</v>
          </cell>
          <cell r="C1039" t="str">
            <v>33/220 kV Solar PV Substation - Terrace, Roads and Access-ways for Solar PV Substation - Laydown Areas and Temp Buildings GA</v>
          </cell>
          <cell r="D1039" t="str">
            <v>'-</v>
          </cell>
          <cell r="E1039" t="str">
            <v>RES - Reserved Placeholder</v>
          </cell>
          <cell r="F1039" t="str">
            <v>Pending</v>
          </cell>
        </row>
        <row r="1040">
          <cell r="B1040" t="str">
            <v>6105AK124-6241-CGAD-0010</v>
          </cell>
          <cell r="C1040" t="str">
            <v>33/220 kV Solar PV Substation - Terrace, Roads and Access-ways for Solar PV Substation - Stormwater and Effluent System Design</v>
          </cell>
          <cell r="D1040" t="str">
            <v>'-</v>
          </cell>
          <cell r="E1040" t="str">
            <v>RES - Reserved Placeholder</v>
          </cell>
          <cell r="F1040" t="str">
            <v>Pending</v>
          </cell>
        </row>
        <row r="1041">
          <cell r="B1041" t="str">
            <v>6105AK124-6241-CGAD-0011</v>
          </cell>
          <cell r="C1041" t="str">
            <v>33/220 kV Solar PV Substation - Terrace, Roads and Access-ways for Solar PV Substation - Lighting Design and Layout GA</v>
          </cell>
          <cell r="D1041" t="str">
            <v>'-</v>
          </cell>
          <cell r="E1041" t="str">
            <v>RES - Reserved Placeholder</v>
          </cell>
          <cell r="F1041" t="str">
            <v>Pending</v>
          </cell>
        </row>
        <row r="1042">
          <cell r="B1042" t="str">
            <v>6105AK124-6241-CGAD-0012</v>
          </cell>
          <cell r="C1042" t="str">
            <v>33/220 kV Solar PV Substation - Terrace, Roads and Access-ways for Solar PV Substation - Roads, Pathways, Offloading Areas and Fences GA</v>
          </cell>
          <cell r="D1042" t="str">
            <v>'-</v>
          </cell>
          <cell r="E1042" t="str">
            <v>RES - Reserved Placeholder</v>
          </cell>
          <cell r="F1042" t="str">
            <v>Pending</v>
          </cell>
        </row>
        <row r="1043">
          <cell r="B1043" t="str">
            <v>6105AK124-6241-CGAD-0013</v>
          </cell>
          <cell r="C1043" t="str">
            <v>33/220 kV Solar PV Substation - Perimeter Fencing for Solar PV Substation - Roads, Pathways, Offloading Areas and Fences GA</v>
          </cell>
          <cell r="D1043" t="str">
            <v>'-</v>
          </cell>
          <cell r="E1043" t="str">
            <v>RES - Reserved Placeholder</v>
          </cell>
          <cell r="F1043" t="str">
            <v>Pending</v>
          </cell>
        </row>
        <row r="1044">
          <cell r="B1044" t="str">
            <v>6105AK124-6241-CGAD-0014</v>
          </cell>
          <cell r="C1044" t="str">
            <v>33/220 kV Solar PV Substation - Perimeter Fencing for Solar PV Substation - Lighting Design and Layout GA</v>
          </cell>
          <cell r="D1044" t="str">
            <v>'-</v>
          </cell>
          <cell r="E1044" t="str">
            <v>RES - Reserved Placeholder</v>
          </cell>
          <cell r="F1044" t="str">
            <v>Pending</v>
          </cell>
        </row>
        <row r="1045">
          <cell r="B1045" t="str">
            <v>6105AK124-6241-CGAD-0015</v>
          </cell>
          <cell r="C1045" t="str">
            <v>33/220 kV Solar PV Substation - Perimeter Fencing for Solar PV Substation - Cables, OHL and Fibre Route GA</v>
          </cell>
          <cell r="D1045" t="str">
            <v>'-</v>
          </cell>
          <cell r="E1045" t="str">
            <v>RES - Reserved Placeholder</v>
          </cell>
          <cell r="F1045" t="str">
            <v>Pending</v>
          </cell>
        </row>
        <row r="1046">
          <cell r="B1046" t="str">
            <v>6105AK124-6241-CGAD-0016</v>
          </cell>
          <cell r="C1046" t="str">
            <v>33/220 kV Solar PV Substation - Oil Collection Sump from Bunds for Solar PV Substation - Stormwater and Effluent System Design</v>
          </cell>
          <cell r="D1046" t="str">
            <v>'-</v>
          </cell>
          <cell r="E1046" t="str">
            <v>RES - Reserved Placeholder</v>
          </cell>
          <cell r="F1046" t="str">
            <v>Pending</v>
          </cell>
        </row>
        <row r="1047">
          <cell r="B1047" t="str">
            <v>6105AK124-6241-CLAY-0001</v>
          </cell>
          <cell r="C1047" t="str">
            <v>33/220 kV Solar PV Substation - PV Siemens switchyard - Layout - Sht. 1 of 1</v>
          </cell>
          <cell r="D1047" t="str">
            <v>A</v>
          </cell>
          <cell r="E1047" t="str">
            <v>IFR - Issued for Review</v>
          </cell>
          <cell r="F1047" t="str">
            <v>Reviewed With Comments</v>
          </cell>
        </row>
        <row r="1048">
          <cell r="B1048" t="str">
            <v>6105AK124-6241-CLAY-0002</v>
          </cell>
          <cell r="C1048" t="str">
            <v>33/220 kV Solar PV Substation - PV Siemens switchyard - Bulk Earthworks Layout - Sht.1 of 1</v>
          </cell>
          <cell r="D1048" t="str">
            <v>A</v>
          </cell>
          <cell r="E1048" t="str">
            <v>IFR - Issued for Review</v>
          </cell>
          <cell r="F1048" t="str">
            <v>Reviewed</v>
          </cell>
        </row>
        <row r="1049">
          <cell r="B1049" t="str">
            <v>6105AK124-6241-CMDL-0001</v>
          </cell>
          <cell r="C1049" t="str">
            <v>33/220 kV Solar PV Substation - 33kV Interconnect Cables between Solar S/Room and Solar PV Substation - 3D Designs and Drawings</v>
          </cell>
          <cell r="D1049" t="str">
            <v>'-</v>
          </cell>
          <cell r="E1049" t="str">
            <v>RES - Reserved Placeholder</v>
          </cell>
          <cell r="F1049" t="str">
            <v>Pending</v>
          </cell>
        </row>
        <row r="1050">
          <cell r="B1050" t="str">
            <v>6105AK124-6241-CMDL-0002</v>
          </cell>
          <cell r="C1050" t="str">
            <v>33/220 kV Solar PV Substation - Terrace, Roads and Access-ways for Solar PV Substation - 3D Designs and Drawings</v>
          </cell>
          <cell r="D1050" t="str">
            <v>'-</v>
          </cell>
          <cell r="E1050" t="str">
            <v>RES - Reserved Placeholder</v>
          </cell>
          <cell r="F1050" t="str">
            <v>Pending</v>
          </cell>
        </row>
        <row r="1051">
          <cell r="B1051" t="str">
            <v>6105AK124-6241-CMDL-0003</v>
          </cell>
          <cell r="C1051" t="str">
            <v>33/220 kV Solar PV Substation - Perimeter Fencing for Solar PV Substation - 3D Designs and Drawings</v>
          </cell>
          <cell r="D1051" t="str">
            <v>'-</v>
          </cell>
          <cell r="E1051" t="str">
            <v>RES - Reserved Placeholder</v>
          </cell>
          <cell r="F1051" t="str">
            <v>Pending</v>
          </cell>
        </row>
        <row r="1052">
          <cell r="B1052" t="str">
            <v>6105AK124-6241-CMDL-0004</v>
          </cell>
          <cell r="C1052" t="str">
            <v>33/220 kV Solar PV Substation - Oil Collection Sump from Bunds for Solar PV Substation - 3D Designs and Drawings</v>
          </cell>
          <cell r="D1052" t="str">
            <v>'-</v>
          </cell>
          <cell r="E1052" t="str">
            <v>RES - Reserved Placeholder</v>
          </cell>
          <cell r="F1052" t="str">
            <v>Pending</v>
          </cell>
        </row>
        <row r="1053">
          <cell r="B1053" t="str">
            <v>6105AK124-6241-CPLN-0001</v>
          </cell>
          <cell r="C1053" t="str">
            <v>33/220 kV Solar PV Substation - 33kV Interconnect Cables between Solar S/Room and Solar PV Substation - Civil Works Execution Plan</v>
          </cell>
          <cell r="D1053" t="str">
            <v>'-</v>
          </cell>
          <cell r="E1053" t="str">
            <v>RES - Reserved Placeholder</v>
          </cell>
          <cell r="F1053" t="str">
            <v>Pending</v>
          </cell>
        </row>
        <row r="1054">
          <cell r="B1054" t="str">
            <v>6105AK124-6241-CPLN-0002</v>
          </cell>
          <cell r="C1054" t="str">
            <v>33/220 kV Solar PV Substation - Oil Collection Sump from Bunds for Solar PV Substation - Civil Works Execution Plan</v>
          </cell>
          <cell r="D1054" t="str">
            <v>'-</v>
          </cell>
          <cell r="E1054" t="str">
            <v>RES - Reserved Placeholder</v>
          </cell>
          <cell r="F1054" t="str">
            <v>Pending</v>
          </cell>
        </row>
        <row r="1055">
          <cell r="B1055" t="str">
            <v>6105AK124-6241-CPPL-0001</v>
          </cell>
          <cell r="C1055" t="str">
            <v>33/220 kV Solar PV Substation - Terrace, Roads and Access-ways for Solar PV Substation - Operational and Maint Access Routes Design</v>
          </cell>
          <cell r="D1055" t="str">
            <v>'-</v>
          </cell>
          <cell r="E1055" t="str">
            <v>RES - Reserved Placeholder</v>
          </cell>
          <cell r="F1055" t="str">
            <v>Pending</v>
          </cell>
        </row>
        <row r="1056">
          <cell r="B1056" t="str">
            <v>6105AK124-6241-CSEC-0001</v>
          </cell>
          <cell r="C1056" t="str">
            <v>33/220 kV Solar PV Substation - 33kV Interconnect Cables between Solar S/Room and Solar PV Substation - Structural Earthing and Bonding Design</v>
          </cell>
          <cell r="D1056" t="str">
            <v>'-</v>
          </cell>
          <cell r="E1056" t="str">
            <v>RES - Reserved Placeholder</v>
          </cell>
          <cell r="F1056" t="str">
            <v>Pending</v>
          </cell>
        </row>
        <row r="1057">
          <cell r="B1057" t="str">
            <v>6105AK124-6241-CSEC-0002</v>
          </cell>
          <cell r="C1057" t="str">
            <v>33/220 kV Solar PV Substation - PV Siemens switchyard - Bulk Earthworks Profile Layout - Sht. 1 of 1</v>
          </cell>
          <cell r="D1057" t="str">
            <v>A</v>
          </cell>
          <cell r="E1057" t="str">
            <v>IFR - Issued for Review</v>
          </cell>
          <cell r="F1057" t="str">
            <v>Reviewed</v>
          </cell>
        </row>
        <row r="1058">
          <cell r="B1058" t="str">
            <v>6105AK124-6241-CSEC-0003</v>
          </cell>
          <cell r="C1058" t="str">
            <v>33/220 kV Solar PV Substation - PV Siemens switchyard - Bulk Earthworks Profile Section View - Sht.1 of 4</v>
          </cell>
          <cell r="D1058" t="str">
            <v>A</v>
          </cell>
          <cell r="E1058" t="str">
            <v>IFR - Issued for Review</v>
          </cell>
          <cell r="F1058" t="str">
            <v>Reviewed With Comments</v>
          </cell>
        </row>
        <row r="1059">
          <cell r="B1059" t="str">
            <v>6105AK124-6241-CSEC-0004</v>
          </cell>
          <cell r="C1059" t="str">
            <v>33/220 kV Solar PV Substation - PV Siemens switchyard - Bulk Earthworks Profile Section View - Sht. 2 of 4</v>
          </cell>
          <cell r="D1059" t="str">
            <v>A</v>
          </cell>
          <cell r="E1059" t="str">
            <v>IFR - Issued for Review</v>
          </cell>
          <cell r="F1059" t="str">
            <v>Rejected - Revise &amp; Resubmit</v>
          </cell>
        </row>
        <row r="1060">
          <cell r="B1060" t="str">
            <v>6105AK124-6241-CSEC-0005</v>
          </cell>
          <cell r="C1060" t="str">
            <v>33/220 kV Solar PV Substation - PV Siemens switchyard - Bulk Earthworks Profile Sections View - Sht.3 of 4</v>
          </cell>
          <cell r="D1060" t="str">
            <v>A</v>
          </cell>
          <cell r="E1060" t="str">
            <v>IFR - Issued for Review</v>
          </cell>
          <cell r="F1060" t="str">
            <v>Rejected - Revise &amp; Resubmit</v>
          </cell>
        </row>
        <row r="1061">
          <cell r="B1061" t="str">
            <v>6105AK124-6241-CSEC-0006</v>
          </cell>
          <cell r="C1061" t="str">
            <v>33/220 kV Solar PV Substation - PV Siemens switchyard - Bulk Earthworks Profile Sections View - Sht.4 of 4</v>
          </cell>
          <cell r="D1061" t="str">
            <v>A</v>
          </cell>
          <cell r="E1061" t="str">
            <v>IFR - Issued for Review</v>
          </cell>
          <cell r="F1061" t="str">
            <v>Rejected - Revise &amp; Resubmit</v>
          </cell>
        </row>
        <row r="1062">
          <cell r="B1062" t="str">
            <v>6105AK124-6241-CSHP-0001</v>
          </cell>
          <cell r="C1062" t="str">
            <v>33/220 kV Solar PV Substation - Perimeter Fencing for Solar PV Substation - Equipment Assembly Drawings</v>
          </cell>
          <cell r="D1062" t="str">
            <v>'-</v>
          </cell>
          <cell r="E1062" t="str">
            <v>RES - Reserved Placeholder</v>
          </cell>
          <cell r="F1062" t="str">
            <v>Pending</v>
          </cell>
        </row>
        <row r="1063">
          <cell r="B1063" t="str">
            <v>6105AK124-6241-CSPC-0001</v>
          </cell>
          <cell r="C1063" t="str">
            <v>33/220 kV Solar PV Substation - 33kV Interconnect Cables between Solar S/Room and Solar PV Substation - Excavation, Trenching and Compacting Design</v>
          </cell>
          <cell r="D1063" t="str">
            <v>'-</v>
          </cell>
          <cell r="E1063" t="str">
            <v>RES - Reserved Placeholder</v>
          </cell>
          <cell r="F1063" t="str">
            <v>Pending</v>
          </cell>
        </row>
        <row r="1064">
          <cell r="B1064" t="str">
            <v>6105AK124-6241-CSPC-0002</v>
          </cell>
          <cell r="C1064" t="str">
            <v>33/220 kV Solar PV Substation - 33kV Interconnect Cables between Solar S/Room and Solar PV Substation - Steel Structures Corrosion Protection Specification</v>
          </cell>
          <cell r="D1064" t="str">
            <v>'-</v>
          </cell>
          <cell r="E1064" t="str">
            <v>RES - Reserved Placeholder</v>
          </cell>
          <cell r="F1064" t="str">
            <v>Pending</v>
          </cell>
        </row>
        <row r="1065">
          <cell r="B1065" t="str">
            <v>6105AK124-6241-CSPC-0003</v>
          </cell>
          <cell r="C1065" t="str">
            <v>33/220 kV Solar PV Substation - Terrace, Roads and Access-ways for Solar PV Substation - Civil Design Requirements</v>
          </cell>
          <cell r="D1065" t="str">
            <v>'-</v>
          </cell>
          <cell r="E1065" t="str">
            <v>RES - Reserved Placeholder</v>
          </cell>
          <cell r="F1065" t="str">
            <v>Pending</v>
          </cell>
        </row>
        <row r="1066">
          <cell r="B1066" t="str">
            <v>6105AK124-6241-CSPC-0004</v>
          </cell>
          <cell r="C1066" t="str">
            <v>33/220 kV Solar PV Substation - Terrace, Roads and Access-ways for Solar PV Substation - Excavation, Trenching and Compacting Design</v>
          </cell>
          <cell r="D1066" t="str">
            <v>'-</v>
          </cell>
          <cell r="E1066" t="str">
            <v>RES - Reserved Placeholder</v>
          </cell>
          <cell r="F1066" t="str">
            <v>Pending</v>
          </cell>
        </row>
        <row r="1067">
          <cell r="B1067" t="str">
            <v>6105AK124-6241-CSPC-0005</v>
          </cell>
          <cell r="C1067" t="str">
            <v>33/220 kV Solar PV Substation - Terrace, Roads and Access-ways for Solar PV Substation - Concrete Construction Material Specifications</v>
          </cell>
          <cell r="D1067" t="str">
            <v>'-</v>
          </cell>
          <cell r="E1067" t="str">
            <v>RES - Reserved Placeholder</v>
          </cell>
          <cell r="F1067" t="str">
            <v>Pending</v>
          </cell>
        </row>
        <row r="1068">
          <cell r="B1068" t="str">
            <v>6105AK124-6241-CSPC-0006</v>
          </cell>
          <cell r="C1068" t="str">
            <v>33/220 kV Solar PV Substation - Perimeter Fencing for Solar PV Substation - Excavation, Trenching and Compacting Design</v>
          </cell>
          <cell r="D1068" t="str">
            <v>'-</v>
          </cell>
          <cell r="E1068" t="str">
            <v>RES - Reserved Placeholder</v>
          </cell>
          <cell r="F1068" t="str">
            <v>Pending</v>
          </cell>
        </row>
        <row r="1069">
          <cell r="B1069" t="str">
            <v>6105AK124-6241-CSPC-0007</v>
          </cell>
          <cell r="C1069" t="str">
            <v>33/220 kV Solar PV Substation - Perimeter Fencing for Solar PV Substation - Concrete Construction Material Specifications</v>
          </cell>
          <cell r="D1069" t="str">
            <v>'-</v>
          </cell>
          <cell r="E1069" t="str">
            <v>RES - Reserved Placeholder</v>
          </cell>
          <cell r="F1069" t="str">
            <v>Pending</v>
          </cell>
        </row>
        <row r="1070">
          <cell r="B1070" t="str">
            <v>6105AK124-6241-CSPC-0008</v>
          </cell>
          <cell r="C1070" t="str">
            <v>33/220 kV Solar PV Substation - Perimeter Fencing for Solar PV Substation - Steel Structures Corrosion Protection Specification</v>
          </cell>
          <cell r="D1070" t="str">
            <v>'-</v>
          </cell>
          <cell r="E1070" t="str">
            <v>RES - Reserved Placeholder</v>
          </cell>
          <cell r="F1070" t="str">
            <v>Pending</v>
          </cell>
        </row>
        <row r="1071">
          <cell r="B1071" t="str">
            <v>6105AK124-6241-CSPC-0009</v>
          </cell>
          <cell r="C1071" t="str">
            <v>33/220 kV Solar PV Substation - Oil Collection Sump from Bunds for Solar PV Substation - Civil Design Requirements</v>
          </cell>
          <cell r="D1071" t="str">
            <v>'-</v>
          </cell>
          <cell r="E1071" t="str">
            <v>RES - Reserved Placeholder</v>
          </cell>
          <cell r="F1071" t="str">
            <v>Pending</v>
          </cell>
        </row>
        <row r="1072">
          <cell r="B1072" t="str">
            <v>6105AK124-6241-CSPC-0010</v>
          </cell>
          <cell r="C1072" t="str">
            <v>33/220 kV Solar PV Substation - Oil Collection Sump from Bunds for Solar PV Substation - Excavation, Trenching and Compacting Design</v>
          </cell>
          <cell r="D1072" t="str">
            <v>'-</v>
          </cell>
          <cell r="E1072" t="str">
            <v>RES - Reserved Placeholder</v>
          </cell>
          <cell r="F1072" t="str">
            <v>Pending</v>
          </cell>
        </row>
        <row r="1073">
          <cell r="B1073" t="str">
            <v>6105AK124-6241-CSPC-0011</v>
          </cell>
          <cell r="C1073" t="str">
            <v>33/220 kV Solar PV Substation - Oil Collection Sump from Bunds for Solar PV Substation - Concrete Construction Material Specifications</v>
          </cell>
          <cell r="D1073" t="str">
            <v>'-</v>
          </cell>
          <cell r="E1073" t="str">
            <v>RES - Reserved Placeholder</v>
          </cell>
          <cell r="F1073" t="str">
            <v>Pending</v>
          </cell>
        </row>
        <row r="1074">
          <cell r="B1074" t="str">
            <v>6105AK124-6241-CSPC-0012</v>
          </cell>
          <cell r="C1074" t="str">
            <v>33/220 kV Solar PV Substation - PV Siemens Switchyard - Bulk Earthworks - Specification</v>
          </cell>
          <cell r="D1074" t="str">
            <v>A</v>
          </cell>
          <cell r="E1074" t="str">
            <v>IFR - Issued for Review</v>
          </cell>
          <cell r="F1074" t="str">
            <v>Reviewed With Comments</v>
          </cell>
        </row>
        <row r="1075">
          <cell r="B1075" t="str">
            <v>6105AK124-6241-CSSD-0001</v>
          </cell>
          <cell r="C1075" t="str">
            <v>33/220 kV Solar PV Substation - 33kV Interconnect Cables between Solar S/Room and Solar PV Substation - Steel Support Structures Design</v>
          </cell>
          <cell r="D1075" t="str">
            <v>'-</v>
          </cell>
          <cell r="E1075" t="str">
            <v>RES - Reserved Placeholder</v>
          </cell>
          <cell r="F1075" t="str">
            <v>Pending</v>
          </cell>
        </row>
        <row r="1076">
          <cell r="B1076" t="str">
            <v>6105AK124-6241-CSSD-0002</v>
          </cell>
          <cell r="C1076" t="str">
            <v>33/220 kV Solar PV Substation - Perimeter Fencing for Solar PV Substation - Steel Support Structures Design</v>
          </cell>
          <cell r="D1076" t="str">
            <v>'-</v>
          </cell>
          <cell r="E1076" t="str">
            <v>RES - Reserved Placeholder</v>
          </cell>
          <cell r="F1076" t="str">
            <v>Pending</v>
          </cell>
        </row>
        <row r="1077">
          <cell r="B1077" t="str">
            <v>6105AK124-6241-CSTD-0001</v>
          </cell>
          <cell r="C1077" t="str">
            <v>33/220 kV Solar PV Substation - 33kV Interconnect Cables between Solar S/Room and Solar PV Substation - Underground Pipe Route and Cable Bedding Design</v>
          </cell>
          <cell r="D1077" t="str">
            <v>'-</v>
          </cell>
          <cell r="E1077" t="str">
            <v>RES - Reserved Placeholder</v>
          </cell>
          <cell r="F1077" t="str">
            <v>Pending</v>
          </cell>
        </row>
        <row r="1078">
          <cell r="B1078" t="str">
            <v>6105AK124-6241-CSTD-0002</v>
          </cell>
          <cell r="C1078" t="str">
            <v>33/220 kV Solar PV Substation - Terrace, Roads and Access-ways for Solar PV Substation - Bund-wall Requirements and Design</v>
          </cell>
          <cell r="D1078" t="str">
            <v>'-</v>
          </cell>
          <cell r="E1078" t="str">
            <v>RES - Reserved Placeholder</v>
          </cell>
          <cell r="F1078" t="str">
            <v>Pending</v>
          </cell>
        </row>
        <row r="1079">
          <cell r="B1079" t="str">
            <v>6105AK124-6241-CSTD-0003</v>
          </cell>
          <cell r="C1079" t="str">
            <v>33/220 kV Solar PV Substation - Terrace, Roads and Access-ways for Solar PV Substation - Civil Construction Requirements</v>
          </cell>
          <cell r="D1079" t="str">
            <v>'-</v>
          </cell>
          <cell r="E1079" t="str">
            <v>RES - Reserved Placeholder</v>
          </cell>
          <cell r="F1079" t="str">
            <v>Pending</v>
          </cell>
        </row>
        <row r="1080">
          <cell r="B1080" t="str">
            <v>6105AK124-6241-CSTD-0004</v>
          </cell>
          <cell r="C1080" t="str">
            <v>33/220 kV Solar PV Substation - Terrace, Roads and Access-ways for Solar PV Substation - Underground Pipe Route and Cable Bedding Design</v>
          </cell>
          <cell r="D1080" t="str">
            <v>'-</v>
          </cell>
          <cell r="E1080" t="str">
            <v>RES - Reserved Placeholder</v>
          </cell>
          <cell r="F1080" t="str">
            <v>Pending</v>
          </cell>
        </row>
        <row r="1081">
          <cell r="B1081" t="str">
            <v>6105AK124-6241-CSTD-0005</v>
          </cell>
          <cell r="C1081" t="str">
            <v>33/220 kV Solar PV Substation - Perimeter Fencing for Solar PV Substation - Underground Pipe Route and Cable Bedding Design</v>
          </cell>
          <cell r="D1081" t="str">
            <v>'-</v>
          </cell>
          <cell r="E1081" t="str">
            <v>RES - Reserved Placeholder</v>
          </cell>
          <cell r="F1081" t="str">
            <v>Pending</v>
          </cell>
        </row>
        <row r="1082">
          <cell r="B1082" t="str">
            <v>6105AK124-6241-CSTD-0006</v>
          </cell>
          <cell r="C1082" t="str">
            <v>33/220 kV Solar PV Substation - Oil Collection Sump from Bunds for Solar PV Substation - Bund-wall Requirements and Design</v>
          </cell>
          <cell r="D1082" t="str">
            <v>'-</v>
          </cell>
          <cell r="E1082" t="str">
            <v>RES - Reserved Placeholder</v>
          </cell>
          <cell r="F1082" t="str">
            <v>Pending</v>
          </cell>
        </row>
        <row r="1083">
          <cell r="B1083" t="str">
            <v>6105AK124-6241-CSTD-0007</v>
          </cell>
          <cell r="C1083" t="str">
            <v>33/220 kV Solar PV Substation - Oil Collection Sump from Bunds for Solar PV Substation - Fire Protection System Design (Civil Works)</v>
          </cell>
          <cell r="D1083" t="str">
            <v>'-</v>
          </cell>
          <cell r="E1083" t="str">
            <v>RES - Reserved Placeholder</v>
          </cell>
          <cell r="F1083" t="str">
            <v>Pending</v>
          </cell>
        </row>
        <row r="1084">
          <cell r="B1084" t="str">
            <v>6105AK124-6241-CSTD-0008</v>
          </cell>
          <cell r="C1084" t="str">
            <v>33/220 kV Solar PV Substation - Oil Collection Sump from Bunds for Solar PV Substation - Civil Construction Requirements</v>
          </cell>
          <cell r="D1084" t="str">
            <v>'-</v>
          </cell>
          <cell r="E1084" t="str">
            <v>RES - Reserved Placeholder</v>
          </cell>
          <cell r="F1084" t="str">
            <v>Pending</v>
          </cell>
        </row>
        <row r="1085">
          <cell r="B1085" t="str">
            <v>6105AK124-6241-CSTD-0009</v>
          </cell>
          <cell r="C1085" t="str">
            <v>33/220 kV Solar PV Substation - Oil Collection Sump from Bunds for Solar PV Substation - Underground Pipe Route and Cable Bedding Design</v>
          </cell>
          <cell r="D1085" t="str">
            <v>'-</v>
          </cell>
          <cell r="E1085" t="str">
            <v>RES - Reserved Placeholder</v>
          </cell>
          <cell r="F1085" t="str">
            <v>Pending</v>
          </cell>
        </row>
        <row r="1086">
          <cell r="B1086" t="str">
            <v>6105AK124-6241-ECAL-0001</v>
          </cell>
          <cell r="C1086" t="str">
            <v>33/220 kV Solar PV Substation - 33kV Interconnect Cables between Solar S/Room and Solar PV Substation - Cable and Conductor Sizing (incl Volt Drop Calcs)</v>
          </cell>
          <cell r="D1086" t="str">
            <v>'-</v>
          </cell>
          <cell r="E1086" t="str">
            <v>RES - Reserved Placeholder</v>
          </cell>
          <cell r="F1086" t="str">
            <v>Pending</v>
          </cell>
        </row>
        <row r="1087">
          <cell r="B1087" t="str">
            <v>6105AK124-6241-ECAL-0002</v>
          </cell>
          <cell r="C1087" t="str">
            <v>33/220 kV Solar PV Substation - Terrace, Roads and Access-ways for Solar PV Substation - Conductor Sag and Tension Plan</v>
          </cell>
          <cell r="D1087" t="str">
            <v>'-</v>
          </cell>
          <cell r="E1087" t="str">
            <v>RES - Reserved Placeholder</v>
          </cell>
          <cell r="F1087" t="str">
            <v>Pending</v>
          </cell>
        </row>
        <row r="1088">
          <cell r="B1088" t="str">
            <v>6105AK124-6241-EDIA-0001</v>
          </cell>
          <cell r="C1088" t="str">
            <v>33/220 kV Solar PV Substation - 33kV Interconnect Cables between Solar S/Room and Solar PV Substation - Cable Block Diagrams and Schedules</v>
          </cell>
          <cell r="D1088" t="str">
            <v>'-</v>
          </cell>
          <cell r="E1088" t="str">
            <v>RES - Reserved Placeholder</v>
          </cell>
          <cell r="F1088" t="str">
            <v>Pending</v>
          </cell>
        </row>
        <row r="1089">
          <cell r="B1089" t="str">
            <v>6105AK124-6241-EDIA-0002</v>
          </cell>
          <cell r="C1089" t="str">
            <v>33/220 kV Solar PV Substation - 33kV Interconnect Cables between Solar S/Room and Solar PV Substation - Electrical Circuit Diagrams (Schematics)</v>
          </cell>
          <cell r="D1089" t="str">
            <v>'-</v>
          </cell>
          <cell r="E1089" t="str">
            <v>RES - Reserved Placeholder</v>
          </cell>
          <cell r="F1089" t="str">
            <v>Pending</v>
          </cell>
        </row>
        <row r="1090">
          <cell r="B1090" t="str">
            <v>6105AK124-6241-EDIA-0003</v>
          </cell>
          <cell r="C1090" t="str">
            <v>33/220 kV Solar PV Substation - 33kV Interconnect Cables between Solar S/Room and Solar PV Substation - Protection Relay Design</v>
          </cell>
          <cell r="D1090" t="str">
            <v>'-</v>
          </cell>
          <cell r="E1090" t="str">
            <v>RES - Reserved Placeholder</v>
          </cell>
          <cell r="F1090" t="str">
            <v>Pending</v>
          </cell>
        </row>
        <row r="1091">
          <cell r="B1091" t="str">
            <v>6105AK124-6241-EDIA-0004</v>
          </cell>
          <cell r="C1091" t="str">
            <v>33/220 kV Solar PV Substation - PV Siemens Switchyard - LV Cable Block Diagram</v>
          </cell>
          <cell r="D1091" t="str">
            <v>'-</v>
          </cell>
          <cell r="E1091" t="str">
            <v>RES - Reserved Placeholder</v>
          </cell>
          <cell r="F1091" t="str">
            <v>Pending</v>
          </cell>
        </row>
        <row r="1092">
          <cell r="B1092" t="str">
            <v>6105AK124-6241-EDIA-0005</v>
          </cell>
          <cell r="C1092" t="str">
            <v>33/220 kV Solar PV Substation - Solar PV Substation - 33kV Cable Block Diagram - Sht. 1 of 1</v>
          </cell>
          <cell r="D1092" t="str">
            <v>'-</v>
          </cell>
          <cell r="E1092" t="str">
            <v>RES - Reserved Placeholder</v>
          </cell>
          <cell r="F1092" t="str">
            <v>Pending</v>
          </cell>
        </row>
        <row r="1093">
          <cell r="B1093" t="str">
            <v>6105AK124-6241-EDST-0001</v>
          </cell>
          <cell r="C1093" t="str">
            <v>33/220 kV Solar PV Substation - Generator - 250kVA, 400Vac - Datasheet</v>
          </cell>
          <cell r="D1093" t="str">
            <v>'-</v>
          </cell>
          <cell r="E1093" t="str">
            <v>RES - Reserved Placeholder</v>
          </cell>
          <cell r="F1093" t="str">
            <v>Pending</v>
          </cell>
        </row>
        <row r="1094">
          <cell r="B1094" t="str">
            <v>6105AK124-6241-ELAY-0001</v>
          </cell>
          <cell r="C1094" t="str">
            <v>33/220 kV Solar PV Substation - Solar PV Substation - Earthing layout</v>
          </cell>
          <cell r="D1094" t="str">
            <v>'-</v>
          </cell>
          <cell r="E1094" t="str">
            <v>RES - Reserved Placeholder</v>
          </cell>
          <cell r="F1094" t="str">
            <v>Pending</v>
          </cell>
        </row>
        <row r="1095">
          <cell r="B1095" t="str">
            <v>6105AK124-6241-ELAY-0002</v>
          </cell>
          <cell r="C1095" t="str">
            <v>33/220 kV Solar PV Substation - Solar PV Substation - Overall Lighting Layout</v>
          </cell>
          <cell r="D1095" t="str">
            <v>'-</v>
          </cell>
          <cell r="E1095" t="str">
            <v>RES - Reserved Placeholder</v>
          </cell>
          <cell r="F1095" t="str">
            <v>Pending</v>
          </cell>
        </row>
        <row r="1096">
          <cell r="B1096" t="str">
            <v>6105AK124-6241-EMDL-0001</v>
          </cell>
          <cell r="C1096" t="str">
            <v>33/220 kV Solar PV Substation - 33kV Interconnect Cables between Solar S/Room and Solar PV Substation - ETAP Network Model</v>
          </cell>
          <cell r="D1096" t="str">
            <v>'-</v>
          </cell>
          <cell r="E1096" t="str">
            <v>RES - Reserved Placeholder</v>
          </cell>
          <cell r="F1096" t="str">
            <v>Pending</v>
          </cell>
        </row>
        <row r="1097">
          <cell r="B1097" t="str">
            <v>6105AK124-6241-EQRA-0001</v>
          </cell>
          <cell r="C1097" t="str">
            <v>33/220 kV Solar PV Substation - 33kV Interconnect Cables between Solar S/Room and Solar PV Substation - Risk Assessment: Electrical Hazards</v>
          </cell>
          <cell r="D1097" t="str">
            <v>'-</v>
          </cell>
          <cell r="E1097" t="str">
            <v>RES - Reserved Placeholder</v>
          </cell>
          <cell r="F1097" t="str">
            <v>Pending</v>
          </cell>
        </row>
        <row r="1098">
          <cell r="B1098" t="str">
            <v>6105AK124-6241-ERPT-0001</v>
          </cell>
          <cell r="C1098" t="str">
            <v>33/220 kV Solar PV Substation - Solar and BESS Feasibility report Evaluation and comparison - Report</v>
          </cell>
          <cell r="D1098" t="str">
            <v>'-</v>
          </cell>
          <cell r="E1098" t="str">
            <v>RES - Reserved Placeholder</v>
          </cell>
          <cell r="F1098" t="str">
            <v>Pending</v>
          </cell>
        </row>
        <row r="1099">
          <cell r="B1099" t="str">
            <v>6105AK124-6241-ESCH-0001</v>
          </cell>
          <cell r="C1099" t="str">
            <v>33/220 kV Solar PV Substation - Solar PV Substation - Cable Schedule</v>
          </cell>
          <cell r="D1099" t="str">
            <v>'-</v>
          </cell>
          <cell r="E1099" t="str">
            <v>RES - Reserved Placeholder</v>
          </cell>
          <cell r="F1099" t="str">
            <v>Pending</v>
          </cell>
        </row>
        <row r="1100">
          <cell r="B1100" t="str">
            <v>6105AK124-6241-ESEC-0001</v>
          </cell>
          <cell r="C1100" t="str">
            <v>33/220 kV Solar PV Substation - Solar PV Substation - MV Cable Trench Cable Detail - 33kV OHL Trench - Sht. 1 of 1</v>
          </cell>
          <cell r="D1100" t="str">
            <v>'-</v>
          </cell>
          <cell r="E1100" t="str">
            <v>RES - Reserved Placeholder</v>
          </cell>
          <cell r="F1100" t="str">
            <v>Pending</v>
          </cell>
        </row>
        <row r="1101">
          <cell r="B1101" t="str">
            <v>6105AK124-6241-ESLD-0001</v>
          </cell>
          <cell r="C1101" t="str">
            <v>33/220 kV Solar PV Substation - 33kV Interconnect Cables between Solar S/Room and Solar PV Substation - Electrical Single Line Diagram</v>
          </cell>
          <cell r="D1101" t="str">
            <v>'-</v>
          </cell>
          <cell r="E1101" t="str">
            <v>RES - Reserved Placeholder</v>
          </cell>
          <cell r="F1101" t="str">
            <v>Pending</v>
          </cell>
        </row>
        <row r="1102">
          <cell r="B1102" t="str">
            <v>6105AK124-6241-ESLD-0002</v>
          </cell>
          <cell r="C1102" t="str">
            <v>33/220 kV Solar PV Substation - Solar PV 220kV Switch Yard - Auxiliary Supply - Single Line Diagram</v>
          </cell>
          <cell r="D1102" t="str">
            <v>'-</v>
          </cell>
          <cell r="E1102" t="str">
            <v>RES - Reserved Placeholder</v>
          </cell>
          <cell r="F1102" t="str">
            <v>Pending</v>
          </cell>
        </row>
        <row r="1103">
          <cell r="B1103" t="str">
            <v>6105AK124-6241-ESOW-0001</v>
          </cell>
          <cell r="C1103" t="str">
            <v>33/220 kV Solar PV Substation - Overall Plant - Scope of Works : Supply, install and Commissiong</v>
          </cell>
          <cell r="D1103" t="str">
            <v>'-</v>
          </cell>
          <cell r="E1103" t="str">
            <v>RES - Reserved Placeholder</v>
          </cell>
          <cell r="F1103" t="str">
            <v>Pending</v>
          </cell>
        </row>
        <row r="1104">
          <cell r="B1104" t="str">
            <v>6105AK124-6241-ESPC-0001</v>
          </cell>
          <cell r="C1104" t="str">
            <v>33/220 kV Solar PV Substation - 33kV Interconnect Cables between Solar S/Room and Solar PV Substation - Cable Termination Specifications</v>
          </cell>
          <cell r="D1104" t="str">
            <v>'-</v>
          </cell>
          <cell r="E1104" t="str">
            <v>RES - Reserved Placeholder</v>
          </cell>
          <cell r="F1104" t="str">
            <v>Pending</v>
          </cell>
        </row>
        <row r="1105">
          <cell r="B1105" t="str">
            <v>6105AK124-6241-FDIA-0001</v>
          </cell>
          <cell r="C1105" t="str">
            <v>33/220 kV Solar PV Substation - 33kV Interconnect Cables between Solar S/Room and Solar PV Substation - Control Network Architecture Design</v>
          </cell>
          <cell r="D1105" t="str">
            <v>'-</v>
          </cell>
          <cell r="E1105" t="str">
            <v>RES - Reserved Placeholder</v>
          </cell>
          <cell r="F1105" t="str">
            <v>Pending</v>
          </cell>
        </row>
        <row r="1106">
          <cell r="B1106" t="str">
            <v>6105AK124-6241-FDIA-0002</v>
          </cell>
          <cell r="C1106" t="str">
            <v>33/220 kV Solar PV Substation - 33kV Interconnect Cables between Solar S/Room and Solar PV Substation - Control Network Communication Design</v>
          </cell>
          <cell r="D1106" t="str">
            <v>'-</v>
          </cell>
          <cell r="E1106" t="str">
            <v>RES - Reserved Placeholder</v>
          </cell>
          <cell r="F1106" t="str">
            <v>Pending</v>
          </cell>
        </row>
        <row r="1107">
          <cell r="B1107" t="str">
            <v>6105AK124-6241-GBOM-0001</v>
          </cell>
          <cell r="C1107" t="str">
            <v>33/220 kV Solar PV Substation - Solar PV Substation Bill of Quantities - Bill of Material</v>
          </cell>
          <cell r="D1107" t="str">
            <v>'-</v>
          </cell>
          <cell r="E1107" t="str">
            <v>RES - Reserved Placeholder</v>
          </cell>
          <cell r="F1107" t="str">
            <v>Pending</v>
          </cell>
        </row>
        <row r="1108">
          <cell r="B1108" t="str">
            <v>6105AK124-6241-GBOM-0002</v>
          </cell>
          <cell r="C1108" t="str">
            <v>33/220 kV Solar PV Substation - Main Intake Substation Construction Bill of Quantities - Bill of Material</v>
          </cell>
          <cell r="D1108" t="str">
            <v>'-</v>
          </cell>
          <cell r="E1108" t="str">
            <v>RES - Reserved Placeholder</v>
          </cell>
          <cell r="F1108" t="str">
            <v>Pending</v>
          </cell>
        </row>
        <row r="1109">
          <cell r="B1109" t="str">
            <v>6105AK124-6241-GBOM-0003</v>
          </cell>
          <cell r="C1109" t="str">
            <v>33/220 kV Solar PV Substation - 33kV PV Solar Substation - Bill of Material : Supply, install and Commissiong</v>
          </cell>
          <cell r="D1109" t="str">
            <v>'-</v>
          </cell>
          <cell r="E1109" t="str">
            <v>RES - Reserved Placeholder</v>
          </cell>
          <cell r="F1109" t="str">
            <v>Pending</v>
          </cell>
        </row>
        <row r="1110">
          <cell r="B1110" t="str">
            <v>6105AK124-6241-GDDR-0001</v>
          </cell>
          <cell r="C1110" t="str">
            <v>33/220 kV Solar PV Substation - 33kV PV Solar Substation - Construction Document Register - Sht 1 of 1</v>
          </cell>
          <cell r="D1110" t="str">
            <v>'-</v>
          </cell>
          <cell r="E1110" t="str">
            <v>RES - Reserved Placeholder</v>
          </cell>
          <cell r="F1110" t="str">
            <v>Pending</v>
          </cell>
        </row>
        <row r="1111">
          <cell r="B1111" t="str">
            <v>6105AK124-6241-IDIA-0001</v>
          </cell>
          <cell r="C1111" t="str">
            <v>33/220 kV Solar PV Substation - Perimeter Fencing for Solar PV Substation - Closed Circuit Television (CCTV) Design</v>
          </cell>
          <cell r="D1111" t="str">
            <v>'-</v>
          </cell>
          <cell r="E1111" t="str">
            <v>RES - Reserved Placeholder</v>
          </cell>
          <cell r="F1111" t="str">
            <v>Pending</v>
          </cell>
        </row>
        <row r="1112">
          <cell r="B1112" t="str">
            <v>6105AK124-6241-IDIA-0002</v>
          </cell>
          <cell r="C1112" t="str">
            <v>33/220 kV Solar PV Substation - Oil Collection Sump from Bunds for Solar PV Substation - Smoke and Fire Detection System Design</v>
          </cell>
          <cell r="D1112" t="str">
            <v>'-</v>
          </cell>
          <cell r="E1112" t="str">
            <v>RES - Reserved Placeholder</v>
          </cell>
          <cell r="F1112" t="str">
            <v>Pending</v>
          </cell>
        </row>
        <row r="1113">
          <cell r="B1113" t="str">
            <v>6105AK124-6241-IITD-0001</v>
          </cell>
          <cell r="C1113" t="str">
            <v>33/220 kV Solar PV Substation - Oil Collection Sump from Bunds for Solar PV Substation - Instrument Wiring Loop Diagrams and Cable Schedule</v>
          </cell>
          <cell r="D1113" t="str">
            <v>'-</v>
          </cell>
          <cell r="E1113" t="str">
            <v>RES - Reserved Placeholder</v>
          </cell>
          <cell r="F1113" t="str">
            <v>Pending</v>
          </cell>
        </row>
        <row r="1114">
          <cell r="B1114" t="str">
            <v>6105AK124-6241-ILST-0001</v>
          </cell>
          <cell r="C1114" t="str">
            <v>33/220 kV Solar PV Substation - Oil Collection Sump from Bunds for Solar PV Substation - Equipment Alarm and Trip Level Register</v>
          </cell>
          <cell r="D1114" t="str">
            <v>'-</v>
          </cell>
          <cell r="E1114" t="str">
            <v>RES - Reserved Placeholder</v>
          </cell>
          <cell r="F1114" t="str">
            <v>Pending</v>
          </cell>
        </row>
        <row r="1115">
          <cell r="B1115" t="str">
            <v>6105AK124-6241-IQRA-0001</v>
          </cell>
          <cell r="C1115" t="str">
            <v>33/220 kV Solar PV Substation - Oil Collection Sump from Bunds for Solar PV Substation - Risk Assessment: Fire and Explosions</v>
          </cell>
          <cell r="D1115" t="str">
            <v>'-</v>
          </cell>
          <cell r="E1115" t="str">
            <v>RES - Reserved Placeholder</v>
          </cell>
          <cell r="F1115" t="str">
            <v>Pending</v>
          </cell>
        </row>
        <row r="1116">
          <cell r="B1116" t="str">
            <v>6105AK124-6241-ISPC-0001</v>
          </cell>
          <cell r="C1116" t="str">
            <v>33/220 kV Solar PV Substation - Oil Collection Sump from Bunds for Solar PV Substation - Junction Box and Interface Cabinet Design</v>
          </cell>
          <cell r="D1116" t="str">
            <v>'-</v>
          </cell>
          <cell r="E1116" t="str">
            <v>RES - Reserved Placeholder</v>
          </cell>
          <cell r="F1116" t="str">
            <v>Pending</v>
          </cell>
        </row>
        <row r="1117">
          <cell r="B1117" t="str">
            <v>6105AK124-6241-MPRC-0001</v>
          </cell>
          <cell r="C1117" t="str">
            <v>33/220 kV Solar PV Substation - Terrace, Roads and Access-ways for Solar PV Substation - Rigging Study and Lifting Equipment Design</v>
          </cell>
          <cell r="D1117" t="str">
            <v>'-</v>
          </cell>
          <cell r="E1117" t="str">
            <v>RES - Reserved Placeholder</v>
          </cell>
          <cell r="F1117" t="str">
            <v>Pending</v>
          </cell>
        </row>
        <row r="1118">
          <cell r="B1118" t="str">
            <v>6105AK124-6241-MSPC-0001</v>
          </cell>
          <cell r="C1118" t="str">
            <v>33/220 kV Solar PV Substation - Oil Collection Sump from Bunds for Solar PV Substation - Manual Isolation Valve Design Specification</v>
          </cell>
          <cell r="D1118" t="str">
            <v>'-</v>
          </cell>
          <cell r="E1118" t="str">
            <v>RES - Reserved Placeholder</v>
          </cell>
          <cell r="F1118" t="str">
            <v>Pending</v>
          </cell>
        </row>
        <row r="1119">
          <cell r="B1119" t="str">
            <v>6105AK124-6241-TRPT-0001</v>
          </cell>
          <cell r="C1119" t="str">
            <v>33/220 kV Solar PV Substation - Terrace, Roads and Access-ways for Solar PV Substation - Site Surveying and Geotechnical Report</v>
          </cell>
          <cell r="D1119" t="str">
            <v>'-</v>
          </cell>
          <cell r="E1119" t="str">
            <v>RES - Reserved Placeholder</v>
          </cell>
          <cell r="F1119" t="str">
            <v>Pending</v>
          </cell>
        </row>
        <row r="1120">
          <cell r="B1120" t="str">
            <v>6105AK124-6241-TRPT-0002</v>
          </cell>
          <cell r="C1120" t="str">
            <v>33/220 kV Solar PV Substation - Perimeter Fencing for Solar PV Substation - Site Surveying and Geotechnical Report</v>
          </cell>
          <cell r="D1120" t="str">
            <v>'-</v>
          </cell>
          <cell r="E1120" t="str">
            <v>RES - Reserved Placeholder</v>
          </cell>
          <cell r="F1120" t="str">
            <v>Pending</v>
          </cell>
        </row>
        <row r="1121">
          <cell r="B1121" t="str">
            <v>6105AK124-6241-TRPT-0003</v>
          </cell>
          <cell r="C1121" t="str">
            <v>33/220 kV Solar PV Substation - Oil Collection Sump from Bunds for Solar PV Substation - Site Surveying and Geotechnical Report</v>
          </cell>
          <cell r="D1121" t="str">
            <v>'-</v>
          </cell>
          <cell r="E1121" t="str">
            <v>RES - Reserved Placeholder</v>
          </cell>
          <cell r="F1121" t="str">
            <v>Pending</v>
          </cell>
        </row>
        <row r="1122">
          <cell r="B1122" t="str">
            <v>6105AK124-6241-TSPC-0001</v>
          </cell>
          <cell r="C1122" t="str">
            <v>33/220 kV Solar PV Substation - Oil Collection Sump from Bunds for Solar PV Substation - Civil Design and Requirements</v>
          </cell>
          <cell r="D1122" t="str">
            <v>'-</v>
          </cell>
          <cell r="E1122" t="str">
            <v>RES - Reserved Placeholder</v>
          </cell>
          <cell r="F1122" t="str">
            <v>Pending</v>
          </cell>
        </row>
        <row r="1123">
          <cell r="B1123" t="str">
            <v>6105AK124-6241-WELE-0001</v>
          </cell>
          <cell r="C1123" t="str">
            <v>33/220 kV Solar PV Substation - 33kV Interconnect Cables between Solar S/Room and Solar PV Substation - Bulk Earth Works Design and Report</v>
          </cell>
          <cell r="D1123" t="str">
            <v>'-</v>
          </cell>
          <cell r="E1123" t="str">
            <v>RES - Reserved Placeholder</v>
          </cell>
          <cell r="F1123" t="str">
            <v>Pending</v>
          </cell>
        </row>
        <row r="1124">
          <cell r="B1124" t="str">
            <v>6105AK124-6241-WELE-0002</v>
          </cell>
          <cell r="C1124" t="str">
            <v>33/220 kV Solar PV Substation - Terrace, Roads and Access-ways for Solar PV Substation - Bulk Earth Works Design and Report</v>
          </cell>
          <cell r="D1124" t="str">
            <v>'-</v>
          </cell>
          <cell r="E1124" t="str">
            <v>RES - Reserved Placeholder</v>
          </cell>
          <cell r="F1124" t="str">
            <v>Pending</v>
          </cell>
        </row>
        <row r="1125">
          <cell r="B1125" t="str">
            <v>6105AK124-6241-WELE-0003</v>
          </cell>
          <cell r="C1125" t="str">
            <v>33/220 kV Solar PV Substation - Oil Collection Sump from Bunds for Solar PV Substation - Bulk Earth Works Design and Report</v>
          </cell>
          <cell r="D1125" t="str">
            <v>'-</v>
          </cell>
          <cell r="E1125" t="str">
            <v>RES - Reserved Placeholder</v>
          </cell>
          <cell r="F1125" t="str">
            <v>Pending</v>
          </cell>
        </row>
        <row r="1126">
          <cell r="B1126" t="str">
            <v>6105AK124-6241-WLAY-0001</v>
          </cell>
          <cell r="C1126" t="str">
            <v>33/220 kV Solar PV Substation - Terrace, Roads and Access-ways for Solar PV Substation - Drainage, Run-off and Impoundment Design</v>
          </cell>
          <cell r="D1126" t="str">
            <v>'-</v>
          </cell>
          <cell r="E1126" t="str">
            <v>RES - Reserved Placeholder</v>
          </cell>
          <cell r="F1126" t="str">
            <v>Pending</v>
          </cell>
        </row>
        <row r="1127">
          <cell r="B1127" t="str">
            <v>6105AK124-6241-WLAY-0002</v>
          </cell>
          <cell r="C1127" t="str">
            <v>33/220 kV Solar PV Substation - Oil Collection Sump from Bunds for Solar PV Substation - Drainage, Run-off and Impoundment Design</v>
          </cell>
          <cell r="D1127" t="str">
            <v>'-</v>
          </cell>
          <cell r="E1127" t="str">
            <v>RES - Reserved Placeholder</v>
          </cell>
          <cell r="F1127" t="str">
            <v>Pending</v>
          </cell>
        </row>
        <row r="1128">
          <cell r="B1128" t="str">
            <v>6105AK124-6241-WTRP-0001</v>
          </cell>
          <cell r="C1128" t="str">
            <v>33/220 kV Solar PV Substation - Terrace, Roads and Access-ways for Solar PV Substation - Soil Classification and Nomination Deliverables</v>
          </cell>
          <cell r="D1128" t="str">
            <v>'-</v>
          </cell>
          <cell r="E1128" t="str">
            <v>RES - Reserved Placeholder</v>
          </cell>
          <cell r="F1128" t="str">
            <v>Pending</v>
          </cell>
        </row>
        <row r="1129">
          <cell r="B1129" t="str">
            <v>6105AK124-6241-WTRP-0002</v>
          </cell>
          <cell r="C1129" t="str">
            <v>33/220 kV Solar PV Substation - Terrace, Roads and Access-ways for Solar PV Substation - Soil Resistivity Testing Report</v>
          </cell>
          <cell r="D1129" t="str">
            <v>'-</v>
          </cell>
          <cell r="E1129" t="str">
            <v>RES - Reserved Placeholder</v>
          </cell>
          <cell r="F1129" t="str">
            <v>Pending</v>
          </cell>
        </row>
        <row r="1130">
          <cell r="B1130" t="str">
            <v>6105AK124-6242-BSPC-0001</v>
          </cell>
          <cell r="C1130" t="str">
            <v>33/220 kV Power Station Substation - 33kV Interconnect Cables between Wartsila and Power Station Substation - Functional Design Specification</v>
          </cell>
          <cell r="D1130" t="str">
            <v>'-</v>
          </cell>
          <cell r="E1130" t="str">
            <v>RES - Reserved Placeholder</v>
          </cell>
          <cell r="F1130" t="str">
            <v>Pending</v>
          </cell>
        </row>
        <row r="1131">
          <cell r="B1131" t="str">
            <v>6105AK124-6242-BSTD-0001</v>
          </cell>
          <cell r="C1131" t="str">
            <v>33/220 kV Power Station Substation - 33kV Interconnect Cables between Wartsila and Power Station Substation - System Detailed Engineering Design</v>
          </cell>
          <cell r="D1131" t="str">
            <v>'-</v>
          </cell>
          <cell r="E1131" t="str">
            <v>RES - Reserved Placeholder</v>
          </cell>
          <cell r="F1131" t="str">
            <v>Pending</v>
          </cell>
        </row>
        <row r="1132">
          <cell r="B1132" t="str">
            <v>6105AK124-6242-CBOM-0013</v>
          </cell>
          <cell r="C1132" t="str">
            <v>33/220 kV Power Station Substation - Siemens Switchyard - Bulk Earthworks Bill of Material</v>
          </cell>
          <cell r="D1132" t="str">
            <v>A</v>
          </cell>
          <cell r="E1132" t="str">
            <v>IFR - Issued for Review</v>
          </cell>
          <cell r="F1132" t="str">
            <v>Pending</v>
          </cell>
        </row>
        <row r="1133">
          <cell r="B1133" t="str">
            <v>6105AK124-6242-CFND-0001</v>
          </cell>
          <cell r="C1133" t="str">
            <v>33/220 kV Power Station Substation - Perimeter Fencing for Power Station Substation - Civil Foundation Design</v>
          </cell>
          <cell r="D1133" t="str">
            <v>'-</v>
          </cell>
          <cell r="E1133" t="str">
            <v>RES - Reserved Placeholder</v>
          </cell>
          <cell r="F1133" t="str">
            <v>Pending</v>
          </cell>
        </row>
        <row r="1134">
          <cell r="B1134" t="str">
            <v>6105AK124-6242-CFND-0002</v>
          </cell>
          <cell r="C1134" t="str">
            <v>33/220 kV Power Station Substation - Oil Collection Sump from Bunds for Power Station Substation - Civil Foundation Design</v>
          </cell>
          <cell r="D1134" t="str">
            <v>'-</v>
          </cell>
          <cell r="E1134" t="str">
            <v>RES - Reserved Placeholder</v>
          </cell>
          <cell r="F1134" t="str">
            <v>Pending</v>
          </cell>
        </row>
        <row r="1135">
          <cell r="B1135" t="str">
            <v>6105AK124-6242-CGAD-0001</v>
          </cell>
          <cell r="C1135" t="str">
            <v>33/220 kV Power Station Substation - 33kV Interconnect Cables between Wartsila and Power Station Substation - Cables, OHL and Fibre Route GA</v>
          </cell>
          <cell r="D1135" t="str">
            <v>'-</v>
          </cell>
          <cell r="E1135" t="str">
            <v>RES - Reserved Placeholder</v>
          </cell>
          <cell r="F1135" t="str">
            <v>Pending</v>
          </cell>
        </row>
        <row r="1136">
          <cell r="B1136" t="str">
            <v>6105AK124-6242-CGAD-0002</v>
          </cell>
          <cell r="C1136" t="str">
            <v>33/220 kV Power Station Substation - 33kV Interconnect Cables between Wartsila and Power Station Substation - Terrace Equipment GA</v>
          </cell>
          <cell r="D1136" t="str">
            <v>'-</v>
          </cell>
          <cell r="E1136" t="str">
            <v>RES - Reserved Placeholder</v>
          </cell>
          <cell r="F1136" t="str">
            <v>Pending</v>
          </cell>
        </row>
        <row r="1137">
          <cell r="B1137" t="str">
            <v>6105AK124-6242-CGAD-0003</v>
          </cell>
          <cell r="C1137" t="str">
            <v>33/220 kV Power Station Substation - 33kV Interconnect Cables between Wartsila and Power Station Substation - Laydown Areas and Temp Buildings GA</v>
          </cell>
          <cell r="D1137" t="str">
            <v>'-</v>
          </cell>
          <cell r="E1137" t="str">
            <v>RES - Reserved Placeholder</v>
          </cell>
          <cell r="F1137" t="str">
            <v>Pending</v>
          </cell>
        </row>
        <row r="1138">
          <cell r="B1138" t="str">
            <v>6105AK124-6242-CGAD-0004</v>
          </cell>
          <cell r="C1138" t="str">
            <v>33/220 kV Power Station Substation - Terrace, Roads and Access-ways for Power Station Substation - Buildings and Structures GA</v>
          </cell>
          <cell r="D1138" t="str">
            <v>'-</v>
          </cell>
          <cell r="E1138" t="str">
            <v>RES - Reserved Placeholder</v>
          </cell>
          <cell r="F1138" t="str">
            <v>Pending</v>
          </cell>
        </row>
        <row r="1139">
          <cell r="B1139" t="str">
            <v>6105AK124-6242-CGAD-0005</v>
          </cell>
          <cell r="C1139" t="str">
            <v>33/220 kV Power Station Substation - Terrace, Roads and Access-ways for Power Station Substation - Cables, OHL and Fibre Route GA</v>
          </cell>
          <cell r="D1139" t="str">
            <v>'-</v>
          </cell>
          <cell r="E1139" t="str">
            <v>RES - Reserved Placeholder</v>
          </cell>
          <cell r="F1139" t="str">
            <v>Pending</v>
          </cell>
        </row>
        <row r="1140">
          <cell r="B1140" t="str">
            <v>6105AK124-6242-CGAD-0006</v>
          </cell>
          <cell r="C1140" t="str">
            <v>33/220 kV Power Station Substation - Terrace, Roads and Access-ways for Power Station Substation - Key Emergency Points and Equipment</v>
          </cell>
          <cell r="D1140" t="str">
            <v>'-</v>
          </cell>
          <cell r="E1140" t="str">
            <v>RES - Reserved Placeholder</v>
          </cell>
          <cell r="F1140" t="str">
            <v>Pending</v>
          </cell>
        </row>
        <row r="1141">
          <cell r="B1141" t="str">
            <v>6105AK124-6242-CGAD-0007</v>
          </cell>
          <cell r="C1141" t="str">
            <v>33/220 kV Power Station Substation - Terrace, Roads and Access-ways for Power Station Substation - Terrace Equipment GA</v>
          </cell>
          <cell r="D1141" t="str">
            <v>'-</v>
          </cell>
          <cell r="E1141" t="str">
            <v>RES - Reserved Placeholder</v>
          </cell>
          <cell r="F1141" t="str">
            <v>Pending</v>
          </cell>
        </row>
        <row r="1142">
          <cell r="B1142" t="str">
            <v>6105AK124-6242-CGAD-0008</v>
          </cell>
          <cell r="C1142" t="str">
            <v>33/220 kV Power Station Substation - Terrace, Roads and Access-ways for Power Station Substation - Disposal Areas General Arrangement</v>
          </cell>
          <cell r="D1142" t="str">
            <v>'-</v>
          </cell>
          <cell r="E1142" t="str">
            <v>RES - Reserved Placeholder</v>
          </cell>
          <cell r="F1142" t="str">
            <v>Pending</v>
          </cell>
        </row>
        <row r="1143">
          <cell r="B1143" t="str">
            <v>6105AK124-6242-CGAD-0009</v>
          </cell>
          <cell r="C1143" t="str">
            <v>33/220 kV Power Station Substation - Terrace, Roads and Access-ways for Power Station Substation - Laydown Areas and Temp Buildings GA</v>
          </cell>
          <cell r="D1143" t="str">
            <v>'-</v>
          </cell>
          <cell r="E1143" t="str">
            <v>RES - Reserved Placeholder</v>
          </cell>
          <cell r="F1143" t="str">
            <v>Pending</v>
          </cell>
        </row>
        <row r="1144">
          <cell r="B1144" t="str">
            <v>6105AK124-6242-CGAD-0010</v>
          </cell>
          <cell r="C1144" t="str">
            <v>33/220 kV Power Station Substation - Terrace, Roads and Access-ways for Power Station Substation - Stormwater and Effluent System Design</v>
          </cell>
          <cell r="D1144" t="str">
            <v>'-</v>
          </cell>
          <cell r="E1144" t="str">
            <v>RES - Reserved Placeholder</v>
          </cell>
          <cell r="F1144" t="str">
            <v>Pending</v>
          </cell>
        </row>
        <row r="1145">
          <cell r="B1145" t="str">
            <v>6105AK124-6242-CGAD-0011</v>
          </cell>
          <cell r="C1145" t="str">
            <v>33/220 kV Power Station Substation - Terrace, Roads and Access-ways for Power Station Substation - Lighting Design and Layout GA</v>
          </cell>
          <cell r="D1145" t="str">
            <v>'-</v>
          </cell>
          <cell r="E1145" t="str">
            <v>RES - Reserved Placeholder</v>
          </cell>
          <cell r="F1145" t="str">
            <v>Pending</v>
          </cell>
        </row>
        <row r="1146">
          <cell r="B1146" t="str">
            <v>6105AK124-6242-CGAD-0012</v>
          </cell>
          <cell r="C1146" t="str">
            <v>33/220 kV Power Station Substation - Terrace, Roads and Access-ways for Power Station Substation - Roads, Pathways, Offloading Areas and Fences GA</v>
          </cell>
          <cell r="D1146" t="str">
            <v>'-</v>
          </cell>
          <cell r="E1146" t="str">
            <v>RES - Reserved Placeholder</v>
          </cell>
          <cell r="F1146" t="str">
            <v>Pending</v>
          </cell>
        </row>
        <row r="1147">
          <cell r="B1147" t="str">
            <v>6105AK124-6242-CGAD-0013</v>
          </cell>
          <cell r="C1147" t="str">
            <v>33/220 kV Power Station Substation - Perimeter Fencing for Power Station Substation - Roads, Pathways, Offloading Areas and Fences GA</v>
          </cell>
          <cell r="D1147" t="str">
            <v>'-</v>
          </cell>
          <cell r="E1147" t="str">
            <v>RES - Reserved Placeholder</v>
          </cell>
          <cell r="F1147" t="str">
            <v>Pending</v>
          </cell>
        </row>
        <row r="1148">
          <cell r="B1148" t="str">
            <v>6105AK124-6242-CGAD-0014</v>
          </cell>
          <cell r="C1148" t="str">
            <v>33/220 kV Power Station Substation - Perimeter Fencing for Power Station Substation - Lighting Design and Layout GA</v>
          </cell>
          <cell r="D1148" t="str">
            <v>'-</v>
          </cell>
          <cell r="E1148" t="str">
            <v>RES - Reserved Placeholder</v>
          </cell>
          <cell r="F1148" t="str">
            <v>Pending</v>
          </cell>
        </row>
        <row r="1149">
          <cell r="B1149" t="str">
            <v>6105AK124-6242-CGAD-0015</v>
          </cell>
          <cell r="C1149" t="str">
            <v>33/220 kV Power Station Substation - Perimeter Fencing for Power Station Substation - Cables, OHL and Fibre Route GA</v>
          </cell>
          <cell r="D1149" t="str">
            <v>'-</v>
          </cell>
          <cell r="E1149" t="str">
            <v>RES - Reserved Placeholder</v>
          </cell>
          <cell r="F1149" t="str">
            <v>Pending</v>
          </cell>
        </row>
        <row r="1150">
          <cell r="B1150" t="str">
            <v>6105AK124-6242-CGAD-0016</v>
          </cell>
          <cell r="C1150" t="str">
            <v>33/220 kV Power Station Substation - Oil Collection Sump from Bunds for Power Station Substation - Stormwater and Effluent System Design</v>
          </cell>
          <cell r="D1150" t="str">
            <v>'-</v>
          </cell>
          <cell r="E1150" t="str">
            <v>RES - Reserved Placeholder</v>
          </cell>
          <cell r="F1150" t="str">
            <v>Pending</v>
          </cell>
        </row>
        <row r="1151">
          <cell r="B1151" t="str">
            <v>6105AK124-6242-CLAY-0001</v>
          </cell>
          <cell r="C1151" t="str">
            <v>33/220 kV Power Station Substation - Siemens Switchyard - Layout - Sht. 1 of 1</v>
          </cell>
          <cell r="D1151" t="str">
            <v>A</v>
          </cell>
          <cell r="E1151" t="str">
            <v>IFR - Issued for Review</v>
          </cell>
          <cell r="F1151" t="str">
            <v>Pending</v>
          </cell>
        </row>
        <row r="1152">
          <cell r="B1152" t="str">
            <v>6105AK124-6242-CLAY-0002</v>
          </cell>
          <cell r="C1152" t="str">
            <v>33/220 kV Power Station Substation - Siemens Switchyard - Bulk Earthworks Layout - Sht.1 of  2</v>
          </cell>
          <cell r="D1152" t="str">
            <v>A</v>
          </cell>
          <cell r="E1152" t="str">
            <v>IFR - Issued for Review</v>
          </cell>
          <cell r="F1152" t="str">
            <v>Pending</v>
          </cell>
        </row>
        <row r="1153">
          <cell r="B1153" t="str">
            <v>6105AK124-6242-CLAY-0003</v>
          </cell>
          <cell r="C1153" t="str">
            <v>33/220 kV Power Station Substation - Siemens Switchyard - Bulk Earthworks Layout - Sht. 2 of 2</v>
          </cell>
          <cell r="D1153" t="str">
            <v>A</v>
          </cell>
          <cell r="E1153" t="str">
            <v>IFR - Issued for Review</v>
          </cell>
          <cell r="F1153" t="str">
            <v>Pending</v>
          </cell>
        </row>
        <row r="1154">
          <cell r="B1154" t="str">
            <v>6105AK124-6242-CLAY-0004</v>
          </cell>
          <cell r="C1154" t="str">
            <v>33/220 kV Power Station Substation - Siemens Switchyard Access Road - Layout - Sht. 1 of 1</v>
          </cell>
          <cell r="D1154" t="str">
            <v>A</v>
          </cell>
          <cell r="E1154" t="str">
            <v>IFR - Issued for Review</v>
          </cell>
          <cell r="F1154" t="str">
            <v>Rejected - Revise &amp; Resubmit</v>
          </cell>
        </row>
        <row r="1155">
          <cell r="B1155" t="str">
            <v>6105AK124-6242-CMDL-0001</v>
          </cell>
          <cell r="C1155" t="str">
            <v>33/220 kV Power Station Substation - 33kV Interconnect Cables between Wartsila and Power Station Substation - 3D Designs and Drawings</v>
          </cell>
          <cell r="D1155" t="str">
            <v>'-</v>
          </cell>
          <cell r="E1155" t="str">
            <v>RES - Reserved Placeholder</v>
          </cell>
          <cell r="F1155" t="str">
            <v>Pending</v>
          </cell>
        </row>
        <row r="1156">
          <cell r="B1156" t="str">
            <v>6105AK124-6242-CMDL-0002</v>
          </cell>
          <cell r="C1156" t="str">
            <v>33/220 kV Power Station Substation - Terrace, Roads and Access-ways for Power Station Substation - 3D Designs and Drawings</v>
          </cell>
          <cell r="D1156" t="str">
            <v>'-</v>
          </cell>
          <cell r="E1156" t="str">
            <v>RES - Reserved Placeholder</v>
          </cell>
          <cell r="F1156" t="str">
            <v>Pending</v>
          </cell>
        </row>
        <row r="1157">
          <cell r="B1157" t="str">
            <v>6105AK124-6242-CMDL-0003</v>
          </cell>
          <cell r="C1157" t="str">
            <v>33/220 kV Power Station Substation - Perimeter Fencing for Power Station Substation - 3D Designs and Drawings</v>
          </cell>
          <cell r="D1157" t="str">
            <v>'-</v>
          </cell>
          <cell r="E1157" t="str">
            <v>RES - Reserved Placeholder</v>
          </cell>
          <cell r="F1157" t="str">
            <v>Pending</v>
          </cell>
        </row>
        <row r="1158">
          <cell r="B1158" t="str">
            <v>6105AK124-6242-CMDL-0004</v>
          </cell>
          <cell r="C1158" t="str">
            <v>33/220 kV Power Station Substation - Oil Collection Sump from Bunds for Power Station Substation - 3D Designs and Drawings</v>
          </cell>
          <cell r="D1158" t="str">
            <v>'-</v>
          </cell>
          <cell r="E1158" t="str">
            <v>RES - Reserved Placeholder</v>
          </cell>
          <cell r="F1158" t="str">
            <v>Pending</v>
          </cell>
        </row>
        <row r="1159">
          <cell r="B1159" t="str">
            <v>6105AK124-6242-CPLN-0001</v>
          </cell>
          <cell r="C1159" t="str">
            <v>33/220 kV Power Station Substation - 33kV Interconnect Cables between Wartsila and Power Station Substation - Civil Works Execution Plan</v>
          </cell>
          <cell r="D1159" t="str">
            <v>'-</v>
          </cell>
          <cell r="E1159" t="str">
            <v>RES - Reserved Placeholder</v>
          </cell>
          <cell r="F1159" t="str">
            <v>Pending</v>
          </cell>
        </row>
        <row r="1160">
          <cell r="B1160" t="str">
            <v>6105AK124-6242-CPLN-0002</v>
          </cell>
          <cell r="C1160" t="str">
            <v>33/220 kV Power Station Substation - Oil Collection Sump from Bunds for Power Station Substation - Civil Works Execution Plan</v>
          </cell>
          <cell r="D1160" t="str">
            <v>'-</v>
          </cell>
          <cell r="E1160" t="str">
            <v>RES - Reserved Placeholder</v>
          </cell>
          <cell r="F1160" t="str">
            <v>Pending</v>
          </cell>
        </row>
        <row r="1161">
          <cell r="B1161" t="str">
            <v>6105AK124-6242-CPPL-0001</v>
          </cell>
          <cell r="C1161" t="str">
            <v>33/220 kV Power Station Substation - Terrace, Roads and Access-ways for Power Station Substation - Operational and Maint Access Routes Design</v>
          </cell>
          <cell r="D1161" t="str">
            <v>'-</v>
          </cell>
          <cell r="E1161" t="str">
            <v>RES - Reserved Placeholder</v>
          </cell>
          <cell r="F1161" t="str">
            <v>Pending</v>
          </cell>
        </row>
        <row r="1162">
          <cell r="B1162" t="str">
            <v>6105AK124-6242-CSEC-0001</v>
          </cell>
          <cell r="C1162" t="str">
            <v>33/220 kV Power Station Substation - Siemens Switchyard - Bulk Earthworks Profile Layout - Sht. 1 of 1</v>
          </cell>
          <cell r="D1162" t="str">
            <v>A</v>
          </cell>
          <cell r="E1162" t="str">
            <v>IFR - Issued for Review</v>
          </cell>
          <cell r="F1162" t="str">
            <v>Pending</v>
          </cell>
        </row>
        <row r="1163">
          <cell r="B1163" t="str">
            <v>6105AK124-6242-CSEC-0002</v>
          </cell>
          <cell r="C1163" t="str">
            <v>33/220 kV Power Station Substation - Siemens Switchyard - Bulk Earthworks Profile Sections - Sht. 1 of 5</v>
          </cell>
          <cell r="D1163" t="str">
            <v>A</v>
          </cell>
          <cell r="E1163" t="str">
            <v>IFR - Issued for Review</v>
          </cell>
          <cell r="F1163" t="str">
            <v>Pending</v>
          </cell>
        </row>
        <row r="1164">
          <cell r="B1164" t="str">
            <v>6105AK124-6242-CSEC-0003</v>
          </cell>
          <cell r="C1164" t="str">
            <v>33/220 kV Power Station Substation - Siemens Switchyard - Bulk Earthworks Profile Sections - Sht. 2 of 5</v>
          </cell>
          <cell r="D1164" t="str">
            <v>A</v>
          </cell>
          <cell r="E1164" t="str">
            <v>IFR - Issued for Review</v>
          </cell>
          <cell r="F1164" t="str">
            <v>Pending</v>
          </cell>
        </row>
        <row r="1165">
          <cell r="B1165" t="str">
            <v>6105AK124-6242-CSEC-0004</v>
          </cell>
          <cell r="C1165" t="str">
            <v>33/220 kV Power Station Substation - Siemens Switchyard - Bulk Earthworks Profile Sections - Sht. 3 of 5</v>
          </cell>
          <cell r="D1165" t="str">
            <v>A</v>
          </cell>
          <cell r="E1165" t="str">
            <v>IFR - Issued for Review</v>
          </cell>
          <cell r="F1165" t="str">
            <v>Pending</v>
          </cell>
        </row>
        <row r="1166">
          <cell r="B1166" t="str">
            <v>6105AK124-6242-CSEC-0005</v>
          </cell>
          <cell r="C1166" t="str">
            <v>33/220 kV Power Station Substation - Siemens Switchyard - Bulk Earthworks Profile Sections - Sht. 4 of 5</v>
          </cell>
          <cell r="D1166" t="str">
            <v>A</v>
          </cell>
          <cell r="E1166" t="str">
            <v>IFR - Issued for Review</v>
          </cell>
          <cell r="F1166" t="str">
            <v>Pending</v>
          </cell>
        </row>
        <row r="1167">
          <cell r="B1167" t="str">
            <v>6105AK124-6242-CSEC-0006</v>
          </cell>
          <cell r="C1167" t="str">
            <v>33/220 kV Power Station Substation - Siemens Switchyard - Bulk Earthworks Profile Sections - Sht. 5 of 5</v>
          </cell>
          <cell r="D1167" t="str">
            <v>A</v>
          </cell>
          <cell r="E1167" t="str">
            <v>IFR - Issued for Review</v>
          </cell>
          <cell r="F1167" t="str">
            <v>Pending</v>
          </cell>
        </row>
        <row r="1168">
          <cell r="B1168" t="str">
            <v>6105AK124-6242-CSEC-0007</v>
          </cell>
          <cell r="C1168" t="str">
            <v>33/220 kV Power Station Substation - 33kV Interconnect Cables between Wartsila and Power Station Substation - Structural Earthing and Bonding Design</v>
          </cell>
          <cell r="D1168" t="str">
            <v>'-</v>
          </cell>
          <cell r="E1168" t="str">
            <v>RES - Reserved Placeholder</v>
          </cell>
          <cell r="F1168" t="str">
            <v>Pending</v>
          </cell>
        </row>
        <row r="1169">
          <cell r="B1169" t="str">
            <v>6105AK124-6242-CSEC-0008</v>
          </cell>
          <cell r="C1169" t="str">
            <v>33/220 kV Power Station Substation - Siemens Switchyard Access Road - Section - Sht. 1 of 1</v>
          </cell>
          <cell r="D1169" t="str">
            <v>A</v>
          </cell>
          <cell r="E1169" t="str">
            <v>IFR - Issued for Review</v>
          </cell>
          <cell r="F1169" t="str">
            <v>Rejected - Revise &amp; Resubmit</v>
          </cell>
        </row>
        <row r="1170">
          <cell r="B1170" t="str">
            <v>6105AK124-6242-CSHP-0001</v>
          </cell>
          <cell r="C1170" t="str">
            <v>33/220 kV Power Station Substation - Perimeter Fencing for Power Station Substation - Equipment Assembly Drawings</v>
          </cell>
          <cell r="D1170" t="str">
            <v>'-</v>
          </cell>
          <cell r="E1170" t="str">
            <v>RES - Reserved Placeholder</v>
          </cell>
          <cell r="F1170" t="str">
            <v>Pending</v>
          </cell>
        </row>
        <row r="1171">
          <cell r="B1171" t="str">
            <v>6105AK124-6242-CSPC-0001</v>
          </cell>
          <cell r="C1171" t="str">
            <v>33/220 kV Power Station Substation - 33kV Interconnect Cables between Wartsila and Power Station Substation - Excavation, Trenching and Compacting Design</v>
          </cell>
          <cell r="D1171" t="str">
            <v>'-</v>
          </cell>
          <cell r="E1171" t="str">
            <v>RES - Reserved Placeholder</v>
          </cell>
          <cell r="F1171" t="str">
            <v>Pending</v>
          </cell>
        </row>
        <row r="1172">
          <cell r="B1172" t="str">
            <v>6105AK124-6242-CSPC-0002</v>
          </cell>
          <cell r="C1172" t="str">
            <v>33/220 kV Power Station Substation - 33kV Interconnect Cables between Wartsila and Power Station Substation - Steel Structures Corrosion Protection Specification</v>
          </cell>
          <cell r="D1172" t="str">
            <v>'-</v>
          </cell>
          <cell r="E1172" t="str">
            <v>RES - Reserved Placeholder</v>
          </cell>
          <cell r="F1172" t="str">
            <v>Pending</v>
          </cell>
        </row>
        <row r="1173">
          <cell r="B1173" t="str">
            <v>6105AK124-6242-CSPC-0003</v>
          </cell>
          <cell r="C1173" t="str">
            <v>33/220 kV Power Station Substation - Terrace, Roads and Access-ways for Power Station Substation - Civil Design Requirements</v>
          </cell>
          <cell r="D1173" t="str">
            <v>'-</v>
          </cell>
          <cell r="E1173" t="str">
            <v>RES - Reserved Placeholder</v>
          </cell>
          <cell r="F1173" t="str">
            <v>Pending</v>
          </cell>
        </row>
        <row r="1174">
          <cell r="B1174" t="str">
            <v>6105AK124-6242-CSPC-0004</v>
          </cell>
          <cell r="C1174" t="str">
            <v>33/220 kV Power Station Substation - Terrace, Roads and Access-ways for Power Station Substation - Excavation, Trenching and Compacting Design</v>
          </cell>
          <cell r="D1174" t="str">
            <v>'-</v>
          </cell>
          <cell r="E1174" t="str">
            <v>RES - Reserved Placeholder</v>
          </cell>
          <cell r="F1174" t="str">
            <v>Pending</v>
          </cell>
        </row>
        <row r="1175">
          <cell r="B1175" t="str">
            <v>6105AK124-6242-CSPC-0005</v>
          </cell>
          <cell r="C1175" t="str">
            <v>33/220 kV Power Station Substation - Terrace, Roads and Access-ways for Power Station Substation - Concrete Construction Material Specifications</v>
          </cell>
          <cell r="D1175" t="str">
            <v>'-</v>
          </cell>
          <cell r="E1175" t="str">
            <v>RES - Reserved Placeholder</v>
          </cell>
          <cell r="F1175" t="str">
            <v>Pending</v>
          </cell>
        </row>
        <row r="1176">
          <cell r="B1176" t="str">
            <v>6105AK124-6242-CSPC-0006</v>
          </cell>
          <cell r="C1176" t="str">
            <v>33/220 kV Power Station Substation - Perimeter Fencing for Power Station Substation - Excavation, Trenching and Compacting Design</v>
          </cell>
          <cell r="D1176" t="str">
            <v>'-</v>
          </cell>
          <cell r="E1176" t="str">
            <v>RES - Reserved Placeholder</v>
          </cell>
          <cell r="F1176" t="str">
            <v>Pending</v>
          </cell>
        </row>
        <row r="1177">
          <cell r="B1177" t="str">
            <v>6105AK124-6242-CSPC-0007</v>
          </cell>
          <cell r="C1177" t="str">
            <v>33/220 kV Power Station Substation - Perimeter Fencing for Power Station Substation - Concrete Construction Material Specifications</v>
          </cell>
          <cell r="D1177" t="str">
            <v>'-</v>
          </cell>
          <cell r="E1177" t="str">
            <v>RES - Reserved Placeholder</v>
          </cell>
          <cell r="F1177" t="str">
            <v>Pending</v>
          </cell>
        </row>
        <row r="1178">
          <cell r="B1178" t="str">
            <v>6105AK124-6242-CSPC-0008</v>
          </cell>
          <cell r="C1178" t="str">
            <v>33/220 kV Power Station Substation - Perimeter Fencing for Power Station Substation - Steel Structures Corrosion Protection Specification</v>
          </cell>
          <cell r="D1178" t="str">
            <v>'-</v>
          </cell>
          <cell r="E1178" t="str">
            <v>RES - Reserved Placeholder</v>
          </cell>
          <cell r="F1178" t="str">
            <v>Pending</v>
          </cell>
        </row>
        <row r="1179">
          <cell r="B1179" t="str">
            <v>6105AK124-6242-CSPC-0009</v>
          </cell>
          <cell r="C1179" t="str">
            <v>33/220 kV Power Station Substation - Oil Collection Sump from Bunds for Power Station Substation - Civil Design Requirements</v>
          </cell>
          <cell r="D1179" t="str">
            <v>'-</v>
          </cell>
          <cell r="E1179" t="str">
            <v>RES - Reserved Placeholder</v>
          </cell>
          <cell r="F1179" t="str">
            <v>Pending</v>
          </cell>
        </row>
        <row r="1180">
          <cell r="B1180" t="str">
            <v>6105AK124-6242-CSPC-0010</v>
          </cell>
          <cell r="C1180" t="str">
            <v>33/220 kV Power Station Substation - Oil Collection Sump from Bunds for Power Station Substation - Excavation, Trenching and Compacting Design</v>
          </cell>
          <cell r="D1180" t="str">
            <v>'-</v>
          </cell>
          <cell r="E1180" t="str">
            <v>RES - Reserved Placeholder</v>
          </cell>
          <cell r="F1180" t="str">
            <v>Pending</v>
          </cell>
        </row>
        <row r="1181">
          <cell r="B1181" t="str">
            <v>6105AK124-6242-CSPC-0011</v>
          </cell>
          <cell r="C1181" t="str">
            <v>33/220 kV Power Station Substation - Oil Collection Sump from Bunds for Power Station Substation - Concrete Construction Material Specifications</v>
          </cell>
          <cell r="D1181" t="str">
            <v>'-</v>
          </cell>
          <cell r="E1181" t="str">
            <v>RES - Reserved Placeholder</v>
          </cell>
          <cell r="F1181" t="str">
            <v>Pending</v>
          </cell>
        </row>
        <row r="1182">
          <cell r="B1182" t="str">
            <v>6105AK124-6242-CSPC-0012</v>
          </cell>
          <cell r="C1182" t="str">
            <v>33/220 kV Power Station Substation - Siemens Switchyard - Bulk Earthworks Specification</v>
          </cell>
          <cell r="D1182" t="str">
            <v>A</v>
          </cell>
          <cell r="E1182" t="str">
            <v>IFR - Issued for Review</v>
          </cell>
          <cell r="F1182" t="str">
            <v>Pending</v>
          </cell>
        </row>
        <row r="1183">
          <cell r="B1183" t="str">
            <v>6105AK124-6242-CSSD-0001</v>
          </cell>
          <cell r="C1183" t="str">
            <v>33/220 kV Power Station Substation - 33kV Interconnect Cables between Wartsila and Power Station Substation - Steel Support Structures Design</v>
          </cell>
          <cell r="D1183" t="str">
            <v>'-</v>
          </cell>
          <cell r="E1183" t="str">
            <v>RES - Reserved Placeholder</v>
          </cell>
          <cell r="F1183" t="str">
            <v>Pending</v>
          </cell>
        </row>
        <row r="1184">
          <cell r="B1184" t="str">
            <v>6105AK124-6242-CSSD-0002</v>
          </cell>
          <cell r="C1184" t="str">
            <v>33/220 kV Power Station Substation - Perimeter Fencing for Power Station Substation - Steel Support Structures Design</v>
          </cell>
          <cell r="D1184" t="str">
            <v>'-</v>
          </cell>
          <cell r="E1184" t="str">
            <v>RES - Reserved Placeholder</v>
          </cell>
          <cell r="F1184" t="str">
            <v>Pending</v>
          </cell>
        </row>
        <row r="1185">
          <cell r="B1185" t="str">
            <v>6105AK124-6242-CSTD-0001</v>
          </cell>
          <cell r="C1185" t="str">
            <v>33/220 kV Power Station Substation - 33kV Interconnect Cables between Wartsila and Power Station Substation - Underground Pipe Route and Cable Bedding Design</v>
          </cell>
          <cell r="D1185" t="str">
            <v>'-</v>
          </cell>
          <cell r="E1185" t="str">
            <v>RES - Reserved Placeholder</v>
          </cell>
          <cell r="F1185" t="str">
            <v>Pending</v>
          </cell>
        </row>
        <row r="1186">
          <cell r="B1186" t="str">
            <v>6105AK124-6242-CSTD-0002</v>
          </cell>
          <cell r="C1186" t="str">
            <v>33/220 kV Power Station Substation - Terrace, Roads and Access-ways for Power Station Substation - Bund-wall Requirements and Design</v>
          </cell>
          <cell r="D1186" t="str">
            <v>'-</v>
          </cell>
          <cell r="E1186" t="str">
            <v>RES - Reserved Placeholder</v>
          </cell>
          <cell r="F1186" t="str">
            <v>Pending</v>
          </cell>
        </row>
        <row r="1187">
          <cell r="B1187" t="str">
            <v>6105AK124-6242-CSTD-0003</v>
          </cell>
          <cell r="C1187" t="str">
            <v>33/220 kV Power Station Substation - Terrace, Roads and Access-ways for Power Station Substation - Civil Construction Requirements</v>
          </cell>
          <cell r="D1187" t="str">
            <v>'-</v>
          </cell>
          <cell r="E1187" t="str">
            <v>RES - Reserved Placeholder</v>
          </cell>
          <cell r="F1187" t="str">
            <v>Pending</v>
          </cell>
        </row>
        <row r="1188">
          <cell r="B1188" t="str">
            <v>6105AK124-6242-CSTD-0004</v>
          </cell>
          <cell r="C1188" t="str">
            <v>33/220 kV Power Station Substation - Terrace, Roads and Access-ways for Power Station Substation - Underground Pipe Route and Cable Bedding Design</v>
          </cell>
          <cell r="D1188" t="str">
            <v>'-</v>
          </cell>
          <cell r="E1188" t="str">
            <v>RES - Reserved Placeholder</v>
          </cell>
          <cell r="F1188" t="str">
            <v>Pending</v>
          </cell>
        </row>
        <row r="1189">
          <cell r="B1189" t="str">
            <v>6105AK124-6242-CSTD-0005</v>
          </cell>
          <cell r="C1189" t="str">
            <v>33/220 kV Power Station Substation - Perimeter Fencing for Power Station Substation - Underground Pipe Route and Cable Bedding Design</v>
          </cell>
          <cell r="D1189" t="str">
            <v>'-</v>
          </cell>
          <cell r="E1189" t="str">
            <v>RES - Reserved Placeholder</v>
          </cell>
          <cell r="F1189" t="str">
            <v>Pending</v>
          </cell>
        </row>
        <row r="1190">
          <cell r="B1190" t="str">
            <v>6105AK124-6242-CSTD-0006</v>
          </cell>
          <cell r="C1190" t="str">
            <v>33/220 kV Power Station Substation - Oil Collection Sump from Bunds for Power Station Substation - Bund-wall Requirements and Design</v>
          </cell>
          <cell r="D1190" t="str">
            <v>'-</v>
          </cell>
          <cell r="E1190" t="str">
            <v>RES - Reserved Placeholder</v>
          </cell>
          <cell r="F1190" t="str">
            <v>Pending</v>
          </cell>
        </row>
        <row r="1191">
          <cell r="B1191" t="str">
            <v>6105AK124-6242-CSTD-0007</v>
          </cell>
          <cell r="C1191" t="str">
            <v>33/220 kV Power Station Substation - Oil Collection Sump from Bunds for Power Station Substation - Fire Protection System Design (Civil Works)</v>
          </cell>
          <cell r="D1191" t="str">
            <v>'-</v>
          </cell>
          <cell r="E1191" t="str">
            <v>RES - Reserved Placeholder</v>
          </cell>
          <cell r="F1191" t="str">
            <v>Pending</v>
          </cell>
        </row>
        <row r="1192">
          <cell r="B1192" t="str">
            <v>6105AK124-6242-CSTD-0008</v>
          </cell>
          <cell r="C1192" t="str">
            <v>33/220 kV Power Station Substation - Oil Collection Sump from Bunds for Power Station Substation - Civil Construction Requirements</v>
          </cell>
          <cell r="D1192" t="str">
            <v>'-</v>
          </cell>
          <cell r="E1192" t="str">
            <v>RES - Reserved Placeholder</v>
          </cell>
          <cell r="F1192" t="str">
            <v>Pending</v>
          </cell>
        </row>
        <row r="1193">
          <cell r="B1193" t="str">
            <v>6105AK124-6242-CSTD-0009</v>
          </cell>
          <cell r="C1193" t="str">
            <v>33/220 kV Power Station Substation - Oil Collection Sump from Bunds for Power Station Substation - Underground Pipe Route and Cable Bedding Design</v>
          </cell>
          <cell r="D1193" t="str">
            <v>'-</v>
          </cell>
          <cell r="E1193" t="str">
            <v>RES - Reserved Placeholder</v>
          </cell>
          <cell r="F1193" t="str">
            <v>Pending</v>
          </cell>
        </row>
        <row r="1194">
          <cell r="B1194" t="str">
            <v>6105AK124-6242-ECAL-0001</v>
          </cell>
          <cell r="C1194" t="str">
            <v>33/220 kV Power Station Substation - 33kV Interconnect Cables between Wartsila and Power Station Substation - Cable and Conductor Sizing (incl Volt Drop Calcs)</v>
          </cell>
          <cell r="D1194" t="str">
            <v>'-</v>
          </cell>
          <cell r="E1194" t="str">
            <v>RES - Reserved Placeholder</v>
          </cell>
          <cell r="F1194" t="str">
            <v>Pending</v>
          </cell>
        </row>
        <row r="1195">
          <cell r="B1195" t="str">
            <v>6105AK124-6242-ECAL-0002</v>
          </cell>
          <cell r="C1195" t="str">
            <v>33/220 kV Power Station Substation - Terrace, Roads and Access-ways for Power Station Substation - Conductor Sag and Tension Plan</v>
          </cell>
          <cell r="D1195" t="str">
            <v>'-</v>
          </cell>
          <cell r="E1195" t="str">
            <v>RES - Reserved Placeholder</v>
          </cell>
          <cell r="F1195" t="str">
            <v>Pending</v>
          </cell>
        </row>
        <row r="1196">
          <cell r="B1196" t="str">
            <v>6105AK124-6242-EDIA-0001</v>
          </cell>
          <cell r="C1196" t="str">
            <v>33/220 kV Power Station Substation - 33kV Interconnect Cables between Wartsila and Power Station Substation - Cable Block Diagrams and Schedules</v>
          </cell>
          <cell r="D1196" t="str">
            <v>'-</v>
          </cell>
          <cell r="E1196" t="str">
            <v>RES - Reserved Placeholder</v>
          </cell>
          <cell r="F1196" t="str">
            <v>Pending</v>
          </cell>
        </row>
        <row r="1197">
          <cell r="B1197" t="str">
            <v>6105AK124-6242-EDIA-0002</v>
          </cell>
          <cell r="C1197" t="str">
            <v>33/220 kV Power Station Substation - 33kV Interconnect Cables between Wartsila and Power Station Substation - Electrical Circuit Diagrams (Schematics)</v>
          </cell>
          <cell r="D1197" t="str">
            <v>'-</v>
          </cell>
          <cell r="E1197" t="str">
            <v>RES - Reserved Placeholder</v>
          </cell>
          <cell r="F1197" t="str">
            <v>Pending</v>
          </cell>
        </row>
        <row r="1198">
          <cell r="B1198" t="str">
            <v>6105AK124-6242-EDIA-0003</v>
          </cell>
          <cell r="C1198" t="str">
            <v>33/220 kV Power Station Substation - 33kV Interconnect Cables between Wartsila and Power Station Substation - Protection Relay Design</v>
          </cell>
          <cell r="D1198" t="str">
            <v>'-</v>
          </cell>
          <cell r="E1198" t="str">
            <v>RES - Reserved Placeholder</v>
          </cell>
          <cell r="F1198" t="str">
            <v>Pending</v>
          </cell>
        </row>
        <row r="1199">
          <cell r="B1199" t="str">
            <v>6105AK124-6242-EDIA-0004</v>
          </cell>
          <cell r="C1199" t="str">
            <v>33/220 kV Power Station Substation - Main Intake Substation  - LV Cable Block Diagram</v>
          </cell>
          <cell r="D1199" t="str">
            <v>'-</v>
          </cell>
          <cell r="E1199" t="str">
            <v>RES - Reserved Placeholder</v>
          </cell>
          <cell r="F1199" t="str">
            <v>Pending</v>
          </cell>
        </row>
        <row r="1200">
          <cell r="B1200" t="str">
            <v>6105AK124-6242-EDIA-0005</v>
          </cell>
          <cell r="C1200" t="str">
            <v>33/220 kV Power Station Substation - Main Intake Substation - MV Cable Block Diagram - Sht. 1 of 1</v>
          </cell>
          <cell r="D1200" t="str">
            <v>'-</v>
          </cell>
          <cell r="E1200" t="str">
            <v>RES - Reserved Placeholder</v>
          </cell>
          <cell r="F1200" t="str">
            <v>Pending</v>
          </cell>
        </row>
        <row r="1201">
          <cell r="B1201" t="str">
            <v>6105AK124-6242-EDST-0001</v>
          </cell>
          <cell r="C1201" t="str">
            <v>33/220 kV Power Station Substation - Generator - Wärtsilä -  250kVA 400Vac - Datasheet</v>
          </cell>
          <cell r="D1201" t="str">
            <v>'-</v>
          </cell>
          <cell r="E1201" t="str">
            <v>RES - Reserved Placeholder</v>
          </cell>
          <cell r="F1201" t="str">
            <v>Pending</v>
          </cell>
        </row>
        <row r="1202">
          <cell r="B1202" t="str">
            <v>6105AK124-6242-EMDL-0001</v>
          </cell>
          <cell r="C1202" t="str">
            <v>33/220 kV Power Station Substation - 33kV Interconnect Cables between Wartsila and Power Station Substation - ETAP Network Model</v>
          </cell>
          <cell r="D1202" t="str">
            <v>'-</v>
          </cell>
          <cell r="E1202" t="str">
            <v>RES - Reserved Placeholder</v>
          </cell>
          <cell r="F1202" t="str">
            <v>Pending</v>
          </cell>
        </row>
        <row r="1203">
          <cell r="B1203" t="str">
            <v>6105AK124-6242-EQRA-0001</v>
          </cell>
          <cell r="C1203" t="str">
            <v>33/220 kV Power Station Substation - 33kV Interconnect Cables between Wartsila and Power Station Substation - Risk Assessment: Electrical Hazards</v>
          </cell>
          <cell r="D1203" t="str">
            <v>'-</v>
          </cell>
          <cell r="E1203" t="str">
            <v>RES - Reserved Placeholder</v>
          </cell>
          <cell r="F1203" t="str">
            <v>Pending</v>
          </cell>
        </row>
        <row r="1204">
          <cell r="B1204" t="str">
            <v>6105AK124-6242-ESCH-0001</v>
          </cell>
          <cell r="C1204" t="str">
            <v>33/220 kV Power Station Substation - Main Intake Substation - Cable Schedule</v>
          </cell>
          <cell r="D1204" t="str">
            <v>'-</v>
          </cell>
          <cell r="E1204" t="str">
            <v>RES - Reserved Placeholder</v>
          </cell>
          <cell r="F1204" t="str">
            <v>Pending</v>
          </cell>
        </row>
        <row r="1205">
          <cell r="B1205" t="str">
            <v>6105AK124-6242-ESLD-0001</v>
          </cell>
          <cell r="C1205" t="str">
            <v>33/220 kV Power Station Substation - 33kV Interconnect Cables between Wartsila and Power Station Substation - Electrical Single Line Diagram</v>
          </cell>
          <cell r="D1205" t="str">
            <v>'-</v>
          </cell>
          <cell r="E1205" t="str">
            <v>RES - Reserved Placeholder</v>
          </cell>
          <cell r="F1205" t="str">
            <v>Pending</v>
          </cell>
        </row>
        <row r="1206">
          <cell r="B1206" t="str">
            <v>6105AK124-6242-ESLD-0002</v>
          </cell>
          <cell r="C1206" t="str">
            <v>33/220 kV Power Station Substation - 33/220 kV Power Station Substation - Auxiliary Supply - Single Line Diagram</v>
          </cell>
          <cell r="D1206" t="str">
            <v>'-</v>
          </cell>
          <cell r="E1206" t="str">
            <v>RES - Reserved Placeholder</v>
          </cell>
          <cell r="F1206" t="str">
            <v>Pending</v>
          </cell>
        </row>
        <row r="1207">
          <cell r="B1207" t="str">
            <v>6105AK124-6242-ESOW-0001</v>
          </cell>
          <cell r="C1207" t="str">
            <v>CANCELLED - 33/220 kV Power Station Substation - Overall Plant - Scope of Works : Supply, install and Commissiong</v>
          </cell>
          <cell r="D1207" t="str">
            <v>'-</v>
          </cell>
          <cell r="E1207" t="str">
            <v>CAN - Cancelled</v>
          </cell>
          <cell r="F1207" t="str">
            <v>Terminated</v>
          </cell>
        </row>
        <row r="1208">
          <cell r="B1208" t="str">
            <v>6105AK124-6242-ESPC-0001</v>
          </cell>
          <cell r="C1208" t="str">
            <v>33/220 kV Power Station Substation - 33kV Interconnect Cables between Wartsila and Power Station Substation - Cable Termination Specifications</v>
          </cell>
          <cell r="D1208" t="str">
            <v>'-</v>
          </cell>
          <cell r="E1208" t="str">
            <v>RES - Reserved Placeholder</v>
          </cell>
          <cell r="F1208" t="str">
            <v>Pending</v>
          </cell>
        </row>
        <row r="1209">
          <cell r="B1209" t="str">
            <v>6105AK124-6242-FDIA-0001</v>
          </cell>
          <cell r="C1209" t="str">
            <v>33/220 kV Power Station Substation - 33kV Interconnect Cables between Wartsila and Power Station Substation - Control Network Architecture Design</v>
          </cell>
          <cell r="D1209" t="str">
            <v>'-</v>
          </cell>
          <cell r="E1209" t="str">
            <v>RES - Reserved Placeholder</v>
          </cell>
          <cell r="F1209" t="str">
            <v>Pending</v>
          </cell>
        </row>
        <row r="1210">
          <cell r="B1210" t="str">
            <v>6105AK124-6242-FDIA-0002</v>
          </cell>
          <cell r="C1210" t="str">
            <v>33/220 kV Power Station Substation - 33kV Interconnect Cables between Wartsila and Power Station Substation - Control Network Communication Design</v>
          </cell>
          <cell r="D1210" t="str">
            <v>'-</v>
          </cell>
          <cell r="E1210" t="str">
            <v>RES - Reserved Placeholder</v>
          </cell>
          <cell r="F1210" t="str">
            <v>Pending</v>
          </cell>
        </row>
        <row r="1211">
          <cell r="B1211" t="str">
            <v>6105AK124-6242-GBOM-0001</v>
          </cell>
          <cell r="C1211" t="str">
            <v>33/220 kV Power Station Substation - Wartsila Load Bank Substation - Bill of Material : Supply, install and Commissiong</v>
          </cell>
          <cell r="D1211" t="str">
            <v>'-</v>
          </cell>
          <cell r="E1211" t="str">
            <v>RES - Reserved Placeholder</v>
          </cell>
          <cell r="F1211" t="str">
            <v>Pending</v>
          </cell>
        </row>
        <row r="1212">
          <cell r="B1212" t="str">
            <v>6105AK124-6242-GDDR-0001</v>
          </cell>
          <cell r="C1212" t="str">
            <v>33/220 kV Power Station Substation - Wartsila Load Bank Substation - Construction Document Register - Sht 1 of 1</v>
          </cell>
          <cell r="D1212" t="str">
            <v>'-</v>
          </cell>
          <cell r="E1212" t="str">
            <v>RES - Reserved Placeholder</v>
          </cell>
          <cell r="F1212" t="str">
            <v>Pending</v>
          </cell>
        </row>
        <row r="1213">
          <cell r="B1213" t="str">
            <v>6105AK124-6242-GSCH-0001</v>
          </cell>
          <cell r="C1213" t="str">
            <v>33/220 kV Power Station Substation - Solar PV Substation Cable Schedule - Schedule</v>
          </cell>
          <cell r="D1213" t="str">
            <v>'-</v>
          </cell>
          <cell r="E1213" t="str">
            <v>RES - Reserved Placeholder</v>
          </cell>
          <cell r="F1213" t="str">
            <v>Pending</v>
          </cell>
        </row>
        <row r="1214">
          <cell r="B1214" t="str">
            <v>6105AK124-6242-GSCH-0002</v>
          </cell>
          <cell r="C1214" t="str">
            <v>33/220 kV Power Station Substation - Main Intake Substation Construction Cable Schedule - Schedule</v>
          </cell>
          <cell r="D1214" t="str">
            <v>'-</v>
          </cell>
          <cell r="E1214" t="str">
            <v>RES - Reserved Placeholder</v>
          </cell>
          <cell r="F1214" t="str">
            <v>Pending</v>
          </cell>
        </row>
        <row r="1215">
          <cell r="B1215" t="str">
            <v>6105AK124-6242-IDIA-0001</v>
          </cell>
          <cell r="C1215" t="str">
            <v>33/220 kV Power Station Substation - Perimeter Fencing for Power Station Substation - Closed Circuit Television (CCTV) Design</v>
          </cell>
          <cell r="D1215" t="str">
            <v>'-</v>
          </cell>
          <cell r="E1215" t="str">
            <v>RES - Reserved Placeholder</v>
          </cell>
          <cell r="F1215" t="str">
            <v>Pending</v>
          </cell>
        </row>
        <row r="1216">
          <cell r="B1216" t="str">
            <v>6105AK124-6242-IDIA-0002</v>
          </cell>
          <cell r="C1216" t="str">
            <v>33/220 kV Power Station Substation - Oil Collection Sump from Bunds for Power Station Substation - Smoke and Fire Detection System Design</v>
          </cell>
          <cell r="D1216" t="str">
            <v>'-</v>
          </cell>
          <cell r="E1216" t="str">
            <v>RES - Reserved Placeholder</v>
          </cell>
          <cell r="F1216" t="str">
            <v>Pending</v>
          </cell>
        </row>
        <row r="1217">
          <cell r="B1217" t="str">
            <v>6105AK124-6242-IITD-0001</v>
          </cell>
          <cell r="C1217" t="str">
            <v>33/220 kV Power Station Substation - Oil Collection Sump from Bunds for Power Station Substation - Instrument Wiring Loop Diagrams and Cable Schedule</v>
          </cell>
          <cell r="D1217" t="str">
            <v>'-</v>
          </cell>
          <cell r="E1217" t="str">
            <v>RES - Reserved Placeholder</v>
          </cell>
          <cell r="F1217" t="str">
            <v>Pending</v>
          </cell>
        </row>
        <row r="1218">
          <cell r="B1218" t="str">
            <v>6105AK124-6242-ILST-0001</v>
          </cell>
          <cell r="C1218" t="str">
            <v>33/220 kV Power Station Substation - Oil Collection Sump from Bunds for Power Station Substation - Equipment Alarm and Trip Level Register</v>
          </cell>
          <cell r="D1218" t="str">
            <v>'-</v>
          </cell>
          <cell r="E1218" t="str">
            <v>RES - Reserved Placeholder</v>
          </cell>
          <cell r="F1218" t="str">
            <v>Pending</v>
          </cell>
        </row>
        <row r="1219">
          <cell r="B1219" t="str">
            <v>6105AK124-6242-IQRA-0001</v>
          </cell>
          <cell r="C1219" t="str">
            <v>33/220 kV Power Station Substation - Oil Collection Sump from Bunds for Power Station Substation - Risk Assessment: Fire and Explosions</v>
          </cell>
          <cell r="D1219" t="str">
            <v>'-</v>
          </cell>
          <cell r="E1219" t="str">
            <v>RES - Reserved Placeholder</v>
          </cell>
          <cell r="F1219" t="str">
            <v>Pending</v>
          </cell>
        </row>
        <row r="1220">
          <cell r="B1220" t="str">
            <v>6105AK124-6242-ISPC-0001</v>
          </cell>
          <cell r="C1220" t="str">
            <v>33/220 kV Power Station Substation - Oil Collection Sump from Bunds for Power Station Substation - Junction Box and Interface Cabinet Design</v>
          </cell>
          <cell r="D1220" t="str">
            <v>'-</v>
          </cell>
          <cell r="E1220" t="str">
            <v>RES - Reserved Placeholder</v>
          </cell>
          <cell r="F1220" t="str">
            <v>Pending</v>
          </cell>
        </row>
        <row r="1221">
          <cell r="B1221" t="str">
            <v>6105AK124-6242-MPRC-0001</v>
          </cell>
          <cell r="C1221" t="str">
            <v>33/220 kV Power Station Substation - Terrace, Roads and Access-ways for Power Station Substation - Rigging Study and Lifting Equipment Design</v>
          </cell>
          <cell r="D1221" t="str">
            <v>'-</v>
          </cell>
          <cell r="E1221" t="str">
            <v>RES - Reserved Placeholder</v>
          </cell>
          <cell r="F1221" t="str">
            <v>Pending</v>
          </cell>
        </row>
        <row r="1222">
          <cell r="B1222" t="str">
            <v>6105AK124-6242-TRPT-0001</v>
          </cell>
          <cell r="C1222" t="str">
            <v>33/220 kV Power Station Substation - Terrace, Roads and Access-ways for Power Station Substation - Site Surveying and Geotechnical Report</v>
          </cell>
          <cell r="D1222" t="str">
            <v>'-</v>
          </cell>
          <cell r="E1222" t="str">
            <v>RES - Reserved Placeholder</v>
          </cell>
          <cell r="F1222" t="str">
            <v>Pending</v>
          </cell>
        </row>
        <row r="1223">
          <cell r="B1223" t="str">
            <v>6105AK124-6242-TRPT-0002</v>
          </cell>
          <cell r="C1223" t="str">
            <v>33/220 kV Power Station Substation - Perimeter Fencing for Power Station Substation - Site Surveying and Geotechnical Report</v>
          </cell>
          <cell r="D1223" t="str">
            <v>'-</v>
          </cell>
          <cell r="E1223" t="str">
            <v>RES - Reserved Placeholder</v>
          </cell>
          <cell r="F1223" t="str">
            <v>Pending</v>
          </cell>
        </row>
        <row r="1224">
          <cell r="B1224" t="str">
            <v>6105AK124-6242-TRPT-0003</v>
          </cell>
          <cell r="C1224" t="str">
            <v>33/220 kV Power Station Substation - Oil Collection Sump from Bunds for Power Station Substation - Site Surveying and Geotechnical Report</v>
          </cell>
          <cell r="D1224" t="str">
            <v>'-</v>
          </cell>
          <cell r="E1224" t="str">
            <v>RES - Reserved Placeholder</v>
          </cell>
          <cell r="F1224" t="str">
            <v>Pending</v>
          </cell>
        </row>
        <row r="1225">
          <cell r="B1225" t="str">
            <v>6105AK124-6242-TSPC-0001</v>
          </cell>
          <cell r="C1225" t="str">
            <v>33/220 kV Power Station Substation - Oil Collection Sump from Bunds for Power Station Substation - Civil Design and Requirements</v>
          </cell>
          <cell r="D1225" t="str">
            <v>'-</v>
          </cell>
          <cell r="E1225" t="str">
            <v>RES - Reserved Placeholder</v>
          </cell>
          <cell r="F1225" t="str">
            <v>Pending</v>
          </cell>
        </row>
        <row r="1226">
          <cell r="B1226" t="str">
            <v>6105AK124-6242-WELE-0001</v>
          </cell>
          <cell r="C1226" t="str">
            <v>33/220 kV Power Station Substation - 33kV Interconnect Cables between Wartsila and Power Station Substation - Bulk Earth Works Design and Report</v>
          </cell>
          <cell r="D1226" t="str">
            <v>'-</v>
          </cell>
          <cell r="E1226" t="str">
            <v>RES - Reserved Placeholder</v>
          </cell>
          <cell r="F1226" t="str">
            <v>Pending</v>
          </cell>
        </row>
        <row r="1227">
          <cell r="B1227" t="str">
            <v>6105AK124-6242-WELE-0002</v>
          </cell>
          <cell r="C1227" t="str">
            <v>33/220 kV Power Station Substation - Terrace, Roads and Access-ways for Power Station Substation - Bulk Earth Works Design and Report</v>
          </cell>
          <cell r="D1227" t="str">
            <v>'-</v>
          </cell>
          <cell r="E1227" t="str">
            <v>RES - Reserved Placeholder</v>
          </cell>
          <cell r="F1227" t="str">
            <v>Pending</v>
          </cell>
        </row>
        <row r="1228">
          <cell r="B1228" t="str">
            <v>6105AK124-6242-WELE-0003</v>
          </cell>
          <cell r="C1228" t="str">
            <v>33/220 kV Power Station Substation - Oil Collection Sump from Bunds for Power Station Substation - Bulk Earth Works Design and Report</v>
          </cell>
          <cell r="D1228" t="str">
            <v>'-</v>
          </cell>
          <cell r="E1228" t="str">
            <v>RES - Reserved Placeholder</v>
          </cell>
          <cell r="F1228" t="str">
            <v>Pending</v>
          </cell>
        </row>
        <row r="1229">
          <cell r="B1229" t="str">
            <v>6105AK124-6242-WLAY-0001</v>
          </cell>
          <cell r="C1229" t="str">
            <v>33/220 kV Power Station Substation - Terrace, Roads and Access-ways for Power Station Substation - Drainage, Run-off and Impoundment Design</v>
          </cell>
          <cell r="D1229" t="str">
            <v>'-</v>
          </cell>
          <cell r="E1229" t="str">
            <v>RES - Reserved Placeholder</v>
          </cell>
          <cell r="F1229" t="str">
            <v>Pending</v>
          </cell>
        </row>
        <row r="1230">
          <cell r="B1230" t="str">
            <v>6105AK124-6242-WLAY-0002</v>
          </cell>
          <cell r="C1230" t="str">
            <v>33/220 kV Power Station Substation - Oil Collection Sump from Bunds for Power Station Substation - Drainage, Run-off and Impoundment Design</v>
          </cell>
          <cell r="D1230" t="str">
            <v>'-</v>
          </cell>
          <cell r="E1230" t="str">
            <v>RES - Reserved Placeholder</v>
          </cell>
          <cell r="F1230" t="str">
            <v>Pending</v>
          </cell>
        </row>
        <row r="1231">
          <cell r="B1231" t="str">
            <v>6105AK124-6242-WTRP-0001</v>
          </cell>
          <cell r="C1231" t="str">
            <v>33/220 kV Power Station Substation - Terrace, Roads and Access-ways for Power Station Substation - Soil Classification and Nomination Deliverables</v>
          </cell>
          <cell r="D1231" t="str">
            <v>'-</v>
          </cell>
          <cell r="E1231" t="str">
            <v>RES - Reserved Placeholder</v>
          </cell>
          <cell r="F1231" t="str">
            <v>Pending</v>
          </cell>
        </row>
        <row r="1232">
          <cell r="B1232" t="str">
            <v>6105AK124-6242-WTRP-0002</v>
          </cell>
          <cell r="C1232" t="str">
            <v>33/220 kV Power Station Substation - Terrace, Roads and Access-ways for Power Station Substation - Soil Resistivity Testing Report</v>
          </cell>
          <cell r="D1232" t="str">
            <v>'-</v>
          </cell>
          <cell r="E1232" t="str">
            <v>RES - Reserved Placeholder</v>
          </cell>
          <cell r="F1232" t="str">
            <v>Pending</v>
          </cell>
        </row>
        <row r="1233">
          <cell r="B1233" t="str">
            <v>6105AK124-6243-BSPC-0001</v>
          </cell>
          <cell r="C1233" t="str">
            <v>220/33 kV Plant Main Substation - 33kV Interconnect Cables between PM Substation and Main Cons Switch Yrd - Functional Design Specification</v>
          </cell>
          <cell r="D1233" t="str">
            <v>'-</v>
          </cell>
          <cell r="E1233" t="str">
            <v>RES - Reserved Placeholder</v>
          </cell>
          <cell r="F1233" t="str">
            <v>Pending</v>
          </cell>
        </row>
        <row r="1234">
          <cell r="B1234" t="str">
            <v>6105AK124-6243-BSTD-0001</v>
          </cell>
          <cell r="C1234" t="str">
            <v>220/33 kV Plant Main Substation - 33kV Interconnect Cables between PM Substation and Main Cons Switch Yrd - System Detailed Engineering Design</v>
          </cell>
          <cell r="D1234" t="str">
            <v>'-</v>
          </cell>
          <cell r="E1234" t="str">
            <v>RES - Reserved Placeholder</v>
          </cell>
          <cell r="F1234" t="str">
            <v>Pending</v>
          </cell>
        </row>
        <row r="1235">
          <cell r="B1235" t="str">
            <v>6105AK124-6243-CBOM-0001</v>
          </cell>
          <cell r="C1235" t="str">
            <v>220/33 kV Plant Main Substation - Bulk Earthworks - Bill of Material</v>
          </cell>
          <cell r="D1235" t="str">
            <v>'-</v>
          </cell>
          <cell r="E1235" t="str">
            <v>RES - Reserved Placeholder</v>
          </cell>
          <cell r="F1235" t="str">
            <v>Pending</v>
          </cell>
        </row>
        <row r="1236">
          <cell r="B1236" t="str">
            <v>6105AK124-6243-CFND-0001</v>
          </cell>
          <cell r="C1236" t="str">
            <v>220/33 kV Plant Main Substation - Perimeter Fencing for Plant Main Substation - Civil Foundation Design</v>
          </cell>
          <cell r="D1236" t="str">
            <v>'-</v>
          </cell>
          <cell r="E1236" t="str">
            <v>RES - Reserved Placeholder</v>
          </cell>
          <cell r="F1236" t="str">
            <v>Pending</v>
          </cell>
        </row>
        <row r="1237">
          <cell r="B1237" t="str">
            <v>6105AK124-6243-CGAD-0001</v>
          </cell>
          <cell r="C1237" t="str">
            <v>220/33 kV Plant Main Substation - 33kV Interconnect Cables between PM Substation and Main Cons Switch Yrd - Cables, OHL and Fibre Route GA</v>
          </cell>
          <cell r="D1237" t="str">
            <v>'-</v>
          </cell>
          <cell r="E1237" t="str">
            <v>RES - Reserved Placeholder</v>
          </cell>
          <cell r="F1237" t="str">
            <v>Pending</v>
          </cell>
        </row>
        <row r="1238">
          <cell r="B1238" t="str">
            <v>6105AK124-6243-CGAD-0002</v>
          </cell>
          <cell r="C1238" t="str">
            <v>220/33 kV Plant Main Substation - 33kV Interconnect Cables between PM Substation and Main Cons Switch Yrd - Terrace Equipment GA</v>
          </cell>
          <cell r="D1238" t="str">
            <v>'-</v>
          </cell>
          <cell r="E1238" t="str">
            <v>RES - Reserved Placeholder</v>
          </cell>
          <cell r="F1238" t="str">
            <v>Pending</v>
          </cell>
        </row>
        <row r="1239">
          <cell r="B1239" t="str">
            <v>6105AK124-6243-CGAD-0003</v>
          </cell>
          <cell r="C1239" t="str">
            <v>220/33 kV Plant Main Substation - 33kV Interconnect Cables between PM Substation and Main Cons Switch Yrd - Laydown Areas and Temp Buildings GA</v>
          </cell>
          <cell r="D1239" t="str">
            <v>'-</v>
          </cell>
          <cell r="E1239" t="str">
            <v>RES - Reserved Placeholder</v>
          </cell>
          <cell r="F1239" t="str">
            <v>Pending</v>
          </cell>
        </row>
        <row r="1240">
          <cell r="B1240" t="str">
            <v>6105AK124-6243-CGAD-0004</v>
          </cell>
          <cell r="C1240" t="str">
            <v>220/33 kV Plant Main Substation - Terrace, Roads and Access-ways for Plant Main Substation - Buildings and Structures GA</v>
          </cell>
          <cell r="D1240" t="str">
            <v>'-</v>
          </cell>
          <cell r="E1240" t="str">
            <v>RES - Reserved Placeholder</v>
          </cell>
          <cell r="F1240" t="str">
            <v>Pending</v>
          </cell>
        </row>
        <row r="1241">
          <cell r="B1241" t="str">
            <v>6105AK124-6243-CGAD-0005</v>
          </cell>
          <cell r="C1241" t="str">
            <v>220/33 kV Plant Main Substation - Terrace, Roads and Access-ways for Plant Main Substation - Cables, OHL and Fibre Route GA</v>
          </cell>
          <cell r="D1241" t="str">
            <v>'-</v>
          </cell>
          <cell r="E1241" t="str">
            <v>RES - Reserved Placeholder</v>
          </cell>
          <cell r="F1241" t="str">
            <v>Pending</v>
          </cell>
        </row>
        <row r="1242">
          <cell r="B1242" t="str">
            <v>6105AK124-6243-CGAD-0006</v>
          </cell>
          <cell r="C1242" t="str">
            <v>220/33 kV Plant Main Substation - Terrace, Roads and Access-ways for Plant Main Substation - Key Emergency Points and Equipment</v>
          </cell>
          <cell r="D1242" t="str">
            <v>'-</v>
          </cell>
          <cell r="E1242" t="str">
            <v>RES - Reserved Placeholder</v>
          </cell>
          <cell r="F1242" t="str">
            <v>Pending</v>
          </cell>
        </row>
        <row r="1243">
          <cell r="B1243" t="str">
            <v>6105AK124-6243-CGAD-0007</v>
          </cell>
          <cell r="C1243" t="str">
            <v>220/33 kV Plant Main Substation - Terrace, Roads and Access-ways for Plant Main Substation - Terrace Equipment GA</v>
          </cell>
          <cell r="D1243" t="str">
            <v>'-</v>
          </cell>
          <cell r="E1243" t="str">
            <v>RES - Reserved Placeholder</v>
          </cell>
          <cell r="F1243" t="str">
            <v>Pending</v>
          </cell>
        </row>
        <row r="1244">
          <cell r="B1244" t="str">
            <v>6105AK124-6243-CGAD-0008</v>
          </cell>
          <cell r="C1244" t="str">
            <v>220/33 kV Plant Main Substation - Terrace, Roads and Access-ways for Plant Main Substation - Disposal Areas General Arrangement</v>
          </cell>
          <cell r="D1244" t="str">
            <v>'-</v>
          </cell>
          <cell r="E1244" t="str">
            <v>RES - Reserved Placeholder</v>
          </cell>
          <cell r="F1244" t="str">
            <v>Pending</v>
          </cell>
        </row>
        <row r="1245">
          <cell r="B1245" t="str">
            <v>6105AK124-6243-CGAD-0009</v>
          </cell>
          <cell r="C1245" t="str">
            <v>220/33 kV Plant Main Substation - Terrace, Roads and Access-ways for Plant Main Substation - Laydown Areas and Temp Buildings GA</v>
          </cell>
          <cell r="D1245" t="str">
            <v>'-</v>
          </cell>
          <cell r="E1245" t="str">
            <v>RES - Reserved Placeholder</v>
          </cell>
          <cell r="F1245" t="str">
            <v>Pending</v>
          </cell>
        </row>
        <row r="1246">
          <cell r="B1246" t="str">
            <v>6105AK124-6243-CGAD-0010</v>
          </cell>
          <cell r="C1246" t="str">
            <v>220/33 kV Plant Main Substation - Terrace, Roads and Access-ways for Plant Main Substation - Stormwater and Effluent System Design</v>
          </cell>
          <cell r="D1246" t="str">
            <v>'-</v>
          </cell>
          <cell r="E1246" t="str">
            <v>RES - Reserved Placeholder</v>
          </cell>
          <cell r="F1246" t="str">
            <v>Pending</v>
          </cell>
        </row>
        <row r="1247">
          <cell r="B1247" t="str">
            <v>6105AK124-6243-CGAD-0011</v>
          </cell>
          <cell r="C1247" t="str">
            <v>220/33 kV Plant Main Substation - Terrace, Roads and Access-ways for Plant Main Substation - Lighting Design and Layout GA</v>
          </cell>
          <cell r="D1247" t="str">
            <v>'-</v>
          </cell>
          <cell r="E1247" t="str">
            <v>RES - Reserved Placeholder</v>
          </cell>
          <cell r="F1247" t="str">
            <v>Pending</v>
          </cell>
        </row>
        <row r="1248">
          <cell r="B1248" t="str">
            <v>6105AK124-6243-CGAD-0012</v>
          </cell>
          <cell r="C1248" t="str">
            <v>220/33 kV Plant Main Substation - Terrace, Roads and Access-ways for Plant Main Substation - Roads, Pathways, Offloading Areas and Fences GA</v>
          </cell>
          <cell r="D1248" t="str">
            <v>'-</v>
          </cell>
          <cell r="E1248" t="str">
            <v>RES - Reserved Placeholder</v>
          </cell>
          <cell r="F1248" t="str">
            <v>Pending</v>
          </cell>
        </row>
        <row r="1249">
          <cell r="B1249" t="str">
            <v>6105AK124-6243-CGAD-0013</v>
          </cell>
          <cell r="C1249" t="str">
            <v>220/33 kV Plant Main Substation - Perimeter Fencing for Plant Main Substation - Roads, Pathways, Offloading Areas and Fences GA</v>
          </cell>
          <cell r="D1249" t="str">
            <v>'-</v>
          </cell>
          <cell r="E1249" t="str">
            <v>RES - Reserved Placeholder</v>
          </cell>
          <cell r="F1249" t="str">
            <v>Pending</v>
          </cell>
        </row>
        <row r="1250">
          <cell r="B1250" t="str">
            <v>6105AK124-6243-CGAD-0014</v>
          </cell>
          <cell r="C1250" t="str">
            <v>220/33 kV Plant Main Substation - Perimeter Fencing for Plant Main Substation - Lighting Design and Layout GA</v>
          </cell>
          <cell r="D1250" t="str">
            <v>'-</v>
          </cell>
          <cell r="E1250" t="str">
            <v>RES - Reserved Placeholder</v>
          </cell>
          <cell r="F1250" t="str">
            <v>Pending</v>
          </cell>
        </row>
        <row r="1251">
          <cell r="B1251" t="str">
            <v>6105AK124-6243-CGAD-0015</v>
          </cell>
          <cell r="C1251" t="str">
            <v>220/33 kV Plant Main Substation - Perimeter Fencing for Plant Main Substation - Cables, OHL and Fibre Route GA</v>
          </cell>
          <cell r="D1251" t="str">
            <v>'-</v>
          </cell>
          <cell r="E1251" t="str">
            <v>RES - Reserved Placeholder</v>
          </cell>
          <cell r="F1251" t="str">
            <v>Pending</v>
          </cell>
        </row>
        <row r="1252">
          <cell r="B1252" t="str">
            <v>6105AK124-6243-CMDL-0001</v>
          </cell>
          <cell r="C1252" t="str">
            <v>220/33 kV Plant Main Substation - 33kV Interconnect Cables between PM Substation and Main Cons Switch Yrd - 3D Designs and Drawings</v>
          </cell>
          <cell r="D1252" t="str">
            <v>'-</v>
          </cell>
          <cell r="E1252" t="str">
            <v>RES - Reserved Placeholder</v>
          </cell>
          <cell r="F1252" t="str">
            <v>Pending</v>
          </cell>
        </row>
        <row r="1253">
          <cell r="B1253" t="str">
            <v>6105AK124-6243-CMDL-0002</v>
          </cell>
          <cell r="C1253" t="str">
            <v>220/33 kV Plant Main Substation - Terrace, Roads and Access-ways for Plant Main Substation - 3D Designs and Drawings</v>
          </cell>
          <cell r="D1253" t="str">
            <v>'-</v>
          </cell>
          <cell r="E1253" t="str">
            <v>RES - Reserved Placeholder</v>
          </cell>
          <cell r="F1253" t="str">
            <v>Pending</v>
          </cell>
        </row>
        <row r="1254">
          <cell r="B1254" t="str">
            <v>6105AK124-6243-CMDL-0003</v>
          </cell>
          <cell r="C1254" t="str">
            <v>220/33 kV Plant Main Substation - Perimeter Fencing for Plant Main Substation - 3D Designs and Drawings</v>
          </cell>
          <cell r="D1254" t="str">
            <v>'-</v>
          </cell>
          <cell r="E1254" t="str">
            <v>RES - Reserved Placeholder</v>
          </cell>
          <cell r="F1254" t="str">
            <v>Pending</v>
          </cell>
        </row>
        <row r="1255">
          <cell r="B1255" t="str">
            <v>6105AK124-6243-CPLN-0001</v>
          </cell>
          <cell r="C1255" t="str">
            <v>220/33 kV Plant Main Substation - 33kV Interconnect Cables between PM Substation and Main Cons Switch Yrd - Civil Works Execution Plan</v>
          </cell>
          <cell r="D1255" t="str">
            <v>'-</v>
          </cell>
          <cell r="E1255" t="str">
            <v>RES - Reserved Placeholder</v>
          </cell>
          <cell r="F1255" t="str">
            <v>Pending</v>
          </cell>
        </row>
        <row r="1256">
          <cell r="B1256" t="str">
            <v>6105AK124-6243-CPPL-0001</v>
          </cell>
          <cell r="C1256" t="str">
            <v>220/33 kV Plant Main Substation - Terrace, Roads and Access-ways for Plant Main Substation - Operational and Maint Access Routes Design</v>
          </cell>
          <cell r="D1256" t="str">
            <v>'-</v>
          </cell>
          <cell r="E1256" t="str">
            <v>RES - Reserved Placeholder</v>
          </cell>
          <cell r="F1256" t="str">
            <v>Pending</v>
          </cell>
        </row>
        <row r="1257">
          <cell r="B1257" t="str">
            <v>6105AK124-6243-CSEC-0001</v>
          </cell>
          <cell r="C1257" t="str">
            <v>220/33 kV Plant Main Substation - 33kV Interconnect Cables between PM Substation and Main Cons Switch Yrd - Structural Earthing and Bonding Design</v>
          </cell>
          <cell r="D1257" t="str">
            <v>'-</v>
          </cell>
          <cell r="E1257" t="str">
            <v>RES - Reserved Placeholder</v>
          </cell>
          <cell r="F1257" t="str">
            <v>Pending</v>
          </cell>
        </row>
        <row r="1258">
          <cell r="B1258" t="str">
            <v>6105AK124-6243-CSHP-0001</v>
          </cell>
          <cell r="C1258" t="str">
            <v>220/33 kV Plant Main Substation - Perimeter Fencing for Plant Main Substation - Equipment Assembly Drawings</v>
          </cell>
          <cell r="D1258" t="str">
            <v>'-</v>
          </cell>
          <cell r="E1258" t="str">
            <v>RES - Reserved Placeholder</v>
          </cell>
          <cell r="F1258" t="str">
            <v>Pending</v>
          </cell>
        </row>
        <row r="1259">
          <cell r="B1259" t="str">
            <v>6105AK124-6243-CSPC-0001</v>
          </cell>
          <cell r="C1259" t="str">
            <v>220/33 kV Plant Main Substation - Bulk Earthworks  - Specification</v>
          </cell>
          <cell r="D1259" t="str">
            <v>'-</v>
          </cell>
          <cell r="E1259" t="str">
            <v>RES - Reserved Placeholder</v>
          </cell>
          <cell r="F1259" t="str">
            <v>Pending</v>
          </cell>
        </row>
        <row r="1260">
          <cell r="B1260" t="str">
            <v>6105AK124-6243-CSPC-0002</v>
          </cell>
          <cell r="C1260" t="str">
            <v>220/33 kV Plant Main Substation - 33kV Interconnect Cables between PM Substation and Main Cons Switch Yrd - Excavation, Trenching and Compacting Design</v>
          </cell>
          <cell r="D1260" t="str">
            <v>'-</v>
          </cell>
          <cell r="E1260" t="str">
            <v>RES - Reserved Placeholder</v>
          </cell>
          <cell r="F1260" t="str">
            <v>Pending</v>
          </cell>
        </row>
        <row r="1261">
          <cell r="B1261" t="str">
            <v>6105AK124-6243-CSPC-0003</v>
          </cell>
          <cell r="C1261" t="str">
            <v>220/33 kV Plant Main Substation - 33kV Interconnect Cables between PM Substation and Main Cons Switch Yrd - Steel Structures Corrosion Protection Specification</v>
          </cell>
          <cell r="D1261" t="str">
            <v>'-</v>
          </cell>
          <cell r="E1261" t="str">
            <v>RES - Reserved Placeholder</v>
          </cell>
          <cell r="F1261" t="str">
            <v>Pending</v>
          </cell>
        </row>
        <row r="1262">
          <cell r="B1262" t="str">
            <v>6105AK124-6243-CSPC-0004</v>
          </cell>
          <cell r="C1262" t="str">
            <v>220/33 kV Plant Main Substation - Terrace, Roads and Access-ways for Plant Main Substation - Civil Design Requirements</v>
          </cell>
          <cell r="D1262" t="str">
            <v>'-</v>
          </cell>
          <cell r="E1262" t="str">
            <v>RES - Reserved Placeholder</v>
          </cell>
          <cell r="F1262" t="str">
            <v>Pending</v>
          </cell>
        </row>
        <row r="1263">
          <cell r="B1263" t="str">
            <v>6105AK124-6243-CSPC-0005</v>
          </cell>
          <cell r="C1263" t="str">
            <v>220/33 kV Plant Main Substation - Terrace, Roads and Access-ways for Plant Main Substation - Excavation, Trenching and Compacting Design</v>
          </cell>
          <cell r="D1263" t="str">
            <v>'-</v>
          </cell>
          <cell r="E1263" t="str">
            <v>RES - Reserved Placeholder</v>
          </cell>
          <cell r="F1263" t="str">
            <v>Pending</v>
          </cell>
        </row>
        <row r="1264">
          <cell r="B1264" t="str">
            <v>6105AK124-6243-CSPC-0006</v>
          </cell>
          <cell r="C1264" t="str">
            <v>220/33 kV Plant Main Substation - Terrace, Roads and Access-ways for Plant Main Substation - Concrete Construction Material Specifications</v>
          </cell>
          <cell r="D1264" t="str">
            <v>'-</v>
          </cell>
          <cell r="E1264" t="str">
            <v>RES - Reserved Placeholder</v>
          </cell>
          <cell r="F1264" t="str">
            <v>Pending</v>
          </cell>
        </row>
        <row r="1265">
          <cell r="B1265" t="str">
            <v>6105AK124-6243-CSPC-0007</v>
          </cell>
          <cell r="C1265" t="str">
            <v>220/33 kV Plant Main Substation - Perimeter Fencing for Plant Main Substation - Excavation, Trenching and Compacting Design</v>
          </cell>
          <cell r="D1265" t="str">
            <v>'-</v>
          </cell>
          <cell r="E1265" t="str">
            <v>RES - Reserved Placeholder</v>
          </cell>
          <cell r="F1265" t="str">
            <v>Pending</v>
          </cell>
        </row>
        <row r="1266">
          <cell r="B1266" t="str">
            <v>6105AK124-6243-CSPC-0008</v>
          </cell>
          <cell r="C1266" t="str">
            <v>220/33 kV Plant Main Substation - Perimeter Fencing for Plant Main Substation - Concrete Construction Material Specifications</v>
          </cell>
          <cell r="D1266" t="str">
            <v>'-</v>
          </cell>
          <cell r="E1266" t="str">
            <v>RES - Reserved Placeholder</v>
          </cell>
          <cell r="F1266" t="str">
            <v>Pending</v>
          </cell>
        </row>
        <row r="1267">
          <cell r="B1267" t="str">
            <v>6105AK124-6243-CSPC-0009</v>
          </cell>
          <cell r="C1267" t="str">
            <v>220/33 kV Plant Main Substation - Perimeter Fencing for Plant Main Substation - Steel Structures Corrosion Protection Specification</v>
          </cell>
          <cell r="D1267" t="str">
            <v>'-</v>
          </cell>
          <cell r="E1267" t="str">
            <v>RES - Reserved Placeholder</v>
          </cell>
          <cell r="F1267" t="str">
            <v>Pending</v>
          </cell>
        </row>
        <row r="1268">
          <cell r="B1268" t="str">
            <v>6105AK124-6243-CSSD-0001</v>
          </cell>
          <cell r="C1268" t="str">
            <v>220/33 kV Plant Main Substation - 33kV Interconnect Cables between PM Substation and Main Cons Switch Yrd - Steel Support Structures Design</v>
          </cell>
          <cell r="D1268" t="str">
            <v>'-</v>
          </cell>
          <cell r="E1268" t="str">
            <v>RES - Reserved Placeholder</v>
          </cell>
          <cell r="F1268" t="str">
            <v>Pending</v>
          </cell>
        </row>
        <row r="1269">
          <cell r="B1269" t="str">
            <v>6105AK124-6243-CSSD-0002</v>
          </cell>
          <cell r="C1269" t="str">
            <v>220/33 kV Plant Main Substation - Perimeter Fencing for Plant Main Substation - Steel Support Structures Design</v>
          </cell>
          <cell r="D1269" t="str">
            <v>'-</v>
          </cell>
          <cell r="E1269" t="str">
            <v>RES - Reserved Placeholder</v>
          </cell>
          <cell r="F1269" t="str">
            <v>Pending</v>
          </cell>
        </row>
        <row r="1270">
          <cell r="B1270" t="str">
            <v>6105AK124-6243-CSTD-0001</v>
          </cell>
          <cell r="C1270" t="str">
            <v>220/33 kV Plant Main Substation - 33kV Interconnect Cables between PM Substation and Main Cons Switch Yrd - Underground Pipe Route and Cable Bedding Design</v>
          </cell>
          <cell r="D1270" t="str">
            <v>'-</v>
          </cell>
          <cell r="E1270" t="str">
            <v>RES - Reserved Placeholder</v>
          </cell>
          <cell r="F1270" t="str">
            <v>Pending</v>
          </cell>
        </row>
        <row r="1271">
          <cell r="B1271" t="str">
            <v>6105AK124-6243-CSTD-0002</v>
          </cell>
          <cell r="C1271" t="str">
            <v>220/33 kV Plant Main Substation - Terrace, Roads and Access-ways for Plant Main Substation - Bund-wall Requirements and Design</v>
          </cell>
          <cell r="D1271" t="str">
            <v>'-</v>
          </cell>
          <cell r="E1271" t="str">
            <v>RES - Reserved Placeholder</v>
          </cell>
          <cell r="F1271" t="str">
            <v>Pending</v>
          </cell>
        </row>
        <row r="1272">
          <cell r="B1272" t="str">
            <v>6105AK124-6243-CSTD-0003</v>
          </cell>
          <cell r="C1272" t="str">
            <v>220/33 kV Plant Main Substation - Terrace, Roads and Access-ways for Plant Main Substation - Civil Construction Requirements</v>
          </cell>
          <cell r="D1272" t="str">
            <v>'-</v>
          </cell>
          <cell r="E1272" t="str">
            <v>RES - Reserved Placeholder</v>
          </cell>
          <cell r="F1272" t="str">
            <v>Pending</v>
          </cell>
        </row>
        <row r="1273">
          <cell r="B1273" t="str">
            <v>6105AK124-6243-CSTD-0004</v>
          </cell>
          <cell r="C1273" t="str">
            <v>220/33 kV Plant Main Substation - Terrace, Roads and Access-ways for Plant Main Substation - Underground Pipe Route and Cable Bedding Design</v>
          </cell>
          <cell r="D1273" t="str">
            <v>'-</v>
          </cell>
          <cell r="E1273" t="str">
            <v>RES - Reserved Placeholder</v>
          </cell>
          <cell r="F1273" t="str">
            <v>Pending</v>
          </cell>
        </row>
        <row r="1274">
          <cell r="B1274" t="str">
            <v>6105AK124-6243-CSTD-0005</v>
          </cell>
          <cell r="C1274" t="str">
            <v>220/33 kV Plant Main Substation - Perimeter Fencing for Plant Main Substation - Underground Pipe Route and Cable Bedding Design</v>
          </cell>
          <cell r="D1274" t="str">
            <v>'-</v>
          </cell>
          <cell r="E1274" t="str">
            <v>RES - Reserved Placeholder</v>
          </cell>
          <cell r="F1274" t="str">
            <v>Pending</v>
          </cell>
        </row>
        <row r="1275">
          <cell r="B1275" t="str">
            <v>6105AK124-6243-ECAL-0001</v>
          </cell>
          <cell r="C1275" t="str">
            <v>220/33 kV Plant Main Substation - 33kV Interconnect Cables between PM Substation and Main Cons Switch Yrd - Cable and Conductor Sizing (incl Volt Drop Calcs)</v>
          </cell>
          <cell r="D1275" t="str">
            <v>'-</v>
          </cell>
          <cell r="E1275" t="str">
            <v>RES - Reserved Placeholder</v>
          </cell>
          <cell r="F1275" t="str">
            <v>Pending</v>
          </cell>
        </row>
        <row r="1276">
          <cell r="B1276" t="str">
            <v>6105AK124-6243-ECAL-0002</v>
          </cell>
          <cell r="C1276" t="str">
            <v>220/33 kV Plant Main Substation - Terrace, Roads and Access-ways for Plant Main Substation - Conductor Sag and Tension Plan</v>
          </cell>
          <cell r="D1276" t="str">
            <v>'-</v>
          </cell>
          <cell r="E1276" t="str">
            <v>RES - Reserved Placeholder</v>
          </cell>
          <cell r="F1276" t="str">
            <v>Pending</v>
          </cell>
        </row>
        <row r="1277">
          <cell r="B1277" t="str">
            <v>6105AK124-6243-EDIA-0001</v>
          </cell>
          <cell r="C1277" t="str">
            <v>220/33 kV Plant Main Substation - 33kV Interconnect Cables between PM Substation and Main Cons Switch Yrd - Cable Block Diagrams and Schedules</v>
          </cell>
          <cell r="D1277" t="str">
            <v>'-</v>
          </cell>
          <cell r="E1277" t="str">
            <v>RES - Reserved Placeholder</v>
          </cell>
          <cell r="F1277" t="str">
            <v>Pending</v>
          </cell>
        </row>
        <row r="1278">
          <cell r="B1278" t="str">
            <v>6105AK124-6243-EDIA-0002</v>
          </cell>
          <cell r="C1278" t="str">
            <v>220/33 kV Plant Main Substation - 33kV Interconnect Cables between PM Substation and Main Cons Switch Yrd - Electrical Circuit Diagrams (Schematics)</v>
          </cell>
          <cell r="D1278" t="str">
            <v>'-</v>
          </cell>
          <cell r="E1278" t="str">
            <v>RES - Reserved Placeholder</v>
          </cell>
          <cell r="F1278" t="str">
            <v>Pending</v>
          </cell>
        </row>
        <row r="1279">
          <cell r="B1279" t="str">
            <v>6105AK124-6243-EDIA-0003</v>
          </cell>
          <cell r="C1279" t="str">
            <v>220/33 kV Plant Main Substation - 33kV Interconnect Cables between PM Substation and Main Cons Switch Yrd - Protection Relay Design</v>
          </cell>
          <cell r="D1279" t="str">
            <v>'-</v>
          </cell>
          <cell r="E1279" t="str">
            <v>RES - Reserved Placeholder</v>
          </cell>
          <cell r="F1279" t="str">
            <v>Pending</v>
          </cell>
        </row>
        <row r="1280">
          <cell r="B1280" t="str">
            <v>6105AK124-6243-EDST-0002</v>
          </cell>
          <cell r="C1280" t="str">
            <v>220/33 kV Plant Main Substation - On-Site Power Supply &amp; Transmission MV 33kV Main Consumer Plant Switchgear</v>
          </cell>
          <cell r="D1280" t="str">
            <v>0</v>
          </cell>
          <cell r="E1280" t="str">
            <v>IFU - Issued for Use</v>
          </cell>
          <cell r="F1280" t="str">
            <v>Rejected - Revise &amp; Resubmit</v>
          </cell>
        </row>
        <row r="1281">
          <cell r="B1281" t="str">
            <v>6105AK124-6243-EDST-0003</v>
          </cell>
          <cell r="C1281" t="str">
            <v>220/33 kV Plant Main Substation - On-Site Power Supply &amp; Distribution - 33kV Indoor Switchgear - Datasheet</v>
          </cell>
          <cell r="D1281" t="str">
            <v>1</v>
          </cell>
          <cell r="E1281" t="str">
            <v>IFU - Issued for Use</v>
          </cell>
          <cell r="F1281" t="str">
            <v>Rejected - Revise &amp; Resubmit</v>
          </cell>
        </row>
        <row r="1282">
          <cell r="B1282" t="str">
            <v>6105AK124-6243-EDST-0004</v>
          </cell>
          <cell r="C1282" t="str">
            <v>220/33 kV Plant Main Substation -  33kV Distribution Switch Rooms  -  4 x Battery Tripping Units (110V DC) - Datasheet</v>
          </cell>
          <cell r="D1282" t="str">
            <v>'-</v>
          </cell>
          <cell r="E1282" t="str">
            <v>RES - Reserved Placeholder</v>
          </cell>
          <cell r="F1282" t="str">
            <v>Pending</v>
          </cell>
        </row>
        <row r="1283">
          <cell r="B1283" t="str">
            <v>6105AK124-6243-EDST-0005</v>
          </cell>
          <cell r="C1283" t="str">
            <v>220/33 kV Plant Main Substation - Specification for 300mm², 33kV, Single-Core, Unarmored Aluminium Cable - Datasheet</v>
          </cell>
          <cell r="D1283" t="str">
            <v>'-</v>
          </cell>
          <cell r="E1283" t="str">
            <v>RES - Reserved Placeholder</v>
          </cell>
          <cell r="F1283" t="str">
            <v>Pending</v>
          </cell>
        </row>
        <row r="1284">
          <cell r="B1284" t="str">
            <v>6105AK124-6243-EGAD-0001</v>
          </cell>
          <cell r="C1284" t="str">
            <v>220/33 kV Plant Main Substation - Main Consumer Intake Power Complex - Auxiliary Power General Arrangement</v>
          </cell>
          <cell r="D1284" t="str">
            <v>'-</v>
          </cell>
          <cell r="E1284" t="str">
            <v>RES - Reserved Placeholder</v>
          </cell>
          <cell r="F1284" t="str">
            <v>Pending</v>
          </cell>
        </row>
        <row r="1285">
          <cell r="B1285" t="str">
            <v>6105AK124-6243-ELAY-0001</v>
          </cell>
          <cell r="C1285" t="str">
            <v>CANCELLED - 220/33 kV Plant Main Substation - Earth Mat Design - Design for Main Consumer Substation</v>
          </cell>
          <cell r="D1285" t="str">
            <v>'-</v>
          </cell>
          <cell r="E1285" t="str">
            <v>CAN - Cancelled</v>
          </cell>
          <cell r="F1285" t="str">
            <v>Terminated</v>
          </cell>
        </row>
        <row r="1286">
          <cell r="B1286" t="str">
            <v>6105AK124-6243-ELAY-0002</v>
          </cell>
          <cell r="C1286" t="str">
            <v>CANCELLED - 220/33 kV Plant Main Substation - Earthing for lighting - Layout Main Consumer Substation</v>
          </cell>
          <cell r="D1286" t="str">
            <v>'-</v>
          </cell>
          <cell r="E1286" t="str">
            <v>CAN - Cancelled</v>
          </cell>
          <cell r="F1286" t="str">
            <v>Terminated</v>
          </cell>
        </row>
        <row r="1287">
          <cell r="B1287" t="str">
            <v>6105AK124-6243-EMDL-0001</v>
          </cell>
          <cell r="C1287" t="str">
            <v>220/33 kV Plant Main Substation - 33kV Interconnect Cables between PM Substation and Main Cons Switch Yrd - ETAP Network Model</v>
          </cell>
          <cell r="D1287" t="str">
            <v>'-</v>
          </cell>
          <cell r="E1287" t="str">
            <v>RES - Reserved Placeholder</v>
          </cell>
          <cell r="F1287" t="str">
            <v>Pending</v>
          </cell>
        </row>
        <row r="1288">
          <cell r="B1288" t="str">
            <v>6105AK124-6243-EQRA-0001</v>
          </cell>
          <cell r="C1288" t="str">
            <v>220/33 kV Plant Main Substation - 33kV Interconnect Cables between PM Substation and Main Cons Switch Yrd - Risk Assessment: Electrical Hazards</v>
          </cell>
          <cell r="D1288" t="str">
            <v>'-</v>
          </cell>
          <cell r="E1288" t="str">
            <v>RES - Reserved Placeholder</v>
          </cell>
          <cell r="F1288" t="str">
            <v>Pending</v>
          </cell>
        </row>
        <row r="1289">
          <cell r="B1289" t="str">
            <v>6105AK124-6243-ERPT-0001</v>
          </cell>
          <cell r="C1289" t="str">
            <v>220/33 kV Plant Main Substation - Fault Level Calculations - Report</v>
          </cell>
          <cell r="D1289" t="str">
            <v>A</v>
          </cell>
          <cell r="E1289" t="str">
            <v>IFR - Issued for Review</v>
          </cell>
          <cell r="F1289" t="str">
            <v>Pending</v>
          </cell>
        </row>
        <row r="1290">
          <cell r="B1290" t="str">
            <v>6105AK124-6243-ESLD-0001</v>
          </cell>
          <cell r="C1290" t="str">
            <v>220/33 kV Plant Main Substation - Primary Electrical Reticulation Network - Main Consumer Plant Reticulation - Single Line Diagram - Sht 1 of 1</v>
          </cell>
          <cell r="D1290" t="str">
            <v>'-</v>
          </cell>
          <cell r="E1290" t="str">
            <v>RES - Reserved Placeholder</v>
          </cell>
          <cell r="F1290" t="str">
            <v>Pending</v>
          </cell>
        </row>
        <row r="1291">
          <cell r="B1291" t="str">
            <v>6105AK124-6243-ESLD-0002</v>
          </cell>
          <cell r="C1291" t="str">
            <v>220/33 kV Plant Main Substation - Main Consumer Plant Substation - Primary Electrical Reticulation Network - SLD - Sht 1 of 1</v>
          </cell>
          <cell r="D1291" t="str">
            <v>0</v>
          </cell>
          <cell r="E1291" t="str">
            <v>IFD - Issued for Design</v>
          </cell>
          <cell r="F1291" t="str">
            <v>Pending</v>
          </cell>
        </row>
        <row r="1292">
          <cell r="B1292" t="str">
            <v>6105AK124-6243-ESLD-0003</v>
          </cell>
          <cell r="C1292" t="str">
            <v>220/33 kV Plant Main Substation - Main Consumer Substation-220kV/33kV Panel K08, K16, K29 Mains Incomers - Single Line Diagram</v>
          </cell>
          <cell r="D1292" t="str">
            <v>'-</v>
          </cell>
          <cell r="E1292" t="str">
            <v>RES - Reserved Placeholder</v>
          </cell>
          <cell r="F1292" t="str">
            <v>Pending</v>
          </cell>
        </row>
        <row r="1293">
          <cell r="B1293" t="str">
            <v>6105AK124-6243-ESLD-0004</v>
          </cell>
          <cell r="C1293" t="str">
            <v>220/33 kV Plant Main Substation - 33kV Interconnect Cables between PM Substation and Main Cons Switch Yrd - Electrical Single Line Diagram</v>
          </cell>
          <cell r="D1293" t="str">
            <v>'-</v>
          </cell>
          <cell r="E1293" t="str">
            <v>RES - Reserved Placeholder</v>
          </cell>
          <cell r="F1293" t="str">
            <v>Pending</v>
          </cell>
        </row>
        <row r="1294">
          <cell r="B1294" t="str">
            <v>6105AK124-6243-ESOW-0001</v>
          </cell>
          <cell r="C1294" t="str">
            <v>220/33 kV Plant Main Substation - MV 33KV GIS Switchgear and Switch Room - Scope of Work</v>
          </cell>
          <cell r="D1294" t="str">
            <v>'-</v>
          </cell>
          <cell r="E1294" t="str">
            <v>RES - Reserved Placeholder</v>
          </cell>
          <cell r="F1294" t="str">
            <v>Pending</v>
          </cell>
        </row>
        <row r="1295">
          <cell r="B1295" t="str">
            <v>6105AK124-6243-ESOW-0002</v>
          </cell>
          <cell r="C1295" t="str">
            <v>220/33 kV Plant Main Substation - Overall Plant - Scope of Works : Supply, install and Commissiong</v>
          </cell>
          <cell r="D1295" t="str">
            <v>'-</v>
          </cell>
          <cell r="E1295" t="str">
            <v>RES - Reserved Placeholder</v>
          </cell>
          <cell r="F1295" t="str">
            <v>Pending</v>
          </cell>
        </row>
        <row r="1296">
          <cell r="B1296" t="str">
            <v>6105AK124-6243-ESPC-0001</v>
          </cell>
          <cell r="C1296" t="str">
            <v>220/33 kV Plant Main Substation - 33kV Interconnect Cables between PM Substation and Main Cons Switch Yrd - Cable Termination Specifications</v>
          </cell>
          <cell r="D1296" t="str">
            <v>'-</v>
          </cell>
          <cell r="E1296" t="str">
            <v>RES - Reserved Placeholder</v>
          </cell>
          <cell r="F1296" t="str">
            <v>Pending</v>
          </cell>
        </row>
        <row r="1297">
          <cell r="B1297" t="str">
            <v>6105AK124-6243-FDIA-0001</v>
          </cell>
          <cell r="C1297" t="str">
            <v>220/33 kV Plant Main Substation - 33kV Interconnect Cables between PM Substation and Main Cons Switch Yrd - Control Network Architecture Design</v>
          </cell>
          <cell r="D1297" t="str">
            <v>'-</v>
          </cell>
          <cell r="E1297" t="str">
            <v>RES - Reserved Placeholder</v>
          </cell>
          <cell r="F1297" t="str">
            <v>Pending</v>
          </cell>
        </row>
        <row r="1298">
          <cell r="B1298" t="str">
            <v>6105AK124-6243-FDIA-0002</v>
          </cell>
          <cell r="C1298" t="str">
            <v>220/33 kV Plant Main Substation - 33kV Interconnect Cables between PM Substation and Main Cons Switch Yrd - Control Network Communication Design</v>
          </cell>
          <cell r="D1298" t="str">
            <v>'-</v>
          </cell>
          <cell r="E1298" t="str">
            <v>RES - Reserved Placeholder</v>
          </cell>
          <cell r="F1298" t="str">
            <v>Pending</v>
          </cell>
        </row>
        <row r="1299">
          <cell r="B1299" t="str">
            <v>6105AK124-6243-IDIA-0001</v>
          </cell>
          <cell r="C1299" t="str">
            <v>220/33 kV Plant Main Substation - Perimeter Fencing for Plant Main Substation - Closed Circuit Television (CCTV) Design</v>
          </cell>
          <cell r="D1299" t="str">
            <v>'-</v>
          </cell>
          <cell r="E1299" t="str">
            <v>RES - Reserved Placeholder</v>
          </cell>
          <cell r="F1299" t="str">
            <v>Pending</v>
          </cell>
        </row>
        <row r="1300">
          <cell r="B1300" t="str">
            <v>6105AK124-6243-MGAD-0001</v>
          </cell>
          <cell r="C1300" t="str">
            <v>220/33 kV Plant Main Substation - 33kVA MV E-house type 1A - External Views - Sht 1 of 1</v>
          </cell>
          <cell r="D1300" t="str">
            <v>'-</v>
          </cell>
          <cell r="E1300" t="str">
            <v>RES - Reserved Placeholder</v>
          </cell>
          <cell r="F1300" t="str">
            <v>Pending</v>
          </cell>
        </row>
        <row r="1301">
          <cell r="B1301" t="str">
            <v>6105AK124-6243-MGAD-0002</v>
          </cell>
          <cell r="C1301" t="str">
            <v>220/33 kV Plant Main Substation - 33kVA MV E-house type 1A - Internal Views - Sht 1 of 1</v>
          </cell>
          <cell r="D1301" t="str">
            <v>'-</v>
          </cell>
          <cell r="E1301" t="str">
            <v>RES - Reserved Placeholder</v>
          </cell>
          <cell r="F1301" t="str">
            <v>Pending</v>
          </cell>
        </row>
        <row r="1302">
          <cell r="B1302" t="str">
            <v>6105AK124-6243-MGAD-0003</v>
          </cell>
          <cell r="C1302" t="str">
            <v>220/33 kV Plant Main Substation - 33kVA MV E-house type 1A - Plan Views - Sht 1 of 1</v>
          </cell>
          <cell r="D1302" t="str">
            <v>'-</v>
          </cell>
          <cell r="E1302" t="str">
            <v>RES - Reserved Placeholder</v>
          </cell>
          <cell r="F1302" t="str">
            <v>Pending</v>
          </cell>
        </row>
        <row r="1303">
          <cell r="B1303" t="str">
            <v>6105AK124-6243-MGAD-0004</v>
          </cell>
          <cell r="C1303" t="str">
            <v>220/33 kV Plant Main Substation - 33kVA MV E-house type 1A - Paint Schedule - Sht 1 of 1</v>
          </cell>
          <cell r="D1303" t="str">
            <v>'-</v>
          </cell>
          <cell r="E1303" t="str">
            <v>RES - Reserved Placeholder</v>
          </cell>
          <cell r="F1303" t="str">
            <v>Pending</v>
          </cell>
        </row>
        <row r="1304">
          <cell r="B1304" t="str">
            <v>6105AK124-6243-MGAD-0005</v>
          </cell>
          <cell r="C1304" t="str">
            <v>220/33 kV Plant Main Substation - 33kVA MV E-house type 1A - Signage Schedule - Sht 1 of 1</v>
          </cell>
          <cell r="D1304" t="str">
            <v>'-</v>
          </cell>
          <cell r="E1304" t="str">
            <v>RES - Reserved Placeholder</v>
          </cell>
          <cell r="F1304" t="str">
            <v>Pending</v>
          </cell>
        </row>
        <row r="1305">
          <cell r="B1305" t="str">
            <v>6105AK124-6243-MGAD-0006</v>
          </cell>
          <cell r="C1305" t="str">
            <v>220/33 kV Plant Main Substation - 33kVA MV E-house type 1B - External Views - Sht 1 of 1</v>
          </cell>
          <cell r="D1305" t="str">
            <v>'-</v>
          </cell>
          <cell r="E1305" t="str">
            <v>RES - Reserved Placeholder</v>
          </cell>
          <cell r="F1305" t="str">
            <v>Pending</v>
          </cell>
        </row>
        <row r="1306">
          <cell r="B1306" t="str">
            <v>6105AK124-6243-MGAD-0007</v>
          </cell>
          <cell r="C1306" t="str">
            <v>220/33 kV Plant Main Substation - 33kVA MV E-house type 1B - Internal Views - Sht 1 of 1</v>
          </cell>
          <cell r="D1306" t="str">
            <v>'-</v>
          </cell>
          <cell r="E1306" t="str">
            <v>RES - Reserved Placeholder</v>
          </cell>
          <cell r="F1306" t="str">
            <v>Pending</v>
          </cell>
        </row>
        <row r="1307">
          <cell r="B1307" t="str">
            <v>6105AK124-6243-MGAD-0008</v>
          </cell>
          <cell r="C1307" t="str">
            <v>220/33 kV Plant Main Substation - 33kVA MV E-house type 1B - Plan Views - Sht 1 of 1</v>
          </cell>
          <cell r="D1307" t="str">
            <v>'-</v>
          </cell>
          <cell r="E1307" t="str">
            <v>RES - Reserved Placeholder</v>
          </cell>
          <cell r="F1307" t="str">
            <v>Pending</v>
          </cell>
        </row>
        <row r="1308">
          <cell r="B1308" t="str">
            <v>6105AK124-6243-MGAD-0009</v>
          </cell>
          <cell r="C1308" t="str">
            <v>220/33 kV Plant Main Substation - 33kVA MV E-house type 1B - Paint Schedule - Sht 1 of 1</v>
          </cell>
          <cell r="D1308" t="str">
            <v>'-</v>
          </cell>
          <cell r="E1308" t="str">
            <v>RES - Reserved Placeholder</v>
          </cell>
          <cell r="F1308" t="str">
            <v>Pending</v>
          </cell>
        </row>
        <row r="1309">
          <cell r="B1309" t="str">
            <v>6105AK124-6243-MGAD-0010</v>
          </cell>
          <cell r="C1309" t="str">
            <v>220/33 kV Plant Main Substation - 33kVA MV E-house type 1B - Signage Schedule - Sht 1 of 1</v>
          </cell>
          <cell r="D1309" t="str">
            <v>'-</v>
          </cell>
          <cell r="E1309" t="str">
            <v>RES - Reserved Placeholder</v>
          </cell>
          <cell r="F1309" t="str">
            <v>Pending</v>
          </cell>
        </row>
        <row r="1310">
          <cell r="B1310" t="str">
            <v>6105AK124-6243-MGAD-0011</v>
          </cell>
          <cell r="C1310" t="str">
            <v>220/33 kV Plant Main Substation - 33kVA MV E-house type 1C - External Views - Sht 1 of 1</v>
          </cell>
          <cell r="D1310" t="str">
            <v>'-</v>
          </cell>
          <cell r="E1310" t="str">
            <v>RES - Reserved Placeholder</v>
          </cell>
          <cell r="F1310" t="str">
            <v>Pending</v>
          </cell>
        </row>
        <row r="1311">
          <cell r="B1311" t="str">
            <v>6105AK124-6243-MGAD-0012</v>
          </cell>
          <cell r="C1311" t="str">
            <v>220/33 kV Plant Main Substation - 33kVA MV E-house type 1C - Internal Views - Sht 1 of 1</v>
          </cell>
          <cell r="D1311" t="str">
            <v>'-</v>
          </cell>
          <cell r="E1311" t="str">
            <v>RES - Reserved Placeholder</v>
          </cell>
          <cell r="F1311" t="str">
            <v>Pending</v>
          </cell>
        </row>
        <row r="1312">
          <cell r="B1312" t="str">
            <v>6105AK124-6243-MGAD-0013</v>
          </cell>
          <cell r="C1312" t="str">
            <v>220/33 kV Plant Main Substation - 33kVA MV E-house type 1C - Plan Views - Sht 1 of 1</v>
          </cell>
          <cell r="D1312" t="str">
            <v>'-</v>
          </cell>
          <cell r="E1312" t="str">
            <v>RES - Reserved Placeholder</v>
          </cell>
          <cell r="F1312" t="str">
            <v>Pending</v>
          </cell>
        </row>
        <row r="1313">
          <cell r="B1313" t="str">
            <v>6105AK124-6243-MGAD-0014</v>
          </cell>
          <cell r="C1313" t="str">
            <v>220/33 kV Plant Main Substation - 33kVA MV E-house type 1C - Paint Schedule - Sht 1 of 1</v>
          </cell>
          <cell r="D1313" t="str">
            <v>'-</v>
          </cell>
          <cell r="E1313" t="str">
            <v>RES - Reserved Placeholder</v>
          </cell>
          <cell r="F1313" t="str">
            <v>Pending</v>
          </cell>
        </row>
        <row r="1314">
          <cell r="B1314" t="str">
            <v>6105AK124-6243-MGAD-0015</v>
          </cell>
          <cell r="C1314" t="str">
            <v>220/33 kV Plant Main Substation - 33kVA MV E-house type 1C - Signage Schedule - Sht 1 of 1</v>
          </cell>
          <cell r="D1314" t="str">
            <v>'-</v>
          </cell>
          <cell r="E1314" t="str">
            <v>RES - Reserved Placeholder</v>
          </cell>
          <cell r="F1314" t="str">
            <v>Pending</v>
          </cell>
        </row>
        <row r="1315">
          <cell r="B1315" t="str">
            <v>6105AK124-6243-MPRC-0001</v>
          </cell>
          <cell r="C1315" t="str">
            <v>220/33 kV Plant Main Substation - Terrace, Roads and Access-ways for Plant Main Substation - Rigging Study and Lifting Equipment Design</v>
          </cell>
          <cell r="D1315" t="str">
            <v>'-</v>
          </cell>
          <cell r="E1315" t="str">
            <v>RES - Reserved Placeholder</v>
          </cell>
          <cell r="F1315" t="str">
            <v>Pending</v>
          </cell>
        </row>
        <row r="1316">
          <cell r="B1316" t="str">
            <v>6105AK124-6243-TRPT-0001</v>
          </cell>
          <cell r="C1316" t="str">
            <v>220/33 kV Plant Main Substation - Terrace, Roads and Access-ways for Plant Main Substation - Site Surveying and Geotechnical Report</v>
          </cell>
          <cell r="D1316" t="str">
            <v>'-</v>
          </cell>
          <cell r="E1316" t="str">
            <v>RES - Reserved Placeholder</v>
          </cell>
          <cell r="F1316" t="str">
            <v>Pending</v>
          </cell>
        </row>
        <row r="1317">
          <cell r="B1317" t="str">
            <v>6105AK124-6243-TRPT-0002</v>
          </cell>
          <cell r="C1317" t="str">
            <v>220/33 kV Plant Main Substation - Perimeter Fencing for Plant Main Substation - Site Surveying and Geotechnical Report</v>
          </cell>
          <cell r="D1317" t="str">
            <v>'-</v>
          </cell>
          <cell r="E1317" t="str">
            <v>RES - Reserved Placeholder</v>
          </cell>
          <cell r="F1317" t="str">
            <v>Pending</v>
          </cell>
        </row>
        <row r="1318">
          <cell r="B1318" t="str">
            <v>6105AK124-6243-WELE-0001</v>
          </cell>
          <cell r="C1318" t="str">
            <v>220/33 kV Plant Main Substation - 33kV Interconnect Cables between PM Substation and Main Cons Switch Yrd - Bulk Earth Works Design and Report</v>
          </cell>
          <cell r="D1318" t="str">
            <v>'-</v>
          </cell>
          <cell r="E1318" t="str">
            <v>RES - Reserved Placeholder</v>
          </cell>
          <cell r="F1318" t="str">
            <v>Pending</v>
          </cell>
        </row>
        <row r="1319">
          <cell r="B1319" t="str">
            <v>6105AK124-6243-WELE-0002</v>
          </cell>
          <cell r="C1319" t="str">
            <v>220/33 kV Plant Main Substation - Terrace, Roads and Access-ways for Plant Main Substation - Bulk Earth Works Design and Report</v>
          </cell>
          <cell r="D1319" t="str">
            <v>'-</v>
          </cell>
          <cell r="E1319" t="str">
            <v>RES - Reserved Placeholder</v>
          </cell>
          <cell r="F1319" t="str">
            <v>Pending</v>
          </cell>
        </row>
        <row r="1320">
          <cell r="B1320" t="str">
            <v>6105AK124-6243-WLAY-0001</v>
          </cell>
          <cell r="C1320" t="str">
            <v>220/33 kV Plant Main Substation - Terrace, Roads and Access-ways for Plant Main Substation - Drainage, Run-off and Impoundment Design</v>
          </cell>
          <cell r="D1320" t="str">
            <v>'-</v>
          </cell>
          <cell r="E1320" t="str">
            <v>RES - Reserved Placeholder</v>
          </cell>
          <cell r="F1320" t="str">
            <v>Pending</v>
          </cell>
        </row>
        <row r="1321">
          <cell r="B1321" t="str">
            <v>6105AK124-6243-WTRP-0001</v>
          </cell>
          <cell r="C1321" t="str">
            <v>220/33 kV Plant Main Substation - Terrace, Roads and Access-ways for Plant Main Substation - Soil Classification and Nomination Deliverables</v>
          </cell>
          <cell r="D1321" t="str">
            <v>'-</v>
          </cell>
          <cell r="E1321" t="str">
            <v>RES - Reserved Placeholder</v>
          </cell>
          <cell r="F1321" t="str">
            <v>Pending</v>
          </cell>
        </row>
        <row r="1322">
          <cell r="B1322" t="str">
            <v>6105AK124-6243-WTRP-0002</v>
          </cell>
          <cell r="C1322" t="str">
            <v>220/33 kV Plant Main Substation - Terrace, Roads and Access-ways for Plant Main Substation - Soil Resistivity Testing Report</v>
          </cell>
          <cell r="D1322" t="str">
            <v>'-</v>
          </cell>
          <cell r="E1322" t="str">
            <v>RES - Reserved Placeholder</v>
          </cell>
          <cell r="F1322" t="str">
            <v>Pending</v>
          </cell>
        </row>
        <row r="1323">
          <cell r="B1323" t="str">
            <v>6105AK124-6250-EDST-0001</v>
          </cell>
          <cell r="C1323" t="str">
            <v>Power Conditioning Equipment - Synchronous Condenser and Excitation System - Datasheet</v>
          </cell>
          <cell r="D1323" t="str">
            <v>'-</v>
          </cell>
          <cell r="E1323" t="str">
            <v>RES - Reserved Placeholder</v>
          </cell>
          <cell r="F1323" t="str">
            <v>Pending</v>
          </cell>
        </row>
        <row r="1324">
          <cell r="B1324" t="str">
            <v>6105AK124-6250-EREQ-0001</v>
          </cell>
          <cell r="C1324" t="str">
            <v>Power Conditioning Equipment - Synchronous Condenser - Request</v>
          </cell>
          <cell r="D1324" t="str">
            <v>'-</v>
          </cell>
          <cell r="E1324" t="str">
            <v>RES - Reserved Placeholder</v>
          </cell>
          <cell r="F1324" t="str">
            <v>Pending</v>
          </cell>
        </row>
        <row r="1325">
          <cell r="B1325" t="str">
            <v>6105AK124-6250-ESLD-0001</v>
          </cell>
          <cell r="C1325" t="str">
            <v>Power Conditioning Equipment - Primary Electrical Reticulation Network - Synchronous Condensers Preliminary Design  - Single Line Diagram - Sht 1 of 1</v>
          </cell>
          <cell r="D1325" t="str">
            <v>'-</v>
          </cell>
          <cell r="E1325" t="str">
            <v>RES - Reserved Placeholder</v>
          </cell>
          <cell r="F1325" t="str">
            <v>Pending</v>
          </cell>
        </row>
        <row r="1326">
          <cell r="B1326" t="str">
            <v>6105AK124-6250-ESOW-0001</v>
          </cell>
          <cell r="C1326" t="str">
            <v>Power Conditioning Equipment - Synchronous Condenser - Scope of Work</v>
          </cell>
          <cell r="D1326" t="str">
            <v>'-</v>
          </cell>
          <cell r="E1326" t="str">
            <v>RES - Reserved Placeholder</v>
          </cell>
          <cell r="F1326" t="str">
            <v>Pending</v>
          </cell>
        </row>
        <row r="1327">
          <cell r="B1327" t="str">
            <v>6105AK124-6251-BDBD-0001</v>
          </cell>
          <cell r="C1327" t="str">
            <v>Load Bank - Load Bank Project Package - Design Criteria / Basis of Design</v>
          </cell>
          <cell r="D1327" t="str">
            <v>'-</v>
          </cell>
          <cell r="E1327" t="str">
            <v>RES - Reserved Placeholder</v>
          </cell>
          <cell r="F1327" t="str">
            <v>Pending</v>
          </cell>
        </row>
        <row r="1328">
          <cell r="B1328" t="str">
            <v>6105AK124-6251-BPHL-0001</v>
          </cell>
          <cell r="C1328" t="str">
            <v>Load Bank - Load Bank Project Package - Control Philosophy</v>
          </cell>
          <cell r="D1328" t="str">
            <v>'-</v>
          </cell>
          <cell r="E1328" t="str">
            <v>RES - Reserved Placeholder</v>
          </cell>
          <cell r="F1328" t="str">
            <v>Pending</v>
          </cell>
        </row>
        <row r="1329">
          <cell r="B1329" t="str">
            <v>6105AK124-6251-BPHL-0002</v>
          </cell>
          <cell r="C1329" t="str">
            <v>Load Bank - Load Bank Project Package - Synchronization Philosophy</v>
          </cell>
          <cell r="D1329" t="str">
            <v>'-</v>
          </cell>
          <cell r="E1329" t="str">
            <v>RES - Reserved Placeholder</v>
          </cell>
          <cell r="F1329" t="str">
            <v>Pending</v>
          </cell>
        </row>
        <row r="1330">
          <cell r="B1330" t="str">
            <v>6105AK124-6251-BPHL-0003</v>
          </cell>
          <cell r="C1330" t="str">
            <v>Load Bank - 11kV Protection Relays for Wartsila Load Bank - Control Philosophy</v>
          </cell>
          <cell r="D1330" t="str">
            <v>'-</v>
          </cell>
          <cell r="E1330" t="str">
            <v>RES - Reserved Placeholder</v>
          </cell>
          <cell r="F1330" t="str">
            <v>Pending</v>
          </cell>
        </row>
        <row r="1331">
          <cell r="B1331" t="str">
            <v>6105AK124-6251-BPHL-0004</v>
          </cell>
          <cell r="C1331" t="str">
            <v>Load Bank - 11kV Protection Relays for Wartsila Load Bank - Synchronization Philosophy</v>
          </cell>
          <cell r="D1331" t="str">
            <v>'-</v>
          </cell>
          <cell r="E1331" t="str">
            <v>RES - Reserved Placeholder</v>
          </cell>
          <cell r="F1331" t="str">
            <v>Pending</v>
          </cell>
        </row>
        <row r="1332">
          <cell r="B1332" t="str">
            <v>6105AK124-6251-BPHL-0005</v>
          </cell>
          <cell r="C1332" t="str">
            <v>Load Bank - 11kV Protection Relays for Wartsila Load Bank - Power Management System Philosophy</v>
          </cell>
          <cell r="D1332" t="str">
            <v>'-</v>
          </cell>
          <cell r="E1332" t="str">
            <v>RES - Reserved Placeholder</v>
          </cell>
          <cell r="F1332" t="str">
            <v>Pending</v>
          </cell>
        </row>
        <row r="1333">
          <cell r="B1333" t="str">
            <v>6105AK124-6251-BPHL-0006</v>
          </cell>
          <cell r="C1333" t="str">
            <v>Load Bank - 11kV Protection Relays for Emerg. Generation Load Bank - Control Philosophy</v>
          </cell>
          <cell r="D1333" t="str">
            <v>'-</v>
          </cell>
          <cell r="E1333" t="str">
            <v>RES - Reserved Placeholder</v>
          </cell>
          <cell r="F1333" t="str">
            <v>Pending</v>
          </cell>
        </row>
        <row r="1334">
          <cell r="B1334" t="str">
            <v>6105AK124-6251-BPHL-0007</v>
          </cell>
          <cell r="C1334" t="str">
            <v>Load Bank - 11kV Protection Relays for Emerg. Generation Load Bank - Synchronization Philosophy</v>
          </cell>
          <cell r="D1334" t="str">
            <v>'-</v>
          </cell>
          <cell r="E1334" t="str">
            <v>RES - Reserved Placeholder</v>
          </cell>
          <cell r="F1334" t="str">
            <v>Pending</v>
          </cell>
        </row>
        <row r="1335">
          <cell r="B1335" t="str">
            <v>6105AK124-6251-BPHL-0008</v>
          </cell>
          <cell r="C1335" t="str">
            <v>Load Bank - 11kV Protection Relays for Emerg. Generation Load Bank - Power Management System Philosophy</v>
          </cell>
          <cell r="D1335" t="str">
            <v>'-</v>
          </cell>
          <cell r="E1335" t="str">
            <v>RES - Reserved Placeholder</v>
          </cell>
          <cell r="F1335" t="str">
            <v>Pending</v>
          </cell>
        </row>
        <row r="1336">
          <cell r="B1336" t="str">
            <v>6105AK124-6251-BPHL-0009</v>
          </cell>
          <cell r="C1336" t="str">
            <v>Load Bank - 11kV Protection Relays for Emergency Gen Load Bank - Control Philosophy</v>
          </cell>
          <cell r="D1336" t="str">
            <v>'-</v>
          </cell>
          <cell r="E1336" t="str">
            <v>RES - Reserved Placeholder</v>
          </cell>
          <cell r="F1336" t="str">
            <v>Pending</v>
          </cell>
        </row>
        <row r="1337">
          <cell r="B1337" t="str">
            <v>6105AK124-6251-BPHL-0010</v>
          </cell>
          <cell r="C1337" t="str">
            <v>Load Bank - 11kV Protection Relays for Emergency Gen Load Bank - Synchronization Philosophy</v>
          </cell>
          <cell r="D1337" t="str">
            <v>'-</v>
          </cell>
          <cell r="E1337" t="str">
            <v>RES - Reserved Placeholder</v>
          </cell>
          <cell r="F1337" t="str">
            <v>Pending</v>
          </cell>
        </row>
        <row r="1338">
          <cell r="B1338" t="str">
            <v>6105AK124-6251-BPHL-0011</v>
          </cell>
          <cell r="C1338" t="str">
            <v>Load Bank - 11kV Protection Relays for Emergency Gen Load Bank - Power Management System Philosophy</v>
          </cell>
          <cell r="D1338" t="str">
            <v>'-</v>
          </cell>
          <cell r="E1338" t="str">
            <v>RES - Reserved Placeholder</v>
          </cell>
          <cell r="F1338" t="str">
            <v>Pending</v>
          </cell>
        </row>
        <row r="1339">
          <cell r="B1339" t="str">
            <v>6105AK124-6251-BSPC-0001</v>
          </cell>
          <cell r="C1339" t="str">
            <v>Load Bank - Load Bank Project Package - Functional Design Specification</v>
          </cell>
          <cell r="D1339" t="str">
            <v>'-</v>
          </cell>
          <cell r="E1339" t="str">
            <v>RES - Reserved Placeholder</v>
          </cell>
          <cell r="F1339" t="str">
            <v>Pending</v>
          </cell>
        </row>
        <row r="1340">
          <cell r="B1340" t="str">
            <v>6105AK124-6251-BSTD-0001</v>
          </cell>
          <cell r="C1340" t="str">
            <v>Load Bank - Load Bank Project Package - System Detailed Engineering Design</v>
          </cell>
          <cell r="D1340" t="str">
            <v>'-</v>
          </cell>
          <cell r="E1340" t="str">
            <v>RES - Reserved Placeholder</v>
          </cell>
          <cell r="F1340" t="str">
            <v>Pending</v>
          </cell>
        </row>
        <row r="1341">
          <cell r="B1341" t="str">
            <v>6105AK124-6251-CDTL-0001</v>
          </cell>
          <cell r="C1341" t="str">
            <v>Load Bank - Main Consumer Substation - Load Bank Details</v>
          </cell>
          <cell r="D1341" t="str">
            <v>'-</v>
          </cell>
          <cell r="E1341" t="str">
            <v>RES - Reserved Placeholder</v>
          </cell>
          <cell r="F1341" t="str">
            <v>Pending</v>
          </cell>
        </row>
        <row r="1342">
          <cell r="B1342" t="str">
            <v>6105AK124-6251-CDTL-0002</v>
          </cell>
          <cell r="C1342" t="str">
            <v>Load Bank - Wartsila Power Plant 1 - Transformer - Rebar bending schedule</v>
          </cell>
          <cell r="D1342" t="str">
            <v>'-</v>
          </cell>
          <cell r="E1342" t="str">
            <v>RES - Reserved Placeholder</v>
          </cell>
          <cell r="F1342" t="str">
            <v>Pending</v>
          </cell>
        </row>
        <row r="1343">
          <cell r="B1343" t="str">
            <v>6105AK124-6251-CDTL-0003</v>
          </cell>
          <cell r="C1343" t="str">
            <v>Load Bank - Wartsila Power Plant 1 - Load bank  - Rebar bending schedule</v>
          </cell>
          <cell r="D1343" t="str">
            <v>'-</v>
          </cell>
          <cell r="E1343" t="str">
            <v>RES - Reserved Placeholder</v>
          </cell>
          <cell r="F1343" t="str">
            <v>Pending</v>
          </cell>
        </row>
        <row r="1344">
          <cell r="B1344" t="str">
            <v>6105AK124-6251-CDTL-0004</v>
          </cell>
          <cell r="C1344" t="str">
            <v>Load Bank - Wartsila Power Plant 1 - Gen Bund  - Rebar bending schedule</v>
          </cell>
          <cell r="D1344" t="str">
            <v>'-</v>
          </cell>
          <cell r="E1344" t="str">
            <v>RES - Reserved Placeholder</v>
          </cell>
          <cell r="F1344" t="str">
            <v>Pending</v>
          </cell>
        </row>
        <row r="1345">
          <cell r="B1345" t="str">
            <v>6105AK124-6251-CFND-0001</v>
          </cell>
          <cell r="C1345" t="str">
            <v>Load Bank - 36 MVA Power Station Mobile Load Bank Concrete Pad - Civil Foundation Design</v>
          </cell>
          <cell r="D1345" t="str">
            <v>'-</v>
          </cell>
          <cell r="E1345" t="str">
            <v>RES - Reserved Placeholder</v>
          </cell>
          <cell r="F1345" t="str">
            <v>Pending</v>
          </cell>
        </row>
        <row r="1346">
          <cell r="B1346" t="str">
            <v>6105AK124-6251-CFND-0002</v>
          </cell>
          <cell r="C1346" t="str">
            <v>Load Bank - 36 MVA Power Station Mobile Load Bank Concrete Pad - Plinth Design and Layout</v>
          </cell>
          <cell r="D1346" t="str">
            <v>'-</v>
          </cell>
          <cell r="E1346" t="str">
            <v>RES - Reserved Placeholder</v>
          </cell>
          <cell r="F1346" t="str">
            <v>Pending</v>
          </cell>
        </row>
        <row r="1347">
          <cell r="B1347" t="str">
            <v>6105AK124-6251-CFND-0003</v>
          </cell>
          <cell r="C1347" t="str">
            <v>Load Bank - 36 MVA Power Station Mobile Load Bank Cable Racks - Civil Foundation Design</v>
          </cell>
          <cell r="D1347" t="str">
            <v>'-</v>
          </cell>
          <cell r="E1347" t="str">
            <v>RES - Reserved Placeholder</v>
          </cell>
          <cell r="F1347" t="str">
            <v>Pending</v>
          </cell>
        </row>
        <row r="1348">
          <cell r="B1348" t="str">
            <v>6105AK124-6251-CFND-0004</v>
          </cell>
          <cell r="C1348" t="str">
            <v>Load Bank - Platform and Foundations for Wartsila Load Bank - Civil Foundation Design</v>
          </cell>
          <cell r="D1348" t="str">
            <v>'-</v>
          </cell>
          <cell r="E1348" t="str">
            <v>RES - Reserved Placeholder</v>
          </cell>
          <cell r="F1348" t="str">
            <v>Pending</v>
          </cell>
        </row>
        <row r="1349">
          <cell r="B1349" t="str">
            <v>6105AK124-6251-CFND-0005</v>
          </cell>
          <cell r="C1349" t="str">
            <v>Load Bank - Platform and Foundations for Wartsila Load Bank - Plinth Design and Layout</v>
          </cell>
          <cell r="D1349" t="str">
            <v>'-</v>
          </cell>
          <cell r="E1349" t="str">
            <v>RES - Reserved Placeholder</v>
          </cell>
          <cell r="F1349" t="str">
            <v>Pending</v>
          </cell>
        </row>
        <row r="1350">
          <cell r="B1350" t="str">
            <v>6105AK124-6251-CFND-0006</v>
          </cell>
          <cell r="C1350" t="str">
            <v>Load Bank - Perimeter Fencing for for Wartsila Load Bank - Civil Foundation Design</v>
          </cell>
          <cell r="D1350" t="str">
            <v>'-</v>
          </cell>
          <cell r="E1350" t="str">
            <v>RES - Reserved Placeholder</v>
          </cell>
          <cell r="F1350" t="str">
            <v>Pending</v>
          </cell>
        </row>
        <row r="1351">
          <cell r="B1351" t="str">
            <v>6105AK124-6251-CFND-0007</v>
          </cell>
          <cell r="C1351" t="str">
            <v>Load Bank - Small Power and Lighting for Wartsila Load Bank - Civil Foundation Design</v>
          </cell>
          <cell r="D1351" t="str">
            <v>'-</v>
          </cell>
          <cell r="E1351" t="str">
            <v>RES - Reserved Placeholder</v>
          </cell>
          <cell r="F1351" t="str">
            <v>Pending</v>
          </cell>
        </row>
        <row r="1352">
          <cell r="B1352" t="str">
            <v>6105AK124-6251-CFND-0008</v>
          </cell>
          <cell r="C1352" t="str">
            <v>Load Bank - Cable Racks and Trays for Wartsila Load Bank - Civil Foundation Design</v>
          </cell>
          <cell r="D1352" t="str">
            <v>'-</v>
          </cell>
          <cell r="E1352" t="str">
            <v>RES - Reserved Placeholder</v>
          </cell>
          <cell r="F1352" t="str">
            <v>Pending</v>
          </cell>
        </row>
        <row r="1353">
          <cell r="B1353" t="str">
            <v>6105AK124-6251-CFND-0009</v>
          </cell>
          <cell r="C1353" t="str">
            <v>Load Bank - Pad Platform and Foundations for Emergency Gen Load Bank - Civil Foundation Design</v>
          </cell>
          <cell r="D1353" t="str">
            <v>'-</v>
          </cell>
          <cell r="E1353" t="str">
            <v>RES - Reserved Placeholder</v>
          </cell>
          <cell r="F1353" t="str">
            <v>Pending</v>
          </cell>
        </row>
        <row r="1354">
          <cell r="B1354" t="str">
            <v>6105AK124-6251-CFND-0010</v>
          </cell>
          <cell r="C1354" t="str">
            <v>Load Bank - Pad Platform and Foundations for Emergency Gen Load Bank - Plinth Design and Layout</v>
          </cell>
          <cell r="D1354" t="str">
            <v>'-</v>
          </cell>
          <cell r="E1354" t="str">
            <v>RES - Reserved Placeholder</v>
          </cell>
          <cell r="F1354" t="str">
            <v>Pending</v>
          </cell>
        </row>
        <row r="1355">
          <cell r="B1355" t="str">
            <v>6105AK124-6251-CFND-0011</v>
          </cell>
          <cell r="C1355" t="str">
            <v>Load Bank - Perimeter Fencing for Emergency Gen Load Bank - Civil Foundation Design</v>
          </cell>
          <cell r="D1355" t="str">
            <v>'-</v>
          </cell>
          <cell r="E1355" t="str">
            <v>RES - Reserved Placeholder</v>
          </cell>
          <cell r="F1355" t="str">
            <v>Pending</v>
          </cell>
        </row>
        <row r="1356">
          <cell r="B1356" t="str">
            <v>6105AK124-6251-CFND-0012</v>
          </cell>
          <cell r="C1356" t="str">
            <v>Load Bank - Small Power and Lighting forEmergency Gen Load Bank - Civil Foundation Design</v>
          </cell>
          <cell r="D1356" t="str">
            <v>'-</v>
          </cell>
          <cell r="E1356" t="str">
            <v>RES - Reserved Placeholder</v>
          </cell>
          <cell r="F1356" t="str">
            <v>Pending</v>
          </cell>
        </row>
        <row r="1357">
          <cell r="B1357" t="str">
            <v>6105AK124-6251-CFND-0013</v>
          </cell>
          <cell r="C1357" t="str">
            <v>Load Bank - Cable Racks and Trays for Emergency Gen Load Bank - Civil Foundation Design</v>
          </cell>
          <cell r="D1357" t="str">
            <v>'-</v>
          </cell>
          <cell r="E1357" t="str">
            <v>RES - Reserved Placeholder</v>
          </cell>
          <cell r="F1357" t="str">
            <v>Pending</v>
          </cell>
        </row>
        <row r="1358">
          <cell r="B1358" t="str">
            <v>6105AK124-6251-CGAD-0001</v>
          </cell>
          <cell r="C1358" t="str">
            <v>Load Bank - 36 MVA Power Station Mobile Load Bank Connection Cables - Buildings and Structures GA</v>
          </cell>
          <cell r="D1358" t="str">
            <v>'-</v>
          </cell>
          <cell r="E1358" t="str">
            <v>RES - Reserved Placeholder</v>
          </cell>
          <cell r="F1358" t="str">
            <v>Pending</v>
          </cell>
        </row>
        <row r="1359">
          <cell r="B1359" t="str">
            <v>6105AK124-6251-CGAD-0002</v>
          </cell>
          <cell r="C1359" t="str">
            <v>Load Bank - 36 MVA Power Station Mobile Load Bank Connection Cables - Cables, OHL and Fibre Route GA</v>
          </cell>
          <cell r="D1359" t="str">
            <v>'-</v>
          </cell>
          <cell r="E1359" t="str">
            <v>RES - Reserved Placeholder</v>
          </cell>
          <cell r="F1359" t="str">
            <v>Pending</v>
          </cell>
        </row>
        <row r="1360">
          <cell r="B1360" t="str">
            <v>6105AK124-6251-CGAD-0003</v>
          </cell>
          <cell r="C1360" t="str">
            <v>Load Bank - 36 MVA Power Station Mobile Load Bank Connection Cables - Terrace Equipment GA</v>
          </cell>
          <cell r="D1360" t="str">
            <v>'-</v>
          </cell>
          <cell r="E1360" t="str">
            <v>RES - Reserved Placeholder</v>
          </cell>
          <cell r="F1360" t="str">
            <v>Pending</v>
          </cell>
        </row>
        <row r="1361">
          <cell r="B1361" t="str">
            <v>6105AK124-6251-CGAD-0004</v>
          </cell>
          <cell r="C1361" t="str">
            <v>Load Bank - 36 MVA Power Station Mobile Load Bank Cable Racks - Terrace Equipment GA</v>
          </cell>
          <cell r="D1361" t="str">
            <v>'-</v>
          </cell>
          <cell r="E1361" t="str">
            <v>RES - Reserved Placeholder</v>
          </cell>
          <cell r="F1361" t="str">
            <v>Pending</v>
          </cell>
        </row>
        <row r="1362">
          <cell r="B1362" t="str">
            <v>6105AK124-6251-CGAD-0005</v>
          </cell>
          <cell r="C1362" t="str">
            <v>Load Bank - 36 MVA Power Station Mobile Load Bank Cable Racks - Roads, Pathways, Offloading Areas and Fences GA</v>
          </cell>
          <cell r="D1362" t="str">
            <v>'-</v>
          </cell>
          <cell r="E1362" t="str">
            <v>RES - Reserved Placeholder</v>
          </cell>
          <cell r="F1362" t="str">
            <v>Pending</v>
          </cell>
        </row>
        <row r="1363">
          <cell r="B1363" t="str">
            <v>6105AK124-6251-CGAD-0006</v>
          </cell>
          <cell r="C1363" t="str">
            <v>Load Bank - 36 MVA Power Station Mobile Load Bank Earthing System - Buildings and Structures GA</v>
          </cell>
          <cell r="D1363" t="str">
            <v>'-</v>
          </cell>
          <cell r="E1363" t="str">
            <v>RES - Reserved Placeholder</v>
          </cell>
          <cell r="F1363" t="str">
            <v>Pending</v>
          </cell>
        </row>
        <row r="1364">
          <cell r="B1364" t="str">
            <v>6105AK124-6251-CGAD-0007</v>
          </cell>
          <cell r="C1364" t="str">
            <v>Load Bank - 36 MVA Power Station Mobile Load Bank Earthing System - Cables, OHL and Fibre Route GA</v>
          </cell>
          <cell r="D1364" t="str">
            <v>'-</v>
          </cell>
          <cell r="E1364" t="str">
            <v>RES - Reserved Placeholder</v>
          </cell>
          <cell r="F1364" t="str">
            <v>Pending</v>
          </cell>
        </row>
        <row r="1365">
          <cell r="B1365" t="str">
            <v>6105AK124-6251-CGAD-0008</v>
          </cell>
          <cell r="C1365" t="str">
            <v>Load Bank - 36 MVA Power Station Mobile Load Bank Earthing System - Terrace Equipment GA</v>
          </cell>
          <cell r="D1365" t="str">
            <v>'-</v>
          </cell>
          <cell r="E1365" t="str">
            <v>RES - Reserved Placeholder</v>
          </cell>
          <cell r="F1365" t="str">
            <v>Pending</v>
          </cell>
        </row>
        <row r="1366">
          <cell r="B1366" t="str">
            <v>6105AK124-6251-CGAD-0009</v>
          </cell>
          <cell r="C1366" t="str">
            <v>Load Bank - Platform and Foundations for Wartsila Load Bank - Buildings and Structures GA</v>
          </cell>
          <cell r="D1366" t="str">
            <v>'-</v>
          </cell>
          <cell r="E1366" t="str">
            <v>RES - Reserved Placeholder</v>
          </cell>
          <cell r="F1366" t="str">
            <v>Pending</v>
          </cell>
        </row>
        <row r="1367">
          <cell r="B1367" t="str">
            <v>6105AK124-6251-CGAD-0010</v>
          </cell>
          <cell r="C1367" t="str">
            <v>Load Bank - Platform and Foundations for Wartsila Load Bank - Cables, OHL and Fibre Route GA</v>
          </cell>
          <cell r="D1367" t="str">
            <v>'-</v>
          </cell>
          <cell r="E1367" t="str">
            <v>RES - Reserved Placeholder</v>
          </cell>
          <cell r="F1367" t="str">
            <v>Pending</v>
          </cell>
        </row>
        <row r="1368">
          <cell r="B1368" t="str">
            <v>6105AK124-6251-CGAD-0011</v>
          </cell>
          <cell r="C1368" t="str">
            <v>Load Bank - Platform and Foundations for Wartsila Load Bank - Terrace Equipment GA</v>
          </cell>
          <cell r="D1368" t="str">
            <v>'-</v>
          </cell>
          <cell r="E1368" t="str">
            <v>RES - Reserved Placeholder</v>
          </cell>
          <cell r="F1368" t="str">
            <v>Pending</v>
          </cell>
        </row>
        <row r="1369">
          <cell r="B1369" t="str">
            <v>6105AK124-6251-CGAD-0012</v>
          </cell>
          <cell r="C1369" t="str">
            <v>Load Bank - Platform and Foundations for Wartsila Load Bank - Lighting Design and Layout GA</v>
          </cell>
          <cell r="D1369" t="str">
            <v>'-</v>
          </cell>
          <cell r="E1369" t="str">
            <v>RES - Reserved Placeholder</v>
          </cell>
          <cell r="F1369" t="str">
            <v>Pending</v>
          </cell>
        </row>
        <row r="1370">
          <cell r="B1370" t="str">
            <v>6105AK124-6251-CGAD-0013</v>
          </cell>
          <cell r="C1370" t="str">
            <v>Load Bank - Platform and Foundations for Wartsila Load Bank - Roads, Pathways, Offloading Areas and Fences GA</v>
          </cell>
          <cell r="D1370" t="str">
            <v>'-</v>
          </cell>
          <cell r="E1370" t="str">
            <v>RES - Reserved Placeholder</v>
          </cell>
          <cell r="F1370" t="str">
            <v>Pending</v>
          </cell>
        </row>
        <row r="1371">
          <cell r="B1371" t="str">
            <v>6105AK124-6251-CGAD-0014</v>
          </cell>
          <cell r="C1371" t="str">
            <v>Load Bank - Platform and Foundations for Wartsila Load Bank - Stormwater and Effluent System Design</v>
          </cell>
          <cell r="D1371" t="str">
            <v>'-</v>
          </cell>
          <cell r="E1371" t="str">
            <v>RES - Reserved Placeholder</v>
          </cell>
          <cell r="F1371" t="str">
            <v>Pending</v>
          </cell>
        </row>
        <row r="1372">
          <cell r="B1372" t="str">
            <v>6105AK124-6251-CGAD-0015</v>
          </cell>
          <cell r="C1372" t="str">
            <v>Load Bank - Fire Protection and Detection System for Wartsila Load Bank - Fire Detection and Suppression System</v>
          </cell>
          <cell r="D1372" t="str">
            <v>'-</v>
          </cell>
          <cell r="E1372" t="str">
            <v>RES - Reserved Placeholder</v>
          </cell>
          <cell r="F1372" t="str">
            <v>Pending</v>
          </cell>
        </row>
        <row r="1373">
          <cell r="B1373" t="str">
            <v>6105AK124-6251-CGAD-0016</v>
          </cell>
          <cell r="C1373" t="str">
            <v>Load Bank - Perimeter Fencing for for Wartsila Load Bank - Roads, Pathways, Offloading Areas and Fences GA</v>
          </cell>
          <cell r="D1373" t="str">
            <v>'-</v>
          </cell>
          <cell r="E1373" t="str">
            <v>RES - Reserved Placeholder</v>
          </cell>
          <cell r="F1373" t="str">
            <v>Pending</v>
          </cell>
        </row>
        <row r="1374">
          <cell r="B1374" t="str">
            <v>6105AK124-6251-CGAD-0017</v>
          </cell>
          <cell r="C1374" t="str">
            <v>Load Bank - Perimeter Fencing for for Wartsila Load Bank - Lighting Design and Layout GA</v>
          </cell>
          <cell r="D1374" t="str">
            <v>'-</v>
          </cell>
          <cell r="E1374" t="str">
            <v>RES - Reserved Placeholder</v>
          </cell>
          <cell r="F1374" t="str">
            <v>Pending</v>
          </cell>
        </row>
        <row r="1375">
          <cell r="B1375" t="str">
            <v>6105AK124-6251-CGAD-0018</v>
          </cell>
          <cell r="C1375" t="str">
            <v>Load Bank - Terrace Roads and Access-ways for Wartsila Load Bank - Buildings and Structures GA</v>
          </cell>
          <cell r="D1375" t="str">
            <v>'-</v>
          </cell>
          <cell r="E1375" t="str">
            <v>RES - Reserved Placeholder</v>
          </cell>
          <cell r="F1375" t="str">
            <v>Pending</v>
          </cell>
        </row>
        <row r="1376">
          <cell r="B1376" t="str">
            <v>6105AK124-6251-CGAD-0019</v>
          </cell>
          <cell r="C1376" t="str">
            <v>Load Bank - Terrace Roads and Access-ways for Wartsila Load Bank - Key Emergency Points and Equipment</v>
          </cell>
          <cell r="D1376" t="str">
            <v>'-</v>
          </cell>
          <cell r="E1376" t="str">
            <v>RES - Reserved Placeholder</v>
          </cell>
          <cell r="F1376" t="str">
            <v>Pending</v>
          </cell>
        </row>
        <row r="1377">
          <cell r="B1377" t="str">
            <v>6105AK124-6251-CGAD-0020</v>
          </cell>
          <cell r="C1377" t="str">
            <v>Load Bank - Terrace Roads and Access-ways for Wartsila Load Bank - Terrace Equipment GA</v>
          </cell>
          <cell r="D1377" t="str">
            <v>'-</v>
          </cell>
          <cell r="E1377" t="str">
            <v>RES - Reserved Placeholder</v>
          </cell>
          <cell r="F1377" t="str">
            <v>Pending</v>
          </cell>
        </row>
        <row r="1378">
          <cell r="B1378" t="str">
            <v>6105AK124-6251-CGAD-0021</v>
          </cell>
          <cell r="C1378" t="str">
            <v>Load Bank - Terrace Roads and Access-ways for Wartsila Load Bank - Disposal Areas General Arrangement</v>
          </cell>
          <cell r="D1378" t="str">
            <v>'-</v>
          </cell>
          <cell r="E1378" t="str">
            <v>RES - Reserved Placeholder</v>
          </cell>
          <cell r="F1378" t="str">
            <v>Pending</v>
          </cell>
        </row>
        <row r="1379">
          <cell r="B1379" t="str">
            <v>6105AK124-6251-CGAD-0022</v>
          </cell>
          <cell r="C1379" t="str">
            <v>Load Bank - Terrace Roads and Access-ways for Wartsila Load Bank - Laydown Areas and Temp Buildings GA</v>
          </cell>
          <cell r="D1379" t="str">
            <v>'-</v>
          </cell>
          <cell r="E1379" t="str">
            <v>RES - Reserved Placeholder</v>
          </cell>
          <cell r="F1379" t="str">
            <v>Pending</v>
          </cell>
        </row>
        <row r="1380">
          <cell r="B1380" t="str">
            <v>6105AK124-6251-CGAD-0023</v>
          </cell>
          <cell r="C1380" t="str">
            <v>Load Bank - Terrace Roads and Access-ways for Wartsila Load Bank - Stormwater and Effluent System Design</v>
          </cell>
          <cell r="D1380" t="str">
            <v>'-</v>
          </cell>
          <cell r="E1380" t="str">
            <v>RES - Reserved Placeholder</v>
          </cell>
          <cell r="F1380" t="str">
            <v>Pending</v>
          </cell>
        </row>
        <row r="1381">
          <cell r="B1381" t="str">
            <v>6105AK124-6251-CGAD-0024</v>
          </cell>
          <cell r="C1381" t="str">
            <v>Load Bank - Terrace Roads and Access-ways for Wartsila Load Bank - Lighting Design and Layout GA</v>
          </cell>
          <cell r="D1381" t="str">
            <v>'-</v>
          </cell>
          <cell r="E1381" t="str">
            <v>RES - Reserved Placeholder</v>
          </cell>
          <cell r="F1381" t="str">
            <v>Pending</v>
          </cell>
        </row>
        <row r="1382">
          <cell r="B1382" t="str">
            <v>6105AK124-6251-CGAD-0025</v>
          </cell>
          <cell r="C1382" t="str">
            <v>Load Bank - Terrace Roads and Access-ways for Wartsila Load Bank - Roads, Pathways, Offloading Areas and Fences GA</v>
          </cell>
          <cell r="D1382" t="str">
            <v>'-</v>
          </cell>
          <cell r="E1382" t="str">
            <v>RES - Reserved Placeholder</v>
          </cell>
          <cell r="F1382" t="str">
            <v>Pending</v>
          </cell>
        </row>
        <row r="1383">
          <cell r="B1383" t="str">
            <v>6105AK124-6251-CGAD-0026</v>
          </cell>
          <cell r="C1383" t="str">
            <v>Load Bank - Small Power and Lighting for Wartsila Load Bank - Buildings and Structures GA</v>
          </cell>
          <cell r="D1383" t="str">
            <v>'-</v>
          </cell>
          <cell r="E1383" t="str">
            <v>RES - Reserved Placeholder</v>
          </cell>
          <cell r="F1383" t="str">
            <v>Pending</v>
          </cell>
        </row>
        <row r="1384">
          <cell r="B1384" t="str">
            <v>6105AK124-6251-CGAD-0027</v>
          </cell>
          <cell r="C1384" t="str">
            <v>Load Bank - Small Power and Lighting for Wartsila Load Bank - Cables, OHL and Fibre Route GA</v>
          </cell>
          <cell r="D1384" t="str">
            <v>'-</v>
          </cell>
          <cell r="E1384" t="str">
            <v>RES - Reserved Placeholder</v>
          </cell>
          <cell r="F1384" t="str">
            <v>Pending</v>
          </cell>
        </row>
        <row r="1385">
          <cell r="B1385" t="str">
            <v>6105AK124-6251-CGAD-0028</v>
          </cell>
          <cell r="C1385" t="str">
            <v>Load Bank - Small Power and Lighting for Wartsila Load Bank - Terrace Equipment GA</v>
          </cell>
          <cell r="D1385" t="str">
            <v>'-</v>
          </cell>
          <cell r="E1385" t="str">
            <v>RES - Reserved Placeholder</v>
          </cell>
          <cell r="F1385" t="str">
            <v>Pending</v>
          </cell>
        </row>
        <row r="1386">
          <cell r="B1386" t="str">
            <v>6105AK124-6251-CGAD-0029</v>
          </cell>
          <cell r="C1386" t="str">
            <v>Load Bank - Small Power and Lighting for Wartsila Load Bank - Laydown Areas and Temp Buildings GA</v>
          </cell>
          <cell r="D1386" t="str">
            <v>'-</v>
          </cell>
          <cell r="E1386" t="str">
            <v>RES - Reserved Placeholder</v>
          </cell>
          <cell r="F1386" t="str">
            <v>Pending</v>
          </cell>
        </row>
        <row r="1387">
          <cell r="B1387" t="str">
            <v>6105AK124-6251-CGAD-0030</v>
          </cell>
          <cell r="C1387" t="str">
            <v>Load Bank - Small Power and Lighting for Wartsila Load Bank - Lighting Design and Layout GA</v>
          </cell>
          <cell r="D1387" t="str">
            <v>'-</v>
          </cell>
          <cell r="E1387" t="str">
            <v>RES - Reserved Placeholder</v>
          </cell>
          <cell r="F1387" t="str">
            <v>Pending</v>
          </cell>
        </row>
        <row r="1388">
          <cell r="B1388" t="str">
            <v>6105AK124-6251-CGAD-0031</v>
          </cell>
          <cell r="C1388" t="str">
            <v>Load Bank - Small Power and Lighting for Wartsila Load Bank - Roads, Pathways, Offloading Areas and Fences GA</v>
          </cell>
          <cell r="D1388" t="str">
            <v>'-</v>
          </cell>
          <cell r="E1388" t="str">
            <v>RES - Reserved Placeholder</v>
          </cell>
          <cell r="F1388" t="str">
            <v>Pending</v>
          </cell>
        </row>
        <row r="1389">
          <cell r="B1389" t="str">
            <v>6105AK124-6251-CGAD-0032</v>
          </cell>
          <cell r="C1389" t="str">
            <v>Load Bank - Metering Instruments for Wartsila Load Bank - Terrace Equipment GA</v>
          </cell>
          <cell r="D1389" t="str">
            <v>'-</v>
          </cell>
          <cell r="E1389" t="str">
            <v>RES - Reserved Placeholder</v>
          </cell>
          <cell r="F1389" t="str">
            <v>Pending</v>
          </cell>
        </row>
        <row r="1390">
          <cell r="B1390" t="str">
            <v>6105AK124-6251-CGAD-0033</v>
          </cell>
          <cell r="C1390" t="str">
            <v>Load Bank - MV Cabling and Termination for Wartsila Load Bank - Cables, OHL and Fibre Route GA</v>
          </cell>
          <cell r="D1390" t="str">
            <v>'-</v>
          </cell>
          <cell r="E1390" t="str">
            <v>RES - Reserved Placeholder</v>
          </cell>
          <cell r="F1390" t="str">
            <v>Pending</v>
          </cell>
        </row>
        <row r="1391">
          <cell r="B1391" t="str">
            <v>6105AK124-6251-CGAD-0034</v>
          </cell>
          <cell r="C1391" t="str">
            <v>Load Bank - MV Cabling and Termination for Wartsila Load Bank - Terrace Equipment GA</v>
          </cell>
          <cell r="D1391" t="str">
            <v>'-</v>
          </cell>
          <cell r="E1391" t="str">
            <v>RES - Reserved Placeholder</v>
          </cell>
          <cell r="F1391" t="str">
            <v>Pending</v>
          </cell>
        </row>
        <row r="1392">
          <cell r="B1392" t="str">
            <v>6105AK124-6251-CGAD-0035</v>
          </cell>
          <cell r="C1392" t="str">
            <v>Load Bank - LV, Control and Signal Cables for Wartsila Load Bank - Cables, OHL and Fibre Route GA</v>
          </cell>
          <cell r="D1392" t="str">
            <v>'-</v>
          </cell>
          <cell r="E1392" t="str">
            <v>RES - Reserved Placeholder</v>
          </cell>
          <cell r="F1392" t="str">
            <v>Pending</v>
          </cell>
        </row>
        <row r="1393">
          <cell r="B1393" t="str">
            <v>6105AK124-6251-CGAD-0036</v>
          </cell>
          <cell r="C1393" t="str">
            <v>Load Bank - LV, Control and Signal Cables for Wartsila Load Bank - Terrace Equipment GA</v>
          </cell>
          <cell r="D1393" t="str">
            <v>'-</v>
          </cell>
          <cell r="E1393" t="str">
            <v>RES - Reserved Placeholder</v>
          </cell>
          <cell r="F1393" t="str">
            <v>Pending</v>
          </cell>
        </row>
        <row r="1394">
          <cell r="B1394" t="str">
            <v>6105AK124-6251-CGAD-0037</v>
          </cell>
          <cell r="C1394" t="str">
            <v>Load Bank - Cable Racks and Trays for Wartsila Load Bank - Buildings and Structures GA</v>
          </cell>
          <cell r="D1394" t="str">
            <v>'-</v>
          </cell>
          <cell r="E1394" t="str">
            <v>RES - Reserved Placeholder</v>
          </cell>
          <cell r="F1394" t="str">
            <v>Pending</v>
          </cell>
        </row>
        <row r="1395">
          <cell r="B1395" t="str">
            <v>6105AK124-6251-CGAD-0038</v>
          </cell>
          <cell r="C1395" t="str">
            <v>Load Bank - Cable Racks and Trays for Wartsila Load Bank - Cables, OHL and Fibre Route GA</v>
          </cell>
          <cell r="D1395" t="str">
            <v>'-</v>
          </cell>
          <cell r="E1395" t="str">
            <v>RES - Reserved Placeholder</v>
          </cell>
          <cell r="F1395" t="str">
            <v>Pending</v>
          </cell>
        </row>
        <row r="1396">
          <cell r="B1396" t="str">
            <v>6105AK124-6251-CGAD-0039</v>
          </cell>
          <cell r="C1396" t="str">
            <v>Load Bank - Cable Racks and Trays for Wartsila Load Bank - Terrace Equipment GA</v>
          </cell>
          <cell r="D1396" t="str">
            <v>'-</v>
          </cell>
          <cell r="E1396" t="str">
            <v>RES - Reserved Placeholder</v>
          </cell>
          <cell r="F1396" t="str">
            <v>Pending</v>
          </cell>
        </row>
        <row r="1397">
          <cell r="B1397" t="str">
            <v>6105AK124-6251-CGAD-0040</v>
          </cell>
          <cell r="C1397" t="str">
            <v>Load Bank - Cable Racks and Trays for Wartsila Load Bank - Roads, Pathways, Offloading Areas and Fences GA</v>
          </cell>
          <cell r="D1397" t="str">
            <v>'-</v>
          </cell>
          <cell r="E1397" t="str">
            <v>RES - Reserved Placeholder</v>
          </cell>
          <cell r="F1397" t="str">
            <v>Pending</v>
          </cell>
        </row>
        <row r="1398">
          <cell r="B1398" t="str">
            <v>6105AK124-6251-CGAD-0041</v>
          </cell>
          <cell r="C1398" t="str">
            <v>Load Bank - Cable Trench and Tunnels for Wartsila Load Bank - Buildings and Structures GA</v>
          </cell>
          <cell r="D1398" t="str">
            <v>'-</v>
          </cell>
          <cell r="E1398" t="str">
            <v>RES - Reserved Placeholder</v>
          </cell>
          <cell r="F1398" t="str">
            <v>Pending</v>
          </cell>
        </row>
        <row r="1399">
          <cell r="B1399" t="str">
            <v>6105AK124-6251-CGAD-0042</v>
          </cell>
          <cell r="C1399" t="str">
            <v>Load Bank - Cable Trench and Tunnels for Wartsila Load Bank - Cables, OHL and Fibre Route GA</v>
          </cell>
          <cell r="D1399" t="str">
            <v>'-</v>
          </cell>
          <cell r="E1399" t="str">
            <v>RES - Reserved Placeholder</v>
          </cell>
          <cell r="F1399" t="str">
            <v>Pending</v>
          </cell>
        </row>
        <row r="1400">
          <cell r="B1400" t="str">
            <v>6105AK124-6251-CGAD-0043</v>
          </cell>
          <cell r="C1400" t="str">
            <v>Load Bank - Cable Trench and Tunnels for Wartsila Load Bank - Terrace Equipment GA</v>
          </cell>
          <cell r="D1400" t="str">
            <v>'-</v>
          </cell>
          <cell r="E1400" t="str">
            <v>RES - Reserved Placeholder</v>
          </cell>
          <cell r="F1400" t="str">
            <v>Pending</v>
          </cell>
        </row>
        <row r="1401">
          <cell r="B1401" t="str">
            <v>6105AK124-6251-CGAD-0044</v>
          </cell>
          <cell r="C1401" t="str">
            <v>Load Bank - Lightning Protection System forWartsila Load Bank - Buildings and Structures GA</v>
          </cell>
          <cell r="D1401" t="str">
            <v>'-</v>
          </cell>
          <cell r="E1401" t="str">
            <v>RES - Reserved Placeholder</v>
          </cell>
          <cell r="F1401" t="str">
            <v>Pending</v>
          </cell>
        </row>
        <row r="1402">
          <cell r="B1402" t="str">
            <v>6105AK124-6251-CGAD-0045</v>
          </cell>
          <cell r="C1402" t="str">
            <v>Load Bank - Lightning Protection System forWartsila Load Bank - Cables, OHL and Fibre Route GA</v>
          </cell>
          <cell r="D1402" t="str">
            <v>'-</v>
          </cell>
          <cell r="E1402" t="str">
            <v>RES - Reserved Placeholder</v>
          </cell>
          <cell r="F1402" t="str">
            <v>Pending</v>
          </cell>
        </row>
        <row r="1403">
          <cell r="B1403" t="str">
            <v>6105AK124-6251-CGAD-0046</v>
          </cell>
          <cell r="C1403" t="str">
            <v>Load Bank - Lightning Protection System forWartsila Load Bank - Terrace Equipment GA</v>
          </cell>
          <cell r="D1403" t="str">
            <v>'-</v>
          </cell>
          <cell r="E1403" t="str">
            <v>RES - Reserved Placeholder</v>
          </cell>
          <cell r="F1403" t="str">
            <v>Pending</v>
          </cell>
        </row>
        <row r="1404">
          <cell r="B1404" t="str">
            <v>6105AK124-6251-CGAD-0047</v>
          </cell>
          <cell r="C1404" t="str">
            <v>Load Bank - Earthing System for Wartsila Load Bank - Lighting Design and Layout GA</v>
          </cell>
          <cell r="D1404" t="str">
            <v>'-</v>
          </cell>
          <cell r="E1404" t="str">
            <v>RES - Reserved Placeholder</v>
          </cell>
          <cell r="F1404" t="str">
            <v>Pending</v>
          </cell>
        </row>
        <row r="1405">
          <cell r="B1405" t="str">
            <v>6105AK124-6251-CGAD-0048</v>
          </cell>
          <cell r="C1405" t="str">
            <v>Load Bank - Pad Platform and Foundations for Emergency Gen Load Bank - Buildings and Structures GA</v>
          </cell>
          <cell r="D1405" t="str">
            <v>'-</v>
          </cell>
          <cell r="E1405" t="str">
            <v>RES - Reserved Placeholder</v>
          </cell>
          <cell r="F1405" t="str">
            <v>Pending</v>
          </cell>
        </row>
        <row r="1406">
          <cell r="B1406" t="str">
            <v>6105AK124-6251-CGAD-0049</v>
          </cell>
          <cell r="C1406" t="str">
            <v>Load Bank - Pad Platform and Foundations for Emergency Gen Load Bank - Cables, OHL and Fibre Route GA</v>
          </cell>
          <cell r="D1406" t="str">
            <v>'-</v>
          </cell>
          <cell r="E1406" t="str">
            <v>RES - Reserved Placeholder</v>
          </cell>
          <cell r="F1406" t="str">
            <v>Pending</v>
          </cell>
        </row>
        <row r="1407">
          <cell r="B1407" t="str">
            <v>6105AK124-6251-CGAD-0050</v>
          </cell>
          <cell r="C1407" t="str">
            <v>Load Bank - Pad Platform and Foundations for Emergency Gen Load Bank - Terrace Equipment GA</v>
          </cell>
          <cell r="D1407" t="str">
            <v>'-</v>
          </cell>
          <cell r="E1407" t="str">
            <v>RES - Reserved Placeholder</v>
          </cell>
          <cell r="F1407" t="str">
            <v>Pending</v>
          </cell>
        </row>
        <row r="1408">
          <cell r="B1408" t="str">
            <v>6105AK124-6251-CGAD-0051</v>
          </cell>
          <cell r="C1408" t="str">
            <v>Load Bank - Pad Platform and Foundations for Emergency Gen Load Bank - Lighting Design and Layout GA</v>
          </cell>
          <cell r="D1408" t="str">
            <v>'-</v>
          </cell>
          <cell r="E1408" t="str">
            <v>RES - Reserved Placeholder</v>
          </cell>
          <cell r="F1408" t="str">
            <v>Pending</v>
          </cell>
        </row>
        <row r="1409">
          <cell r="B1409" t="str">
            <v>6105AK124-6251-CGAD-0052</v>
          </cell>
          <cell r="C1409" t="str">
            <v>Load Bank - Pad Platform and Foundations for Emergency Gen Load Bank - Roads, Pathways, Offloading Areas and Fences GA</v>
          </cell>
          <cell r="D1409" t="str">
            <v>'-</v>
          </cell>
          <cell r="E1409" t="str">
            <v>RES - Reserved Placeholder</v>
          </cell>
          <cell r="F1409" t="str">
            <v>Pending</v>
          </cell>
        </row>
        <row r="1410">
          <cell r="B1410" t="str">
            <v>6105AK124-6251-CGAD-0053</v>
          </cell>
          <cell r="C1410" t="str">
            <v>Load Bank - Pad Platform and Foundations for Emergency Gen Load Bank - Stormwater and Effluent System Design</v>
          </cell>
          <cell r="D1410" t="str">
            <v>'-</v>
          </cell>
          <cell r="E1410" t="str">
            <v>RES - Reserved Placeholder</v>
          </cell>
          <cell r="F1410" t="str">
            <v>Pending</v>
          </cell>
        </row>
        <row r="1411">
          <cell r="B1411" t="str">
            <v>6105AK124-6251-CGAD-0054</v>
          </cell>
          <cell r="C1411" t="str">
            <v>Load Bank - Fire Protection System Emergency Gen Load Bank - Fire Detection and Suppression System</v>
          </cell>
          <cell r="D1411" t="str">
            <v>'-</v>
          </cell>
          <cell r="E1411" t="str">
            <v>RES - Reserved Placeholder</v>
          </cell>
          <cell r="F1411" t="str">
            <v>Pending</v>
          </cell>
        </row>
        <row r="1412">
          <cell r="B1412" t="str">
            <v>6105AK124-6251-CGAD-0055</v>
          </cell>
          <cell r="C1412" t="str">
            <v>Load Bank - Perimeter Fencing for Emergency Gen Load Bank - Buildings and Structures GA</v>
          </cell>
          <cell r="D1412" t="str">
            <v>'-</v>
          </cell>
          <cell r="E1412" t="str">
            <v>RES - Reserved Placeholder</v>
          </cell>
          <cell r="F1412" t="str">
            <v>Pending</v>
          </cell>
        </row>
        <row r="1413">
          <cell r="B1413" t="str">
            <v>6105AK124-6251-CGAD-0056</v>
          </cell>
          <cell r="C1413" t="str">
            <v>Load Bank - Perimeter Fencing for Emergency Gen Load Bank - Key Emergency Points and Equipment</v>
          </cell>
          <cell r="D1413" t="str">
            <v>'-</v>
          </cell>
          <cell r="E1413" t="str">
            <v>RES - Reserved Placeholder</v>
          </cell>
          <cell r="F1413" t="str">
            <v>Pending</v>
          </cell>
        </row>
        <row r="1414">
          <cell r="B1414" t="str">
            <v>6105AK124-6251-CGAD-0057</v>
          </cell>
          <cell r="C1414" t="str">
            <v>Load Bank - Perimeter Fencing for Emergency Gen Load Bank - Terrace Equipment GA</v>
          </cell>
          <cell r="D1414" t="str">
            <v>'-</v>
          </cell>
          <cell r="E1414" t="str">
            <v>RES - Reserved Placeholder</v>
          </cell>
          <cell r="F1414" t="str">
            <v>Pending</v>
          </cell>
        </row>
        <row r="1415">
          <cell r="B1415" t="str">
            <v>6105AK124-6251-CGAD-0058</v>
          </cell>
          <cell r="C1415" t="str">
            <v>Load Bank - Perimeter Fencing for Emergency Gen Load Bank - Disposal Areas General Arrangement</v>
          </cell>
          <cell r="D1415" t="str">
            <v>'-</v>
          </cell>
          <cell r="E1415" t="str">
            <v>RES - Reserved Placeholder</v>
          </cell>
          <cell r="F1415" t="str">
            <v>Pending</v>
          </cell>
        </row>
        <row r="1416">
          <cell r="B1416" t="str">
            <v>6105AK124-6251-CGAD-0059</v>
          </cell>
          <cell r="C1416" t="str">
            <v>Load Bank - Perimeter Fencing for Emergency Gen Load Bank - Laydown Areas and Temp Buildings GA</v>
          </cell>
          <cell r="D1416" t="str">
            <v>'-</v>
          </cell>
          <cell r="E1416" t="str">
            <v>RES - Reserved Placeholder</v>
          </cell>
          <cell r="F1416" t="str">
            <v>Pending</v>
          </cell>
        </row>
        <row r="1417">
          <cell r="B1417" t="str">
            <v>6105AK124-6251-CGAD-0060</v>
          </cell>
          <cell r="C1417" t="str">
            <v>Load Bank - Perimeter Fencing for Emergency Gen Load Bank - Stormwater and Effluent System Design</v>
          </cell>
          <cell r="D1417" t="str">
            <v>'-</v>
          </cell>
          <cell r="E1417" t="str">
            <v>RES - Reserved Placeholder</v>
          </cell>
          <cell r="F1417" t="str">
            <v>Pending</v>
          </cell>
        </row>
        <row r="1418">
          <cell r="B1418" t="str">
            <v>6105AK124-6251-CGAD-0061</v>
          </cell>
          <cell r="C1418" t="str">
            <v>Load Bank - Small Power and Lighting forEmergency Gen Load Bank - Buildings and Structures GA</v>
          </cell>
          <cell r="D1418" t="str">
            <v>'-</v>
          </cell>
          <cell r="E1418" t="str">
            <v>RES - Reserved Placeholder</v>
          </cell>
          <cell r="F1418" t="str">
            <v>Pending</v>
          </cell>
        </row>
        <row r="1419">
          <cell r="B1419" t="str">
            <v>6105AK124-6251-CGAD-0062</v>
          </cell>
          <cell r="C1419" t="str">
            <v>Load Bank - Small Power and Lighting forEmergency Gen Load Bank - Cables, OHL and Fibre Route GA</v>
          </cell>
          <cell r="D1419" t="str">
            <v>'-</v>
          </cell>
          <cell r="E1419" t="str">
            <v>RES - Reserved Placeholder</v>
          </cell>
          <cell r="F1419" t="str">
            <v>Pending</v>
          </cell>
        </row>
        <row r="1420">
          <cell r="B1420" t="str">
            <v>6105AK124-6251-CGAD-0063</v>
          </cell>
          <cell r="C1420" t="str">
            <v>Load Bank - Small Power and Lighting forEmergency Gen Load Bank - Terrace Equipment GA</v>
          </cell>
          <cell r="D1420" t="str">
            <v>'-</v>
          </cell>
          <cell r="E1420" t="str">
            <v>RES - Reserved Placeholder</v>
          </cell>
          <cell r="F1420" t="str">
            <v>Pending</v>
          </cell>
        </row>
        <row r="1421">
          <cell r="B1421" t="str">
            <v>6105AK124-6251-CGAD-0064</v>
          </cell>
          <cell r="C1421" t="str">
            <v>Load Bank - Small Power and Lighting forEmergency Gen Load Bank - Laydown Areas and Temp Buildings GA</v>
          </cell>
          <cell r="D1421" t="str">
            <v>'-</v>
          </cell>
          <cell r="E1421" t="str">
            <v>RES - Reserved Placeholder</v>
          </cell>
          <cell r="F1421" t="str">
            <v>Pending</v>
          </cell>
        </row>
        <row r="1422">
          <cell r="B1422" t="str">
            <v>6105AK124-6251-CGAD-0065</v>
          </cell>
          <cell r="C1422" t="str">
            <v>Load Bank - Small Power and Lighting forEmergency Gen Load Bank - Lighting Design and Layout GA</v>
          </cell>
          <cell r="D1422" t="str">
            <v>'-</v>
          </cell>
          <cell r="E1422" t="str">
            <v>RES - Reserved Placeholder</v>
          </cell>
          <cell r="F1422" t="str">
            <v>Pending</v>
          </cell>
        </row>
        <row r="1423">
          <cell r="B1423" t="str">
            <v>6105AK124-6251-CGAD-0066</v>
          </cell>
          <cell r="C1423" t="str">
            <v>Load Bank - Small Power and Lighting forEmergency Gen Load Bank - Roads, Pathways, Offloading Areas and Fences GA</v>
          </cell>
          <cell r="D1423" t="str">
            <v>'-</v>
          </cell>
          <cell r="E1423" t="str">
            <v>RES - Reserved Placeholder</v>
          </cell>
          <cell r="F1423" t="str">
            <v>Pending</v>
          </cell>
        </row>
        <row r="1424">
          <cell r="B1424" t="str">
            <v>6105AK124-6251-CGAD-0067</v>
          </cell>
          <cell r="C1424" t="str">
            <v>Load Bank - Metering Instruments for Emergency Gen Load Bank - Terrace Equipment GA</v>
          </cell>
          <cell r="D1424" t="str">
            <v>'-</v>
          </cell>
          <cell r="E1424" t="str">
            <v>RES - Reserved Placeholder</v>
          </cell>
          <cell r="F1424" t="str">
            <v>Pending</v>
          </cell>
        </row>
        <row r="1425">
          <cell r="B1425" t="str">
            <v>6105AK124-6251-CGAD-0068</v>
          </cell>
          <cell r="C1425" t="str">
            <v>Load Bank - MV Cabling and Termination for Emergency Gen Load Bank - Cables, OHL and Fibre Route GA</v>
          </cell>
          <cell r="D1425" t="str">
            <v>'-</v>
          </cell>
          <cell r="E1425" t="str">
            <v>RES - Reserved Placeholder</v>
          </cell>
          <cell r="F1425" t="str">
            <v>Pending</v>
          </cell>
        </row>
        <row r="1426">
          <cell r="B1426" t="str">
            <v>6105AK124-6251-CGAD-0069</v>
          </cell>
          <cell r="C1426" t="str">
            <v>Load Bank - MV Cabling and Termination for Emergency Gen Load Bank - Terrace Equipment GA</v>
          </cell>
          <cell r="D1426" t="str">
            <v>'-</v>
          </cell>
          <cell r="E1426" t="str">
            <v>RES - Reserved Placeholder</v>
          </cell>
          <cell r="F1426" t="str">
            <v>Pending</v>
          </cell>
        </row>
        <row r="1427">
          <cell r="B1427" t="str">
            <v>6105AK124-6251-CGAD-0070</v>
          </cell>
          <cell r="C1427" t="str">
            <v>Load Bank - LV, Control and Signal Cables for Emergency Gen Load Bank - Cables, OHL and Fibre Route GA</v>
          </cell>
          <cell r="D1427" t="str">
            <v>'-</v>
          </cell>
          <cell r="E1427" t="str">
            <v>RES - Reserved Placeholder</v>
          </cell>
          <cell r="F1427" t="str">
            <v>Pending</v>
          </cell>
        </row>
        <row r="1428">
          <cell r="B1428" t="str">
            <v>6105AK124-6251-CGAD-0071</v>
          </cell>
          <cell r="C1428" t="str">
            <v>Load Bank - LV, Control and Signal Cables for Emergency Gen Load Bank - Terrace Equipment GA</v>
          </cell>
          <cell r="D1428" t="str">
            <v>'-</v>
          </cell>
          <cell r="E1428" t="str">
            <v>RES - Reserved Placeholder</v>
          </cell>
          <cell r="F1428" t="str">
            <v>Pending</v>
          </cell>
        </row>
        <row r="1429">
          <cell r="B1429" t="str">
            <v>6105AK124-6251-CGAD-0072</v>
          </cell>
          <cell r="C1429" t="str">
            <v>Load Bank - Cable Racks and Trays for Emergency Gen Load Bank - Buildings and Structures GA</v>
          </cell>
          <cell r="D1429" t="str">
            <v>'-</v>
          </cell>
          <cell r="E1429" t="str">
            <v>RES - Reserved Placeholder</v>
          </cell>
          <cell r="F1429" t="str">
            <v>Pending</v>
          </cell>
        </row>
        <row r="1430">
          <cell r="B1430" t="str">
            <v>6105AK124-6251-CGAD-0073</v>
          </cell>
          <cell r="C1430" t="str">
            <v>Load Bank - Cable Racks and Trays for Emergency Gen Load Bank - Cables, OHL and Fibre Route GA</v>
          </cell>
          <cell r="D1430" t="str">
            <v>'-</v>
          </cell>
          <cell r="E1430" t="str">
            <v>RES - Reserved Placeholder</v>
          </cell>
          <cell r="F1430" t="str">
            <v>Pending</v>
          </cell>
        </row>
        <row r="1431">
          <cell r="B1431" t="str">
            <v>6105AK124-6251-CGAD-0074</v>
          </cell>
          <cell r="C1431" t="str">
            <v>Load Bank - Cable Racks and Trays for Emergency Gen Load Bank - Terrace Equipment GA</v>
          </cell>
          <cell r="D1431" t="str">
            <v>'-</v>
          </cell>
          <cell r="E1431" t="str">
            <v>RES - Reserved Placeholder</v>
          </cell>
          <cell r="F1431" t="str">
            <v>Pending</v>
          </cell>
        </row>
        <row r="1432">
          <cell r="B1432" t="str">
            <v>6105AK124-6251-CGAD-0075</v>
          </cell>
          <cell r="C1432" t="str">
            <v>Load Bank - Cable Racks and Trays for Emergency Gen Load Bank - Roads, Pathways, Offloading Areas and Fences GA</v>
          </cell>
          <cell r="D1432" t="str">
            <v>'-</v>
          </cell>
          <cell r="E1432" t="str">
            <v>RES - Reserved Placeholder</v>
          </cell>
          <cell r="F1432" t="str">
            <v>Pending</v>
          </cell>
        </row>
        <row r="1433">
          <cell r="B1433" t="str">
            <v>6105AK124-6251-CGAD-0076</v>
          </cell>
          <cell r="C1433" t="str">
            <v>Load Bank - Cable Trench and Tunnels for Emergency Gen Load Bank - Buildings and Structures GA</v>
          </cell>
          <cell r="D1433" t="str">
            <v>'-</v>
          </cell>
          <cell r="E1433" t="str">
            <v>RES - Reserved Placeholder</v>
          </cell>
          <cell r="F1433" t="str">
            <v>Pending</v>
          </cell>
        </row>
        <row r="1434">
          <cell r="B1434" t="str">
            <v>6105AK124-6251-CGAD-0077</v>
          </cell>
          <cell r="C1434" t="str">
            <v>Load Bank - Cable Trench and Tunnels for Emergency Gen Load Bank - Cables, OHL and Fibre Route GA</v>
          </cell>
          <cell r="D1434" t="str">
            <v>'-</v>
          </cell>
          <cell r="E1434" t="str">
            <v>RES - Reserved Placeholder</v>
          </cell>
          <cell r="F1434" t="str">
            <v>Pending</v>
          </cell>
        </row>
        <row r="1435">
          <cell r="B1435" t="str">
            <v>6105AK124-6251-CGAD-0078</v>
          </cell>
          <cell r="C1435" t="str">
            <v>Load Bank - Cable Trench and Tunnels for Emergency Gen Load Bank - Terrace Equipment GA</v>
          </cell>
          <cell r="D1435" t="str">
            <v>'-</v>
          </cell>
          <cell r="E1435" t="str">
            <v>RES - Reserved Placeholder</v>
          </cell>
          <cell r="F1435" t="str">
            <v>Pending</v>
          </cell>
        </row>
        <row r="1436">
          <cell r="B1436" t="str">
            <v>6105AK124-6251-CGAD-0079</v>
          </cell>
          <cell r="C1436" t="str">
            <v>Load Bank - Lightning Protection System for Emergency Gen Load Bank - Buildings and Structures GA</v>
          </cell>
          <cell r="D1436" t="str">
            <v>'-</v>
          </cell>
          <cell r="E1436" t="str">
            <v>RES - Reserved Placeholder</v>
          </cell>
          <cell r="F1436" t="str">
            <v>Pending</v>
          </cell>
        </row>
        <row r="1437">
          <cell r="B1437" t="str">
            <v>6105AK124-6251-CGAD-0080</v>
          </cell>
          <cell r="C1437" t="str">
            <v>Load Bank - Lightning Protection System for Emergency Gen Load Bank - Cables, OHL and Fibre Route GA</v>
          </cell>
          <cell r="D1437" t="str">
            <v>'-</v>
          </cell>
          <cell r="E1437" t="str">
            <v>RES - Reserved Placeholder</v>
          </cell>
          <cell r="F1437" t="str">
            <v>Pending</v>
          </cell>
        </row>
        <row r="1438">
          <cell r="B1438" t="str">
            <v>6105AK124-6251-CGAD-0081</v>
          </cell>
          <cell r="C1438" t="str">
            <v>Load Bank - Lightning Protection System for Emergency Gen Load Bank - Terrace Equipment GA</v>
          </cell>
          <cell r="D1438" t="str">
            <v>'-</v>
          </cell>
          <cell r="E1438" t="str">
            <v>RES - Reserved Placeholder</v>
          </cell>
          <cell r="F1438" t="str">
            <v>Pending</v>
          </cell>
        </row>
        <row r="1439">
          <cell r="B1439" t="str">
            <v>6105AK124-6251-CGAD-0082</v>
          </cell>
          <cell r="C1439" t="str">
            <v>Load Bank - Earthing System forEmergency Gen Load Bank - Lighting Design and Layout GA</v>
          </cell>
          <cell r="D1439" t="str">
            <v>'-</v>
          </cell>
          <cell r="E1439" t="str">
            <v>RES - Reserved Placeholder</v>
          </cell>
          <cell r="F1439" t="str">
            <v>Pending</v>
          </cell>
        </row>
        <row r="1440">
          <cell r="B1440" t="str">
            <v>6105AK124-6251-CGAD-0083</v>
          </cell>
          <cell r="C1440" t="str">
            <v>Load Bank - 36 MVA Power Station Mobile Load Bank Concrete Pad - Buildings and Structures GA</v>
          </cell>
          <cell r="D1440" t="str">
            <v>'-</v>
          </cell>
          <cell r="E1440" t="str">
            <v>RES - Reserved Placeholder</v>
          </cell>
          <cell r="F1440" t="str">
            <v>Pending</v>
          </cell>
        </row>
        <row r="1441">
          <cell r="B1441" t="str">
            <v>6105AK124-6251-CGAD-0084</v>
          </cell>
          <cell r="C1441" t="str">
            <v>Load Bank - 36 MVA Power Station Mobile Load Bank Concrete Pad - Cables, OHL and Fibre Route GA</v>
          </cell>
          <cell r="D1441" t="str">
            <v>'-</v>
          </cell>
          <cell r="E1441" t="str">
            <v>RES - Reserved Placeholder</v>
          </cell>
          <cell r="F1441" t="str">
            <v>Pending</v>
          </cell>
        </row>
        <row r="1442">
          <cell r="B1442" t="str">
            <v>6105AK124-6251-CGAD-0085</v>
          </cell>
          <cell r="C1442" t="str">
            <v>Load Bank - 36 MVA Power Station Mobile Load Bank Concrete Pad - Terrace Equipment GA</v>
          </cell>
          <cell r="D1442" t="str">
            <v>'-</v>
          </cell>
          <cell r="E1442" t="str">
            <v>RES - Reserved Placeholder</v>
          </cell>
          <cell r="F1442" t="str">
            <v>Pending</v>
          </cell>
        </row>
        <row r="1443">
          <cell r="B1443" t="str">
            <v>6105AK124-6251-CGAD-0086</v>
          </cell>
          <cell r="C1443" t="str">
            <v>Load Bank - 36 MVA Power Station Mobile Load Bank Concrete Pad - Lighting Design and Layout GA</v>
          </cell>
          <cell r="D1443" t="str">
            <v>'-</v>
          </cell>
          <cell r="E1443" t="str">
            <v>RES - Reserved Placeholder</v>
          </cell>
          <cell r="F1443" t="str">
            <v>Pending</v>
          </cell>
        </row>
        <row r="1444">
          <cell r="B1444" t="str">
            <v>6105AK124-6251-CGAD-0087</v>
          </cell>
          <cell r="C1444" t="str">
            <v>Load Bank - 36 MVA Power Station Mobile Load Bank Concrete Pad - Roads, Pathways, Offloading Areas and Fences GA</v>
          </cell>
          <cell r="D1444" t="str">
            <v>'-</v>
          </cell>
          <cell r="E1444" t="str">
            <v>RES - Reserved Placeholder</v>
          </cell>
          <cell r="F1444" t="str">
            <v>Pending</v>
          </cell>
        </row>
        <row r="1445">
          <cell r="B1445" t="str">
            <v>6105AK124-6251-CGAD-0088</v>
          </cell>
          <cell r="C1445" t="str">
            <v>Load Bank - 36 MVA Power Station Mobile Load Bank Concrete Pad - Stormwater and Effluent System Design</v>
          </cell>
          <cell r="D1445" t="str">
            <v>'-</v>
          </cell>
          <cell r="E1445" t="str">
            <v>RES - Reserved Placeholder</v>
          </cell>
          <cell r="F1445" t="str">
            <v>Pending</v>
          </cell>
        </row>
        <row r="1446">
          <cell r="B1446" t="str">
            <v>6105AK124-6251-CGAD-0089</v>
          </cell>
          <cell r="C1446" t="str">
            <v>Load Bank - 36 MVA Power Station Mobile Load Bank Cable Racks - Buildings and Structures GA</v>
          </cell>
          <cell r="D1446" t="str">
            <v>'-</v>
          </cell>
          <cell r="E1446" t="str">
            <v>RES - Reserved Placeholder</v>
          </cell>
          <cell r="F1446" t="str">
            <v>Pending</v>
          </cell>
        </row>
        <row r="1447">
          <cell r="B1447" t="str">
            <v>6105AK124-6251-CGAD-0090</v>
          </cell>
          <cell r="C1447" t="str">
            <v>Load Bank - Perimeter Fencing for for Wartsila Load Bank - Cables, OHL and Fibre Route GA</v>
          </cell>
          <cell r="D1447" t="str">
            <v>'-</v>
          </cell>
          <cell r="E1447" t="str">
            <v>RES - Reserved Placeholder</v>
          </cell>
          <cell r="F1447" t="str">
            <v>Pending</v>
          </cell>
        </row>
        <row r="1448">
          <cell r="B1448" t="str">
            <v>6105AK124-6251-CGAD-0091</v>
          </cell>
          <cell r="C1448" t="str">
            <v>Load Bank - Terrace Roads and Access-ways for Wartsila Load Bank - Cables, OHL and Fibre Route GA</v>
          </cell>
          <cell r="D1448" t="str">
            <v>'-</v>
          </cell>
          <cell r="E1448" t="str">
            <v>RES - Reserved Placeholder</v>
          </cell>
          <cell r="F1448" t="str">
            <v>Pending</v>
          </cell>
        </row>
        <row r="1449">
          <cell r="B1449" t="str">
            <v>6105AK124-6251-CGAD-0092</v>
          </cell>
          <cell r="C1449" t="str">
            <v>Load Bank - Perimeter Fencing for Emergency Gen Load Bank - Cables, OHL and Fibre Route GA</v>
          </cell>
          <cell r="D1449" t="str">
            <v>'-</v>
          </cell>
          <cell r="E1449" t="str">
            <v>RES - Reserved Placeholder</v>
          </cell>
          <cell r="F1449" t="str">
            <v>Pending</v>
          </cell>
        </row>
        <row r="1450">
          <cell r="B1450" t="str">
            <v>6105AK124-6251-CGAD-0093</v>
          </cell>
          <cell r="C1450" t="str">
            <v>Load Bank - Perimeter Fencing for Emergency Gen Load Bank - Lighting Design and Layout GA</v>
          </cell>
          <cell r="D1450" t="str">
            <v>'-</v>
          </cell>
          <cell r="E1450" t="str">
            <v>RES - Reserved Placeholder</v>
          </cell>
          <cell r="F1450" t="str">
            <v>Pending</v>
          </cell>
        </row>
        <row r="1451">
          <cell r="B1451" t="str">
            <v>6105AK124-6251-CGAD-0094</v>
          </cell>
          <cell r="C1451" t="str">
            <v>Load Bank - Perimeter Fencing for Emergency Gen Load Bank - Roads, Pathways, Offloading Areas and Fences GA</v>
          </cell>
          <cell r="D1451" t="str">
            <v>'-</v>
          </cell>
          <cell r="E1451" t="str">
            <v>RES - Reserved Placeholder</v>
          </cell>
          <cell r="F1451" t="str">
            <v>Pending</v>
          </cell>
        </row>
        <row r="1452">
          <cell r="B1452" t="str">
            <v>6105AK124-6251-CGAD-0095</v>
          </cell>
          <cell r="C1452" t="str">
            <v>Load Bank - 36 MVA Power Station Mobile Load Bank Cable Racks - Cables, OHL and Fibre Route GA</v>
          </cell>
          <cell r="D1452" t="str">
            <v>'-</v>
          </cell>
          <cell r="E1452" t="str">
            <v>RES - Reserved Placeholder</v>
          </cell>
          <cell r="F1452" t="str">
            <v>Pending</v>
          </cell>
        </row>
        <row r="1453">
          <cell r="B1453" t="str">
            <v>6105AK124-6251-CLAY-0001</v>
          </cell>
          <cell r="C1453" t="str">
            <v>Load Bank - Main Consumer Substation - Load Bank Layout</v>
          </cell>
          <cell r="D1453" t="str">
            <v>'-</v>
          </cell>
          <cell r="E1453" t="str">
            <v>RES - Reserved Placeholder</v>
          </cell>
          <cell r="F1453" t="str">
            <v>Pending</v>
          </cell>
        </row>
        <row r="1454">
          <cell r="B1454" t="str">
            <v>6105AK124-6251-CLAY-0002</v>
          </cell>
          <cell r="C1454" t="str">
            <v>Load Bank - Wartsila Power Plant 1 - Transformer - Layout</v>
          </cell>
          <cell r="D1454" t="str">
            <v>'-</v>
          </cell>
          <cell r="E1454" t="str">
            <v>RES - Reserved Placeholder</v>
          </cell>
          <cell r="F1454" t="str">
            <v>Pending</v>
          </cell>
        </row>
        <row r="1455">
          <cell r="B1455" t="str">
            <v>6105AK124-6251-CLAY-0003</v>
          </cell>
          <cell r="C1455" t="str">
            <v>Load Bank - Wartsila Power Plant 1 - Load bank - Layout</v>
          </cell>
          <cell r="D1455" t="str">
            <v>'-</v>
          </cell>
          <cell r="E1455" t="str">
            <v>RES - Reserved Placeholder</v>
          </cell>
          <cell r="F1455" t="str">
            <v>Pending</v>
          </cell>
        </row>
        <row r="1456">
          <cell r="B1456" t="str">
            <v>6105AK124-6251-CMDL-0001</v>
          </cell>
          <cell r="C1456" t="str">
            <v>Load Bank - 36 MVA Power Station Mobile Load Bank Concrete Pad - 3D Designs and Drawings</v>
          </cell>
          <cell r="D1456" t="str">
            <v>'-</v>
          </cell>
          <cell r="E1456" t="str">
            <v>RES - Reserved Placeholder</v>
          </cell>
          <cell r="F1456" t="str">
            <v>Pending</v>
          </cell>
        </row>
        <row r="1457">
          <cell r="B1457" t="str">
            <v>6105AK124-6251-CMDL-0002</v>
          </cell>
          <cell r="C1457" t="str">
            <v>Load Bank - 36 MVA Power Station Mobile Load Bank Cable Racks - 3D Designs and Drawings</v>
          </cell>
          <cell r="D1457" t="str">
            <v>'-</v>
          </cell>
          <cell r="E1457" t="str">
            <v>RES - Reserved Placeholder</v>
          </cell>
          <cell r="F1457" t="str">
            <v>Pending</v>
          </cell>
        </row>
        <row r="1458">
          <cell r="B1458" t="str">
            <v>6105AK124-6251-CMDL-0003</v>
          </cell>
          <cell r="C1458" t="str">
            <v>Load Bank - 36 MVA Power Station Mobile Load Bank Earthing System - 3D Designs and Drawings</v>
          </cell>
          <cell r="D1458" t="str">
            <v>'-</v>
          </cell>
          <cell r="E1458" t="str">
            <v>RES - Reserved Placeholder</v>
          </cell>
          <cell r="F1458" t="str">
            <v>Pending</v>
          </cell>
        </row>
        <row r="1459">
          <cell r="B1459" t="str">
            <v>6105AK124-6251-CMDL-0004</v>
          </cell>
          <cell r="C1459" t="str">
            <v>Load Bank - Platform and Foundations for Wartsila Load Bank - 3D Designs and Drawings</v>
          </cell>
          <cell r="D1459" t="str">
            <v>'-</v>
          </cell>
          <cell r="E1459" t="str">
            <v>RES - Reserved Placeholder</v>
          </cell>
          <cell r="F1459" t="str">
            <v>Pending</v>
          </cell>
        </row>
        <row r="1460">
          <cell r="B1460" t="str">
            <v>6105AK124-6251-CMDL-0005</v>
          </cell>
          <cell r="C1460" t="str">
            <v>Load Bank - Perimeter Fencing for for Wartsila Load Bank - 3D Designs and Drawings</v>
          </cell>
          <cell r="D1460" t="str">
            <v>'-</v>
          </cell>
          <cell r="E1460" t="str">
            <v>RES - Reserved Placeholder</v>
          </cell>
          <cell r="F1460" t="str">
            <v>Pending</v>
          </cell>
        </row>
        <row r="1461">
          <cell r="B1461" t="str">
            <v>6105AK124-6251-CMDL-0006</v>
          </cell>
          <cell r="C1461" t="str">
            <v>Load Bank - Terrace Roads and Access-ways for Wartsila Load Bank - 3D Designs and Drawings</v>
          </cell>
          <cell r="D1461" t="str">
            <v>'-</v>
          </cell>
          <cell r="E1461" t="str">
            <v>RES - Reserved Placeholder</v>
          </cell>
          <cell r="F1461" t="str">
            <v>Pending</v>
          </cell>
        </row>
        <row r="1462">
          <cell r="B1462" t="str">
            <v>6105AK124-6251-CMDL-0007</v>
          </cell>
          <cell r="C1462" t="str">
            <v>Load Bank - Small Power and Lighting for Wartsila Load Bank - 3D Designs and Drawings</v>
          </cell>
          <cell r="D1462" t="str">
            <v>'-</v>
          </cell>
          <cell r="E1462" t="str">
            <v>RES - Reserved Placeholder</v>
          </cell>
          <cell r="F1462" t="str">
            <v>Pending</v>
          </cell>
        </row>
        <row r="1463">
          <cell r="B1463" t="str">
            <v>6105AK124-6251-CMDL-0008</v>
          </cell>
          <cell r="C1463" t="str">
            <v>Load Bank - Cable Racks and Trays for Wartsila Load Bank - 3D Designs and Drawings</v>
          </cell>
          <cell r="D1463" t="str">
            <v>'-</v>
          </cell>
          <cell r="E1463" t="str">
            <v>RES - Reserved Placeholder</v>
          </cell>
          <cell r="F1463" t="str">
            <v>Pending</v>
          </cell>
        </row>
        <row r="1464">
          <cell r="B1464" t="str">
            <v>6105AK124-6251-CMDL-0009</v>
          </cell>
          <cell r="C1464" t="str">
            <v>Load Bank - Cable Trench and Tunnels for Wartsila Load Bank - 3D Designs and Drawings</v>
          </cell>
          <cell r="D1464" t="str">
            <v>'-</v>
          </cell>
          <cell r="E1464" t="str">
            <v>RES - Reserved Placeholder</v>
          </cell>
          <cell r="F1464" t="str">
            <v>Pending</v>
          </cell>
        </row>
        <row r="1465">
          <cell r="B1465" t="str">
            <v>6105AK124-6251-CMDL-0010</v>
          </cell>
          <cell r="C1465" t="str">
            <v>Load Bank - Lightning Protection System forWartsila Load Bank - 3D Designs and Drawings</v>
          </cell>
          <cell r="D1465" t="str">
            <v>'-</v>
          </cell>
          <cell r="E1465" t="str">
            <v>RES - Reserved Placeholder</v>
          </cell>
          <cell r="F1465" t="str">
            <v>Pending</v>
          </cell>
        </row>
        <row r="1466">
          <cell r="B1466" t="str">
            <v>6105AK124-6251-CMDL-0011</v>
          </cell>
          <cell r="C1466" t="str">
            <v>Load Bank - Earthing System for Wartsila Load Bank - 3D Designs and Drawings</v>
          </cell>
          <cell r="D1466" t="str">
            <v>'-</v>
          </cell>
          <cell r="E1466" t="str">
            <v>RES - Reserved Placeholder</v>
          </cell>
          <cell r="F1466" t="str">
            <v>Pending</v>
          </cell>
        </row>
        <row r="1467">
          <cell r="B1467" t="str">
            <v>6105AK124-6251-CMDL-0012</v>
          </cell>
          <cell r="C1467" t="str">
            <v>Load Bank - Pad Platform and Foundations for Emergency Gen Load Bank - 3D Designs and Drawings</v>
          </cell>
          <cell r="D1467" t="str">
            <v>'-</v>
          </cell>
          <cell r="E1467" t="str">
            <v>RES - Reserved Placeholder</v>
          </cell>
          <cell r="F1467" t="str">
            <v>Pending</v>
          </cell>
        </row>
        <row r="1468">
          <cell r="B1468" t="str">
            <v>6105AK124-6251-CMDL-0013</v>
          </cell>
          <cell r="C1468" t="str">
            <v>Load Bank - Small Power and Lighting forEmergency Gen Load Bank - 3D Designs and Drawings</v>
          </cell>
          <cell r="D1468" t="str">
            <v>'-</v>
          </cell>
          <cell r="E1468" t="str">
            <v>RES - Reserved Placeholder</v>
          </cell>
          <cell r="F1468" t="str">
            <v>Pending</v>
          </cell>
        </row>
        <row r="1469">
          <cell r="B1469" t="str">
            <v>6105AK124-6251-CMDL-0014</v>
          </cell>
          <cell r="C1469" t="str">
            <v>Load Bank - Cable Racks and Trays for Emergency Gen Load Bank - 3D Designs and Drawings</v>
          </cell>
          <cell r="D1469" t="str">
            <v>'-</v>
          </cell>
          <cell r="E1469" t="str">
            <v>RES - Reserved Placeholder</v>
          </cell>
          <cell r="F1469" t="str">
            <v>Pending</v>
          </cell>
        </row>
        <row r="1470">
          <cell r="B1470" t="str">
            <v>6105AK124-6251-CMDL-0015</v>
          </cell>
          <cell r="C1470" t="str">
            <v>Load Bank - Cable Trench and Tunnels for Emergency Gen Load Bank - 3D Designs and Drawings</v>
          </cell>
          <cell r="D1470" t="str">
            <v>'-</v>
          </cell>
          <cell r="E1470" t="str">
            <v>RES - Reserved Placeholder</v>
          </cell>
          <cell r="F1470" t="str">
            <v>Pending</v>
          </cell>
        </row>
        <row r="1471">
          <cell r="B1471" t="str">
            <v>6105AK124-6251-CMDL-0016</v>
          </cell>
          <cell r="C1471" t="str">
            <v>Load Bank - Lightning Protection System for Emergency Gen Load Bank - 3D Designs and Drawings</v>
          </cell>
          <cell r="D1471" t="str">
            <v>'-</v>
          </cell>
          <cell r="E1471" t="str">
            <v>RES - Reserved Placeholder</v>
          </cell>
          <cell r="F1471" t="str">
            <v>Pending</v>
          </cell>
        </row>
        <row r="1472">
          <cell r="B1472" t="str">
            <v>6105AK124-6251-CMDL-0017</v>
          </cell>
          <cell r="C1472" t="str">
            <v>Load Bank - Earthing System forEmergency Gen Load Bank - 3D Designs and Drawings</v>
          </cell>
          <cell r="D1472" t="str">
            <v>'-</v>
          </cell>
          <cell r="E1472" t="str">
            <v>RES - Reserved Placeholder</v>
          </cell>
          <cell r="F1472" t="str">
            <v>Pending</v>
          </cell>
        </row>
        <row r="1473">
          <cell r="B1473" t="str">
            <v>6105AK124-6251-CMDL-0018</v>
          </cell>
          <cell r="C1473" t="str">
            <v>Load Bank - Perimeter Fencing for Emergency Gen Load Bank - 3D Designs and Drawings</v>
          </cell>
          <cell r="D1473" t="str">
            <v>'-</v>
          </cell>
          <cell r="E1473" t="str">
            <v>RES - Reserved Placeholder</v>
          </cell>
          <cell r="F1473" t="str">
            <v>Pending</v>
          </cell>
        </row>
        <row r="1474">
          <cell r="B1474" t="str">
            <v>6105AK124-6251-CPLN-0001</v>
          </cell>
          <cell r="C1474" t="str">
            <v>Load Bank - 36 MVA Power Station Mobile Load Bank Concrete Pad - Civil Works Execution Plan</v>
          </cell>
          <cell r="D1474" t="str">
            <v>'-</v>
          </cell>
          <cell r="E1474" t="str">
            <v>RES - Reserved Placeholder</v>
          </cell>
          <cell r="F1474" t="str">
            <v>Pending</v>
          </cell>
        </row>
        <row r="1475">
          <cell r="B1475" t="str">
            <v>6105AK124-6251-CPLN-0002</v>
          </cell>
          <cell r="C1475" t="str">
            <v>Load Bank - 36 MVA Power Station Mobile Load Bank Connection Cables - Civil Works Execution Plan</v>
          </cell>
          <cell r="D1475" t="str">
            <v>'-</v>
          </cell>
          <cell r="E1475" t="str">
            <v>RES - Reserved Placeholder</v>
          </cell>
          <cell r="F1475" t="str">
            <v>Pending</v>
          </cell>
        </row>
        <row r="1476">
          <cell r="B1476" t="str">
            <v>6105AK124-6251-CPLN-0003</v>
          </cell>
          <cell r="C1476" t="str">
            <v>Load Bank - Platform and Foundations for Wartsila Load Bank - Civil Works Execution Plan</v>
          </cell>
          <cell r="D1476" t="str">
            <v>'-</v>
          </cell>
          <cell r="E1476" t="str">
            <v>RES - Reserved Placeholder</v>
          </cell>
          <cell r="F1476" t="str">
            <v>Pending</v>
          </cell>
        </row>
        <row r="1477">
          <cell r="B1477" t="str">
            <v>6105AK124-6251-CPLN-0004</v>
          </cell>
          <cell r="C1477" t="str">
            <v>Load Bank - Small Power and Lighting for Wartsila Load Bank - Civil Works Execution Plan</v>
          </cell>
          <cell r="D1477" t="str">
            <v>'-</v>
          </cell>
          <cell r="E1477" t="str">
            <v>RES - Reserved Placeholder</v>
          </cell>
          <cell r="F1477" t="str">
            <v>Pending</v>
          </cell>
        </row>
        <row r="1478">
          <cell r="B1478" t="str">
            <v>6105AK124-6251-CPLN-0005</v>
          </cell>
          <cell r="C1478" t="str">
            <v>Load Bank - MV Cabling and Termination for Wartsila Load Bank - Civil Works Execution Plan</v>
          </cell>
          <cell r="D1478" t="str">
            <v>'-</v>
          </cell>
          <cell r="E1478" t="str">
            <v>RES - Reserved Placeholder</v>
          </cell>
          <cell r="F1478" t="str">
            <v>Pending</v>
          </cell>
        </row>
        <row r="1479">
          <cell r="B1479" t="str">
            <v>6105AK124-6251-CPLN-0006</v>
          </cell>
          <cell r="C1479" t="str">
            <v>Load Bank - LV, Control and Signal Cables for Wartsila Load Bank - Civil Works Execution Plan</v>
          </cell>
          <cell r="D1479" t="str">
            <v>'-</v>
          </cell>
          <cell r="E1479" t="str">
            <v>RES - Reserved Placeholder</v>
          </cell>
          <cell r="F1479" t="str">
            <v>Pending</v>
          </cell>
        </row>
        <row r="1480">
          <cell r="B1480" t="str">
            <v>6105AK124-6251-CPLN-0007</v>
          </cell>
          <cell r="C1480" t="str">
            <v>Load Bank - Cable Trench and Tunnels for Wartsila Load Bank - Civil Works Execution Plan</v>
          </cell>
          <cell r="D1480" t="str">
            <v>'-</v>
          </cell>
          <cell r="E1480" t="str">
            <v>RES - Reserved Placeholder</v>
          </cell>
          <cell r="F1480" t="str">
            <v>Pending</v>
          </cell>
        </row>
        <row r="1481">
          <cell r="B1481" t="str">
            <v>6105AK124-6251-CPLN-0008</v>
          </cell>
          <cell r="C1481" t="str">
            <v>Load Bank - Earthing System for Wartsila Load Bank - Civil Works Execution Plan</v>
          </cell>
          <cell r="D1481" t="str">
            <v>'-</v>
          </cell>
          <cell r="E1481" t="str">
            <v>RES - Reserved Placeholder</v>
          </cell>
          <cell r="F1481" t="str">
            <v>Pending</v>
          </cell>
        </row>
        <row r="1482">
          <cell r="B1482" t="str">
            <v>6105AK124-6251-CPLN-0009</v>
          </cell>
          <cell r="C1482" t="str">
            <v>Load Bank - Pad Platform and Foundations for Emergency Gen Load Bank - Civil Works Execution Plan</v>
          </cell>
          <cell r="D1482" t="str">
            <v>'-</v>
          </cell>
          <cell r="E1482" t="str">
            <v>RES - Reserved Placeholder</v>
          </cell>
          <cell r="F1482" t="str">
            <v>Pending</v>
          </cell>
        </row>
        <row r="1483">
          <cell r="B1483" t="str">
            <v>6105AK124-6251-CPLN-0010</v>
          </cell>
          <cell r="C1483" t="str">
            <v>Load Bank - Small Power and Lighting forEmergency Gen Load Bank - Civil Works Execution Plan</v>
          </cell>
          <cell r="D1483" t="str">
            <v>'-</v>
          </cell>
          <cell r="E1483" t="str">
            <v>RES - Reserved Placeholder</v>
          </cell>
          <cell r="F1483" t="str">
            <v>Pending</v>
          </cell>
        </row>
        <row r="1484">
          <cell r="B1484" t="str">
            <v>6105AK124-6251-CPLN-0011</v>
          </cell>
          <cell r="C1484" t="str">
            <v>Load Bank - MV Cabling and Termination for Emergency Gen Load Bank - Civil Works Execution Plan</v>
          </cell>
          <cell r="D1484" t="str">
            <v>'-</v>
          </cell>
          <cell r="E1484" t="str">
            <v>RES - Reserved Placeholder</v>
          </cell>
          <cell r="F1484" t="str">
            <v>Pending</v>
          </cell>
        </row>
        <row r="1485">
          <cell r="B1485" t="str">
            <v>6105AK124-6251-CPLN-0012</v>
          </cell>
          <cell r="C1485" t="str">
            <v>Load Bank - LV, Control and Signal Cables for Emergency Gen Load Bank - Civil Works Execution Plan</v>
          </cell>
          <cell r="D1485" t="str">
            <v>'-</v>
          </cell>
          <cell r="E1485" t="str">
            <v>RES - Reserved Placeholder</v>
          </cell>
          <cell r="F1485" t="str">
            <v>Pending</v>
          </cell>
        </row>
        <row r="1486">
          <cell r="B1486" t="str">
            <v>6105AK124-6251-CPLN-0013</v>
          </cell>
          <cell r="C1486" t="str">
            <v>Load Bank - Cable Trench and Tunnels for Emergency Gen Load Bank - Civil Works Execution Plan</v>
          </cell>
          <cell r="D1486" t="str">
            <v>'-</v>
          </cell>
          <cell r="E1486" t="str">
            <v>RES - Reserved Placeholder</v>
          </cell>
          <cell r="F1486" t="str">
            <v>Pending</v>
          </cell>
        </row>
        <row r="1487">
          <cell r="B1487" t="str">
            <v>6105AK124-6251-CPLN-0014</v>
          </cell>
          <cell r="C1487" t="str">
            <v>Load Bank - Earthing System forEmergency Gen Load Bank - Civil Works Execution Plan</v>
          </cell>
          <cell r="D1487" t="str">
            <v>'-</v>
          </cell>
          <cell r="E1487" t="str">
            <v>RES - Reserved Placeholder</v>
          </cell>
          <cell r="F1487" t="str">
            <v>Pending</v>
          </cell>
        </row>
        <row r="1488">
          <cell r="B1488" t="str">
            <v>6105AK124-6251-CPPL-0001</v>
          </cell>
          <cell r="C1488" t="str">
            <v>Load Bank - 36 MVA Power Station Mobile Load Bank Connection Cables - Operational and Maint Access Routes Design</v>
          </cell>
          <cell r="D1488" t="str">
            <v>'-</v>
          </cell>
          <cell r="E1488" t="str">
            <v>RES - Reserved Placeholder</v>
          </cell>
          <cell r="F1488" t="str">
            <v>Pending</v>
          </cell>
        </row>
        <row r="1489">
          <cell r="B1489" t="str">
            <v>6105AK124-6251-CPPL-0002</v>
          </cell>
          <cell r="C1489" t="str">
            <v>Load Bank - 36 MVA Power Station Mobile Load Bank Cable Racks - Operational and Maint Access Routes Design</v>
          </cell>
          <cell r="D1489" t="str">
            <v>'-</v>
          </cell>
          <cell r="E1489" t="str">
            <v>RES - Reserved Placeholder</v>
          </cell>
          <cell r="F1489" t="str">
            <v>Pending</v>
          </cell>
        </row>
        <row r="1490">
          <cell r="B1490" t="str">
            <v>6105AK124-6251-CPPL-0003</v>
          </cell>
          <cell r="C1490" t="str">
            <v>Load Bank - Terrace Roads and Access-ways for Wartsila Load Bank - Operational and Maint Access Routes Design</v>
          </cell>
          <cell r="D1490" t="str">
            <v>'-</v>
          </cell>
          <cell r="E1490" t="str">
            <v>RES - Reserved Placeholder</v>
          </cell>
          <cell r="F1490" t="str">
            <v>Pending</v>
          </cell>
        </row>
        <row r="1491">
          <cell r="B1491" t="str">
            <v>6105AK124-6251-CPPL-0004</v>
          </cell>
          <cell r="C1491" t="str">
            <v>Load Bank - Cable Racks and Trays for Wartsila Load Bank - Operational and Maint Access Routes Design</v>
          </cell>
          <cell r="D1491" t="str">
            <v>'-</v>
          </cell>
          <cell r="E1491" t="str">
            <v>RES - Reserved Placeholder</v>
          </cell>
          <cell r="F1491" t="str">
            <v>Pending</v>
          </cell>
        </row>
        <row r="1492">
          <cell r="B1492" t="str">
            <v>6105AK124-6251-CPPL-0005</v>
          </cell>
          <cell r="C1492" t="str">
            <v>Load Bank - Cable Trench and Tunnels for Wartsila Load Bank - Operational and Maint Access Routes Design</v>
          </cell>
          <cell r="D1492" t="str">
            <v>'-</v>
          </cell>
          <cell r="E1492" t="str">
            <v>RES - Reserved Placeholder</v>
          </cell>
          <cell r="F1492" t="str">
            <v>Pending</v>
          </cell>
        </row>
        <row r="1493">
          <cell r="B1493" t="str">
            <v>6105AK124-6251-CPPL-0006</v>
          </cell>
          <cell r="C1493" t="str">
            <v>Load Bank - Perimeter Fencing for Emergency Gen Load Bank - Operational and Maint Access Routes Design</v>
          </cell>
          <cell r="D1493" t="str">
            <v>'-</v>
          </cell>
          <cell r="E1493" t="str">
            <v>RES - Reserved Placeholder</v>
          </cell>
          <cell r="F1493" t="str">
            <v>Pending</v>
          </cell>
        </row>
        <row r="1494">
          <cell r="B1494" t="str">
            <v>6105AK124-6251-CPPL-0007</v>
          </cell>
          <cell r="C1494" t="str">
            <v>Load Bank - Cable Racks and Trays for Emergency Gen Load Bank - Operational and Maint Access Routes Design</v>
          </cell>
          <cell r="D1494" t="str">
            <v>'-</v>
          </cell>
          <cell r="E1494" t="str">
            <v>RES - Reserved Placeholder</v>
          </cell>
          <cell r="F1494" t="str">
            <v>Pending</v>
          </cell>
        </row>
        <row r="1495">
          <cell r="B1495" t="str">
            <v>6105AK124-6251-CPPL-0008</v>
          </cell>
          <cell r="C1495" t="str">
            <v>Load Bank - Cable Trench and Tunnels for Emergency Gen Load Bank - Operational and Maint Access Routes Design</v>
          </cell>
          <cell r="D1495" t="str">
            <v>'-</v>
          </cell>
          <cell r="E1495" t="str">
            <v>RES - Reserved Placeholder</v>
          </cell>
          <cell r="F1495" t="str">
            <v>Pending</v>
          </cell>
        </row>
        <row r="1496">
          <cell r="B1496" t="str">
            <v>6105AK124-6251-CPPL-0009</v>
          </cell>
          <cell r="C1496" t="str">
            <v>Load Bank - 36 MVA Power Station Mobile Load Bank Concrete Pad - Operational &amp; Maint Access Routes Design</v>
          </cell>
          <cell r="D1496" t="str">
            <v>'-</v>
          </cell>
          <cell r="E1496" t="str">
            <v>RES - Reserved Placeholder</v>
          </cell>
          <cell r="F1496" t="str">
            <v>Pending</v>
          </cell>
        </row>
        <row r="1497">
          <cell r="B1497" t="str">
            <v>6105AK124-6251-CPPL-0010</v>
          </cell>
          <cell r="C1497" t="str">
            <v>Load Bank - Platform and Foundations for Wartsila Load Bank - Operational &amp; Maint Access Routes Design</v>
          </cell>
          <cell r="D1497" t="str">
            <v>'-</v>
          </cell>
          <cell r="E1497" t="str">
            <v>RES - Reserved Placeholder</v>
          </cell>
          <cell r="F1497" t="str">
            <v>Pending</v>
          </cell>
        </row>
        <row r="1498">
          <cell r="B1498" t="str">
            <v>6105AK124-6251-CPPL-0011</v>
          </cell>
          <cell r="C1498" t="str">
            <v>Load Bank - Pad Platform and Foundations for Emergency Gen Load Bank - Operational &amp; Maint Access Routes Design</v>
          </cell>
          <cell r="D1498" t="str">
            <v>'-</v>
          </cell>
          <cell r="E1498" t="str">
            <v>RES - Reserved Placeholder</v>
          </cell>
          <cell r="F1498" t="str">
            <v>Pending</v>
          </cell>
        </row>
        <row r="1499">
          <cell r="B1499" t="str">
            <v>6105AK124-6251-CSEC-0001</v>
          </cell>
          <cell r="C1499" t="str">
            <v>Load Bank - 36 MVA Power Station Mobile Load Bank Cable Racks - Corrosion Prevention and Protection Design</v>
          </cell>
          <cell r="D1499" t="str">
            <v>'-</v>
          </cell>
          <cell r="E1499" t="str">
            <v>RES - Reserved Placeholder</v>
          </cell>
          <cell r="F1499" t="str">
            <v>Pending</v>
          </cell>
        </row>
        <row r="1500">
          <cell r="B1500" t="str">
            <v>6105AK124-6251-CSEC-0002</v>
          </cell>
          <cell r="C1500" t="str">
            <v>Load Bank - 36 MVA Power Station Mobile Load Bank Cable Racks - Structural Earthing and Bonding Design</v>
          </cell>
          <cell r="D1500" t="str">
            <v>'-</v>
          </cell>
          <cell r="E1500" t="str">
            <v>RES - Reserved Placeholder</v>
          </cell>
          <cell r="F1500" t="str">
            <v>Pending</v>
          </cell>
        </row>
        <row r="1501">
          <cell r="B1501" t="str">
            <v>6105AK124-6251-CSEC-0003</v>
          </cell>
          <cell r="C1501" t="str">
            <v>Load Bank - 36 MVA Power Station Mobile Load Bank Earthing System - Corrosion Prevention and Protection Design</v>
          </cell>
          <cell r="D1501" t="str">
            <v>'-</v>
          </cell>
          <cell r="E1501" t="str">
            <v>RES - Reserved Placeholder</v>
          </cell>
          <cell r="F1501" t="str">
            <v>Pending</v>
          </cell>
        </row>
        <row r="1502">
          <cell r="B1502" t="str">
            <v>6105AK124-6251-CSEC-0004</v>
          </cell>
          <cell r="C1502" t="str">
            <v>Load Bank - 36 MVA Power Station Mobile Load Bank Earthing System - Structural Earthing and Bonding Design</v>
          </cell>
          <cell r="D1502" t="str">
            <v>'-</v>
          </cell>
          <cell r="E1502" t="str">
            <v>RES - Reserved Placeholder</v>
          </cell>
          <cell r="F1502" t="str">
            <v>Pending</v>
          </cell>
        </row>
        <row r="1503">
          <cell r="B1503" t="str">
            <v>6105AK124-6251-CSEC-0005</v>
          </cell>
          <cell r="C1503" t="str">
            <v>Load Bank - Fire Protection and Detection System for Wartsila Load Bank - Corrosion Prevention and Protection Design</v>
          </cell>
          <cell r="D1503" t="str">
            <v>'-</v>
          </cell>
          <cell r="E1503" t="str">
            <v>RES - Reserved Placeholder</v>
          </cell>
          <cell r="F1503" t="str">
            <v>Pending</v>
          </cell>
        </row>
        <row r="1504">
          <cell r="B1504" t="str">
            <v>6105AK124-6251-CSEC-0006</v>
          </cell>
          <cell r="C1504" t="str">
            <v>Load Bank - Small Power and Lighting for Wartsila Load Bank - Corrosion Prevention and Protection Design</v>
          </cell>
          <cell r="D1504" t="str">
            <v>'-</v>
          </cell>
          <cell r="E1504" t="str">
            <v>RES - Reserved Placeholder</v>
          </cell>
          <cell r="F1504" t="str">
            <v>Pending</v>
          </cell>
        </row>
        <row r="1505">
          <cell r="B1505" t="str">
            <v>6105AK124-6251-CSEC-0007</v>
          </cell>
          <cell r="C1505" t="str">
            <v>Load Bank - Small Power and Lighting for Wartsila Load Bank - Structural Earthing and Bonding Design</v>
          </cell>
          <cell r="D1505" t="str">
            <v>'-</v>
          </cell>
          <cell r="E1505" t="str">
            <v>RES - Reserved Placeholder</v>
          </cell>
          <cell r="F1505" t="str">
            <v>Pending</v>
          </cell>
        </row>
        <row r="1506">
          <cell r="B1506" t="str">
            <v>6105AK124-6251-CSEC-0008</v>
          </cell>
          <cell r="C1506" t="str">
            <v>Load Bank - Cable Racks and Trays for Wartsila Load Bank - Corrosion Prevention and Protection Design</v>
          </cell>
          <cell r="D1506" t="str">
            <v>'-</v>
          </cell>
          <cell r="E1506" t="str">
            <v>RES - Reserved Placeholder</v>
          </cell>
          <cell r="F1506" t="str">
            <v>Pending</v>
          </cell>
        </row>
        <row r="1507">
          <cell r="B1507" t="str">
            <v>6105AK124-6251-CSEC-0009</v>
          </cell>
          <cell r="C1507" t="str">
            <v>Load Bank - Cable Racks and Trays for Wartsila Load Bank - Structural Earthing and Bonding Design</v>
          </cell>
          <cell r="D1507" t="str">
            <v>'-</v>
          </cell>
          <cell r="E1507" t="str">
            <v>RES - Reserved Placeholder</v>
          </cell>
          <cell r="F1507" t="str">
            <v>Pending</v>
          </cell>
        </row>
        <row r="1508">
          <cell r="B1508" t="str">
            <v>6105AK124-6251-CSEC-0010</v>
          </cell>
          <cell r="C1508" t="str">
            <v>Load Bank - Lightning Protection System forWartsila Load Bank - Corrosion Prevention and Protection Design</v>
          </cell>
          <cell r="D1508" t="str">
            <v>'-</v>
          </cell>
          <cell r="E1508" t="str">
            <v>RES - Reserved Placeholder</v>
          </cell>
          <cell r="F1508" t="str">
            <v>Pending</v>
          </cell>
        </row>
        <row r="1509">
          <cell r="B1509" t="str">
            <v>6105AK124-6251-CSEC-0011</v>
          </cell>
          <cell r="C1509" t="str">
            <v>Load Bank - Lightning Protection System forWartsila Load Bank - Structural Earthing and Bonding Design</v>
          </cell>
          <cell r="D1509" t="str">
            <v>'-</v>
          </cell>
          <cell r="E1509" t="str">
            <v>RES - Reserved Placeholder</v>
          </cell>
          <cell r="F1509" t="str">
            <v>Pending</v>
          </cell>
        </row>
        <row r="1510">
          <cell r="B1510" t="str">
            <v>6105AK124-6251-CSEC-0012</v>
          </cell>
          <cell r="C1510" t="str">
            <v>Load Bank - Earthing System for Wartsila Load Bank - Corrosion Prevention and Protection Design</v>
          </cell>
          <cell r="D1510" t="str">
            <v>'-</v>
          </cell>
          <cell r="E1510" t="str">
            <v>RES - Reserved Placeholder</v>
          </cell>
          <cell r="F1510" t="str">
            <v>Pending</v>
          </cell>
        </row>
        <row r="1511">
          <cell r="B1511" t="str">
            <v>6105AK124-6251-CSEC-0013</v>
          </cell>
          <cell r="C1511" t="str">
            <v>Load Bank - Earthing System for Wartsila Load Bank - Structural Earthing and Bonding Design</v>
          </cell>
          <cell r="D1511" t="str">
            <v>'-</v>
          </cell>
          <cell r="E1511" t="str">
            <v>RES - Reserved Placeholder</v>
          </cell>
          <cell r="F1511" t="str">
            <v>Pending</v>
          </cell>
        </row>
        <row r="1512">
          <cell r="B1512" t="str">
            <v>6105AK124-6251-CSEC-0014</v>
          </cell>
          <cell r="C1512" t="str">
            <v>Load Bank - Fire Protection System Emergency Gen Load Bank - Corrosion Prevention and Protection Design</v>
          </cell>
          <cell r="D1512" t="str">
            <v>'-</v>
          </cell>
          <cell r="E1512" t="str">
            <v>RES - Reserved Placeholder</v>
          </cell>
          <cell r="F1512" t="str">
            <v>Pending</v>
          </cell>
        </row>
        <row r="1513">
          <cell r="B1513" t="str">
            <v>6105AK124-6251-CSEC-0015</v>
          </cell>
          <cell r="C1513" t="str">
            <v>Load Bank - Small Power and Lighting forEmergency Gen Load Bank - Corrosion Prevention and Protection Design</v>
          </cell>
          <cell r="D1513" t="str">
            <v>'-</v>
          </cell>
          <cell r="E1513" t="str">
            <v>RES - Reserved Placeholder</v>
          </cell>
          <cell r="F1513" t="str">
            <v>Pending</v>
          </cell>
        </row>
        <row r="1514">
          <cell r="B1514" t="str">
            <v>6105AK124-6251-CSEC-0016</v>
          </cell>
          <cell r="C1514" t="str">
            <v>Load Bank - Small Power and Lighting forEmergency Gen Load Bank - Structural Earthing and Bonding Design</v>
          </cell>
          <cell r="D1514" t="str">
            <v>'-</v>
          </cell>
          <cell r="E1514" t="str">
            <v>RES - Reserved Placeholder</v>
          </cell>
          <cell r="F1514" t="str">
            <v>Pending</v>
          </cell>
        </row>
        <row r="1515">
          <cell r="B1515" t="str">
            <v>6105AK124-6251-CSEC-0017</v>
          </cell>
          <cell r="C1515" t="str">
            <v>Load Bank - Cable Racks and Trays for Emergency Gen Load Bank - Corrosion Prevention and Protection Design</v>
          </cell>
          <cell r="D1515" t="str">
            <v>'-</v>
          </cell>
          <cell r="E1515" t="str">
            <v>RES - Reserved Placeholder</v>
          </cell>
          <cell r="F1515" t="str">
            <v>Pending</v>
          </cell>
        </row>
        <row r="1516">
          <cell r="B1516" t="str">
            <v>6105AK124-6251-CSEC-0018</v>
          </cell>
          <cell r="C1516" t="str">
            <v>Load Bank - Cable Racks and Trays for Emergency Gen Load Bank - Structural Earthing and Bonding Design</v>
          </cell>
          <cell r="D1516" t="str">
            <v>'-</v>
          </cell>
          <cell r="E1516" t="str">
            <v>RES - Reserved Placeholder</v>
          </cell>
          <cell r="F1516" t="str">
            <v>Pending</v>
          </cell>
        </row>
        <row r="1517">
          <cell r="B1517" t="str">
            <v>6105AK124-6251-CSEC-0019</v>
          </cell>
          <cell r="C1517" t="str">
            <v>Load Bank - Lightning Protection System for Emergency Gen Load Bank - Corrosion Prevention and Protection Design</v>
          </cell>
          <cell r="D1517" t="str">
            <v>'-</v>
          </cell>
          <cell r="E1517" t="str">
            <v>RES - Reserved Placeholder</v>
          </cell>
          <cell r="F1517" t="str">
            <v>Pending</v>
          </cell>
        </row>
        <row r="1518">
          <cell r="B1518" t="str">
            <v>6105AK124-6251-CSEC-0020</v>
          </cell>
          <cell r="C1518" t="str">
            <v>Load Bank - Lightning Protection System for Emergency Gen Load Bank - Structural Earthing and Bonding Design</v>
          </cell>
          <cell r="D1518" t="str">
            <v>'-</v>
          </cell>
          <cell r="E1518" t="str">
            <v>RES - Reserved Placeholder</v>
          </cell>
          <cell r="F1518" t="str">
            <v>Pending</v>
          </cell>
        </row>
        <row r="1519">
          <cell r="B1519" t="str">
            <v>6105AK124-6251-CSEC-0021</v>
          </cell>
          <cell r="C1519" t="str">
            <v>Load Bank - Earthing System forEmergency Gen Load Bank - Corrosion Prevention and Protection Design</v>
          </cell>
          <cell r="D1519" t="str">
            <v>'-</v>
          </cell>
          <cell r="E1519" t="str">
            <v>RES - Reserved Placeholder</v>
          </cell>
          <cell r="F1519" t="str">
            <v>Pending</v>
          </cell>
        </row>
        <row r="1520">
          <cell r="B1520" t="str">
            <v>6105AK124-6251-CSEC-0022</v>
          </cell>
          <cell r="C1520" t="str">
            <v>Load Bank - Earthing System forEmergency Gen Load Bank - Structural Earthing and Bonding Design</v>
          </cell>
          <cell r="D1520" t="str">
            <v>'-</v>
          </cell>
          <cell r="E1520" t="str">
            <v>RES - Reserved Placeholder</v>
          </cell>
          <cell r="F1520" t="str">
            <v>Pending</v>
          </cell>
        </row>
        <row r="1521">
          <cell r="B1521" t="str">
            <v>6105AK124-6251-CSEC-0023</v>
          </cell>
          <cell r="C1521" t="str">
            <v>Load Bank - Main Consumer Substation - Load Bank Sections</v>
          </cell>
          <cell r="D1521" t="str">
            <v>'-</v>
          </cell>
          <cell r="E1521" t="str">
            <v>RES - Reserved Placeholder</v>
          </cell>
          <cell r="F1521" t="str">
            <v>Pending</v>
          </cell>
        </row>
        <row r="1522">
          <cell r="B1522" t="str">
            <v>6105AK124-6251-CSEC-0024</v>
          </cell>
          <cell r="C1522" t="str">
            <v>Load Bank - Wartsila Power Plant 1 - Transformer - section views</v>
          </cell>
          <cell r="D1522" t="str">
            <v>'-</v>
          </cell>
          <cell r="E1522" t="str">
            <v>RES - Reserved Placeholder</v>
          </cell>
          <cell r="F1522" t="str">
            <v>Pending</v>
          </cell>
        </row>
        <row r="1523">
          <cell r="B1523" t="str">
            <v>6105AK124-6251-CSEC-0025</v>
          </cell>
          <cell r="C1523" t="str">
            <v>Load Bank - Wartsila Power Plant 1 - Load bank - section views</v>
          </cell>
          <cell r="D1523" t="str">
            <v>'-</v>
          </cell>
          <cell r="E1523" t="str">
            <v>RES - Reserved Placeholder</v>
          </cell>
          <cell r="F1523" t="str">
            <v>Pending</v>
          </cell>
        </row>
        <row r="1524">
          <cell r="B1524" t="str">
            <v>6105AK124-6251-CSEC-0026</v>
          </cell>
          <cell r="C1524" t="str">
            <v>Load Bank - Wartsila Power Plant 1 - Gen Bund  - Civil Layout</v>
          </cell>
          <cell r="D1524" t="str">
            <v>'-</v>
          </cell>
          <cell r="E1524" t="str">
            <v>RES - Reserved Placeholder</v>
          </cell>
          <cell r="F1524" t="str">
            <v>Pending</v>
          </cell>
        </row>
        <row r="1525">
          <cell r="B1525" t="str">
            <v>6105AK124-6251-CSHP-0001</v>
          </cell>
          <cell r="C1525" t="str">
            <v>Load Bank - 36 MVA Power Station Mobile Load Bank Cable Racks - Equipment Assembly Drawings</v>
          </cell>
          <cell r="D1525" t="str">
            <v>'-</v>
          </cell>
          <cell r="E1525" t="str">
            <v>RES - Reserved Placeholder</v>
          </cell>
          <cell r="F1525" t="str">
            <v>Pending</v>
          </cell>
        </row>
        <row r="1526">
          <cell r="B1526" t="str">
            <v>6105AK124-6251-CSHP-0002</v>
          </cell>
          <cell r="C1526" t="str">
            <v>Load Bank - Perimeter Fencing for for Wartsila Load Bank - Equipment Assembly Drawings</v>
          </cell>
          <cell r="D1526" t="str">
            <v>'-</v>
          </cell>
          <cell r="E1526" t="str">
            <v>RES - Reserved Placeholder</v>
          </cell>
          <cell r="F1526" t="str">
            <v>Pending</v>
          </cell>
        </row>
        <row r="1527">
          <cell r="B1527" t="str">
            <v>6105AK124-6251-CSHP-0003</v>
          </cell>
          <cell r="C1527" t="str">
            <v>Load Bank - Small Power and Lighting for Wartsila Load Bank - Equipment Assembly Drawings</v>
          </cell>
          <cell r="D1527" t="str">
            <v>'-</v>
          </cell>
          <cell r="E1527" t="str">
            <v>RES - Reserved Placeholder</v>
          </cell>
          <cell r="F1527" t="str">
            <v>Pending</v>
          </cell>
        </row>
        <row r="1528">
          <cell r="B1528" t="str">
            <v>6105AK124-6251-CSHP-0004</v>
          </cell>
          <cell r="C1528" t="str">
            <v>Load Bank - Metering Instruments for Wartsila Load Bank - Equipment Assembly Drawings</v>
          </cell>
          <cell r="D1528" t="str">
            <v>'-</v>
          </cell>
          <cell r="E1528" t="str">
            <v>RES - Reserved Placeholder</v>
          </cell>
          <cell r="F1528" t="str">
            <v>Pending</v>
          </cell>
        </row>
        <row r="1529">
          <cell r="B1529" t="str">
            <v>6105AK124-6251-CSHP-0005</v>
          </cell>
          <cell r="C1529" t="str">
            <v>Load Bank - Cable Racks and Trays for Wartsila Load Bank - Equipment Assembly Drawings</v>
          </cell>
          <cell r="D1529" t="str">
            <v>'-</v>
          </cell>
          <cell r="E1529" t="str">
            <v>RES - Reserved Placeholder</v>
          </cell>
          <cell r="F1529" t="str">
            <v>Pending</v>
          </cell>
        </row>
        <row r="1530">
          <cell r="B1530" t="str">
            <v>6105AK124-6251-CSHP-0006</v>
          </cell>
          <cell r="C1530" t="str">
            <v>Load Bank - Perimeter Fencing for Emergency Gen Load Bank - Equipment Assembly Drawings</v>
          </cell>
          <cell r="D1530" t="str">
            <v>'-</v>
          </cell>
          <cell r="E1530" t="str">
            <v>RES - Reserved Placeholder</v>
          </cell>
          <cell r="F1530" t="str">
            <v>Pending</v>
          </cell>
        </row>
        <row r="1531">
          <cell r="B1531" t="str">
            <v>6105AK124-6251-CSHP-0007</v>
          </cell>
          <cell r="C1531" t="str">
            <v>Load Bank - Small Power and Lighting forEmergency Gen Load Bank - Equipment Assembly Drawings</v>
          </cell>
          <cell r="D1531" t="str">
            <v>'-</v>
          </cell>
          <cell r="E1531" t="str">
            <v>RES - Reserved Placeholder</v>
          </cell>
          <cell r="F1531" t="str">
            <v>Pending</v>
          </cell>
        </row>
        <row r="1532">
          <cell r="B1532" t="str">
            <v>6105AK124-6251-CSHP-0008</v>
          </cell>
          <cell r="C1532" t="str">
            <v>Load Bank - Metering Instruments for Emergency Gen Load Bank - Equipment Assembly Drawings</v>
          </cell>
          <cell r="D1532" t="str">
            <v>'-</v>
          </cell>
          <cell r="E1532" t="str">
            <v>RES - Reserved Placeholder</v>
          </cell>
          <cell r="F1532" t="str">
            <v>Pending</v>
          </cell>
        </row>
        <row r="1533">
          <cell r="B1533" t="str">
            <v>6105AK124-6251-CSHP-0009</v>
          </cell>
          <cell r="C1533" t="str">
            <v>Load Bank - Cable Racks and Trays for Emergency Gen Load Bank - Equipment Assembly Drawings</v>
          </cell>
          <cell r="D1533" t="str">
            <v>'-</v>
          </cell>
          <cell r="E1533" t="str">
            <v>RES - Reserved Placeholder</v>
          </cell>
          <cell r="F1533" t="str">
            <v>Pending</v>
          </cell>
        </row>
        <row r="1534">
          <cell r="B1534" t="str">
            <v>6105AK124-6251-CSPC-0001</v>
          </cell>
          <cell r="C1534" t="str">
            <v>Load Bank - 36 MVA Power Station Mobile Load Bank Concrete Pad - Civil Design Requirements</v>
          </cell>
          <cell r="D1534" t="str">
            <v>'-</v>
          </cell>
          <cell r="E1534" t="str">
            <v>RES - Reserved Placeholder</v>
          </cell>
          <cell r="F1534" t="str">
            <v>Pending</v>
          </cell>
        </row>
        <row r="1535">
          <cell r="B1535" t="str">
            <v>6105AK124-6251-CSPC-0002</v>
          </cell>
          <cell r="C1535" t="str">
            <v>Load Bank - 36 MVA Power Station Mobile Load Bank Concrete Pad - Excavation, Trenching and Compacting Design</v>
          </cell>
          <cell r="D1535" t="str">
            <v>'-</v>
          </cell>
          <cell r="E1535" t="str">
            <v>RES - Reserved Placeholder</v>
          </cell>
          <cell r="F1535" t="str">
            <v>Pending</v>
          </cell>
        </row>
        <row r="1536">
          <cell r="B1536" t="str">
            <v>6105AK124-6251-CSPC-0003</v>
          </cell>
          <cell r="C1536" t="str">
            <v>Load Bank - 36 MVA Power Station Mobile Load Bank Concrete Pad - Concrete Construction Material Specifications</v>
          </cell>
          <cell r="D1536" t="str">
            <v>'-</v>
          </cell>
          <cell r="E1536" t="str">
            <v>RES - Reserved Placeholder</v>
          </cell>
          <cell r="F1536" t="str">
            <v>Pending</v>
          </cell>
        </row>
        <row r="1537">
          <cell r="B1537" t="str">
            <v>6105AK124-6251-CSPC-0004</v>
          </cell>
          <cell r="C1537" t="str">
            <v>Load Bank - 36 MVA Power Station Mobile Load Bank Cable Racks - Civil Design Requirements</v>
          </cell>
          <cell r="D1537" t="str">
            <v>'-</v>
          </cell>
          <cell r="E1537" t="str">
            <v>RES - Reserved Placeholder</v>
          </cell>
          <cell r="F1537" t="str">
            <v>Pending</v>
          </cell>
        </row>
        <row r="1538">
          <cell r="B1538" t="str">
            <v>6105AK124-6251-CSPC-0005</v>
          </cell>
          <cell r="C1538" t="str">
            <v>Load Bank - 36 MVA Power Station Mobile Load Bank Cable Racks - Concrete Construction Material Specifications</v>
          </cell>
          <cell r="D1538" t="str">
            <v>'-</v>
          </cell>
          <cell r="E1538" t="str">
            <v>RES - Reserved Placeholder</v>
          </cell>
          <cell r="F1538" t="str">
            <v>Pending</v>
          </cell>
        </row>
        <row r="1539">
          <cell r="B1539" t="str">
            <v>6105AK124-6251-CSPC-0006</v>
          </cell>
          <cell r="C1539" t="str">
            <v>Load Bank - 36 MVA Power Station Mobile Load Bank Cable Racks - Steel Structures Corrosion Protection Specification</v>
          </cell>
          <cell r="D1539" t="str">
            <v>'-</v>
          </cell>
          <cell r="E1539" t="str">
            <v>RES - Reserved Placeholder</v>
          </cell>
          <cell r="F1539" t="str">
            <v>Pending</v>
          </cell>
        </row>
        <row r="1540">
          <cell r="B1540" t="str">
            <v>6105AK124-6251-CSPC-0007</v>
          </cell>
          <cell r="C1540" t="str">
            <v>Load Bank - Platform and Foundations for Wartsila Load Bank - Civil Design Requirements</v>
          </cell>
          <cell r="D1540" t="str">
            <v>'-</v>
          </cell>
          <cell r="E1540" t="str">
            <v>RES - Reserved Placeholder</v>
          </cell>
          <cell r="F1540" t="str">
            <v>Pending</v>
          </cell>
        </row>
        <row r="1541">
          <cell r="B1541" t="str">
            <v>6105AK124-6251-CSPC-0008</v>
          </cell>
          <cell r="C1541" t="str">
            <v>Load Bank - Platform and Foundations for Wartsila Load Bank - Excavation, Trenching and Compacting Design</v>
          </cell>
          <cell r="D1541" t="str">
            <v>'-</v>
          </cell>
          <cell r="E1541" t="str">
            <v>RES - Reserved Placeholder</v>
          </cell>
          <cell r="F1541" t="str">
            <v>Pending</v>
          </cell>
        </row>
        <row r="1542">
          <cell r="B1542" t="str">
            <v>6105AK124-6251-CSPC-0009</v>
          </cell>
          <cell r="C1542" t="str">
            <v>Load Bank - Platform and Foundations for Wartsila Load Bank - Concrete Construction Material Specifications</v>
          </cell>
          <cell r="D1542" t="str">
            <v>'-</v>
          </cell>
          <cell r="E1542" t="str">
            <v>RES - Reserved Placeholder</v>
          </cell>
          <cell r="F1542" t="str">
            <v>Pending</v>
          </cell>
        </row>
        <row r="1543">
          <cell r="B1543" t="str">
            <v>6105AK124-6251-CSPC-0010</v>
          </cell>
          <cell r="C1543" t="str">
            <v>Load Bank - Perimeter Fencing for for Wartsila Load Bank - Excavation, Trenching and Compacting Design</v>
          </cell>
          <cell r="D1543" t="str">
            <v>'-</v>
          </cell>
          <cell r="E1543" t="str">
            <v>RES - Reserved Placeholder</v>
          </cell>
          <cell r="F1543" t="str">
            <v>Pending</v>
          </cell>
        </row>
        <row r="1544">
          <cell r="B1544" t="str">
            <v>6105AK124-6251-CSPC-0011</v>
          </cell>
          <cell r="C1544" t="str">
            <v>Load Bank - Perimeter Fencing for for Wartsila Load Bank - Concrete Construction Material Specifications</v>
          </cell>
          <cell r="D1544" t="str">
            <v>'-</v>
          </cell>
          <cell r="E1544" t="str">
            <v>RES - Reserved Placeholder</v>
          </cell>
          <cell r="F1544" t="str">
            <v>Pending</v>
          </cell>
        </row>
        <row r="1545">
          <cell r="B1545" t="str">
            <v>6105AK124-6251-CSPC-0012</v>
          </cell>
          <cell r="C1545" t="str">
            <v>Load Bank - Perimeter Fencing for for Wartsila Load Bank - Steel Structures Corrosion Protection Specification</v>
          </cell>
          <cell r="D1545" t="str">
            <v>'-</v>
          </cell>
          <cell r="E1545" t="str">
            <v>RES - Reserved Placeholder</v>
          </cell>
          <cell r="F1545" t="str">
            <v>Pending</v>
          </cell>
        </row>
        <row r="1546">
          <cell r="B1546" t="str">
            <v>6105AK124-6251-CSPC-0013</v>
          </cell>
          <cell r="C1546" t="str">
            <v>Load Bank - Terrace Roads and Access-ways for Wartsila Load Bank - Civil Design Requirements</v>
          </cell>
          <cell r="D1546" t="str">
            <v>'-</v>
          </cell>
          <cell r="E1546" t="str">
            <v>RES - Reserved Placeholder</v>
          </cell>
          <cell r="F1546" t="str">
            <v>Pending</v>
          </cell>
        </row>
        <row r="1547">
          <cell r="B1547" t="str">
            <v>6105AK124-6251-CSPC-0014</v>
          </cell>
          <cell r="C1547" t="str">
            <v>Load Bank - Terrace Roads and Access-ways for Wartsila Load Bank - Excavation, Trenching and Compacting Design</v>
          </cell>
          <cell r="D1547" t="str">
            <v>'-</v>
          </cell>
          <cell r="E1547" t="str">
            <v>RES - Reserved Placeholder</v>
          </cell>
          <cell r="F1547" t="str">
            <v>Pending</v>
          </cell>
        </row>
        <row r="1548">
          <cell r="B1548" t="str">
            <v>6105AK124-6251-CSPC-0015</v>
          </cell>
          <cell r="C1548" t="str">
            <v>Load Bank - Terrace Roads and Access-ways for Wartsila Load Bank - Concrete Construction Material Specifications</v>
          </cell>
          <cell r="D1548" t="str">
            <v>'-</v>
          </cell>
          <cell r="E1548" t="str">
            <v>RES - Reserved Placeholder</v>
          </cell>
          <cell r="F1548" t="str">
            <v>Pending</v>
          </cell>
        </row>
        <row r="1549">
          <cell r="B1549" t="str">
            <v>6105AK124-6251-CSPC-0016</v>
          </cell>
          <cell r="C1549" t="str">
            <v>Load Bank - Small Power and Lighting for Wartsila Load Bank - Concrete Construction Material Specifications</v>
          </cell>
          <cell r="D1549" t="str">
            <v>'-</v>
          </cell>
          <cell r="E1549" t="str">
            <v>RES - Reserved Placeholder</v>
          </cell>
          <cell r="F1549" t="str">
            <v>Pending</v>
          </cell>
        </row>
        <row r="1550">
          <cell r="B1550" t="str">
            <v>6105AK124-6251-CSPC-0017</v>
          </cell>
          <cell r="C1550" t="str">
            <v>Load Bank - MV Cabling and Termination for Wartsila Load Bank - Excavation, Trenching and Compacting Design</v>
          </cell>
          <cell r="D1550" t="str">
            <v>'-</v>
          </cell>
          <cell r="E1550" t="str">
            <v>RES - Reserved Placeholder</v>
          </cell>
          <cell r="F1550" t="str">
            <v>Pending</v>
          </cell>
        </row>
        <row r="1551">
          <cell r="B1551" t="str">
            <v>6105AK124-6251-CSPC-0018</v>
          </cell>
          <cell r="C1551" t="str">
            <v>Load Bank - MV Cabling and Termination for Wartsila Load Bank - Concrete Construction Material Specifications</v>
          </cell>
          <cell r="D1551" t="str">
            <v>'-</v>
          </cell>
          <cell r="E1551" t="str">
            <v>RES - Reserved Placeholder</v>
          </cell>
          <cell r="F1551" t="str">
            <v>Pending</v>
          </cell>
        </row>
        <row r="1552">
          <cell r="B1552" t="str">
            <v>6105AK124-6251-CSPC-0019</v>
          </cell>
          <cell r="C1552" t="str">
            <v>Load Bank - LV, Control and Signal Cables for Wartsila Load Bank - Excavation, Trenching and Compacting Design</v>
          </cell>
          <cell r="D1552" t="str">
            <v>'-</v>
          </cell>
          <cell r="E1552" t="str">
            <v>RES - Reserved Placeholder</v>
          </cell>
          <cell r="F1552" t="str">
            <v>Pending</v>
          </cell>
        </row>
        <row r="1553">
          <cell r="B1553" t="str">
            <v>6105AK124-6251-CSPC-0020</v>
          </cell>
          <cell r="C1553" t="str">
            <v>Load Bank - LV, Control and Signal Cables for Wartsila Load Bank - Concrete Construction Material Specifications</v>
          </cell>
          <cell r="D1553" t="str">
            <v>'-</v>
          </cell>
          <cell r="E1553" t="str">
            <v>RES - Reserved Placeholder</v>
          </cell>
          <cell r="F1553" t="str">
            <v>Pending</v>
          </cell>
        </row>
        <row r="1554">
          <cell r="B1554" t="str">
            <v>6105AK124-6251-CSPC-0021</v>
          </cell>
          <cell r="C1554" t="str">
            <v>Load Bank - Cable Racks and Trays for Wartsila Load Bank - Civil Design Requirements</v>
          </cell>
          <cell r="D1554" t="str">
            <v>'-</v>
          </cell>
          <cell r="E1554" t="str">
            <v>RES - Reserved Placeholder</v>
          </cell>
          <cell r="F1554" t="str">
            <v>Pending</v>
          </cell>
        </row>
        <row r="1555">
          <cell r="B1555" t="str">
            <v>6105AK124-6251-CSPC-0022</v>
          </cell>
          <cell r="C1555" t="str">
            <v>Load Bank - Cable Racks and Trays for Wartsila Load Bank - Concrete Construction Material Specifications</v>
          </cell>
          <cell r="D1555" t="str">
            <v>'-</v>
          </cell>
          <cell r="E1555" t="str">
            <v>RES - Reserved Placeholder</v>
          </cell>
          <cell r="F1555" t="str">
            <v>Pending</v>
          </cell>
        </row>
        <row r="1556">
          <cell r="B1556" t="str">
            <v>6105AK124-6251-CSPC-0023</v>
          </cell>
          <cell r="C1556" t="str">
            <v>Load Bank - Cable Racks and Trays for Wartsila Load Bank - Steel Structures Corrosion Protection Specification</v>
          </cell>
          <cell r="D1556" t="str">
            <v>'-</v>
          </cell>
          <cell r="E1556" t="str">
            <v>RES - Reserved Placeholder</v>
          </cell>
          <cell r="F1556" t="str">
            <v>Pending</v>
          </cell>
        </row>
        <row r="1557">
          <cell r="B1557" t="str">
            <v>6105AK124-6251-CSPC-0024</v>
          </cell>
          <cell r="C1557" t="str">
            <v>Load Bank - Cable Trench and Tunnels for Wartsila Load Bank - Civil Design Requirements</v>
          </cell>
          <cell r="D1557" t="str">
            <v>'-</v>
          </cell>
          <cell r="E1557" t="str">
            <v>RES - Reserved Placeholder</v>
          </cell>
          <cell r="F1557" t="str">
            <v>Pending</v>
          </cell>
        </row>
        <row r="1558">
          <cell r="B1558" t="str">
            <v>6105AK124-6251-CSPC-0025</v>
          </cell>
          <cell r="C1558" t="str">
            <v>Load Bank - Cable Trench and Tunnels for Wartsila Load Bank - Excavation, Trenching and Compacting Design</v>
          </cell>
          <cell r="D1558" t="str">
            <v>'-</v>
          </cell>
          <cell r="E1558" t="str">
            <v>RES - Reserved Placeholder</v>
          </cell>
          <cell r="F1558" t="str">
            <v>Pending</v>
          </cell>
        </row>
        <row r="1559">
          <cell r="B1559" t="str">
            <v>6105AK124-6251-CSPC-0026</v>
          </cell>
          <cell r="C1559" t="str">
            <v>Load Bank - Cable Trench and Tunnels for Wartsila Load Bank - Concrete Construction Material Specifications</v>
          </cell>
          <cell r="D1559" t="str">
            <v>'-</v>
          </cell>
          <cell r="E1559" t="str">
            <v>RES - Reserved Placeholder</v>
          </cell>
          <cell r="F1559" t="str">
            <v>Pending</v>
          </cell>
        </row>
        <row r="1560">
          <cell r="B1560" t="str">
            <v>6105AK124-6251-CSPC-0027</v>
          </cell>
          <cell r="C1560" t="str">
            <v>Load Bank - Earthing System for Wartsila Load Bank - Concrete Construction Material Specifications</v>
          </cell>
          <cell r="D1560" t="str">
            <v>'-</v>
          </cell>
          <cell r="E1560" t="str">
            <v>RES - Reserved Placeholder</v>
          </cell>
          <cell r="F1560" t="str">
            <v>Pending</v>
          </cell>
        </row>
        <row r="1561">
          <cell r="B1561" t="str">
            <v>6105AK124-6251-CSPC-0028</v>
          </cell>
          <cell r="C1561" t="str">
            <v>Load Bank - Earthing System for Wartsila Load Bank - Excavation, Trenching and Compacting Design</v>
          </cell>
          <cell r="D1561" t="str">
            <v>'-</v>
          </cell>
          <cell r="E1561" t="str">
            <v>RES - Reserved Placeholder</v>
          </cell>
          <cell r="F1561" t="str">
            <v>Pending</v>
          </cell>
        </row>
        <row r="1562">
          <cell r="B1562" t="str">
            <v>6105AK124-6251-CSPC-0029</v>
          </cell>
          <cell r="C1562" t="str">
            <v>Load Bank - Pad Platform and Foundations for Emergency Gen Load Bank - Civil Design Requirements</v>
          </cell>
          <cell r="D1562" t="str">
            <v>'-</v>
          </cell>
          <cell r="E1562" t="str">
            <v>RES - Reserved Placeholder</v>
          </cell>
          <cell r="F1562" t="str">
            <v>Pending</v>
          </cell>
        </row>
        <row r="1563">
          <cell r="B1563" t="str">
            <v>6105AK124-6251-CSPC-0030</v>
          </cell>
          <cell r="C1563" t="str">
            <v>Load Bank - Pad Platform and Foundations for Emergency Gen Load Bank - Excavation, Trenching and Compacting Design</v>
          </cell>
          <cell r="D1563" t="str">
            <v>'-</v>
          </cell>
          <cell r="E1563" t="str">
            <v>RES - Reserved Placeholder</v>
          </cell>
          <cell r="F1563" t="str">
            <v>Pending</v>
          </cell>
        </row>
        <row r="1564">
          <cell r="B1564" t="str">
            <v>6105AK124-6251-CSPC-0031</v>
          </cell>
          <cell r="C1564" t="str">
            <v>Load Bank - Pad Platform and Foundations for Emergency Gen Load Bank - Concrete Construction Material Specifications</v>
          </cell>
          <cell r="D1564" t="str">
            <v>'-</v>
          </cell>
          <cell r="E1564" t="str">
            <v>RES - Reserved Placeholder</v>
          </cell>
          <cell r="F1564" t="str">
            <v>Pending</v>
          </cell>
        </row>
        <row r="1565">
          <cell r="B1565" t="str">
            <v>6105AK124-6251-CSPC-0032</v>
          </cell>
          <cell r="C1565" t="str">
            <v>Load Bank - Perimeter Fencing for Emergency Gen Load Bank - Steel Structures Corrosion Protection Specification</v>
          </cell>
          <cell r="D1565" t="str">
            <v>'-</v>
          </cell>
          <cell r="E1565" t="str">
            <v>RES - Reserved Placeholder</v>
          </cell>
          <cell r="F1565" t="str">
            <v>Pending</v>
          </cell>
        </row>
        <row r="1566">
          <cell r="B1566" t="str">
            <v>6105AK124-6251-CSPC-0033</v>
          </cell>
          <cell r="C1566" t="str">
            <v>Load Bank - Perimeter Fencing for Emergency Gen Load Bank - Civil Design Requirements</v>
          </cell>
          <cell r="D1566" t="str">
            <v>'-</v>
          </cell>
          <cell r="E1566" t="str">
            <v>RES - Reserved Placeholder</v>
          </cell>
          <cell r="F1566" t="str">
            <v>Pending</v>
          </cell>
        </row>
        <row r="1567">
          <cell r="B1567" t="str">
            <v>6105AK124-6251-CSPC-0034</v>
          </cell>
          <cell r="C1567" t="str">
            <v>Load Bank - Small Power and Lighting forEmergency Gen Load Bank - Concrete Construction Material Specifications</v>
          </cell>
          <cell r="D1567" t="str">
            <v>'-</v>
          </cell>
          <cell r="E1567" t="str">
            <v>RES - Reserved Placeholder</v>
          </cell>
          <cell r="F1567" t="str">
            <v>Pending</v>
          </cell>
        </row>
        <row r="1568">
          <cell r="B1568" t="str">
            <v>6105AK124-6251-CSPC-0035</v>
          </cell>
          <cell r="C1568" t="str">
            <v>Load Bank - MV Cabling and Termination for Emergency Gen Load Bank - Excavation, Trenching and Compacting Design</v>
          </cell>
          <cell r="D1568" t="str">
            <v>'-</v>
          </cell>
          <cell r="E1568" t="str">
            <v>RES - Reserved Placeholder</v>
          </cell>
          <cell r="F1568" t="str">
            <v>Pending</v>
          </cell>
        </row>
        <row r="1569">
          <cell r="B1569" t="str">
            <v>6105AK124-6251-CSPC-0036</v>
          </cell>
          <cell r="C1569" t="str">
            <v>Load Bank - MV Cabling and Termination for Emergency Gen Load Bank - Concrete Construction Material Specifications</v>
          </cell>
          <cell r="D1569" t="str">
            <v>'-</v>
          </cell>
          <cell r="E1569" t="str">
            <v>RES - Reserved Placeholder</v>
          </cell>
          <cell r="F1569" t="str">
            <v>Pending</v>
          </cell>
        </row>
        <row r="1570">
          <cell r="B1570" t="str">
            <v>6105AK124-6251-CSPC-0037</v>
          </cell>
          <cell r="C1570" t="str">
            <v>Load Bank - LV, Control and Signal Cables for Emergency Gen Load Bank - Excavation, Trenching and Compacting Design</v>
          </cell>
          <cell r="D1570" t="str">
            <v>'-</v>
          </cell>
          <cell r="E1570" t="str">
            <v>RES - Reserved Placeholder</v>
          </cell>
          <cell r="F1570" t="str">
            <v>Pending</v>
          </cell>
        </row>
        <row r="1571">
          <cell r="B1571" t="str">
            <v>6105AK124-6251-CSPC-0038</v>
          </cell>
          <cell r="C1571" t="str">
            <v>Load Bank - LV, Control and Signal Cables for Emergency Gen Load Bank - Concrete Construction Material Specifications</v>
          </cell>
          <cell r="D1571" t="str">
            <v>'-</v>
          </cell>
          <cell r="E1571" t="str">
            <v>RES - Reserved Placeholder</v>
          </cell>
          <cell r="F1571" t="str">
            <v>Pending</v>
          </cell>
        </row>
        <row r="1572">
          <cell r="B1572" t="str">
            <v>6105AK124-6251-CSPC-0039</v>
          </cell>
          <cell r="C1572" t="str">
            <v>Load Bank - Cable Racks and Trays for Emergency Gen Load Bank - Civil Design Requirements</v>
          </cell>
          <cell r="D1572" t="str">
            <v>'-</v>
          </cell>
          <cell r="E1572" t="str">
            <v>RES - Reserved Placeholder</v>
          </cell>
          <cell r="F1572" t="str">
            <v>Pending</v>
          </cell>
        </row>
        <row r="1573">
          <cell r="B1573" t="str">
            <v>6105AK124-6251-CSPC-0040</v>
          </cell>
          <cell r="C1573" t="str">
            <v>Load Bank - Cable Racks and Trays for Emergency Gen Load Bank - Concrete Construction Material Specifications</v>
          </cell>
          <cell r="D1573" t="str">
            <v>'-</v>
          </cell>
          <cell r="E1573" t="str">
            <v>RES - Reserved Placeholder</v>
          </cell>
          <cell r="F1573" t="str">
            <v>Pending</v>
          </cell>
        </row>
        <row r="1574">
          <cell r="B1574" t="str">
            <v>6105AK124-6251-CSPC-0041</v>
          </cell>
          <cell r="C1574" t="str">
            <v>Load Bank - Cable Racks and Trays for Emergency Gen Load Bank - Steel Structures Corrosion Protection Specification</v>
          </cell>
          <cell r="D1574" t="str">
            <v>'-</v>
          </cell>
          <cell r="E1574" t="str">
            <v>RES - Reserved Placeholder</v>
          </cell>
          <cell r="F1574" t="str">
            <v>Pending</v>
          </cell>
        </row>
        <row r="1575">
          <cell r="B1575" t="str">
            <v>6105AK124-6251-CSPC-0042</v>
          </cell>
          <cell r="C1575" t="str">
            <v>Load Bank - Cable Trench and Tunnels for Emergency Gen Load Bank - Civil Design Requirements</v>
          </cell>
          <cell r="D1575" t="str">
            <v>'-</v>
          </cell>
          <cell r="E1575" t="str">
            <v>RES - Reserved Placeholder</v>
          </cell>
          <cell r="F1575" t="str">
            <v>Pending</v>
          </cell>
        </row>
        <row r="1576">
          <cell r="B1576" t="str">
            <v>6105AK124-6251-CSPC-0043</v>
          </cell>
          <cell r="C1576" t="str">
            <v>Load Bank - Cable Trench and Tunnels for Emergency Gen Load Bank - Excavation, Trenching and Compacting Design</v>
          </cell>
          <cell r="D1576" t="str">
            <v>'-</v>
          </cell>
          <cell r="E1576" t="str">
            <v>RES - Reserved Placeholder</v>
          </cell>
          <cell r="F1576" t="str">
            <v>Pending</v>
          </cell>
        </row>
        <row r="1577">
          <cell r="B1577" t="str">
            <v>6105AK124-6251-CSPC-0044</v>
          </cell>
          <cell r="C1577" t="str">
            <v>Load Bank - Cable Trench and Tunnels for Emergency Gen Load Bank - Concrete Construction Material Specifications</v>
          </cell>
          <cell r="D1577" t="str">
            <v>'-</v>
          </cell>
          <cell r="E1577" t="str">
            <v>RES - Reserved Placeholder</v>
          </cell>
          <cell r="F1577" t="str">
            <v>Pending</v>
          </cell>
        </row>
        <row r="1578">
          <cell r="B1578" t="str">
            <v>6105AK124-6251-CSPC-0045</v>
          </cell>
          <cell r="C1578" t="str">
            <v>Load Bank - Earthing System forEmergency Gen Load Bank - Concrete Construction Material Specifications</v>
          </cell>
          <cell r="D1578" t="str">
            <v>'-</v>
          </cell>
          <cell r="E1578" t="str">
            <v>RES - Reserved Placeholder</v>
          </cell>
          <cell r="F1578" t="str">
            <v>Pending</v>
          </cell>
        </row>
        <row r="1579">
          <cell r="B1579" t="str">
            <v>6105AK124-6251-CSPC-0046</v>
          </cell>
          <cell r="C1579" t="str">
            <v>Load Bank - Earthing System forEmergency Gen Load Bank - Excavation, Trenching and Compacting Design</v>
          </cell>
          <cell r="D1579" t="str">
            <v>'-</v>
          </cell>
          <cell r="E1579" t="str">
            <v>RES - Reserved Placeholder</v>
          </cell>
          <cell r="F1579" t="str">
            <v>Pending</v>
          </cell>
        </row>
        <row r="1580">
          <cell r="B1580" t="str">
            <v>6105AK124-6251-CSPC-0047</v>
          </cell>
          <cell r="C1580" t="str">
            <v>Load Bank - Perimeter Fencing for Emergency Gen Load Bank - Excavation, Trenching and Compacting Design</v>
          </cell>
          <cell r="D1580" t="str">
            <v>'-</v>
          </cell>
          <cell r="E1580" t="str">
            <v>RES - Reserved Placeholder</v>
          </cell>
          <cell r="F1580" t="str">
            <v>Pending</v>
          </cell>
        </row>
        <row r="1581">
          <cell r="B1581" t="str">
            <v>6105AK124-6251-CSPC-0048</v>
          </cell>
          <cell r="C1581" t="str">
            <v>Load Bank - Perimeter Fencing for Emergency Gen Load Bank - Concrete Construction Material Specifications</v>
          </cell>
          <cell r="D1581" t="str">
            <v>'-</v>
          </cell>
          <cell r="E1581" t="str">
            <v>RES - Reserved Placeholder</v>
          </cell>
          <cell r="F1581" t="str">
            <v>Pending</v>
          </cell>
        </row>
        <row r="1582">
          <cell r="B1582" t="str">
            <v>6105AK124-6251-CSSD-0001</v>
          </cell>
          <cell r="C1582" t="str">
            <v>Load Bank - 36 MVA Power Station Mobile Load Bank Cable Racks - Steel Support Structures Design</v>
          </cell>
          <cell r="D1582" t="str">
            <v>'-</v>
          </cell>
          <cell r="E1582" t="str">
            <v>RES - Reserved Placeholder</v>
          </cell>
          <cell r="F1582" t="str">
            <v>Pending</v>
          </cell>
        </row>
        <row r="1583">
          <cell r="B1583" t="str">
            <v>6105AK124-6251-CSSD-0002</v>
          </cell>
          <cell r="C1583" t="str">
            <v>Load Bank - Perimeter Fencing for for Wartsila Load Bank - Steel Support Structures Design</v>
          </cell>
          <cell r="D1583" t="str">
            <v>'-</v>
          </cell>
          <cell r="E1583" t="str">
            <v>RES - Reserved Placeholder</v>
          </cell>
          <cell r="F1583" t="str">
            <v>Pending</v>
          </cell>
        </row>
        <row r="1584">
          <cell r="B1584" t="str">
            <v>6105AK124-6251-CSSD-0003</v>
          </cell>
          <cell r="C1584" t="str">
            <v>Load Bank - Cable Racks and Trays for Wartsila Load Bank - Steel Support Structures Design</v>
          </cell>
          <cell r="D1584" t="str">
            <v>'-</v>
          </cell>
          <cell r="E1584" t="str">
            <v>RES - Reserved Placeholder</v>
          </cell>
          <cell r="F1584" t="str">
            <v>Pending</v>
          </cell>
        </row>
        <row r="1585">
          <cell r="B1585" t="str">
            <v>6105AK124-6251-CSSD-0004</v>
          </cell>
          <cell r="C1585" t="str">
            <v>Load Bank - Perimeter Fencing for Emergency Gen Load Bank - Steel Support Structures Design</v>
          </cell>
          <cell r="D1585" t="str">
            <v>'-</v>
          </cell>
          <cell r="E1585" t="str">
            <v>RES - Reserved Placeholder</v>
          </cell>
          <cell r="F1585" t="str">
            <v>Pending</v>
          </cell>
        </row>
        <row r="1586">
          <cell r="B1586" t="str">
            <v>6105AK124-6251-CSSD-0005</v>
          </cell>
          <cell r="C1586" t="str">
            <v>Load Bank - Cable Racks and Trays for Emergency Gen Load Bank - Steel Support Structures Design</v>
          </cell>
          <cell r="D1586" t="str">
            <v>'-</v>
          </cell>
          <cell r="E1586" t="str">
            <v>RES - Reserved Placeholder</v>
          </cell>
          <cell r="F1586" t="str">
            <v>Pending</v>
          </cell>
        </row>
        <row r="1587">
          <cell r="B1587" t="str">
            <v>6105AK124-6251-CSTD-0001</v>
          </cell>
          <cell r="C1587" t="str">
            <v>Load Bank - 36 MVA Power Station Mobile Load Bank Concrete Pad - Civil Construction Requirements</v>
          </cell>
          <cell r="D1587" t="str">
            <v>'-</v>
          </cell>
          <cell r="E1587" t="str">
            <v>RES - Reserved Placeholder</v>
          </cell>
          <cell r="F1587" t="str">
            <v>Pending</v>
          </cell>
        </row>
        <row r="1588">
          <cell r="B1588" t="str">
            <v>6105AK124-6251-CSTD-0002</v>
          </cell>
          <cell r="C1588" t="str">
            <v>Load Bank - 36 MVA Power Station Mobile Load Bank Cable Racks - Underground Pipe Route and Cable Bedding Design</v>
          </cell>
          <cell r="D1588" t="str">
            <v>'-</v>
          </cell>
          <cell r="E1588" t="str">
            <v>RES - Reserved Placeholder</v>
          </cell>
          <cell r="F1588" t="str">
            <v>Pending</v>
          </cell>
        </row>
        <row r="1589">
          <cell r="B1589" t="str">
            <v>6105AK124-6251-CSTD-0003</v>
          </cell>
          <cell r="C1589" t="str">
            <v>Load Bank - Platform and Foundations for Wartsila Load Bank - Civil Construction Requirements</v>
          </cell>
          <cell r="D1589" t="str">
            <v>'-</v>
          </cell>
          <cell r="E1589" t="str">
            <v>RES - Reserved Placeholder</v>
          </cell>
          <cell r="F1589" t="str">
            <v>Pending</v>
          </cell>
        </row>
        <row r="1590">
          <cell r="B1590" t="str">
            <v>6105AK124-6251-CSTD-0004</v>
          </cell>
          <cell r="C1590" t="str">
            <v>Load Bank - Fire Protection and Detection System for Wartsila Load Bank - Fire Protection System Design (Civil Works)</v>
          </cell>
          <cell r="D1590" t="str">
            <v>'-</v>
          </cell>
          <cell r="E1590" t="str">
            <v>RES - Reserved Placeholder</v>
          </cell>
          <cell r="F1590" t="str">
            <v>Pending</v>
          </cell>
        </row>
        <row r="1591">
          <cell r="B1591" t="str">
            <v>6105AK124-6251-CSTD-0005</v>
          </cell>
          <cell r="C1591" t="str">
            <v>Load Bank - Fire Protection and Detection System for Wartsila Load Bank - Civil Construction Requirements</v>
          </cell>
          <cell r="D1591" t="str">
            <v>'-</v>
          </cell>
          <cell r="E1591" t="str">
            <v>RES - Reserved Placeholder</v>
          </cell>
          <cell r="F1591" t="str">
            <v>Pending</v>
          </cell>
        </row>
        <row r="1592">
          <cell r="B1592" t="str">
            <v>6105AK124-6251-CSTD-0006</v>
          </cell>
          <cell r="C1592" t="str">
            <v>Load Bank - Perimeter Fencing for for Wartsila Load Bank - Underground Pipe Route and Cable Bedding Design</v>
          </cell>
          <cell r="D1592" t="str">
            <v>'-</v>
          </cell>
          <cell r="E1592" t="str">
            <v>RES - Reserved Placeholder</v>
          </cell>
          <cell r="F1592" t="str">
            <v>Pending</v>
          </cell>
        </row>
        <row r="1593">
          <cell r="B1593" t="str">
            <v>6105AK124-6251-CSTD-0007</v>
          </cell>
          <cell r="C1593" t="str">
            <v>Load Bank - Terrace Roads and Access-ways for Wartsila Load Bank - Bund-wall Requirements and Design</v>
          </cell>
          <cell r="D1593" t="str">
            <v>'-</v>
          </cell>
          <cell r="E1593" t="str">
            <v>RES - Reserved Placeholder</v>
          </cell>
          <cell r="F1593" t="str">
            <v>Pending</v>
          </cell>
        </row>
        <row r="1594">
          <cell r="B1594" t="str">
            <v>6105AK124-6251-CSTD-0008</v>
          </cell>
          <cell r="C1594" t="str">
            <v>Load Bank - Terrace Roads and Access-ways for Wartsila Load Bank - Civil Construction Requirements</v>
          </cell>
          <cell r="D1594" t="str">
            <v>'-</v>
          </cell>
          <cell r="E1594" t="str">
            <v>RES - Reserved Placeholder</v>
          </cell>
          <cell r="F1594" t="str">
            <v>Pending</v>
          </cell>
        </row>
        <row r="1595">
          <cell r="B1595" t="str">
            <v>6105AK124-6251-CSTD-0009</v>
          </cell>
          <cell r="C1595" t="str">
            <v>Load Bank - Terrace Roads and Access-ways for Wartsila Load Bank - Underground Pipe Route and Cable Bedding Design</v>
          </cell>
          <cell r="D1595" t="str">
            <v>'-</v>
          </cell>
          <cell r="E1595" t="str">
            <v>RES - Reserved Placeholder</v>
          </cell>
          <cell r="F1595" t="str">
            <v>Pending</v>
          </cell>
        </row>
        <row r="1596">
          <cell r="B1596" t="str">
            <v>6105AK124-6251-CSTD-0010</v>
          </cell>
          <cell r="C1596" t="str">
            <v>Load Bank - Small Power and Lighting for Wartsila Load Bank - Civil Construction Requirements</v>
          </cell>
          <cell r="D1596" t="str">
            <v>'-</v>
          </cell>
          <cell r="E1596" t="str">
            <v>RES - Reserved Placeholder</v>
          </cell>
          <cell r="F1596" t="str">
            <v>Pending</v>
          </cell>
        </row>
        <row r="1597">
          <cell r="B1597" t="str">
            <v>6105AK124-6251-CSTD-0011</v>
          </cell>
          <cell r="C1597" t="str">
            <v>Load Bank - Small Power and Lighting for Wartsila Load Bank - Underground Pipe Route and Cable Bedding Design</v>
          </cell>
          <cell r="D1597" t="str">
            <v>'-</v>
          </cell>
          <cell r="E1597" t="str">
            <v>RES - Reserved Placeholder</v>
          </cell>
          <cell r="F1597" t="str">
            <v>Pending</v>
          </cell>
        </row>
        <row r="1598">
          <cell r="B1598" t="str">
            <v>6105AK124-6251-CSTD-0012</v>
          </cell>
          <cell r="C1598" t="str">
            <v>Load Bank - MV Cabling and Termination for Wartsila Load Bank - Civil Construction Requirements</v>
          </cell>
          <cell r="D1598" t="str">
            <v>'-</v>
          </cell>
          <cell r="E1598" t="str">
            <v>RES - Reserved Placeholder</v>
          </cell>
          <cell r="F1598" t="str">
            <v>Pending</v>
          </cell>
        </row>
        <row r="1599">
          <cell r="B1599" t="str">
            <v>6105AK124-6251-CSTD-0013</v>
          </cell>
          <cell r="C1599" t="str">
            <v>Load Bank - MV Cabling and Termination for Wartsila Load Bank - Underground Pipe Route and Cable Bedding Design</v>
          </cell>
          <cell r="D1599" t="str">
            <v>'-</v>
          </cell>
          <cell r="E1599" t="str">
            <v>RES - Reserved Placeholder</v>
          </cell>
          <cell r="F1599" t="str">
            <v>Pending</v>
          </cell>
        </row>
        <row r="1600">
          <cell r="B1600" t="str">
            <v>6105AK124-6251-CSTD-0014</v>
          </cell>
          <cell r="C1600" t="str">
            <v>Load Bank - LV, Control and Signal Cables for Wartsila Load Bank - Civil Construction Requirements</v>
          </cell>
          <cell r="D1600" t="str">
            <v>'-</v>
          </cell>
          <cell r="E1600" t="str">
            <v>RES - Reserved Placeholder</v>
          </cell>
          <cell r="F1600" t="str">
            <v>Pending</v>
          </cell>
        </row>
        <row r="1601">
          <cell r="B1601" t="str">
            <v>6105AK124-6251-CSTD-0015</v>
          </cell>
          <cell r="C1601" t="str">
            <v>Load Bank - LV, Control and Signal Cables for Wartsila Load Bank - Underground Pipe Route and Cable Bedding Design</v>
          </cell>
          <cell r="D1601" t="str">
            <v>'-</v>
          </cell>
          <cell r="E1601" t="str">
            <v>RES - Reserved Placeholder</v>
          </cell>
          <cell r="F1601" t="str">
            <v>Pending</v>
          </cell>
        </row>
        <row r="1602">
          <cell r="B1602" t="str">
            <v>6105AK124-6251-CSTD-0016</v>
          </cell>
          <cell r="C1602" t="str">
            <v>Load Bank - Cable Racks and Trays for Wartsila Load Bank - Underground Pipe Route and Cable Bedding Design</v>
          </cell>
          <cell r="D1602" t="str">
            <v>'-</v>
          </cell>
          <cell r="E1602" t="str">
            <v>RES - Reserved Placeholder</v>
          </cell>
          <cell r="F1602" t="str">
            <v>Pending</v>
          </cell>
        </row>
        <row r="1603">
          <cell r="B1603" t="str">
            <v>6105AK124-6251-CSTD-0017</v>
          </cell>
          <cell r="C1603" t="str">
            <v>Load Bank - Cable Trench and Tunnels for Wartsila Load Bank - Civil Construction Requirements</v>
          </cell>
          <cell r="D1603" t="str">
            <v>'-</v>
          </cell>
          <cell r="E1603" t="str">
            <v>RES - Reserved Placeholder</v>
          </cell>
          <cell r="F1603" t="str">
            <v>Pending</v>
          </cell>
        </row>
        <row r="1604">
          <cell r="B1604" t="str">
            <v>6105AK124-6251-CSTD-0018</v>
          </cell>
          <cell r="C1604" t="str">
            <v>Load Bank - Cable Trench and Tunnels for Wartsila Load Bank - Underground Pipe Route and Cable Bedding Design</v>
          </cell>
          <cell r="D1604" t="str">
            <v>'-</v>
          </cell>
          <cell r="E1604" t="str">
            <v>RES - Reserved Placeholder</v>
          </cell>
          <cell r="F1604" t="str">
            <v>Pending</v>
          </cell>
        </row>
        <row r="1605">
          <cell r="B1605" t="str">
            <v>6105AK124-6251-CSTD-0019</v>
          </cell>
          <cell r="C1605" t="str">
            <v>Load Bank - Lightning Protection System forWartsila Load Bank - Civil Construction Requirements</v>
          </cell>
          <cell r="D1605" t="str">
            <v>'-</v>
          </cell>
          <cell r="E1605" t="str">
            <v>RES - Reserved Placeholder</v>
          </cell>
          <cell r="F1605" t="str">
            <v>Pending</v>
          </cell>
        </row>
        <row r="1606">
          <cell r="B1606" t="str">
            <v>6105AK124-6251-CSTD-0020</v>
          </cell>
          <cell r="C1606" t="str">
            <v>Load Bank - Lightning Protection System forWartsila Load Bank - Underground Pipe Route and Cable Bedding Design</v>
          </cell>
          <cell r="D1606" t="str">
            <v>'-</v>
          </cell>
          <cell r="E1606" t="str">
            <v>RES - Reserved Placeholder</v>
          </cell>
          <cell r="F1606" t="str">
            <v>Pending</v>
          </cell>
        </row>
        <row r="1607">
          <cell r="B1607" t="str">
            <v>6105AK124-6251-CSTD-0021</v>
          </cell>
          <cell r="C1607" t="str">
            <v>Load Bank - Pad Platform and Foundations for Emergency Gen Load Bank - Civil Construction Requirements</v>
          </cell>
          <cell r="D1607" t="str">
            <v>'-</v>
          </cell>
          <cell r="E1607" t="str">
            <v>RES - Reserved Placeholder</v>
          </cell>
          <cell r="F1607" t="str">
            <v>Pending</v>
          </cell>
        </row>
        <row r="1608">
          <cell r="B1608" t="str">
            <v>6105AK124-6251-CSTD-0022</v>
          </cell>
          <cell r="C1608" t="str">
            <v>Load Bank - Fire Protection System Emergency Gen Load Bank - Fire Protection System Design (Civil Works)</v>
          </cell>
          <cell r="D1608" t="str">
            <v>'-</v>
          </cell>
          <cell r="E1608" t="str">
            <v>RES - Reserved Placeholder</v>
          </cell>
          <cell r="F1608" t="str">
            <v>Pending</v>
          </cell>
        </row>
        <row r="1609">
          <cell r="B1609" t="str">
            <v>6105AK124-6251-CSTD-0023</v>
          </cell>
          <cell r="C1609" t="str">
            <v>Load Bank - Fire Protection System Emergency Gen Load Bank - Civil Construction Requirements</v>
          </cell>
          <cell r="D1609" t="str">
            <v>'-</v>
          </cell>
          <cell r="E1609" t="str">
            <v>RES - Reserved Placeholder</v>
          </cell>
          <cell r="F1609" t="str">
            <v>Pending</v>
          </cell>
        </row>
        <row r="1610">
          <cell r="B1610" t="str">
            <v>6105AK124-6251-CSTD-0024</v>
          </cell>
          <cell r="C1610" t="str">
            <v>Load Bank - Perimeter Fencing for Emergency Gen Load Bank - Bund-wall Requirements and Design</v>
          </cell>
          <cell r="D1610" t="str">
            <v>'-</v>
          </cell>
          <cell r="E1610" t="str">
            <v>RES - Reserved Placeholder</v>
          </cell>
          <cell r="F1610" t="str">
            <v>Pending</v>
          </cell>
        </row>
        <row r="1611">
          <cell r="B1611" t="str">
            <v>6105AK124-6251-CSTD-0025</v>
          </cell>
          <cell r="C1611" t="str">
            <v>Load Bank - Perimeter Fencing for Emergency Gen Load Bank - Civil Construction Requirements</v>
          </cell>
          <cell r="D1611" t="str">
            <v>'-</v>
          </cell>
          <cell r="E1611" t="str">
            <v>RES - Reserved Placeholder</v>
          </cell>
          <cell r="F1611" t="str">
            <v>Pending</v>
          </cell>
        </row>
        <row r="1612">
          <cell r="B1612" t="str">
            <v>6105AK124-6251-CSTD-0026</v>
          </cell>
          <cell r="C1612" t="str">
            <v>Load Bank - Small Power and Lighting forEmergency Gen Load Bank - Civil Construction Requirements</v>
          </cell>
          <cell r="D1612" t="str">
            <v>'-</v>
          </cell>
          <cell r="E1612" t="str">
            <v>RES - Reserved Placeholder</v>
          </cell>
          <cell r="F1612" t="str">
            <v>Pending</v>
          </cell>
        </row>
        <row r="1613">
          <cell r="B1613" t="str">
            <v>6105AK124-6251-CSTD-0027</v>
          </cell>
          <cell r="C1613" t="str">
            <v>Load Bank - Small Power and Lighting forEmergency Gen Load Bank - Underground Pipe Route and Cable Bedding Design</v>
          </cell>
          <cell r="D1613" t="str">
            <v>'-</v>
          </cell>
          <cell r="E1613" t="str">
            <v>RES - Reserved Placeholder</v>
          </cell>
          <cell r="F1613" t="str">
            <v>Pending</v>
          </cell>
        </row>
        <row r="1614">
          <cell r="B1614" t="str">
            <v>6105AK124-6251-CSTD-0028</v>
          </cell>
          <cell r="C1614" t="str">
            <v>Load Bank - MV Cabling and Termination for Emergency Gen Load Bank - Civil Construction Requirements</v>
          </cell>
          <cell r="D1614" t="str">
            <v>'-</v>
          </cell>
          <cell r="E1614" t="str">
            <v>RES - Reserved Placeholder</v>
          </cell>
          <cell r="F1614" t="str">
            <v>Pending</v>
          </cell>
        </row>
        <row r="1615">
          <cell r="B1615" t="str">
            <v>6105AK124-6251-CSTD-0029</v>
          </cell>
          <cell r="C1615" t="str">
            <v>Load Bank - MV Cabling and Termination for Emergency Gen Load Bank - Underground Pipe Route and Cable Bedding Design</v>
          </cell>
          <cell r="D1615" t="str">
            <v>'-</v>
          </cell>
          <cell r="E1615" t="str">
            <v>RES - Reserved Placeholder</v>
          </cell>
          <cell r="F1615" t="str">
            <v>Pending</v>
          </cell>
        </row>
        <row r="1616">
          <cell r="B1616" t="str">
            <v>6105AK124-6251-CSTD-0030</v>
          </cell>
          <cell r="C1616" t="str">
            <v>Load Bank - LV, Control and Signal Cables for Emergency Gen Load Bank - Civil Construction Requirements</v>
          </cell>
          <cell r="D1616" t="str">
            <v>'-</v>
          </cell>
          <cell r="E1616" t="str">
            <v>RES - Reserved Placeholder</v>
          </cell>
          <cell r="F1616" t="str">
            <v>Pending</v>
          </cell>
        </row>
        <row r="1617">
          <cell r="B1617" t="str">
            <v>6105AK124-6251-CSTD-0031</v>
          </cell>
          <cell r="C1617" t="str">
            <v>Load Bank - LV, Control and Signal Cables for Emergency Gen Load Bank - Underground Pipe Route and Cable Bedding Design</v>
          </cell>
          <cell r="D1617" t="str">
            <v>'-</v>
          </cell>
          <cell r="E1617" t="str">
            <v>RES - Reserved Placeholder</v>
          </cell>
          <cell r="F1617" t="str">
            <v>Pending</v>
          </cell>
        </row>
        <row r="1618">
          <cell r="B1618" t="str">
            <v>6105AK124-6251-CSTD-0032</v>
          </cell>
          <cell r="C1618" t="str">
            <v>Load Bank - Cable Racks and Trays for Emergency Gen Load Bank - Underground Pipe Route and Cable Bedding Design</v>
          </cell>
          <cell r="D1618" t="str">
            <v>'-</v>
          </cell>
          <cell r="E1618" t="str">
            <v>RES - Reserved Placeholder</v>
          </cell>
          <cell r="F1618" t="str">
            <v>Pending</v>
          </cell>
        </row>
        <row r="1619">
          <cell r="B1619" t="str">
            <v>6105AK124-6251-CSTD-0033</v>
          </cell>
          <cell r="C1619" t="str">
            <v>Load Bank - Cable Trench and Tunnels for Emergency Gen Load Bank - Civil Construction Requirements</v>
          </cell>
          <cell r="D1619" t="str">
            <v>'-</v>
          </cell>
          <cell r="E1619" t="str">
            <v>RES - Reserved Placeholder</v>
          </cell>
          <cell r="F1619" t="str">
            <v>Pending</v>
          </cell>
        </row>
        <row r="1620">
          <cell r="B1620" t="str">
            <v>6105AK124-6251-CSTD-0034</v>
          </cell>
          <cell r="C1620" t="str">
            <v>Load Bank - Cable Trench and Tunnels for Emergency Gen Load Bank - Underground Pipe Route and Cable Bedding Design</v>
          </cell>
          <cell r="D1620" t="str">
            <v>'-</v>
          </cell>
          <cell r="E1620" t="str">
            <v>RES - Reserved Placeholder</v>
          </cell>
          <cell r="F1620" t="str">
            <v>Pending</v>
          </cell>
        </row>
        <row r="1621">
          <cell r="B1621" t="str">
            <v>6105AK124-6251-CSTD-0035</v>
          </cell>
          <cell r="C1621" t="str">
            <v>Load Bank - Lightning Protection System for Emergency Gen Load Bank - Civil Construction Requirements</v>
          </cell>
          <cell r="D1621" t="str">
            <v>'-</v>
          </cell>
          <cell r="E1621" t="str">
            <v>RES - Reserved Placeholder</v>
          </cell>
          <cell r="F1621" t="str">
            <v>Pending</v>
          </cell>
        </row>
        <row r="1622">
          <cell r="B1622" t="str">
            <v>6105AK124-6251-CSTD-0036</v>
          </cell>
          <cell r="C1622" t="str">
            <v>Load Bank - Lightning Protection System for Emergency Gen Load Bank - Underground Pipe Route and Cable Bedding Design</v>
          </cell>
          <cell r="D1622" t="str">
            <v>'-</v>
          </cell>
          <cell r="E1622" t="str">
            <v>RES - Reserved Placeholder</v>
          </cell>
          <cell r="F1622" t="str">
            <v>Pending</v>
          </cell>
        </row>
        <row r="1623">
          <cell r="B1623" t="str">
            <v>6105AK124-6251-CSTD-0037</v>
          </cell>
          <cell r="C1623" t="str">
            <v>Load Bank - Perimeter Fencing for Emergency Gen Load Bank - Underground Pipe Route and Cable Bedding Design</v>
          </cell>
          <cell r="D1623" t="str">
            <v>'-</v>
          </cell>
          <cell r="E1623" t="str">
            <v>RES - Reserved Placeholder</v>
          </cell>
          <cell r="F1623" t="str">
            <v>Pending</v>
          </cell>
        </row>
        <row r="1624">
          <cell r="B1624" t="str">
            <v>6105AK124-6251-ECAL-0001</v>
          </cell>
          <cell r="C1624" t="str">
            <v>Load Bank - 36 MVA Power Station Mobile Load Bank Control Interface - Cable and Conductor Sizing (incl Volt Drop Calcs)</v>
          </cell>
          <cell r="D1624" t="str">
            <v>'-</v>
          </cell>
          <cell r="E1624" t="str">
            <v>RES - Reserved Placeholder</v>
          </cell>
          <cell r="F1624" t="str">
            <v>Pending</v>
          </cell>
        </row>
        <row r="1625">
          <cell r="B1625" t="str">
            <v>6105AK124-6251-ECAL-0002</v>
          </cell>
          <cell r="C1625" t="str">
            <v>Load Bank - 36 MVA Power Station Mobile Load Bank Connection Cables - Cable and Conductor Sizing (incl Volt Drop Calcs)</v>
          </cell>
          <cell r="D1625" t="str">
            <v>'-</v>
          </cell>
          <cell r="E1625" t="str">
            <v>RES - Reserved Placeholder</v>
          </cell>
          <cell r="F1625" t="str">
            <v>Pending</v>
          </cell>
        </row>
        <row r="1626">
          <cell r="B1626" t="str">
            <v>6105AK124-6251-ECAL-0003</v>
          </cell>
          <cell r="C1626" t="str">
            <v>Load Bank - 36 MVA Power Station Mobile Load Bank Earthing System - Cable and Conductor Sizing (incl Volt Drop Calcs)</v>
          </cell>
          <cell r="D1626" t="str">
            <v>'-</v>
          </cell>
          <cell r="E1626" t="str">
            <v>RES - Reserved Placeholder</v>
          </cell>
          <cell r="F1626" t="str">
            <v>Pending</v>
          </cell>
        </row>
        <row r="1627">
          <cell r="B1627" t="str">
            <v>6105AK124-6251-ECAL-0004</v>
          </cell>
          <cell r="C1627" t="str">
            <v>Load Bank - 36 MVA Power Station Mobile Load Bank Earthing System - Impedance and Burn-off Calculations</v>
          </cell>
          <cell r="D1627" t="str">
            <v>'-</v>
          </cell>
          <cell r="E1627" t="str">
            <v>RES - Reserved Placeholder</v>
          </cell>
          <cell r="F1627" t="str">
            <v>Pending</v>
          </cell>
        </row>
        <row r="1628">
          <cell r="B1628" t="str">
            <v>6105AK124-6251-ECAL-0005</v>
          </cell>
          <cell r="C1628" t="str">
            <v>Load Bank - Terrace Roads and Access-ways for Wartsila Load Bank - Conductor Sag and Tension Plan</v>
          </cell>
          <cell r="D1628" t="str">
            <v>'-</v>
          </cell>
          <cell r="E1628" t="str">
            <v>RES - Reserved Placeholder</v>
          </cell>
          <cell r="F1628" t="str">
            <v>Pending</v>
          </cell>
        </row>
        <row r="1629">
          <cell r="B1629" t="str">
            <v>6105AK124-6251-ECAL-0006</v>
          </cell>
          <cell r="C1629" t="str">
            <v>Load Bank - Small Power and Lighting for Wartsila Load Bank - Cable and Conductor Sizing (incl Volt Drop Calcs)</v>
          </cell>
          <cell r="D1629" t="str">
            <v>'-</v>
          </cell>
          <cell r="E1629" t="str">
            <v>RES - Reserved Placeholder</v>
          </cell>
          <cell r="F1629" t="str">
            <v>Pending</v>
          </cell>
        </row>
        <row r="1630">
          <cell r="B1630" t="str">
            <v>6105AK124-6251-ECAL-0007</v>
          </cell>
          <cell r="C1630" t="str">
            <v>Load Bank - Small Power and Lighting for Wartsila Load Bank - Conductor Sag and Tension Plan</v>
          </cell>
          <cell r="D1630" t="str">
            <v>'-</v>
          </cell>
          <cell r="E1630" t="str">
            <v>RES - Reserved Placeholder</v>
          </cell>
          <cell r="F1630" t="str">
            <v>Pending</v>
          </cell>
        </row>
        <row r="1631">
          <cell r="B1631" t="str">
            <v>6105AK124-6251-ECAL-0008</v>
          </cell>
          <cell r="C1631" t="str">
            <v>Load Bank - MV Cabling and Termination for Wartsila Load Bank - Cable and Conductor Sizing (incl Volt Drop Calcs)</v>
          </cell>
          <cell r="D1631" t="str">
            <v>'-</v>
          </cell>
          <cell r="E1631" t="str">
            <v>RES - Reserved Placeholder</v>
          </cell>
          <cell r="F1631" t="str">
            <v>Pending</v>
          </cell>
        </row>
        <row r="1632">
          <cell r="B1632" t="str">
            <v>6105AK124-6251-ECAL-0009</v>
          </cell>
          <cell r="C1632" t="str">
            <v>Load Bank - MV Cabling and Termination for Wartsila Load Bank - Impedance and Burn-off Calculations</v>
          </cell>
          <cell r="D1632" t="str">
            <v>'-</v>
          </cell>
          <cell r="E1632" t="str">
            <v>RES - Reserved Placeholder</v>
          </cell>
          <cell r="F1632" t="str">
            <v>Pending</v>
          </cell>
        </row>
        <row r="1633">
          <cell r="B1633" t="str">
            <v>6105AK124-6251-ECAL-0010</v>
          </cell>
          <cell r="C1633" t="str">
            <v>Load Bank - LV, Control and Signal Cables for Wartsila Load Bank - Cable and Conductor Sizing (incl Volt Drop Calcs)</v>
          </cell>
          <cell r="D1633" t="str">
            <v>'-</v>
          </cell>
          <cell r="E1633" t="str">
            <v>RES - Reserved Placeholder</v>
          </cell>
          <cell r="F1633" t="str">
            <v>Pending</v>
          </cell>
        </row>
        <row r="1634">
          <cell r="B1634" t="str">
            <v>6105AK124-6251-ECAL-0011</v>
          </cell>
          <cell r="C1634" t="str">
            <v>Load Bank - LV, Control and Signal Cables for Wartsila Load Bank - Impedance and Burn-off Calculations</v>
          </cell>
          <cell r="D1634" t="str">
            <v>'-</v>
          </cell>
          <cell r="E1634" t="str">
            <v>RES - Reserved Placeholder</v>
          </cell>
          <cell r="F1634" t="str">
            <v>Pending</v>
          </cell>
        </row>
        <row r="1635">
          <cell r="B1635" t="str">
            <v>6105AK124-6251-ECAL-0012</v>
          </cell>
          <cell r="C1635" t="str">
            <v>Load Bank - Lightning Protection System forWartsila Load Bank - Impedance and Burn-off Calculations</v>
          </cell>
          <cell r="D1635" t="str">
            <v>'-</v>
          </cell>
          <cell r="E1635" t="str">
            <v>RES - Reserved Placeholder</v>
          </cell>
          <cell r="F1635" t="str">
            <v>Pending</v>
          </cell>
        </row>
        <row r="1636">
          <cell r="B1636" t="str">
            <v>6105AK124-6251-ECAL-0013</v>
          </cell>
          <cell r="C1636" t="str">
            <v>Load Bank - Earthing System for Wartsila Load Bank - Cable and Conductor Sizing (incl Volt Drop Calcs)</v>
          </cell>
          <cell r="D1636" t="str">
            <v>'-</v>
          </cell>
          <cell r="E1636" t="str">
            <v>RES - Reserved Placeholder</v>
          </cell>
          <cell r="F1636" t="str">
            <v>Pending</v>
          </cell>
        </row>
        <row r="1637">
          <cell r="B1637" t="str">
            <v>6105AK124-6251-ECAL-0014</v>
          </cell>
          <cell r="C1637" t="str">
            <v>Load Bank - Earthing System for Wartsila Load Bank - Impedance and Burn-off Calculations</v>
          </cell>
          <cell r="D1637" t="str">
            <v>'-</v>
          </cell>
          <cell r="E1637" t="str">
            <v>RES - Reserved Placeholder</v>
          </cell>
          <cell r="F1637" t="str">
            <v>Pending</v>
          </cell>
        </row>
        <row r="1638">
          <cell r="B1638" t="str">
            <v>6105AK124-6251-ECAL-0015</v>
          </cell>
          <cell r="C1638" t="str">
            <v>Load Bank - Perimeter Fencing for Emergency Gen Load Bank - Conductor Sag and Tension Plan</v>
          </cell>
          <cell r="D1638" t="str">
            <v>'-</v>
          </cell>
          <cell r="E1638" t="str">
            <v>RES - Reserved Placeholder</v>
          </cell>
          <cell r="F1638" t="str">
            <v>Pending</v>
          </cell>
        </row>
        <row r="1639">
          <cell r="B1639" t="str">
            <v>6105AK124-6251-ECAL-0016</v>
          </cell>
          <cell r="C1639" t="str">
            <v>Load Bank - Small Power and Lighting forEmergency Gen Load Bank - Cable and Conductor Sizing (incl Volt Drop Calcs)</v>
          </cell>
          <cell r="D1639" t="str">
            <v>'-</v>
          </cell>
          <cell r="E1639" t="str">
            <v>RES - Reserved Placeholder</v>
          </cell>
          <cell r="F1639" t="str">
            <v>Pending</v>
          </cell>
        </row>
        <row r="1640">
          <cell r="B1640" t="str">
            <v>6105AK124-6251-ECAL-0017</v>
          </cell>
          <cell r="C1640" t="str">
            <v>Load Bank - Small Power and Lighting forEmergency Gen Load Bank - Conductor Sag and Tension Plan</v>
          </cell>
          <cell r="D1640" t="str">
            <v>'-</v>
          </cell>
          <cell r="E1640" t="str">
            <v>RES - Reserved Placeholder</v>
          </cell>
          <cell r="F1640" t="str">
            <v>Pending</v>
          </cell>
        </row>
        <row r="1641">
          <cell r="B1641" t="str">
            <v>6105AK124-6251-ECAL-0018</v>
          </cell>
          <cell r="C1641" t="str">
            <v>Load Bank - MV Cabling and Termination for Emergency Gen Load Bank - Cable and Conductor Sizing (incl Volt Drop Calcs)</v>
          </cell>
          <cell r="D1641" t="str">
            <v>'-</v>
          </cell>
          <cell r="E1641" t="str">
            <v>RES - Reserved Placeholder</v>
          </cell>
          <cell r="F1641" t="str">
            <v>Pending</v>
          </cell>
        </row>
        <row r="1642">
          <cell r="B1642" t="str">
            <v>6105AK124-6251-ECAL-0019</v>
          </cell>
          <cell r="C1642" t="str">
            <v>Load Bank - MV Cabling and Termination for Emergency Gen Load Bank - Impedance and Burn-off Calculations</v>
          </cell>
          <cell r="D1642" t="str">
            <v>'-</v>
          </cell>
          <cell r="E1642" t="str">
            <v>RES - Reserved Placeholder</v>
          </cell>
          <cell r="F1642" t="str">
            <v>Pending</v>
          </cell>
        </row>
        <row r="1643">
          <cell r="B1643" t="str">
            <v>6105AK124-6251-ECAL-0020</v>
          </cell>
          <cell r="C1643" t="str">
            <v>Load Bank - LV, Control and Signal Cables for Emergency Gen Load Bank - Cable and Conductor Sizing (incl Volt Drop Calcs)</v>
          </cell>
          <cell r="D1643" t="str">
            <v>'-</v>
          </cell>
          <cell r="E1643" t="str">
            <v>RES - Reserved Placeholder</v>
          </cell>
          <cell r="F1643" t="str">
            <v>Pending</v>
          </cell>
        </row>
        <row r="1644">
          <cell r="B1644" t="str">
            <v>6105AK124-6251-ECAL-0021</v>
          </cell>
          <cell r="C1644" t="str">
            <v>Load Bank - LV, Control and Signal Cables for Emergency Gen Load Bank - Impedance and Burn-off Calculations</v>
          </cell>
          <cell r="D1644" t="str">
            <v>'-</v>
          </cell>
          <cell r="E1644" t="str">
            <v>RES - Reserved Placeholder</v>
          </cell>
          <cell r="F1644" t="str">
            <v>Pending</v>
          </cell>
        </row>
        <row r="1645">
          <cell r="B1645" t="str">
            <v>6105AK124-6251-ECAL-0022</v>
          </cell>
          <cell r="C1645" t="str">
            <v>Load Bank - Lightning Protection System for Emergency Gen Load Bank - Impedance and Burn-off Calculations</v>
          </cell>
          <cell r="D1645" t="str">
            <v>'-</v>
          </cell>
          <cell r="E1645" t="str">
            <v>RES - Reserved Placeholder</v>
          </cell>
          <cell r="F1645" t="str">
            <v>Pending</v>
          </cell>
        </row>
        <row r="1646">
          <cell r="B1646" t="str">
            <v>6105AK124-6251-ECAL-0023</v>
          </cell>
          <cell r="C1646" t="str">
            <v>Load Bank - Earthing System forEmergency Gen Load Bank - Cable and Conductor Sizing (incl Volt Drop Calcs)</v>
          </cell>
          <cell r="D1646" t="str">
            <v>'-</v>
          </cell>
          <cell r="E1646" t="str">
            <v>RES - Reserved Placeholder</v>
          </cell>
          <cell r="F1646" t="str">
            <v>Pending</v>
          </cell>
        </row>
        <row r="1647">
          <cell r="B1647" t="str">
            <v>6105AK124-6251-ECAL-0024</v>
          </cell>
          <cell r="C1647" t="str">
            <v>Load Bank - Earthing System forEmergency Gen Load Bank - Impedance and Burn-off Calculations</v>
          </cell>
          <cell r="D1647" t="str">
            <v>'-</v>
          </cell>
          <cell r="E1647" t="str">
            <v>RES - Reserved Placeholder</v>
          </cell>
          <cell r="F1647" t="str">
            <v>Pending</v>
          </cell>
        </row>
        <row r="1648">
          <cell r="B1648" t="str">
            <v>6105AK124-6251-EDIA-0001</v>
          </cell>
          <cell r="C1648" t="str">
            <v>Load Bank - 36 MVA Power Station Mobile Load Bank Concrete Pad - Cable Block Diagrams and Schedules</v>
          </cell>
          <cell r="D1648" t="str">
            <v>'-</v>
          </cell>
          <cell r="E1648" t="str">
            <v>RES - Reserved Placeholder</v>
          </cell>
          <cell r="F1648" t="str">
            <v>Pending</v>
          </cell>
        </row>
        <row r="1649">
          <cell r="B1649" t="str">
            <v>6105AK124-6251-EDIA-0002</v>
          </cell>
          <cell r="C1649" t="str">
            <v>Load Bank - 36 MVA Power Station Mobile Load Bank Control Interface - Cable Block Diagrams and Schedules</v>
          </cell>
          <cell r="D1649" t="str">
            <v>'-</v>
          </cell>
          <cell r="E1649" t="str">
            <v>RES - Reserved Placeholder</v>
          </cell>
          <cell r="F1649" t="str">
            <v>Pending</v>
          </cell>
        </row>
        <row r="1650">
          <cell r="B1650" t="str">
            <v>6105AK124-6251-EDIA-0003</v>
          </cell>
          <cell r="C1650" t="str">
            <v>Load Bank - 36 MVA Power Station Mobile Load Bank Control Interface - Electrical Circuit Diagrams (Schematics)</v>
          </cell>
          <cell r="D1650" t="str">
            <v>'-</v>
          </cell>
          <cell r="E1650" t="str">
            <v>RES - Reserved Placeholder</v>
          </cell>
          <cell r="F1650" t="str">
            <v>Pending</v>
          </cell>
        </row>
        <row r="1651">
          <cell r="B1651" t="str">
            <v>6105AK124-6251-EDIA-0004</v>
          </cell>
          <cell r="C1651" t="str">
            <v>Load Bank - 36 MVA Power Station Mobile Load Bank Control Interface - E/I Termination Schedule</v>
          </cell>
          <cell r="D1651" t="str">
            <v>'-</v>
          </cell>
          <cell r="E1651" t="str">
            <v>RES - Reserved Placeholder</v>
          </cell>
          <cell r="F1651" t="str">
            <v>Pending</v>
          </cell>
        </row>
        <row r="1652">
          <cell r="B1652" t="str">
            <v>6105AK124-6251-EDIA-0005</v>
          </cell>
          <cell r="C1652" t="str">
            <v>Load Bank - 36 MVA Power Station Mobile Load Bank Control Interface - Electrical Block Diagram</v>
          </cell>
          <cell r="D1652" t="str">
            <v>'-</v>
          </cell>
          <cell r="E1652" t="str">
            <v>RES - Reserved Placeholder</v>
          </cell>
          <cell r="F1652" t="str">
            <v>Pending</v>
          </cell>
        </row>
        <row r="1653">
          <cell r="B1653" t="str">
            <v>6105AK124-6251-EDIA-0006</v>
          </cell>
          <cell r="C1653" t="str">
            <v>Load Bank - 36 MVA Power Station Mobile Load Bank Connection Cables - Cable Block Diagrams and Schedules</v>
          </cell>
          <cell r="D1653" t="str">
            <v>'-</v>
          </cell>
          <cell r="E1653" t="str">
            <v>RES - Reserved Placeholder</v>
          </cell>
          <cell r="F1653" t="str">
            <v>Pending</v>
          </cell>
        </row>
        <row r="1654">
          <cell r="B1654" t="str">
            <v>6105AK124-6251-EDIA-0007</v>
          </cell>
          <cell r="C1654" t="str">
            <v>Load Bank - 36 MVA Power Station Mobile Load Bank Connection Cables - Electrical Circuit Diagrams (Schematics)</v>
          </cell>
          <cell r="D1654" t="str">
            <v>'-</v>
          </cell>
          <cell r="E1654" t="str">
            <v>RES - Reserved Placeholder</v>
          </cell>
          <cell r="F1654" t="str">
            <v>Pending</v>
          </cell>
        </row>
        <row r="1655">
          <cell r="B1655" t="str">
            <v>6105AK124-6251-EDIA-0008</v>
          </cell>
          <cell r="C1655" t="str">
            <v>Load Bank - 36 MVA Power Station Mobile Load Bank Connection Cables - E/I Termination Schedule</v>
          </cell>
          <cell r="D1655" t="str">
            <v>'-</v>
          </cell>
          <cell r="E1655" t="str">
            <v>RES - Reserved Placeholder</v>
          </cell>
          <cell r="F1655" t="str">
            <v>Pending</v>
          </cell>
        </row>
        <row r="1656">
          <cell r="B1656" t="str">
            <v>6105AK124-6251-EDIA-0009</v>
          </cell>
          <cell r="C1656" t="str">
            <v>Load Bank - 36 MVA Power Station Mobile Load Bank Connection Cables - Electrical Block Diagram</v>
          </cell>
          <cell r="D1656" t="str">
            <v>'-</v>
          </cell>
          <cell r="E1656" t="str">
            <v>RES - Reserved Placeholder</v>
          </cell>
          <cell r="F1656" t="str">
            <v>Pending</v>
          </cell>
        </row>
        <row r="1657">
          <cell r="B1657" t="str">
            <v>6105AK124-6251-EDIA-0010</v>
          </cell>
          <cell r="C1657" t="str">
            <v>Load Bank - 36 MVA Power Station Mobile Load Bank Cable Racks - Cable Block Diagrams and Schedules</v>
          </cell>
          <cell r="D1657" t="str">
            <v>'-</v>
          </cell>
          <cell r="E1657" t="str">
            <v>RES - Reserved Placeholder</v>
          </cell>
          <cell r="F1657" t="str">
            <v>Pending</v>
          </cell>
        </row>
        <row r="1658">
          <cell r="B1658" t="str">
            <v>6105AK124-6251-EDIA-0011</v>
          </cell>
          <cell r="C1658" t="str">
            <v>Load Bank - 36 MVA Power Station Mobile Load Bank Cable Racks - E/I Termination Schedule</v>
          </cell>
          <cell r="D1658" t="str">
            <v>'-</v>
          </cell>
          <cell r="E1658" t="str">
            <v>RES - Reserved Placeholder</v>
          </cell>
          <cell r="F1658" t="str">
            <v>Pending</v>
          </cell>
        </row>
        <row r="1659">
          <cell r="B1659" t="str">
            <v>6105AK124-6251-EDIA-0012</v>
          </cell>
          <cell r="C1659" t="str">
            <v>Load Bank - 36 MVA Power Station Mobile Load Bank Earthing System - Cable Block Diagrams and Schedules</v>
          </cell>
          <cell r="D1659" t="str">
            <v>'-</v>
          </cell>
          <cell r="E1659" t="str">
            <v>RES - Reserved Placeholder</v>
          </cell>
          <cell r="F1659" t="str">
            <v>Pending</v>
          </cell>
        </row>
        <row r="1660">
          <cell r="B1660" t="str">
            <v>6105AK124-6251-EDIA-0013</v>
          </cell>
          <cell r="C1660" t="str">
            <v>Load Bank - 36 MVA Power Station Mobile Load Bank Earthing System - Electrical Circuit Diagrams (Schematics)</v>
          </cell>
          <cell r="D1660" t="str">
            <v>'-</v>
          </cell>
          <cell r="E1660" t="str">
            <v>RES - Reserved Placeholder</v>
          </cell>
          <cell r="F1660" t="str">
            <v>Pending</v>
          </cell>
        </row>
        <row r="1661">
          <cell r="B1661" t="str">
            <v>6105AK124-6251-EDIA-0014</v>
          </cell>
          <cell r="C1661" t="str">
            <v>Load Bank - Platform and Foundations for Wartsila Load Bank - Cable Block Diagrams and Schedules</v>
          </cell>
          <cell r="D1661" t="str">
            <v>'-</v>
          </cell>
          <cell r="E1661" t="str">
            <v>RES - Reserved Placeholder</v>
          </cell>
          <cell r="F1661" t="str">
            <v>Pending</v>
          </cell>
        </row>
        <row r="1662">
          <cell r="B1662" t="str">
            <v>6105AK124-6251-EDIA-0015</v>
          </cell>
          <cell r="C1662" t="str">
            <v>Load Bank - Fire Protection and Detection System for Wartsila Load Bank - Cable Block Diagrams and Schedules</v>
          </cell>
          <cell r="D1662" t="str">
            <v>'-</v>
          </cell>
          <cell r="E1662" t="str">
            <v>RES - Reserved Placeholder</v>
          </cell>
          <cell r="F1662" t="str">
            <v>Pending</v>
          </cell>
        </row>
        <row r="1663">
          <cell r="B1663" t="str">
            <v>6105AK124-6251-EDIA-0016</v>
          </cell>
          <cell r="C1663" t="str">
            <v>Load Bank - Fire Protection and Detection System for Wartsila Load Bank - Electrical Circuit Diagrams (Schematics)</v>
          </cell>
          <cell r="D1663" t="str">
            <v>'-</v>
          </cell>
          <cell r="E1663" t="str">
            <v>RES - Reserved Placeholder</v>
          </cell>
          <cell r="F1663" t="str">
            <v>Pending</v>
          </cell>
        </row>
        <row r="1664">
          <cell r="B1664" t="str">
            <v>6105AK124-6251-EDIA-0017</v>
          </cell>
          <cell r="C1664" t="str">
            <v>Load Bank - Fire Protection and Detection System for Wartsila Load Bank - E/I Termination Schedule</v>
          </cell>
          <cell r="D1664" t="str">
            <v>'-</v>
          </cell>
          <cell r="E1664" t="str">
            <v>RES - Reserved Placeholder</v>
          </cell>
          <cell r="F1664" t="str">
            <v>Pending</v>
          </cell>
        </row>
        <row r="1665">
          <cell r="B1665" t="str">
            <v>6105AK124-6251-EDIA-0018</v>
          </cell>
          <cell r="C1665" t="str">
            <v>Load Bank - Small Power and Lighting for Wartsila Load Bank - Cable Block Diagrams and Schedules</v>
          </cell>
          <cell r="D1665" t="str">
            <v>'-</v>
          </cell>
          <cell r="E1665" t="str">
            <v>RES - Reserved Placeholder</v>
          </cell>
          <cell r="F1665" t="str">
            <v>Pending</v>
          </cell>
        </row>
        <row r="1666">
          <cell r="B1666" t="str">
            <v>6105AK124-6251-EDIA-0019</v>
          </cell>
          <cell r="C1666" t="str">
            <v>Load Bank - Small Power and Lighting for Wartsila Load Bank - Electrical Block Diagram</v>
          </cell>
          <cell r="D1666" t="str">
            <v>'-</v>
          </cell>
          <cell r="E1666" t="str">
            <v>RES - Reserved Placeholder</v>
          </cell>
          <cell r="F1666" t="str">
            <v>Pending</v>
          </cell>
        </row>
        <row r="1667">
          <cell r="B1667" t="str">
            <v>6105AK124-6251-EDIA-0020</v>
          </cell>
          <cell r="C1667" t="str">
            <v>Load Bank - Small Power and Lighting for Wartsila Load Bank - Electrical Circuit Diagrams (Schematics)</v>
          </cell>
          <cell r="D1667" t="str">
            <v>'-</v>
          </cell>
          <cell r="E1667" t="str">
            <v>RES - Reserved Placeholder</v>
          </cell>
          <cell r="F1667" t="str">
            <v>Pending</v>
          </cell>
        </row>
        <row r="1668">
          <cell r="B1668" t="str">
            <v>6105AK124-6251-EDIA-0021</v>
          </cell>
          <cell r="C1668" t="str">
            <v>Load Bank - Small Power and Lighting for Wartsila Load Bank - E/I Termination Schedule</v>
          </cell>
          <cell r="D1668" t="str">
            <v>'-</v>
          </cell>
          <cell r="E1668" t="str">
            <v>RES - Reserved Placeholder</v>
          </cell>
          <cell r="F1668" t="str">
            <v>Pending</v>
          </cell>
        </row>
        <row r="1669">
          <cell r="B1669" t="str">
            <v>6105AK124-6251-EDIA-0022</v>
          </cell>
          <cell r="C1669" t="str">
            <v>Load Bank - Metering Instruments for Wartsila Load Bank - Cable Block Diagrams and Schedules</v>
          </cell>
          <cell r="D1669" t="str">
            <v>'-</v>
          </cell>
          <cell r="E1669" t="str">
            <v>RES - Reserved Placeholder</v>
          </cell>
          <cell r="F1669" t="str">
            <v>Pending</v>
          </cell>
        </row>
        <row r="1670">
          <cell r="B1670" t="str">
            <v>6105AK124-6251-EDIA-0023</v>
          </cell>
          <cell r="C1670" t="str">
            <v>Load Bank - Metering Instruments for Wartsila Load Bank - Electrical Circuit Diagrams (Schematics)</v>
          </cell>
          <cell r="D1670" t="str">
            <v>'-</v>
          </cell>
          <cell r="E1670" t="str">
            <v>RES - Reserved Placeholder</v>
          </cell>
          <cell r="F1670" t="str">
            <v>Pending</v>
          </cell>
        </row>
        <row r="1671">
          <cell r="B1671" t="str">
            <v>6105AK124-6251-EDIA-0024</v>
          </cell>
          <cell r="C1671" t="str">
            <v>Load Bank - Metering Instruments for Wartsila Load Bank - Electrical Block Diagram</v>
          </cell>
          <cell r="D1671" t="str">
            <v>'-</v>
          </cell>
          <cell r="E1671" t="str">
            <v>RES - Reserved Placeholder</v>
          </cell>
          <cell r="F1671" t="str">
            <v>Pending</v>
          </cell>
        </row>
        <row r="1672">
          <cell r="B1672" t="str">
            <v>6105AK124-6251-EDIA-0025</v>
          </cell>
          <cell r="C1672" t="str">
            <v>Load Bank - 11kV Protection Relays for Wartsila Load Bank - Electrical Circuit Diagrams (Schematics)</v>
          </cell>
          <cell r="D1672" t="str">
            <v>'-</v>
          </cell>
          <cell r="E1672" t="str">
            <v>RES - Reserved Placeholder</v>
          </cell>
          <cell r="F1672" t="str">
            <v>Pending</v>
          </cell>
        </row>
        <row r="1673">
          <cell r="B1673" t="str">
            <v>6105AK124-6251-EDIA-0026</v>
          </cell>
          <cell r="C1673" t="str">
            <v>Load Bank - 11kV Protection Relays for Wartsila Load Bank - Electrical Block Diagram</v>
          </cell>
          <cell r="D1673" t="str">
            <v>'-</v>
          </cell>
          <cell r="E1673" t="str">
            <v>RES - Reserved Placeholder</v>
          </cell>
          <cell r="F1673" t="str">
            <v>Pending</v>
          </cell>
        </row>
        <row r="1674">
          <cell r="B1674" t="str">
            <v>6105AK124-6251-EDIA-0027</v>
          </cell>
          <cell r="C1674" t="str">
            <v>Load Bank - 11kV Protection Relays for Wartsila Load Bank - Electrical Network Architecture</v>
          </cell>
          <cell r="D1674" t="str">
            <v>'-</v>
          </cell>
          <cell r="E1674" t="str">
            <v>RES - Reserved Placeholder</v>
          </cell>
          <cell r="F1674" t="str">
            <v>Pending</v>
          </cell>
        </row>
        <row r="1675">
          <cell r="B1675" t="str">
            <v>6105AK124-6251-EDIA-0028</v>
          </cell>
          <cell r="C1675" t="str">
            <v>Load Bank - 11kV Protection Relays for Wartsila Load Bank - Protection Relay Design</v>
          </cell>
          <cell r="D1675" t="str">
            <v>'-</v>
          </cell>
          <cell r="E1675" t="str">
            <v>RES - Reserved Placeholder</v>
          </cell>
          <cell r="F1675" t="str">
            <v>Pending</v>
          </cell>
        </row>
        <row r="1676">
          <cell r="B1676" t="str">
            <v>6105AK124-6251-EDIA-0029</v>
          </cell>
          <cell r="C1676" t="str">
            <v>Load Bank - 11kV Protection Relays for Emerg. Generation Load Bank - Electrical Circuit Diagrams (Schematics)</v>
          </cell>
          <cell r="D1676" t="str">
            <v>'-</v>
          </cell>
          <cell r="E1676" t="str">
            <v>RES - Reserved Placeholder</v>
          </cell>
          <cell r="F1676" t="str">
            <v>Pending</v>
          </cell>
        </row>
        <row r="1677">
          <cell r="B1677" t="str">
            <v>6105AK124-6251-EDIA-0030</v>
          </cell>
          <cell r="C1677" t="str">
            <v>Load Bank - 11kV Protection Relays for Emerg. Generation Load Bank - Electrical Block Diagram</v>
          </cell>
          <cell r="D1677" t="str">
            <v>'-</v>
          </cell>
          <cell r="E1677" t="str">
            <v>RES - Reserved Placeholder</v>
          </cell>
          <cell r="F1677" t="str">
            <v>Pending</v>
          </cell>
        </row>
        <row r="1678">
          <cell r="B1678" t="str">
            <v>6105AK124-6251-EDIA-0031</v>
          </cell>
          <cell r="C1678" t="str">
            <v>Load Bank - 11kV Protection Relays for Emerg. Generation Load Bank - Electrical Network Architecture</v>
          </cell>
          <cell r="D1678" t="str">
            <v>'-</v>
          </cell>
          <cell r="E1678" t="str">
            <v>RES - Reserved Placeholder</v>
          </cell>
          <cell r="F1678" t="str">
            <v>Pending</v>
          </cell>
        </row>
        <row r="1679">
          <cell r="B1679" t="str">
            <v>6105AK124-6251-EDIA-0032</v>
          </cell>
          <cell r="C1679" t="str">
            <v>Load Bank - 11kV Protection Relays for Emerg. Generation Load Bank - Protection Relay Design</v>
          </cell>
          <cell r="D1679" t="str">
            <v>'-</v>
          </cell>
          <cell r="E1679" t="str">
            <v>RES - Reserved Placeholder</v>
          </cell>
          <cell r="F1679" t="str">
            <v>Pending</v>
          </cell>
        </row>
        <row r="1680">
          <cell r="B1680" t="str">
            <v>6105AK124-6251-EDIA-0033</v>
          </cell>
          <cell r="C1680" t="str">
            <v>Load Bank - MV Cabling and Termination for Wartsila Load Bank - Cable Block Diagrams and Schedules</v>
          </cell>
          <cell r="D1680" t="str">
            <v>'-</v>
          </cell>
          <cell r="E1680" t="str">
            <v>RES - Reserved Placeholder</v>
          </cell>
          <cell r="F1680" t="str">
            <v>Pending</v>
          </cell>
        </row>
        <row r="1681">
          <cell r="B1681" t="str">
            <v>6105AK124-6251-EDIA-0034</v>
          </cell>
          <cell r="C1681" t="str">
            <v>Load Bank - MV Cabling and Termination for Wartsila Load Bank - Electrical Circuit Diagrams (Schematics)</v>
          </cell>
          <cell r="D1681" t="str">
            <v>'-</v>
          </cell>
          <cell r="E1681" t="str">
            <v>RES - Reserved Placeholder</v>
          </cell>
          <cell r="F1681" t="str">
            <v>Pending</v>
          </cell>
        </row>
        <row r="1682">
          <cell r="B1682" t="str">
            <v>6105AK124-6251-EDIA-0035</v>
          </cell>
          <cell r="C1682" t="str">
            <v>Load Bank - MV Cabling and Termination for Wartsila Load Bank - Electrical Block Diagram</v>
          </cell>
          <cell r="D1682" t="str">
            <v>'-</v>
          </cell>
          <cell r="E1682" t="str">
            <v>RES - Reserved Placeholder</v>
          </cell>
          <cell r="F1682" t="str">
            <v>Pending</v>
          </cell>
        </row>
        <row r="1683">
          <cell r="B1683" t="str">
            <v>6105AK124-6251-EDIA-0036</v>
          </cell>
          <cell r="C1683" t="str">
            <v>Load Bank - MV Cabling and Termination for Wartsila Load Bank - E/I Termination Schedule</v>
          </cell>
          <cell r="D1683" t="str">
            <v>'-</v>
          </cell>
          <cell r="E1683" t="str">
            <v>RES - Reserved Placeholder</v>
          </cell>
          <cell r="F1683" t="str">
            <v>Pending</v>
          </cell>
        </row>
        <row r="1684">
          <cell r="B1684" t="str">
            <v>6105AK124-6251-EDIA-0037</v>
          </cell>
          <cell r="C1684" t="str">
            <v>Load Bank - LV, Control and Signal Cables for Wartsila Load Bank - Cable Block Diagrams and Schedules</v>
          </cell>
          <cell r="D1684" t="str">
            <v>'-</v>
          </cell>
          <cell r="E1684" t="str">
            <v>RES - Reserved Placeholder</v>
          </cell>
          <cell r="F1684" t="str">
            <v>Pending</v>
          </cell>
        </row>
        <row r="1685">
          <cell r="B1685" t="str">
            <v>6105AK124-6251-EDIA-0038</v>
          </cell>
          <cell r="C1685" t="str">
            <v>Load Bank - LV, Control and Signal Cables for Wartsila Load Bank - Electrical Circuit Diagrams (Schematics)</v>
          </cell>
          <cell r="D1685" t="str">
            <v>'-</v>
          </cell>
          <cell r="E1685" t="str">
            <v>RES - Reserved Placeholder</v>
          </cell>
          <cell r="F1685" t="str">
            <v>Pending</v>
          </cell>
        </row>
        <row r="1686">
          <cell r="B1686" t="str">
            <v>6105AK124-6251-EDIA-0039</v>
          </cell>
          <cell r="C1686" t="str">
            <v>Load Bank - LV, Control and Signal Cables for Wartsila Load Bank - Electrical Block Diagram</v>
          </cell>
          <cell r="D1686" t="str">
            <v>'-</v>
          </cell>
          <cell r="E1686" t="str">
            <v>RES - Reserved Placeholder</v>
          </cell>
          <cell r="F1686" t="str">
            <v>Pending</v>
          </cell>
        </row>
        <row r="1687">
          <cell r="B1687" t="str">
            <v>6105AK124-6251-EDIA-0040</v>
          </cell>
          <cell r="C1687" t="str">
            <v>Load Bank - LV, Control and Signal Cables for Wartsila Load Bank - E/I Termination Schedule</v>
          </cell>
          <cell r="D1687" t="str">
            <v>'-</v>
          </cell>
          <cell r="E1687" t="str">
            <v>RES - Reserved Placeholder</v>
          </cell>
          <cell r="F1687" t="str">
            <v>Pending</v>
          </cell>
        </row>
        <row r="1688">
          <cell r="B1688" t="str">
            <v>6105AK124-6251-EDIA-0041</v>
          </cell>
          <cell r="C1688" t="str">
            <v>Load Bank - Cable Racks and Trays for Wartsila Load Bank - Cable Block Diagrams and Schedules</v>
          </cell>
          <cell r="D1688" t="str">
            <v>'-</v>
          </cell>
          <cell r="E1688" t="str">
            <v>RES - Reserved Placeholder</v>
          </cell>
          <cell r="F1688" t="str">
            <v>Pending</v>
          </cell>
        </row>
        <row r="1689">
          <cell r="B1689" t="str">
            <v>6105AK124-6251-EDIA-0042</v>
          </cell>
          <cell r="C1689" t="str">
            <v>Load Bank - Cable Racks and Trays for Wartsila Load Bank - E/I Termination Schedule</v>
          </cell>
          <cell r="D1689" t="str">
            <v>'-</v>
          </cell>
          <cell r="E1689" t="str">
            <v>RES - Reserved Placeholder</v>
          </cell>
          <cell r="F1689" t="str">
            <v>Pending</v>
          </cell>
        </row>
        <row r="1690">
          <cell r="B1690" t="str">
            <v>6105AK124-6251-EDIA-0043</v>
          </cell>
          <cell r="C1690" t="str">
            <v>Load Bank - Cable Trench and Tunnels for Wartsila Load Bank - Cable Block Diagrams and Schedules</v>
          </cell>
          <cell r="D1690" t="str">
            <v>'-</v>
          </cell>
          <cell r="E1690" t="str">
            <v>RES - Reserved Placeholder</v>
          </cell>
          <cell r="F1690" t="str">
            <v>Pending</v>
          </cell>
        </row>
        <row r="1691">
          <cell r="B1691" t="str">
            <v>6105AK124-6251-EDIA-0044</v>
          </cell>
          <cell r="C1691" t="str">
            <v>Load Bank - Cable Trench and Tunnels for Wartsila Load Bank - E/I Termination Schedule</v>
          </cell>
          <cell r="D1691" t="str">
            <v>'-</v>
          </cell>
          <cell r="E1691" t="str">
            <v>RES - Reserved Placeholder</v>
          </cell>
          <cell r="F1691" t="str">
            <v>Pending</v>
          </cell>
        </row>
        <row r="1692">
          <cell r="B1692" t="str">
            <v>6105AK124-6251-EDIA-0045</v>
          </cell>
          <cell r="C1692" t="str">
            <v>Load Bank - Lightning Protection System forWartsila Load Bank - Cable Block Diagrams and Schedules</v>
          </cell>
          <cell r="D1692" t="str">
            <v>'-</v>
          </cell>
          <cell r="E1692" t="str">
            <v>RES - Reserved Placeholder</v>
          </cell>
          <cell r="F1692" t="str">
            <v>Pending</v>
          </cell>
        </row>
        <row r="1693">
          <cell r="B1693" t="str">
            <v>6105AK124-6251-EDIA-0046</v>
          </cell>
          <cell r="C1693" t="str">
            <v>Load Bank - Lightning Protection System forWartsila Load Bank - Electrical Circuit Diagrams (Schematics)</v>
          </cell>
          <cell r="D1693" t="str">
            <v>'-</v>
          </cell>
          <cell r="E1693" t="str">
            <v>RES - Reserved Placeholder</v>
          </cell>
          <cell r="F1693" t="str">
            <v>Pending</v>
          </cell>
        </row>
        <row r="1694">
          <cell r="B1694" t="str">
            <v>6105AK124-6251-EDIA-0047</v>
          </cell>
          <cell r="C1694" t="str">
            <v>Load Bank - Earthing System for Wartsila Load Bank - Electrical Circuit Diagrams (Schematics)</v>
          </cell>
          <cell r="D1694" t="str">
            <v>'-</v>
          </cell>
          <cell r="E1694" t="str">
            <v>RES - Reserved Placeholder</v>
          </cell>
          <cell r="F1694" t="str">
            <v>Pending</v>
          </cell>
        </row>
        <row r="1695">
          <cell r="B1695" t="str">
            <v>6105AK124-6251-EDIA-0048</v>
          </cell>
          <cell r="C1695" t="str">
            <v>Load Bank - Earthing System for Wartsila Load Bank - Cable Block Diagrams and Schedules</v>
          </cell>
          <cell r="D1695" t="str">
            <v>'-</v>
          </cell>
          <cell r="E1695" t="str">
            <v>RES - Reserved Placeholder</v>
          </cell>
          <cell r="F1695" t="str">
            <v>Pending</v>
          </cell>
        </row>
        <row r="1696">
          <cell r="B1696" t="str">
            <v>6105AK124-6251-EDIA-0049</v>
          </cell>
          <cell r="C1696" t="str">
            <v>Load Bank - Earthing System for Wartsila Load Bank - E/I Termination Schedule</v>
          </cell>
          <cell r="D1696" t="str">
            <v>'-</v>
          </cell>
          <cell r="E1696" t="str">
            <v>RES - Reserved Placeholder</v>
          </cell>
          <cell r="F1696" t="str">
            <v>Pending</v>
          </cell>
        </row>
        <row r="1697">
          <cell r="B1697" t="str">
            <v>6105AK124-6251-EDIA-0050</v>
          </cell>
          <cell r="C1697" t="str">
            <v>Load Bank - Pad Platform and Foundations for Emergency Gen Load Bank - Cable Block Diagrams and Schedules</v>
          </cell>
          <cell r="D1697" t="str">
            <v>'-</v>
          </cell>
          <cell r="E1697" t="str">
            <v>RES - Reserved Placeholder</v>
          </cell>
          <cell r="F1697" t="str">
            <v>Pending</v>
          </cell>
        </row>
        <row r="1698">
          <cell r="B1698" t="str">
            <v>6105AK124-6251-EDIA-0051</v>
          </cell>
          <cell r="C1698" t="str">
            <v>Load Bank - Fire Protection System Emergency Gen Load Bank - Cable Block Diagrams and Schedules</v>
          </cell>
          <cell r="D1698" t="str">
            <v>'-</v>
          </cell>
          <cell r="E1698" t="str">
            <v>RES - Reserved Placeholder</v>
          </cell>
          <cell r="F1698" t="str">
            <v>Pending</v>
          </cell>
        </row>
        <row r="1699">
          <cell r="B1699" t="str">
            <v>6105AK124-6251-EDIA-0052</v>
          </cell>
          <cell r="C1699" t="str">
            <v>Load Bank - Fire Protection System Emergency Gen Load Bank - Electrical Circuit Diagrams (Schematics)</v>
          </cell>
          <cell r="D1699" t="str">
            <v>'-</v>
          </cell>
          <cell r="E1699" t="str">
            <v>RES - Reserved Placeholder</v>
          </cell>
          <cell r="F1699" t="str">
            <v>Pending</v>
          </cell>
        </row>
        <row r="1700">
          <cell r="B1700" t="str">
            <v>6105AK124-6251-EDIA-0053</v>
          </cell>
          <cell r="C1700" t="str">
            <v>Load Bank - Fire Protection System Emergency Gen Load Bank - E/I Termination Schedule</v>
          </cell>
          <cell r="D1700" t="str">
            <v>'-</v>
          </cell>
          <cell r="E1700" t="str">
            <v>RES - Reserved Placeholder</v>
          </cell>
          <cell r="F1700" t="str">
            <v>Pending</v>
          </cell>
        </row>
        <row r="1701">
          <cell r="B1701" t="str">
            <v>6105AK124-6251-EDIA-0054</v>
          </cell>
          <cell r="C1701" t="str">
            <v>Load Bank - Small Power and Lighting forEmergency Gen Load Bank - Cable Block Diagrams and Schedules</v>
          </cell>
          <cell r="D1701" t="str">
            <v>'-</v>
          </cell>
          <cell r="E1701" t="str">
            <v>RES - Reserved Placeholder</v>
          </cell>
          <cell r="F1701" t="str">
            <v>Pending</v>
          </cell>
        </row>
        <row r="1702">
          <cell r="B1702" t="str">
            <v>6105AK124-6251-EDIA-0055</v>
          </cell>
          <cell r="C1702" t="str">
            <v>Load Bank - Small Power and Lighting forEmergency Gen Load Bank - Electrical Block Diagram</v>
          </cell>
          <cell r="D1702" t="str">
            <v>'-</v>
          </cell>
          <cell r="E1702" t="str">
            <v>RES - Reserved Placeholder</v>
          </cell>
          <cell r="F1702" t="str">
            <v>Pending</v>
          </cell>
        </row>
        <row r="1703">
          <cell r="B1703" t="str">
            <v>6105AK124-6251-EDIA-0056</v>
          </cell>
          <cell r="C1703" t="str">
            <v>Load Bank - Small Power and Lighting forEmergency Gen Load Bank - Electrical Circuit Diagrams (Schematics)</v>
          </cell>
          <cell r="D1703" t="str">
            <v>'-</v>
          </cell>
          <cell r="E1703" t="str">
            <v>RES - Reserved Placeholder</v>
          </cell>
          <cell r="F1703" t="str">
            <v>Pending</v>
          </cell>
        </row>
        <row r="1704">
          <cell r="B1704" t="str">
            <v>6105AK124-6251-EDIA-0057</v>
          </cell>
          <cell r="C1704" t="str">
            <v>Load Bank - Small Power and Lighting forEmergency Gen Load Bank - E/I Termination Schedule</v>
          </cell>
          <cell r="D1704" t="str">
            <v>'-</v>
          </cell>
          <cell r="E1704" t="str">
            <v>RES - Reserved Placeholder</v>
          </cell>
          <cell r="F1704" t="str">
            <v>Pending</v>
          </cell>
        </row>
        <row r="1705">
          <cell r="B1705" t="str">
            <v>6105AK124-6251-EDIA-0058</v>
          </cell>
          <cell r="C1705" t="str">
            <v>Load Bank - Metering Instruments for Emergency Gen Load Bank - Cable Block Diagrams and Schedules</v>
          </cell>
          <cell r="D1705" t="str">
            <v>'-</v>
          </cell>
          <cell r="E1705" t="str">
            <v>RES - Reserved Placeholder</v>
          </cell>
          <cell r="F1705" t="str">
            <v>Pending</v>
          </cell>
        </row>
        <row r="1706">
          <cell r="B1706" t="str">
            <v>6105AK124-6251-EDIA-0059</v>
          </cell>
          <cell r="C1706" t="str">
            <v>Load Bank - Metering Instruments for Emergency Gen Load Bank - Electrical Circuit Diagrams (Schematics)</v>
          </cell>
          <cell r="D1706" t="str">
            <v>'-</v>
          </cell>
          <cell r="E1706" t="str">
            <v>RES - Reserved Placeholder</v>
          </cell>
          <cell r="F1706" t="str">
            <v>Pending</v>
          </cell>
        </row>
        <row r="1707">
          <cell r="B1707" t="str">
            <v>6105AK124-6251-EDIA-0060</v>
          </cell>
          <cell r="C1707" t="str">
            <v>Load Bank - Metering Instruments for Emergency Gen Load Bank - Electrical Block Diagram</v>
          </cell>
          <cell r="D1707" t="str">
            <v>'-</v>
          </cell>
          <cell r="E1707" t="str">
            <v>RES - Reserved Placeholder</v>
          </cell>
          <cell r="F1707" t="str">
            <v>Pending</v>
          </cell>
        </row>
        <row r="1708">
          <cell r="B1708" t="str">
            <v>6105AK124-6251-EDIA-0061</v>
          </cell>
          <cell r="C1708" t="str">
            <v>Load Bank - 11kV Protection Relays for Emergency Gen Load Bank - Electrical Circuit Diagrams (Schematics)</v>
          </cell>
          <cell r="D1708" t="str">
            <v>'-</v>
          </cell>
          <cell r="E1708" t="str">
            <v>RES - Reserved Placeholder</v>
          </cell>
          <cell r="F1708" t="str">
            <v>Pending</v>
          </cell>
        </row>
        <row r="1709">
          <cell r="B1709" t="str">
            <v>6105AK124-6251-EDIA-0062</v>
          </cell>
          <cell r="C1709" t="str">
            <v>Load Bank - 11kV Protection Relays for Emergency Gen Load Bank - Electrical Block Diagram</v>
          </cell>
          <cell r="D1709" t="str">
            <v>'-</v>
          </cell>
          <cell r="E1709" t="str">
            <v>RES - Reserved Placeholder</v>
          </cell>
          <cell r="F1709" t="str">
            <v>Pending</v>
          </cell>
        </row>
        <row r="1710">
          <cell r="B1710" t="str">
            <v>6105AK124-6251-EDIA-0063</v>
          </cell>
          <cell r="C1710" t="str">
            <v>Load Bank - 11kV Protection Relays for Emergency Gen Load Bank - Electrical Network Architecture</v>
          </cell>
          <cell r="D1710" t="str">
            <v>'-</v>
          </cell>
          <cell r="E1710" t="str">
            <v>RES - Reserved Placeholder</v>
          </cell>
          <cell r="F1710" t="str">
            <v>Pending</v>
          </cell>
        </row>
        <row r="1711">
          <cell r="B1711" t="str">
            <v>6105AK124-6251-EDIA-0064</v>
          </cell>
          <cell r="C1711" t="str">
            <v>Load Bank - 11kV Protection Relays for Emergency Gen Load Bank - Protection Relay Design</v>
          </cell>
          <cell r="D1711" t="str">
            <v>'-</v>
          </cell>
          <cell r="E1711" t="str">
            <v>RES - Reserved Placeholder</v>
          </cell>
          <cell r="F1711" t="str">
            <v>Pending</v>
          </cell>
        </row>
        <row r="1712">
          <cell r="B1712" t="str">
            <v>6105AK124-6251-EDIA-0065</v>
          </cell>
          <cell r="C1712" t="str">
            <v>Load Bank - MV Cabling and Termination for Emergency Gen Load Bank - Cable Block Diagrams and Schedules</v>
          </cell>
          <cell r="D1712" t="str">
            <v>'-</v>
          </cell>
          <cell r="E1712" t="str">
            <v>RES - Reserved Placeholder</v>
          </cell>
          <cell r="F1712" t="str">
            <v>Pending</v>
          </cell>
        </row>
        <row r="1713">
          <cell r="B1713" t="str">
            <v>6105AK124-6251-EDIA-0066</v>
          </cell>
          <cell r="C1713" t="str">
            <v>Load Bank - MV Cabling and Termination for Emergency Gen Load Bank - Electrical Circuit Diagrams (Schematics)</v>
          </cell>
          <cell r="D1713" t="str">
            <v>'-</v>
          </cell>
          <cell r="E1713" t="str">
            <v>RES - Reserved Placeholder</v>
          </cell>
          <cell r="F1713" t="str">
            <v>Pending</v>
          </cell>
        </row>
        <row r="1714">
          <cell r="B1714" t="str">
            <v>6105AK124-6251-EDIA-0067</v>
          </cell>
          <cell r="C1714" t="str">
            <v>Load Bank - MV Cabling and Termination for Emergency Gen Load Bank - Electrical Block Diagram</v>
          </cell>
          <cell r="D1714" t="str">
            <v>'-</v>
          </cell>
          <cell r="E1714" t="str">
            <v>RES - Reserved Placeholder</v>
          </cell>
          <cell r="F1714" t="str">
            <v>Pending</v>
          </cell>
        </row>
        <row r="1715">
          <cell r="B1715" t="str">
            <v>6105AK124-6251-EDIA-0068</v>
          </cell>
          <cell r="C1715" t="str">
            <v>Load Bank - MV Cabling and Termination for Emergency Gen Load Bank - E/I Termination Schedule</v>
          </cell>
          <cell r="D1715" t="str">
            <v>'-</v>
          </cell>
          <cell r="E1715" t="str">
            <v>RES - Reserved Placeholder</v>
          </cell>
          <cell r="F1715" t="str">
            <v>Pending</v>
          </cell>
        </row>
        <row r="1716">
          <cell r="B1716" t="str">
            <v>6105AK124-6251-EDIA-0069</v>
          </cell>
          <cell r="C1716" t="str">
            <v>Load Bank - LV, Control and Signal Cables for Emergency Gen Load Bank - Cable Block Diagrams and Schedules</v>
          </cell>
          <cell r="D1716" t="str">
            <v>'-</v>
          </cell>
          <cell r="E1716" t="str">
            <v>RES - Reserved Placeholder</v>
          </cell>
          <cell r="F1716" t="str">
            <v>Pending</v>
          </cell>
        </row>
        <row r="1717">
          <cell r="B1717" t="str">
            <v>6105AK124-6251-EDIA-0070</v>
          </cell>
          <cell r="C1717" t="str">
            <v>Load Bank - LV, Control and Signal Cables for Emergency Gen Load Bank - Electrical Circuit Diagrams (Schematics)</v>
          </cell>
          <cell r="D1717" t="str">
            <v>'-</v>
          </cell>
          <cell r="E1717" t="str">
            <v>RES - Reserved Placeholder</v>
          </cell>
          <cell r="F1717" t="str">
            <v>Pending</v>
          </cell>
        </row>
        <row r="1718">
          <cell r="B1718" t="str">
            <v>6105AK124-6251-EDIA-0071</v>
          </cell>
          <cell r="C1718" t="str">
            <v>Load Bank - LV, Control and Signal Cables for Emergency Gen Load Bank - Electrical Block Diagram</v>
          </cell>
          <cell r="D1718" t="str">
            <v>'-</v>
          </cell>
          <cell r="E1718" t="str">
            <v>RES - Reserved Placeholder</v>
          </cell>
          <cell r="F1718" t="str">
            <v>Pending</v>
          </cell>
        </row>
        <row r="1719">
          <cell r="B1719" t="str">
            <v>6105AK124-6251-EDIA-0072</v>
          </cell>
          <cell r="C1719" t="str">
            <v>Load Bank - LV, Control and Signal Cables for Emergency Gen Load Bank - E/I Termination Schedule</v>
          </cell>
          <cell r="D1719" t="str">
            <v>'-</v>
          </cell>
          <cell r="E1719" t="str">
            <v>RES - Reserved Placeholder</v>
          </cell>
          <cell r="F1719" t="str">
            <v>Pending</v>
          </cell>
        </row>
        <row r="1720">
          <cell r="B1720" t="str">
            <v>6105AK124-6251-EDIA-0073</v>
          </cell>
          <cell r="C1720" t="str">
            <v>Load Bank - Cable Racks and Trays for Emergency Gen Load Bank - Cable Block Diagrams and Schedules</v>
          </cell>
          <cell r="D1720" t="str">
            <v>'-</v>
          </cell>
          <cell r="E1720" t="str">
            <v>RES - Reserved Placeholder</v>
          </cell>
          <cell r="F1720" t="str">
            <v>Pending</v>
          </cell>
        </row>
        <row r="1721">
          <cell r="B1721" t="str">
            <v>6105AK124-6251-EDIA-0074</v>
          </cell>
          <cell r="C1721" t="str">
            <v>Load Bank - Cable Racks and Trays for Emergency Gen Load Bank - E/I Termination Schedule</v>
          </cell>
          <cell r="D1721" t="str">
            <v>'-</v>
          </cell>
          <cell r="E1721" t="str">
            <v>RES - Reserved Placeholder</v>
          </cell>
          <cell r="F1721" t="str">
            <v>Pending</v>
          </cell>
        </row>
        <row r="1722">
          <cell r="B1722" t="str">
            <v>6105AK124-6251-EDIA-0075</v>
          </cell>
          <cell r="C1722" t="str">
            <v>Load Bank - Cable Trench and Tunnels for Emergency Gen Load Bank - Cable Block Diagrams and Schedules</v>
          </cell>
          <cell r="D1722" t="str">
            <v>'-</v>
          </cell>
          <cell r="E1722" t="str">
            <v>RES - Reserved Placeholder</v>
          </cell>
          <cell r="F1722" t="str">
            <v>Pending</v>
          </cell>
        </row>
        <row r="1723">
          <cell r="B1723" t="str">
            <v>6105AK124-6251-EDIA-0076</v>
          </cell>
          <cell r="C1723" t="str">
            <v>Load Bank - Cable Trench and Tunnels for Emergency Gen Load Bank - E/I Termination Schedule</v>
          </cell>
          <cell r="D1723" t="str">
            <v>'-</v>
          </cell>
          <cell r="E1723" t="str">
            <v>RES - Reserved Placeholder</v>
          </cell>
          <cell r="F1723" t="str">
            <v>Pending</v>
          </cell>
        </row>
        <row r="1724">
          <cell r="B1724" t="str">
            <v>6105AK124-6251-EDIA-0077</v>
          </cell>
          <cell r="C1724" t="str">
            <v>Load Bank - Lightning Protection System for Emergency Gen Load Bank - Cable Block Diagrams and Schedules</v>
          </cell>
          <cell r="D1724" t="str">
            <v>'-</v>
          </cell>
          <cell r="E1724" t="str">
            <v>RES - Reserved Placeholder</v>
          </cell>
          <cell r="F1724" t="str">
            <v>Pending</v>
          </cell>
        </row>
        <row r="1725">
          <cell r="B1725" t="str">
            <v>6105AK124-6251-EDIA-0078</v>
          </cell>
          <cell r="C1725" t="str">
            <v>Load Bank - Lightning Protection System for Emergency Gen Load Bank - Electrical Circuit Diagrams (Schematics)</v>
          </cell>
          <cell r="D1725" t="str">
            <v>'-</v>
          </cell>
          <cell r="E1725" t="str">
            <v>RES - Reserved Placeholder</v>
          </cell>
          <cell r="F1725" t="str">
            <v>Pending</v>
          </cell>
        </row>
        <row r="1726">
          <cell r="B1726" t="str">
            <v>6105AK124-6251-EDIA-0079</v>
          </cell>
          <cell r="C1726" t="str">
            <v>Load Bank - Earthing System forEmergency Gen Load Bank - Electrical Circuit Diagrams (Schematics)</v>
          </cell>
          <cell r="D1726" t="str">
            <v>'-</v>
          </cell>
          <cell r="E1726" t="str">
            <v>RES - Reserved Placeholder</v>
          </cell>
          <cell r="F1726" t="str">
            <v>Pending</v>
          </cell>
        </row>
        <row r="1727">
          <cell r="B1727" t="str">
            <v>6105AK124-6251-EDIA-0080</v>
          </cell>
          <cell r="C1727" t="str">
            <v>Load Bank - Earthing System forEmergency Gen Load Bank - Cable Block Diagrams and Schedules</v>
          </cell>
          <cell r="D1727" t="str">
            <v>'-</v>
          </cell>
          <cell r="E1727" t="str">
            <v>RES - Reserved Placeholder</v>
          </cell>
          <cell r="F1727" t="str">
            <v>Pending</v>
          </cell>
        </row>
        <row r="1728">
          <cell r="B1728" t="str">
            <v>6105AK124-6251-EDIA-0081</v>
          </cell>
          <cell r="C1728" t="str">
            <v>Load Bank - Earthing System forEmergency Gen Load Bank - E/I Termination Schedule</v>
          </cell>
          <cell r="D1728" t="str">
            <v>'-</v>
          </cell>
          <cell r="E1728" t="str">
            <v>RES - Reserved Placeholder</v>
          </cell>
          <cell r="F1728" t="str">
            <v>Pending</v>
          </cell>
        </row>
        <row r="1729">
          <cell r="B1729" t="str">
            <v>6105AK124-6251-EDST-0001</v>
          </cell>
          <cell r="C1729" t="str">
            <v>Load Bank - 36 MVA Power Station Mobile Load Bank Control Interface - Equipment Register and Technical Specifications</v>
          </cell>
          <cell r="D1729" t="str">
            <v>'-</v>
          </cell>
          <cell r="E1729" t="str">
            <v>RES - Reserved Placeholder</v>
          </cell>
          <cell r="F1729" t="str">
            <v>Pending</v>
          </cell>
        </row>
        <row r="1730">
          <cell r="B1730" t="str">
            <v>6105AK124-6251-EDST-0002</v>
          </cell>
          <cell r="C1730" t="str">
            <v>Load Bank - 36 MVA Power Station Mobile Load Bank Connection Cables - Equipment Register and Technical Specifications</v>
          </cell>
          <cell r="D1730" t="str">
            <v>'-</v>
          </cell>
          <cell r="E1730" t="str">
            <v>RES - Reserved Placeholder</v>
          </cell>
          <cell r="F1730" t="str">
            <v>Pending</v>
          </cell>
        </row>
        <row r="1731">
          <cell r="B1731" t="str">
            <v>6105AK124-6251-EDST-0003</v>
          </cell>
          <cell r="C1731" t="str">
            <v>Load Bank - 36 MVA Power Station Mobile Load Bank Cable Racks - Equipment Register and Technical Specifications</v>
          </cell>
          <cell r="D1731" t="str">
            <v>'-</v>
          </cell>
          <cell r="E1731" t="str">
            <v>RES - Reserved Placeholder</v>
          </cell>
          <cell r="F1731" t="str">
            <v>Pending</v>
          </cell>
        </row>
        <row r="1732">
          <cell r="B1732" t="str">
            <v>6105AK124-6251-EDST-0004</v>
          </cell>
          <cell r="C1732" t="str">
            <v>Load Bank - 36 MVA Power Station Mobile Load Bank Earthing System - Equipment Register and Technical Specifications</v>
          </cell>
          <cell r="D1732" t="str">
            <v>'-</v>
          </cell>
          <cell r="E1732" t="str">
            <v>RES - Reserved Placeholder</v>
          </cell>
          <cell r="F1732" t="str">
            <v>Pending</v>
          </cell>
        </row>
        <row r="1733">
          <cell r="B1733" t="str">
            <v>6105AK124-6251-EDST-0005</v>
          </cell>
          <cell r="C1733" t="str">
            <v>Load Bank - Fire Protection and Detection System for Wartsila Load Bank - Equipment Register and Technical Specifications</v>
          </cell>
          <cell r="D1733" t="str">
            <v>'-</v>
          </cell>
          <cell r="E1733" t="str">
            <v>RES - Reserved Placeholder</v>
          </cell>
          <cell r="F1733" t="str">
            <v>Pending</v>
          </cell>
        </row>
        <row r="1734">
          <cell r="B1734" t="str">
            <v>6105AK124-6251-EDST-0006</v>
          </cell>
          <cell r="C1734" t="str">
            <v>Load Bank - Small Power and Lighting for Wartsila Load Bank - Equipment Register and Technical Specifications</v>
          </cell>
          <cell r="D1734" t="str">
            <v>'-</v>
          </cell>
          <cell r="E1734" t="str">
            <v>RES - Reserved Placeholder</v>
          </cell>
          <cell r="F1734" t="str">
            <v>Pending</v>
          </cell>
        </row>
        <row r="1735">
          <cell r="B1735" t="str">
            <v>6105AK124-6251-EDST-0007</v>
          </cell>
          <cell r="C1735" t="str">
            <v>Load Bank - Metering Instruments for Wartsila Load Bank - CT and PT Datasheets</v>
          </cell>
          <cell r="D1735" t="str">
            <v>'-</v>
          </cell>
          <cell r="E1735" t="str">
            <v>RES - Reserved Placeholder</v>
          </cell>
          <cell r="F1735" t="str">
            <v>Pending</v>
          </cell>
        </row>
        <row r="1736">
          <cell r="B1736" t="str">
            <v>6105AK124-6251-EDST-0008</v>
          </cell>
          <cell r="C1736" t="str">
            <v>Load Bank - Metering Instruments for Wartsila Load Bank - Equipment Register and Technical Specifications</v>
          </cell>
          <cell r="D1736" t="str">
            <v>'-</v>
          </cell>
          <cell r="E1736" t="str">
            <v>RES - Reserved Placeholder</v>
          </cell>
          <cell r="F1736" t="str">
            <v>Pending</v>
          </cell>
        </row>
        <row r="1737">
          <cell r="B1737" t="str">
            <v>6105AK124-6251-EDST-0009</v>
          </cell>
          <cell r="C1737" t="str">
            <v>Load Bank - 11kV Protection Relays for Wartsila Load Bank - CT and PT Datasheets</v>
          </cell>
          <cell r="D1737" t="str">
            <v>'-</v>
          </cell>
          <cell r="E1737" t="str">
            <v>RES - Reserved Placeholder</v>
          </cell>
          <cell r="F1737" t="str">
            <v>Pending</v>
          </cell>
        </row>
        <row r="1738">
          <cell r="B1738" t="str">
            <v>6105AK124-6251-EDST-0010</v>
          </cell>
          <cell r="C1738" t="str">
            <v>Load Bank - 11kV Protection Relays for Wartsila Load Bank - Equipment Register and Technical Specifications</v>
          </cell>
          <cell r="D1738" t="str">
            <v>'-</v>
          </cell>
          <cell r="E1738" t="str">
            <v>RES - Reserved Placeholder</v>
          </cell>
          <cell r="F1738" t="str">
            <v>Pending</v>
          </cell>
        </row>
        <row r="1739">
          <cell r="B1739" t="str">
            <v>6105AK124-6251-EDST-0011</v>
          </cell>
          <cell r="C1739" t="str">
            <v>Load Bank - 11kV Protection Relays for Emerg. Generation Load Bank - CT and PT Datasheets</v>
          </cell>
          <cell r="D1739" t="str">
            <v>'-</v>
          </cell>
          <cell r="E1739" t="str">
            <v>RES - Reserved Placeholder</v>
          </cell>
          <cell r="F1739" t="str">
            <v>Pending</v>
          </cell>
        </row>
        <row r="1740">
          <cell r="B1740" t="str">
            <v>6105AK124-6251-EDST-0012</v>
          </cell>
          <cell r="C1740" t="str">
            <v>Load Bank - 11kV Protection Relays for Emerg. Generation Load Bank - Equipment Register and Technical Specifications</v>
          </cell>
          <cell r="D1740" t="str">
            <v>'-</v>
          </cell>
          <cell r="E1740" t="str">
            <v>RES - Reserved Placeholder</v>
          </cell>
          <cell r="F1740" t="str">
            <v>Pending</v>
          </cell>
        </row>
        <row r="1741">
          <cell r="B1741" t="str">
            <v>6105AK124-6251-EDST-0013</v>
          </cell>
          <cell r="C1741" t="str">
            <v>Load Bank - MV Cabling and Termination for Wartsila Load Bank - Equipment Register and Technical Specifications</v>
          </cell>
          <cell r="D1741" t="str">
            <v>'-</v>
          </cell>
          <cell r="E1741" t="str">
            <v>RES - Reserved Placeholder</v>
          </cell>
          <cell r="F1741" t="str">
            <v>Pending</v>
          </cell>
        </row>
        <row r="1742">
          <cell r="B1742" t="str">
            <v>6105AK124-6251-EDST-0014</v>
          </cell>
          <cell r="C1742" t="str">
            <v>Load Bank - LV, Control and Signal Cables for Wartsila Load Bank - Equipment Register and Technical Specifications</v>
          </cell>
          <cell r="D1742" t="str">
            <v>'-</v>
          </cell>
          <cell r="E1742" t="str">
            <v>RES - Reserved Placeholder</v>
          </cell>
          <cell r="F1742" t="str">
            <v>Pending</v>
          </cell>
        </row>
        <row r="1743">
          <cell r="B1743" t="str">
            <v>6105AK124-6251-EDST-0015</v>
          </cell>
          <cell r="C1743" t="str">
            <v>Load Bank - Cable Racks and Trays for Wartsila Load Bank - Equipment Register and Technical Specifications</v>
          </cell>
          <cell r="D1743" t="str">
            <v>'-</v>
          </cell>
          <cell r="E1743" t="str">
            <v>RES - Reserved Placeholder</v>
          </cell>
          <cell r="F1743" t="str">
            <v>Pending</v>
          </cell>
        </row>
        <row r="1744">
          <cell r="B1744" t="str">
            <v>6105AK124-6251-EDST-0016</v>
          </cell>
          <cell r="C1744" t="str">
            <v>Load Bank - Cable Trench and Tunnels for Wartsila Load Bank - Equipment Register and Technical Specifications</v>
          </cell>
          <cell r="D1744" t="str">
            <v>'-</v>
          </cell>
          <cell r="E1744" t="str">
            <v>RES - Reserved Placeholder</v>
          </cell>
          <cell r="F1744" t="str">
            <v>Pending</v>
          </cell>
        </row>
        <row r="1745">
          <cell r="B1745" t="str">
            <v>6105AK124-6251-EDST-0017</v>
          </cell>
          <cell r="C1745" t="str">
            <v>Load Bank - Lightning Protection System forWartsila Load Bank - Equipment Register and Technical Specifications</v>
          </cell>
          <cell r="D1745" t="str">
            <v>'-</v>
          </cell>
          <cell r="E1745" t="str">
            <v>RES - Reserved Placeholder</v>
          </cell>
          <cell r="F1745" t="str">
            <v>Pending</v>
          </cell>
        </row>
        <row r="1746">
          <cell r="B1746" t="str">
            <v>6105AK124-6251-EDST-0018</v>
          </cell>
          <cell r="C1746" t="str">
            <v>Load Bank - Earthing System for Wartsila Load Bank - Equipment Register and Technical Specifications</v>
          </cell>
          <cell r="D1746" t="str">
            <v>'-</v>
          </cell>
          <cell r="E1746" t="str">
            <v>RES - Reserved Placeholder</v>
          </cell>
          <cell r="F1746" t="str">
            <v>Pending</v>
          </cell>
        </row>
        <row r="1747">
          <cell r="B1747" t="str">
            <v>6105AK124-6251-EDST-0019</v>
          </cell>
          <cell r="C1747" t="str">
            <v>Load Bank - Fire Protection System Emergency Gen Load Bank - Equipment Register and Technical Specifications</v>
          </cell>
          <cell r="D1747" t="str">
            <v>'-</v>
          </cell>
          <cell r="E1747" t="str">
            <v>RES - Reserved Placeholder</v>
          </cell>
          <cell r="F1747" t="str">
            <v>Pending</v>
          </cell>
        </row>
        <row r="1748">
          <cell r="B1748" t="str">
            <v>6105AK124-6251-EDST-0020</v>
          </cell>
          <cell r="C1748" t="str">
            <v>Load Bank - Small Power and Lighting forEmergency Gen Load Bank - Equipment Register and Technical Specifications</v>
          </cell>
          <cell r="D1748" t="str">
            <v>'-</v>
          </cell>
          <cell r="E1748" t="str">
            <v>RES - Reserved Placeholder</v>
          </cell>
          <cell r="F1748" t="str">
            <v>Pending</v>
          </cell>
        </row>
        <row r="1749">
          <cell r="B1749" t="str">
            <v>6105AK124-6251-EDST-0021</v>
          </cell>
          <cell r="C1749" t="str">
            <v>Load Bank - Metering Instruments for Emergency Gen Load Bank - CT and PT Datasheets</v>
          </cell>
          <cell r="D1749" t="str">
            <v>'-</v>
          </cell>
          <cell r="E1749" t="str">
            <v>RES - Reserved Placeholder</v>
          </cell>
          <cell r="F1749" t="str">
            <v>Pending</v>
          </cell>
        </row>
        <row r="1750">
          <cell r="B1750" t="str">
            <v>6105AK124-6251-EDST-0022</v>
          </cell>
          <cell r="C1750" t="str">
            <v>Load Bank - Metering Instruments for Emergency Gen Load Bank - Equipment Register and Technical Specifications</v>
          </cell>
          <cell r="D1750" t="str">
            <v>'-</v>
          </cell>
          <cell r="E1750" t="str">
            <v>RES - Reserved Placeholder</v>
          </cell>
          <cell r="F1750" t="str">
            <v>Pending</v>
          </cell>
        </row>
        <row r="1751">
          <cell r="B1751" t="str">
            <v>6105AK124-6251-EDST-0023</v>
          </cell>
          <cell r="C1751" t="str">
            <v>Load Bank - 11kV Protection Relays for Emergency Gen Load Bank - CT and PT Datasheets</v>
          </cell>
          <cell r="D1751" t="str">
            <v>'-</v>
          </cell>
          <cell r="E1751" t="str">
            <v>RES - Reserved Placeholder</v>
          </cell>
          <cell r="F1751" t="str">
            <v>Pending</v>
          </cell>
        </row>
        <row r="1752">
          <cell r="B1752" t="str">
            <v>6105AK124-6251-EDST-0024</v>
          </cell>
          <cell r="C1752" t="str">
            <v>Load Bank - 11kV Protection Relays for Emergency Gen Load Bank - Equipment Register and Technical Specifications</v>
          </cell>
          <cell r="D1752" t="str">
            <v>'-</v>
          </cell>
          <cell r="E1752" t="str">
            <v>RES - Reserved Placeholder</v>
          </cell>
          <cell r="F1752" t="str">
            <v>Pending</v>
          </cell>
        </row>
        <row r="1753">
          <cell r="B1753" t="str">
            <v>6105AK124-6251-EDST-0025</v>
          </cell>
          <cell r="C1753" t="str">
            <v>Load Bank - MV Cabling and Termination for Emergency Gen Load Bank - Equipment Register and Technical Specifications</v>
          </cell>
          <cell r="D1753" t="str">
            <v>'-</v>
          </cell>
          <cell r="E1753" t="str">
            <v>RES - Reserved Placeholder</v>
          </cell>
          <cell r="F1753" t="str">
            <v>Pending</v>
          </cell>
        </row>
        <row r="1754">
          <cell r="B1754" t="str">
            <v>6105AK124-6251-EDST-0026</v>
          </cell>
          <cell r="C1754" t="str">
            <v>Load Bank - LV, Control and Signal Cables for Emergency Gen Load Bank - Equipment Register and Technical Specifications</v>
          </cell>
          <cell r="D1754" t="str">
            <v>'-</v>
          </cell>
          <cell r="E1754" t="str">
            <v>RES - Reserved Placeholder</v>
          </cell>
          <cell r="F1754" t="str">
            <v>Pending</v>
          </cell>
        </row>
        <row r="1755">
          <cell r="B1755" t="str">
            <v>6105AK124-6251-EDST-0027</v>
          </cell>
          <cell r="C1755" t="str">
            <v>Load Bank - Cable Racks and Trays for Emergency Gen Load Bank - Equipment Register and Technical Specifications</v>
          </cell>
          <cell r="D1755" t="str">
            <v>'-</v>
          </cell>
          <cell r="E1755" t="str">
            <v>RES - Reserved Placeholder</v>
          </cell>
          <cell r="F1755" t="str">
            <v>Pending</v>
          </cell>
        </row>
        <row r="1756">
          <cell r="B1756" t="str">
            <v>6105AK124-6251-EDST-0028</v>
          </cell>
          <cell r="C1756" t="str">
            <v>Load Bank - Cable Trench and Tunnels for Emergency Gen Load Bank - Equipment Register and Technical Specifications</v>
          </cell>
          <cell r="D1756" t="str">
            <v>'-</v>
          </cell>
          <cell r="E1756" t="str">
            <v>RES - Reserved Placeholder</v>
          </cell>
          <cell r="F1756" t="str">
            <v>Pending</v>
          </cell>
        </row>
        <row r="1757">
          <cell r="B1757" t="str">
            <v>6105AK124-6251-EDST-0029</v>
          </cell>
          <cell r="C1757" t="str">
            <v>Load Bank - Lightning Protection System for Emergency Gen Load Bank - Equipment Register and Technical Specifications</v>
          </cell>
          <cell r="D1757" t="str">
            <v>'-</v>
          </cell>
          <cell r="E1757" t="str">
            <v>RES - Reserved Placeholder</v>
          </cell>
          <cell r="F1757" t="str">
            <v>Pending</v>
          </cell>
        </row>
        <row r="1758">
          <cell r="B1758" t="str">
            <v>6105AK124-6251-EDST-0030</v>
          </cell>
          <cell r="C1758" t="str">
            <v>Load Bank - Earthing System forEmergency Gen Load Bank - Equipment Register and Technical Specifications</v>
          </cell>
          <cell r="D1758" t="str">
            <v>'-</v>
          </cell>
          <cell r="E1758" t="str">
            <v>RES - Reserved Placeholder</v>
          </cell>
          <cell r="F1758" t="str">
            <v>Pending</v>
          </cell>
        </row>
        <row r="1759">
          <cell r="B1759" t="str">
            <v>6105AK124-6251-EEQL-0001</v>
          </cell>
          <cell r="C1759" t="str">
            <v>Load Bank - 36 MVA Power Station Mobile Load Bank Control Interface - Electrical Equipment Load Register</v>
          </cell>
          <cell r="D1759" t="str">
            <v>'-</v>
          </cell>
          <cell r="E1759" t="str">
            <v>RES - Reserved Placeholder</v>
          </cell>
          <cell r="F1759" t="str">
            <v>Pending</v>
          </cell>
        </row>
        <row r="1760">
          <cell r="B1760" t="str">
            <v>6105AK124-6251-EEQL-0002</v>
          </cell>
          <cell r="C1760" t="str">
            <v>Load Bank - 36 MVA Power Station Mobile Load Bank Connection Cables - Electrical Equipment Load Register</v>
          </cell>
          <cell r="D1760" t="str">
            <v>'-</v>
          </cell>
          <cell r="E1760" t="str">
            <v>RES - Reserved Placeholder</v>
          </cell>
          <cell r="F1760" t="str">
            <v>Pending</v>
          </cell>
        </row>
        <row r="1761">
          <cell r="B1761" t="str">
            <v>6105AK124-6251-EEQL-0003</v>
          </cell>
          <cell r="C1761" t="str">
            <v>Load Bank - Small Power and Lighting for Wartsila Load Bank - Electrical Equipment Load Register</v>
          </cell>
          <cell r="D1761" t="str">
            <v>'-</v>
          </cell>
          <cell r="E1761" t="str">
            <v>RES - Reserved Placeholder</v>
          </cell>
          <cell r="F1761" t="str">
            <v>Pending</v>
          </cell>
        </row>
        <row r="1762">
          <cell r="B1762" t="str">
            <v>6105AK124-6251-EEQL-0004</v>
          </cell>
          <cell r="C1762" t="str">
            <v>Load Bank - MV Cabling and Termination for Wartsila Load Bank - Electrical Equipment Load Register</v>
          </cell>
          <cell r="D1762" t="str">
            <v>'-</v>
          </cell>
          <cell r="E1762" t="str">
            <v>RES - Reserved Placeholder</v>
          </cell>
          <cell r="F1762" t="str">
            <v>Pending</v>
          </cell>
        </row>
        <row r="1763">
          <cell r="B1763" t="str">
            <v>6105AK124-6251-EEQL-0005</v>
          </cell>
          <cell r="C1763" t="str">
            <v>Load Bank - LV, Control and Signal Cables for Wartsila Load Bank - Electrical Equipment Load Register</v>
          </cell>
          <cell r="D1763" t="str">
            <v>'-</v>
          </cell>
          <cell r="E1763" t="str">
            <v>RES - Reserved Placeholder</v>
          </cell>
          <cell r="F1763" t="str">
            <v>Pending</v>
          </cell>
        </row>
        <row r="1764">
          <cell r="B1764" t="str">
            <v>6105AK124-6251-EEQL-0006</v>
          </cell>
          <cell r="C1764" t="str">
            <v>Load Bank - Small Power and Lighting forEmergency Gen Load Bank - Electrical Equipment Load Register</v>
          </cell>
          <cell r="D1764" t="str">
            <v>'-</v>
          </cell>
          <cell r="E1764" t="str">
            <v>RES - Reserved Placeholder</v>
          </cell>
          <cell r="F1764" t="str">
            <v>Pending</v>
          </cell>
        </row>
        <row r="1765">
          <cell r="B1765" t="str">
            <v>6105AK124-6251-EEQL-0007</v>
          </cell>
          <cell r="C1765" t="str">
            <v>Load Bank - MV Cabling and Termination for Emergency Gen Load Bank - Electrical Equipment Load Register</v>
          </cell>
          <cell r="D1765" t="str">
            <v>'-</v>
          </cell>
          <cell r="E1765" t="str">
            <v>RES - Reserved Placeholder</v>
          </cell>
          <cell r="F1765" t="str">
            <v>Pending</v>
          </cell>
        </row>
        <row r="1766">
          <cell r="B1766" t="str">
            <v>6105AK124-6251-EEQL-0008</v>
          </cell>
          <cell r="C1766" t="str">
            <v>Load Bank - LV, Control and Signal Cables for Emergency Gen Load Bank - Electrical Equipment Load Register</v>
          </cell>
          <cell r="D1766" t="str">
            <v>'-</v>
          </cell>
          <cell r="E1766" t="str">
            <v>RES - Reserved Placeholder</v>
          </cell>
          <cell r="F1766" t="str">
            <v>Pending</v>
          </cell>
        </row>
        <row r="1767">
          <cell r="B1767" t="str">
            <v>6105AK124-6251-EGAD-0001</v>
          </cell>
          <cell r="C1767" t="str">
            <v>Load Bank - 36 MVA Power Station Mobile Load Bank Control Interface - Mobile Load Bank Electrical General Arrangement</v>
          </cell>
          <cell r="D1767" t="str">
            <v>'-</v>
          </cell>
          <cell r="E1767" t="str">
            <v>RES - Reserved Placeholder</v>
          </cell>
          <cell r="F1767" t="str">
            <v>Pending</v>
          </cell>
        </row>
        <row r="1768">
          <cell r="B1768" t="str">
            <v>6105AK124-6251-EGAD-0002</v>
          </cell>
          <cell r="C1768" t="str">
            <v>Load Bank - 36 MVA Power Station Mobile Load Bank Control Interface - Electrical Equipment Layout</v>
          </cell>
          <cell r="D1768" t="str">
            <v>'-</v>
          </cell>
          <cell r="E1768" t="str">
            <v>RES - Reserved Placeholder</v>
          </cell>
          <cell r="F1768" t="str">
            <v>Pending</v>
          </cell>
        </row>
        <row r="1769">
          <cell r="B1769" t="str">
            <v>6105AK124-6251-EGAD-0003</v>
          </cell>
          <cell r="C1769" t="str">
            <v>Load Bank - 36 MVA Power Station Mobile Load Bank Connection Cables - Mobile Load Bank Electrical General Arrangement</v>
          </cell>
          <cell r="D1769" t="str">
            <v>'-</v>
          </cell>
          <cell r="E1769" t="str">
            <v>RES - Reserved Placeholder</v>
          </cell>
          <cell r="F1769" t="str">
            <v>Pending</v>
          </cell>
        </row>
        <row r="1770">
          <cell r="B1770" t="str">
            <v>6105AK124-6251-EGAD-0004</v>
          </cell>
          <cell r="C1770" t="str">
            <v>Load Bank - 36 MVA Power Station Mobile Load Bank Connection Cables - Electrical Equipment Layout</v>
          </cell>
          <cell r="D1770" t="str">
            <v>'-</v>
          </cell>
          <cell r="E1770" t="str">
            <v>RES - Reserved Placeholder</v>
          </cell>
          <cell r="F1770" t="str">
            <v>Pending</v>
          </cell>
        </row>
        <row r="1771">
          <cell r="B1771" t="str">
            <v>6105AK124-6251-EGAD-0005</v>
          </cell>
          <cell r="C1771" t="str">
            <v>Load Bank - 36 MVA Power Station Mobile Load Bank Earthing System - Mobile Load Bank Electrical General Arrangement</v>
          </cell>
          <cell r="D1771" t="str">
            <v>'-</v>
          </cell>
          <cell r="E1771" t="str">
            <v>RES - Reserved Placeholder</v>
          </cell>
          <cell r="F1771" t="str">
            <v>Pending</v>
          </cell>
        </row>
        <row r="1772">
          <cell r="B1772" t="str">
            <v>6105AK124-6251-EGAD-0006</v>
          </cell>
          <cell r="C1772" t="str">
            <v>Load Bank - 11kV Protection Relays for Wartsila Load Bank - Control Room Design</v>
          </cell>
          <cell r="D1772" t="str">
            <v>'-</v>
          </cell>
          <cell r="E1772" t="str">
            <v>RES - Reserved Placeholder</v>
          </cell>
          <cell r="F1772" t="str">
            <v>Pending</v>
          </cell>
        </row>
        <row r="1773">
          <cell r="B1773" t="str">
            <v>6105AK124-6251-EGAD-0007</v>
          </cell>
          <cell r="C1773" t="str">
            <v>Load Bank - 11kV Protection Relays for Emerg. Generation Load Bank - Control Room Design</v>
          </cell>
          <cell r="D1773" t="str">
            <v>'-</v>
          </cell>
          <cell r="E1773" t="str">
            <v>RES - Reserved Placeholder</v>
          </cell>
          <cell r="F1773" t="str">
            <v>Pending</v>
          </cell>
        </row>
        <row r="1774">
          <cell r="B1774" t="str">
            <v>6105AK124-6251-EGAD-0008</v>
          </cell>
          <cell r="C1774" t="str">
            <v>Load Bank - 11kV Protection Relays for Emergency Gen Load Bank - Control Room Design</v>
          </cell>
          <cell r="D1774" t="str">
            <v>'-</v>
          </cell>
          <cell r="E1774" t="str">
            <v>RES - Reserved Placeholder</v>
          </cell>
          <cell r="F1774" t="str">
            <v>Pending</v>
          </cell>
        </row>
        <row r="1775">
          <cell r="B1775" t="str">
            <v>6105AK124-6251-ELAY-0001</v>
          </cell>
          <cell r="C1775" t="str">
            <v>Load Banks - Wartsila Power Plant 1 - Civil Layout - Sht. 1 of 1</v>
          </cell>
          <cell r="D1775" t="str">
            <v>A</v>
          </cell>
          <cell r="E1775" t="str">
            <v>IFR - Issued for Review</v>
          </cell>
          <cell r="F1775" t="str">
            <v>Reviewed</v>
          </cell>
        </row>
        <row r="1776">
          <cell r="B1776" t="str">
            <v>6105AK124-6251-ELAY-0002</v>
          </cell>
          <cell r="C1776" t="str">
            <v>Load Bank - Small Power and Lighting for Wartsila Load Bank - Control Room Power and Earthing Design</v>
          </cell>
          <cell r="D1776" t="str">
            <v>'-</v>
          </cell>
          <cell r="E1776" t="str">
            <v>RES - Reserved Placeholder</v>
          </cell>
          <cell r="F1776" t="str">
            <v>Pending</v>
          </cell>
        </row>
        <row r="1777">
          <cell r="B1777" t="str">
            <v>6105AK124-6251-ELAY-0003</v>
          </cell>
          <cell r="C1777" t="str">
            <v>Load Bank - Metering Instruments for Wartsila Load Bank - Switch Room (PCC and MCC) Detail Design</v>
          </cell>
          <cell r="D1777" t="str">
            <v>'-</v>
          </cell>
          <cell r="E1777" t="str">
            <v>RES - Reserved Placeholder</v>
          </cell>
          <cell r="F1777" t="str">
            <v>Pending</v>
          </cell>
        </row>
        <row r="1778">
          <cell r="B1778" t="str">
            <v>6105AK124-6251-ELAY-0004</v>
          </cell>
          <cell r="C1778" t="str">
            <v>Load Bank - Lightning Protection System forWartsila Load Bank - Control Room Power and Earthing Design</v>
          </cell>
          <cell r="D1778" t="str">
            <v>'-</v>
          </cell>
          <cell r="E1778" t="str">
            <v>RES - Reserved Placeholder</v>
          </cell>
          <cell r="F1778" t="str">
            <v>Pending</v>
          </cell>
        </row>
        <row r="1779">
          <cell r="B1779" t="str">
            <v>6105AK124-6251-ELAY-0005</v>
          </cell>
          <cell r="C1779" t="str">
            <v>Load Bank - Earthing System for Wartsila Load Bank - Control Room Power and Earthing Design</v>
          </cell>
          <cell r="D1779" t="str">
            <v>'-</v>
          </cell>
          <cell r="E1779" t="str">
            <v>RES - Reserved Placeholder</v>
          </cell>
          <cell r="F1779" t="str">
            <v>Pending</v>
          </cell>
        </row>
        <row r="1780">
          <cell r="B1780" t="str">
            <v>6105AK124-6251-ELAY-0006</v>
          </cell>
          <cell r="C1780" t="str">
            <v>Load Bank - Small Power and Lighting forEmergency Gen Load Bank - Control Room Power and Earthing Design</v>
          </cell>
          <cell r="D1780" t="str">
            <v>'-</v>
          </cell>
          <cell r="E1780" t="str">
            <v>RES - Reserved Placeholder</v>
          </cell>
          <cell r="F1780" t="str">
            <v>Pending</v>
          </cell>
        </row>
        <row r="1781">
          <cell r="B1781" t="str">
            <v>6105AK124-6251-ELAY-0007</v>
          </cell>
          <cell r="C1781" t="str">
            <v>Load Bank - Metering Instruments for Emergency Gen Load Bank - Switch Room (PCC and MCC) Detail Design</v>
          </cell>
          <cell r="D1781" t="str">
            <v>'-</v>
          </cell>
          <cell r="E1781" t="str">
            <v>RES - Reserved Placeholder</v>
          </cell>
          <cell r="F1781" t="str">
            <v>Pending</v>
          </cell>
        </row>
        <row r="1782">
          <cell r="B1782" t="str">
            <v>6105AK124-6251-ELAY-0008</v>
          </cell>
          <cell r="C1782" t="str">
            <v>Load Bank - Lightning Protection System for Emergency Gen Load Bank - Control Room Power and Earthing Design</v>
          </cell>
          <cell r="D1782" t="str">
            <v>'-</v>
          </cell>
          <cell r="E1782" t="str">
            <v>RES - Reserved Placeholder</v>
          </cell>
          <cell r="F1782" t="str">
            <v>Pending</v>
          </cell>
        </row>
        <row r="1783">
          <cell r="B1783" t="str">
            <v>6105AK124-6251-ELAY-0009</v>
          </cell>
          <cell r="C1783" t="str">
            <v>Load Bank - Earthing System forEmergency Gen Load Bank - Control Room Power and Earthing Design</v>
          </cell>
          <cell r="D1783" t="str">
            <v>'-</v>
          </cell>
          <cell r="E1783" t="str">
            <v>RES - Reserved Placeholder</v>
          </cell>
          <cell r="F1783" t="str">
            <v>Pending</v>
          </cell>
        </row>
        <row r="1784">
          <cell r="B1784" t="str">
            <v>6105AK124-6251-ELAY-0010</v>
          </cell>
          <cell r="C1784" t="str">
            <v>Load Banks - Wartsila Power Plant 1 - Earthing layout - Sht. 1 of 1</v>
          </cell>
          <cell r="D1784" t="str">
            <v>A</v>
          </cell>
          <cell r="E1784" t="str">
            <v>IFR - Issued for Review</v>
          </cell>
          <cell r="F1784" t="str">
            <v>Pending</v>
          </cell>
        </row>
        <row r="1785">
          <cell r="B1785" t="str">
            <v>6105AK124-6251-ELAY-0011</v>
          </cell>
          <cell r="C1785" t="str">
            <v>Load Banks - Wartsila Power Plant 1 - Overall Lighting Layout - Sht. 1 of 1</v>
          </cell>
          <cell r="D1785" t="str">
            <v>A</v>
          </cell>
          <cell r="E1785" t="str">
            <v>IFR - Issued for Review</v>
          </cell>
          <cell r="F1785" t="str">
            <v>Pending</v>
          </cell>
        </row>
        <row r="1786">
          <cell r="B1786" t="str">
            <v>6105AK124-6251-EMDL-0001</v>
          </cell>
          <cell r="C1786" t="str">
            <v>Load Bank - 36 MVA Power Station Mobile Load Bank Control Interface - ETAP Network Model</v>
          </cell>
          <cell r="D1786" t="str">
            <v>'-</v>
          </cell>
          <cell r="E1786" t="str">
            <v>RES - Reserved Placeholder</v>
          </cell>
          <cell r="F1786" t="str">
            <v>Pending</v>
          </cell>
        </row>
        <row r="1787">
          <cell r="B1787" t="str">
            <v>6105AK124-6251-EMDL-0002</v>
          </cell>
          <cell r="C1787" t="str">
            <v>Load Bank - 36 MVA Power Station Mobile Load Bank Connection Cables - ETAP Network Model</v>
          </cell>
          <cell r="D1787" t="str">
            <v>'-</v>
          </cell>
          <cell r="E1787" t="str">
            <v>RES - Reserved Placeholder</v>
          </cell>
          <cell r="F1787" t="str">
            <v>Pending</v>
          </cell>
        </row>
        <row r="1788">
          <cell r="B1788" t="str">
            <v>6105AK124-6251-EMDL-0003</v>
          </cell>
          <cell r="C1788" t="str">
            <v>Load Bank - 11kV Protection Relays for Wartsila Load Bank - ETAP Network Model</v>
          </cell>
          <cell r="D1788" t="str">
            <v>'-</v>
          </cell>
          <cell r="E1788" t="str">
            <v>RES - Reserved Placeholder</v>
          </cell>
          <cell r="F1788" t="str">
            <v>Pending</v>
          </cell>
        </row>
        <row r="1789">
          <cell r="B1789" t="str">
            <v>6105AK124-6251-EMDL-0004</v>
          </cell>
          <cell r="C1789" t="str">
            <v>Load Bank - 11kV Protection Relays for Emerg. Generation Load Bank - ETAP Network Model</v>
          </cell>
          <cell r="D1789" t="str">
            <v>'-</v>
          </cell>
          <cell r="E1789" t="str">
            <v>RES - Reserved Placeholder</v>
          </cell>
          <cell r="F1789" t="str">
            <v>Pending</v>
          </cell>
        </row>
        <row r="1790">
          <cell r="B1790" t="str">
            <v>6105AK124-6251-EMDL-0005</v>
          </cell>
          <cell r="C1790" t="str">
            <v>Load Bank - 11kV Protection Relays for Emergency Gen Load Bank - ETAP Network Model</v>
          </cell>
          <cell r="D1790" t="str">
            <v>'-</v>
          </cell>
          <cell r="E1790" t="str">
            <v>RES - Reserved Placeholder</v>
          </cell>
          <cell r="F1790" t="str">
            <v>Pending</v>
          </cell>
        </row>
        <row r="1791">
          <cell r="B1791" t="str">
            <v>6105AK124-6251-EQRA-0001</v>
          </cell>
          <cell r="C1791" t="str">
            <v>Load Bank - 36 MVA Power Station Mobile Load Bank Concrete Pad - Lightning Protection Study and Risk Assessment</v>
          </cell>
          <cell r="D1791" t="str">
            <v>'-</v>
          </cell>
          <cell r="E1791" t="str">
            <v>RES - Reserved Placeholder</v>
          </cell>
          <cell r="F1791" t="str">
            <v>Pending</v>
          </cell>
        </row>
        <row r="1792">
          <cell r="B1792" t="str">
            <v>6105AK124-6251-EQRA-0002</v>
          </cell>
          <cell r="C1792" t="str">
            <v>Load Bank - 36 MVA Power Station Mobile Load Bank Control Interface - Risk Assessment: Electrical Hazards</v>
          </cell>
          <cell r="D1792" t="str">
            <v>'-</v>
          </cell>
          <cell r="E1792" t="str">
            <v>RES - Reserved Placeholder</v>
          </cell>
          <cell r="F1792" t="str">
            <v>Pending</v>
          </cell>
        </row>
        <row r="1793">
          <cell r="B1793" t="str">
            <v>6105AK124-6251-EQRA-0003</v>
          </cell>
          <cell r="C1793" t="str">
            <v>Load Bank - 36 MVA Power Station Mobile Load Bank Connection Cables - Risk Assessment: Electrical Hazards</v>
          </cell>
          <cell r="D1793" t="str">
            <v>'-</v>
          </cell>
          <cell r="E1793" t="str">
            <v>RES - Reserved Placeholder</v>
          </cell>
          <cell r="F1793" t="str">
            <v>Pending</v>
          </cell>
        </row>
        <row r="1794">
          <cell r="B1794" t="str">
            <v>6105AK124-6251-EQRA-0004</v>
          </cell>
          <cell r="C1794" t="str">
            <v>Load Bank - 36 MVA Power Station Mobile Load Bank Cable Racks - Lightning Protection Study and Risk Assessment</v>
          </cell>
          <cell r="D1794" t="str">
            <v>'-</v>
          </cell>
          <cell r="E1794" t="str">
            <v>RES - Reserved Placeholder</v>
          </cell>
          <cell r="F1794" t="str">
            <v>Pending</v>
          </cell>
        </row>
        <row r="1795">
          <cell r="B1795" t="str">
            <v>6105AK124-6251-EQRA-0005</v>
          </cell>
          <cell r="C1795" t="str">
            <v>Load Bank - 36 MVA Power Station Mobile Load Bank Earthing System - Risk Assessment: Electrical Hazards</v>
          </cell>
          <cell r="D1795" t="str">
            <v>'-</v>
          </cell>
          <cell r="E1795" t="str">
            <v>RES - Reserved Placeholder</v>
          </cell>
          <cell r="F1795" t="str">
            <v>Pending</v>
          </cell>
        </row>
        <row r="1796">
          <cell r="B1796" t="str">
            <v>6105AK124-6251-EQRA-0006</v>
          </cell>
          <cell r="C1796" t="str">
            <v>Load Bank - Platform and Foundations for Wartsila Load Bank - Lightning Protection Study and Risk Assessment</v>
          </cell>
          <cell r="D1796" t="str">
            <v>'-</v>
          </cell>
          <cell r="E1796" t="str">
            <v>RES - Reserved Placeholder</v>
          </cell>
          <cell r="F1796" t="str">
            <v>Pending</v>
          </cell>
        </row>
        <row r="1797">
          <cell r="B1797" t="str">
            <v>6105AK124-6251-EQRA-0007</v>
          </cell>
          <cell r="C1797" t="str">
            <v>Load Bank - Fire Protection and Detection System for Wartsila Load Bank - Risk Assessment: Electrical Hazards</v>
          </cell>
          <cell r="D1797" t="str">
            <v>'-</v>
          </cell>
          <cell r="E1797" t="str">
            <v>RES - Reserved Placeholder</v>
          </cell>
          <cell r="F1797" t="str">
            <v>Pending</v>
          </cell>
        </row>
        <row r="1798">
          <cell r="B1798" t="str">
            <v>6105AK124-6251-EQRA-0008</v>
          </cell>
          <cell r="C1798" t="str">
            <v>Load Bank - Small Power and Lighting for Wartsila Load Bank - Lightning Protection Study and Risk Assessment</v>
          </cell>
          <cell r="D1798" t="str">
            <v>'-</v>
          </cell>
          <cell r="E1798" t="str">
            <v>RES - Reserved Placeholder</v>
          </cell>
          <cell r="F1798" t="str">
            <v>Pending</v>
          </cell>
        </row>
        <row r="1799">
          <cell r="B1799" t="str">
            <v>6105AK124-6251-EQRA-0009</v>
          </cell>
          <cell r="C1799" t="str">
            <v>Load Bank - Cable Racks and Trays for Wartsila Load Bank - Lightning Protection Study and Risk Assessment</v>
          </cell>
          <cell r="D1799" t="str">
            <v>'-</v>
          </cell>
          <cell r="E1799" t="str">
            <v>RES - Reserved Placeholder</v>
          </cell>
          <cell r="F1799" t="str">
            <v>Pending</v>
          </cell>
        </row>
        <row r="1800">
          <cell r="B1800" t="str">
            <v>6105AK124-6251-EQRA-0010</v>
          </cell>
          <cell r="C1800" t="str">
            <v>Load Bank - Cable Trench and Tunnels for Wartsila Load Bank - Risk Assessment: Electrical Hazards</v>
          </cell>
          <cell r="D1800" t="str">
            <v>'-</v>
          </cell>
          <cell r="E1800" t="str">
            <v>RES - Reserved Placeholder</v>
          </cell>
          <cell r="F1800" t="str">
            <v>Pending</v>
          </cell>
        </row>
        <row r="1801">
          <cell r="B1801" t="str">
            <v>6105AK124-6251-EQRA-0011</v>
          </cell>
          <cell r="C1801" t="str">
            <v>Load Bank - Lightning Protection System forWartsila Load Bank - Lightning Protection Study and Risk Assessment</v>
          </cell>
          <cell r="D1801" t="str">
            <v>'-</v>
          </cell>
          <cell r="E1801" t="str">
            <v>RES - Reserved Placeholder</v>
          </cell>
          <cell r="F1801" t="str">
            <v>Pending</v>
          </cell>
        </row>
        <row r="1802">
          <cell r="B1802" t="str">
            <v>6105AK124-6251-EQRA-0012</v>
          </cell>
          <cell r="C1802" t="str">
            <v>Load Bank - Pad Platform and Foundations for Emergency Gen Load Bank - Lightning Protection Study and Risk Assessment</v>
          </cell>
          <cell r="D1802" t="str">
            <v>'-</v>
          </cell>
          <cell r="E1802" t="str">
            <v>RES - Reserved Placeholder</v>
          </cell>
          <cell r="F1802" t="str">
            <v>Pending</v>
          </cell>
        </row>
        <row r="1803">
          <cell r="B1803" t="str">
            <v>6105AK124-6251-EQRA-0013</v>
          </cell>
          <cell r="C1803" t="str">
            <v>Load Bank - Fire Protection System Emergency Gen Load Bank - Risk Assessment: Electrical Hazards</v>
          </cell>
          <cell r="D1803" t="str">
            <v>'-</v>
          </cell>
          <cell r="E1803" t="str">
            <v>RES - Reserved Placeholder</v>
          </cell>
          <cell r="F1803" t="str">
            <v>Pending</v>
          </cell>
        </row>
        <row r="1804">
          <cell r="B1804" t="str">
            <v>6105AK124-6251-EQRA-0014</v>
          </cell>
          <cell r="C1804" t="str">
            <v>Load Bank - Small Power and Lighting forEmergency Gen Load Bank - Lightning Protection Study and Risk Assessment</v>
          </cell>
          <cell r="D1804" t="str">
            <v>'-</v>
          </cell>
          <cell r="E1804" t="str">
            <v>RES - Reserved Placeholder</v>
          </cell>
          <cell r="F1804" t="str">
            <v>Pending</v>
          </cell>
        </row>
        <row r="1805">
          <cell r="B1805" t="str">
            <v>6105AK124-6251-EQRA-0015</v>
          </cell>
          <cell r="C1805" t="str">
            <v>Load Bank - Cable Racks and Trays for Emergency Gen Load Bank - Lightning Protection Study and Risk Assessment</v>
          </cell>
          <cell r="D1805" t="str">
            <v>'-</v>
          </cell>
          <cell r="E1805" t="str">
            <v>RES - Reserved Placeholder</v>
          </cell>
          <cell r="F1805" t="str">
            <v>Pending</v>
          </cell>
        </row>
        <row r="1806">
          <cell r="B1806" t="str">
            <v>6105AK124-6251-EQRA-0016</v>
          </cell>
          <cell r="C1806" t="str">
            <v>Load Bank - Cable Trench and Tunnels for Emergency Gen Load Bank - Risk Assessment: Electrical Hazards</v>
          </cell>
          <cell r="D1806" t="str">
            <v>'-</v>
          </cell>
          <cell r="E1806" t="str">
            <v>RES - Reserved Placeholder</v>
          </cell>
          <cell r="F1806" t="str">
            <v>Pending</v>
          </cell>
        </row>
        <row r="1807">
          <cell r="B1807" t="str">
            <v>6105AK124-6251-EQRA-0017</v>
          </cell>
          <cell r="C1807" t="str">
            <v>Load Bank - Lightning Protection System for Emergency Gen Load Bank - Lightning Protection Study and Risk Assessment</v>
          </cell>
          <cell r="D1807" t="str">
            <v>'-</v>
          </cell>
          <cell r="E1807" t="str">
            <v>RES - Reserved Placeholder</v>
          </cell>
          <cell r="F1807" t="str">
            <v>Pending</v>
          </cell>
        </row>
        <row r="1808">
          <cell r="B1808" t="str">
            <v>6105AK124-6251-ERFA-0001</v>
          </cell>
          <cell r="C1808" t="str">
            <v>Load Bank - 11kV load banks , RMU's &amp; Switchrooms  -  Provision of engineering and Supply of EI Equipment - Recommendation for Award</v>
          </cell>
          <cell r="D1808" t="str">
            <v>'-</v>
          </cell>
          <cell r="E1808" t="str">
            <v>RES - Reserved Placeholder</v>
          </cell>
          <cell r="F1808" t="str">
            <v>Pending</v>
          </cell>
        </row>
        <row r="1809">
          <cell r="B1809" t="str">
            <v>6105AK124-6251-ERPT-0001</v>
          </cell>
          <cell r="C1809" t="str">
            <v>Load Bank - 36 MVA Power Station Mobile Load Bank Concrete Pad - Load Bank Operational and Maintenance Study</v>
          </cell>
          <cell r="D1809" t="str">
            <v>'-</v>
          </cell>
          <cell r="E1809" t="str">
            <v>RES - Reserved Placeholder</v>
          </cell>
          <cell r="F1809" t="str">
            <v>Pending</v>
          </cell>
        </row>
        <row r="1810">
          <cell r="B1810" t="str">
            <v>6105AK124-6251-ERPT-0002</v>
          </cell>
          <cell r="C1810" t="str">
            <v>Load Bank - 36 MVA Power Station Mobile Load Bank Control Interface - Load Bank Operational and Maintenance Study</v>
          </cell>
          <cell r="D1810" t="str">
            <v>'-</v>
          </cell>
          <cell r="E1810" t="str">
            <v>RES - Reserved Placeholder</v>
          </cell>
          <cell r="F1810" t="str">
            <v>Pending</v>
          </cell>
        </row>
        <row r="1811">
          <cell r="B1811" t="str">
            <v>6105AK124-6251-ERPT-0003</v>
          </cell>
          <cell r="C1811" t="str">
            <v>Load Bank - 36 MVA Power Station Mobile Load Bank Connection Cables - Load Bank Operational and Maintenance Study</v>
          </cell>
          <cell r="D1811" t="str">
            <v>'-</v>
          </cell>
          <cell r="E1811" t="str">
            <v>RES - Reserved Placeholder</v>
          </cell>
          <cell r="F1811" t="str">
            <v>Pending</v>
          </cell>
        </row>
        <row r="1812">
          <cell r="B1812" t="str">
            <v>6105AK124-6251-ERPT-0004</v>
          </cell>
          <cell r="C1812" t="str">
            <v>Load Bank - 36 MVA Power Station Mobile Load Bank Earthing System - Load Bank Operational and Maintenance Study</v>
          </cell>
          <cell r="D1812" t="str">
            <v>'-</v>
          </cell>
          <cell r="E1812" t="str">
            <v>RES - Reserved Placeholder</v>
          </cell>
          <cell r="F1812" t="str">
            <v>Pending</v>
          </cell>
        </row>
        <row r="1813">
          <cell r="B1813" t="str">
            <v>6105AK124-6251-ERPT-0005</v>
          </cell>
          <cell r="C1813" t="str">
            <v>Load Bank - Platform and Foundations for Wartsila Load Bank - Load Bank Operational and Maintenance Study</v>
          </cell>
          <cell r="D1813" t="str">
            <v>'-</v>
          </cell>
          <cell r="E1813" t="str">
            <v>RES - Reserved Placeholder</v>
          </cell>
          <cell r="F1813" t="str">
            <v>Pending</v>
          </cell>
        </row>
        <row r="1814">
          <cell r="B1814" t="str">
            <v>6105AK124-6251-ERPT-0006</v>
          </cell>
          <cell r="C1814" t="str">
            <v>Load Bank - 11kV Protection Relays for Wartsila Load Bank - HV/MV Operational and Maintenance Study</v>
          </cell>
          <cell r="D1814" t="str">
            <v>'-</v>
          </cell>
          <cell r="E1814" t="str">
            <v>RES - Reserved Placeholder</v>
          </cell>
          <cell r="F1814" t="str">
            <v>Pending</v>
          </cell>
        </row>
        <row r="1815">
          <cell r="B1815" t="str">
            <v>6105AK124-6251-ERPT-0007</v>
          </cell>
          <cell r="C1815" t="str">
            <v>Load Bank - 11kV Protection Relays for Wartsila Load Bank - Reactive Power Study</v>
          </cell>
          <cell r="D1815" t="str">
            <v>'-</v>
          </cell>
          <cell r="E1815" t="str">
            <v>RES - Reserved Placeholder</v>
          </cell>
          <cell r="F1815" t="str">
            <v>Pending</v>
          </cell>
        </row>
        <row r="1816">
          <cell r="B1816" t="str">
            <v>6105AK124-6251-ERPT-0008</v>
          </cell>
          <cell r="C1816" t="str">
            <v>Load Bank - 11kV Protection Relays for Emerg. Generation Load Bank - HV/MV Operational and Maintenance Study</v>
          </cell>
          <cell r="D1816" t="str">
            <v>'-</v>
          </cell>
          <cell r="E1816" t="str">
            <v>RES - Reserved Placeholder</v>
          </cell>
          <cell r="F1816" t="str">
            <v>Pending</v>
          </cell>
        </row>
        <row r="1817">
          <cell r="B1817" t="str">
            <v>6105AK124-6251-ERPT-0009</v>
          </cell>
          <cell r="C1817" t="str">
            <v>Load Bank - 11kV Protection Relays for Emerg. Generation Load Bank - Reactive Power Study</v>
          </cell>
          <cell r="D1817" t="str">
            <v>'-</v>
          </cell>
          <cell r="E1817" t="str">
            <v>RES - Reserved Placeholder</v>
          </cell>
          <cell r="F1817" t="str">
            <v>Pending</v>
          </cell>
        </row>
        <row r="1818">
          <cell r="B1818" t="str">
            <v>6105AK124-6251-ERPT-0010</v>
          </cell>
          <cell r="C1818" t="str">
            <v>Load Bank - Pad Platform and Foundations for Emergency Gen Load Bank - Load Bank Operational and Maintenance Study</v>
          </cell>
          <cell r="D1818" t="str">
            <v>'-</v>
          </cell>
          <cell r="E1818" t="str">
            <v>RES - Reserved Placeholder</v>
          </cell>
          <cell r="F1818" t="str">
            <v>Pending</v>
          </cell>
        </row>
        <row r="1819">
          <cell r="B1819" t="str">
            <v>6105AK124-6251-ERPT-0011</v>
          </cell>
          <cell r="C1819" t="str">
            <v>Load Bank - 11kV Protection Relays for Emergency Gen Load Bank - HV/MV Operational and Maintenance Study</v>
          </cell>
          <cell r="D1819" t="str">
            <v>'-</v>
          </cell>
          <cell r="E1819" t="str">
            <v>RES - Reserved Placeholder</v>
          </cell>
          <cell r="F1819" t="str">
            <v>Pending</v>
          </cell>
        </row>
        <row r="1820">
          <cell r="B1820" t="str">
            <v>6105AK124-6251-ERPT-0012</v>
          </cell>
          <cell r="C1820" t="str">
            <v>Load Bank - 11kV Protection Relays for Emergency Gen Load Bank - Reactive Power Study</v>
          </cell>
          <cell r="D1820" t="str">
            <v>'-</v>
          </cell>
          <cell r="E1820" t="str">
            <v>RES - Reserved Placeholder</v>
          </cell>
          <cell r="F1820" t="str">
            <v>Pending</v>
          </cell>
        </row>
        <row r="1821">
          <cell r="B1821" t="str">
            <v>6105AK124-6251-ESEC-0001</v>
          </cell>
          <cell r="C1821" t="str">
            <v>Load Banks - Wartsila Power Plant 1 - Section views - Sht. 1 of 1</v>
          </cell>
          <cell r="D1821" t="str">
            <v>A</v>
          </cell>
          <cell r="E1821" t="str">
            <v>IFR - Issued for Review</v>
          </cell>
          <cell r="F1821" t="str">
            <v>Reviewed</v>
          </cell>
        </row>
        <row r="1822">
          <cell r="B1822" t="str">
            <v>6105AK124-6251-ESLD-0001</v>
          </cell>
          <cell r="C1822" t="str">
            <v>Load Bank - 4125kVA, 11kV, 3-Phase Resistive and Inductive Loadbank - Primary Electrical Reticulation Network - Sht.1 of 1</v>
          </cell>
          <cell r="D1822" t="str">
            <v>'-</v>
          </cell>
          <cell r="E1822" t="str">
            <v>RES - Reserved Placeholder</v>
          </cell>
          <cell r="F1822" t="str">
            <v>Pending</v>
          </cell>
        </row>
        <row r="1823">
          <cell r="B1823" t="str">
            <v>6105AK124-6251-ESLD-0002</v>
          </cell>
          <cell r="C1823" t="str">
            <v>Load Bank - 36 MVA Power Station Mobile Load Bank Control Interface - Electrical Single Line Diagram</v>
          </cell>
          <cell r="D1823" t="str">
            <v>'-</v>
          </cell>
          <cell r="E1823" t="str">
            <v>RES - Reserved Placeholder</v>
          </cell>
          <cell r="F1823" t="str">
            <v>Pending</v>
          </cell>
        </row>
        <row r="1824">
          <cell r="B1824" t="str">
            <v>6105AK124-6251-ESLD-0003</v>
          </cell>
          <cell r="C1824" t="str">
            <v>Load Bank - 36 MVA Power Station Mobile Load Bank Connection Cables - Electrical Single Line Diagram</v>
          </cell>
          <cell r="D1824" t="str">
            <v>'-</v>
          </cell>
          <cell r="E1824" t="str">
            <v>RES - Reserved Placeholder</v>
          </cell>
          <cell r="F1824" t="str">
            <v>Pending</v>
          </cell>
        </row>
        <row r="1825">
          <cell r="B1825" t="str">
            <v>6105AK124-6251-ESLD-0004</v>
          </cell>
          <cell r="C1825" t="str">
            <v>Load Bank - 36 MVA Power Station Mobile Load Bank Earthing System - Electrical Single Line Diagram</v>
          </cell>
          <cell r="D1825" t="str">
            <v>'-</v>
          </cell>
          <cell r="E1825" t="str">
            <v>RES - Reserved Placeholder</v>
          </cell>
          <cell r="F1825" t="str">
            <v>Pending</v>
          </cell>
        </row>
        <row r="1826">
          <cell r="B1826" t="str">
            <v>6105AK124-6251-ESLD-0005</v>
          </cell>
          <cell r="C1826" t="str">
            <v>Load Bank - Small Power and Lighting for Wartsila Load Bank - Electrical Single Line Diagram</v>
          </cell>
          <cell r="D1826" t="str">
            <v>'-</v>
          </cell>
          <cell r="E1826" t="str">
            <v>RES - Reserved Placeholder</v>
          </cell>
          <cell r="F1826" t="str">
            <v>Pending</v>
          </cell>
        </row>
        <row r="1827">
          <cell r="B1827" t="str">
            <v>6105AK124-6251-ESLD-0006</v>
          </cell>
          <cell r="C1827" t="str">
            <v>Load Bank - 11kV Protection Relays for Wartsila Load Bank - Electrical Single Line Diagram</v>
          </cell>
          <cell r="D1827" t="str">
            <v>'-</v>
          </cell>
          <cell r="E1827" t="str">
            <v>RES - Reserved Placeholder</v>
          </cell>
          <cell r="F1827" t="str">
            <v>Pending</v>
          </cell>
        </row>
        <row r="1828">
          <cell r="B1828" t="str">
            <v>6105AK124-6251-ESLD-0007</v>
          </cell>
          <cell r="C1828" t="str">
            <v>Load Bank - 11kV Protection Relays for Emerg. Generation Load Bank - Electrical Single Line Diagram</v>
          </cell>
          <cell r="D1828" t="str">
            <v>'-</v>
          </cell>
          <cell r="E1828" t="str">
            <v>RES - Reserved Placeholder</v>
          </cell>
          <cell r="F1828" t="str">
            <v>Pending</v>
          </cell>
        </row>
        <row r="1829">
          <cell r="B1829" t="str">
            <v>6105AK124-6251-ESLD-0008</v>
          </cell>
          <cell r="C1829" t="str">
            <v>Load Bank - MV Cabling and Termination for Wartsila Load Bank - Electrical Single Line Diagram</v>
          </cell>
          <cell r="D1829" t="str">
            <v>'-</v>
          </cell>
          <cell r="E1829" t="str">
            <v>RES - Reserved Placeholder</v>
          </cell>
          <cell r="F1829" t="str">
            <v>Pending</v>
          </cell>
        </row>
        <row r="1830">
          <cell r="B1830" t="str">
            <v>6105AK124-6251-ESLD-0009</v>
          </cell>
          <cell r="C1830" t="str">
            <v>Load Bank - LV, Control and Signal Cables for Wartsila Load Bank - Electrical Single Line Diagram</v>
          </cell>
          <cell r="D1830" t="str">
            <v>'-</v>
          </cell>
          <cell r="E1830" t="str">
            <v>RES - Reserved Placeholder</v>
          </cell>
          <cell r="F1830" t="str">
            <v>Pending</v>
          </cell>
        </row>
        <row r="1831">
          <cell r="B1831" t="str">
            <v>6105AK124-6251-ESLD-0010</v>
          </cell>
          <cell r="C1831" t="str">
            <v>Load Bank - Cable Trench and Tunnels for Wartsila Load Bank - Electrical Single Line Diagram</v>
          </cell>
          <cell r="D1831" t="str">
            <v>'-</v>
          </cell>
          <cell r="E1831" t="str">
            <v>RES - Reserved Placeholder</v>
          </cell>
          <cell r="F1831" t="str">
            <v>Pending</v>
          </cell>
        </row>
        <row r="1832">
          <cell r="B1832" t="str">
            <v>6105AK124-6251-ESLD-0011</v>
          </cell>
          <cell r="C1832" t="str">
            <v>Load Bank - Lightning Protection System forWartsila Load Bank - Electrical Single Line Diagram</v>
          </cell>
          <cell r="D1832" t="str">
            <v>'-</v>
          </cell>
          <cell r="E1832" t="str">
            <v>RES - Reserved Placeholder</v>
          </cell>
          <cell r="F1832" t="str">
            <v>Pending</v>
          </cell>
        </row>
        <row r="1833">
          <cell r="B1833" t="str">
            <v>6105AK124-6251-ESLD-0012</v>
          </cell>
          <cell r="C1833" t="str">
            <v>Load Bank - Small Power and Lighting forEmergency Gen Load Bank - Electrical Single Line Diagram</v>
          </cell>
          <cell r="D1833" t="str">
            <v>'-</v>
          </cell>
          <cell r="E1833" t="str">
            <v>RES - Reserved Placeholder</v>
          </cell>
          <cell r="F1833" t="str">
            <v>Pending</v>
          </cell>
        </row>
        <row r="1834">
          <cell r="B1834" t="str">
            <v>6105AK124-6251-ESLD-0013</v>
          </cell>
          <cell r="C1834" t="str">
            <v>Load Bank - 11kV Protection Relays for Emergency Gen Load Bank - Electrical Single Line Diagram</v>
          </cell>
          <cell r="D1834" t="str">
            <v>'-</v>
          </cell>
          <cell r="E1834" t="str">
            <v>RES - Reserved Placeholder</v>
          </cell>
          <cell r="F1834" t="str">
            <v>Pending</v>
          </cell>
        </row>
        <row r="1835">
          <cell r="B1835" t="str">
            <v>6105AK124-6251-ESLD-0014</v>
          </cell>
          <cell r="C1835" t="str">
            <v>Load Bank - MV Cabling and Termination for Emergency Gen Load Bank - Electrical Single Line Diagram</v>
          </cell>
          <cell r="D1835" t="str">
            <v>'-</v>
          </cell>
          <cell r="E1835" t="str">
            <v>RES - Reserved Placeholder</v>
          </cell>
          <cell r="F1835" t="str">
            <v>Pending</v>
          </cell>
        </row>
        <row r="1836">
          <cell r="B1836" t="str">
            <v>6105AK124-6251-ESLD-0015</v>
          </cell>
          <cell r="C1836" t="str">
            <v>Load Bank - LV, Control and Signal Cables for Emergency Gen Load Bank - Electrical Single Line Diagram</v>
          </cell>
          <cell r="D1836" t="str">
            <v>'-</v>
          </cell>
          <cell r="E1836" t="str">
            <v>RES - Reserved Placeholder</v>
          </cell>
          <cell r="F1836" t="str">
            <v>Pending</v>
          </cell>
        </row>
        <row r="1837">
          <cell r="B1837" t="str">
            <v>6105AK124-6251-ESLD-0016</v>
          </cell>
          <cell r="C1837" t="str">
            <v>Load Bank - Cable Trench and Tunnels for Emergency Gen Load Bank - Electrical Single Line Diagram</v>
          </cell>
          <cell r="D1837" t="str">
            <v>'-</v>
          </cell>
          <cell r="E1837" t="str">
            <v>RES - Reserved Placeholder</v>
          </cell>
          <cell r="F1837" t="str">
            <v>Pending</v>
          </cell>
        </row>
        <row r="1838">
          <cell r="B1838" t="str">
            <v>6105AK124-6251-ESLD-0017</v>
          </cell>
          <cell r="C1838" t="str">
            <v>Load Bank - Lightning Protection System for Emergency Gen Load Bank - Electrical Single Line Diagram</v>
          </cell>
          <cell r="D1838" t="str">
            <v>'-</v>
          </cell>
          <cell r="E1838" t="str">
            <v>RES - Reserved Placeholder</v>
          </cell>
          <cell r="F1838" t="str">
            <v>Pending</v>
          </cell>
        </row>
        <row r="1839">
          <cell r="B1839" t="str">
            <v>6105AK124-6251-ESPC-0001</v>
          </cell>
          <cell r="C1839" t="str">
            <v>Load Bank - 36 MVA Power Station Mobile Load Bank Concrete Pad - Lighting and Luminaire Design</v>
          </cell>
          <cell r="D1839" t="str">
            <v>'-</v>
          </cell>
          <cell r="E1839" t="str">
            <v>RES - Reserved Placeholder</v>
          </cell>
          <cell r="F1839" t="str">
            <v>Pending</v>
          </cell>
        </row>
        <row r="1840">
          <cell r="B1840" t="str">
            <v>6105AK124-6251-ESPC-0002</v>
          </cell>
          <cell r="C1840" t="str">
            <v>Load Bank - 36 MVA Power Station Mobile Load Bank Control Interface - Cable and Conductor Specifications</v>
          </cell>
          <cell r="D1840" t="str">
            <v>'-</v>
          </cell>
          <cell r="E1840" t="str">
            <v>RES - Reserved Placeholder</v>
          </cell>
          <cell r="F1840" t="str">
            <v>Pending</v>
          </cell>
        </row>
        <row r="1841">
          <cell r="B1841" t="str">
            <v>6105AK124-6251-ESPC-0003</v>
          </cell>
          <cell r="C1841" t="str">
            <v>Load Bank - 36 MVA Power Station Mobile Load Bank Control Interface - Cable Termination Specifications</v>
          </cell>
          <cell r="D1841" t="str">
            <v>'-</v>
          </cell>
          <cell r="E1841" t="str">
            <v>RES - Reserved Placeholder</v>
          </cell>
          <cell r="F1841" t="str">
            <v>Pending</v>
          </cell>
        </row>
        <row r="1842">
          <cell r="B1842" t="str">
            <v>6105AK124-6251-ESPC-0004</v>
          </cell>
          <cell r="C1842" t="str">
            <v>Load Bank - 36 MVA Power Station Mobile Load Bank Control Interface - Electrical Equipment Communication Specification</v>
          </cell>
          <cell r="D1842" t="str">
            <v>'-</v>
          </cell>
          <cell r="E1842" t="str">
            <v>RES - Reserved Placeholder</v>
          </cell>
          <cell r="F1842" t="str">
            <v>Pending</v>
          </cell>
        </row>
        <row r="1843">
          <cell r="B1843" t="str">
            <v>6105AK124-6251-ESPC-0005</v>
          </cell>
          <cell r="C1843" t="str">
            <v>Load Bank - 36 MVA Power Station Mobile Load Bank Connection Cables - Cable and Conductor Specifications</v>
          </cell>
          <cell r="D1843" t="str">
            <v>'-</v>
          </cell>
          <cell r="E1843" t="str">
            <v>RES - Reserved Placeholder</v>
          </cell>
          <cell r="F1843" t="str">
            <v>Pending</v>
          </cell>
        </row>
        <row r="1844">
          <cell r="B1844" t="str">
            <v>6105AK124-6251-ESPC-0006</v>
          </cell>
          <cell r="C1844" t="str">
            <v>Load Bank - 36 MVA Power Station Mobile Load Bank Connection Cables - Cable Termination Specifications</v>
          </cell>
          <cell r="D1844" t="str">
            <v>'-</v>
          </cell>
          <cell r="E1844" t="str">
            <v>RES - Reserved Placeholder</v>
          </cell>
          <cell r="F1844" t="str">
            <v>Pending</v>
          </cell>
        </row>
        <row r="1845">
          <cell r="B1845" t="str">
            <v>6105AK124-6251-ESPC-0007</v>
          </cell>
          <cell r="C1845" t="str">
            <v>Load Bank - 36 MVA Power Station Mobile Load Bank Connection Cables - Electrical Equipment Communication Specification</v>
          </cell>
          <cell r="D1845" t="str">
            <v>'-</v>
          </cell>
          <cell r="E1845" t="str">
            <v>RES - Reserved Placeholder</v>
          </cell>
          <cell r="F1845" t="str">
            <v>Pending</v>
          </cell>
        </row>
        <row r="1846">
          <cell r="B1846" t="str">
            <v>6105AK124-6251-ESPC-0008</v>
          </cell>
          <cell r="C1846" t="str">
            <v>Load Bank - 36 MVA Power Station Mobile Load Bank Cable Racks - Cable and Conductor Specifications</v>
          </cell>
          <cell r="D1846" t="str">
            <v>'-</v>
          </cell>
          <cell r="E1846" t="str">
            <v>RES - Reserved Placeholder</v>
          </cell>
          <cell r="F1846" t="str">
            <v>Pending</v>
          </cell>
        </row>
        <row r="1847">
          <cell r="B1847" t="str">
            <v>6105AK124-6251-ESPC-0009</v>
          </cell>
          <cell r="C1847" t="str">
            <v>Load Bank - 36 MVA Power Station Mobile Load Bank Earthing System - Cable and Conductor Specifications</v>
          </cell>
          <cell r="D1847" t="str">
            <v>'-</v>
          </cell>
          <cell r="E1847" t="str">
            <v>RES - Reserved Placeholder</v>
          </cell>
          <cell r="F1847" t="str">
            <v>Pending</v>
          </cell>
        </row>
        <row r="1848">
          <cell r="B1848" t="str">
            <v>6105AK124-6251-ESPC-0010</v>
          </cell>
          <cell r="C1848" t="str">
            <v>Load Bank - 36 MVA Power Station Mobile Load Bank Earthing System - Cable Termination Specifications</v>
          </cell>
          <cell r="D1848" t="str">
            <v>'-</v>
          </cell>
          <cell r="E1848" t="str">
            <v>RES - Reserved Placeholder</v>
          </cell>
          <cell r="F1848" t="str">
            <v>Pending</v>
          </cell>
        </row>
        <row r="1849">
          <cell r="B1849" t="str">
            <v>6105AK124-6251-ESPC-0011</v>
          </cell>
          <cell r="C1849" t="str">
            <v>Load Bank - Platform and Foundations for Wartsila Load Bank - Lighting and Luminaire Design</v>
          </cell>
          <cell r="D1849" t="str">
            <v>'-</v>
          </cell>
          <cell r="E1849" t="str">
            <v>RES - Reserved Placeholder</v>
          </cell>
          <cell r="F1849" t="str">
            <v>Pending</v>
          </cell>
        </row>
        <row r="1850">
          <cell r="B1850" t="str">
            <v>6105AK124-6251-ESPC-0012</v>
          </cell>
          <cell r="C1850" t="str">
            <v>Load Bank - Small Power and Lighting for Wartsila Load Bank - Cable Termination Specifications</v>
          </cell>
          <cell r="D1850" t="str">
            <v>'-</v>
          </cell>
          <cell r="E1850" t="str">
            <v>RES - Reserved Placeholder</v>
          </cell>
          <cell r="F1850" t="str">
            <v>Pending</v>
          </cell>
        </row>
        <row r="1851">
          <cell r="B1851" t="str">
            <v>6105AK124-6251-ESPC-0013</v>
          </cell>
          <cell r="C1851" t="str">
            <v>Load Bank - Small Power and Lighting for Wartsila Load Bank - Cable and Conductor Specifications</v>
          </cell>
          <cell r="D1851" t="str">
            <v>'-</v>
          </cell>
          <cell r="E1851" t="str">
            <v>RES - Reserved Placeholder</v>
          </cell>
          <cell r="F1851" t="str">
            <v>Pending</v>
          </cell>
        </row>
        <row r="1852">
          <cell r="B1852" t="str">
            <v>6105AK124-6251-ESPC-0014</v>
          </cell>
          <cell r="C1852" t="str">
            <v>Load Bank - Small Power and Lighting for Wartsila Load Bank - Lighting and Luminaire Design</v>
          </cell>
          <cell r="D1852" t="str">
            <v>'-</v>
          </cell>
          <cell r="E1852" t="str">
            <v>RES - Reserved Placeholder</v>
          </cell>
          <cell r="F1852" t="str">
            <v>Pending</v>
          </cell>
        </row>
        <row r="1853">
          <cell r="B1853" t="str">
            <v>6105AK124-6251-ESPC-0015</v>
          </cell>
          <cell r="C1853" t="str">
            <v>Load Bank - Metering Instruments for Wartsila Load Bank - Cable Termination Specifications</v>
          </cell>
          <cell r="D1853" t="str">
            <v>'-</v>
          </cell>
          <cell r="E1853" t="str">
            <v>RES - Reserved Placeholder</v>
          </cell>
          <cell r="F1853" t="str">
            <v>Pending</v>
          </cell>
        </row>
        <row r="1854">
          <cell r="B1854" t="str">
            <v>6105AK124-6251-ESPC-0016</v>
          </cell>
          <cell r="C1854" t="str">
            <v>Load Bank - 11kV Protection Relays for Wartsila Load Bank - Electrical Equipment Communication Specification</v>
          </cell>
          <cell r="D1854" t="str">
            <v>'-</v>
          </cell>
          <cell r="E1854" t="str">
            <v>RES - Reserved Placeholder</v>
          </cell>
          <cell r="F1854" t="str">
            <v>Pending</v>
          </cell>
        </row>
        <row r="1855">
          <cell r="B1855" t="str">
            <v>6105AK124-6251-ESPC-0017</v>
          </cell>
          <cell r="C1855" t="str">
            <v>Load Bank - 11kV Protection Relays for Emerg. Generation Load Bank - Electrical Equipment Communication Specification</v>
          </cell>
          <cell r="D1855" t="str">
            <v>'-</v>
          </cell>
          <cell r="E1855" t="str">
            <v>RES - Reserved Placeholder</v>
          </cell>
          <cell r="F1855" t="str">
            <v>Pending</v>
          </cell>
        </row>
        <row r="1856">
          <cell r="B1856" t="str">
            <v>6105AK124-6251-ESPC-0018</v>
          </cell>
          <cell r="C1856" t="str">
            <v>Load Bank - MV Cabling and Termination for Wartsila Load Bank - Cable Termination Specifications</v>
          </cell>
          <cell r="D1856" t="str">
            <v>'-</v>
          </cell>
          <cell r="E1856" t="str">
            <v>RES - Reserved Placeholder</v>
          </cell>
          <cell r="F1856" t="str">
            <v>Pending</v>
          </cell>
        </row>
        <row r="1857">
          <cell r="B1857" t="str">
            <v>6105AK124-6251-ESPC-0019</v>
          </cell>
          <cell r="C1857" t="str">
            <v>Load Bank - LV, Control and Signal Cables for Wartsila Load Bank - Cable Termination Specifications</v>
          </cell>
          <cell r="D1857" t="str">
            <v>'-</v>
          </cell>
          <cell r="E1857" t="str">
            <v>RES - Reserved Placeholder</v>
          </cell>
          <cell r="F1857" t="str">
            <v>Pending</v>
          </cell>
        </row>
        <row r="1858">
          <cell r="B1858" t="str">
            <v>6105AK124-6251-ESPC-0020</v>
          </cell>
          <cell r="C1858" t="str">
            <v>Load Bank - Cable Racks and Trays for Wartsila Load Bank - Cable and Conductor Specifications</v>
          </cell>
          <cell r="D1858" t="str">
            <v>'-</v>
          </cell>
          <cell r="E1858" t="str">
            <v>RES - Reserved Placeholder</v>
          </cell>
          <cell r="F1858" t="str">
            <v>Pending</v>
          </cell>
        </row>
        <row r="1859">
          <cell r="B1859" t="str">
            <v>6105AK124-6251-ESPC-0021</v>
          </cell>
          <cell r="C1859" t="str">
            <v>Load Bank - Cable Trench and Tunnels for Wartsila Load Bank - Cable and Conductor Specifications</v>
          </cell>
          <cell r="D1859" t="str">
            <v>'-</v>
          </cell>
          <cell r="E1859" t="str">
            <v>RES - Reserved Placeholder</v>
          </cell>
          <cell r="F1859" t="str">
            <v>Pending</v>
          </cell>
        </row>
        <row r="1860">
          <cell r="B1860" t="str">
            <v>6105AK124-6251-ESPC-0022</v>
          </cell>
          <cell r="C1860" t="str">
            <v>Load Bank - Cable Trench and Tunnels for Wartsila Load Bank - Lighting and Luminaire Design</v>
          </cell>
          <cell r="D1860" t="str">
            <v>'-</v>
          </cell>
          <cell r="E1860" t="str">
            <v>RES - Reserved Placeholder</v>
          </cell>
          <cell r="F1860" t="str">
            <v>Pending</v>
          </cell>
        </row>
        <row r="1861">
          <cell r="B1861" t="str">
            <v>6105AK124-6251-ESPC-0023</v>
          </cell>
          <cell r="C1861" t="str">
            <v>Load Bank - Pad Platform and Foundations for Emergency Gen Load Bank - Lighting and Luminaire Design</v>
          </cell>
          <cell r="D1861" t="str">
            <v>'-</v>
          </cell>
          <cell r="E1861" t="str">
            <v>RES - Reserved Placeholder</v>
          </cell>
          <cell r="F1861" t="str">
            <v>Pending</v>
          </cell>
        </row>
        <row r="1862">
          <cell r="B1862" t="str">
            <v>6105AK124-6251-ESPC-0024</v>
          </cell>
          <cell r="C1862" t="str">
            <v>Load Bank - Small Power and Lighting forEmergency Gen Load Bank - Cable Termination Specifications</v>
          </cell>
          <cell r="D1862" t="str">
            <v>'-</v>
          </cell>
          <cell r="E1862" t="str">
            <v>RES - Reserved Placeholder</v>
          </cell>
          <cell r="F1862" t="str">
            <v>Pending</v>
          </cell>
        </row>
        <row r="1863">
          <cell r="B1863" t="str">
            <v>6105AK124-6251-ESPC-0025</v>
          </cell>
          <cell r="C1863" t="str">
            <v>Load Bank - Small Power and Lighting forEmergency Gen Load Bank - Cable and Conductor Specifications</v>
          </cell>
          <cell r="D1863" t="str">
            <v>'-</v>
          </cell>
          <cell r="E1863" t="str">
            <v>RES - Reserved Placeholder</v>
          </cell>
          <cell r="F1863" t="str">
            <v>Pending</v>
          </cell>
        </row>
        <row r="1864">
          <cell r="B1864" t="str">
            <v>6105AK124-6251-ESPC-0026</v>
          </cell>
          <cell r="C1864" t="str">
            <v>Load Bank - Small Power and Lighting forEmergency Gen Load Bank - Lighting and Luminaire Design</v>
          </cell>
          <cell r="D1864" t="str">
            <v>'-</v>
          </cell>
          <cell r="E1864" t="str">
            <v>RES - Reserved Placeholder</v>
          </cell>
          <cell r="F1864" t="str">
            <v>Pending</v>
          </cell>
        </row>
        <row r="1865">
          <cell r="B1865" t="str">
            <v>6105AK124-6251-ESPC-0027</v>
          </cell>
          <cell r="C1865" t="str">
            <v>Load Bank - Metering Instruments for Emergency Gen Load Bank - Cable Termination Specifications</v>
          </cell>
          <cell r="D1865" t="str">
            <v>'-</v>
          </cell>
          <cell r="E1865" t="str">
            <v>RES - Reserved Placeholder</v>
          </cell>
          <cell r="F1865" t="str">
            <v>Pending</v>
          </cell>
        </row>
        <row r="1866">
          <cell r="B1866" t="str">
            <v>6105AK124-6251-ESPC-0028</v>
          </cell>
          <cell r="C1866" t="str">
            <v>Load Bank - 11kV Protection Relays for Emergency Gen Load Bank - Electrical Equipment Communication Specification</v>
          </cell>
          <cell r="D1866" t="str">
            <v>'-</v>
          </cell>
          <cell r="E1866" t="str">
            <v>RES - Reserved Placeholder</v>
          </cell>
          <cell r="F1866" t="str">
            <v>Pending</v>
          </cell>
        </row>
        <row r="1867">
          <cell r="B1867" t="str">
            <v>6105AK124-6251-ESPC-0029</v>
          </cell>
          <cell r="C1867" t="str">
            <v>Load Bank - MV Cabling and Termination for Emergency Gen Load Bank - Cable Termination Specifications</v>
          </cell>
          <cell r="D1867" t="str">
            <v>'-</v>
          </cell>
          <cell r="E1867" t="str">
            <v>RES - Reserved Placeholder</v>
          </cell>
          <cell r="F1867" t="str">
            <v>Pending</v>
          </cell>
        </row>
        <row r="1868">
          <cell r="B1868" t="str">
            <v>6105AK124-6251-ESPC-0030</v>
          </cell>
          <cell r="C1868" t="str">
            <v>Load Bank - LV, Control and Signal Cables for Emergency Gen Load Bank - Cable Termination Specifications</v>
          </cell>
          <cell r="D1868" t="str">
            <v>'-</v>
          </cell>
          <cell r="E1868" t="str">
            <v>RES - Reserved Placeholder</v>
          </cell>
          <cell r="F1868" t="str">
            <v>Pending</v>
          </cell>
        </row>
        <row r="1869">
          <cell r="B1869" t="str">
            <v>6105AK124-6251-ESPC-0031</v>
          </cell>
          <cell r="C1869" t="str">
            <v>Load Bank - Cable Racks and Trays for Emergency Gen Load Bank - Cable and Conductor Specifications</v>
          </cell>
          <cell r="D1869" t="str">
            <v>'-</v>
          </cell>
          <cell r="E1869" t="str">
            <v>RES - Reserved Placeholder</v>
          </cell>
          <cell r="F1869" t="str">
            <v>Pending</v>
          </cell>
        </row>
        <row r="1870">
          <cell r="B1870" t="str">
            <v>6105AK124-6251-ESPC-0032</v>
          </cell>
          <cell r="C1870" t="str">
            <v>Load Bank - Cable Trench and Tunnels for Emergency Gen Load Bank - Cable and Conductor Specifications</v>
          </cell>
          <cell r="D1870" t="str">
            <v>'-</v>
          </cell>
          <cell r="E1870" t="str">
            <v>RES - Reserved Placeholder</v>
          </cell>
          <cell r="F1870" t="str">
            <v>Pending</v>
          </cell>
        </row>
        <row r="1871">
          <cell r="B1871" t="str">
            <v>6105AK124-6251-ESPC-0033</v>
          </cell>
          <cell r="C1871" t="str">
            <v>Load Bank - Cable Trench and Tunnels for Emergency Gen Load Bank - Lighting and Luminaire Design</v>
          </cell>
          <cell r="D1871" t="str">
            <v>'-</v>
          </cell>
          <cell r="E1871" t="str">
            <v>RES - Reserved Placeholder</v>
          </cell>
          <cell r="F1871" t="str">
            <v>Pending</v>
          </cell>
        </row>
        <row r="1872">
          <cell r="B1872" t="str">
            <v>6105AK124-6251-ESTD-0001</v>
          </cell>
          <cell r="C1872" t="str">
            <v>Load Bank - 36 MVA Power Station Mobile Load Bank Concrete Pad - Earth Map and Bonding Design</v>
          </cell>
          <cell r="D1872" t="str">
            <v>'-</v>
          </cell>
          <cell r="E1872" t="str">
            <v>RES - Reserved Placeholder</v>
          </cell>
          <cell r="F1872" t="str">
            <v>Pending</v>
          </cell>
        </row>
        <row r="1873">
          <cell r="B1873" t="str">
            <v>6105AK124-6251-ESTD-0002</v>
          </cell>
          <cell r="C1873" t="str">
            <v>Load Bank - 36 MVA Power Station Mobile Load Bank Concrete Pad - Electrical Equipment Installation Requirements</v>
          </cell>
          <cell r="D1873" t="str">
            <v>'-</v>
          </cell>
          <cell r="E1873" t="str">
            <v>RES - Reserved Placeholder</v>
          </cell>
          <cell r="F1873" t="str">
            <v>Pending</v>
          </cell>
        </row>
        <row r="1874">
          <cell r="B1874" t="str">
            <v>6105AK124-6251-ESTD-0003</v>
          </cell>
          <cell r="C1874" t="str">
            <v>Load Bank - 36 MVA Power Station Mobile Load Bank Concrete Pad - Thermal Management and Fire Prevention Design</v>
          </cell>
          <cell r="D1874" t="str">
            <v>'-</v>
          </cell>
          <cell r="E1874" t="str">
            <v>RES - Reserved Placeholder</v>
          </cell>
          <cell r="F1874" t="str">
            <v>Pending</v>
          </cell>
        </row>
        <row r="1875">
          <cell r="B1875" t="str">
            <v>6105AK124-6251-ESTD-0004</v>
          </cell>
          <cell r="C1875" t="str">
            <v>Load Bank - 36 MVA Power Station Mobile Load Bank Control Interface - Electrical Equipment Installation Requirements</v>
          </cell>
          <cell r="D1875" t="str">
            <v>'-</v>
          </cell>
          <cell r="E1875" t="str">
            <v>RES - Reserved Placeholder</v>
          </cell>
          <cell r="F1875" t="str">
            <v>Pending</v>
          </cell>
        </row>
        <row r="1876">
          <cell r="B1876" t="str">
            <v>6105AK124-6251-ESTD-0005</v>
          </cell>
          <cell r="C1876" t="str">
            <v>Load Bank - 36 MVA Power Station Mobile Load Bank Control Interface - Electrical Design Standards</v>
          </cell>
          <cell r="D1876" t="str">
            <v>'-</v>
          </cell>
          <cell r="E1876" t="str">
            <v>RES - Reserved Placeholder</v>
          </cell>
          <cell r="F1876" t="str">
            <v>Pending</v>
          </cell>
        </row>
        <row r="1877">
          <cell r="B1877" t="str">
            <v>6105AK124-6251-ESTD-0006</v>
          </cell>
          <cell r="C1877" t="str">
            <v>Load Bank - 36 MVA Power Station Mobile Load Bank Connection Cables - Electrical Equipment Installation Requirements</v>
          </cell>
          <cell r="D1877" t="str">
            <v>'-</v>
          </cell>
          <cell r="E1877" t="str">
            <v>RES - Reserved Placeholder</v>
          </cell>
          <cell r="F1877" t="str">
            <v>Pending</v>
          </cell>
        </row>
        <row r="1878">
          <cell r="B1878" t="str">
            <v>6105AK124-6251-ESTD-0007</v>
          </cell>
          <cell r="C1878" t="str">
            <v>Load Bank - 36 MVA Power Station Mobile Load Bank Connection Cables - Electrical Design Standards</v>
          </cell>
          <cell r="D1878" t="str">
            <v>'-</v>
          </cell>
          <cell r="E1878" t="str">
            <v>RES - Reserved Placeholder</v>
          </cell>
          <cell r="F1878" t="str">
            <v>Pending</v>
          </cell>
        </row>
        <row r="1879">
          <cell r="B1879" t="str">
            <v>6105AK124-6251-ESTD-0008</v>
          </cell>
          <cell r="C1879" t="str">
            <v>Load Bank - 36 MVA Power Station Mobile Load Bank Cable Racks - Thermal Management and Fire Prevention Design</v>
          </cell>
          <cell r="D1879" t="str">
            <v>'-</v>
          </cell>
          <cell r="E1879" t="str">
            <v>RES - Reserved Placeholder</v>
          </cell>
          <cell r="F1879" t="str">
            <v>Pending</v>
          </cell>
        </row>
        <row r="1880">
          <cell r="B1880" t="str">
            <v>6105AK124-6251-ESTD-0009</v>
          </cell>
          <cell r="C1880" t="str">
            <v>Load Bank - 36 MVA Power Station Mobile Load Bank Earthing System - Earth Map and Bonding Design</v>
          </cell>
          <cell r="D1880" t="str">
            <v>'-</v>
          </cell>
          <cell r="E1880" t="str">
            <v>RES - Reserved Placeholder</v>
          </cell>
          <cell r="F1880" t="str">
            <v>Pending</v>
          </cell>
        </row>
        <row r="1881">
          <cell r="B1881" t="str">
            <v>6105AK124-6251-ESTD-0010</v>
          </cell>
          <cell r="C1881" t="str">
            <v>Load Bank - 36 MVA Power Station Mobile Load Bank Earthing System - Electrical Equipment Installation Requirements</v>
          </cell>
          <cell r="D1881" t="str">
            <v>'-</v>
          </cell>
          <cell r="E1881" t="str">
            <v>RES - Reserved Placeholder</v>
          </cell>
          <cell r="F1881" t="str">
            <v>Pending</v>
          </cell>
        </row>
        <row r="1882">
          <cell r="B1882" t="str">
            <v>6105AK124-6251-ESTD-0011</v>
          </cell>
          <cell r="C1882" t="str">
            <v>Load Bank - Platform and Foundations for Wartsila Load Bank - Earth Map and Bonding Design</v>
          </cell>
          <cell r="D1882" t="str">
            <v>'-</v>
          </cell>
          <cell r="E1882" t="str">
            <v>RES - Reserved Placeholder</v>
          </cell>
          <cell r="F1882" t="str">
            <v>Pending</v>
          </cell>
        </row>
        <row r="1883">
          <cell r="B1883" t="str">
            <v>6105AK124-6251-ESTD-0012</v>
          </cell>
          <cell r="C1883" t="str">
            <v>Load Bank - Platform and Foundations for Wartsila Load Bank - Electrical Equipment Installation Requirements</v>
          </cell>
          <cell r="D1883" t="str">
            <v>'-</v>
          </cell>
          <cell r="E1883" t="str">
            <v>RES - Reserved Placeholder</v>
          </cell>
          <cell r="F1883" t="str">
            <v>Pending</v>
          </cell>
        </row>
        <row r="1884">
          <cell r="B1884" t="str">
            <v>6105AK124-6251-ESTD-0013</v>
          </cell>
          <cell r="C1884" t="str">
            <v>Load Bank - Platform and Foundations for Wartsila Load Bank - Thermal Management and Fire Prevention Design</v>
          </cell>
          <cell r="D1884" t="str">
            <v>'-</v>
          </cell>
          <cell r="E1884" t="str">
            <v>RES - Reserved Placeholder</v>
          </cell>
          <cell r="F1884" t="str">
            <v>Pending</v>
          </cell>
        </row>
        <row r="1885">
          <cell r="B1885" t="str">
            <v>6105AK124-6251-ESTD-0014</v>
          </cell>
          <cell r="C1885" t="str">
            <v>Load Bank - Fire Protection and Detection System for Wartsila Load Bank - Thermal Management and Fire Prevention Design</v>
          </cell>
          <cell r="D1885" t="str">
            <v>'-</v>
          </cell>
          <cell r="E1885" t="str">
            <v>RES - Reserved Placeholder</v>
          </cell>
          <cell r="F1885" t="str">
            <v>Pending</v>
          </cell>
        </row>
        <row r="1886">
          <cell r="B1886" t="str">
            <v>6105AK124-6251-ESTD-0015</v>
          </cell>
          <cell r="C1886" t="str">
            <v>Load Bank - Small Power and Lighting for Wartsila Load Bank - Electrical Equipment Installation Requirements</v>
          </cell>
          <cell r="D1886" t="str">
            <v>'-</v>
          </cell>
          <cell r="E1886" t="str">
            <v>RES - Reserved Placeholder</v>
          </cell>
          <cell r="F1886" t="str">
            <v>Pending</v>
          </cell>
        </row>
        <row r="1887">
          <cell r="B1887" t="str">
            <v>6105AK124-6251-ESTD-0016</v>
          </cell>
          <cell r="C1887" t="str">
            <v>Load Bank - Small Power and Lighting for Wartsila Load Bank - Earth Map and Bonding Design</v>
          </cell>
          <cell r="D1887" t="str">
            <v>'-</v>
          </cell>
          <cell r="E1887" t="str">
            <v>RES - Reserved Placeholder</v>
          </cell>
          <cell r="F1887" t="str">
            <v>Pending</v>
          </cell>
        </row>
        <row r="1888">
          <cell r="B1888" t="str">
            <v>6105AK124-6251-ESTD-0017</v>
          </cell>
          <cell r="C1888" t="str">
            <v>Load Bank - Small Power and Lighting for Wartsila Load Bank - Electrical Design Standards</v>
          </cell>
          <cell r="D1888" t="str">
            <v>'-</v>
          </cell>
          <cell r="E1888" t="str">
            <v>RES - Reserved Placeholder</v>
          </cell>
          <cell r="F1888" t="str">
            <v>Pending</v>
          </cell>
        </row>
        <row r="1889">
          <cell r="B1889" t="str">
            <v>6105AK124-6251-ESTD-0018</v>
          </cell>
          <cell r="C1889" t="str">
            <v>Load Bank - Metering Instruments for Wartsila Load Bank - Electrical Equipment Installation Requirements</v>
          </cell>
          <cell r="D1889" t="str">
            <v>'-</v>
          </cell>
          <cell r="E1889" t="str">
            <v>RES - Reserved Placeholder</v>
          </cell>
          <cell r="F1889" t="str">
            <v>Pending</v>
          </cell>
        </row>
        <row r="1890">
          <cell r="B1890" t="str">
            <v>6105AK124-6251-ESTD-0019</v>
          </cell>
          <cell r="C1890" t="str">
            <v>Load Bank - 11kV Protection Relays for Wartsila Load Bank - Electrical Equipment Installation Requirements</v>
          </cell>
          <cell r="D1890" t="str">
            <v>'-</v>
          </cell>
          <cell r="E1890" t="str">
            <v>RES - Reserved Placeholder</v>
          </cell>
          <cell r="F1890" t="str">
            <v>Pending</v>
          </cell>
        </row>
        <row r="1891">
          <cell r="B1891" t="str">
            <v>6105AK124-6251-ESTD-0020</v>
          </cell>
          <cell r="C1891" t="str">
            <v>Load Bank - 11kV Protection Relays for Wartsila Load Bank - Electrical Design Standards</v>
          </cell>
          <cell r="D1891" t="str">
            <v>'-</v>
          </cell>
          <cell r="E1891" t="str">
            <v>RES - Reserved Placeholder</v>
          </cell>
          <cell r="F1891" t="str">
            <v>Pending</v>
          </cell>
        </row>
        <row r="1892">
          <cell r="B1892" t="str">
            <v>6105AK124-6251-ESTD-0021</v>
          </cell>
          <cell r="C1892" t="str">
            <v>Load Bank - 11kV Protection Relays for Emerg. Generation Load Bank - Electrical Equipment Installation Requirements</v>
          </cell>
          <cell r="D1892" t="str">
            <v>'-</v>
          </cell>
          <cell r="E1892" t="str">
            <v>RES - Reserved Placeholder</v>
          </cell>
          <cell r="F1892" t="str">
            <v>Pending</v>
          </cell>
        </row>
        <row r="1893">
          <cell r="B1893" t="str">
            <v>6105AK124-6251-ESTD-0022</v>
          </cell>
          <cell r="C1893" t="str">
            <v>Load Bank - 11kV Protection Relays for Emerg. Generation Load Bank - Electrical Design Standards</v>
          </cell>
          <cell r="D1893" t="str">
            <v>'-</v>
          </cell>
          <cell r="E1893" t="str">
            <v>RES - Reserved Placeholder</v>
          </cell>
          <cell r="F1893" t="str">
            <v>Pending</v>
          </cell>
        </row>
        <row r="1894">
          <cell r="B1894" t="str">
            <v>6105AK124-6251-ESTD-0023</v>
          </cell>
          <cell r="C1894" t="str">
            <v>Load Bank - MV Cabling and Termination for Wartsila Load Bank - Electrical Equipment Installation Requirements</v>
          </cell>
          <cell r="D1894" t="str">
            <v>'-</v>
          </cell>
          <cell r="E1894" t="str">
            <v>RES - Reserved Placeholder</v>
          </cell>
          <cell r="F1894" t="str">
            <v>Pending</v>
          </cell>
        </row>
        <row r="1895">
          <cell r="B1895" t="str">
            <v>6105AK124-6251-ESTD-0024</v>
          </cell>
          <cell r="C1895" t="str">
            <v>Load Bank - LV, Control and Signal Cables for Wartsila Load Bank - Electrical Equipment Installation Requirements</v>
          </cell>
          <cell r="D1895" t="str">
            <v>'-</v>
          </cell>
          <cell r="E1895" t="str">
            <v>RES - Reserved Placeholder</v>
          </cell>
          <cell r="F1895" t="str">
            <v>Pending</v>
          </cell>
        </row>
        <row r="1896">
          <cell r="B1896" t="str">
            <v>6105AK124-6251-ESTD-0025</v>
          </cell>
          <cell r="C1896" t="str">
            <v>Load Bank - Cable Racks and Trays for Wartsila Load Bank - Thermal Management and Fire Prevention Design</v>
          </cell>
          <cell r="D1896" t="str">
            <v>'-</v>
          </cell>
          <cell r="E1896" t="str">
            <v>RES - Reserved Placeholder</v>
          </cell>
          <cell r="F1896" t="str">
            <v>Pending</v>
          </cell>
        </row>
        <row r="1897">
          <cell r="B1897" t="str">
            <v>6105AK124-6251-ESTD-0026</v>
          </cell>
          <cell r="C1897" t="str">
            <v>Load Bank - Cable Trench and Tunnels for Wartsila Load Bank - Electrical Equipment Installation Requirements</v>
          </cell>
          <cell r="D1897" t="str">
            <v>'-</v>
          </cell>
          <cell r="E1897" t="str">
            <v>RES - Reserved Placeholder</v>
          </cell>
          <cell r="F1897" t="str">
            <v>Pending</v>
          </cell>
        </row>
        <row r="1898">
          <cell r="B1898" t="str">
            <v>6105AK124-6251-ESTD-0027</v>
          </cell>
          <cell r="C1898" t="str">
            <v>Load Bank - Cable Trench and Tunnels for Wartsila Load Bank - Electrical Design Standards</v>
          </cell>
          <cell r="D1898" t="str">
            <v>'-</v>
          </cell>
          <cell r="E1898" t="str">
            <v>RES - Reserved Placeholder</v>
          </cell>
          <cell r="F1898" t="str">
            <v>Pending</v>
          </cell>
        </row>
        <row r="1899">
          <cell r="B1899" t="str">
            <v>6105AK124-6251-ESTD-0028</v>
          </cell>
          <cell r="C1899" t="str">
            <v>Load Bank - Cable Trench and Tunnels for Wartsila Load Bank - Thermal Management and Fire Prevention Design</v>
          </cell>
          <cell r="D1899" t="str">
            <v>'-</v>
          </cell>
          <cell r="E1899" t="str">
            <v>RES - Reserved Placeholder</v>
          </cell>
          <cell r="F1899" t="str">
            <v>Pending</v>
          </cell>
        </row>
        <row r="1900">
          <cell r="B1900" t="str">
            <v>6105AK124-6251-ESTD-0029</v>
          </cell>
          <cell r="C1900" t="str">
            <v>Load Bank - Lightning Protection System forWartsila Load Bank - Electrical Design Standards</v>
          </cell>
          <cell r="D1900" t="str">
            <v>'-</v>
          </cell>
          <cell r="E1900" t="str">
            <v>RES - Reserved Placeholder</v>
          </cell>
          <cell r="F1900" t="str">
            <v>Pending</v>
          </cell>
        </row>
        <row r="1901">
          <cell r="B1901" t="str">
            <v>6105AK124-6251-ESTD-0030</v>
          </cell>
          <cell r="C1901" t="str">
            <v>Load Bank - Lightning Protection System forWartsila Load Bank - Earth Map and Bonding Design</v>
          </cell>
          <cell r="D1901" t="str">
            <v>'-</v>
          </cell>
          <cell r="E1901" t="str">
            <v>RES - Reserved Placeholder</v>
          </cell>
          <cell r="F1901" t="str">
            <v>Pending</v>
          </cell>
        </row>
        <row r="1902">
          <cell r="B1902" t="str">
            <v>6105AK124-6251-ESTD-0031</v>
          </cell>
          <cell r="C1902" t="str">
            <v>Load Bank - Lightning Protection System forWartsila Load Bank - Thermal Management and Fire Prevention Design</v>
          </cell>
          <cell r="D1902" t="str">
            <v>'-</v>
          </cell>
          <cell r="E1902" t="str">
            <v>RES - Reserved Placeholder</v>
          </cell>
          <cell r="F1902" t="str">
            <v>Pending</v>
          </cell>
        </row>
        <row r="1903">
          <cell r="B1903" t="str">
            <v>6105AK124-6251-ESTD-0032</v>
          </cell>
          <cell r="C1903" t="str">
            <v>Load Bank - Earthing System for Wartsila Load Bank - Earth Map and Bonding Design</v>
          </cell>
          <cell r="D1903" t="str">
            <v>'-</v>
          </cell>
          <cell r="E1903" t="str">
            <v>RES - Reserved Placeholder</v>
          </cell>
          <cell r="F1903" t="str">
            <v>Pending</v>
          </cell>
        </row>
        <row r="1904">
          <cell r="B1904" t="str">
            <v>6105AK124-6251-ESTD-0033</v>
          </cell>
          <cell r="C1904" t="str">
            <v>Load Bank - Earthing System for Wartsila Load Bank - Electrical Design Standards</v>
          </cell>
          <cell r="D1904" t="str">
            <v>'-</v>
          </cell>
          <cell r="E1904" t="str">
            <v>RES - Reserved Placeholder</v>
          </cell>
          <cell r="F1904" t="str">
            <v>Pending</v>
          </cell>
        </row>
        <row r="1905">
          <cell r="B1905" t="str">
            <v>6105AK124-6251-ESTD-0034</v>
          </cell>
          <cell r="C1905" t="str">
            <v>Load Bank - Pad Platform and Foundations for Emergency Gen Load Bank - Earth Map and Bonding Design</v>
          </cell>
          <cell r="D1905" t="str">
            <v>'-</v>
          </cell>
          <cell r="E1905" t="str">
            <v>RES - Reserved Placeholder</v>
          </cell>
          <cell r="F1905" t="str">
            <v>Pending</v>
          </cell>
        </row>
        <row r="1906">
          <cell r="B1906" t="str">
            <v>6105AK124-6251-ESTD-0035</v>
          </cell>
          <cell r="C1906" t="str">
            <v>Load Bank - Pad Platform and Foundations for Emergency Gen Load Bank - Electrical Equipment Installation Requirements</v>
          </cell>
          <cell r="D1906" t="str">
            <v>'-</v>
          </cell>
          <cell r="E1906" t="str">
            <v>RES - Reserved Placeholder</v>
          </cell>
          <cell r="F1906" t="str">
            <v>Pending</v>
          </cell>
        </row>
        <row r="1907">
          <cell r="B1907" t="str">
            <v>6105AK124-6251-ESTD-0036</v>
          </cell>
          <cell r="C1907" t="str">
            <v>Load Bank - Pad Platform and Foundations for Emergency Gen Load Bank - Thermal Management and Fire Prevention Design</v>
          </cell>
          <cell r="D1907" t="str">
            <v>'-</v>
          </cell>
          <cell r="E1907" t="str">
            <v>RES - Reserved Placeholder</v>
          </cell>
          <cell r="F1907" t="str">
            <v>Pending</v>
          </cell>
        </row>
        <row r="1908">
          <cell r="B1908" t="str">
            <v>6105AK124-6251-ESTD-0037</v>
          </cell>
          <cell r="C1908" t="str">
            <v>Load Bank - Fire Protection System Emergency Gen Load Bank - Thermal Management and Fire Prevention Design</v>
          </cell>
          <cell r="D1908" t="str">
            <v>'-</v>
          </cell>
          <cell r="E1908" t="str">
            <v>RES - Reserved Placeholder</v>
          </cell>
          <cell r="F1908" t="str">
            <v>Pending</v>
          </cell>
        </row>
        <row r="1909">
          <cell r="B1909" t="str">
            <v>6105AK124-6251-ESTD-0038</v>
          </cell>
          <cell r="C1909" t="str">
            <v>Load Bank - Small Power and Lighting forEmergency Gen Load Bank - Electrical Equipment Installation Requirements</v>
          </cell>
          <cell r="D1909" t="str">
            <v>'-</v>
          </cell>
          <cell r="E1909" t="str">
            <v>RES - Reserved Placeholder</v>
          </cell>
          <cell r="F1909" t="str">
            <v>Pending</v>
          </cell>
        </row>
        <row r="1910">
          <cell r="B1910" t="str">
            <v>6105AK124-6251-ESTD-0039</v>
          </cell>
          <cell r="C1910" t="str">
            <v>Load Bank - Small Power and Lighting forEmergency Gen Load Bank - Earth Map and Bonding Design</v>
          </cell>
          <cell r="D1910" t="str">
            <v>'-</v>
          </cell>
          <cell r="E1910" t="str">
            <v>RES - Reserved Placeholder</v>
          </cell>
          <cell r="F1910" t="str">
            <v>Pending</v>
          </cell>
        </row>
        <row r="1911">
          <cell r="B1911" t="str">
            <v>6105AK124-6251-ESTD-0040</v>
          </cell>
          <cell r="C1911" t="str">
            <v>Load Bank - Small Power and Lighting forEmergency Gen Load Bank - Electrical Design Standards</v>
          </cell>
          <cell r="D1911" t="str">
            <v>'-</v>
          </cell>
          <cell r="E1911" t="str">
            <v>RES - Reserved Placeholder</v>
          </cell>
          <cell r="F1911" t="str">
            <v>Pending</v>
          </cell>
        </row>
        <row r="1912">
          <cell r="B1912" t="str">
            <v>6105AK124-6251-ESTD-0041</v>
          </cell>
          <cell r="C1912" t="str">
            <v>Load Bank - Metering Instruments for Emergency Gen Load Bank - Electrical Equipment Installation Requirements</v>
          </cell>
          <cell r="D1912" t="str">
            <v>'-</v>
          </cell>
          <cell r="E1912" t="str">
            <v>RES - Reserved Placeholder</v>
          </cell>
          <cell r="F1912" t="str">
            <v>Pending</v>
          </cell>
        </row>
        <row r="1913">
          <cell r="B1913" t="str">
            <v>6105AK124-6251-ESTD-0042</v>
          </cell>
          <cell r="C1913" t="str">
            <v>Load Bank - 11kV Protection Relays for Emergency Gen Load Bank - Electrical Equipment Installation Requirements</v>
          </cell>
          <cell r="D1913" t="str">
            <v>'-</v>
          </cell>
          <cell r="E1913" t="str">
            <v>RES - Reserved Placeholder</v>
          </cell>
          <cell r="F1913" t="str">
            <v>Pending</v>
          </cell>
        </row>
        <row r="1914">
          <cell r="B1914" t="str">
            <v>6105AK124-6251-ESTD-0043</v>
          </cell>
          <cell r="C1914" t="str">
            <v>Load Bank - 11kV Protection Relays for Emergency Gen Load Bank - Electrical Design Standards</v>
          </cell>
          <cell r="D1914" t="str">
            <v>'-</v>
          </cell>
          <cell r="E1914" t="str">
            <v>RES - Reserved Placeholder</v>
          </cell>
          <cell r="F1914" t="str">
            <v>Pending</v>
          </cell>
        </row>
        <row r="1915">
          <cell r="B1915" t="str">
            <v>6105AK124-6251-ESTD-0044</v>
          </cell>
          <cell r="C1915" t="str">
            <v>Load Bank - MV Cabling and Termination for Emergency Gen Load Bank - Electrical Equipment Installation Requirements</v>
          </cell>
          <cell r="D1915" t="str">
            <v>'-</v>
          </cell>
          <cell r="E1915" t="str">
            <v>RES - Reserved Placeholder</v>
          </cell>
          <cell r="F1915" t="str">
            <v>Pending</v>
          </cell>
        </row>
        <row r="1916">
          <cell r="B1916" t="str">
            <v>6105AK124-6251-ESTD-0045</v>
          </cell>
          <cell r="C1916" t="str">
            <v>Load Bank - LV, Control and Signal Cables for Emergency Gen Load Bank - Electrical Equipment Installation Requirements</v>
          </cell>
          <cell r="D1916" t="str">
            <v>'-</v>
          </cell>
          <cell r="E1916" t="str">
            <v>RES - Reserved Placeholder</v>
          </cell>
          <cell r="F1916" t="str">
            <v>Pending</v>
          </cell>
        </row>
        <row r="1917">
          <cell r="B1917" t="str">
            <v>6105AK124-6251-ESTD-0046</v>
          </cell>
          <cell r="C1917" t="str">
            <v>Load Bank - Cable Racks and Trays for Emergency Gen Load Bank - Thermal Management and Fire Prevention Design</v>
          </cell>
          <cell r="D1917" t="str">
            <v>'-</v>
          </cell>
          <cell r="E1917" t="str">
            <v>RES - Reserved Placeholder</v>
          </cell>
          <cell r="F1917" t="str">
            <v>Pending</v>
          </cell>
        </row>
        <row r="1918">
          <cell r="B1918" t="str">
            <v>6105AK124-6251-ESTD-0047</v>
          </cell>
          <cell r="C1918" t="str">
            <v>Load Bank - Cable Trench and Tunnels for Emergency Gen Load Bank - Electrical Equipment Installation Requirements</v>
          </cell>
          <cell r="D1918" t="str">
            <v>'-</v>
          </cell>
          <cell r="E1918" t="str">
            <v>RES - Reserved Placeholder</v>
          </cell>
          <cell r="F1918" t="str">
            <v>Pending</v>
          </cell>
        </row>
        <row r="1919">
          <cell r="B1919" t="str">
            <v>6105AK124-6251-ESTD-0048</v>
          </cell>
          <cell r="C1919" t="str">
            <v>Load Bank - Cable Trench and Tunnels for Emergency Gen Load Bank - Electrical Design Standards</v>
          </cell>
          <cell r="D1919" t="str">
            <v>'-</v>
          </cell>
          <cell r="E1919" t="str">
            <v>RES - Reserved Placeholder</v>
          </cell>
          <cell r="F1919" t="str">
            <v>Pending</v>
          </cell>
        </row>
        <row r="1920">
          <cell r="B1920" t="str">
            <v>6105AK124-6251-ESTD-0049</v>
          </cell>
          <cell r="C1920" t="str">
            <v>Load Bank - Cable Trench and Tunnels for Emergency Gen Load Bank - Thermal Management and Fire Prevention Design</v>
          </cell>
          <cell r="D1920" t="str">
            <v>'-</v>
          </cell>
          <cell r="E1920" t="str">
            <v>RES - Reserved Placeholder</v>
          </cell>
          <cell r="F1920" t="str">
            <v>Pending</v>
          </cell>
        </row>
        <row r="1921">
          <cell r="B1921" t="str">
            <v>6105AK124-6251-ESTD-0050</v>
          </cell>
          <cell r="C1921" t="str">
            <v>Load Bank - Lightning Protection System for Emergency Gen Load Bank - Electrical Design Standards</v>
          </cell>
          <cell r="D1921" t="str">
            <v>'-</v>
          </cell>
          <cell r="E1921" t="str">
            <v>RES - Reserved Placeholder</v>
          </cell>
          <cell r="F1921" t="str">
            <v>Pending</v>
          </cell>
        </row>
        <row r="1922">
          <cell r="B1922" t="str">
            <v>6105AK124-6251-ESTD-0051</v>
          </cell>
          <cell r="C1922" t="str">
            <v>Load Bank - Lightning Protection System for Emergency Gen Load Bank - Earth Map and Bonding Design</v>
          </cell>
          <cell r="D1922" t="str">
            <v>'-</v>
          </cell>
          <cell r="E1922" t="str">
            <v>RES - Reserved Placeholder</v>
          </cell>
          <cell r="F1922" t="str">
            <v>Pending</v>
          </cell>
        </row>
        <row r="1923">
          <cell r="B1923" t="str">
            <v>6105AK124-6251-ESTD-0052</v>
          </cell>
          <cell r="C1923" t="str">
            <v>Load Bank - Lightning Protection System for Emergency Gen Load Bank - Thermal Management and Fire Prevention Design</v>
          </cell>
          <cell r="D1923" t="str">
            <v>'-</v>
          </cell>
          <cell r="E1923" t="str">
            <v>RES - Reserved Placeholder</v>
          </cell>
          <cell r="F1923" t="str">
            <v>Pending</v>
          </cell>
        </row>
        <row r="1924">
          <cell r="B1924" t="str">
            <v>6105AK124-6251-ESTD-0053</v>
          </cell>
          <cell r="C1924" t="str">
            <v>Load Bank - Earthing System forEmergency Gen Load Bank - Earth Map and Bonding Design</v>
          </cell>
          <cell r="D1924" t="str">
            <v>'-</v>
          </cell>
          <cell r="E1924" t="str">
            <v>RES - Reserved Placeholder</v>
          </cell>
          <cell r="F1924" t="str">
            <v>Pending</v>
          </cell>
        </row>
        <row r="1925">
          <cell r="B1925" t="str">
            <v>6105AK124-6251-ESTD-0054</v>
          </cell>
          <cell r="C1925" t="str">
            <v>Load Bank - Earthing System forEmergency Gen Load Bank - Electrical Design Standards</v>
          </cell>
          <cell r="D1925" t="str">
            <v>'-</v>
          </cell>
          <cell r="E1925" t="str">
            <v>RES - Reserved Placeholder</v>
          </cell>
          <cell r="F1925" t="str">
            <v>Pending</v>
          </cell>
        </row>
        <row r="1926">
          <cell r="B1926" t="str">
            <v>6105AK124-6251-FDBD-0001</v>
          </cell>
          <cell r="C1926" t="str">
            <v>Load Bank - 36 MVA Power Station Mobile Load Bank Control Interface - Control System Configuration</v>
          </cell>
          <cell r="D1926" t="str">
            <v>'-</v>
          </cell>
          <cell r="E1926" t="str">
            <v>RES - Reserved Placeholder</v>
          </cell>
          <cell r="F1926" t="str">
            <v>Pending</v>
          </cell>
        </row>
        <row r="1927">
          <cell r="B1927" t="str">
            <v>6105AK124-6251-FDBD-0002</v>
          </cell>
          <cell r="C1927" t="str">
            <v>Load Bank - Fire Protection and Detection System for Wartsila Load Bank - Control System Configuration</v>
          </cell>
          <cell r="D1927" t="str">
            <v>'-</v>
          </cell>
          <cell r="E1927" t="str">
            <v>RES - Reserved Placeholder</v>
          </cell>
          <cell r="F1927" t="str">
            <v>Pending</v>
          </cell>
        </row>
        <row r="1928">
          <cell r="B1928" t="str">
            <v>6105AK124-6251-FDBD-0003</v>
          </cell>
          <cell r="C1928" t="str">
            <v>Load Bank - Fire Protection System Emergency Gen Load Bank - Control System Configuration</v>
          </cell>
          <cell r="D1928" t="str">
            <v>'-</v>
          </cell>
          <cell r="E1928" t="str">
            <v>RES - Reserved Placeholder</v>
          </cell>
          <cell r="F1928" t="str">
            <v>Pending</v>
          </cell>
        </row>
        <row r="1929">
          <cell r="B1929" t="str">
            <v>6105AK124-6251-FDIA-0001</v>
          </cell>
          <cell r="C1929" t="str">
            <v>Load Bank - 36 MVA Power Station Mobile Load Bank Control Interface - Control Network Architecture Design</v>
          </cell>
          <cell r="D1929" t="str">
            <v>'-</v>
          </cell>
          <cell r="E1929" t="str">
            <v>RES - Reserved Placeholder</v>
          </cell>
          <cell r="F1929" t="str">
            <v>Pending</v>
          </cell>
        </row>
        <row r="1930">
          <cell r="B1930" t="str">
            <v>6105AK124-6251-FDIA-0002</v>
          </cell>
          <cell r="C1930" t="str">
            <v>Load Bank - 36 MVA Power Station Mobile Load Bank Control Interface - Control Network Communication Design</v>
          </cell>
          <cell r="D1930" t="str">
            <v>'-</v>
          </cell>
          <cell r="E1930" t="str">
            <v>RES - Reserved Placeholder</v>
          </cell>
          <cell r="F1930" t="str">
            <v>Pending</v>
          </cell>
        </row>
        <row r="1931">
          <cell r="B1931" t="str">
            <v>6105AK124-6251-FDIA-0003</v>
          </cell>
          <cell r="C1931" t="str">
            <v>Load Bank - 36 MVA Power Station Mobile Load Bank Control Interface - Interface Panel and I/O Schematics</v>
          </cell>
          <cell r="D1931" t="str">
            <v>'-</v>
          </cell>
          <cell r="E1931" t="str">
            <v>RES - Reserved Placeholder</v>
          </cell>
          <cell r="F1931" t="str">
            <v>Pending</v>
          </cell>
        </row>
        <row r="1932">
          <cell r="B1932" t="str">
            <v>6105AK124-6251-FDIA-0004</v>
          </cell>
          <cell r="C1932" t="str">
            <v>Load Bank - 36 MVA Power Station Mobile Load Bank Cable Racks - Control Network Architecture Design</v>
          </cell>
          <cell r="D1932" t="str">
            <v>'-</v>
          </cell>
          <cell r="E1932" t="str">
            <v>RES - Reserved Placeholder</v>
          </cell>
          <cell r="F1932" t="str">
            <v>Pending</v>
          </cell>
        </row>
        <row r="1933">
          <cell r="B1933" t="str">
            <v>6105AK124-6251-FDIA-0005</v>
          </cell>
          <cell r="C1933" t="str">
            <v>Load Bank - Fire Protection and Detection System for Wartsila Load Bank - Control Network Architecture Design</v>
          </cell>
          <cell r="D1933" t="str">
            <v>'-</v>
          </cell>
          <cell r="E1933" t="str">
            <v>RES - Reserved Placeholder</v>
          </cell>
          <cell r="F1933" t="str">
            <v>Pending</v>
          </cell>
        </row>
        <row r="1934">
          <cell r="B1934" t="str">
            <v>6105AK124-6251-FDIA-0006</v>
          </cell>
          <cell r="C1934" t="str">
            <v>Load Bank - Fire Protection and Detection System for Wartsila Load Bank - Control Network Communication Design</v>
          </cell>
          <cell r="D1934" t="str">
            <v>'-</v>
          </cell>
          <cell r="E1934" t="str">
            <v>RES - Reserved Placeholder</v>
          </cell>
          <cell r="F1934" t="str">
            <v>Pending</v>
          </cell>
        </row>
        <row r="1935">
          <cell r="B1935" t="str">
            <v>6105AK124-6251-FDIA-0007</v>
          </cell>
          <cell r="C1935" t="str">
            <v>Load Bank - Fire Protection and Detection System for Wartsila Load Bank - Emergency Shutdown System Design</v>
          </cell>
          <cell r="D1935" t="str">
            <v>'-</v>
          </cell>
          <cell r="E1935" t="str">
            <v>RES - Reserved Placeholder</v>
          </cell>
          <cell r="F1935" t="str">
            <v>Pending</v>
          </cell>
        </row>
        <row r="1936">
          <cell r="B1936" t="str">
            <v>6105AK124-6251-FDIA-0008</v>
          </cell>
          <cell r="C1936" t="str">
            <v>Load Bank - 11kV Protection Relays for Wartsila Load Bank - Control Network Communication Design</v>
          </cell>
          <cell r="D1936" t="str">
            <v>'-</v>
          </cell>
          <cell r="E1936" t="str">
            <v>RES - Reserved Placeholder</v>
          </cell>
          <cell r="F1936" t="str">
            <v>Pending</v>
          </cell>
        </row>
        <row r="1937">
          <cell r="B1937" t="str">
            <v>6105AK124-6251-FDIA-0009</v>
          </cell>
          <cell r="C1937" t="str">
            <v>Load Bank - 11kV Protection Relays for Emerg. Generation Load Bank - Control Network Communication Design</v>
          </cell>
          <cell r="D1937" t="str">
            <v>'-</v>
          </cell>
          <cell r="E1937" t="str">
            <v>RES - Reserved Placeholder</v>
          </cell>
          <cell r="F1937" t="str">
            <v>Pending</v>
          </cell>
        </row>
        <row r="1938">
          <cell r="B1938" t="str">
            <v>6105AK124-6251-FDIA-0010</v>
          </cell>
          <cell r="C1938" t="str">
            <v>Load Bank - Cable Racks and Trays for Wartsila Load Bank - Control Network Architecture Design</v>
          </cell>
          <cell r="D1938" t="str">
            <v>'-</v>
          </cell>
          <cell r="E1938" t="str">
            <v>RES - Reserved Placeholder</v>
          </cell>
          <cell r="F1938" t="str">
            <v>Pending</v>
          </cell>
        </row>
        <row r="1939">
          <cell r="B1939" t="str">
            <v>6105AK124-6251-FDIA-0011</v>
          </cell>
          <cell r="C1939" t="str">
            <v>Load Bank - Earthing System for Wartsila Load Bank - Interface Panel and I/O Schematics</v>
          </cell>
          <cell r="D1939" t="str">
            <v>'-</v>
          </cell>
          <cell r="E1939" t="str">
            <v>RES - Reserved Placeholder</v>
          </cell>
          <cell r="F1939" t="str">
            <v>Pending</v>
          </cell>
        </row>
        <row r="1940">
          <cell r="B1940" t="str">
            <v>6105AK124-6251-FDIA-0012</v>
          </cell>
          <cell r="C1940" t="str">
            <v>Load Bank - Fire Protection System Emergency Gen Load Bank - Control Network Architecture Design</v>
          </cell>
          <cell r="D1940" t="str">
            <v>'-</v>
          </cell>
          <cell r="E1940" t="str">
            <v>RES - Reserved Placeholder</v>
          </cell>
          <cell r="F1940" t="str">
            <v>Pending</v>
          </cell>
        </row>
        <row r="1941">
          <cell r="B1941" t="str">
            <v>6105AK124-6251-FDIA-0013</v>
          </cell>
          <cell r="C1941" t="str">
            <v>Load Bank - Fire Protection System Emergency Gen Load Bank - Control Network Communication Design</v>
          </cell>
          <cell r="D1941" t="str">
            <v>'-</v>
          </cell>
          <cell r="E1941" t="str">
            <v>RES - Reserved Placeholder</v>
          </cell>
          <cell r="F1941" t="str">
            <v>Pending</v>
          </cell>
        </row>
        <row r="1942">
          <cell r="B1942" t="str">
            <v>6105AK124-6251-FDIA-0014</v>
          </cell>
          <cell r="C1942" t="str">
            <v>Load Bank - Fire Protection System Emergency Gen Load Bank - Emergency Shutdown System Design</v>
          </cell>
          <cell r="D1942" t="str">
            <v>'-</v>
          </cell>
          <cell r="E1942" t="str">
            <v>RES - Reserved Placeholder</v>
          </cell>
          <cell r="F1942" t="str">
            <v>Pending</v>
          </cell>
        </row>
        <row r="1943">
          <cell r="B1943" t="str">
            <v>6105AK124-6251-FDIA-0015</v>
          </cell>
          <cell r="C1943" t="str">
            <v>Load Bank - 11kV Protection Relays for Emergency Gen Load Bank - Control Network Communication Design</v>
          </cell>
          <cell r="D1943" t="str">
            <v>'-</v>
          </cell>
          <cell r="E1943" t="str">
            <v>RES - Reserved Placeholder</v>
          </cell>
          <cell r="F1943" t="str">
            <v>Pending</v>
          </cell>
        </row>
        <row r="1944">
          <cell r="B1944" t="str">
            <v>6105AK124-6251-FDIA-0016</v>
          </cell>
          <cell r="C1944" t="str">
            <v>Load Bank - Cable Racks and Trays for Emergency Gen Load Bank - Control Network Architecture Design</v>
          </cell>
          <cell r="D1944" t="str">
            <v>'-</v>
          </cell>
          <cell r="E1944" t="str">
            <v>RES - Reserved Placeholder</v>
          </cell>
          <cell r="F1944" t="str">
            <v>Pending</v>
          </cell>
        </row>
        <row r="1945">
          <cell r="B1945" t="str">
            <v>6105AK124-6251-FDIA-0017</v>
          </cell>
          <cell r="C1945" t="str">
            <v>Load Bank - Earthing System forEmergency Gen Load Bank - Interface Panel and I/O Schematics</v>
          </cell>
          <cell r="D1945" t="str">
            <v>'-</v>
          </cell>
          <cell r="E1945" t="str">
            <v>RES - Reserved Placeholder</v>
          </cell>
          <cell r="F1945" t="str">
            <v>Pending</v>
          </cell>
        </row>
        <row r="1946">
          <cell r="B1946" t="str">
            <v>6105AK124-6251-FLAY-0001</v>
          </cell>
          <cell r="C1946" t="str">
            <v>Load Bank - 11kV Protection Relays for Wartsila Load Bank - HMI and Graphics design</v>
          </cell>
          <cell r="D1946" t="str">
            <v>'-</v>
          </cell>
          <cell r="E1946" t="str">
            <v>RES - Reserved Placeholder</v>
          </cell>
          <cell r="F1946" t="str">
            <v>Pending</v>
          </cell>
        </row>
        <row r="1947">
          <cell r="B1947" t="str">
            <v>6105AK124-6251-FLAY-0002</v>
          </cell>
          <cell r="C1947" t="str">
            <v>Load Bank - 11kV Protection Relays for Emerg. Generation Load Bank - HMI and Graphics design</v>
          </cell>
          <cell r="D1947" t="str">
            <v>'-</v>
          </cell>
          <cell r="E1947" t="str">
            <v>RES - Reserved Placeholder</v>
          </cell>
          <cell r="F1947" t="str">
            <v>Pending</v>
          </cell>
        </row>
        <row r="1948">
          <cell r="B1948" t="str">
            <v>6105AK124-6251-FLAY-0003</v>
          </cell>
          <cell r="C1948" t="str">
            <v>Load Bank - 11kV Protection Relays for Emergency Gen Load Bank - HMI and Graphics design</v>
          </cell>
          <cell r="D1948" t="str">
            <v>'-</v>
          </cell>
          <cell r="E1948" t="str">
            <v>RES - Reserved Placeholder</v>
          </cell>
          <cell r="F1948" t="str">
            <v>Pending</v>
          </cell>
        </row>
        <row r="1949">
          <cell r="B1949" t="str">
            <v>6105AK124-6251-FNAR-0001</v>
          </cell>
          <cell r="C1949" t="str">
            <v>Load Bank - 36 MVA Power Station Mobile Load Bank Control Interface - Control System Control Narrative and Interlock Design</v>
          </cell>
          <cell r="D1949" t="str">
            <v>'-</v>
          </cell>
          <cell r="E1949" t="str">
            <v>RES - Reserved Placeholder</v>
          </cell>
          <cell r="F1949" t="str">
            <v>Pending</v>
          </cell>
        </row>
        <row r="1950">
          <cell r="B1950" t="str">
            <v>6105AK124-6251-FNAR-0002</v>
          </cell>
          <cell r="C1950" t="str">
            <v>Load Bank - Fire Protection and Detection System for Wartsila Load Bank - Control System Control Narrative and Interlock Design</v>
          </cell>
          <cell r="D1950" t="str">
            <v>'-</v>
          </cell>
          <cell r="E1950" t="str">
            <v>RES - Reserved Placeholder</v>
          </cell>
          <cell r="F1950" t="str">
            <v>Pending</v>
          </cell>
        </row>
        <row r="1951">
          <cell r="B1951" t="str">
            <v>6105AK124-6251-FNAR-0003</v>
          </cell>
          <cell r="C1951" t="str">
            <v>Load Bank - Fire Protection and Detection System for Wartsila Load Bank - Emergency Shutdown System Control Narrative</v>
          </cell>
          <cell r="D1951" t="str">
            <v>'-</v>
          </cell>
          <cell r="E1951" t="str">
            <v>RES - Reserved Placeholder</v>
          </cell>
          <cell r="F1951" t="str">
            <v>Pending</v>
          </cell>
        </row>
        <row r="1952">
          <cell r="B1952" t="str">
            <v>6105AK124-6251-FNAR-0004</v>
          </cell>
          <cell r="C1952" t="str">
            <v>Load Bank - 11kV Protection Relays for Wartsila Load Bank - Control System Control Narrative and Interlock Design</v>
          </cell>
          <cell r="D1952" t="str">
            <v>'-</v>
          </cell>
          <cell r="E1952" t="str">
            <v>RES - Reserved Placeholder</v>
          </cell>
          <cell r="F1952" t="str">
            <v>Pending</v>
          </cell>
        </row>
        <row r="1953">
          <cell r="B1953" t="str">
            <v>6105AK124-6251-FNAR-0005</v>
          </cell>
          <cell r="C1953" t="str">
            <v>Load Bank - 11kV Protection Relays for Emerg. Generation Load Bank - Control System Control Narrative and Interlock Design</v>
          </cell>
          <cell r="D1953" t="str">
            <v>'-</v>
          </cell>
          <cell r="E1953" t="str">
            <v>RES - Reserved Placeholder</v>
          </cell>
          <cell r="F1953" t="str">
            <v>Pending</v>
          </cell>
        </row>
        <row r="1954">
          <cell r="B1954" t="str">
            <v>6105AK124-6251-FNAR-0006</v>
          </cell>
          <cell r="C1954" t="str">
            <v>Load Bank - Fire Protection System Emergency Gen Load Bank - Control System Control Narrative and Interlock Design</v>
          </cell>
          <cell r="D1954" t="str">
            <v>'-</v>
          </cell>
          <cell r="E1954" t="str">
            <v>RES - Reserved Placeholder</v>
          </cell>
          <cell r="F1954" t="str">
            <v>Pending</v>
          </cell>
        </row>
        <row r="1955">
          <cell r="B1955" t="str">
            <v>6105AK124-6251-FNAR-0007</v>
          </cell>
          <cell r="C1955" t="str">
            <v>Load Bank - Fire Protection System Emergency Gen Load Bank - Emergency Shutdown System Control Narrative</v>
          </cell>
          <cell r="D1955" t="str">
            <v>'-</v>
          </cell>
          <cell r="E1955" t="str">
            <v>RES - Reserved Placeholder</v>
          </cell>
          <cell r="F1955" t="str">
            <v>Pending</v>
          </cell>
        </row>
        <row r="1956">
          <cell r="B1956" t="str">
            <v>6105AK124-6251-FNAR-0008</v>
          </cell>
          <cell r="C1956" t="str">
            <v>Load Bank - 11kV Protection Relays for Emergency Gen Load Bank - Control System Control Narrative and Interlock Design</v>
          </cell>
          <cell r="D1956" t="str">
            <v>'-</v>
          </cell>
          <cell r="E1956" t="str">
            <v>RES - Reserved Placeholder</v>
          </cell>
          <cell r="F1956" t="str">
            <v>Pending</v>
          </cell>
        </row>
        <row r="1957">
          <cell r="B1957" t="str">
            <v>6105AK124-6251-FPHL-0001</v>
          </cell>
          <cell r="C1957" t="str">
            <v>Load Bank - 11kV Protection Relays for Wartsila Load Bank - Control System Control Philosophy</v>
          </cell>
          <cell r="D1957" t="str">
            <v>'-</v>
          </cell>
          <cell r="E1957" t="str">
            <v>RES - Reserved Placeholder</v>
          </cell>
          <cell r="F1957" t="str">
            <v>Pending</v>
          </cell>
        </row>
        <row r="1958">
          <cell r="B1958" t="str">
            <v>6105AK124-6251-FPHL-0002</v>
          </cell>
          <cell r="C1958" t="str">
            <v>Load Bank - 11kV Protection Relays for Emerg. Generation Load Bank - Control System Control Philosophy</v>
          </cell>
          <cell r="D1958" t="str">
            <v>'-</v>
          </cell>
          <cell r="E1958" t="str">
            <v>RES - Reserved Placeholder</v>
          </cell>
          <cell r="F1958" t="str">
            <v>Pending</v>
          </cell>
        </row>
        <row r="1959">
          <cell r="B1959" t="str">
            <v>6105AK124-6251-FPHL-0003</v>
          </cell>
          <cell r="C1959" t="str">
            <v>Load Bank - 11kV Protection Relays for Emergency Gen Load Bank - Control System Control Philosophy</v>
          </cell>
          <cell r="D1959" t="str">
            <v>'-</v>
          </cell>
          <cell r="E1959" t="str">
            <v>RES - Reserved Placeholder</v>
          </cell>
          <cell r="F1959" t="str">
            <v>Pending</v>
          </cell>
        </row>
        <row r="1960">
          <cell r="B1960" t="str">
            <v>6105AK124-6251-FPRC-0001</v>
          </cell>
          <cell r="C1960" t="str">
            <v>Load Bank - 11kV Protection Relays for Wartsila Load Bank - Alarm Classification Methodology</v>
          </cell>
          <cell r="D1960" t="str">
            <v>'-</v>
          </cell>
          <cell r="E1960" t="str">
            <v>RES - Reserved Placeholder</v>
          </cell>
          <cell r="F1960" t="str">
            <v>Pending</v>
          </cell>
        </row>
        <row r="1961">
          <cell r="B1961" t="str">
            <v>6105AK124-6251-FPRC-0002</v>
          </cell>
          <cell r="C1961" t="str">
            <v>Load Bank - 11kV Protection Relays for Emerg. Generation Load Bank - Alarm Classification Methodology</v>
          </cell>
          <cell r="D1961" t="str">
            <v>'-</v>
          </cell>
          <cell r="E1961" t="str">
            <v>RES - Reserved Placeholder</v>
          </cell>
          <cell r="F1961" t="str">
            <v>Pending</v>
          </cell>
        </row>
        <row r="1962">
          <cell r="B1962" t="str">
            <v>6105AK124-6251-FPRC-0003</v>
          </cell>
          <cell r="C1962" t="str">
            <v>Load Bank - 11kV Protection Relays for Emergency Gen Load Bank - Alarm Classification Methodology</v>
          </cell>
          <cell r="D1962" t="str">
            <v>'-</v>
          </cell>
          <cell r="E1962" t="str">
            <v>RES - Reserved Placeholder</v>
          </cell>
          <cell r="F1962" t="str">
            <v>Pending</v>
          </cell>
        </row>
        <row r="1963">
          <cell r="B1963" t="str">
            <v>6105AK124-6251-FSPC-0001</v>
          </cell>
          <cell r="C1963" t="str">
            <v>Load Bank - 36 MVA Power Station Mobile Load Bank Control Interface - Control System Design Requirements</v>
          </cell>
          <cell r="D1963" t="str">
            <v>'-</v>
          </cell>
          <cell r="E1963" t="str">
            <v>RES - Reserved Placeholder</v>
          </cell>
          <cell r="F1963" t="str">
            <v>Pending</v>
          </cell>
        </row>
        <row r="1964">
          <cell r="B1964" t="str">
            <v>6105AK124-6251-FSPC-0002</v>
          </cell>
          <cell r="C1964" t="str">
            <v>Load Bank - 11kV Protection Relays for Wartsila Load Bank - Historian and Server Design</v>
          </cell>
          <cell r="D1964" t="str">
            <v>'-</v>
          </cell>
          <cell r="E1964" t="str">
            <v>RES - Reserved Placeholder</v>
          </cell>
          <cell r="F1964" t="str">
            <v>Pending</v>
          </cell>
        </row>
        <row r="1965">
          <cell r="B1965" t="str">
            <v>6105AK124-6251-FSPC-0003</v>
          </cell>
          <cell r="C1965" t="str">
            <v>Load Bank - 11kV Protection Relays for Emerg. Generation Load Bank - Historian and Server Design</v>
          </cell>
          <cell r="D1965" t="str">
            <v>'-</v>
          </cell>
          <cell r="E1965" t="str">
            <v>RES - Reserved Placeholder</v>
          </cell>
          <cell r="F1965" t="str">
            <v>Pending</v>
          </cell>
        </row>
        <row r="1966">
          <cell r="B1966" t="str">
            <v>6105AK124-6251-FSPC-0004</v>
          </cell>
          <cell r="C1966" t="str">
            <v>Load Bank - 11kV Protection Relays for Emergency Gen Load Bank - Historian and Server Design</v>
          </cell>
          <cell r="D1966" t="str">
            <v>'-</v>
          </cell>
          <cell r="E1966" t="str">
            <v>RES - Reserved Placeholder</v>
          </cell>
          <cell r="F1966" t="str">
            <v>Pending</v>
          </cell>
        </row>
        <row r="1967">
          <cell r="B1967" t="str">
            <v>6105AK124-6251-ICAL-0001</v>
          </cell>
          <cell r="C1967" t="str">
            <v>Load Bank - Fire Protection and Detection System for Wartsila Load Bank - Instrument Sizing and Specification Sheets</v>
          </cell>
          <cell r="D1967" t="str">
            <v>'-</v>
          </cell>
          <cell r="E1967" t="str">
            <v>RES - Reserved Placeholder</v>
          </cell>
          <cell r="F1967" t="str">
            <v>Pending</v>
          </cell>
        </row>
        <row r="1968">
          <cell r="B1968" t="str">
            <v>6105AK124-6251-ICAL-0002</v>
          </cell>
          <cell r="C1968" t="str">
            <v>Load Bank - Metering Instruments for Wartsila Load Bank - Instrument Sizing and Specification Sheets</v>
          </cell>
          <cell r="D1968" t="str">
            <v>'-</v>
          </cell>
          <cell r="E1968" t="str">
            <v>RES - Reserved Placeholder</v>
          </cell>
          <cell r="F1968" t="str">
            <v>Pending</v>
          </cell>
        </row>
        <row r="1969">
          <cell r="B1969" t="str">
            <v>6105AK124-6251-ICAL-0003</v>
          </cell>
          <cell r="C1969" t="str">
            <v>Load Bank - Fire Protection System Emergency Gen Load Bank - Instrument Sizing and Specification Sheets</v>
          </cell>
          <cell r="D1969" t="str">
            <v>'-</v>
          </cell>
          <cell r="E1969" t="str">
            <v>RES - Reserved Placeholder</v>
          </cell>
          <cell r="F1969" t="str">
            <v>Pending</v>
          </cell>
        </row>
        <row r="1970">
          <cell r="B1970" t="str">
            <v>6105AK124-6251-ICAL-0004</v>
          </cell>
          <cell r="C1970" t="str">
            <v>Load Bank - Metering Instruments for Emergency Gen Load Bank - Instrument Sizing and Specification Sheets</v>
          </cell>
          <cell r="D1970" t="str">
            <v>'-</v>
          </cell>
          <cell r="E1970" t="str">
            <v>RES - Reserved Placeholder</v>
          </cell>
          <cell r="F1970" t="str">
            <v>Pending</v>
          </cell>
        </row>
        <row r="1971">
          <cell r="B1971" t="str">
            <v>6105AK124-6251-IDIA-0001</v>
          </cell>
          <cell r="C1971" t="str">
            <v>Load Bank - Fire Protection and Detection System for Wartsila Load Bank - Smoke and Fire Detection System Design</v>
          </cell>
          <cell r="D1971" t="str">
            <v>'-</v>
          </cell>
          <cell r="E1971" t="str">
            <v>RES - Reserved Placeholder</v>
          </cell>
          <cell r="F1971" t="str">
            <v>Pending</v>
          </cell>
        </row>
        <row r="1972">
          <cell r="B1972" t="str">
            <v>6105AK124-6251-IDIA-0002</v>
          </cell>
          <cell r="C1972" t="str">
            <v>Load Bank - Perimeter Fencing for for Wartsila Load Bank - Closed Circuit Television (CCTV) Design</v>
          </cell>
          <cell r="D1972" t="str">
            <v>'-</v>
          </cell>
          <cell r="E1972" t="str">
            <v>RES - Reserved Placeholder</v>
          </cell>
          <cell r="F1972" t="str">
            <v>Pending</v>
          </cell>
        </row>
        <row r="1973">
          <cell r="B1973" t="str">
            <v>6105AK124-6251-IDIA-0003</v>
          </cell>
          <cell r="C1973" t="str">
            <v>Load Bank - Fire Protection System Emergency Gen Load Bank - Smoke and Fire Detection System Design</v>
          </cell>
          <cell r="D1973" t="str">
            <v>'-</v>
          </cell>
          <cell r="E1973" t="str">
            <v>RES - Reserved Placeholder</v>
          </cell>
          <cell r="F1973" t="str">
            <v>Pending</v>
          </cell>
        </row>
        <row r="1974">
          <cell r="B1974" t="str">
            <v>6105AK124-6251-IDIA-0004</v>
          </cell>
          <cell r="C1974" t="str">
            <v>Load Bank - Perimeter Fencing for Emergency Gen Load Bank - Closed Circuit Television (CCTV) Design</v>
          </cell>
          <cell r="D1974" t="str">
            <v>'-</v>
          </cell>
          <cell r="E1974" t="str">
            <v>RES - Reserved Placeholder</v>
          </cell>
          <cell r="F1974" t="str">
            <v>Pending</v>
          </cell>
        </row>
        <row r="1975">
          <cell r="B1975" t="str">
            <v>6105AK124-6251-IHAC-0001</v>
          </cell>
          <cell r="C1975" t="str">
            <v>Load Bank - Fire Protection and Detection System for Wartsila Load Bank - Process Safety Design Review (HAZOP and LOPA)</v>
          </cell>
          <cell r="D1975" t="str">
            <v>'-</v>
          </cell>
          <cell r="E1975" t="str">
            <v>RES - Reserved Placeholder</v>
          </cell>
          <cell r="F1975" t="str">
            <v>Pending</v>
          </cell>
        </row>
        <row r="1976">
          <cell r="B1976" t="str">
            <v>6105AK124-6251-IHAC-0002</v>
          </cell>
          <cell r="C1976" t="str">
            <v>Load Bank - Fire Protection System Emergency Gen Load Bank - Process Safety Design Review (HAZOP and LOPA)</v>
          </cell>
          <cell r="D1976" t="str">
            <v>'-</v>
          </cell>
          <cell r="E1976" t="str">
            <v>RES - Reserved Placeholder</v>
          </cell>
          <cell r="F1976" t="str">
            <v>Pending</v>
          </cell>
        </row>
        <row r="1977">
          <cell r="B1977" t="str">
            <v>6105AK124-6251-IITD-0001</v>
          </cell>
          <cell r="C1977" t="str">
            <v>Load Bank - Metering Instruments for Wartsila Load Bank - Instrument Wiring Loop Diagrams and Cable Schedule</v>
          </cell>
          <cell r="D1977" t="str">
            <v>'-</v>
          </cell>
          <cell r="E1977" t="str">
            <v>RES - Reserved Placeholder</v>
          </cell>
          <cell r="F1977" t="str">
            <v>Pending</v>
          </cell>
        </row>
        <row r="1978">
          <cell r="B1978" t="str">
            <v>6105AK124-6251-IITD-0002</v>
          </cell>
          <cell r="C1978" t="str">
            <v>Load Bank - Metering Instruments for Emergency Gen Load Bank - Instrument Wiring Loop Diagrams and Cable Schedule</v>
          </cell>
          <cell r="D1978" t="str">
            <v>'-</v>
          </cell>
          <cell r="E1978" t="str">
            <v>RES - Reserved Placeholder</v>
          </cell>
          <cell r="F1978" t="str">
            <v>Pending</v>
          </cell>
        </row>
        <row r="1979">
          <cell r="B1979" t="str">
            <v>6105AK124-6251-ILST-0001</v>
          </cell>
          <cell r="C1979" t="str">
            <v>Load Bank - Fire Protection and Detection System for Wartsila Load Bank - Equipment Alarm and Trip Level Register</v>
          </cell>
          <cell r="D1979" t="str">
            <v>'-</v>
          </cell>
          <cell r="E1979" t="str">
            <v>RES - Reserved Placeholder</v>
          </cell>
          <cell r="F1979" t="str">
            <v>Pending</v>
          </cell>
        </row>
        <row r="1980">
          <cell r="B1980" t="str">
            <v>6105AK124-6251-ILST-0002</v>
          </cell>
          <cell r="C1980" t="str">
            <v>Load Bank - Fire Protection and Detection System for Wartsila Load Bank - Instrumentation Equipment Tag Register</v>
          </cell>
          <cell r="D1980" t="str">
            <v>'-</v>
          </cell>
          <cell r="E1980" t="str">
            <v>RES - Reserved Placeholder</v>
          </cell>
          <cell r="F1980" t="str">
            <v>Pending</v>
          </cell>
        </row>
        <row r="1981">
          <cell r="B1981" t="str">
            <v>6105AK124-6251-ILST-0003</v>
          </cell>
          <cell r="C1981" t="str">
            <v>Load Bank - Metering Instruments for Wartsila Load Bank - Instrumentation Equipment Tag Register</v>
          </cell>
          <cell r="D1981" t="str">
            <v>'-</v>
          </cell>
          <cell r="E1981" t="str">
            <v>RES - Reserved Placeholder</v>
          </cell>
          <cell r="F1981" t="str">
            <v>Pending</v>
          </cell>
        </row>
        <row r="1982">
          <cell r="B1982" t="str">
            <v>6105AK124-6251-ILST-0004</v>
          </cell>
          <cell r="C1982" t="str">
            <v>Load Bank - Metering Instruments for Wartsila Load Bank - Equipment Alarm and Trip Level Register</v>
          </cell>
          <cell r="D1982" t="str">
            <v>'-</v>
          </cell>
          <cell r="E1982" t="str">
            <v>RES - Reserved Placeholder</v>
          </cell>
          <cell r="F1982" t="str">
            <v>Pending</v>
          </cell>
        </row>
        <row r="1983">
          <cell r="B1983" t="str">
            <v>6105AK124-6251-ILST-0005</v>
          </cell>
          <cell r="C1983" t="str">
            <v>Load Bank - Fire Protection System Emergency Gen Load Bank - Equipment Alarm and Trip Level Register</v>
          </cell>
          <cell r="D1983" t="str">
            <v>'-</v>
          </cell>
          <cell r="E1983" t="str">
            <v>RES - Reserved Placeholder</v>
          </cell>
          <cell r="F1983" t="str">
            <v>Pending</v>
          </cell>
        </row>
        <row r="1984">
          <cell r="B1984" t="str">
            <v>6105AK124-6251-ILST-0006</v>
          </cell>
          <cell r="C1984" t="str">
            <v>Load Bank - Fire Protection System Emergency Gen Load Bank - Instrumentation Equipment Tag Register</v>
          </cell>
          <cell r="D1984" t="str">
            <v>'-</v>
          </cell>
          <cell r="E1984" t="str">
            <v>RES - Reserved Placeholder</v>
          </cell>
          <cell r="F1984" t="str">
            <v>Pending</v>
          </cell>
        </row>
        <row r="1985">
          <cell r="B1985" t="str">
            <v>6105AK124-6251-ILST-0007</v>
          </cell>
          <cell r="C1985" t="str">
            <v>Load Bank - Metering Instruments for Emergency Gen Load Bank - Instrumentation Equipment Tag Register</v>
          </cell>
          <cell r="D1985" t="str">
            <v>'-</v>
          </cell>
          <cell r="E1985" t="str">
            <v>RES - Reserved Placeholder</v>
          </cell>
          <cell r="F1985" t="str">
            <v>Pending</v>
          </cell>
        </row>
        <row r="1986">
          <cell r="B1986" t="str">
            <v>6105AK124-6251-ILST-0008</v>
          </cell>
          <cell r="C1986" t="str">
            <v>Load Bank - Metering Instruments for Emergency Gen Load Bank - Equipment Alarm and Trip Level Register</v>
          </cell>
          <cell r="D1986" t="str">
            <v>'-</v>
          </cell>
          <cell r="E1986" t="str">
            <v>RES - Reserved Placeholder</v>
          </cell>
          <cell r="F1986" t="str">
            <v>Pending</v>
          </cell>
        </row>
        <row r="1987">
          <cell r="B1987" t="str">
            <v>6105AK124-6251-IQRA-0001</v>
          </cell>
          <cell r="C1987" t="str">
            <v>Load Bank - Fire Protection and Detection System for Wartsila Load Bank - Risk Assessment: Fire and Explosions</v>
          </cell>
          <cell r="D1987" t="str">
            <v>'-</v>
          </cell>
          <cell r="E1987" t="str">
            <v>RES - Reserved Placeholder</v>
          </cell>
          <cell r="F1987" t="str">
            <v>Pending</v>
          </cell>
        </row>
        <row r="1988">
          <cell r="B1988" t="str">
            <v>6105AK124-6251-IQRA-0002</v>
          </cell>
          <cell r="C1988" t="str">
            <v>Load Bank - Fire Protection System Emergency Gen Load Bank - Risk Assessment: Fire and Explosions</v>
          </cell>
          <cell r="D1988" t="str">
            <v>'-</v>
          </cell>
          <cell r="E1988" t="str">
            <v>RES - Reserved Placeholder</v>
          </cell>
          <cell r="F1988" t="str">
            <v>Pending</v>
          </cell>
        </row>
        <row r="1989">
          <cell r="B1989" t="str">
            <v>6105AK124-6251-ISPC-0001</v>
          </cell>
          <cell r="C1989" t="str">
            <v>Load Bank - Metering Instruments for Wartsila Load Bank - Junction Box and Interface Cabinet Design</v>
          </cell>
          <cell r="D1989" t="str">
            <v>'-</v>
          </cell>
          <cell r="E1989" t="str">
            <v>RES - Reserved Placeholder</v>
          </cell>
          <cell r="F1989" t="str">
            <v>Pending</v>
          </cell>
        </row>
        <row r="1990">
          <cell r="B1990" t="str">
            <v>6105AK124-6251-ISPC-0002</v>
          </cell>
          <cell r="C1990" t="str">
            <v>Load Bank - Earthing System for Wartsila Load Bank - Junction Box and Interface Cabinet Design</v>
          </cell>
          <cell r="D1990" t="str">
            <v>'-</v>
          </cell>
          <cell r="E1990" t="str">
            <v>RES - Reserved Placeholder</v>
          </cell>
          <cell r="F1990" t="str">
            <v>Pending</v>
          </cell>
        </row>
        <row r="1991">
          <cell r="B1991" t="str">
            <v>6105AK124-6251-ISPC-0003</v>
          </cell>
          <cell r="C1991" t="str">
            <v>Load Bank - Metering Instruments for Emergency Gen Load Bank - Junction Box and Interface Cabinet Design</v>
          </cell>
          <cell r="D1991" t="str">
            <v>'-</v>
          </cell>
          <cell r="E1991" t="str">
            <v>RES - Reserved Placeholder</v>
          </cell>
          <cell r="F1991" t="str">
            <v>Pending</v>
          </cell>
        </row>
        <row r="1992">
          <cell r="B1992" t="str">
            <v>6105AK124-6251-ISPC-0004</v>
          </cell>
          <cell r="C1992" t="str">
            <v>Load Bank - Earthing System forEmergency Gen Load Bank - Junction Box and Interface Cabinet Design</v>
          </cell>
          <cell r="D1992" t="str">
            <v>'-</v>
          </cell>
          <cell r="E1992" t="str">
            <v>RES - Reserved Placeholder</v>
          </cell>
          <cell r="F1992" t="str">
            <v>Pending</v>
          </cell>
        </row>
        <row r="1993">
          <cell r="B1993" t="str">
            <v>6105AK124-6251-MCAL-0001</v>
          </cell>
          <cell r="C1993" t="str">
            <v>Load Bank - 36 MVA Power Station Mobile Load Bank Cable Racks - Vessel and Structure Design with Stress Analysis Calcs</v>
          </cell>
          <cell r="D1993" t="str">
            <v>'-</v>
          </cell>
          <cell r="E1993" t="str">
            <v>RES - Reserved Placeholder</v>
          </cell>
          <cell r="F1993" t="str">
            <v>Pending</v>
          </cell>
        </row>
        <row r="1994">
          <cell r="B1994" t="str">
            <v>6105AK124-6251-MCAL-0002</v>
          </cell>
          <cell r="C1994" t="str">
            <v>Load Bank - Fire Protection and Detection System for Wartsila Load Bank - Piping Pressure Drop Calculations</v>
          </cell>
          <cell r="D1994" t="str">
            <v>'-</v>
          </cell>
          <cell r="E1994" t="str">
            <v>RES - Reserved Placeholder</v>
          </cell>
          <cell r="F1994" t="str">
            <v>Pending</v>
          </cell>
        </row>
        <row r="1995">
          <cell r="B1995" t="str">
            <v>6105AK124-6251-MCAL-0003</v>
          </cell>
          <cell r="C1995" t="str">
            <v>Load Bank - Cable Racks and Trays for Wartsila Load Bank - Vessel and Structure Design with Stress Analysis Calcs</v>
          </cell>
          <cell r="D1995" t="str">
            <v>'-</v>
          </cell>
          <cell r="E1995" t="str">
            <v>RES - Reserved Placeholder</v>
          </cell>
          <cell r="F1995" t="str">
            <v>Pending</v>
          </cell>
        </row>
        <row r="1996">
          <cell r="B1996" t="str">
            <v>6105AK124-6251-MCAL-0004</v>
          </cell>
          <cell r="C1996" t="str">
            <v>Load Bank - Fire Protection System Emergency Gen Load Bank - Piping Pressure Drop Calculations</v>
          </cell>
          <cell r="D1996" t="str">
            <v>'-</v>
          </cell>
          <cell r="E1996" t="str">
            <v>RES - Reserved Placeholder</v>
          </cell>
          <cell r="F1996" t="str">
            <v>Pending</v>
          </cell>
        </row>
        <row r="1997">
          <cell r="B1997" t="str">
            <v>6105AK124-6251-MCAL-0005</v>
          </cell>
          <cell r="C1997" t="str">
            <v>Load Bank - Cable Racks and Trays for Emergency Gen Load Bank - Vessel and Structure Design with Stress Analysis Calcs</v>
          </cell>
          <cell r="D1997" t="str">
            <v>'-</v>
          </cell>
          <cell r="E1997" t="str">
            <v>RES - Reserved Placeholder</v>
          </cell>
          <cell r="F1997" t="str">
            <v>Pending</v>
          </cell>
        </row>
        <row r="1998">
          <cell r="B1998" t="str">
            <v>6105AK124-6251-MDST-0001</v>
          </cell>
          <cell r="C1998" t="str">
            <v>Load Bank - Fire Protection and Detection System for Wartsila Load Bank - Pressure Relief Devices Design and Specification</v>
          </cell>
          <cell r="D1998" t="str">
            <v>'-</v>
          </cell>
          <cell r="E1998" t="str">
            <v>RES - Reserved Placeholder</v>
          </cell>
          <cell r="F1998" t="str">
            <v>Pending</v>
          </cell>
        </row>
        <row r="1999">
          <cell r="B1999" t="str">
            <v>6105AK124-6251-MDST-0002</v>
          </cell>
          <cell r="C1999" t="str">
            <v>Load Bank - Fire Protection System Emergency Gen Load Bank - Pressure Relief Devices Design and Specification</v>
          </cell>
          <cell r="D1999" t="str">
            <v>'-</v>
          </cell>
          <cell r="E1999" t="str">
            <v>RES - Reserved Placeholder</v>
          </cell>
          <cell r="F1999" t="str">
            <v>Pending</v>
          </cell>
        </row>
        <row r="2000">
          <cell r="B2000" t="str">
            <v>6105AK124-6251-MEQL-0001</v>
          </cell>
          <cell r="C2000" t="str">
            <v>Load Bank - Fire Protection and Detection System for Wartsila Load Bank - Mechanical Equipment Register with Specifications</v>
          </cell>
          <cell r="D2000" t="str">
            <v>'-</v>
          </cell>
          <cell r="E2000" t="str">
            <v>RES - Reserved Placeholder</v>
          </cell>
          <cell r="F2000" t="str">
            <v>Pending</v>
          </cell>
        </row>
        <row r="2001">
          <cell r="B2001" t="str">
            <v>6105AK124-6251-MEQL-0002</v>
          </cell>
          <cell r="C2001" t="str">
            <v>Load Bank - Fire Protection System Emergency Gen Load Bank - Mechanical Equipment Register with Specifications</v>
          </cell>
          <cell r="D2001" t="str">
            <v>'-</v>
          </cell>
          <cell r="E2001" t="str">
            <v>RES - Reserved Placeholder</v>
          </cell>
          <cell r="F2001" t="str">
            <v>Pending</v>
          </cell>
        </row>
        <row r="2002">
          <cell r="B2002" t="str">
            <v>6105AK124-6251-MISO-0001</v>
          </cell>
          <cell r="C2002" t="str">
            <v>Load Bank - Fire Protection and Detection System for Wartsila Load Bank - Piping Isometric Design and Layouts</v>
          </cell>
          <cell r="D2002" t="str">
            <v>'-</v>
          </cell>
          <cell r="E2002" t="str">
            <v>RES - Reserved Placeholder</v>
          </cell>
          <cell r="F2002" t="str">
            <v>Pending</v>
          </cell>
        </row>
        <row r="2003">
          <cell r="B2003" t="str">
            <v>6105AK124-6251-MISO-0002</v>
          </cell>
          <cell r="C2003" t="str">
            <v>Load Bank - Fire Protection System Emergency Gen Load Bank - Piping Isometric Design and Layouts</v>
          </cell>
          <cell r="D2003" t="str">
            <v>'-</v>
          </cell>
          <cell r="E2003" t="str">
            <v>RES - Reserved Placeholder</v>
          </cell>
          <cell r="F2003" t="str">
            <v>Pending</v>
          </cell>
        </row>
        <row r="2004">
          <cell r="B2004" t="str">
            <v>6105AK124-6251-MPRC-0001</v>
          </cell>
          <cell r="C2004" t="str">
            <v>Load Bank - Terrace Roads and Access-ways for Wartsila Load Bank - Rigging Study and Lifting Equipment Design</v>
          </cell>
          <cell r="D2004" t="str">
            <v>'-</v>
          </cell>
          <cell r="E2004" t="str">
            <v>RES - Reserved Placeholder</v>
          </cell>
          <cell r="F2004" t="str">
            <v>Pending</v>
          </cell>
        </row>
        <row r="2005">
          <cell r="B2005" t="str">
            <v>6105AK124-6251-MPRC-0002</v>
          </cell>
          <cell r="C2005" t="str">
            <v>Load Bank - Perimeter Fencing for Emergency Gen Load Bank - Rigging Study and Lifting Equipment Design</v>
          </cell>
          <cell r="D2005" t="str">
            <v>'-</v>
          </cell>
          <cell r="E2005" t="str">
            <v>RES - Reserved Placeholder</v>
          </cell>
          <cell r="F2005" t="str">
            <v>Pending</v>
          </cell>
        </row>
        <row r="2006">
          <cell r="B2006" t="str">
            <v>6105AK124-6251-MPSP-0001</v>
          </cell>
          <cell r="C2006" t="str">
            <v>Load Bank - 36 MVA Power Station Mobile Load Bank Cable Racks - Pipe and Cable Support Racks Design</v>
          </cell>
          <cell r="D2006" t="str">
            <v>'-</v>
          </cell>
          <cell r="E2006" t="str">
            <v>RES - Reserved Placeholder</v>
          </cell>
          <cell r="F2006" t="str">
            <v>Pending</v>
          </cell>
        </row>
        <row r="2007">
          <cell r="B2007" t="str">
            <v>6105AK124-6251-MPSP-0002</v>
          </cell>
          <cell r="C2007" t="str">
            <v>Load Bank - Fire Protection and Detection System for Wartsila Load Bank - Pipe and Cable Support Racks Design</v>
          </cell>
          <cell r="D2007" t="str">
            <v>'-</v>
          </cell>
          <cell r="E2007" t="str">
            <v>RES - Reserved Placeholder</v>
          </cell>
          <cell r="F2007" t="str">
            <v>Pending</v>
          </cell>
        </row>
        <row r="2008">
          <cell r="B2008" t="str">
            <v>6105AK124-6251-MPSP-0003</v>
          </cell>
          <cell r="C2008" t="str">
            <v>Load Bank - MV Cabling and Termination for Wartsila Load Bank - Pipe and Cable Support Racks Design</v>
          </cell>
          <cell r="D2008" t="str">
            <v>'-</v>
          </cell>
          <cell r="E2008" t="str">
            <v>RES - Reserved Placeholder</v>
          </cell>
          <cell r="F2008" t="str">
            <v>Pending</v>
          </cell>
        </row>
        <row r="2009">
          <cell r="B2009" t="str">
            <v>6105AK124-6251-MPSP-0004</v>
          </cell>
          <cell r="C2009" t="str">
            <v>Load Bank - LV, Control and Signal Cables for Wartsila Load Bank - Pipe and Cable Support Racks Design</v>
          </cell>
          <cell r="D2009" t="str">
            <v>'-</v>
          </cell>
          <cell r="E2009" t="str">
            <v>RES - Reserved Placeholder</v>
          </cell>
          <cell r="F2009" t="str">
            <v>Pending</v>
          </cell>
        </row>
        <row r="2010">
          <cell r="B2010" t="str">
            <v>6105AK124-6251-MPSP-0005</v>
          </cell>
          <cell r="C2010" t="str">
            <v>Load Bank - Cable Racks and Trays for Wartsila Load Bank - Pipe and Cable Support Racks Design</v>
          </cell>
          <cell r="D2010" t="str">
            <v>'-</v>
          </cell>
          <cell r="E2010" t="str">
            <v>RES - Reserved Placeholder</v>
          </cell>
          <cell r="F2010" t="str">
            <v>Pending</v>
          </cell>
        </row>
        <row r="2011">
          <cell r="B2011" t="str">
            <v>6105AK124-6251-MPSP-0006</v>
          </cell>
          <cell r="C2011" t="str">
            <v>Load Bank - Fire Protection System Emergency Gen Load Bank - Pipe and Cable Support Racks Design</v>
          </cell>
          <cell r="D2011" t="str">
            <v>'-</v>
          </cell>
          <cell r="E2011" t="str">
            <v>RES - Reserved Placeholder</v>
          </cell>
          <cell r="F2011" t="str">
            <v>Pending</v>
          </cell>
        </row>
        <row r="2012">
          <cell r="B2012" t="str">
            <v>6105AK124-6251-MPSP-0007</v>
          </cell>
          <cell r="C2012" t="str">
            <v>Load Bank - MV Cabling and Termination for Emergency Gen Load Bank - Pipe and Cable Support Racks Design</v>
          </cell>
          <cell r="D2012" t="str">
            <v>'-</v>
          </cell>
          <cell r="E2012" t="str">
            <v>RES - Reserved Placeholder</v>
          </cell>
          <cell r="F2012" t="str">
            <v>Pending</v>
          </cell>
        </row>
        <row r="2013">
          <cell r="B2013" t="str">
            <v>6105AK124-6251-MPSP-0008</v>
          </cell>
          <cell r="C2013" t="str">
            <v>Load Bank - LV, Control and Signal Cables for Emergency Gen Load Bank - Pipe and Cable Support Racks Design</v>
          </cell>
          <cell r="D2013" t="str">
            <v>'-</v>
          </cell>
          <cell r="E2013" t="str">
            <v>RES - Reserved Placeholder</v>
          </cell>
          <cell r="F2013" t="str">
            <v>Pending</v>
          </cell>
        </row>
        <row r="2014">
          <cell r="B2014" t="str">
            <v>6105AK124-6251-MPSP-0009</v>
          </cell>
          <cell r="C2014" t="str">
            <v>Load Bank - Cable Racks and Trays for Emergency Gen Load Bank - Pipe and Cable Support Racks Design</v>
          </cell>
          <cell r="D2014" t="str">
            <v>'-</v>
          </cell>
          <cell r="E2014" t="str">
            <v>RES - Reserved Placeholder</v>
          </cell>
          <cell r="F2014" t="str">
            <v>Pending</v>
          </cell>
        </row>
        <row r="2015">
          <cell r="B2015" t="str">
            <v>6105AK124-6251-MQAD-0001</v>
          </cell>
          <cell r="C2015" t="str">
            <v>Load Bank - Fire Protection and Detection System for Wartsila Load Bank - Fabrication Inspection QC Pack (Incl. NDT)</v>
          </cell>
          <cell r="D2015" t="str">
            <v>'-</v>
          </cell>
          <cell r="E2015" t="str">
            <v>RES - Reserved Placeholder</v>
          </cell>
          <cell r="F2015" t="str">
            <v>Pending</v>
          </cell>
        </row>
        <row r="2016">
          <cell r="B2016" t="str">
            <v>6105AK124-6251-MQAD-0002</v>
          </cell>
          <cell r="C2016" t="str">
            <v>Load Bank - Fire Protection System Emergency Gen Load Bank - Fabrication Inspection QC Pack (Incl. NDT)</v>
          </cell>
          <cell r="D2016" t="str">
            <v>'-</v>
          </cell>
          <cell r="E2016" t="str">
            <v>RES - Reserved Placeholder</v>
          </cell>
          <cell r="F2016" t="str">
            <v>Pending</v>
          </cell>
        </row>
        <row r="2017">
          <cell r="B2017" t="str">
            <v>6105AK124-6251-MSPC-0001</v>
          </cell>
          <cell r="C2017" t="str">
            <v>Load Bank - 36 MVA Power Station Mobile Load Bank Cable Racks - Material Selection and Verification Specification</v>
          </cell>
          <cell r="D2017" t="str">
            <v>'-</v>
          </cell>
          <cell r="E2017" t="str">
            <v>RES - Reserved Placeholder</v>
          </cell>
          <cell r="F2017" t="str">
            <v>Pending</v>
          </cell>
        </row>
        <row r="2018">
          <cell r="B2018" t="str">
            <v>6105AK124-6251-MSPC-0002</v>
          </cell>
          <cell r="C2018" t="str">
            <v>Load Bank - Fire Protection and Detection System for Wartsila Load Bank - Material Selection and Verification Specification</v>
          </cell>
          <cell r="D2018" t="str">
            <v>'-</v>
          </cell>
          <cell r="E2018" t="str">
            <v>RES - Reserved Placeholder</v>
          </cell>
          <cell r="F2018" t="str">
            <v>Pending</v>
          </cell>
        </row>
        <row r="2019">
          <cell r="B2019" t="str">
            <v>6105AK124-6251-MSPC-0003</v>
          </cell>
          <cell r="C2019" t="str">
            <v>Load Bank - Fire Protection and Detection System for Wartsila Load Bank - Gasket Schedule and Material Specification</v>
          </cell>
          <cell r="D2019" t="str">
            <v>'-</v>
          </cell>
          <cell r="E2019" t="str">
            <v>RES - Reserved Placeholder</v>
          </cell>
          <cell r="F2019" t="str">
            <v>Pending</v>
          </cell>
        </row>
        <row r="2020">
          <cell r="B2020" t="str">
            <v>6105AK124-6251-MSPC-0004</v>
          </cell>
          <cell r="C2020" t="str">
            <v>Load Bank - Cable Racks and Trays for Wartsila Load Bank - Material Selection and Verification Specification</v>
          </cell>
          <cell r="D2020" t="str">
            <v>'-</v>
          </cell>
          <cell r="E2020" t="str">
            <v>RES - Reserved Placeholder</v>
          </cell>
          <cell r="F2020" t="str">
            <v>Pending</v>
          </cell>
        </row>
        <row r="2021">
          <cell r="B2021" t="str">
            <v>6105AK124-6251-MSPC-0005</v>
          </cell>
          <cell r="C2021" t="str">
            <v>Load Bank - Fire Protection System Emergency Gen Load Bank - Material Selection and Verification Specification</v>
          </cell>
          <cell r="D2021" t="str">
            <v>'-</v>
          </cell>
          <cell r="E2021" t="str">
            <v>RES - Reserved Placeholder</v>
          </cell>
          <cell r="F2021" t="str">
            <v>Pending</v>
          </cell>
        </row>
        <row r="2022">
          <cell r="B2022" t="str">
            <v>6105AK124-6251-MSPC-0006</v>
          </cell>
          <cell r="C2022" t="str">
            <v>Load Bank - Fire Protection System Emergency Gen Load Bank - Gasket Schedule and Material Specification</v>
          </cell>
          <cell r="D2022" t="str">
            <v>'-</v>
          </cell>
          <cell r="E2022" t="str">
            <v>RES - Reserved Placeholder</v>
          </cell>
          <cell r="F2022" t="str">
            <v>Pending</v>
          </cell>
        </row>
        <row r="2023">
          <cell r="B2023" t="str">
            <v>6105AK124-6251-MSPC-0007</v>
          </cell>
          <cell r="C2023" t="str">
            <v>Load Bank - Cable Racks and Trays for Emergency Gen Load Bank - Material Selection and Verification Specification</v>
          </cell>
          <cell r="D2023" t="str">
            <v>'-</v>
          </cell>
          <cell r="E2023" t="str">
            <v>RES - Reserved Placeholder</v>
          </cell>
          <cell r="F2023" t="str">
            <v>Pending</v>
          </cell>
        </row>
        <row r="2024">
          <cell r="B2024" t="str">
            <v>6105AK124-6251-TRPT-0001</v>
          </cell>
          <cell r="C2024" t="str">
            <v>Load Bank - 36 MVA Power Station Mobile Load Bank Concrete Pad - Site Surveying and Geotechnical Report</v>
          </cell>
          <cell r="D2024" t="str">
            <v>'-</v>
          </cell>
          <cell r="E2024" t="str">
            <v>RES - Reserved Placeholder</v>
          </cell>
          <cell r="F2024" t="str">
            <v>Pending</v>
          </cell>
        </row>
        <row r="2025">
          <cell r="B2025" t="str">
            <v>6105AK124-6251-TRPT-0002</v>
          </cell>
          <cell r="C2025" t="str">
            <v>Load Bank - Platform and Foundations for Wartsila Load Bank - Site Surveying and Geotechnical Report</v>
          </cell>
          <cell r="D2025" t="str">
            <v>'-</v>
          </cell>
          <cell r="E2025" t="str">
            <v>RES - Reserved Placeholder</v>
          </cell>
          <cell r="F2025" t="str">
            <v>Pending</v>
          </cell>
        </row>
        <row r="2026">
          <cell r="B2026" t="str">
            <v>6105AK124-6251-TRPT-0003</v>
          </cell>
          <cell r="C2026" t="str">
            <v>Load Bank - Perimeter Fencing for for Wartsila Load Bank - Site Surveying and Geotechnical Report</v>
          </cell>
          <cell r="D2026" t="str">
            <v>'-</v>
          </cell>
          <cell r="E2026" t="str">
            <v>RES - Reserved Placeholder</v>
          </cell>
          <cell r="F2026" t="str">
            <v>Pending</v>
          </cell>
        </row>
        <row r="2027">
          <cell r="B2027" t="str">
            <v>6105AK124-6251-TRPT-0004</v>
          </cell>
          <cell r="C2027" t="str">
            <v>Load Bank - Terrace Roads and Access-ways for Wartsila Load Bank - Site Surveying and Geotechnical Report</v>
          </cell>
          <cell r="D2027" t="str">
            <v>'-</v>
          </cell>
          <cell r="E2027" t="str">
            <v>RES - Reserved Placeholder</v>
          </cell>
          <cell r="F2027" t="str">
            <v>Pending</v>
          </cell>
        </row>
        <row r="2028">
          <cell r="B2028" t="str">
            <v>6105AK124-6251-TRPT-0005</v>
          </cell>
          <cell r="C2028" t="str">
            <v>Load Bank - Pad Platform and Foundations for Emergency Gen Load Bank - Site Surveying and Geotechnical Report</v>
          </cell>
          <cell r="D2028" t="str">
            <v>'-</v>
          </cell>
          <cell r="E2028" t="str">
            <v>RES - Reserved Placeholder</v>
          </cell>
          <cell r="F2028" t="str">
            <v>Pending</v>
          </cell>
        </row>
        <row r="2029">
          <cell r="B2029" t="str">
            <v>6105AK124-6251-TRPT-0006</v>
          </cell>
          <cell r="C2029" t="str">
            <v>Load Bank - Perimeter Fencing for Emergency Gen Load Bank - Site Surveying &amp; Geotechnical Report</v>
          </cell>
          <cell r="D2029" t="str">
            <v>'-</v>
          </cell>
          <cell r="E2029" t="str">
            <v>RES - Reserved Placeholder</v>
          </cell>
          <cell r="F2029" t="str">
            <v>Pending</v>
          </cell>
        </row>
        <row r="2030">
          <cell r="B2030" t="str">
            <v>6105AK124-6251-TSPC-0001</v>
          </cell>
          <cell r="C2030" t="str">
            <v>Load Bank - 36 MVA Power Station Mobile Load Bank Concrete Pad - Civil Design and Requirements</v>
          </cell>
          <cell r="D2030" t="str">
            <v>'-</v>
          </cell>
          <cell r="E2030" t="str">
            <v>RES - Reserved Placeholder</v>
          </cell>
          <cell r="F2030" t="str">
            <v>Pending</v>
          </cell>
        </row>
        <row r="2031">
          <cell r="B2031" t="str">
            <v>6105AK124-6251-TSPC-0002</v>
          </cell>
          <cell r="C2031" t="str">
            <v>Load Bank - Platform and Foundations for Wartsila Load Bank - Civil Design and Requirements</v>
          </cell>
          <cell r="D2031" t="str">
            <v>'-</v>
          </cell>
          <cell r="E2031" t="str">
            <v>RES - Reserved Placeholder</v>
          </cell>
          <cell r="F2031" t="str">
            <v>Pending</v>
          </cell>
        </row>
        <row r="2032">
          <cell r="B2032" t="str">
            <v>6105AK124-6251-TSPC-0003</v>
          </cell>
          <cell r="C2032" t="str">
            <v>Load Bank - Cable Trench and Tunnels for Wartsila Load Bank - Civil Design and Requirements</v>
          </cell>
          <cell r="D2032" t="str">
            <v>'-</v>
          </cell>
          <cell r="E2032" t="str">
            <v>RES - Reserved Placeholder</v>
          </cell>
          <cell r="F2032" t="str">
            <v>Pending</v>
          </cell>
        </row>
        <row r="2033">
          <cell r="B2033" t="str">
            <v>6105AK124-6251-TSPC-0004</v>
          </cell>
          <cell r="C2033" t="str">
            <v>Load Bank - Earthing System for Wartsila Load Bank - Civil Design and Requirements</v>
          </cell>
          <cell r="D2033" t="str">
            <v>'-</v>
          </cell>
          <cell r="E2033" t="str">
            <v>RES - Reserved Placeholder</v>
          </cell>
          <cell r="F2033" t="str">
            <v>Pending</v>
          </cell>
        </row>
        <row r="2034">
          <cell r="B2034" t="str">
            <v>6105AK124-6251-TSPC-0005</v>
          </cell>
          <cell r="C2034" t="str">
            <v>Load Bank - Pad Platform and Foundations for Emergency Gen Load Bank - Civil Design and Requirements</v>
          </cell>
          <cell r="D2034" t="str">
            <v>'-</v>
          </cell>
          <cell r="E2034" t="str">
            <v>RES - Reserved Placeholder</v>
          </cell>
          <cell r="F2034" t="str">
            <v>Pending</v>
          </cell>
        </row>
        <row r="2035">
          <cell r="B2035" t="str">
            <v>6105AK124-6251-TSPC-0006</v>
          </cell>
          <cell r="C2035" t="str">
            <v>Load Bank - Cable Trench and Tunnels for Emergency Gen Load Bank - Civil Design and Requirements</v>
          </cell>
          <cell r="D2035" t="str">
            <v>'-</v>
          </cell>
          <cell r="E2035" t="str">
            <v>RES - Reserved Placeholder</v>
          </cell>
          <cell r="F2035" t="str">
            <v>Pending</v>
          </cell>
        </row>
        <row r="2036">
          <cell r="B2036" t="str">
            <v>6105AK124-6251-TSPC-0007</v>
          </cell>
          <cell r="C2036" t="str">
            <v>Load Bank - Earthing System forEmergency Gen Load Bank - Civil Design and Requirements</v>
          </cell>
          <cell r="D2036" t="str">
            <v>'-</v>
          </cell>
          <cell r="E2036" t="str">
            <v>RES - Reserved Placeholder</v>
          </cell>
          <cell r="F2036" t="str">
            <v>Pending</v>
          </cell>
        </row>
        <row r="2037">
          <cell r="B2037" t="str">
            <v>6105AK124-6251-WELE-0001</v>
          </cell>
          <cell r="C2037" t="str">
            <v>Load Bank - 36 MVA Power Station Mobile Load Bank Concrete Pad - Bulk Earth Works Design and Report</v>
          </cell>
          <cell r="D2037" t="str">
            <v>'-</v>
          </cell>
          <cell r="E2037" t="str">
            <v>RES - Reserved Placeholder</v>
          </cell>
          <cell r="F2037" t="str">
            <v>Pending</v>
          </cell>
        </row>
        <row r="2038">
          <cell r="B2038" t="str">
            <v>6105AK124-6251-WELE-0002</v>
          </cell>
          <cell r="C2038" t="str">
            <v>Load Bank - Platform and Foundations for Wartsila Load Bank - Bulk Earth Works Design and Report</v>
          </cell>
          <cell r="D2038" t="str">
            <v>'-</v>
          </cell>
          <cell r="E2038" t="str">
            <v>RES - Reserved Placeholder</v>
          </cell>
          <cell r="F2038" t="str">
            <v>Pending</v>
          </cell>
        </row>
        <row r="2039">
          <cell r="B2039" t="str">
            <v>6105AK124-6251-WELE-0003</v>
          </cell>
          <cell r="C2039" t="str">
            <v>Load Bank - Terrace Roads and Access-ways for Wartsila Load Bank - Bulk Earth Works Design and Report</v>
          </cell>
          <cell r="D2039" t="str">
            <v>'-</v>
          </cell>
          <cell r="E2039" t="str">
            <v>RES - Reserved Placeholder</v>
          </cell>
          <cell r="F2039" t="str">
            <v>Pending</v>
          </cell>
        </row>
        <row r="2040">
          <cell r="B2040" t="str">
            <v>6105AK124-6251-WELE-0004</v>
          </cell>
          <cell r="C2040" t="str">
            <v>Load Bank - Cable Trench and Tunnels for Wartsila Load Bank - Bulk Earth Works Design and Report</v>
          </cell>
          <cell r="D2040" t="str">
            <v>'-</v>
          </cell>
          <cell r="E2040" t="str">
            <v>RES - Reserved Placeholder</v>
          </cell>
          <cell r="F2040" t="str">
            <v>Pending</v>
          </cell>
        </row>
        <row r="2041">
          <cell r="B2041" t="str">
            <v>6105AK124-6251-WELE-0005</v>
          </cell>
          <cell r="C2041" t="str">
            <v>Load Bank - Pad Platform and Foundations for Emergency Gen Load Bank - Bulk Earth Works Design and Report</v>
          </cell>
          <cell r="D2041" t="str">
            <v>'-</v>
          </cell>
          <cell r="E2041" t="str">
            <v>RES - Reserved Placeholder</v>
          </cell>
          <cell r="F2041" t="str">
            <v>Pending</v>
          </cell>
        </row>
        <row r="2042">
          <cell r="B2042" t="str">
            <v>6105AK124-6251-WELE-0006</v>
          </cell>
          <cell r="C2042" t="str">
            <v>Load Bank - Perimeter Fencing for Emergency Gen Load Bank - Bulk Earth Works Design and Report</v>
          </cell>
          <cell r="D2042" t="str">
            <v>'-</v>
          </cell>
          <cell r="E2042" t="str">
            <v>RES - Reserved Placeholder</v>
          </cell>
          <cell r="F2042" t="str">
            <v>Pending</v>
          </cell>
        </row>
        <row r="2043">
          <cell r="B2043" t="str">
            <v>6105AK124-6251-WELE-0007</v>
          </cell>
          <cell r="C2043" t="str">
            <v>Load Bank - Cable Trench and Tunnels for Emergency Gen Load Bank - Bulk Earth Works Design and Report</v>
          </cell>
          <cell r="D2043" t="str">
            <v>'-</v>
          </cell>
          <cell r="E2043" t="str">
            <v>RES - Reserved Placeholder</v>
          </cell>
          <cell r="F2043" t="str">
            <v>Pending</v>
          </cell>
        </row>
        <row r="2044">
          <cell r="B2044" t="str">
            <v>6105AK124-6251-WLAY-0001</v>
          </cell>
          <cell r="C2044" t="str">
            <v>Load Bank - 36 MVA Power Station Mobile Load Bank Concrete Pad - Drainage, Run-off and Impoundment Design</v>
          </cell>
          <cell r="D2044" t="str">
            <v>'-</v>
          </cell>
          <cell r="E2044" t="str">
            <v>RES - Reserved Placeholder</v>
          </cell>
          <cell r="F2044" t="str">
            <v>Pending</v>
          </cell>
        </row>
        <row r="2045">
          <cell r="B2045" t="str">
            <v>6105AK124-6251-WLAY-0002</v>
          </cell>
          <cell r="C2045" t="str">
            <v>Load Bank - Platform and Foundations for Wartsila Load Bank - Drainage, Run-off and Impoundment Design</v>
          </cell>
          <cell r="D2045" t="str">
            <v>'-</v>
          </cell>
          <cell r="E2045" t="str">
            <v>RES - Reserved Placeholder</v>
          </cell>
          <cell r="F2045" t="str">
            <v>Pending</v>
          </cell>
        </row>
        <row r="2046">
          <cell r="B2046" t="str">
            <v>6105AK124-6251-WLAY-0003</v>
          </cell>
          <cell r="C2046" t="str">
            <v>Load Bank - Terrace Roads and Access-ways for Wartsila Load Bank - Drainage, Run-off and Impoundment Design</v>
          </cell>
          <cell r="D2046" t="str">
            <v>'-</v>
          </cell>
          <cell r="E2046" t="str">
            <v>RES - Reserved Placeholder</v>
          </cell>
          <cell r="F2046" t="str">
            <v>Pending</v>
          </cell>
        </row>
        <row r="2047">
          <cell r="B2047" t="str">
            <v>6105AK124-6251-WLAY-0004</v>
          </cell>
          <cell r="C2047" t="str">
            <v>Load Bank - Cable Trench and Tunnels for Wartsila Load Bank - Drainage, Run-off and Impoundment Design</v>
          </cell>
          <cell r="D2047" t="str">
            <v>'-</v>
          </cell>
          <cell r="E2047" t="str">
            <v>RES - Reserved Placeholder</v>
          </cell>
          <cell r="F2047" t="str">
            <v>Pending</v>
          </cell>
        </row>
        <row r="2048">
          <cell r="B2048" t="str">
            <v>6105AK124-6251-WLAY-0005</v>
          </cell>
          <cell r="C2048" t="str">
            <v>Load Bank - Pad Platform and Foundations for Emergency Gen Load Bank - Drainage, Run-off and Impoundment Design</v>
          </cell>
          <cell r="D2048" t="str">
            <v>'-</v>
          </cell>
          <cell r="E2048" t="str">
            <v>RES - Reserved Placeholder</v>
          </cell>
          <cell r="F2048" t="str">
            <v>Pending</v>
          </cell>
        </row>
        <row r="2049">
          <cell r="B2049" t="str">
            <v>6105AK124-6251-WLAY-0006</v>
          </cell>
          <cell r="C2049" t="str">
            <v>Load Bank - Perimeter Fencing for Emergency Gen Load Bank - Drainage, Run-off and Impoundment Design</v>
          </cell>
          <cell r="D2049" t="str">
            <v>'-</v>
          </cell>
          <cell r="E2049" t="str">
            <v>RES - Reserved Placeholder</v>
          </cell>
          <cell r="F2049" t="str">
            <v>Pending</v>
          </cell>
        </row>
        <row r="2050">
          <cell r="B2050" t="str">
            <v>6105AK124-6251-WLAY-0007</v>
          </cell>
          <cell r="C2050" t="str">
            <v>Load Bank - Cable Trench and Tunnels for Emergency Gen Load Bank - Drainage, Run-off and Impoundment Design</v>
          </cell>
          <cell r="D2050" t="str">
            <v>'-</v>
          </cell>
          <cell r="E2050" t="str">
            <v>RES - Reserved Placeholder</v>
          </cell>
          <cell r="F2050" t="str">
            <v>Pending</v>
          </cell>
        </row>
        <row r="2051">
          <cell r="B2051" t="str">
            <v>6105AK124-6251-WTRP-0001</v>
          </cell>
          <cell r="C2051" t="str">
            <v>Load Bank - 36 MVA Power Station Mobile Load Bank Concrete Pad - Soil Classification and Nomination Deliverables</v>
          </cell>
          <cell r="D2051" t="str">
            <v>'-</v>
          </cell>
          <cell r="E2051" t="str">
            <v>RES - Reserved Placeholder</v>
          </cell>
          <cell r="F2051" t="str">
            <v>Pending</v>
          </cell>
        </row>
        <row r="2052">
          <cell r="B2052" t="str">
            <v>6105AK124-6251-WTRP-0002</v>
          </cell>
          <cell r="C2052" t="str">
            <v>Load Bank - 36 MVA Power Station Mobile Load Bank Concrete Pad - Soil Resistivity Testing Report</v>
          </cell>
          <cell r="D2052" t="str">
            <v>'-</v>
          </cell>
          <cell r="E2052" t="str">
            <v>RES - Reserved Placeholder</v>
          </cell>
          <cell r="F2052" t="str">
            <v>Pending</v>
          </cell>
        </row>
        <row r="2053">
          <cell r="B2053" t="str">
            <v>6105AK124-6251-WTRP-0003</v>
          </cell>
          <cell r="C2053" t="str">
            <v>Load Bank - Platform and Foundations for Wartsila Load Bank - Soil Classification and Nomination Deliverables</v>
          </cell>
          <cell r="D2053" t="str">
            <v>'-</v>
          </cell>
          <cell r="E2053" t="str">
            <v>RES - Reserved Placeholder</v>
          </cell>
          <cell r="F2053" t="str">
            <v>Pending</v>
          </cell>
        </row>
        <row r="2054">
          <cell r="B2054" t="str">
            <v>6105AK124-6251-WTRP-0004</v>
          </cell>
          <cell r="C2054" t="str">
            <v>Load Bank - Platform and Foundations for Wartsila Load Bank - Soil Resistivity Testing Report</v>
          </cell>
          <cell r="D2054" t="str">
            <v>'-</v>
          </cell>
          <cell r="E2054" t="str">
            <v>RES - Reserved Placeholder</v>
          </cell>
          <cell r="F2054" t="str">
            <v>Pending</v>
          </cell>
        </row>
        <row r="2055">
          <cell r="B2055" t="str">
            <v>6105AK124-6251-WTRP-0005</v>
          </cell>
          <cell r="C2055" t="str">
            <v>Load Bank - Terrace Roads and Access-ways for Wartsila Load Bank - Soil Classification and Nomination Deliverables</v>
          </cell>
          <cell r="D2055" t="str">
            <v>'-</v>
          </cell>
          <cell r="E2055" t="str">
            <v>RES - Reserved Placeholder</v>
          </cell>
          <cell r="F2055" t="str">
            <v>Pending</v>
          </cell>
        </row>
        <row r="2056">
          <cell r="B2056" t="str">
            <v>6105AK124-6251-WTRP-0006</v>
          </cell>
          <cell r="C2056" t="str">
            <v>Load Bank - Terrace Roads and Access-ways for Wartsila Load Bank - Soil Resistivity Testing Report</v>
          </cell>
          <cell r="D2056" t="str">
            <v>'-</v>
          </cell>
          <cell r="E2056" t="str">
            <v>RES - Reserved Placeholder</v>
          </cell>
          <cell r="F2056" t="str">
            <v>Pending</v>
          </cell>
        </row>
        <row r="2057">
          <cell r="B2057" t="str">
            <v>6105AK124-6251-WTRP-0007</v>
          </cell>
          <cell r="C2057" t="str">
            <v>Load Bank - MV Cabling and Termination for Wartsila Load Bank - Soil Classification and Nomination Deliverables</v>
          </cell>
          <cell r="D2057" t="str">
            <v>'-</v>
          </cell>
          <cell r="E2057" t="str">
            <v>RES - Reserved Placeholder</v>
          </cell>
          <cell r="F2057" t="str">
            <v>Pending</v>
          </cell>
        </row>
        <row r="2058">
          <cell r="B2058" t="str">
            <v>6105AK124-6251-WTRP-0008</v>
          </cell>
          <cell r="C2058" t="str">
            <v>Load Bank - LV, Control and Signal Cables for Wartsila Load Bank - Soil Classification and Nomination Deliverables</v>
          </cell>
          <cell r="D2058" t="str">
            <v>'-</v>
          </cell>
          <cell r="E2058" t="str">
            <v>RES - Reserved Placeholder</v>
          </cell>
          <cell r="F2058" t="str">
            <v>Pending</v>
          </cell>
        </row>
        <row r="2059">
          <cell r="B2059" t="str">
            <v>6105AK124-6251-WTRP-0009</v>
          </cell>
          <cell r="C2059" t="str">
            <v>Load Bank - Cable Trench and Tunnels for Wartsila Load Bank - Soil Classification and Nomination Deliverables</v>
          </cell>
          <cell r="D2059" t="str">
            <v>'-</v>
          </cell>
          <cell r="E2059" t="str">
            <v>RES - Reserved Placeholder</v>
          </cell>
          <cell r="F2059" t="str">
            <v>Pending</v>
          </cell>
        </row>
        <row r="2060">
          <cell r="B2060" t="str">
            <v>6105AK124-6251-WTRP-0010</v>
          </cell>
          <cell r="C2060" t="str">
            <v>Load Bank - Lightning Protection System forWartsila Load Bank - Soil Classification and Nomination Deliverables</v>
          </cell>
          <cell r="D2060" t="str">
            <v>'-</v>
          </cell>
          <cell r="E2060" t="str">
            <v>RES - Reserved Placeholder</v>
          </cell>
          <cell r="F2060" t="str">
            <v>Pending</v>
          </cell>
        </row>
        <row r="2061">
          <cell r="B2061" t="str">
            <v>6105AK124-6251-WTRP-0011</v>
          </cell>
          <cell r="C2061" t="str">
            <v>Load Bank - Lightning Protection System forWartsila Load Bank - Soil Resistivity Testing Report</v>
          </cell>
          <cell r="D2061" t="str">
            <v>'-</v>
          </cell>
          <cell r="E2061" t="str">
            <v>RES - Reserved Placeholder</v>
          </cell>
          <cell r="F2061" t="str">
            <v>Pending</v>
          </cell>
        </row>
        <row r="2062">
          <cell r="B2062" t="str">
            <v>6105AK124-6251-WTRP-0012</v>
          </cell>
          <cell r="C2062" t="str">
            <v>Load Bank - Earthing System for Wartsila Load Bank - Soil Resistivity Testing Report</v>
          </cell>
          <cell r="D2062" t="str">
            <v>'-</v>
          </cell>
          <cell r="E2062" t="str">
            <v>RES - Reserved Placeholder</v>
          </cell>
          <cell r="F2062" t="str">
            <v>Pending</v>
          </cell>
        </row>
        <row r="2063">
          <cell r="B2063" t="str">
            <v>6105AK124-6251-WTRP-0013</v>
          </cell>
          <cell r="C2063" t="str">
            <v>Load Bank - Pad Platform and Foundations for Emergency Gen Load Bank - Soil Classification and Nomination Deliverables</v>
          </cell>
          <cell r="D2063" t="str">
            <v>'-</v>
          </cell>
          <cell r="E2063" t="str">
            <v>RES - Reserved Placeholder</v>
          </cell>
          <cell r="F2063" t="str">
            <v>Pending</v>
          </cell>
        </row>
        <row r="2064">
          <cell r="B2064" t="str">
            <v>6105AK124-6251-WTRP-0014</v>
          </cell>
          <cell r="C2064" t="str">
            <v>Load Bank - Pad Platform and Foundations for Emergency Gen Load Bank - Soil Resistivity Testing Report</v>
          </cell>
          <cell r="D2064" t="str">
            <v>'-</v>
          </cell>
          <cell r="E2064" t="str">
            <v>RES - Reserved Placeholder</v>
          </cell>
          <cell r="F2064" t="str">
            <v>Pending</v>
          </cell>
        </row>
        <row r="2065">
          <cell r="B2065" t="str">
            <v>6105AK124-6251-WTRP-0015</v>
          </cell>
          <cell r="C2065" t="str">
            <v>Load Bank - Perimeter Fencing for Emergency Gen Load Bank - Soil Classification and Nomination Deliverables</v>
          </cell>
          <cell r="D2065" t="str">
            <v>'-</v>
          </cell>
          <cell r="E2065" t="str">
            <v>RES - Reserved Placeholder</v>
          </cell>
          <cell r="F2065" t="str">
            <v>Pending</v>
          </cell>
        </row>
        <row r="2066">
          <cell r="B2066" t="str">
            <v>6105AK124-6251-WTRP-0016</v>
          </cell>
          <cell r="C2066" t="str">
            <v>Load Bank - Perimeter Fencing for Emergency Gen Load Bank - Soil Resistivity Testing Report</v>
          </cell>
          <cell r="D2066" t="str">
            <v>'-</v>
          </cell>
          <cell r="E2066" t="str">
            <v>RES - Reserved Placeholder</v>
          </cell>
          <cell r="F2066" t="str">
            <v>Pending</v>
          </cell>
        </row>
        <row r="2067">
          <cell r="B2067" t="str">
            <v>6105AK124-6251-WTRP-0017</v>
          </cell>
          <cell r="C2067" t="str">
            <v>Load Bank - MV Cabling and Termination for Emergency Gen Load Bank - Soil Classification and Nomination Deliverables</v>
          </cell>
          <cell r="D2067" t="str">
            <v>'-</v>
          </cell>
          <cell r="E2067" t="str">
            <v>RES - Reserved Placeholder</v>
          </cell>
          <cell r="F2067" t="str">
            <v>Pending</v>
          </cell>
        </row>
        <row r="2068">
          <cell r="B2068" t="str">
            <v>6105AK124-6251-WTRP-0018</v>
          </cell>
          <cell r="C2068" t="str">
            <v>Load Bank - LV, Control and Signal Cables for Emergency Gen Load Bank - Soil Classification and Nomination Deliverables</v>
          </cell>
          <cell r="D2068" t="str">
            <v>'-</v>
          </cell>
          <cell r="E2068" t="str">
            <v>RES - Reserved Placeholder</v>
          </cell>
          <cell r="F2068" t="str">
            <v>Pending</v>
          </cell>
        </row>
        <row r="2069">
          <cell r="B2069" t="str">
            <v>6105AK124-6251-WTRP-0019</v>
          </cell>
          <cell r="C2069" t="str">
            <v>Load Bank - Cable Trench and Tunnels for Emergency Gen Load Bank - Soil Classification and Nomination Deliverables</v>
          </cell>
          <cell r="D2069" t="str">
            <v>'-</v>
          </cell>
          <cell r="E2069" t="str">
            <v>RES - Reserved Placeholder</v>
          </cell>
          <cell r="F2069" t="str">
            <v>Pending</v>
          </cell>
        </row>
        <row r="2070">
          <cell r="B2070" t="str">
            <v>6105AK124-6251-WTRP-0020</v>
          </cell>
          <cell r="C2070" t="str">
            <v>Load Bank - Lightning Protection System for Emergency Gen Load Bank - Soil Classification and Nomination Deliverables</v>
          </cell>
          <cell r="D2070" t="str">
            <v>'-</v>
          </cell>
          <cell r="E2070" t="str">
            <v>RES - Reserved Placeholder</v>
          </cell>
          <cell r="F2070" t="str">
            <v>Pending</v>
          </cell>
        </row>
        <row r="2071">
          <cell r="B2071" t="str">
            <v>6105AK124-6251-WTRP-0021</v>
          </cell>
          <cell r="C2071" t="str">
            <v>Load Bank - Lightning Protection System for Emergency Gen Load Bank - Soil Resistivity Testing Report</v>
          </cell>
          <cell r="D2071" t="str">
            <v>'-</v>
          </cell>
          <cell r="E2071" t="str">
            <v>RES - Reserved Placeholder</v>
          </cell>
          <cell r="F2071" t="str">
            <v>Pending</v>
          </cell>
        </row>
        <row r="2072">
          <cell r="B2072" t="str">
            <v>6105AK124-6251-WTRP-0022</v>
          </cell>
          <cell r="C2072" t="str">
            <v>Load Bank - Earthing System forEmergency Gen Load Bank - Soil Resistivity Testing Report</v>
          </cell>
          <cell r="D2072" t="str">
            <v>'-</v>
          </cell>
          <cell r="E2072" t="str">
            <v>RES - Reserved Placeholder</v>
          </cell>
          <cell r="F2072" t="str">
            <v>Pending</v>
          </cell>
        </row>
        <row r="2073">
          <cell r="B2073" t="str">
            <v>6105AK124-6252-BDBD-0001</v>
          </cell>
          <cell r="C2073" t="str">
            <v>Harmonic Filters 1 - Harmonic Filter Project Package - Design Criteria / Basis of Design</v>
          </cell>
          <cell r="D2073" t="str">
            <v>'-</v>
          </cell>
          <cell r="E2073" t="str">
            <v>RES - Reserved Placeholder</v>
          </cell>
          <cell r="F2073" t="str">
            <v>Pending</v>
          </cell>
        </row>
        <row r="2074">
          <cell r="B2074" t="str">
            <v>6105AK124-6252-BPHL-0001</v>
          </cell>
          <cell r="C2074" t="str">
            <v>Harmonic Filters 1 - Harmonic Filter Project Package - Control Philosophy</v>
          </cell>
          <cell r="D2074" t="str">
            <v>'-</v>
          </cell>
          <cell r="E2074" t="str">
            <v>RES - Reserved Placeholder</v>
          </cell>
          <cell r="F2074" t="str">
            <v>Pending</v>
          </cell>
        </row>
        <row r="2075">
          <cell r="B2075" t="str">
            <v>6105AK124-6252-BPHL-0002</v>
          </cell>
          <cell r="C2075" t="str">
            <v>Harmonic Filters 1 - Harmonic Filter Project Package - Synchronization Philosophy</v>
          </cell>
          <cell r="D2075" t="str">
            <v>'-</v>
          </cell>
          <cell r="E2075" t="str">
            <v>RES - Reserved Placeholder</v>
          </cell>
          <cell r="F2075" t="str">
            <v>Pending</v>
          </cell>
        </row>
        <row r="2076">
          <cell r="B2076" t="str">
            <v>6105AK124-6252-BSPC-0001</v>
          </cell>
          <cell r="C2076" t="str">
            <v>Harmonic Filters 1 - Harmonic Filter Project Package - Functional Design Specification</v>
          </cell>
          <cell r="D2076" t="str">
            <v>'-</v>
          </cell>
          <cell r="E2076" t="str">
            <v>RES - Reserved Placeholder</v>
          </cell>
          <cell r="F2076" t="str">
            <v>Pending</v>
          </cell>
        </row>
        <row r="2077">
          <cell r="B2077" t="str">
            <v>6105AK124-6252-BSTD-0001</v>
          </cell>
          <cell r="C2077" t="str">
            <v>Harmonic Filters 1 - Harmonic Filter Project Package - System Detailed Engineering Design</v>
          </cell>
          <cell r="D2077" t="str">
            <v>'-</v>
          </cell>
          <cell r="E2077" t="str">
            <v>RES - Reserved Placeholder</v>
          </cell>
          <cell r="F2077" t="str">
            <v>Pending</v>
          </cell>
        </row>
        <row r="2078">
          <cell r="B2078" t="str">
            <v>6105AK124-6252-CFND-0001</v>
          </cell>
          <cell r="C2078" t="str">
            <v>Harmonic Filters 1 - Small Power and Lighting for Harmonic Filters - Civil Foundation Design</v>
          </cell>
          <cell r="D2078" t="str">
            <v>'-</v>
          </cell>
          <cell r="E2078" t="str">
            <v>RES - Reserved Placeholder</v>
          </cell>
          <cell r="F2078" t="str">
            <v>Pending</v>
          </cell>
        </row>
        <row r="2079">
          <cell r="B2079" t="str">
            <v>6105AK124-6252-CFND-0002</v>
          </cell>
          <cell r="C2079" t="str">
            <v>Harmonic Filters 1 - Cable Racks and Trays for Harmonic Filters - Civil Foundation Design</v>
          </cell>
          <cell r="D2079" t="str">
            <v>'-</v>
          </cell>
          <cell r="E2079" t="str">
            <v>RES - Reserved Placeholder</v>
          </cell>
          <cell r="F2079" t="str">
            <v>Pending</v>
          </cell>
        </row>
        <row r="2080">
          <cell r="B2080" t="str">
            <v>6105AK124-6252-CFND-0003</v>
          </cell>
          <cell r="C2080" t="str">
            <v>Harmonic Filters 1 - Perimeter Fencing for Harmonic Filters - Civil Foundation Design</v>
          </cell>
          <cell r="D2080" t="str">
            <v>'-</v>
          </cell>
          <cell r="E2080" t="str">
            <v>RES - Reserved Placeholder</v>
          </cell>
          <cell r="F2080" t="str">
            <v>Pending</v>
          </cell>
        </row>
        <row r="2081">
          <cell r="B2081" t="str">
            <v>6105AK124-6252-CFND-0004</v>
          </cell>
          <cell r="C2081" t="str">
            <v>Harmonic Filters 1 - Pad Platform and Foundations for Harmonic Filters - Civil Foundation Design</v>
          </cell>
          <cell r="D2081" t="str">
            <v>'-</v>
          </cell>
          <cell r="E2081" t="str">
            <v>RES - Reserved Placeholder</v>
          </cell>
          <cell r="F2081" t="str">
            <v>Pending</v>
          </cell>
        </row>
        <row r="2082">
          <cell r="B2082" t="str">
            <v>6105AK124-6252-CFND-0005</v>
          </cell>
          <cell r="C2082" t="str">
            <v>Harmonic Filters 1 - Pad Platform and Foundations for Harmonic Filters - Plinth Design and Layout</v>
          </cell>
          <cell r="D2082" t="str">
            <v>'-</v>
          </cell>
          <cell r="E2082" t="str">
            <v>RES - Reserved Placeholder</v>
          </cell>
          <cell r="F2082" t="str">
            <v>Pending</v>
          </cell>
        </row>
        <row r="2083">
          <cell r="B2083" t="str">
            <v>6105AK124-6252-CGAD-0001</v>
          </cell>
          <cell r="C2083" t="str">
            <v>Harmonic Filters 1 - Small Power and Lighting for Harmonic Filters - Buildings and Structures GA</v>
          </cell>
          <cell r="D2083" t="str">
            <v>'-</v>
          </cell>
          <cell r="E2083" t="str">
            <v>RES - Reserved Placeholder</v>
          </cell>
          <cell r="F2083" t="str">
            <v>Pending</v>
          </cell>
        </row>
        <row r="2084">
          <cell r="B2084" t="str">
            <v>6105AK124-6252-CGAD-0002</v>
          </cell>
          <cell r="C2084" t="str">
            <v>Harmonic Filters 1 - Small Power and Lighting for Harmonic Filters - Cables, OHL and Fibre Route GA</v>
          </cell>
          <cell r="D2084" t="str">
            <v>'-</v>
          </cell>
          <cell r="E2084" t="str">
            <v>RES - Reserved Placeholder</v>
          </cell>
          <cell r="F2084" t="str">
            <v>Pending</v>
          </cell>
        </row>
        <row r="2085">
          <cell r="B2085" t="str">
            <v>6105AK124-6252-CGAD-0003</v>
          </cell>
          <cell r="C2085" t="str">
            <v>Harmonic Filters 1 - Small Power and Lighting for Harmonic Filters - Terrace Equipment GA</v>
          </cell>
          <cell r="D2085" t="str">
            <v>'-</v>
          </cell>
          <cell r="E2085" t="str">
            <v>RES - Reserved Placeholder</v>
          </cell>
          <cell r="F2085" t="str">
            <v>Pending</v>
          </cell>
        </row>
        <row r="2086">
          <cell r="B2086" t="str">
            <v>6105AK124-6252-CGAD-0004</v>
          </cell>
          <cell r="C2086" t="str">
            <v>Harmonic Filters 1 - Small Power and Lighting for Harmonic Filters - Laydown Areas and Temp Buildings GA</v>
          </cell>
          <cell r="D2086" t="str">
            <v>'-</v>
          </cell>
          <cell r="E2086" t="str">
            <v>RES - Reserved Placeholder</v>
          </cell>
          <cell r="F2086" t="str">
            <v>Pending</v>
          </cell>
        </row>
        <row r="2087">
          <cell r="B2087" t="str">
            <v>6105AK124-6252-CGAD-0005</v>
          </cell>
          <cell r="C2087" t="str">
            <v>Harmonic Filters 1 - Small Power and Lighting for Harmonic Filters - Lighting Design and Layout GA</v>
          </cell>
          <cell r="D2087" t="str">
            <v>'-</v>
          </cell>
          <cell r="E2087" t="str">
            <v>RES - Reserved Placeholder</v>
          </cell>
          <cell r="F2087" t="str">
            <v>Pending</v>
          </cell>
        </row>
        <row r="2088">
          <cell r="B2088" t="str">
            <v>6105AK124-6252-CGAD-0006</v>
          </cell>
          <cell r="C2088" t="str">
            <v>Harmonic Filters 1 - Small Power and Lighting for Harmonic Filters - Roads, Pathways, Offloading Areas and Fences GA</v>
          </cell>
          <cell r="D2088" t="str">
            <v>'-</v>
          </cell>
          <cell r="E2088" t="str">
            <v>RES - Reserved Placeholder</v>
          </cell>
          <cell r="F2088" t="str">
            <v>Pending</v>
          </cell>
        </row>
        <row r="2089">
          <cell r="B2089" t="str">
            <v>6105AK124-6252-CGAD-0007</v>
          </cell>
          <cell r="C2089" t="str">
            <v>Harmonic Filters 1 - Cable Racks and Trays for Harmonic Filters - Buildings and Structures GA</v>
          </cell>
          <cell r="D2089" t="str">
            <v>'-</v>
          </cell>
          <cell r="E2089" t="str">
            <v>RES - Reserved Placeholder</v>
          </cell>
          <cell r="F2089" t="str">
            <v>Pending</v>
          </cell>
        </row>
        <row r="2090">
          <cell r="B2090" t="str">
            <v>6105AK124-6252-CGAD-0008</v>
          </cell>
          <cell r="C2090" t="str">
            <v>Harmonic Filters 1 - Cable Racks and Trays for Harmonic Filters - Cables, OHL and Fibre Route GA</v>
          </cell>
          <cell r="D2090" t="str">
            <v>'-</v>
          </cell>
          <cell r="E2090" t="str">
            <v>RES - Reserved Placeholder</v>
          </cell>
          <cell r="F2090" t="str">
            <v>Pending</v>
          </cell>
        </row>
        <row r="2091">
          <cell r="B2091" t="str">
            <v>6105AK124-6252-CGAD-0009</v>
          </cell>
          <cell r="C2091" t="str">
            <v>Harmonic Filters 1 - Cable Racks and Trays for Harmonic Filters - Terrace Equipment GA</v>
          </cell>
          <cell r="D2091" t="str">
            <v>'-</v>
          </cell>
          <cell r="E2091" t="str">
            <v>RES - Reserved Placeholder</v>
          </cell>
          <cell r="F2091" t="str">
            <v>Pending</v>
          </cell>
        </row>
        <row r="2092">
          <cell r="B2092" t="str">
            <v>6105AK124-6252-CGAD-0010</v>
          </cell>
          <cell r="C2092" t="str">
            <v>Harmonic Filters 1 - Cable Racks and Trays for Harmonic Filters - Roads, Pathways, Offloading Areas and Fences GA</v>
          </cell>
          <cell r="D2092" t="str">
            <v>'-</v>
          </cell>
          <cell r="E2092" t="str">
            <v>RES - Reserved Placeholder</v>
          </cell>
          <cell r="F2092" t="str">
            <v>Pending</v>
          </cell>
        </row>
        <row r="2093">
          <cell r="B2093" t="str">
            <v>6105AK124-6252-CGAD-0011</v>
          </cell>
          <cell r="C2093" t="str">
            <v>Harmonic Filters 1 - Cable Trench and Tunnels for Harmonic Filters - Buildings and Structures GA</v>
          </cell>
          <cell r="D2093" t="str">
            <v>'-</v>
          </cell>
          <cell r="E2093" t="str">
            <v>RES - Reserved Placeholder</v>
          </cell>
          <cell r="F2093" t="str">
            <v>Pending</v>
          </cell>
        </row>
        <row r="2094">
          <cell r="B2094" t="str">
            <v>6105AK124-6252-CGAD-0012</v>
          </cell>
          <cell r="C2094" t="str">
            <v>Harmonic Filters 1 - Cable Trench and Tunnels for Harmonic Filters - Cables, OHL and Fibre Route GA</v>
          </cell>
          <cell r="D2094" t="str">
            <v>'-</v>
          </cell>
          <cell r="E2094" t="str">
            <v>RES - Reserved Placeholder</v>
          </cell>
          <cell r="F2094" t="str">
            <v>Pending</v>
          </cell>
        </row>
        <row r="2095">
          <cell r="B2095" t="str">
            <v>6105AK124-6252-CGAD-0013</v>
          </cell>
          <cell r="C2095" t="str">
            <v>Harmonic Filters 1 - Cable Trench and Tunnels for Harmonic Filters - Terrace Equipment GA</v>
          </cell>
          <cell r="D2095" t="str">
            <v>'-</v>
          </cell>
          <cell r="E2095" t="str">
            <v>RES - Reserved Placeholder</v>
          </cell>
          <cell r="F2095" t="str">
            <v>Pending</v>
          </cell>
        </row>
        <row r="2096">
          <cell r="B2096" t="str">
            <v>6105AK124-6252-CGAD-0014</v>
          </cell>
          <cell r="C2096" t="str">
            <v>Harmonic Filters 1 - Lightning Protection System for Harmonic Filters - Buildings and Structures GA</v>
          </cell>
          <cell r="D2096" t="str">
            <v>'-</v>
          </cell>
          <cell r="E2096" t="str">
            <v>RES - Reserved Placeholder</v>
          </cell>
          <cell r="F2096" t="str">
            <v>Pending</v>
          </cell>
        </row>
        <row r="2097">
          <cell r="B2097" t="str">
            <v>6105AK124-6252-CGAD-0015</v>
          </cell>
          <cell r="C2097" t="str">
            <v>Harmonic Filters 1 - Lightning Protection System for Harmonic Filters - Cables, OHL and Fibre Route GA</v>
          </cell>
          <cell r="D2097" t="str">
            <v>'-</v>
          </cell>
          <cell r="E2097" t="str">
            <v>RES - Reserved Placeholder</v>
          </cell>
          <cell r="F2097" t="str">
            <v>Pending</v>
          </cell>
        </row>
        <row r="2098">
          <cell r="B2098" t="str">
            <v>6105AK124-6252-CGAD-0016</v>
          </cell>
          <cell r="C2098" t="str">
            <v>Harmonic Filters 1 - Lightning Protection System for Harmonic Filters - Terrace Equipment GA</v>
          </cell>
          <cell r="D2098" t="str">
            <v>'-</v>
          </cell>
          <cell r="E2098" t="str">
            <v>RES - Reserved Placeholder</v>
          </cell>
          <cell r="F2098" t="str">
            <v>Pending</v>
          </cell>
        </row>
        <row r="2099">
          <cell r="B2099" t="str">
            <v>6105AK124-6252-CGAD-0017</v>
          </cell>
          <cell r="C2099" t="str">
            <v>Harmonic Filters 1 - Earthing System for Harmonic Filters - Lighting Design and Layout GA</v>
          </cell>
          <cell r="D2099" t="str">
            <v>'-</v>
          </cell>
          <cell r="E2099" t="str">
            <v>RES - Reserved Placeholder</v>
          </cell>
          <cell r="F2099" t="str">
            <v>Pending</v>
          </cell>
        </row>
        <row r="2100">
          <cell r="B2100" t="str">
            <v>6105AK124-6252-CGAD-0018</v>
          </cell>
          <cell r="C2100" t="str">
            <v>Harmonic Filters 1 - Fire Protection System for Harmonic Filters - Fire Detection and Suppression System</v>
          </cell>
          <cell r="D2100" t="str">
            <v>'-</v>
          </cell>
          <cell r="E2100" t="str">
            <v>RES - Reserved Placeholder</v>
          </cell>
          <cell r="F2100" t="str">
            <v>Pending</v>
          </cell>
        </row>
        <row r="2101">
          <cell r="B2101" t="str">
            <v>6105AK124-6252-CGAD-0019</v>
          </cell>
          <cell r="C2101" t="str">
            <v>Harmonic Filters 1 - Perimeter Fencing for Harmonic Filters - Roads, Pathways, Offloading Areas and Fences GA</v>
          </cell>
          <cell r="D2101" t="str">
            <v>'-</v>
          </cell>
          <cell r="E2101" t="str">
            <v>RES - Reserved Placeholder</v>
          </cell>
          <cell r="F2101" t="str">
            <v>Pending</v>
          </cell>
        </row>
        <row r="2102">
          <cell r="B2102" t="str">
            <v>6105AK124-6252-CGAD-0020</v>
          </cell>
          <cell r="C2102" t="str">
            <v>Harmonic Filters 1 - Perimeter Fencing for Harmonic Filters - Lighting Design and Layout GA</v>
          </cell>
          <cell r="D2102" t="str">
            <v>'-</v>
          </cell>
          <cell r="E2102" t="str">
            <v>RES - Reserved Placeholder</v>
          </cell>
          <cell r="F2102" t="str">
            <v>Pending</v>
          </cell>
        </row>
        <row r="2103">
          <cell r="B2103" t="str">
            <v>6105AK124-6252-CGAD-0021</v>
          </cell>
          <cell r="C2103" t="str">
            <v>Harmonic Filters 1 - Perimeter Fencing for Harmonic Filters - Cables, OHL and Fibre Route GA</v>
          </cell>
          <cell r="D2103" t="str">
            <v>'-</v>
          </cell>
          <cell r="E2103" t="str">
            <v>RES - Reserved Placeholder</v>
          </cell>
          <cell r="F2103" t="str">
            <v>Pending</v>
          </cell>
        </row>
        <row r="2104">
          <cell r="B2104" t="str">
            <v>6105AK124-6252-CGAD-0022</v>
          </cell>
          <cell r="C2104" t="str">
            <v>Harmonic Filters 1 - Terrace, Roads and Access-ways for Harmonic Filters - Buildings and Structures GA</v>
          </cell>
          <cell r="D2104" t="str">
            <v>'-</v>
          </cell>
          <cell r="E2104" t="str">
            <v>RES - Reserved Placeholder</v>
          </cell>
          <cell r="F2104" t="str">
            <v>Pending</v>
          </cell>
        </row>
        <row r="2105">
          <cell r="B2105" t="str">
            <v>6105AK124-6252-CGAD-0023</v>
          </cell>
          <cell r="C2105" t="str">
            <v>Harmonic Filters 1 - Terrace, Roads and Access-ways for Harmonic Filters - Cables, OHL and Fibre Route GA</v>
          </cell>
          <cell r="D2105" t="str">
            <v>'-</v>
          </cell>
          <cell r="E2105" t="str">
            <v>RES - Reserved Placeholder</v>
          </cell>
          <cell r="F2105" t="str">
            <v>Pending</v>
          </cell>
        </row>
        <row r="2106">
          <cell r="B2106" t="str">
            <v>6105AK124-6252-CGAD-0024</v>
          </cell>
          <cell r="C2106" t="str">
            <v>Harmonic Filters 1 - Terrace, Roads and Access-ways for Harmonic Filters - Key Emergency Points and Equipment</v>
          </cell>
          <cell r="D2106" t="str">
            <v>'-</v>
          </cell>
          <cell r="E2106" t="str">
            <v>RES - Reserved Placeholder</v>
          </cell>
          <cell r="F2106" t="str">
            <v>Pending</v>
          </cell>
        </row>
        <row r="2107">
          <cell r="B2107" t="str">
            <v>6105AK124-6252-CGAD-0025</v>
          </cell>
          <cell r="C2107" t="str">
            <v>Harmonic Filters 1 - Terrace, Roads and Access-ways for Harmonic Filters - Terrace Equipment GA</v>
          </cell>
          <cell r="D2107" t="str">
            <v>'-</v>
          </cell>
          <cell r="E2107" t="str">
            <v>RES - Reserved Placeholder</v>
          </cell>
          <cell r="F2107" t="str">
            <v>Pending</v>
          </cell>
        </row>
        <row r="2108">
          <cell r="B2108" t="str">
            <v>6105AK124-6252-CGAD-0026</v>
          </cell>
          <cell r="C2108" t="str">
            <v>Harmonic Filters 1 - Terrace, Roads and Access-ways for Harmonic Filters - Disposal Areas General Arrangement</v>
          </cell>
          <cell r="D2108" t="str">
            <v>'-</v>
          </cell>
          <cell r="E2108" t="str">
            <v>RES - Reserved Placeholder</v>
          </cell>
          <cell r="F2108" t="str">
            <v>Pending</v>
          </cell>
        </row>
        <row r="2109">
          <cell r="B2109" t="str">
            <v>6105AK124-6252-CGAD-0027</v>
          </cell>
          <cell r="C2109" t="str">
            <v>Harmonic Filters 1 - Terrace, Roads and Access-ways for Harmonic Filters - Laydown Areas and Temp Buildings GA</v>
          </cell>
          <cell r="D2109" t="str">
            <v>'-</v>
          </cell>
          <cell r="E2109" t="str">
            <v>RES - Reserved Placeholder</v>
          </cell>
          <cell r="F2109" t="str">
            <v>Pending</v>
          </cell>
        </row>
        <row r="2110">
          <cell r="B2110" t="str">
            <v>6105AK124-6252-CGAD-0028</v>
          </cell>
          <cell r="C2110" t="str">
            <v>Harmonic Filters 1 - Terrace, Roads and Access-ways for Harmonic Filters - Stormwater and Effluent System Design</v>
          </cell>
          <cell r="D2110" t="str">
            <v>'-</v>
          </cell>
          <cell r="E2110" t="str">
            <v>RES - Reserved Placeholder</v>
          </cell>
          <cell r="F2110" t="str">
            <v>Pending</v>
          </cell>
        </row>
        <row r="2111">
          <cell r="B2111" t="str">
            <v>6105AK124-6252-CGAD-0029</v>
          </cell>
          <cell r="C2111" t="str">
            <v>Harmonic Filters 1 - Terrace, Roads and Access-ways for Harmonic Filters - Lighting Design and Layout GA</v>
          </cell>
          <cell r="D2111" t="str">
            <v>'-</v>
          </cell>
          <cell r="E2111" t="str">
            <v>RES - Reserved Placeholder</v>
          </cell>
          <cell r="F2111" t="str">
            <v>Pending</v>
          </cell>
        </row>
        <row r="2112">
          <cell r="B2112" t="str">
            <v>6105AK124-6252-CGAD-0030</v>
          </cell>
          <cell r="C2112" t="str">
            <v>Harmonic Filters 1 - Terrace, Roads and Access-ways for Harmonic Filters - Roads, Pathways, Offloading Areas and Fences GA</v>
          </cell>
          <cell r="D2112" t="str">
            <v>'-</v>
          </cell>
          <cell r="E2112" t="str">
            <v>RES - Reserved Placeholder</v>
          </cell>
          <cell r="F2112" t="str">
            <v>Pending</v>
          </cell>
        </row>
        <row r="2113">
          <cell r="B2113" t="str">
            <v>6105AK124-6252-CGAD-0031</v>
          </cell>
          <cell r="C2113" t="str">
            <v>Harmonic Filters 1 - Offloading Spreader Beam and Equipment for Harmonic Filters - Terrace Equipment GA</v>
          </cell>
          <cell r="D2113" t="str">
            <v>'-</v>
          </cell>
          <cell r="E2113" t="str">
            <v>RES - Reserved Placeholder</v>
          </cell>
          <cell r="F2113" t="str">
            <v>Pending</v>
          </cell>
        </row>
        <row r="2114">
          <cell r="B2114" t="str">
            <v>6105AK124-6252-CGAD-0032</v>
          </cell>
          <cell r="C2114" t="str">
            <v>Harmonic Filters 1 - Pad Platform and Foundations for Harmonic Filters - Buildings and Structures GA</v>
          </cell>
          <cell r="D2114" t="str">
            <v>'-</v>
          </cell>
          <cell r="E2114" t="str">
            <v>RES - Reserved Placeholder</v>
          </cell>
          <cell r="F2114" t="str">
            <v>Pending</v>
          </cell>
        </row>
        <row r="2115">
          <cell r="B2115" t="str">
            <v>6105AK124-6252-CGAD-0033</v>
          </cell>
          <cell r="C2115" t="str">
            <v>Harmonic Filters 1 - Pad Platform and Foundations for Harmonic Filters - Terrace Equipment GA</v>
          </cell>
          <cell r="D2115" t="str">
            <v>'-</v>
          </cell>
          <cell r="E2115" t="str">
            <v>RES - Reserved Placeholder</v>
          </cell>
          <cell r="F2115" t="str">
            <v>Pending</v>
          </cell>
        </row>
        <row r="2116">
          <cell r="B2116" t="str">
            <v>6105AK124-6252-CGAD-0034</v>
          </cell>
          <cell r="C2116" t="str">
            <v>Harmonic Filters 1 - Pad Platform and Foundations for Harmonic Filters - Lighting Design and Layout GA</v>
          </cell>
          <cell r="D2116" t="str">
            <v>'-</v>
          </cell>
          <cell r="E2116" t="str">
            <v>RES - Reserved Placeholder</v>
          </cell>
          <cell r="F2116" t="str">
            <v>Pending</v>
          </cell>
        </row>
        <row r="2117">
          <cell r="B2117" t="str">
            <v>6105AK124-6252-CGAD-0035</v>
          </cell>
          <cell r="C2117" t="str">
            <v>Harmonic Filters 1 - Pad Platform and Foundations for Harmonic Filters - Roads, Pathways, Offloading Areas and Fences GA</v>
          </cell>
          <cell r="D2117" t="str">
            <v>'-</v>
          </cell>
          <cell r="E2117" t="str">
            <v>RES - Reserved Placeholder</v>
          </cell>
          <cell r="F2117" t="str">
            <v>Pending</v>
          </cell>
        </row>
        <row r="2118">
          <cell r="B2118" t="str">
            <v>6105AK124-6252-CGAD-0036</v>
          </cell>
          <cell r="C2118" t="str">
            <v>Harmonic Filters 1 - Pad Platform and Foundations for Harmonic Filters - Stormwater and Effluent System Design</v>
          </cell>
          <cell r="D2118" t="str">
            <v>'-</v>
          </cell>
          <cell r="E2118" t="str">
            <v>RES - Reserved Placeholder</v>
          </cell>
          <cell r="F2118" t="str">
            <v>Pending</v>
          </cell>
        </row>
        <row r="2119">
          <cell r="B2119" t="str">
            <v>6105AK124-6252-CMDL-0001</v>
          </cell>
          <cell r="C2119" t="str">
            <v>Harmonic Filters 1 - Small Power and Lighting for Harmonic Filters - 3D Designs and Drawings</v>
          </cell>
          <cell r="D2119" t="str">
            <v>'-</v>
          </cell>
          <cell r="E2119" t="str">
            <v>RES - Reserved Placeholder</v>
          </cell>
          <cell r="F2119" t="str">
            <v>Pending</v>
          </cell>
        </row>
        <row r="2120">
          <cell r="B2120" t="str">
            <v>6105AK124-6252-CMDL-0002</v>
          </cell>
          <cell r="C2120" t="str">
            <v>Harmonic Filters 1 - Cable Racks and Trays for Harmonic Filters - 3D Designs and Drawings</v>
          </cell>
          <cell r="D2120" t="str">
            <v>'-</v>
          </cell>
          <cell r="E2120" t="str">
            <v>RES - Reserved Placeholder</v>
          </cell>
          <cell r="F2120" t="str">
            <v>Pending</v>
          </cell>
        </row>
        <row r="2121">
          <cell r="B2121" t="str">
            <v>6105AK124-6252-CMDL-0003</v>
          </cell>
          <cell r="C2121" t="str">
            <v>Harmonic Filters 1 - Cable Trench and Tunnels for Harmonic Filters - 3D Designs and Drawings</v>
          </cell>
          <cell r="D2121" t="str">
            <v>'-</v>
          </cell>
          <cell r="E2121" t="str">
            <v>RES - Reserved Placeholder</v>
          </cell>
          <cell r="F2121" t="str">
            <v>Pending</v>
          </cell>
        </row>
        <row r="2122">
          <cell r="B2122" t="str">
            <v>6105AK124-6252-CMDL-0004</v>
          </cell>
          <cell r="C2122" t="str">
            <v>Harmonic Filters 1 - Lightning Protection System for Harmonic Filters - 3D Designs and Drawings</v>
          </cell>
          <cell r="D2122" t="str">
            <v>'-</v>
          </cell>
          <cell r="E2122" t="str">
            <v>RES - Reserved Placeholder</v>
          </cell>
          <cell r="F2122" t="str">
            <v>Pending</v>
          </cell>
        </row>
        <row r="2123">
          <cell r="B2123" t="str">
            <v>6105AK124-6252-CMDL-0005</v>
          </cell>
          <cell r="C2123" t="str">
            <v>Harmonic Filters 1 - Earthing System for Harmonic Filters - 3D Designs and Drawings</v>
          </cell>
          <cell r="D2123" t="str">
            <v>'-</v>
          </cell>
          <cell r="E2123" t="str">
            <v>RES - Reserved Placeholder</v>
          </cell>
          <cell r="F2123" t="str">
            <v>Pending</v>
          </cell>
        </row>
        <row r="2124">
          <cell r="B2124" t="str">
            <v>6105AK124-6252-CMDL-0006</v>
          </cell>
          <cell r="C2124" t="str">
            <v>Harmonic Filters 1 - Perimeter Fencing for Harmonic Filters - 3D Designs and Drawings</v>
          </cell>
          <cell r="D2124" t="str">
            <v>'-</v>
          </cell>
          <cell r="E2124" t="str">
            <v>RES - Reserved Placeholder</v>
          </cell>
          <cell r="F2124" t="str">
            <v>Pending</v>
          </cell>
        </row>
        <row r="2125">
          <cell r="B2125" t="str">
            <v>6105AK124-6252-CMDL-0007</v>
          </cell>
          <cell r="C2125" t="str">
            <v>Harmonic Filters 1 - Terrace, Roads and Access-ways for Harmonic Filters - 3D Designs and Drawings</v>
          </cell>
          <cell r="D2125" t="str">
            <v>'-</v>
          </cell>
          <cell r="E2125" t="str">
            <v>RES - Reserved Placeholder</v>
          </cell>
          <cell r="F2125" t="str">
            <v>Pending</v>
          </cell>
        </row>
        <row r="2126">
          <cell r="B2126" t="str">
            <v>6105AK124-6252-CMDL-0008</v>
          </cell>
          <cell r="C2126" t="str">
            <v>Harmonic Filters 1 - Offloading Spreader Beam and Equipment for Harmonic Filters - 3D Designs and Drawings</v>
          </cell>
          <cell r="D2126" t="str">
            <v>'-</v>
          </cell>
          <cell r="E2126" t="str">
            <v>RES - Reserved Placeholder</v>
          </cell>
          <cell r="F2126" t="str">
            <v>Pending</v>
          </cell>
        </row>
        <row r="2127">
          <cell r="B2127" t="str">
            <v>6105AK124-6252-CMDL-0009</v>
          </cell>
          <cell r="C2127" t="str">
            <v>Harmonic Filters 1 - Pad Platform and Foundations for Harmonic Filters - 3D Designs and Drawings</v>
          </cell>
          <cell r="D2127" t="str">
            <v>'-</v>
          </cell>
          <cell r="E2127" t="str">
            <v>RES - Reserved Placeholder</v>
          </cell>
          <cell r="F2127" t="str">
            <v>Pending</v>
          </cell>
        </row>
        <row r="2128">
          <cell r="B2128" t="str">
            <v>6105AK124-6252-CPLN-0001</v>
          </cell>
          <cell r="C2128" t="str">
            <v>Harmonic Filters 1 - Small Power and Lighting for Harmonic Filters - Civil Works Execution Plan</v>
          </cell>
          <cell r="D2128" t="str">
            <v>'-</v>
          </cell>
          <cell r="E2128" t="str">
            <v>RES - Reserved Placeholder</v>
          </cell>
          <cell r="F2128" t="str">
            <v>Pending</v>
          </cell>
        </row>
        <row r="2129">
          <cell r="B2129" t="str">
            <v>6105AK124-6252-CPLN-0002</v>
          </cell>
          <cell r="C2129" t="str">
            <v>Harmonic Filters 1 - Cable Trench and Tunnels for Harmonic Filters - Civil Works Execution Plan</v>
          </cell>
          <cell r="D2129" t="str">
            <v>'-</v>
          </cell>
          <cell r="E2129" t="str">
            <v>RES - Reserved Placeholder</v>
          </cell>
          <cell r="F2129" t="str">
            <v>Pending</v>
          </cell>
        </row>
        <row r="2130">
          <cell r="B2130" t="str">
            <v>6105AK124-6252-CPLN-0003</v>
          </cell>
          <cell r="C2130" t="str">
            <v>Harmonic Filters 1 - Earthing System for Harmonic Filters - Civil Works Execution Plan</v>
          </cell>
          <cell r="D2130" t="str">
            <v>'-</v>
          </cell>
          <cell r="E2130" t="str">
            <v>RES - Reserved Placeholder</v>
          </cell>
          <cell r="F2130" t="str">
            <v>Pending</v>
          </cell>
        </row>
        <row r="2131">
          <cell r="B2131" t="str">
            <v>6105AK124-6252-CPLN-0004</v>
          </cell>
          <cell r="C2131" t="str">
            <v>Harmonic Filters 1 - Pad Platform and Foundations for Harmonic Filters - Civil Works Execution Plan</v>
          </cell>
          <cell r="D2131" t="str">
            <v>'-</v>
          </cell>
          <cell r="E2131" t="str">
            <v>RES - Reserved Placeholder</v>
          </cell>
          <cell r="F2131" t="str">
            <v>Pending</v>
          </cell>
        </row>
        <row r="2132">
          <cell r="B2132" t="str">
            <v>6105AK124-6252-CPPL-0001</v>
          </cell>
          <cell r="C2132" t="str">
            <v>Harmonic Filters 1 - Cable Racks and Trays for Harmonic Filters - Operational and Maint Access Routes Design</v>
          </cell>
          <cell r="D2132" t="str">
            <v>'-</v>
          </cell>
          <cell r="E2132" t="str">
            <v>RES - Reserved Placeholder</v>
          </cell>
          <cell r="F2132" t="str">
            <v>Pending</v>
          </cell>
        </row>
        <row r="2133">
          <cell r="B2133" t="str">
            <v>6105AK124-6252-CPPL-0002</v>
          </cell>
          <cell r="C2133" t="str">
            <v>Harmonic Filters 1 - Cable Trench and Tunnels for Harmonic Filters - Operational and Maint Access Routes Design</v>
          </cell>
          <cell r="D2133" t="str">
            <v>'-</v>
          </cell>
          <cell r="E2133" t="str">
            <v>RES - Reserved Placeholder</v>
          </cell>
          <cell r="F2133" t="str">
            <v>Pending</v>
          </cell>
        </row>
        <row r="2134">
          <cell r="B2134" t="str">
            <v>6105AK124-6252-CPPL-0003</v>
          </cell>
          <cell r="C2134" t="str">
            <v>Harmonic Filters 1 - Terrace, Roads and Access-ways for Harmonic Filters - Operational and Maint Access Routes Design</v>
          </cell>
          <cell r="D2134" t="str">
            <v>'-</v>
          </cell>
          <cell r="E2134" t="str">
            <v>RES - Reserved Placeholder</v>
          </cell>
          <cell r="F2134" t="str">
            <v>Pending</v>
          </cell>
        </row>
        <row r="2135">
          <cell r="B2135" t="str">
            <v>6105AK124-6252-CPPL-0004</v>
          </cell>
          <cell r="C2135" t="str">
            <v>Harmonic Filters 1 - Offloading Spreader Beam and Equipment for Harmonic Filters - Operational and Maint Access Routes Design</v>
          </cell>
          <cell r="D2135" t="str">
            <v>'-</v>
          </cell>
          <cell r="E2135" t="str">
            <v>RES - Reserved Placeholder</v>
          </cell>
          <cell r="F2135" t="str">
            <v>Pending</v>
          </cell>
        </row>
        <row r="2136">
          <cell r="B2136" t="str">
            <v>6105AK124-6252-CSEC-0001</v>
          </cell>
          <cell r="C2136" t="str">
            <v>Harmonic Filters 1 - Small Power and Lighting for Harmonic Filters - Corrosion Prevention and Protection Design</v>
          </cell>
          <cell r="D2136" t="str">
            <v>'-</v>
          </cell>
          <cell r="E2136" t="str">
            <v>RES - Reserved Placeholder</v>
          </cell>
          <cell r="F2136" t="str">
            <v>Pending</v>
          </cell>
        </row>
        <row r="2137">
          <cell r="B2137" t="str">
            <v>6105AK124-6252-CSEC-0002</v>
          </cell>
          <cell r="C2137" t="str">
            <v>Harmonic Filters 1 - Small Power and Lighting for Harmonic Filters - Structural Earthing and Bonding Design</v>
          </cell>
          <cell r="D2137" t="str">
            <v>'-</v>
          </cell>
          <cell r="E2137" t="str">
            <v>RES - Reserved Placeholder</v>
          </cell>
          <cell r="F2137" t="str">
            <v>Pending</v>
          </cell>
        </row>
        <row r="2138">
          <cell r="B2138" t="str">
            <v>6105AK124-6252-CSEC-0003</v>
          </cell>
          <cell r="C2138" t="str">
            <v>Harmonic Filters 1 - Cable Racks and Trays for Harmonic Filters - Corrosion Prevention and Protection Design</v>
          </cell>
          <cell r="D2138" t="str">
            <v>'-</v>
          </cell>
          <cell r="E2138" t="str">
            <v>RES - Reserved Placeholder</v>
          </cell>
          <cell r="F2138" t="str">
            <v>Pending</v>
          </cell>
        </row>
        <row r="2139">
          <cell r="B2139" t="str">
            <v>6105AK124-6252-CSEC-0004</v>
          </cell>
          <cell r="C2139" t="str">
            <v>Harmonic Filters 1 - Cable Racks and Trays for Harmonic Filters - Structural Earthing and Bonding Design</v>
          </cell>
          <cell r="D2139" t="str">
            <v>'-</v>
          </cell>
          <cell r="E2139" t="str">
            <v>RES - Reserved Placeholder</v>
          </cell>
          <cell r="F2139" t="str">
            <v>Pending</v>
          </cell>
        </row>
        <row r="2140">
          <cell r="B2140" t="str">
            <v>6105AK124-6252-CSEC-0005</v>
          </cell>
          <cell r="C2140" t="str">
            <v>Harmonic Filters 1 - Lightning Protection System for Harmonic Filters - Corrosion Prevention and Protection Design</v>
          </cell>
          <cell r="D2140" t="str">
            <v>'-</v>
          </cell>
          <cell r="E2140" t="str">
            <v>RES - Reserved Placeholder</v>
          </cell>
          <cell r="F2140" t="str">
            <v>Pending</v>
          </cell>
        </row>
        <row r="2141">
          <cell r="B2141" t="str">
            <v>6105AK124-6252-CSEC-0006</v>
          </cell>
          <cell r="C2141" t="str">
            <v>Harmonic Filters 1 - Lightning Protection System for Harmonic Filters - Structural Earthing and Bonding Design</v>
          </cell>
          <cell r="D2141" t="str">
            <v>'-</v>
          </cell>
          <cell r="E2141" t="str">
            <v>RES - Reserved Placeholder</v>
          </cell>
          <cell r="F2141" t="str">
            <v>Pending</v>
          </cell>
        </row>
        <row r="2142">
          <cell r="B2142" t="str">
            <v>6105AK124-6252-CSEC-0007</v>
          </cell>
          <cell r="C2142" t="str">
            <v>Harmonic Filters 1 - Earthing System for Harmonic Filters - Corrosion Prevention and Protection Design</v>
          </cell>
          <cell r="D2142" t="str">
            <v>'-</v>
          </cell>
          <cell r="E2142" t="str">
            <v>RES - Reserved Placeholder</v>
          </cell>
          <cell r="F2142" t="str">
            <v>Pending</v>
          </cell>
        </row>
        <row r="2143">
          <cell r="B2143" t="str">
            <v>6105AK124-6252-CSEC-0008</v>
          </cell>
          <cell r="C2143" t="str">
            <v>Harmonic Filters 1 - Earthing System for Harmonic Filters - Structural Earthing and Bonding Design</v>
          </cell>
          <cell r="D2143" t="str">
            <v>'-</v>
          </cell>
          <cell r="E2143" t="str">
            <v>RES - Reserved Placeholder</v>
          </cell>
          <cell r="F2143" t="str">
            <v>Pending</v>
          </cell>
        </row>
        <row r="2144">
          <cell r="B2144" t="str">
            <v>6105AK124-6252-CSEC-0009</v>
          </cell>
          <cell r="C2144" t="str">
            <v>Harmonic Filters 1 - Fire Protection System for Harmonic Filters - Corrosion Prevention and Protection Design</v>
          </cell>
          <cell r="D2144" t="str">
            <v>'-</v>
          </cell>
          <cell r="E2144" t="str">
            <v>RES - Reserved Placeholder</v>
          </cell>
          <cell r="F2144" t="str">
            <v>Pending</v>
          </cell>
        </row>
        <row r="2145">
          <cell r="B2145" t="str">
            <v>6105AK124-6252-CSHP-0001</v>
          </cell>
          <cell r="C2145" t="str">
            <v>Harmonic Filters 1 - Small Power and Lighting for Harmonic Filters - Equipment Assembly Drawings</v>
          </cell>
          <cell r="D2145" t="str">
            <v>'-</v>
          </cell>
          <cell r="E2145" t="str">
            <v>RES - Reserved Placeholder</v>
          </cell>
          <cell r="F2145" t="str">
            <v>Pending</v>
          </cell>
        </row>
        <row r="2146">
          <cell r="B2146" t="str">
            <v>6105AK124-6252-CSHP-0002</v>
          </cell>
          <cell r="C2146" t="str">
            <v>Harmonic Filters 1 - Cable Racks and Trays for Harmonic Filters - Equipment Assembly Drawings</v>
          </cell>
          <cell r="D2146" t="str">
            <v>'-</v>
          </cell>
          <cell r="E2146" t="str">
            <v>RES - Reserved Placeholder</v>
          </cell>
          <cell r="F2146" t="str">
            <v>Pending</v>
          </cell>
        </row>
        <row r="2147">
          <cell r="B2147" t="str">
            <v>6105AK124-6252-CSHP-0003</v>
          </cell>
          <cell r="C2147" t="str">
            <v>Harmonic Filters 1 - Perimeter Fencing for Harmonic Filters - Equipment Assembly Drawings</v>
          </cell>
          <cell r="D2147" t="str">
            <v>'-</v>
          </cell>
          <cell r="E2147" t="str">
            <v>RES - Reserved Placeholder</v>
          </cell>
          <cell r="F2147" t="str">
            <v>Pending</v>
          </cell>
        </row>
        <row r="2148">
          <cell r="B2148" t="str">
            <v>6105AK124-6252-CSHP-0004</v>
          </cell>
          <cell r="C2148" t="str">
            <v>Harmonic Filters 1 - Offloading Spreader Beam and Equipment for Harmonic Filters - Equipment Assembly Drawings</v>
          </cell>
          <cell r="D2148" t="str">
            <v>'-</v>
          </cell>
          <cell r="E2148" t="str">
            <v>RES - Reserved Placeholder</v>
          </cell>
          <cell r="F2148" t="str">
            <v>Pending</v>
          </cell>
        </row>
        <row r="2149">
          <cell r="B2149" t="str">
            <v>6105AK124-6252-CSPC-0001</v>
          </cell>
          <cell r="C2149" t="str">
            <v>Harmonic Filters 1 - Small Power and Lighting for Harmonic Filters - Concrete Construction Material Specifications</v>
          </cell>
          <cell r="D2149" t="str">
            <v>'-</v>
          </cell>
          <cell r="E2149" t="str">
            <v>RES - Reserved Placeholder</v>
          </cell>
          <cell r="F2149" t="str">
            <v>Pending</v>
          </cell>
        </row>
        <row r="2150">
          <cell r="B2150" t="str">
            <v>6105AK124-6252-CSPC-0002</v>
          </cell>
          <cell r="C2150" t="str">
            <v>Harmonic Filters 1 - Cable Racks and Trays for Harmonic Filters - Civil Design Requirements</v>
          </cell>
          <cell r="D2150" t="str">
            <v>'-</v>
          </cell>
          <cell r="E2150" t="str">
            <v>RES - Reserved Placeholder</v>
          </cell>
          <cell r="F2150" t="str">
            <v>Pending</v>
          </cell>
        </row>
        <row r="2151">
          <cell r="B2151" t="str">
            <v>6105AK124-6252-CSPC-0003</v>
          </cell>
          <cell r="C2151" t="str">
            <v>Harmonic Filters 1 - Cable Racks and Trays for Harmonic Filters - Concrete Construction Material Specifications</v>
          </cell>
          <cell r="D2151" t="str">
            <v>'-</v>
          </cell>
          <cell r="E2151" t="str">
            <v>RES - Reserved Placeholder</v>
          </cell>
          <cell r="F2151" t="str">
            <v>Pending</v>
          </cell>
        </row>
        <row r="2152">
          <cell r="B2152" t="str">
            <v>6105AK124-6252-CSPC-0004</v>
          </cell>
          <cell r="C2152" t="str">
            <v>Harmonic Filters 1 - Cable Racks and Trays for Harmonic Filters - Steel Structures Corrosion Protection Specification</v>
          </cell>
          <cell r="D2152" t="str">
            <v>'-</v>
          </cell>
          <cell r="E2152" t="str">
            <v>RES - Reserved Placeholder</v>
          </cell>
          <cell r="F2152" t="str">
            <v>Pending</v>
          </cell>
        </row>
        <row r="2153">
          <cell r="B2153" t="str">
            <v>6105AK124-6252-CSPC-0005</v>
          </cell>
          <cell r="C2153" t="str">
            <v>Harmonic Filters 1 - Cable Trench and Tunnels for Harmonic Filters - Civil Design Requirements</v>
          </cell>
          <cell r="D2153" t="str">
            <v>'-</v>
          </cell>
          <cell r="E2153" t="str">
            <v>RES - Reserved Placeholder</v>
          </cell>
          <cell r="F2153" t="str">
            <v>Pending</v>
          </cell>
        </row>
        <row r="2154">
          <cell r="B2154" t="str">
            <v>6105AK124-6252-CSPC-0006</v>
          </cell>
          <cell r="C2154" t="str">
            <v>Harmonic Filters 1 - Cable Trench and Tunnels for Harmonic Filters - Excavation, Trenching and Compacting Design</v>
          </cell>
          <cell r="D2154" t="str">
            <v>'-</v>
          </cell>
          <cell r="E2154" t="str">
            <v>RES - Reserved Placeholder</v>
          </cell>
          <cell r="F2154" t="str">
            <v>Pending</v>
          </cell>
        </row>
        <row r="2155">
          <cell r="B2155" t="str">
            <v>6105AK124-6252-CSPC-0007</v>
          </cell>
          <cell r="C2155" t="str">
            <v>Harmonic Filters 1 - Cable Trench and Tunnels for Harmonic Filters - Concrete Construction Material Specifications</v>
          </cell>
          <cell r="D2155" t="str">
            <v>'-</v>
          </cell>
          <cell r="E2155" t="str">
            <v>RES - Reserved Placeholder</v>
          </cell>
          <cell r="F2155" t="str">
            <v>Pending</v>
          </cell>
        </row>
        <row r="2156">
          <cell r="B2156" t="str">
            <v>6105AK124-6252-CSPC-0008</v>
          </cell>
          <cell r="C2156" t="str">
            <v>Harmonic Filters 1 - Earthing System for Harmonic Filters - Concrete Construction Material Specifications</v>
          </cell>
          <cell r="D2156" t="str">
            <v>'-</v>
          </cell>
          <cell r="E2156" t="str">
            <v>RES - Reserved Placeholder</v>
          </cell>
          <cell r="F2156" t="str">
            <v>Pending</v>
          </cell>
        </row>
        <row r="2157">
          <cell r="B2157" t="str">
            <v>6105AK124-6252-CSPC-0009</v>
          </cell>
          <cell r="C2157" t="str">
            <v>Harmonic Filters 1 - Earthing System for Harmonic Filters - Excavation, Trenching and Compacting Design</v>
          </cell>
          <cell r="D2157" t="str">
            <v>'-</v>
          </cell>
          <cell r="E2157" t="str">
            <v>RES - Reserved Placeholder</v>
          </cell>
          <cell r="F2157" t="str">
            <v>Pending</v>
          </cell>
        </row>
        <row r="2158">
          <cell r="B2158" t="str">
            <v>6105AK124-6252-CSPC-0010</v>
          </cell>
          <cell r="C2158" t="str">
            <v>Harmonic Filters 1 - Perimeter Fencing for Harmonic Filters - Excavation, Trenching and Compacting Design</v>
          </cell>
          <cell r="D2158" t="str">
            <v>'-</v>
          </cell>
          <cell r="E2158" t="str">
            <v>RES - Reserved Placeholder</v>
          </cell>
          <cell r="F2158" t="str">
            <v>Pending</v>
          </cell>
        </row>
        <row r="2159">
          <cell r="B2159" t="str">
            <v>6105AK124-6252-CSPC-0011</v>
          </cell>
          <cell r="C2159" t="str">
            <v>Harmonic Filters 1 - Perimeter Fencing for Harmonic Filters - Concrete Construction Material Specifications</v>
          </cell>
          <cell r="D2159" t="str">
            <v>'-</v>
          </cell>
          <cell r="E2159" t="str">
            <v>RES - Reserved Placeholder</v>
          </cell>
          <cell r="F2159" t="str">
            <v>Pending</v>
          </cell>
        </row>
        <row r="2160">
          <cell r="B2160" t="str">
            <v>6105AK124-6252-CSPC-0012</v>
          </cell>
          <cell r="C2160" t="str">
            <v>Harmonic Filters 1 - Perimeter Fencing for Harmonic Filters - Steel Structures Corrosion Protection Specification</v>
          </cell>
          <cell r="D2160" t="str">
            <v>'-</v>
          </cell>
          <cell r="E2160" t="str">
            <v>RES - Reserved Placeholder</v>
          </cell>
          <cell r="F2160" t="str">
            <v>Pending</v>
          </cell>
        </row>
        <row r="2161">
          <cell r="B2161" t="str">
            <v>6105AK124-6252-CSPC-0013</v>
          </cell>
          <cell r="C2161" t="str">
            <v>Harmonic Filters 1 - Terrace, Roads and Access-ways for Harmonic Filters - Civil Design Requirements</v>
          </cell>
          <cell r="D2161" t="str">
            <v>'-</v>
          </cell>
          <cell r="E2161" t="str">
            <v>RES - Reserved Placeholder</v>
          </cell>
          <cell r="F2161" t="str">
            <v>Pending</v>
          </cell>
        </row>
        <row r="2162">
          <cell r="B2162" t="str">
            <v>6105AK124-6252-CSPC-0014</v>
          </cell>
          <cell r="C2162" t="str">
            <v>Harmonic Filters 1 - Terrace, Roads and Access-ways for Harmonic Filters - Excavation, Trenching and Compacting Design</v>
          </cell>
          <cell r="D2162" t="str">
            <v>'-</v>
          </cell>
          <cell r="E2162" t="str">
            <v>RES - Reserved Placeholder</v>
          </cell>
          <cell r="F2162" t="str">
            <v>Pending</v>
          </cell>
        </row>
        <row r="2163">
          <cell r="B2163" t="str">
            <v>6105AK124-6252-CSPC-0015</v>
          </cell>
          <cell r="C2163" t="str">
            <v>Harmonic Filters 1 - Terrace, Roads and Access-ways for Harmonic Filters - Concrete Construction Material Specifications</v>
          </cell>
          <cell r="D2163" t="str">
            <v>'-</v>
          </cell>
          <cell r="E2163" t="str">
            <v>RES - Reserved Placeholder</v>
          </cell>
          <cell r="F2163" t="str">
            <v>Pending</v>
          </cell>
        </row>
        <row r="2164">
          <cell r="B2164" t="str">
            <v>6105AK124-6252-CSPC-0016</v>
          </cell>
          <cell r="C2164" t="str">
            <v>Harmonic Filters 1 - Pad Platform and Foundations for Harmonic Filters - Civil Design Requirements</v>
          </cell>
          <cell r="D2164" t="str">
            <v>'-</v>
          </cell>
          <cell r="E2164" t="str">
            <v>RES - Reserved Placeholder</v>
          </cell>
          <cell r="F2164" t="str">
            <v>Pending</v>
          </cell>
        </row>
        <row r="2165">
          <cell r="B2165" t="str">
            <v>6105AK124-6252-CSPC-0017</v>
          </cell>
          <cell r="C2165" t="str">
            <v>Harmonic Filters 1 - Pad Platform and Foundations for Harmonic Filters - Excavation, Trenching and Compacting Design</v>
          </cell>
          <cell r="D2165" t="str">
            <v>'-</v>
          </cell>
          <cell r="E2165" t="str">
            <v>RES - Reserved Placeholder</v>
          </cell>
          <cell r="F2165" t="str">
            <v>Pending</v>
          </cell>
        </row>
        <row r="2166">
          <cell r="B2166" t="str">
            <v>6105AK124-6252-CSPC-0018</v>
          </cell>
          <cell r="C2166" t="str">
            <v>Harmonic Filters 1 - Pad Platform and Foundations for Harmonic Filters - Concrete Construction Material Specifications</v>
          </cell>
          <cell r="D2166" t="str">
            <v>'-</v>
          </cell>
          <cell r="E2166" t="str">
            <v>RES - Reserved Placeholder</v>
          </cell>
          <cell r="F2166" t="str">
            <v>Pending</v>
          </cell>
        </row>
        <row r="2167">
          <cell r="B2167" t="str">
            <v>6105AK124-6252-CSSD-0001</v>
          </cell>
          <cell r="C2167" t="str">
            <v>Harmonic Filters 1 - Cable Racks and Trays for Harmonic Filters - Steel Support Structures Design</v>
          </cell>
          <cell r="D2167" t="str">
            <v>'-</v>
          </cell>
          <cell r="E2167" t="str">
            <v>RES - Reserved Placeholder</v>
          </cell>
          <cell r="F2167" t="str">
            <v>Pending</v>
          </cell>
        </row>
        <row r="2168">
          <cell r="B2168" t="str">
            <v>6105AK124-6252-CSSD-0002</v>
          </cell>
          <cell r="C2168" t="str">
            <v>Harmonic Filters 1 - Perimeter Fencing for Harmonic Filters - Steel Support Structures Design</v>
          </cell>
          <cell r="D2168" t="str">
            <v>'-</v>
          </cell>
          <cell r="E2168" t="str">
            <v>RES - Reserved Placeholder</v>
          </cell>
          <cell r="F2168" t="str">
            <v>Pending</v>
          </cell>
        </row>
        <row r="2169">
          <cell r="B2169" t="str">
            <v>6105AK124-6252-CSSD-0003</v>
          </cell>
          <cell r="C2169" t="str">
            <v>Harmonic Filters 1 - Offloading Spreader Beam and Equipment for Harmonic Filters - Steel Support Structures Design</v>
          </cell>
          <cell r="D2169" t="str">
            <v>'-</v>
          </cell>
          <cell r="E2169" t="str">
            <v>RES - Reserved Placeholder</v>
          </cell>
          <cell r="F2169" t="str">
            <v>Pending</v>
          </cell>
        </row>
        <row r="2170">
          <cell r="B2170" t="str">
            <v>6105AK124-6252-CSSD-0004</v>
          </cell>
          <cell r="C2170" t="str">
            <v>Harmonic Filters 1 - Pad Platform and Foundations for Harmonic Filters - Steel Support Structures Design</v>
          </cell>
          <cell r="D2170" t="str">
            <v>'-</v>
          </cell>
          <cell r="E2170" t="str">
            <v>RES - Reserved Placeholder</v>
          </cell>
          <cell r="F2170" t="str">
            <v>Pending</v>
          </cell>
        </row>
        <row r="2171">
          <cell r="B2171" t="str">
            <v>6105AK124-6252-CSTD-0001</v>
          </cell>
          <cell r="C2171" t="str">
            <v>Harmonic Filters 1 - Small Power and Lighting for Harmonic Filters - Civil Construction Requirements</v>
          </cell>
          <cell r="D2171" t="str">
            <v>'-</v>
          </cell>
          <cell r="E2171" t="str">
            <v>RES - Reserved Placeholder</v>
          </cell>
          <cell r="F2171" t="str">
            <v>Pending</v>
          </cell>
        </row>
        <row r="2172">
          <cell r="B2172" t="str">
            <v>6105AK124-6252-CSTD-0002</v>
          </cell>
          <cell r="C2172" t="str">
            <v>Harmonic Filters 1 - Small Power and Lighting for Harmonic Filters - Underground Pipe Route and Cable Bedding Design</v>
          </cell>
          <cell r="D2172" t="str">
            <v>'-</v>
          </cell>
          <cell r="E2172" t="str">
            <v>RES - Reserved Placeholder</v>
          </cell>
          <cell r="F2172" t="str">
            <v>Pending</v>
          </cell>
        </row>
        <row r="2173">
          <cell r="B2173" t="str">
            <v>6105AK124-6252-CSTD-0003</v>
          </cell>
          <cell r="C2173" t="str">
            <v>Harmonic Filters 1 - Cable Racks and Trays for Harmonic Filters - Underground Pipe Route and Cable Bedding Design</v>
          </cell>
          <cell r="D2173" t="str">
            <v>'-</v>
          </cell>
          <cell r="E2173" t="str">
            <v>RES - Reserved Placeholder</v>
          </cell>
          <cell r="F2173" t="str">
            <v>Pending</v>
          </cell>
        </row>
        <row r="2174">
          <cell r="B2174" t="str">
            <v>6105AK124-6252-CSTD-0004</v>
          </cell>
          <cell r="C2174" t="str">
            <v>Harmonic Filters 1 - Cable Trench and Tunnels for Harmonic Filters - Civil Construction Requirements</v>
          </cell>
          <cell r="D2174" t="str">
            <v>'-</v>
          </cell>
          <cell r="E2174" t="str">
            <v>RES - Reserved Placeholder</v>
          </cell>
          <cell r="F2174" t="str">
            <v>Pending</v>
          </cell>
        </row>
        <row r="2175">
          <cell r="B2175" t="str">
            <v>6105AK124-6252-CSTD-0005</v>
          </cell>
          <cell r="C2175" t="str">
            <v>Harmonic Filters 1 - Cable Trench and Tunnels for Harmonic Filters - Underground Pipe Route and Cable Bedding Design</v>
          </cell>
          <cell r="D2175" t="str">
            <v>'-</v>
          </cell>
          <cell r="E2175" t="str">
            <v>RES - Reserved Placeholder</v>
          </cell>
          <cell r="F2175" t="str">
            <v>Pending</v>
          </cell>
        </row>
        <row r="2176">
          <cell r="B2176" t="str">
            <v>6105AK124-6252-CSTD-0006</v>
          </cell>
          <cell r="C2176" t="str">
            <v>Harmonic Filters 1 - Lightning Protection System for Harmonic Filters - Civil Construction Requirements</v>
          </cell>
          <cell r="D2176" t="str">
            <v>'-</v>
          </cell>
          <cell r="E2176" t="str">
            <v>RES - Reserved Placeholder</v>
          </cell>
          <cell r="F2176" t="str">
            <v>Pending</v>
          </cell>
        </row>
        <row r="2177">
          <cell r="B2177" t="str">
            <v>6105AK124-6252-CSTD-0007</v>
          </cell>
          <cell r="C2177" t="str">
            <v>Harmonic Filters 1 - Lightning Protection System for Harmonic Filters - Underground Pipe Route and Cable Bedding Design</v>
          </cell>
          <cell r="D2177" t="str">
            <v>'-</v>
          </cell>
          <cell r="E2177" t="str">
            <v>RES - Reserved Placeholder</v>
          </cell>
          <cell r="F2177" t="str">
            <v>Pending</v>
          </cell>
        </row>
        <row r="2178">
          <cell r="B2178" t="str">
            <v>6105AK124-6252-CSTD-0008</v>
          </cell>
          <cell r="C2178" t="str">
            <v>Harmonic Filters 1 - Fire Protection System for Harmonic Filters - Fire Protection System Design (Civil Works)</v>
          </cell>
          <cell r="D2178" t="str">
            <v>'-</v>
          </cell>
          <cell r="E2178" t="str">
            <v>RES - Reserved Placeholder</v>
          </cell>
          <cell r="F2178" t="str">
            <v>Pending</v>
          </cell>
        </row>
        <row r="2179">
          <cell r="B2179" t="str">
            <v>6105AK124-6252-CSTD-0009</v>
          </cell>
          <cell r="C2179" t="str">
            <v>Harmonic Filters 1 - Fire Protection System for Harmonic Filters - Civil Construction Requirements</v>
          </cell>
          <cell r="D2179" t="str">
            <v>'-</v>
          </cell>
          <cell r="E2179" t="str">
            <v>RES - Reserved Placeholder</v>
          </cell>
          <cell r="F2179" t="str">
            <v>Pending</v>
          </cell>
        </row>
        <row r="2180">
          <cell r="B2180" t="str">
            <v>6105AK124-6252-CSTD-0010</v>
          </cell>
          <cell r="C2180" t="str">
            <v>Harmonic Filters 1 - Perimeter Fencing for Harmonic Filters - Underground Pipe Route and Cable Bedding Design</v>
          </cell>
          <cell r="D2180" t="str">
            <v>'-</v>
          </cell>
          <cell r="E2180" t="str">
            <v>RES - Reserved Placeholder</v>
          </cell>
          <cell r="F2180" t="str">
            <v>Pending</v>
          </cell>
        </row>
        <row r="2181">
          <cell r="B2181" t="str">
            <v>6105AK124-6252-CSTD-0011</v>
          </cell>
          <cell r="C2181" t="str">
            <v>Harmonic Filters 1 - Terrace, Roads and Access-ways for Harmonic Filters - Bund-wall Requirements and Design</v>
          </cell>
          <cell r="D2181" t="str">
            <v>'-</v>
          </cell>
          <cell r="E2181" t="str">
            <v>RES - Reserved Placeholder</v>
          </cell>
          <cell r="F2181" t="str">
            <v>Pending</v>
          </cell>
        </row>
        <row r="2182">
          <cell r="B2182" t="str">
            <v>6105AK124-6252-CSTD-0012</v>
          </cell>
          <cell r="C2182" t="str">
            <v>Harmonic Filters 1 - Terrace, Roads and Access-ways for Harmonic Filters - Civil Construction Requirements</v>
          </cell>
          <cell r="D2182" t="str">
            <v>'-</v>
          </cell>
          <cell r="E2182" t="str">
            <v>RES - Reserved Placeholder</v>
          </cell>
          <cell r="F2182" t="str">
            <v>Pending</v>
          </cell>
        </row>
        <row r="2183">
          <cell r="B2183" t="str">
            <v>6105AK124-6252-CSTD-0013</v>
          </cell>
          <cell r="C2183" t="str">
            <v>Harmonic Filters 1 - Terrace, Roads and Access-ways for Harmonic Filters - Underground Pipe Route and Cable Bedding Design</v>
          </cell>
          <cell r="D2183" t="str">
            <v>'-</v>
          </cell>
          <cell r="E2183" t="str">
            <v>RES - Reserved Placeholder</v>
          </cell>
          <cell r="F2183" t="str">
            <v>Pending</v>
          </cell>
        </row>
        <row r="2184">
          <cell r="B2184" t="str">
            <v>6105AK124-6252-CSTD-0014</v>
          </cell>
          <cell r="C2184" t="str">
            <v>Harmonic Filters 1 - Pad Platform and Foundations for Harmonic Filters - Civil Construction Requirements</v>
          </cell>
          <cell r="D2184" t="str">
            <v>'-</v>
          </cell>
          <cell r="E2184" t="str">
            <v>RES - Reserved Placeholder</v>
          </cell>
          <cell r="F2184" t="str">
            <v>Pending</v>
          </cell>
        </row>
        <row r="2185">
          <cell r="B2185" t="str">
            <v>6105AK124-6252-ECAL-0001</v>
          </cell>
          <cell r="C2185" t="str">
            <v>Harmonic Filters 1 - Small Power and Lighting for Harmonic Filters - Cable and Conductor Sizing (incl Volt Drop Calcs)</v>
          </cell>
          <cell r="D2185" t="str">
            <v>'-</v>
          </cell>
          <cell r="E2185" t="str">
            <v>RES - Reserved Placeholder</v>
          </cell>
          <cell r="F2185" t="str">
            <v>Pending</v>
          </cell>
        </row>
        <row r="2186">
          <cell r="B2186" t="str">
            <v>6105AK124-6252-ECAL-0002</v>
          </cell>
          <cell r="C2186" t="str">
            <v>Harmonic Filters 1 - Small Power and Lighting for Harmonic Filters - Conductor Sag and Tension Plan</v>
          </cell>
          <cell r="D2186" t="str">
            <v>'-</v>
          </cell>
          <cell r="E2186" t="str">
            <v>RES - Reserved Placeholder</v>
          </cell>
          <cell r="F2186" t="str">
            <v>Pending</v>
          </cell>
        </row>
        <row r="2187">
          <cell r="B2187" t="str">
            <v>6105AK124-6252-ECAL-0003</v>
          </cell>
          <cell r="C2187" t="str">
            <v>Harmonic Filters 1 - Lightning Protection System for Harmonic Filters - Impedance and Burn-off Calculations</v>
          </cell>
          <cell r="D2187" t="str">
            <v>'-</v>
          </cell>
          <cell r="E2187" t="str">
            <v>RES - Reserved Placeholder</v>
          </cell>
          <cell r="F2187" t="str">
            <v>Pending</v>
          </cell>
        </row>
        <row r="2188">
          <cell r="B2188" t="str">
            <v>6105AK124-6252-ECAL-0004</v>
          </cell>
          <cell r="C2188" t="str">
            <v>Harmonic Filters 1 - Earthing System for Harmonic Filters - Cable and Conductor Sizing (incl Volt Drop Calcs)</v>
          </cell>
          <cell r="D2188" t="str">
            <v>'-</v>
          </cell>
          <cell r="E2188" t="str">
            <v>RES - Reserved Placeholder</v>
          </cell>
          <cell r="F2188" t="str">
            <v>Pending</v>
          </cell>
        </row>
        <row r="2189">
          <cell r="B2189" t="str">
            <v>6105AK124-6252-ECAL-0005</v>
          </cell>
          <cell r="C2189" t="str">
            <v>Harmonic Filters 1 - Earthing System for Harmonic Filters - Impedance and Burn-off Calculations</v>
          </cell>
          <cell r="D2189" t="str">
            <v>'-</v>
          </cell>
          <cell r="E2189" t="str">
            <v>RES - Reserved Placeholder</v>
          </cell>
          <cell r="F2189" t="str">
            <v>Pending</v>
          </cell>
        </row>
        <row r="2190">
          <cell r="B2190" t="str">
            <v>6105AK124-6252-ECAL-0006</v>
          </cell>
          <cell r="C2190" t="str">
            <v>Harmonic Filters 1 - Terrace, Roads and Access-ways for Harmonic Filters - Conductor Sag and Tension Plan</v>
          </cell>
          <cell r="D2190" t="str">
            <v>'-</v>
          </cell>
          <cell r="E2190" t="str">
            <v>RES - Reserved Placeholder</v>
          </cell>
          <cell r="F2190" t="str">
            <v>Pending</v>
          </cell>
        </row>
        <row r="2191">
          <cell r="B2191" t="str">
            <v>6105AK124-6252-EDIA-0001</v>
          </cell>
          <cell r="C2191" t="str">
            <v>Harmonic Filters 1 - Small Power and Lighting for Harmonic Filters - Cable Block Diagrams and Schedules</v>
          </cell>
          <cell r="D2191" t="str">
            <v>'-</v>
          </cell>
          <cell r="E2191" t="str">
            <v>RES - Reserved Placeholder</v>
          </cell>
          <cell r="F2191" t="str">
            <v>Pending</v>
          </cell>
        </row>
        <row r="2192">
          <cell r="B2192" t="str">
            <v>6105AK124-6252-EDIA-0002</v>
          </cell>
          <cell r="C2192" t="str">
            <v>Harmonic Filters 1 - Small Power and Lighting for Harmonic Filters - Electrical Block Diagram</v>
          </cell>
          <cell r="D2192" t="str">
            <v>'-</v>
          </cell>
          <cell r="E2192" t="str">
            <v>RES - Reserved Placeholder</v>
          </cell>
          <cell r="F2192" t="str">
            <v>Pending</v>
          </cell>
        </row>
        <row r="2193">
          <cell r="B2193" t="str">
            <v>6105AK124-6252-EDIA-0003</v>
          </cell>
          <cell r="C2193" t="str">
            <v>Harmonic Filters 1 - Small Power and Lighting for Harmonic Filters - Electrical Circuit Diagrams (Schematics)</v>
          </cell>
          <cell r="D2193" t="str">
            <v>'-</v>
          </cell>
          <cell r="E2193" t="str">
            <v>RES - Reserved Placeholder</v>
          </cell>
          <cell r="F2193" t="str">
            <v>Pending</v>
          </cell>
        </row>
        <row r="2194">
          <cell r="B2194" t="str">
            <v>6105AK124-6252-EDIA-0004</v>
          </cell>
          <cell r="C2194" t="str">
            <v>Harmonic Filters 1 - Small Power and Lighting for Harmonic Filters - E/I Termination Schedule</v>
          </cell>
          <cell r="D2194" t="str">
            <v>'-</v>
          </cell>
          <cell r="E2194" t="str">
            <v>RES - Reserved Placeholder</v>
          </cell>
          <cell r="F2194" t="str">
            <v>Pending</v>
          </cell>
        </row>
        <row r="2195">
          <cell r="B2195" t="str">
            <v>6105AK124-6252-EDIA-0005</v>
          </cell>
          <cell r="C2195" t="str">
            <v>Harmonic Filters 1 - Cable Racks and Trays for Harmonic Filters - Cable Block Diagrams and Schedules</v>
          </cell>
          <cell r="D2195" t="str">
            <v>'-</v>
          </cell>
          <cell r="E2195" t="str">
            <v>RES - Reserved Placeholder</v>
          </cell>
          <cell r="F2195" t="str">
            <v>Pending</v>
          </cell>
        </row>
        <row r="2196">
          <cell r="B2196" t="str">
            <v>6105AK124-6252-EDIA-0006</v>
          </cell>
          <cell r="C2196" t="str">
            <v>Harmonic Filters 1 - Cable Racks and Trays for Harmonic Filters - E/I Termination Schedule</v>
          </cell>
          <cell r="D2196" t="str">
            <v>'-</v>
          </cell>
          <cell r="E2196" t="str">
            <v>RES - Reserved Placeholder</v>
          </cell>
          <cell r="F2196" t="str">
            <v>Pending</v>
          </cell>
        </row>
        <row r="2197">
          <cell r="B2197" t="str">
            <v>6105AK124-6252-EDIA-0007</v>
          </cell>
          <cell r="C2197" t="str">
            <v>Harmonic Filters 1 - Cable Trench and Tunnels for Harmonic Filters - Cable Block Diagrams and Schedules</v>
          </cell>
          <cell r="D2197" t="str">
            <v>'-</v>
          </cell>
          <cell r="E2197" t="str">
            <v>RES - Reserved Placeholder</v>
          </cell>
          <cell r="F2197" t="str">
            <v>Pending</v>
          </cell>
        </row>
        <row r="2198">
          <cell r="B2198" t="str">
            <v>6105AK124-6252-EDIA-0008</v>
          </cell>
          <cell r="C2198" t="str">
            <v>Harmonic Filters 1 - Cable Trench and Tunnels for Harmonic Filters - E/I Termination Schedule</v>
          </cell>
          <cell r="D2198" t="str">
            <v>'-</v>
          </cell>
          <cell r="E2198" t="str">
            <v>RES - Reserved Placeholder</v>
          </cell>
          <cell r="F2198" t="str">
            <v>Pending</v>
          </cell>
        </row>
        <row r="2199">
          <cell r="B2199" t="str">
            <v>6105AK124-6252-EDIA-0009</v>
          </cell>
          <cell r="C2199" t="str">
            <v>Harmonic Filters 1 - Lightning Protection System for Harmonic Filters - Cable Block Diagrams and Schedules</v>
          </cell>
          <cell r="D2199" t="str">
            <v>'-</v>
          </cell>
          <cell r="E2199" t="str">
            <v>RES - Reserved Placeholder</v>
          </cell>
          <cell r="F2199" t="str">
            <v>Pending</v>
          </cell>
        </row>
        <row r="2200">
          <cell r="B2200" t="str">
            <v>6105AK124-6252-EDIA-0010</v>
          </cell>
          <cell r="C2200" t="str">
            <v>Harmonic Filters 1 - Lightning Protection System for Harmonic Filters - Electrical Circuit Diagrams (Schematics)</v>
          </cell>
          <cell r="D2200" t="str">
            <v>'-</v>
          </cell>
          <cell r="E2200" t="str">
            <v>RES - Reserved Placeholder</v>
          </cell>
          <cell r="F2200" t="str">
            <v>Pending</v>
          </cell>
        </row>
        <row r="2201">
          <cell r="B2201" t="str">
            <v>6105AK124-6252-EDIA-0011</v>
          </cell>
          <cell r="C2201" t="str">
            <v>Harmonic Filters 1 - Earthing System for Harmonic Filters - Electrical Circuit Diagrams (Schematics)</v>
          </cell>
          <cell r="D2201" t="str">
            <v>'-</v>
          </cell>
          <cell r="E2201" t="str">
            <v>RES - Reserved Placeholder</v>
          </cell>
          <cell r="F2201" t="str">
            <v>Pending</v>
          </cell>
        </row>
        <row r="2202">
          <cell r="B2202" t="str">
            <v>6105AK124-6252-EDIA-0012</v>
          </cell>
          <cell r="C2202" t="str">
            <v>Harmonic Filters 1 - Earthing System for Harmonic Filters - Cable Block Diagrams and Schedules</v>
          </cell>
          <cell r="D2202" t="str">
            <v>'-</v>
          </cell>
          <cell r="E2202" t="str">
            <v>RES - Reserved Placeholder</v>
          </cell>
          <cell r="F2202" t="str">
            <v>Pending</v>
          </cell>
        </row>
        <row r="2203">
          <cell r="B2203" t="str">
            <v>6105AK124-6252-EDIA-0013</v>
          </cell>
          <cell r="C2203" t="str">
            <v>Harmonic Filters 1 - Earthing System for Harmonic Filters - E/I Termination Schedule</v>
          </cell>
          <cell r="D2203" t="str">
            <v>'-</v>
          </cell>
          <cell r="E2203" t="str">
            <v>RES - Reserved Placeholder</v>
          </cell>
          <cell r="F2203" t="str">
            <v>Pending</v>
          </cell>
        </row>
        <row r="2204">
          <cell r="B2204" t="str">
            <v>6105AK124-6252-EDIA-0014</v>
          </cell>
          <cell r="C2204" t="str">
            <v>Harmonic Filters 1 - Fire Protection System for Harmonic Filters - Cable Block Diagrams and Schedules</v>
          </cell>
          <cell r="D2204" t="str">
            <v>'-</v>
          </cell>
          <cell r="E2204" t="str">
            <v>RES - Reserved Placeholder</v>
          </cell>
          <cell r="F2204" t="str">
            <v>Pending</v>
          </cell>
        </row>
        <row r="2205">
          <cell r="B2205" t="str">
            <v>6105AK124-6252-EDIA-0015</v>
          </cell>
          <cell r="C2205" t="str">
            <v>Harmonic Filters 1 - Fire Protection System for Harmonic Filters - Electrical Circuit Diagrams (Schematics)</v>
          </cell>
          <cell r="D2205" t="str">
            <v>'-</v>
          </cell>
          <cell r="E2205" t="str">
            <v>RES - Reserved Placeholder</v>
          </cell>
          <cell r="F2205" t="str">
            <v>Pending</v>
          </cell>
        </row>
        <row r="2206">
          <cell r="B2206" t="str">
            <v>6105AK124-6252-EDIA-0016</v>
          </cell>
          <cell r="C2206" t="str">
            <v>Harmonic Filters 1 - Fire Protection System for Harmonic Filters - E/I Termination Schedule</v>
          </cell>
          <cell r="D2206" t="str">
            <v>'-</v>
          </cell>
          <cell r="E2206" t="str">
            <v>RES - Reserved Placeholder</v>
          </cell>
          <cell r="F2206" t="str">
            <v>Pending</v>
          </cell>
        </row>
        <row r="2207">
          <cell r="B2207" t="str">
            <v>6105AK124-6252-EDST-0001</v>
          </cell>
          <cell r="C2207" t="str">
            <v>Harmonic Filters 1 - Small Power and Lighting for Harmonic Filters - Equipment Register and Technical Specifications</v>
          </cell>
          <cell r="D2207" t="str">
            <v>'-</v>
          </cell>
          <cell r="E2207" t="str">
            <v>RES - Reserved Placeholder</v>
          </cell>
          <cell r="F2207" t="str">
            <v>Pending</v>
          </cell>
        </row>
        <row r="2208">
          <cell r="B2208" t="str">
            <v>6105AK124-6252-EDST-0002</v>
          </cell>
          <cell r="C2208" t="str">
            <v>Harmonic Filters 1 - Cable Racks and Trays for Harmonic Filters - Equipment Register and Technical Specifications</v>
          </cell>
          <cell r="D2208" t="str">
            <v>'-</v>
          </cell>
          <cell r="E2208" t="str">
            <v>RES - Reserved Placeholder</v>
          </cell>
          <cell r="F2208" t="str">
            <v>Pending</v>
          </cell>
        </row>
        <row r="2209">
          <cell r="B2209" t="str">
            <v>6105AK124-6252-EDST-0003</v>
          </cell>
          <cell r="C2209" t="str">
            <v>Harmonic Filters 1 - Cable Trench and Tunnels for Harmonic Filters - Equipment Register and Technical Specifications</v>
          </cell>
          <cell r="D2209" t="str">
            <v>'-</v>
          </cell>
          <cell r="E2209" t="str">
            <v>RES - Reserved Placeholder</v>
          </cell>
          <cell r="F2209" t="str">
            <v>Pending</v>
          </cell>
        </row>
        <row r="2210">
          <cell r="B2210" t="str">
            <v>6105AK124-6252-EDST-0004</v>
          </cell>
          <cell r="C2210" t="str">
            <v>Harmonic Filters 1 - Lightning Protection System for Harmonic Filters - Equipment Register and Technical Specifications</v>
          </cell>
          <cell r="D2210" t="str">
            <v>'-</v>
          </cell>
          <cell r="E2210" t="str">
            <v>RES - Reserved Placeholder</v>
          </cell>
          <cell r="F2210" t="str">
            <v>Pending</v>
          </cell>
        </row>
        <row r="2211">
          <cell r="B2211" t="str">
            <v>6105AK124-6252-EDST-0005</v>
          </cell>
          <cell r="C2211" t="str">
            <v>Harmonic Filters 1 - Earthing System for Harmonic Filters - Equipment Register and Technical Specifications</v>
          </cell>
          <cell r="D2211" t="str">
            <v>'-</v>
          </cell>
          <cell r="E2211" t="str">
            <v>RES - Reserved Placeholder</v>
          </cell>
          <cell r="F2211" t="str">
            <v>Pending</v>
          </cell>
        </row>
        <row r="2212">
          <cell r="B2212" t="str">
            <v>6105AK124-6252-EDST-0006</v>
          </cell>
          <cell r="C2212" t="str">
            <v>Harmonic Filters 1 - Fire Protection System for Harmonic Filters - Equipment Register and Technical Specifications</v>
          </cell>
          <cell r="D2212" t="str">
            <v>'-</v>
          </cell>
          <cell r="E2212" t="str">
            <v>RES - Reserved Placeholder</v>
          </cell>
          <cell r="F2212" t="str">
            <v>Pending</v>
          </cell>
        </row>
        <row r="2213">
          <cell r="B2213" t="str">
            <v>6105AK124-6252-EEQL-0001</v>
          </cell>
          <cell r="C2213" t="str">
            <v>Harmonic Filters 1 - Small Power and Lighting for Harmonic Filters - Electrical Equipment Load Register</v>
          </cell>
          <cell r="D2213" t="str">
            <v>'-</v>
          </cell>
          <cell r="E2213" t="str">
            <v>RES - Reserved Placeholder</v>
          </cell>
          <cell r="F2213" t="str">
            <v>Pending</v>
          </cell>
        </row>
        <row r="2214">
          <cell r="B2214" t="str">
            <v>6105AK124-6252-EGAD-0001</v>
          </cell>
          <cell r="C2214" t="str">
            <v>Harmonic Filters 1 - Pad Platform and Foundations for Harmonic Filters - Electrical Equipment Layout</v>
          </cell>
          <cell r="D2214" t="str">
            <v>'-</v>
          </cell>
          <cell r="E2214" t="str">
            <v>RES - Reserved Placeholder</v>
          </cell>
          <cell r="F2214" t="str">
            <v>Pending</v>
          </cell>
        </row>
        <row r="2215">
          <cell r="B2215" t="str">
            <v>6105AK124-6252-ELAY-0001</v>
          </cell>
          <cell r="C2215" t="str">
            <v>Harmonic Filters 1 - Small Power and Lighting for Harmonic Filters - Control Room Power and Earthing Design</v>
          </cell>
          <cell r="D2215" t="str">
            <v>'-</v>
          </cell>
          <cell r="E2215" t="str">
            <v>RES - Reserved Placeholder</v>
          </cell>
          <cell r="F2215" t="str">
            <v>Pending</v>
          </cell>
        </row>
        <row r="2216">
          <cell r="B2216" t="str">
            <v>6105AK124-6252-ELAY-0002</v>
          </cell>
          <cell r="C2216" t="str">
            <v>Harmonic Filters 1 - Lightning Protection System for Harmonic Filters - Control Room Power and Earthing Design</v>
          </cell>
          <cell r="D2216" t="str">
            <v>'-</v>
          </cell>
          <cell r="E2216" t="str">
            <v>RES - Reserved Placeholder</v>
          </cell>
          <cell r="F2216" t="str">
            <v>Pending</v>
          </cell>
        </row>
        <row r="2217">
          <cell r="B2217" t="str">
            <v>6105AK124-6252-ELAY-0003</v>
          </cell>
          <cell r="C2217" t="str">
            <v>Harmonic Filters 1 - Earthing System for Harmonic Filters - Control Room Power and Earthing Design</v>
          </cell>
          <cell r="D2217" t="str">
            <v>'-</v>
          </cell>
          <cell r="E2217" t="str">
            <v>RES - Reserved Placeholder</v>
          </cell>
          <cell r="F2217" t="str">
            <v>Pending</v>
          </cell>
        </row>
        <row r="2218">
          <cell r="B2218" t="str">
            <v>6105AK124-6252-EQRA-0001</v>
          </cell>
          <cell r="C2218" t="str">
            <v>Harmonic Filters 1 - Small Power and Lighting for Harmonic Filters - Lightning Protection Study and Risk Assessment</v>
          </cell>
          <cell r="D2218" t="str">
            <v>'-</v>
          </cell>
          <cell r="E2218" t="str">
            <v>RES - Reserved Placeholder</v>
          </cell>
          <cell r="F2218" t="str">
            <v>Pending</v>
          </cell>
        </row>
        <row r="2219">
          <cell r="B2219" t="str">
            <v>6105AK124-6252-EQRA-0002</v>
          </cell>
          <cell r="C2219" t="str">
            <v>Harmonic Filters 1 - Cable Racks and Trays for Harmonic Filters - Lightning Protection Study and Risk Assessment</v>
          </cell>
          <cell r="D2219" t="str">
            <v>'-</v>
          </cell>
          <cell r="E2219" t="str">
            <v>RES - Reserved Placeholder</v>
          </cell>
          <cell r="F2219" t="str">
            <v>Pending</v>
          </cell>
        </row>
        <row r="2220">
          <cell r="B2220" t="str">
            <v>6105AK124-6252-EQRA-0003</v>
          </cell>
          <cell r="C2220" t="str">
            <v>Harmonic Filters 1 - Cable Trench and Tunnels for Harmonic Filters - Risk Assessment: Electrical Hazards</v>
          </cell>
          <cell r="D2220" t="str">
            <v>'-</v>
          </cell>
          <cell r="E2220" t="str">
            <v>RES - Reserved Placeholder</v>
          </cell>
          <cell r="F2220" t="str">
            <v>Pending</v>
          </cell>
        </row>
        <row r="2221">
          <cell r="B2221" t="str">
            <v>6105AK124-6252-EQRA-0004</v>
          </cell>
          <cell r="C2221" t="str">
            <v>Harmonic Filters 1 - Lightning Protection System for Harmonic Filters - Lightning Protection Study and Risk Assessment</v>
          </cell>
          <cell r="D2221" t="str">
            <v>'-</v>
          </cell>
          <cell r="E2221" t="str">
            <v>RES - Reserved Placeholder</v>
          </cell>
          <cell r="F2221" t="str">
            <v>Pending</v>
          </cell>
        </row>
        <row r="2222">
          <cell r="B2222" t="str">
            <v>6105AK124-6252-EQRA-0005</v>
          </cell>
          <cell r="C2222" t="str">
            <v>Harmonic Filters 1 - Fire Protection System for Harmonic Filters - Risk Assessment: Electrical Hazards</v>
          </cell>
          <cell r="D2222" t="str">
            <v>'-</v>
          </cell>
          <cell r="E2222" t="str">
            <v>RES - Reserved Placeholder</v>
          </cell>
          <cell r="F2222" t="str">
            <v>Pending</v>
          </cell>
        </row>
        <row r="2223">
          <cell r="B2223" t="str">
            <v>6105AK124-6252-ESLD-0001</v>
          </cell>
          <cell r="C2223" t="str">
            <v>Harmonic Filters 1 - Small Power and Lighting for Harmonic Filters - Electrical Single Line Diagram</v>
          </cell>
          <cell r="D2223" t="str">
            <v>'-</v>
          </cell>
          <cell r="E2223" t="str">
            <v>RES - Reserved Placeholder</v>
          </cell>
          <cell r="F2223" t="str">
            <v>Pending</v>
          </cell>
        </row>
        <row r="2224">
          <cell r="B2224" t="str">
            <v>6105AK124-6252-ESLD-0002</v>
          </cell>
          <cell r="C2224" t="str">
            <v>Harmonic Filters 1 - Cable Trench and Tunnels for Harmonic Filters - Electrical Single Line Diagram</v>
          </cell>
          <cell r="D2224" t="str">
            <v>'-</v>
          </cell>
          <cell r="E2224" t="str">
            <v>RES - Reserved Placeholder</v>
          </cell>
          <cell r="F2224" t="str">
            <v>Pending</v>
          </cell>
        </row>
        <row r="2225">
          <cell r="B2225" t="str">
            <v>6105AK124-6252-ESLD-0003</v>
          </cell>
          <cell r="C2225" t="str">
            <v>Harmonic Filters 1 - Lightning Protection System for Harmonic Filters - Electrical Single Line Diagram</v>
          </cell>
          <cell r="D2225" t="str">
            <v>'-</v>
          </cell>
          <cell r="E2225" t="str">
            <v>RES - Reserved Placeholder</v>
          </cell>
          <cell r="F2225" t="str">
            <v>Pending</v>
          </cell>
        </row>
        <row r="2226">
          <cell r="B2226" t="str">
            <v>6105AK124-6252-ESPC-0001</v>
          </cell>
          <cell r="C2226" t="str">
            <v>Harmonic Filters 1 - Small Power and Lighting for Harmonic Filters - Cable Termination Specifications</v>
          </cell>
          <cell r="D2226" t="str">
            <v>'-</v>
          </cell>
          <cell r="E2226" t="str">
            <v>RES - Reserved Placeholder</v>
          </cell>
          <cell r="F2226" t="str">
            <v>Pending</v>
          </cell>
        </row>
        <row r="2227">
          <cell r="B2227" t="str">
            <v>6105AK124-6252-ESPC-0002</v>
          </cell>
          <cell r="C2227" t="str">
            <v>Harmonic Filters 1 - Small Power and Lighting for Harmonic Filters - Cable and Conductor Specifications</v>
          </cell>
          <cell r="D2227" t="str">
            <v>'-</v>
          </cell>
          <cell r="E2227" t="str">
            <v>RES - Reserved Placeholder</v>
          </cell>
          <cell r="F2227" t="str">
            <v>Pending</v>
          </cell>
        </row>
        <row r="2228">
          <cell r="B2228" t="str">
            <v>6105AK124-6252-ESPC-0003</v>
          </cell>
          <cell r="C2228" t="str">
            <v>Harmonic Filters 1 - Small Power and Lighting for Harmonic Filters - Lighting and Luminaire Design</v>
          </cell>
          <cell r="D2228" t="str">
            <v>'-</v>
          </cell>
          <cell r="E2228" t="str">
            <v>RES - Reserved Placeholder</v>
          </cell>
          <cell r="F2228" t="str">
            <v>Pending</v>
          </cell>
        </row>
        <row r="2229">
          <cell r="B2229" t="str">
            <v>6105AK124-6252-ESPC-0004</v>
          </cell>
          <cell r="C2229" t="str">
            <v>Harmonic Filters 1 - Cable Racks and Trays for Harmonic Filters - Cable and Conductor Specifications</v>
          </cell>
          <cell r="D2229" t="str">
            <v>'-</v>
          </cell>
          <cell r="E2229" t="str">
            <v>RES - Reserved Placeholder</v>
          </cell>
          <cell r="F2229" t="str">
            <v>Pending</v>
          </cell>
        </row>
        <row r="2230">
          <cell r="B2230" t="str">
            <v>6105AK124-6252-ESPC-0005</v>
          </cell>
          <cell r="C2230" t="str">
            <v>Harmonic Filters 1 - Cable Trench and Tunnels for Harmonic Filters - Cable and Conductor Specifications</v>
          </cell>
          <cell r="D2230" t="str">
            <v>'-</v>
          </cell>
          <cell r="E2230" t="str">
            <v>RES - Reserved Placeholder</v>
          </cell>
          <cell r="F2230" t="str">
            <v>Pending</v>
          </cell>
        </row>
        <row r="2231">
          <cell r="B2231" t="str">
            <v>6105AK124-6252-ESPC-0006</v>
          </cell>
          <cell r="C2231" t="str">
            <v>Harmonic Filters 1 - Cable Trench and Tunnels for Harmonic Filters - Lighting and Luminaire Design</v>
          </cell>
          <cell r="D2231" t="str">
            <v>'-</v>
          </cell>
          <cell r="E2231" t="str">
            <v>RES - Reserved Placeholder</v>
          </cell>
          <cell r="F2231" t="str">
            <v>Pending</v>
          </cell>
        </row>
        <row r="2232">
          <cell r="B2232" t="str">
            <v>6105AK124-6252-ESTD-0001</v>
          </cell>
          <cell r="C2232" t="str">
            <v>Harmonic Filters 1 - Small Power and Lighting for Harmonic Filters - Electrical Equipment Installation Requirements</v>
          </cell>
          <cell r="D2232" t="str">
            <v>'-</v>
          </cell>
          <cell r="E2232" t="str">
            <v>RES - Reserved Placeholder</v>
          </cell>
          <cell r="F2232" t="str">
            <v>Pending</v>
          </cell>
        </row>
        <row r="2233">
          <cell r="B2233" t="str">
            <v>6105AK124-6252-ESTD-0002</v>
          </cell>
          <cell r="C2233" t="str">
            <v>Harmonic Filters 1 - Small Power and Lighting for Harmonic Filters - Earth Map and Bonding Design</v>
          </cell>
          <cell r="D2233" t="str">
            <v>'-</v>
          </cell>
          <cell r="E2233" t="str">
            <v>RES - Reserved Placeholder</v>
          </cell>
          <cell r="F2233" t="str">
            <v>Pending</v>
          </cell>
        </row>
        <row r="2234">
          <cell r="B2234" t="str">
            <v>6105AK124-6252-ESTD-0003</v>
          </cell>
          <cell r="C2234" t="str">
            <v>Harmonic Filters 1 - Small Power and Lighting for Harmonic Filters - Electrical Design Standards</v>
          </cell>
          <cell r="D2234" t="str">
            <v>'-</v>
          </cell>
          <cell r="E2234" t="str">
            <v>RES - Reserved Placeholder</v>
          </cell>
          <cell r="F2234" t="str">
            <v>Pending</v>
          </cell>
        </row>
        <row r="2235">
          <cell r="B2235" t="str">
            <v>6105AK124-6252-ESTD-0004</v>
          </cell>
          <cell r="C2235" t="str">
            <v>Harmonic Filters 1 - Cable Racks and Trays for Harmonic Filters - Thermal Management and Fire Prevention Design</v>
          </cell>
          <cell r="D2235" t="str">
            <v>'-</v>
          </cell>
          <cell r="E2235" t="str">
            <v>RES - Reserved Placeholder</v>
          </cell>
          <cell r="F2235" t="str">
            <v>Pending</v>
          </cell>
        </row>
        <row r="2236">
          <cell r="B2236" t="str">
            <v>6105AK124-6252-ESTD-0005</v>
          </cell>
          <cell r="C2236" t="str">
            <v>Harmonic Filters 1 - Cable Trench and Tunnels for Harmonic Filters - Electrical Equipment Installation Requirements</v>
          </cell>
          <cell r="D2236" t="str">
            <v>'-</v>
          </cell>
          <cell r="E2236" t="str">
            <v>RES - Reserved Placeholder</v>
          </cell>
          <cell r="F2236" t="str">
            <v>Pending</v>
          </cell>
        </row>
        <row r="2237">
          <cell r="B2237" t="str">
            <v>6105AK124-6252-ESTD-0006</v>
          </cell>
          <cell r="C2237" t="str">
            <v>Harmonic Filters 1 - Cable Trench and Tunnels for Harmonic Filters - Electrical Design Standards</v>
          </cell>
          <cell r="D2237" t="str">
            <v>'-</v>
          </cell>
          <cell r="E2237" t="str">
            <v>RES - Reserved Placeholder</v>
          </cell>
          <cell r="F2237" t="str">
            <v>Pending</v>
          </cell>
        </row>
        <row r="2238">
          <cell r="B2238" t="str">
            <v>6105AK124-6252-ESTD-0007</v>
          </cell>
          <cell r="C2238" t="str">
            <v>Harmonic Filters 1 - Cable Trench and Tunnels for Harmonic Filters - Thermal Management and Fire Prevention Design</v>
          </cell>
          <cell r="D2238" t="str">
            <v>'-</v>
          </cell>
          <cell r="E2238" t="str">
            <v>RES - Reserved Placeholder</v>
          </cell>
          <cell r="F2238" t="str">
            <v>Pending</v>
          </cell>
        </row>
        <row r="2239">
          <cell r="B2239" t="str">
            <v>6105AK124-6252-ESTD-0008</v>
          </cell>
          <cell r="C2239" t="str">
            <v>Harmonic Filters 1 - Lightning Protection System for Harmonic Filters - Electrical Design Standards</v>
          </cell>
          <cell r="D2239" t="str">
            <v>'-</v>
          </cell>
          <cell r="E2239" t="str">
            <v>RES - Reserved Placeholder</v>
          </cell>
          <cell r="F2239" t="str">
            <v>Pending</v>
          </cell>
        </row>
        <row r="2240">
          <cell r="B2240" t="str">
            <v>6105AK124-6252-ESTD-0009</v>
          </cell>
          <cell r="C2240" t="str">
            <v>Harmonic Filters 1 - Lightning Protection System for Harmonic Filters - Earth Map and Bonding Design</v>
          </cell>
          <cell r="D2240" t="str">
            <v>'-</v>
          </cell>
          <cell r="E2240" t="str">
            <v>RES - Reserved Placeholder</v>
          </cell>
          <cell r="F2240" t="str">
            <v>Pending</v>
          </cell>
        </row>
        <row r="2241">
          <cell r="B2241" t="str">
            <v>6105AK124-6252-ESTD-0010</v>
          </cell>
          <cell r="C2241" t="str">
            <v>Harmonic Filters 1 - Lightning Protection System for Harmonic Filters - Thermal Management and Fire Prevention Design</v>
          </cell>
          <cell r="D2241" t="str">
            <v>'-</v>
          </cell>
          <cell r="E2241" t="str">
            <v>RES - Reserved Placeholder</v>
          </cell>
          <cell r="F2241" t="str">
            <v>Pending</v>
          </cell>
        </row>
        <row r="2242">
          <cell r="B2242" t="str">
            <v>6105AK124-6252-ESTD-0011</v>
          </cell>
          <cell r="C2242" t="str">
            <v>Harmonic Filters 1 - Earthing System for Harmonic Filters - Earth Map and Bonding Design</v>
          </cell>
          <cell r="D2242" t="str">
            <v>'-</v>
          </cell>
          <cell r="E2242" t="str">
            <v>RES - Reserved Placeholder</v>
          </cell>
          <cell r="F2242" t="str">
            <v>Pending</v>
          </cell>
        </row>
        <row r="2243">
          <cell r="B2243" t="str">
            <v>6105AK124-6252-ESTD-0012</v>
          </cell>
          <cell r="C2243" t="str">
            <v>Harmonic Filters 1 - Earthing System for Harmonic Filters - Electrical Design Standards</v>
          </cell>
          <cell r="D2243" t="str">
            <v>'-</v>
          </cell>
          <cell r="E2243" t="str">
            <v>RES - Reserved Placeholder</v>
          </cell>
          <cell r="F2243" t="str">
            <v>Pending</v>
          </cell>
        </row>
        <row r="2244">
          <cell r="B2244" t="str">
            <v>6105AK124-6252-ESTD-0013</v>
          </cell>
          <cell r="C2244" t="str">
            <v>Harmonic Filters 1 - Fire Protection System for Harmonic Filters - Thermal Management and Fire Prevention Design</v>
          </cell>
          <cell r="D2244" t="str">
            <v>'-</v>
          </cell>
          <cell r="E2244" t="str">
            <v>RES - Reserved Placeholder</v>
          </cell>
          <cell r="F2244" t="str">
            <v>Pending</v>
          </cell>
        </row>
        <row r="2245">
          <cell r="B2245" t="str">
            <v>6105AK124-6252-ESTD-0014</v>
          </cell>
          <cell r="C2245" t="str">
            <v>Harmonic Filters 1 - Pad Platform and Foundations for Harmonic Filters - Earth Map and Bonding Design</v>
          </cell>
          <cell r="D2245" t="str">
            <v>'-</v>
          </cell>
          <cell r="E2245" t="str">
            <v>RES - Reserved Placeholder</v>
          </cell>
          <cell r="F2245" t="str">
            <v>Pending</v>
          </cell>
        </row>
        <row r="2246">
          <cell r="B2246" t="str">
            <v>6105AK124-6252-FDBD-0001</v>
          </cell>
          <cell r="C2246" t="str">
            <v>Harmonic Filters 1 - Fire Protection System for Harmonic Filters - Control System Configuration</v>
          </cell>
          <cell r="D2246" t="str">
            <v>'-</v>
          </cell>
          <cell r="E2246" t="str">
            <v>RES - Reserved Placeholder</v>
          </cell>
          <cell r="F2246" t="str">
            <v>Pending</v>
          </cell>
        </row>
        <row r="2247">
          <cell r="B2247" t="str">
            <v>6105AK124-6252-FDIA-0001</v>
          </cell>
          <cell r="C2247" t="str">
            <v>Harmonic Filters 1 - Cable Racks and Trays for Harmonic Filters - Control Network Architecture Design</v>
          </cell>
          <cell r="D2247" t="str">
            <v>'-</v>
          </cell>
          <cell r="E2247" t="str">
            <v>RES - Reserved Placeholder</v>
          </cell>
          <cell r="F2247" t="str">
            <v>Pending</v>
          </cell>
        </row>
        <row r="2248">
          <cell r="B2248" t="str">
            <v>6105AK124-6252-FDIA-0002</v>
          </cell>
          <cell r="C2248" t="str">
            <v>Harmonic Filters 1 - Earthing System for Harmonic Filters - Interface Panel and I/O Schematics</v>
          </cell>
          <cell r="D2248" t="str">
            <v>'-</v>
          </cell>
          <cell r="E2248" t="str">
            <v>RES - Reserved Placeholder</v>
          </cell>
          <cell r="F2248" t="str">
            <v>Pending</v>
          </cell>
        </row>
        <row r="2249">
          <cell r="B2249" t="str">
            <v>6105AK124-6252-FDIA-0003</v>
          </cell>
          <cell r="C2249" t="str">
            <v>Harmonic Filters 1 - Fire Protection System for Harmonic Filters - Control Network Architecture Design</v>
          </cell>
          <cell r="D2249" t="str">
            <v>'-</v>
          </cell>
          <cell r="E2249" t="str">
            <v>RES - Reserved Placeholder</v>
          </cell>
          <cell r="F2249" t="str">
            <v>Pending</v>
          </cell>
        </row>
        <row r="2250">
          <cell r="B2250" t="str">
            <v>6105AK124-6252-FDIA-0004</v>
          </cell>
          <cell r="C2250" t="str">
            <v>Harmonic Filters 1 - Fire Protection System for Harmonic Filters - Control Network Communication Design</v>
          </cell>
          <cell r="D2250" t="str">
            <v>'-</v>
          </cell>
          <cell r="E2250" t="str">
            <v>RES - Reserved Placeholder</v>
          </cell>
          <cell r="F2250" t="str">
            <v>Pending</v>
          </cell>
        </row>
        <row r="2251">
          <cell r="B2251" t="str">
            <v>6105AK124-6252-FDIA-0005</v>
          </cell>
          <cell r="C2251" t="str">
            <v>Harmonic Filters 1 - Fire Protection System for Harmonic Filters - Emergency Shutdown System Design</v>
          </cell>
          <cell r="D2251" t="str">
            <v>'-</v>
          </cell>
          <cell r="E2251" t="str">
            <v>RES - Reserved Placeholder</v>
          </cell>
          <cell r="F2251" t="str">
            <v>Pending</v>
          </cell>
        </row>
        <row r="2252">
          <cell r="B2252" t="str">
            <v>6105AK124-6252-FNAR-0001</v>
          </cell>
          <cell r="C2252" t="str">
            <v>Harmonic Filters 1 - Fire Protection System for Harmonic Filters - Control System Control Narrative and Interlock Design</v>
          </cell>
          <cell r="D2252" t="str">
            <v>'-</v>
          </cell>
          <cell r="E2252" t="str">
            <v>RES - Reserved Placeholder</v>
          </cell>
          <cell r="F2252" t="str">
            <v>Pending</v>
          </cell>
        </row>
        <row r="2253">
          <cell r="B2253" t="str">
            <v>6105AK124-6252-FNAR-0002</v>
          </cell>
          <cell r="C2253" t="str">
            <v>Harmonic Filters 1 - Fire Protection System for Harmonic Filters - Emergency Shutdown System Control Narrative</v>
          </cell>
          <cell r="D2253" t="str">
            <v>'-</v>
          </cell>
          <cell r="E2253" t="str">
            <v>RES - Reserved Placeholder</v>
          </cell>
          <cell r="F2253" t="str">
            <v>Pending</v>
          </cell>
        </row>
        <row r="2254">
          <cell r="B2254" t="str">
            <v>6105AK124-6252-ICAL-0001</v>
          </cell>
          <cell r="C2254" t="str">
            <v>Harmonic Filters 1 - Fire Protection System for Harmonic Filters - Instrument Sizing and Specification Sheets</v>
          </cell>
          <cell r="D2254" t="str">
            <v>'-</v>
          </cell>
          <cell r="E2254" t="str">
            <v>RES - Reserved Placeholder</v>
          </cell>
          <cell r="F2254" t="str">
            <v>Pending</v>
          </cell>
        </row>
        <row r="2255">
          <cell r="B2255" t="str">
            <v>6105AK124-6252-IDIA-0001</v>
          </cell>
          <cell r="C2255" t="str">
            <v>Harmonic Filters 1 - Fire Protection System for Harmonic Filters - Smoke and Fire Detection System Design</v>
          </cell>
          <cell r="D2255" t="str">
            <v>'-</v>
          </cell>
          <cell r="E2255" t="str">
            <v>RES - Reserved Placeholder</v>
          </cell>
          <cell r="F2255" t="str">
            <v>Pending</v>
          </cell>
        </row>
        <row r="2256">
          <cell r="B2256" t="str">
            <v>6105AK124-6252-IDIA-0002</v>
          </cell>
          <cell r="C2256" t="str">
            <v>Harmonic Filters 1 - Perimeter Fencing for Harmonic Filters - Closed Circuit Television (CCTV) Design</v>
          </cell>
          <cell r="D2256" t="str">
            <v>'-</v>
          </cell>
          <cell r="E2256" t="str">
            <v>RES - Reserved Placeholder</v>
          </cell>
          <cell r="F2256" t="str">
            <v>Pending</v>
          </cell>
        </row>
        <row r="2257">
          <cell r="B2257" t="str">
            <v>6105AK124-6252-IHAC-0001</v>
          </cell>
          <cell r="C2257" t="str">
            <v>Harmonic Filters 1 - Fire Protection System for Harmonic Filters - Process Safety Design Review (HAZOP and LOPA)</v>
          </cell>
          <cell r="D2257" t="str">
            <v>'-</v>
          </cell>
          <cell r="E2257" t="str">
            <v>RES - Reserved Placeholder</v>
          </cell>
          <cell r="F2257" t="str">
            <v>Pending</v>
          </cell>
        </row>
        <row r="2258">
          <cell r="B2258" t="str">
            <v>6105AK124-6252-ILST-0001</v>
          </cell>
          <cell r="C2258" t="str">
            <v>Harmonic Filters 1 - Fire Protection System for Harmonic Filters - Equipment Alarm and Trip Level Register</v>
          </cell>
          <cell r="D2258" t="str">
            <v>'-</v>
          </cell>
          <cell r="E2258" t="str">
            <v>RES - Reserved Placeholder</v>
          </cell>
          <cell r="F2258" t="str">
            <v>Pending</v>
          </cell>
        </row>
        <row r="2259">
          <cell r="B2259" t="str">
            <v>6105AK124-6252-ILST-0002</v>
          </cell>
          <cell r="C2259" t="str">
            <v>Harmonic Filters 1 - Fire Protection System for Harmonic Filters - Instrumentation Equipment Tag Register</v>
          </cell>
          <cell r="D2259" t="str">
            <v>'-</v>
          </cell>
          <cell r="E2259" t="str">
            <v>RES - Reserved Placeholder</v>
          </cell>
          <cell r="F2259" t="str">
            <v>Pending</v>
          </cell>
        </row>
        <row r="2260">
          <cell r="B2260" t="str">
            <v>6105AK124-6252-IQRA-0001</v>
          </cell>
          <cell r="C2260" t="str">
            <v>Harmonic Filters 1 - Fire Protection System for Harmonic Filters - Risk Assessment: Fire and Explosions</v>
          </cell>
          <cell r="D2260" t="str">
            <v>'-</v>
          </cell>
          <cell r="E2260" t="str">
            <v>RES - Reserved Placeholder</v>
          </cell>
          <cell r="F2260" t="str">
            <v>Pending</v>
          </cell>
        </row>
        <row r="2261">
          <cell r="B2261" t="str">
            <v>6105AK124-6252-ISPC-0001</v>
          </cell>
          <cell r="C2261" t="str">
            <v>Harmonic Filters 1 - Earthing System for Harmonic Filters - Junction Box and Interface Cabinet Design</v>
          </cell>
          <cell r="D2261" t="str">
            <v>'-</v>
          </cell>
          <cell r="E2261" t="str">
            <v>RES - Reserved Placeholder</v>
          </cell>
          <cell r="F2261" t="str">
            <v>Pending</v>
          </cell>
        </row>
        <row r="2262">
          <cell r="B2262" t="str">
            <v>6105AK124-6252-MCAL-0001</v>
          </cell>
          <cell r="C2262" t="str">
            <v>Harmonic Filters 1 - Cable Racks and Trays for Harmonic Filters - Vessel and Structure Design with Stress Analysis Calcs</v>
          </cell>
          <cell r="D2262" t="str">
            <v>'-</v>
          </cell>
          <cell r="E2262" t="str">
            <v>RES - Reserved Placeholder</v>
          </cell>
          <cell r="F2262" t="str">
            <v>Pending</v>
          </cell>
        </row>
        <row r="2263">
          <cell r="B2263" t="str">
            <v>6105AK124-6252-MCAL-0002</v>
          </cell>
          <cell r="C2263" t="str">
            <v>Harmonic Filters 1 - Fire Protection System for Harmonic Filters - Piping Pressure Drop Calculations</v>
          </cell>
          <cell r="D2263" t="str">
            <v>'-</v>
          </cell>
          <cell r="E2263" t="str">
            <v>RES - Reserved Placeholder</v>
          </cell>
          <cell r="F2263" t="str">
            <v>Pending</v>
          </cell>
        </row>
        <row r="2264">
          <cell r="B2264" t="str">
            <v>6105AK124-6252-MCAL-0003</v>
          </cell>
          <cell r="C2264" t="str">
            <v>Harmonic Filters 1 - Offloading Spreader Beam and Equipment for Harmonic Filters - Vessel and Structure Design with Stress Analysis Calcs</v>
          </cell>
          <cell r="D2264" t="str">
            <v>'-</v>
          </cell>
          <cell r="E2264" t="str">
            <v>RES - Reserved Placeholder</v>
          </cell>
          <cell r="F2264" t="str">
            <v>Pending</v>
          </cell>
        </row>
        <row r="2265">
          <cell r="B2265" t="str">
            <v>6105AK124-6252-MDST-0001</v>
          </cell>
          <cell r="C2265" t="str">
            <v>Harmonic Filters 1 - Fire Protection System for Harmonic Filters - Pressure Relief Devices Design and Specification</v>
          </cell>
          <cell r="D2265" t="str">
            <v>'-</v>
          </cell>
          <cell r="E2265" t="str">
            <v>RES - Reserved Placeholder</v>
          </cell>
          <cell r="F2265" t="str">
            <v>Pending</v>
          </cell>
        </row>
        <row r="2266">
          <cell r="B2266" t="str">
            <v>6105AK124-6252-MEQL-0001</v>
          </cell>
          <cell r="C2266" t="str">
            <v>Harmonic Filters 1 - Fire Protection System for Harmonic Filters - Mechanical Equipment Register with Specifications</v>
          </cell>
          <cell r="D2266" t="str">
            <v>'-</v>
          </cell>
          <cell r="E2266" t="str">
            <v>RES - Reserved Placeholder</v>
          </cell>
          <cell r="F2266" t="str">
            <v>Pending</v>
          </cell>
        </row>
        <row r="2267">
          <cell r="B2267" t="str">
            <v>6105AK124-6252-MISO-0001</v>
          </cell>
          <cell r="C2267" t="str">
            <v>Harmonic Filters 1 - Fire Protection System for Harmonic Filters - Piping Isometric Design and Layouts</v>
          </cell>
          <cell r="D2267" t="str">
            <v>'-</v>
          </cell>
          <cell r="E2267" t="str">
            <v>RES - Reserved Placeholder</v>
          </cell>
          <cell r="F2267" t="str">
            <v>Pending</v>
          </cell>
        </row>
        <row r="2268">
          <cell r="B2268" t="str">
            <v>6105AK124-6252-MPRC-0001</v>
          </cell>
          <cell r="C2268" t="str">
            <v>Harmonic Filters 1 - Terrace, Roads and Access-ways for Harmonic Filters - Rigging Study and Lifting Equipment Design</v>
          </cell>
          <cell r="D2268" t="str">
            <v>'-</v>
          </cell>
          <cell r="E2268" t="str">
            <v>RES - Reserved Placeholder</v>
          </cell>
          <cell r="F2268" t="str">
            <v>Pending</v>
          </cell>
        </row>
        <row r="2269">
          <cell r="B2269" t="str">
            <v>6105AK124-6252-MPSP-0001</v>
          </cell>
          <cell r="C2269" t="str">
            <v>Harmonic Filters 1 - Cable Racks and Trays for Harmonic Filters - Pipe and Cable Support Racks Design</v>
          </cell>
          <cell r="D2269" t="str">
            <v>'-</v>
          </cell>
          <cell r="E2269" t="str">
            <v>RES - Reserved Placeholder</v>
          </cell>
          <cell r="F2269" t="str">
            <v>Pending</v>
          </cell>
        </row>
        <row r="2270">
          <cell r="B2270" t="str">
            <v>6105AK124-6252-MPSP-0002</v>
          </cell>
          <cell r="C2270" t="str">
            <v>Harmonic Filters 1 -  Fire Protection System for Harmonic Filters  - Pipe and Cable Support Racks Design</v>
          </cell>
          <cell r="D2270" t="str">
            <v>'-</v>
          </cell>
          <cell r="E2270" t="str">
            <v>RES - Reserved Placeholder</v>
          </cell>
          <cell r="F2270" t="str">
            <v>Pending</v>
          </cell>
        </row>
        <row r="2271">
          <cell r="B2271" t="str">
            <v>6105AK124-6252-MQAD-0001</v>
          </cell>
          <cell r="C2271" t="str">
            <v>Harmonic Filters 1 - Fire Protection System for Harmonic Filters - Fabrication Inspection QC Pack (Incl. NDT)</v>
          </cell>
          <cell r="D2271" t="str">
            <v>'-</v>
          </cell>
          <cell r="E2271" t="str">
            <v>RES - Reserved Placeholder</v>
          </cell>
          <cell r="F2271" t="str">
            <v>Pending</v>
          </cell>
        </row>
        <row r="2272">
          <cell r="B2272" t="str">
            <v>6105AK124-6252-MSHP-0001</v>
          </cell>
          <cell r="C2272" t="str">
            <v>Harmonic Filters 1 - Offloading Spreader Beam and Equipment for Harmonic Filters - Equipment Fabrication Drawings</v>
          </cell>
          <cell r="D2272" t="str">
            <v>'-</v>
          </cell>
          <cell r="E2272" t="str">
            <v>RES - Reserved Placeholder</v>
          </cell>
          <cell r="F2272" t="str">
            <v>Pending</v>
          </cell>
        </row>
        <row r="2273">
          <cell r="B2273" t="str">
            <v>6105AK124-6252-MSPC-0001</v>
          </cell>
          <cell r="C2273" t="str">
            <v>Harmonic Filters 1 - Cable Racks and Trays for Harmonic Filters - Material Selection and Verification Specification</v>
          </cell>
          <cell r="D2273" t="str">
            <v>'-</v>
          </cell>
          <cell r="E2273" t="str">
            <v>RES - Reserved Placeholder</v>
          </cell>
          <cell r="F2273" t="str">
            <v>Pending</v>
          </cell>
        </row>
        <row r="2274">
          <cell r="B2274" t="str">
            <v>6105AK124-6252-MSPC-0002</v>
          </cell>
          <cell r="C2274" t="str">
            <v>Harmonic Filters 1 - Fire Protection System for Harmonic Filters - Material Selection and Verification Specification</v>
          </cell>
          <cell r="D2274" t="str">
            <v>'-</v>
          </cell>
          <cell r="E2274" t="str">
            <v>RES - Reserved Placeholder</v>
          </cell>
          <cell r="F2274" t="str">
            <v>Pending</v>
          </cell>
        </row>
        <row r="2275">
          <cell r="B2275" t="str">
            <v>6105AK124-6252-MSPC-0003</v>
          </cell>
          <cell r="C2275" t="str">
            <v>Harmonic Filters 1 - Fire Protection System for Harmonic Filters - Gasket Schedule and Material Specification</v>
          </cell>
          <cell r="D2275" t="str">
            <v>'-</v>
          </cell>
          <cell r="E2275" t="str">
            <v>RES - Reserved Placeholder</v>
          </cell>
          <cell r="F2275" t="str">
            <v>Pending</v>
          </cell>
        </row>
        <row r="2276">
          <cell r="B2276" t="str">
            <v>6105AK124-6252-MSPC-0004</v>
          </cell>
          <cell r="C2276" t="str">
            <v>Harmonic Filters 1 - Offloading Spreader Beam and Equipment for Harmonic Filters - Lifting and Crawl Beam Design Specification</v>
          </cell>
          <cell r="D2276" t="str">
            <v>'-</v>
          </cell>
          <cell r="E2276" t="str">
            <v>RES - Reserved Placeholder</v>
          </cell>
          <cell r="F2276" t="str">
            <v>Pending</v>
          </cell>
        </row>
        <row r="2277">
          <cell r="B2277" t="str">
            <v>6105AK124-6252-MSPC-0005</v>
          </cell>
          <cell r="C2277" t="str">
            <v>Harmonic Filters 1 - Offloading Spreader Beam and Equipment for Harmonic Filters - Material Selection and Verification Specification</v>
          </cell>
          <cell r="D2277" t="str">
            <v>'-</v>
          </cell>
          <cell r="E2277" t="str">
            <v>RES - Reserved Placeholder</v>
          </cell>
          <cell r="F2277" t="str">
            <v>Pending</v>
          </cell>
        </row>
        <row r="2278">
          <cell r="B2278" t="str">
            <v>6105AK124-6252-TRPT-0001</v>
          </cell>
          <cell r="C2278" t="str">
            <v>Harmonic Filters 1 - Perimeter Fencing for Harmonic Filters - Site Surveying and Geotechnical Report</v>
          </cell>
          <cell r="D2278" t="str">
            <v>'-</v>
          </cell>
          <cell r="E2278" t="str">
            <v>RES - Reserved Placeholder</v>
          </cell>
          <cell r="F2278" t="str">
            <v>Pending</v>
          </cell>
        </row>
        <row r="2279">
          <cell r="B2279" t="str">
            <v>6105AK124-6252-TRPT-0002</v>
          </cell>
          <cell r="C2279" t="str">
            <v>Harmonic Filters 1 - Terrace, Roads and Access-ways for Harmonic Filters - Site Surveying and Geotechnical Report</v>
          </cell>
          <cell r="D2279" t="str">
            <v>'-</v>
          </cell>
          <cell r="E2279" t="str">
            <v>RES - Reserved Placeholder</v>
          </cell>
          <cell r="F2279" t="str">
            <v>Pending</v>
          </cell>
        </row>
        <row r="2280">
          <cell r="B2280" t="str">
            <v>6105AK124-6252-TRPT-0003</v>
          </cell>
          <cell r="C2280" t="str">
            <v>Harmonic Filters 1 - Pad Platform and Foundations for Harmonic Filters - Site Surveying and Geotechnical Report</v>
          </cell>
          <cell r="D2280" t="str">
            <v>'-</v>
          </cell>
          <cell r="E2280" t="str">
            <v>RES - Reserved Placeholder</v>
          </cell>
          <cell r="F2280" t="str">
            <v>Pending</v>
          </cell>
        </row>
        <row r="2281">
          <cell r="B2281" t="str">
            <v>6105AK124-6252-TSPC-0001</v>
          </cell>
          <cell r="C2281" t="str">
            <v>Harmonic Filters 1 - Cable Trench and Tunnels for Harmonic Filters - Civil Design and Requirements</v>
          </cell>
          <cell r="D2281" t="str">
            <v>'-</v>
          </cell>
          <cell r="E2281" t="str">
            <v>RES - Reserved Placeholder</v>
          </cell>
          <cell r="F2281" t="str">
            <v>Pending</v>
          </cell>
        </row>
        <row r="2282">
          <cell r="B2282" t="str">
            <v>6105AK124-6252-TSPC-0002</v>
          </cell>
          <cell r="C2282" t="str">
            <v>Harmonic Filters 1 - Earthing System for Harmonic Filters - Civil Design and Requirements</v>
          </cell>
          <cell r="D2282" t="str">
            <v>'-</v>
          </cell>
          <cell r="E2282" t="str">
            <v>RES - Reserved Placeholder</v>
          </cell>
          <cell r="F2282" t="str">
            <v>Pending</v>
          </cell>
        </row>
        <row r="2283">
          <cell r="B2283" t="str">
            <v>6105AK124-6252-TSPC-0003</v>
          </cell>
          <cell r="C2283" t="str">
            <v>Harmonic Filters 1 - Pad Platform and Foundations for Harmonic Filters - Civil Design and Requirements</v>
          </cell>
          <cell r="D2283" t="str">
            <v>'-</v>
          </cell>
          <cell r="E2283" t="str">
            <v>RES - Reserved Placeholder</v>
          </cell>
          <cell r="F2283" t="str">
            <v>Pending</v>
          </cell>
        </row>
        <row r="2284">
          <cell r="B2284" t="str">
            <v>6105AK124-6252-WELE-0001</v>
          </cell>
          <cell r="C2284" t="str">
            <v>Harmonic Filters 1 - Cable Trench and Tunnels for Harmonic Filters - Bulk Earth Works Design and Report</v>
          </cell>
          <cell r="D2284" t="str">
            <v>'-</v>
          </cell>
          <cell r="E2284" t="str">
            <v>RES - Reserved Placeholder</v>
          </cell>
          <cell r="F2284" t="str">
            <v>Pending</v>
          </cell>
        </row>
        <row r="2285">
          <cell r="B2285" t="str">
            <v>6105AK124-6252-WELE-0002</v>
          </cell>
          <cell r="C2285" t="str">
            <v>Harmonic Filters 1 - Terrace, Roads and Access-ways for Harmonic Filters - Bulk Earth Works Design and Report</v>
          </cell>
          <cell r="D2285" t="str">
            <v>'-</v>
          </cell>
          <cell r="E2285" t="str">
            <v>RES - Reserved Placeholder</v>
          </cell>
          <cell r="F2285" t="str">
            <v>Pending</v>
          </cell>
        </row>
        <row r="2286">
          <cell r="B2286" t="str">
            <v>6105AK124-6252-WELE-0003</v>
          </cell>
          <cell r="C2286" t="str">
            <v>Harmonic Filters 1 - Pad Platform and Foundations for Harmonic Filters - Bulk Earth Works Design and Report</v>
          </cell>
          <cell r="D2286" t="str">
            <v>'-</v>
          </cell>
          <cell r="E2286" t="str">
            <v>RES - Reserved Placeholder</v>
          </cell>
          <cell r="F2286" t="str">
            <v>Pending</v>
          </cell>
        </row>
        <row r="2287">
          <cell r="B2287" t="str">
            <v>6105AK124-6252-WLAY-0001</v>
          </cell>
          <cell r="C2287" t="str">
            <v>Harmonic Filters 1 - Cable Trench and Tunnels for Harmonic Filters - Drainage, Run-off and Impoundment Design</v>
          </cell>
          <cell r="D2287" t="str">
            <v>'-</v>
          </cell>
          <cell r="E2287" t="str">
            <v>RES - Reserved Placeholder</v>
          </cell>
          <cell r="F2287" t="str">
            <v>Pending</v>
          </cell>
        </row>
        <row r="2288">
          <cell r="B2288" t="str">
            <v>6105AK124-6252-WLAY-0002</v>
          </cell>
          <cell r="C2288" t="str">
            <v>Harmonic Filters 1 - Terrace, Roads and Access-ways for Harmonic Filters - Drainage, Run-off and Impoundment Design</v>
          </cell>
          <cell r="D2288" t="str">
            <v>'-</v>
          </cell>
          <cell r="E2288" t="str">
            <v>RES - Reserved Placeholder</v>
          </cell>
          <cell r="F2288" t="str">
            <v>Pending</v>
          </cell>
        </row>
        <row r="2289">
          <cell r="B2289" t="str">
            <v>6105AK124-6252-WLAY-0003</v>
          </cell>
          <cell r="C2289" t="str">
            <v>Harmonic Filters 1 - Pad Platform and Foundations for Harmonic Filters - Drainage, Run-off and Impoundment Design</v>
          </cell>
          <cell r="D2289" t="str">
            <v>'-</v>
          </cell>
          <cell r="E2289" t="str">
            <v>RES - Reserved Placeholder</v>
          </cell>
          <cell r="F2289" t="str">
            <v>Pending</v>
          </cell>
        </row>
        <row r="2290">
          <cell r="B2290" t="str">
            <v>6105AK124-6252-WTRP-0001</v>
          </cell>
          <cell r="C2290" t="str">
            <v>Harmonic Filters 1 - Cable Trench and Tunnels for Harmonic Filters - Soil Classification and Nomination Deliverables</v>
          </cell>
          <cell r="D2290" t="str">
            <v>'-</v>
          </cell>
          <cell r="E2290" t="str">
            <v>RES - Reserved Placeholder</v>
          </cell>
          <cell r="F2290" t="str">
            <v>Pending</v>
          </cell>
        </row>
        <row r="2291">
          <cell r="B2291" t="str">
            <v>6105AK124-6252-WTRP-0002</v>
          </cell>
          <cell r="C2291" t="str">
            <v>Harmonic Filters 1 - Lightning Protection System for Harmonic Filters - Soil Classification and Nomination Deliverables</v>
          </cell>
          <cell r="D2291" t="str">
            <v>'-</v>
          </cell>
          <cell r="E2291" t="str">
            <v>RES - Reserved Placeholder</v>
          </cell>
          <cell r="F2291" t="str">
            <v>Pending</v>
          </cell>
        </row>
        <row r="2292">
          <cell r="B2292" t="str">
            <v>6105AK124-6252-WTRP-0003</v>
          </cell>
          <cell r="C2292" t="str">
            <v>Harmonic Filters 1 - Lightning Protection System for Harmonic Filters - Soil Resistivity Testing Report</v>
          </cell>
          <cell r="D2292" t="str">
            <v>'-</v>
          </cell>
          <cell r="E2292" t="str">
            <v>RES - Reserved Placeholder</v>
          </cell>
          <cell r="F2292" t="str">
            <v>Pending</v>
          </cell>
        </row>
        <row r="2293">
          <cell r="B2293" t="str">
            <v>6105AK124-6252-WTRP-0004</v>
          </cell>
          <cell r="C2293" t="str">
            <v>Harmonic Filters 1 - Earthing System for Harmonic Filters - Soil Resistivity Testing Report</v>
          </cell>
          <cell r="D2293" t="str">
            <v>'-</v>
          </cell>
          <cell r="E2293" t="str">
            <v>RES - Reserved Placeholder</v>
          </cell>
          <cell r="F2293" t="str">
            <v>Pending</v>
          </cell>
        </row>
        <row r="2294">
          <cell r="B2294" t="str">
            <v>6105AK124-6252-WTRP-0005</v>
          </cell>
          <cell r="C2294" t="str">
            <v>Harmonic Filters 1 - Terrace, Roads and Access-ways for Harmonic Filters - Soil Classification and Nomination Deliverables</v>
          </cell>
          <cell r="D2294" t="str">
            <v>'-</v>
          </cell>
          <cell r="E2294" t="str">
            <v>RES - Reserved Placeholder</v>
          </cell>
          <cell r="F2294" t="str">
            <v>Pending</v>
          </cell>
        </row>
        <row r="2295">
          <cell r="B2295" t="str">
            <v>6105AK124-6252-WTRP-0006</v>
          </cell>
          <cell r="C2295" t="str">
            <v>Harmonic Filters 1 - Terrace, Roads and Access-ways for Harmonic Filters - Soil Resistivity Testing Report</v>
          </cell>
          <cell r="D2295" t="str">
            <v>'-</v>
          </cell>
          <cell r="E2295" t="str">
            <v>RES - Reserved Placeholder</v>
          </cell>
          <cell r="F2295" t="str">
            <v>Pending</v>
          </cell>
        </row>
        <row r="2296">
          <cell r="B2296" t="str">
            <v>6105AK124-6252-WTRP-0007</v>
          </cell>
          <cell r="C2296" t="str">
            <v>Harmonic Filters 1 - Pad Platform and Foundations for Harmonic Filters - Soil Classification and Nomination Deliverables</v>
          </cell>
          <cell r="D2296" t="str">
            <v>'-</v>
          </cell>
          <cell r="E2296" t="str">
            <v>RES - Reserved Placeholder</v>
          </cell>
          <cell r="F2296" t="str">
            <v>Pending</v>
          </cell>
        </row>
        <row r="2297">
          <cell r="B2297" t="str">
            <v>6105AK124-6252-WTRP-0008</v>
          </cell>
          <cell r="C2297" t="str">
            <v>Harmonic Filters 1 - Pad Platform and Foundations for Harmonic Filters - Soil Resistivity Testing Report</v>
          </cell>
          <cell r="D2297" t="str">
            <v>'-</v>
          </cell>
          <cell r="E2297" t="str">
            <v>RES - Reserved Placeholder</v>
          </cell>
          <cell r="F2297" t="str">
            <v>Pending</v>
          </cell>
        </row>
        <row r="2298">
          <cell r="B2298" t="str">
            <v>6105AK124-6253-BDBD-0001</v>
          </cell>
          <cell r="C2298" t="str">
            <v>Synchronous Condenser 1 - Synchronous Condensers Project Package - Design Criteria / Basis of Design</v>
          </cell>
          <cell r="D2298" t="str">
            <v>'-</v>
          </cell>
          <cell r="E2298" t="str">
            <v>RES - Reserved Placeholder</v>
          </cell>
          <cell r="F2298" t="str">
            <v>Pending</v>
          </cell>
        </row>
        <row r="2299">
          <cell r="B2299" t="str">
            <v>6105AK124-6253-BPHL-0001</v>
          </cell>
          <cell r="C2299" t="str">
            <v>Synchronous Condenser 1 - Synchronous Condensers Project Package - Control Philosophy</v>
          </cell>
          <cell r="D2299" t="str">
            <v>'-</v>
          </cell>
          <cell r="E2299" t="str">
            <v>RES - Reserved Placeholder</v>
          </cell>
          <cell r="F2299" t="str">
            <v>Pending</v>
          </cell>
        </row>
        <row r="2300">
          <cell r="B2300" t="str">
            <v>6105AK124-6253-BPHL-0002</v>
          </cell>
          <cell r="C2300" t="str">
            <v>Synchronous Condenser 1 - Synchronous Condensers Project Package - Synchronization Philosophy</v>
          </cell>
          <cell r="D2300" t="str">
            <v>'-</v>
          </cell>
          <cell r="E2300" t="str">
            <v>RES - Reserved Placeholder</v>
          </cell>
          <cell r="F2300" t="str">
            <v>Pending</v>
          </cell>
        </row>
        <row r="2301">
          <cell r="B2301" t="str">
            <v>6105AK124-6253-BSPC-0001</v>
          </cell>
          <cell r="C2301" t="str">
            <v>Synchronous Condenser 1 - Synchronous Condensers Project Package - Functional Design Specification</v>
          </cell>
          <cell r="D2301" t="str">
            <v>'-</v>
          </cell>
          <cell r="E2301" t="str">
            <v>RES - Reserved Placeholder</v>
          </cell>
          <cell r="F2301" t="str">
            <v>Pending</v>
          </cell>
        </row>
        <row r="2302">
          <cell r="B2302" t="str">
            <v>6105AK124-6253-BSTD-0001</v>
          </cell>
          <cell r="C2302" t="str">
            <v>Synchronous Condenser 1 - Synchronous Condensers Project Package - System Detailed Engineering Design</v>
          </cell>
          <cell r="D2302" t="str">
            <v>'-</v>
          </cell>
          <cell r="E2302" t="str">
            <v>RES - Reserved Placeholder</v>
          </cell>
          <cell r="F2302" t="str">
            <v>Pending</v>
          </cell>
        </row>
        <row r="2303">
          <cell r="B2303" t="str">
            <v>6105AK124-6253-CDTL-0001</v>
          </cell>
          <cell r="C2303" t="str">
            <v>Synchronous Condenser 1 - Main Consumer Substation - Transformer Detail</v>
          </cell>
          <cell r="D2303" t="str">
            <v>'-</v>
          </cell>
          <cell r="E2303" t="str">
            <v>RES - Reserved Placeholder</v>
          </cell>
          <cell r="F2303" t="str">
            <v>Pending</v>
          </cell>
        </row>
        <row r="2304">
          <cell r="B2304" t="str">
            <v>6105AK124-6253-CDTL-0002</v>
          </cell>
          <cell r="C2304" t="str">
            <v>Synchronous Condenser 1 - Main Consumer Substation - Synchronous Condenser Detail</v>
          </cell>
          <cell r="D2304" t="str">
            <v>'-</v>
          </cell>
          <cell r="E2304" t="str">
            <v>RES - Reserved Placeholder</v>
          </cell>
          <cell r="F2304" t="str">
            <v>Pending</v>
          </cell>
        </row>
        <row r="2305">
          <cell r="B2305" t="str">
            <v>6105AK124-6253-CFND-0001</v>
          </cell>
          <cell r="C2305" t="str">
            <v>Synchronous Condenser 1 - Small Power and Lighting for Synchronous Condensers Yard 1 - Civil Foundation Design</v>
          </cell>
          <cell r="D2305" t="str">
            <v>'-</v>
          </cell>
          <cell r="E2305" t="str">
            <v>RES - Reserved Placeholder</v>
          </cell>
          <cell r="F2305" t="str">
            <v>Pending</v>
          </cell>
        </row>
        <row r="2306">
          <cell r="B2306" t="str">
            <v>6105AK124-6253-CFND-0002</v>
          </cell>
          <cell r="C2306" t="str">
            <v>Synchronous Condenser 1 - Cable Racks and Trays for Synchronous Condensers Yard 1 - Civil Foundation Design</v>
          </cell>
          <cell r="D2306" t="str">
            <v>'-</v>
          </cell>
          <cell r="E2306" t="str">
            <v>RES - Reserved Placeholder</v>
          </cell>
          <cell r="F2306" t="str">
            <v>Pending</v>
          </cell>
        </row>
        <row r="2307">
          <cell r="B2307" t="str">
            <v>6105AK124-6253-CGAD-0001</v>
          </cell>
          <cell r="C2307" t="str">
            <v>Synchronous Condenser 1 - Offloading Equipment and Spreader Beam for Synchronous Condensers - Terrace Equipment GA</v>
          </cell>
          <cell r="D2307" t="str">
            <v>'-</v>
          </cell>
          <cell r="E2307" t="str">
            <v>RES - Reserved Placeholder</v>
          </cell>
          <cell r="F2307" t="str">
            <v>Pending</v>
          </cell>
        </row>
        <row r="2308">
          <cell r="B2308" t="str">
            <v>6105AK124-6253-CGAD-0002</v>
          </cell>
          <cell r="C2308" t="str">
            <v>Synchronous Condenser 1 - Terrace Roads and Access-ways for Synchronous Condensers Yard 1 - Buildings and Structures GA</v>
          </cell>
          <cell r="D2308" t="str">
            <v>'-</v>
          </cell>
          <cell r="E2308" t="str">
            <v>RES - Reserved Placeholder</v>
          </cell>
          <cell r="F2308" t="str">
            <v>Pending</v>
          </cell>
        </row>
        <row r="2309">
          <cell r="B2309" t="str">
            <v>6105AK124-6253-CGAD-0003</v>
          </cell>
          <cell r="C2309" t="str">
            <v>Synchronous Condenser 1 - Terrace Roads and Access-ways for Synchronous Condensers Yard 1 - Cables, OHL and Fibre Route GA</v>
          </cell>
          <cell r="D2309" t="str">
            <v>'-</v>
          </cell>
          <cell r="E2309" t="str">
            <v>RES - Reserved Placeholder</v>
          </cell>
          <cell r="F2309" t="str">
            <v>Pending</v>
          </cell>
        </row>
        <row r="2310">
          <cell r="B2310" t="str">
            <v>6105AK124-6253-CGAD-0004</v>
          </cell>
          <cell r="C2310" t="str">
            <v>Synchronous Condenser 1 - Terrace Roads and Access-ways for Synchronous Condensers Yard 1 - Key Emergency Points and Equipment</v>
          </cell>
          <cell r="D2310" t="str">
            <v>'-</v>
          </cell>
          <cell r="E2310" t="str">
            <v>RES - Reserved Placeholder</v>
          </cell>
          <cell r="F2310" t="str">
            <v>Pending</v>
          </cell>
        </row>
        <row r="2311">
          <cell r="B2311" t="str">
            <v>6105AK124-6253-CGAD-0005</v>
          </cell>
          <cell r="C2311" t="str">
            <v>Synchronous Condenser 1 - Terrace Roads and Access-ways for Synchronous Condensers Yard 1 - Terrace Equipment GA</v>
          </cell>
          <cell r="D2311" t="str">
            <v>'-</v>
          </cell>
          <cell r="E2311" t="str">
            <v>RES - Reserved Placeholder</v>
          </cell>
          <cell r="F2311" t="str">
            <v>Pending</v>
          </cell>
        </row>
        <row r="2312">
          <cell r="B2312" t="str">
            <v>6105AK124-6253-CGAD-0006</v>
          </cell>
          <cell r="C2312" t="str">
            <v>Synchronous Condenser 1 - Terrace Roads and Access-ways for Synchronous Condensers Yard 1 - Disposal Areas General Arrangement</v>
          </cell>
          <cell r="D2312" t="str">
            <v>'-</v>
          </cell>
          <cell r="E2312" t="str">
            <v>RES - Reserved Placeholder</v>
          </cell>
          <cell r="F2312" t="str">
            <v>Pending</v>
          </cell>
        </row>
        <row r="2313">
          <cell r="B2313" t="str">
            <v>6105AK124-6253-CGAD-0007</v>
          </cell>
          <cell r="C2313" t="str">
            <v>Synchronous Condenser 1 - Terrace Roads and Access-ways for Synchronous Condensers Yard 1 - Laydown Areas and Temp Buildings GA</v>
          </cell>
          <cell r="D2313" t="str">
            <v>'-</v>
          </cell>
          <cell r="E2313" t="str">
            <v>RES - Reserved Placeholder</v>
          </cell>
          <cell r="F2313" t="str">
            <v>Pending</v>
          </cell>
        </row>
        <row r="2314">
          <cell r="B2314" t="str">
            <v>6105AK124-6253-CGAD-0008</v>
          </cell>
          <cell r="C2314" t="str">
            <v>Synchronous Condenser 1 - Terrace Roads and Access-ways for Synchronous Condensers Yard 1 - Stormwater and Effluent System Design</v>
          </cell>
          <cell r="D2314" t="str">
            <v>'-</v>
          </cell>
          <cell r="E2314" t="str">
            <v>RES - Reserved Placeholder</v>
          </cell>
          <cell r="F2314" t="str">
            <v>Pending</v>
          </cell>
        </row>
        <row r="2315">
          <cell r="B2315" t="str">
            <v>6105AK124-6253-CGAD-0009</v>
          </cell>
          <cell r="C2315" t="str">
            <v>Synchronous Condenser 1 - Terrace Roads and Access-ways for Synchronous Condensers Yard 1 - Lighting Design and Layout GA</v>
          </cell>
          <cell r="D2315" t="str">
            <v>'-</v>
          </cell>
          <cell r="E2315" t="str">
            <v>RES - Reserved Placeholder</v>
          </cell>
          <cell r="F2315" t="str">
            <v>Pending</v>
          </cell>
        </row>
        <row r="2316">
          <cell r="B2316" t="str">
            <v>6105AK124-6253-CGAD-0010</v>
          </cell>
          <cell r="C2316" t="str">
            <v>Synchronous Condenser 1 - Terrace Roads and Access-ways for Synchronous Condensers Yard 1 - Roads, Pathways, Offloading Areas and Fences GA</v>
          </cell>
          <cell r="D2316" t="str">
            <v>'-</v>
          </cell>
          <cell r="E2316" t="str">
            <v>RES - Reserved Placeholder</v>
          </cell>
          <cell r="F2316" t="str">
            <v>Pending</v>
          </cell>
        </row>
        <row r="2317">
          <cell r="B2317" t="str">
            <v>6105AK124-6253-CGAD-0011</v>
          </cell>
          <cell r="C2317" t="str">
            <v>Synchronous Condenser 1 - Earthing System for Synchronous Condensers Yard 1 - Lighting Design and Layout GA</v>
          </cell>
          <cell r="D2317" t="str">
            <v>'-</v>
          </cell>
          <cell r="E2317" t="str">
            <v>RES - Reserved Placeholder</v>
          </cell>
          <cell r="F2317" t="str">
            <v>Pending</v>
          </cell>
        </row>
        <row r="2318">
          <cell r="B2318" t="str">
            <v>6105AK124-6253-CGAD-0012</v>
          </cell>
          <cell r="C2318" t="str">
            <v>Synchronous Condenser 1 - Small Power and Lighting for Synchronous Condensers Yard 1 - Buildings and Structures GA</v>
          </cell>
          <cell r="D2318" t="str">
            <v>'-</v>
          </cell>
          <cell r="E2318" t="str">
            <v>RES - Reserved Placeholder</v>
          </cell>
          <cell r="F2318" t="str">
            <v>Pending</v>
          </cell>
        </row>
        <row r="2319">
          <cell r="B2319" t="str">
            <v>6105AK124-6253-CGAD-0013</v>
          </cell>
          <cell r="C2319" t="str">
            <v>Synchronous Condenser 1 - Small Power and Lighting for Synchronous Condensers Yard 1 - Cables, OHL and Fibre Route GA</v>
          </cell>
          <cell r="D2319" t="str">
            <v>'-</v>
          </cell>
          <cell r="E2319" t="str">
            <v>RES - Reserved Placeholder</v>
          </cell>
          <cell r="F2319" t="str">
            <v>Pending</v>
          </cell>
        </row>
        <row r="2320">
          <cell r="B2320" t="str">
            <v>6105AK124-6253-CGAD-0014</v>
          </cell>
          <cell r="C2320" t="str">
            <v>Synchronous Condenser 1 - Small Power and Lighting for Synchronous Condensers Yard 1 - Terrace Equipment GA</v>
          </cell>
          <cell r="D2320" t="str">
            <v>'-</v>
          </cell>
          <cell r="E2320" t="str">
            <v>RES - Reserved Placeholder</v>
          </cell>
          <cell r="F2320" t="str">
            <v>Pending</v>
          </cell>
        </row>
        <row r="2321">
          <cell r="B2321" t="str">
            <v>6105AK124-6253-CGAD-0015</v>
          </cell>
          <cell r="C2321" t="str">
            <v>Synchronous Condenser 1 - Small Power and Lighting for Synchronous Condensers Yard 1 - Laydown Areas and Temp Buildings GA</v>
          </cell>
          <cell r="D2321" t="str">
            <v>'-</v>
          </cell>
          <cell r="E2321" t="str">
            <v>RES - Reserved Placeholder</v>
          </cell>
          <cell r="F2321" t="str">
            <v>Pending</v>
          </cell>
        </row>
        <row r="2322">
          <cell r="B2322" t="str">
            <v>6105AK124-6253-CGAD-0016</v>
          </cell>
          <cell r="C2322" t="str">
            <v>Synchronous Condenser 1 - Small Power and Lighting for Synchronous Condensers Yard 1 - Lighting Design and Layout GA</v>
          </cell>
          <cell r="D2322" t="str">
            <v>'-</v>
          </cell>
          <cell r="E2322" t="str">
            <v>RES - Reserved Placeholder</v>
          </cell>
          <cell r="F2322" t="str">
            <v>Pending</v>
          </cell>
        </row>
        <row r="2323">
          <cell r="B2323" t="str">
            <v>6105AK124-6253-CGAD-0017</v>
          </cell>
          <cell r="C2323" t="str">
            <v>Synchronous Condenser 1 - Small Power and Lighting for Synchronous Condensers Yard 1 - Roads, Pathways, Offloading Areas and Fences GA</v>
          </cell>
          <cell r="D2323" t="str">
            <v>'-</v>
          </cell>
          <cell r="E2323" t="str">
            <v>RES - Reserved Placeholder</v>
          </cell>
          <cell r="F2323" t="str">
            <v>Pending</v>
          </cell>
        </row>
        <row r="2324">
          <cell r="B2324" t="str">
            <v>6105AK124-6253-CGAD-0018</v>
          </cell>
          <cell r="C2324" t="str">
            <v>Synchronous Condenser 1 - Cable Racks and Trays for Synchronous Condensers Yard 1 - Buildings and Structures GA</v>
          </cell>
          <cell r="D2324" t="str">
            <v>'-</v>
          </cell>
          <cell r="E2324" t="str">
            <v>RES - Reserved Placeholder</v>
          </cell>
          <cell r="F2324" t="str">
            <v>Pending</v>
          </cell>
        </row>
        <row r="2325">
          <cell r="B2325" t="str">
            <v>6105AK124-6253-CGAD-0019</v>
          </cell>
          <cell r="C2325" t="str">
            <v>Synchronous Condenser 1 - Cable Racks and Trays for Synchronous Condensers Yard 1 - Cables, OHL and Fibre Route GA</v>
          </cell>
          <cell r="D2325" t="str">
            <v>'-</v>
          </cell>
          <cell r="E2325" t="str">
            <v>RES - Reserved Placeholder</v>
          </cell>
          <cell r="F2325" t="str">
            <v>Pending</v>
          </cell>
        </row>
        <row r="2326">
          <cell r="B2326" t="str">
            <v>6105AK124-6253-CGAD-0020</v>
          </cell>
          <cell r="C2326" t="str">
            <v>Synchronous Condenser 1 - Cable Racks and Trays for Synchronous Condensers Yard 1 - Terrace Equipment GA</v>
          </cell>
          <cell r="D2326" t="str">
            <v>'-</v>
          </cell>
          <cell r="E2326" t="str">
            <v>RES - Reserved Placeholder</v>
          </cell>
          <cell r="F2326" t="str">
            <v>Pending</v>
          </cell>
        </row>
        <row r="2327">
          <cell r="B2327" t="str">
            <v>6105AK124-6253-CGAD-0021</v>
          </cell>
          <cell r="C2327" t="str">
            <v>Synchronous Condenser 1 - Cable Racks and Trays for Synchronous Condensers Yard 1 - Roads, Pathways, Offloading Areas and Fences GA</v>
          </cell>
          <cell r="D2327" t="str">
            <v>'-</v>
          </cell>
          <cell r="E2327" t="str">
            <v>RES - Reserved Placeholder</v>
          </cell>
          <cell r="F2327" t="str">
            <v>Pending</v>
          </cell>
        </row>
        <row r="2328">
          <cell r="B2328" t="str">
            <v>6105AK124-6253-CGAD-0022</v>
          </cell>
          <cell r="C2328" t="str">
            <v>Synchronous Condenser 1 - Cable Trench and Tunnels for Synchronous Condensers Yard 1 - Buildings and Structures GA</v>
          </cell>
          <cell r="D2328" t="str">
            <v>'-</v>
          </cell>
          <cell r="E2328" t="str">
            <v>RES - Reserved Placeholder</v>
          </cell>
          <cell r="F2328" t="str">
            <v>Pending</v>
          </cell>
        </row>
        <row r="2329">
          <cell r="B2329" t="str">
            <v>6105AK124-6253-CGAD-0023</v>
          </cell>
          <cell r="C2329" t="str">
            <v>Synchronous Condenser 1 - Cable Trench and Tunnels for Synchronous Condensers Yard 1 - Cables, OHL and Fibre Route GA</v>
          </cell>
          <cell r="D2329" t="str">
            <v>'-</v>
          </cell>
          <cell r="E2329" t="str">
            <v>RES - Reserved Placeholder</v>
          </cell>
          <cell r="F2329" t="str">
            <v>Pending</v>
          </cell>
        </row>
        <row r="2330">
          <cell r="B2330" t="str">
            <v>6105AK124-6253-CGAD-0024</v>
          </cell>
          <cell r="C2330" t="str">
            <v>Synchronous Condenser 1 - Cable Trench and Tunnels for Synchronous Condensers Yard 1 - Terrace Equipment GA</v>
          </cell>
          <cell r="D2330" t="str">
            <v>'-</v>
          </cell>
          <cell r="E2330" t="str">
            <v>RES - Reserved Placeholder</v>
          </cell>
          <cell r="F2330" t="str">
            <v>Pending</v>
          </cell>
        </row>
        <row r="2331">
          <cell r="B2331" t="str">
            <v>6105AK124-6253-CGAD-0025</v>
          </cell>
          <cell r="C2331" t="str">
            <v>Synchronous Condenser 1 - Lightning Protection for Synchronous Condensers Yard 1 - Buildings and Structures GA</v>
          </cell>
          <cell r="D2331" t="str">
            <v>'-</v>
          </cell>
          <cell r="E2331" t="str">
            <v>RES - Reserved Placeholder</v>
          </cell>
          <cell r="F2331" t="str">
            <v>Pending</v>
          </cell>
        </row>
        <row r="2332">
          <cell r="B2332" t="str">
            <v>6105AK124-6253-CGAD-0026</v>
          </cell>
          <cell r="C2332" t="str">
            <v>Synchronous Condenser 1 - Lightning Protection for Synchronous Condensers Yard 1 - Cables, OHL and Fibre Route GA</v>
          </cell>
          <cell r="D2332" t="str">
            <v>'-</v>
          </cell>
          <cell r="E2332" t="str">
            <v>RES - Reserved Placeholder</v>
          </cell>
          <cell r="F2332" t="str">
            <v>Pending</v>
          </cell>
        </row>
        <row r="2333">
          <cell r="B2333" t="str">
            <v>6105AK124-6253-CGAD-0027</v>
          </cell>
          <cell r="C2333" t="str">
            <v>Synchronous Condenser 1 - Lightning Protection for Synchronous Condensers Yard 1 - Terrace Equipment GA</v>
          </cell>
          <cell r="D2333" t="str">
            <v>'-</v>
          </cell>
          <cell r="E2333" t="str">
            <v>RES - Reserved Placeholder</v>
          </cell>
          <cell r="F2333" t="str">
            <v>Pending</v>
          </cell>
        </row>
        <row r="2334">
          <cell r="B2334" t="str">
            <v>6105AK124-6253-CLAY-0001</v>
          </cell>
          <cell r="C2334" t="str">
            <v>Synchronous Condenser 1 - Main Consumer Substation - Transformer Layout</v>
          </cell>
          <cell r="D2334" t="str">
            <v>'-</v>
          </cell>
          <cell r="E2334" t="str">
            <v>RES - Reserved Placeholder</v>
          </cell>
          <cell r="F2334" t="str">
            <v>Pending</v>
          </cell>
        </row>
        <row r="2335">
          <cell r="B2335" t="str">
            <v>6105AK124-6253-CLAY-0002</v>
          </cell>
          <cell r="C2335" t="str">
            <v>Synchronous Condenser 1 - Main Consumer Substation - Synchronous Condenser Layout</v>
          </cell>
          <cell r="D2335" t="str">
            <v>'-</v>
          </cell>
          <cell r="E2335" t="str">
            <v>RES - Reserved Placeholder</v>
          </cell>
          <cell r="F2335" t="str">
            <v>Pending</v>
          </cell>
        </row>
        <row r="2336">
          <cell r="B2336" t="str">
            <v>6105AK124-6253-CMDL-0001</v>
          </cell>
          <cell r="C2336" t="str">
            <v>Synchronous Condenser 1 - Terrace Roads and Access-ways for Synchronous Condensers Yard 1 - 3D Designs and Drawings</v>
          </cell>
          <cell r="D2336" t="str">
            <v>'-</v>
          </cell>
          <cell r="E2336" t="str">
            <v>RES - Reserved Placeholder</v>
          </cell>
          <cell r="F2336" t="str">
            <v>Pending</v>
          </cell>
        </row>
        <row r="2337">
          <cell r="B2337" t="str">
            <v>6105AK124-6253-CMDL-0002</v>
          </cell>
          <cell r="C2337" t="str">
            <v>Synchronous Condenser 1 - Earthing System for Synchronous Condensers Yard 1 - 3D Designs and Drawings</v>
          </cell>
          <cell r="D2337" t="str">
            <v>'-</v>
          </cell>
          <cell r="E2337" t="str">
            <v>RES - Reserved Placeholder</v>
          </cell>
          <cell r="F2337" t="str">
            <v>Pending</v>
          </cell>
        </row>
        <row r="2338">
          <cell r="B2338" t="str">
            <v>6105AK124-6253-CMDL-0003</v>
          </cell>
          <cell r="C2338" t="str">
            <v>Synchronous Condenser 1 - Small Power and Lighting for Synchronous Condensers Yard 1 - 3D Designs and Drawings</v>
          </cell>
          <cell r="D2338" t="str">
            <v>'-</v>
          </cell>
          <cell r="E2338" t="str">
            <v>RES - Reserved Placeholder</v>
          </cell>
          <cell r="F2338" t="str">
            <v>Pending</v>
          </cell>
        </row>
        <row r="2339">
          <cell r="B2339" t="str">
            <v>6105AK124-6253-CMDL-0004</v>
          </cell>
          <cell r="C2339" t="str">
            <v>Synchronous Condenser 1 - Cable Racks and Trays for Synchronous Condensers Yard 1 - 3D Designs and Drawings</v>
          </cell>
          <cell r="D2339" t="str">
            <v>'-</v>
          </cell>
          <cell r="E2339" t="str">
            <v>RES - Reserved Placeholder</v>
          </cell>
          <cell r="F2339" t="str">
            <v>Pending</v>
          </cell>
        </row>
        <row r="2340">
          <cell r="B2340" t="str">
            <v>6105AK124-6253-CMDL-0005</v>
          </cell>
          <cell r="C2340" t="str">
            <v>Synchronous Condenser 1 - Cable Trench and Tunnels for Synchronous Condensers Yard 1 - 3D Designs and Drawings</v>
          </cell>
          <cell r="D2340" t="str">
            <v>'-</v>
          </cell>
          <cell r="E2340" t="str">
            <v>RES - Reserved Placeholder</v>
          </cell>
          <cell r="F2340" t="str">
            <v>Pending</v>
          </cell>
        </row>
        <row r="2341">
          <cell r="B2341" t="str">
            <v>6105AK124-6253-CMDL-0006</v>
          </cell>
          <cell r="C2341" t="str">
            <v>Synchronous Condenser 1 - Lightning Protection for Synchronous Condensers Yard 1 - 3D Designs and Drawings</v>
          </cell>
          <cell r="D2341" t="str">
            <v>'-</v>
          </cell>
          <cell r="E2341" t="str">
            <v>RES - Reserved Placeholder</v>
          </cell>
          <cell r="F2341" t="str">
            <v>Pending</v>
          </cell>
        </row>
        <row r="2342">
          <cell r="B2342" t="str">
            <v>6105AK124-6253-CMDL-0007</v>
          </cell>
          <cell r="C2342" t="str">
            <v>Synchronous Condenser 1 - Offloading Equipment and Spreader Beam for Synchronous Condensers - 3D Designs and Drawings</v>
          </cell>
          <cell r="D2342" t="str">
            <v>'-</v>
          </cell>
          <cell r="E2342" t="str">
            <v>RES - Reserved Placeholder</v>
          </cell>
          <cell r="F2342" t="str">
            <v>Pending</v>
          </cell>
        </row>
        <row r="2343">
          <cell r="B2343" t="str">
            <v>6105AK124-6253-CPLN-0001</v>
          </cell>
          <cell r="C2343" t="str">
            <v>Synchronous Condenser 1 - Earthing System for Synchronous Condensers Yard 1 - Civil Works Execution Plan</v>
          </cell>
          <cell r="D2343" t="str">
            <v>'-</v>
          </cell>
          <cell r="E2343" t="str">
            <v>RES - Reserved Placeholder</v>
          </cell>
          <cell r="F2343" t="str">
            <v>Pending</v>
          </cell>
        </row>
        <row r="2344">
          <cell r="B2344" t="str">
            <v>6105AK124-6253-CPLN-0002</v>
          </cell>
          <cell r="C2344" t="str">
            <v>Synchronous Condenser 1 - Small Power and Lighting for Synchronous Condensers Yard 1 - Civil Works Execution Plan</v>
          </cell>
          <cell r="D2344" t="str">
            <v>'-</v>
          </cell>
          <cell r="E2344" t="str">
            <v>RES - Reserved Placeholder</v>
          </cell>
          <cell r="F2344" t="str">
            <v>Pending</v>
          </cell>
        </row>
        <row r="2345">
          <cell r="B2345" t="str">
            <v>6105AK124-6253-CPLN-0003</v>
          </cell>
          <cell r="C2345" t="str">
            <v>Synchronous Condenser 1 - Cable Trench and Tunnels for Synchronous Condensers Yard 1 - Civil Works Execution Plan</v>
          </cell>
          <cell r="D2345" t="str">
            <v>'-</v>
          </cell>
          <cell r="E2345" t="str">
            <v>RES - Reserved Placeholder</v>
          </cell>
          <cell r="F2345" t="str">
            <v>Pending</v>
          </cell>
        </row>
        <row r="2346">
          <cell r="B2346" t="str">
            <v>6105AK124-6253-CPPL-0001</v>
          </cell>
          <cell r="C2346" t="str">
            <v>Synchronous Condenser 1 - Offloading Equipment and Spreader Beam for Synchronous Condensers - Operational and Maint Access Routes Design</v>
          </cell>
          <cell r="D2346" t="str">
            <v>'-</v>
          </cell>
          <cell r="E2346" t="str">
            <v>RES - Reserved Placeholder</v>
          </cell>
          <cell r="F2346" t="str">
            <v>Pending</v>
          </cell>
        </row>
        <row r="2347">
          <cell r="B2347" t="str">
            <v>6105AK124-6253-CPPL-0002</v>
          </cell>
          <cell r="C2347" t="str">
            <v>Synchronous Condenser 1 - Terrace Roads and Access-ways for Synchronous Condensers Yard 1 - Operational and Maint Access Routes Design</v>
          </cell>
          <cell r="D2347" t="str">
            <v>'-</v>
          </cell>
          <cell r="E2347" t="str">
            <v>RES - Reserved Placeholder</v>
          </cell>
          <cell r="F2347" t="str">
            <v>Pending</v>
          </cell>
        </row>
        <row r="2348">
          <cell r="B2348" t="str">
            <v>6105AK124-6253-CPPL-0003</v>
          </cell>
          <cell r="C2348" t="str">
            <v>Synchronous Condenser 1 - Cable Racks and Trays for Synchronous Condensers Yard 1 - Operational and Maint Access Routes Design</v>
          </cell>
          <cell r="D2348" t="str">
            <v>'-</v>
          </cell>
          <cell r="E2348" t="str">
            <v>RES - Reserved Placeholder</v>
          </cell>
          <cell r="F2348" t="str">
            <v>Pending</v>
          </cell>
        </row>
        <row r="2349">
          <cell r="B2349" t="str">
            <v>6105AK124-6253-CPPL-0004</v>
          </cell>
          <cell r="C2349" t="str">
            <v>Synchronous Condenser 1 - Cable Trench and Tunnels for Synchronous Condensers Yard 1 - Operational and Maint Access Routes Design</v>
          </cell>
          <cell r="D2349" t="str">
            <v>'-</v>
          </cell>
          <cell r="E2349" t="str">
            <v>RES - Reserved Placeholder</v>
          </cell>
          <cell r="F2349" t="str">
            <v>Pending</v>
          </cell>
        </row>
        <row r="2350">
          <cell r="B2350" t="str">
            <v>6105AK124-6253-CSEC-0001</v>
          </cell>
          <cell r="C2350" t="str">
            <v>Synchronous Condenser 1 - Main Consumer Substation - Transformer Section</v>
          </cell>
          <cell r="D2350" t="str">
            <v>'-</v>
          </cell>
          <cell r="E2350" t="str">
            <v>RES - Reserved Placeholder</v>
          </cell>
          <cell r="F2350" t="str">
            <v>Pending</v>
          </cell>
        </row>
        <row r="2351">
          <cell r="B2351" t="str">
            <v>6105AK124-6253-CSEC-0002</v>
          </cell>
          <cell r="C2351" t="str">
            <v>Synchronous Condenser 1 - Main Consumer Substation - Synchronous Condenser Section</v>
          </cell>
          <cell r="D2351" t="str">
            <v>'-</v>
          </cell>
          <cell r="E2351" t="str">
            <v>RES - Reserved Placeholder</v>
          </cell>
          <cell r="F2351" t="str">
            <v>Pending</v>
          </cell>
        </row>
        <row r="2352">
          <cell r="B2352" t="str">
            <v>6105AK124-6253-CSEC-0003</v>
          </cell>
          <cell r="C2352" t="str">
            <v>Synchronous Condenser 1 - Earthing System for Synchronous Condensers Yard 1 - Corrosion Prevention and Protection Design</v>
          </cell>
          <cell r="D2352" t="str">
            <v>'-</v>
          </cell>
          <cell r="E2352" t="str">
            <v>RES - Reserved Placeholder</v>
          </cell>
          <cell r="F2352" t="str">
            <v>Pending</v>
          </cell>
        </row>
        <row r="2353">
          <cell r="B2353" t="str">
            <v>6105AK124-6253-CSEC-0004</v>
          </cell>
          <cell r="C2353" t="str">
            <v>Synchronous Condenser 1 - Earthing System for Synchronous Condensers Yard 1 - Structural Earthing and Bonding Design</v>
          </cell>
          <cell r="D2353" t="str">
            <v>'-</v>
          </cell>
          <cell r="E2353" t="str">
            <v>RES - Reserved Placeholder</v>
          </cell>
          <cell r="F2353" t="str">
            <v>Pending</v>
          </cell>
        </row>
        <row r="2354">
          <cell r="B2354" t="str">
            <v>6105AK124-6253-CSEC-0005</v>
          </cell>
          <cell r="C2354" t="str">
            <v>Synchronous Condenser 1 - Small Power and Lighting for Synchronous Condensers Yard 1 - Corrosion Prevention and Protection Design</v>
          </cell>
          <cell r="D2354" t="str">
            <v>'-</v>
          </cell>
          <cell r="E2354" t="str">
            <v>RES - Reserved Placeholder</v>
          </cell>
          <cell r="F2354" t="str">
            <v>Pending</v>
          </cell>
        </row>
        <row r="2355">
          <cell r="B2355" t="str">
            <v>6105AK124-6253-CSEC-0006</v>
          </cell>
          <cell r="C2355" t="str">
            <v>Synchronous Condenser 1 - Small Power and Lighting for Synchronous Condensers Yard 1 - Structural Earthing and Bonding Design</v>
          </cell>
          <cell r="D2355" t="str">
            <v>'-</v>
          </cell>
          <cell r="E2355" t="str">
            <v>RES - Reserved Placeholder</v>
          </cell>
          <cell r="F2355" t="str">
            <v>Pending</v>
          </cell>
        </row>
        <row r="2356">
          <cell r="B2356" t="str">
            <v>6105AK124-6253-CSEC-0007</v>
          </cell>
          <cell r="C2356" t="str">
            <v>Synchronous Condenser 1 - Cable Racks and Trays for Synchronous Condensers Yard 1 - Corrosion Prevention and Protection Design</v>
          </cell>
          <cell r="D2356" t="str">
            <v>'-</v>
          </cell>
          <cell r="E2356" t="str">
            <v>RES - Reserved Placeholder</v>
          </cell>
          <cell r="F2356" t="str">
            <v>Pending</v>
          </cell>
        </row>
        <row r="2357">
          <cell r="B2357" t="str">
            <v>6105AK124-6253-CSEC-0008</v>
          </cell>
          <cell r="C2357" t="str">
            <v>Synchronous Condenser 1 - Cable Racks and Trays for Synchronous Condensers Yard 1 - Structural Earthing and Bonding Design</v>
          </cell>
          <cell r="D2357" t="str">
            <v>'-</v>
          </cell>
          <cell r="E2357" t="str">
            <v>RES - Reserved Placeholder</v>
          </cell>
          <cell r="F2357" t="str">
            <v>Pending</v>
          </cell>
        </row>
        <row r="2358">
          <cell r="B2358" t="str">
            <v>6105AK124-6253-CSEC-0009</v>
          </cell>
          <cell r="C2358" t="str">
            <v>Synchronous Condenser 1 - Lightning Protection for Synchronous Condensers Yard 1 - Corrosion Prevention and Protection Design</v>
          </cell>
          <cell r="D2358" t="str">
            <v>'-</v>
          </cell>
          <cell r="E2358" t="str">
            <v>RES - Reserved Placeholder</v>
          </cell>
          <cell r="F2358" t="str">
            <v>Pending</v>
          </cell>
        </row>
        <row r="2359">
          <cell r="B2359" t="str">
            <v>6105AK124-6253-CSEC-0010</v>
          </cell>
          <cell r="C2359" t="str">
            <v>Synchronous Condenser 1 - Lightning Protection for Synchronous Condensers Yard 1 - Structural Earthing and Bonding Design</v>
          </cell>
          <cell r="D2359" t="str">
            <v>'-</v>
          </cell>
          <cell r="E2359" t="str">
            <v>RES - Reserved Placeholder</v>
          </cell>
          <cell r="F2359" t="str">
            <v>Pending</v>
          </cell>
        </row>
        <row r="2360">
          <cell r="B2360" t="str">
            <v>6105AK124-6253-CSHP-0001</v>
          </cell>
          <cell r="C2360" t="str">
            <v>Synchronous Condenser 1 - Offloading Equipment and Spreader Beam for Synchronous Condensers - Equipment Assembly Drawings</v>
          </cell>
          <cell r="D2360" t="str">
            <v>'-</v>
          </cell>
          <cell r="E2360" t="str">
            <v>RES - Reserved Placeholder</v>
          </cell>
          <cell r="F2360" t="str">
            <v>Pending</v>
          </cell>
        </row>
        <row r="2361">
          <cell r="B2361" t="str">
            <v>6105AK124-6253-CSHP-0002</v>
          </cell>
          <cell r="C2361" t="str">
            <v>Synchronous Condenser 1 - Small Power and Lighting for Synchronous Condensers Yard 1 - Equipment Assembly Drawings</v>
          </cell>
          <cell r="D2361" t="str">
            <v>'-</v>
          </cell>
          <cell r="E2361" t="str">
            <v>RES - Reserved Placeholder</v>
          </cell>
          <cell r="F2361" t="str">
            <v>Pending</v>
          </cell>
        </row>
        <row r="2362">
          <cell r="B2362" t="str">
            <v>6105AK124-6253-CSHP-0003</v>
          </cell>
          <cell r="C2362" t="str">
            <v>Synchronous Condenser 1 - Cable Racks and Trays for Synchronous Condensers Yard 1 - Equipment Assembly Drawings</v>
          </cell>
          <cell r="D2362" t="str">
            <v>'-</v>
          </cell>
          <cell r="E2362" t="str">
            <v>RES - Reserved Placeholder</v>
          </cell>
          <cell r="F2362" t="str">
            <v>Pending</v>
          </cell>
        </row>
        <row r="2363">
          <cell r="B2363" t="str">
            <v>6105AK124-6253-CSPC-0001</v>
          </cell>
          <cell r="C2363" t="str">
            <v>Synchronous Condenser 1 - Terrace Roads and Access-ways for Synchronous Condensers Yard 1 - Civil Design Requirements</v>
          </cell>
          <cell r="D2363" t="str">
            <v>'-</v>
          </cell>
          <cell r="E2363" t="str">
            <v>RES - Reserved Placeholder</v>
          </cell>
          <cell r="F2363" t="str">
            <v>Pending</v>
          </cell>
        </row>
        <row r="2364">
          <cell r="B2364" t="str">
            <v>6105AK124-6253-CSPC-0002</v>
          </cell>
          <cell r="C2364" t="str">
            <v>Synchronous Condenser 1 - Terrace Roads and Access-ways for Synchronous Condensers Yard 1 - Excavation, Trenching and Compacting Design</v>
          </cell>
          <cell r="D2364" t="str">
            <v>'-</v>
          </cell>
          <cell r="E2364" t="str">
            <v>RES - Reserved Placeholder</v>
          </cell>
          <cell r="F2364" t="str">
            <v>Pending</v>
          </cell>
        </row>
        <row r="2365">
          <cell r="B2365" t="str">
            <v>6105AK124-6253-CSPC-0003</v>
          </cell>
          <cell r="C2365" t="str">
            <v>Synchronous Condenser 1 - Terrace Roads and Access-ways for Synchronous Condensers Yard 1 - Concrete Construction Material Specifications</v>
          </cell>
          <cell r="D2365" t="str">
            <v>'-</v>
          </cell>
          <cell r="E2365" t="str">
            <v>RES - Reserved Placeholder</v>
          </cell>
          <cell r="F2365" t="str">
            <v>Pending</v>
          </cell>
        </row>
        <row r="2366">
          <cell r="B2366" t="str">
            <v>6105AK124-6253-CSPC-0004</v>
          </cell>
          <cell r="C2366" t="str">
            <v>Synchronous Condenser 1 - Earthing System for Synchronous Condensers Yard 1 - Concrete Construction Material Specifications</v>
          </cell>
          <cell r="D2366" t="str">
            <v>'-</v>
          </cell>
          <cell r="E2366" t="str">
            <v>RES - Reserved Placeholder</v>
          </cell>
          <cell r="F2366" t="str">
            <v>Pending</v>
          </cell>
        </row>
        <row r="2367">
          <cell r="B2367" t="str">
            <v>6105AK124-6253-CSPC-0005</v>
          </cell>
          <cell r="C2367" t="str">
            <v>Synchronous Condenser 1 - Earthing System for Synchronous Condensers Yard 1 - Excavation, Trenching and Compacting Design</v>
          </cell>
          <cell r="D2367" t="str">
            <v>'-</v>
          </cell>
          <cell r="E2367" t="str">
            <v>RES - Reserved Placeholder</v>
          </cell>
          <cell r="F2367" t="str">
            <v>Pending</v>
          </cell>
        </row>
        <row r="2368">
          <cell r="B2368" t="str">
            <v>6105AK124-6253-CSPC-0006</v>
          </cell>
          <cell r="C2368" t="str">
            <v>Synchronous Condenser 1 - Small Power and Lighting for Synchronous Condensers Yard 1 - Concrete Construction Material Specifications</v>
          </cell>
          <cell r="D2368" t="str">
            <v>'-</v>
          </cell>
          <cell r="E2368" t="str">
            <v>RES - Reserved Placeholder</v>
          </cell>
          <cell r="F2368" t="str">
            <v>Pending</v>
          </cell>
        </row>
        <row r="2369">
          <cell r="B2369" t="str">
            <v>6105AK124-6253-CSPC-0007</v>
          </cell>
          <cell r="C2369" t="str">
            <v>Synchronous Condenser 1 - Cable Racks and Trays for Synchronous Condensers Yard 1 - Civil Design Requirements</v>
          </cell>
          <cell r="D2369" t="str">
            <v>'-</v>
          </cell>
          <cell r="E2369" t="str">
            <v>RES - Reserved Placeholder</v>
          </cell>
          <cell r="F2369" t="str">
            <v>Pending</v>
          </cell>
        </row>
        <row r="2370">
          <cell r="B2370" t="str">
            <v>6105AK124-6253-CSPC-0008</v>
          </cell>
          <cell r="C2370" t="str">
            <v>Synchronous Condenser 1 - Cable Racks and Trays for Synchronous Condensers Yard 1 - Concrete Construction Material Specifications</v>
          </cell>
          <cell r="D2370" t="str">
            <v>'-</v>
          </cell>
          <cell r="E2370" t="str">
            <v>RES - Reserved Placeholder</v>
          </cell>
          <cell r="F2370" t="str">
            <v>Pending</v>
          </cell>
        </row>
        <row r="2371">
          <cell r="B2371" t="str">
            <v>6105AK124-6253-CSPC-0009</v>
          </cell>
          <cell r="C2371" t="str">
            <v>Synchronous Condenser 1 - Cable Racks and Trays for Synchronous Condensers Yard 1 - Steel Structures Corrosion Protection Specification</v>
          </cell>
          <cell r="D2371" t="str">
            <v>'-</v>
          </cell>
          <cell r="E2371" t="str">
            <v>RES - Reserved Placeholder</v>
          </cell>
          <cell r="F2371" t="str">
            <v>Pending</v>
          </cell>
        </row>
        <row r="2372">
          <cell r="B2372" t="str">
            <v>6105AK124-6253-CSPC-0010</v>
          </cell>
          <cell r="C2372" t="str">
            <v>Synchronous Condenser 1 - Cable Trench and Tunnels for Synchronous Condensers Yard 1 - Civil Design Requirements</v>
          </cell>
          <cell r="D2372" t="str">
            <v>'-</v>
          </cell>
          <cell r="E2372" t="str">
            <v>RES - Reserved Placeholder</v>
          </cell>
          <cell r="F2372" t="str">
            <v>Pending</v>
          </cell>
        </row>
        <row r="2373">
          <cell r="B2373" t="str">
            <v>6105AK124-6253-CSPC-0011</v>
          </cell>
          <cell r="C2373" t="str">
            <v>Synchronous Condenser 1 - Cable Trench and Tunnels for Synchronous Condensers Yard 1 - Excavation, Trenching and Compacting Design</v>
          </cell>
          <cell r="D2373" t="str">
            <v>'-</v>
          </cell>
          <cell r="E2373" t="str">
            <v>RES - Reserved Placeholder</v>
          </cell>
          <cell r="F2373" t="str">
            <v>Pending</v>
          </cell>
        </row>
        <row r="2374">
          <cell r="B2374" t="str">
            <v>6105AK124-6253-CSPC-0012</v>
          </cell>
          <cell r="C2374" t="str">
            <v>Synchronous Condenser 1 - Cable Trench and Tunnels for Synchronous Condensers Yard 1 - Concrete Construction Material Specifications</v>
          </cell>
          <cell r="D2374" t="str">
            <v>'-</v>
          </cell>
          <cell r="E2374" t="str">
            <v>RES - Reserved Placeholder</v>
          </cell>
          <cell r="F2374" t="str">
            <v>Pending</v>
          </cell>
        </row>
        <row r="2375">
          <cell r="B2375" t="str">
            <v>6105AK124-6253-CSSD-0001</v>
          </cell>
          <cell r="C2375" t="str">
            <v>Synchronous Condenser 1 - Offloading Equipment and Spreader Beam for Synchronous Condensers - Steel Support Structures Design</v>
          </cell>
          <cell r="D2375" t="str">
            <v>'-</v>
          </cell>
          <cell r="E2375" t="str">
            <v>RES - Reserved Placeholder</v>
          </cell>
          <cell r="F2375" t="str">
            <v>Pending</v>
          </cell>
        </row>
        <row r="2376">
          <cell r="B2376" t="str">
            <v>6105AK124-6253-CSSD-0002</v>
          </cell>
          <cell r="C2376" t="str">
            <v>Synchronous Condenser 1 - Cable Racks and Trays for Synchronous Condensers Yard 1 - Steel Support Structures Design</v>
          </cell>
          <cell r="D2376" t="str">
            <v>'-</v>
          </cell>
          <cell r="E2376" t="str">
            <v>RES - Reserved Placeholder</v>
          </cell>
          <cell r="F2376" t="str">
            <v>Pending</v>
          </cell>
        </row>
        <row r="2377">
          <cell r="B2377" t="str">
            <v>6105AK124-6253-CSTD-0001</v>
          </cell>
          <cell r="C2377" t="str">
            <v>Synchronous Condenser 1 - Terrace Roads and Access-ways for Synchronous Condensers Yard 1 - Bund-wall Requirements and Design</v>
          </cell>
          <cell r="D2377" t="str">
            <v>'-</v>
          </cell>
          <cell r="E2377" t="str">
            <v>RES - Reserved Placeholder</v>
          </cell>
          <cell r="F2377" t="str">
            <v>Pending</v>
          </cell>
        </row>
        <row r="2378">
          <cell r="B2378" t="str">
            <v>6105AK124-6253-CSTD-0002</v>
          </cell>
          <cell r="C2378" t="str">
            <v>Synchronous Condenser 1 - Terrace Roads and Access-ways for Synchronous Condensers Yard 1 - Civil Construction Requirements</v>
          </cell>
          <cell r="D2378" t="str">
            <v>'-</v>
          </cell>
          <cell r="E2378" t="str">
            <v>RES - Reserved Placeholder</v>
          </cell>
          <cell r="F2378" t="str">
            <v>Pending</v>
          </cell>
        </row>
        <row r="2379">
          <cell r="B2379" t="str">
            <v>6105AK124-6253-CSTD-0003</v>
          </cell>
          <cell r="C2379" t="str">
            <v>Synchronous Condenser 1 - Terrace Roads and Access-ways for Synchronous Condensers Yard 1 - Underground Pipe Route and Cable Bedding Design</v>
          </cell>
          <cell r="D2379" t="str">
            <v>'-</v>
          </cell>
          <cell r="E2379" t="str">
            <v>RES - Reserved Placeholder</v>
          </cell>
          <cell r="F2379" t="str">
            <v>Pending</v>
          </cell>
        </row>
        <row r="2380">
          <cell r="B2380" t="str">
            <v>6105AK124-6253-CSTD-0004</v>
          </cell>
          <cell r="C2380" t="str">
            <v>Synchronous Condenser 1 - Small Power and Lighting for Synchronous Condensers Yard 1 - Civil Construction Requirements</v>
          </cell>
          <cell r="D2380" t="str">
            <v>'-</v>
          </cell>
          <cell r="E2380" t="str">
            <v>RES - Reserved Placeholder</v>
          </cell>
          <cell r="F2380" t="str">
            <v>Pending</v>
          </cell>
        </row>
        <row r="2381">
          <cell r="B2381" t="str">
            <v>6105AK124-6253-CSTD-0005</v>
          </cell>
          <cell r="C2381" t="str">
            <v>Synchronous Condenser 1 - Small Power and Lighting for Synchronous Condensers Yard 1 - Underground Pipe Route and Cable Bedding Design</v>
          </cell>
          <cell r="D2381" t="str">
            <v>'-</v>
          </cell>
          <cell r="E2381" t="str">
            <v>RES - Reserved Placeholder</v>
          </cell>
          <cell r="F2381" t="str">
            <v>Pending</v>
          </cell>
        </row>
        <row r="2382">
          <cell r="B2382" t="str">
            <v>6105AK124-6253-CSTD-0006</v>
          </cell>
          <cell r="C2382" t="str">
            <v>Synchronous Condenser 1 - Cable Racks and Trays for Synchronous Condensers Yard 1 - Underground Pipe Route and Cable Bedding Design</v>
          </cell>
          <cell r="D2382" t="str">
            <v>'-</v>
          </cell>
          <cell r="E2382" t="str">
            <v>RES - Reserved Placeholder</v>
          </cell>
          <cell r="F2382" t="str">
            <v>Pending</v>
          </cell>
        </row>
        <row r="2383">
          <cell r="B2383" t="str">
            <v>6105AK124-6253-CSTD-0007</v>
          </cell>
          <cell r="C2383" t="str">
            <v>Synchronous Condenser 1 - Cable Trench and Tunnels for Synchronous Condensers Yard 1 - Civil Construction Requirements</v>
          </cell>
          <cell r="D2383" t="str">
            <v>'-</v>
          </cell>
          <cell r="E2383" t="str">
            <v>RES - Reserved Placeholder</v>
          </cell>
          <cell r="F2383" t="str">
            <v>Pending</v>
          </cell>
        </row>
        <row r="2384">
          <cell r="B2384" t="str">
            <v>6105AK124-6253-CSTD-0008</v>
          </cell>
          <cell r="C2384" t="str">
            <v>Synchronous Condenser 1 - Cable Trench and Tunnels for Synchronous Condensers Yard 1 - Underground Pipe Route and Cable Bedding Design</v>
          </cell>
          <cell r="D2384" t="str">
            <v>'-</v>
          </cell>
          <cell r="E2384" t="str">
            <v>RES - Reserved Placeholder</v>
          </cell>
          <cell r="F2384" t="str">
            <v>Pending</v>
          </cell>
        </row>
        <row r="2385">
          <cell r="B2385" t="str">
            <v>6105AK124-6253-CSTD-0009</v>
          </cell>
          <cell r="C2385" t="str">
            <v>Synchronous Condenser 1 - Lightning Protection for Synchronous Condensers Yard 1 - Civil Construction Requirements</v>
          </cell>
          <cell r="D2385" t="str">
            <v>'-</v>
          </cell>
          <cell r="E2385" t="str">
            <v>RES - Reserved Placeholder</v>
          </cell>
          <cell r="F2385" t="str">
            <v>Pending</v>
          </cell>
        </row>
        <row r="2386">
          <cell r="B2386" t="str">
            <v>6105AK124-6253-CSTD-0010</v>
          </cell>
          <cell r="C2386" t="str">
            <v>Synchronous Condenser 1 - Lightning Protection for Synchronous Condensers Yard 1 - Underground Pipe Route and Cable Bedding Design</v>
          </cell>
          <cell r="D2386" t="str">
            <v>'-</v>
          </cell>
          <cell r="E2386" t="str">
            <v>RES - Reserved Placeholder</v>
          </cell>
          <cell r="F2386" t="str">
            <v>Pending</v>
          </cell>
        </row>
        <row r="2387">
          <cell r="B2387" t="str">
            <v>6105AK124-6253-ECAL-0001</v>
          </cell>
          <cell r="C2387" t="str">
            <v>Synchronous Condenser 1 - Terrace Roads and Access-ways for Synchronous Condensers Yard 1 - Conductor Sag and Tension Plan</v>
          </cell>
          <cell r="D2387" t="str">
            <v>'-</v>
          </cell>
          <cell r="E2387" t="str">
            <v>RES - Reserved Placeholder</v>
          </cell>
          <cell r="F2387" t="str">
            <v>Pending</v>
          </cell>
        </row>
        <row r="2388">
          <cell r="B2388" t="str">
            <v>6105AK124-6253-ECAL-0002</v>
          </cell>
          <cell r="C2388" t="str">
            <v>Synchronous Condenser 1 - Earthing System for Synchronous Condensers Yard 1 - Cable and Conductor Sizing (incl Volt Drop Calcs)</v>
          </cell>
          <cell r="D2388" t="str">
            <v>'-</v>
          </cell>
          <cell r="E2388" t="str">
            <v>RES - Reserved Placeholder</v>
          </cell>
          <cell r="F2388" t="str">
            <v>Pending</v>
          </cell>
        </row>
        <row r="2389">
          <cell r="B2389" t="str">
            <v>6105AK124-6253-ECAL-0003</v>
          </cell>
          <cell r="C2389" t="str">
            <v>Synchronous Condenser 1 - Earthing System for Synchronous Condensers Yard 1 - Impedance and Burn-off Calculations</v>
          </cell>
          <cell r="D2389" t="str">
            <v>'-</v>
          </cell>
          <cell r="E2389" t="str">
            <v>RES - Reserved Placeholder</v>
          </cell>
          <cell r="F2389" t="str">
            <v>Pending</v>
          </cell>
        </row>
        <row r="2390">
          <cell r="B2390" t="str">
            <v>6105AK124-6253-ECAL-0004</v>
          </cell>
          <cell r="C2390" t="str">
            <v>Synchronous Condenser 1 - Small Power and Lighting for Synchronous Condensers Yard 1 - Cable and Conductor Sizing (incl Volt Drop Calcs)</v>
          </cell>
          <cell r="D2390" t="str">
            <v>'-</v>
          </cell>
          <cell r="E2390" t="str">
            <v>RES - Reserved Placeholder</v>
          </cell>
          <cell r="F2390" t="str">
            <v>Pending</v>
          </cell>
        </row>
        <row r="2391">
          <cell r="B2391" t="str">
            <v>6105AK124-6253-ECAL-0005</v>
          </cell>
          <cell r="C2391" t="str">
            <v>Synchronous Condenser 1 - Small Power and Lighting for Synchronous Condensers Yard 1 - Conductor Sag and Tension Plan</v>
          </cell>
          <cell r="D2391" t="str">
            <v>'-</v>
          </cell>
          <cell r="E2391" t="str">
            <v>RES - Reserved Placeholder</v>
          </cell>
          <cell r="F2391" t="str">
            <v>Pending</v>
          </cell>
        </row>
        <row r="2392">
          <cell r="B2392" t="str">
            <v>6105AK124-6253-ECAL-0006</v>
          </cell>
          <cell r="C2392" t="str">
            <v>Synchronous Condenser 1 - Lightning Protection for Synchronous Condensers Yard 1 - Impedance and Burn-off Calculations</v>
          </cell>
          <cell r="D2392" t="str">
            <v>'-</v>
          </cell>
          <cell r="E2392" t="str">
            <v>RES - Reserved Placeholder</v>
          </cell>
          <cell r="F2392" t="str">
            <v>Pending</v>
          </cell>
        </row>
        <row r="2393">
          <cell r="B2393" t="str">
            <v>6105AK124-6253-EDIA-0001</v>
          </cell>
          <cell r="C2393" t="str">
            <v>Synchronous Condenser 1 - Earthing System for Synchronous Condensers Yard 1 - Electrical Circuit Diagrams (Schematics)</v>
          </cell>
          <cell r="D2393" t="str">
            <v>'-</v>
          </cell>
          <cell r="E2393" t="str">
            <v>RES - Reserved Placeholder</v>
          </cell>
          <cell r="F2393" t="str">
            <v>Pending</v>
          </cell>
        </row>
        <row r="2394">
          <cell r="B2394" t="str">
            <v>6105AK124-6253-EDIA-0002</v>
          </cell>
          <cell r="C2394" t="str">
            <v>Synchronous Condenser 1 - Earthing System for Synchronous Condensers Yard 1 - Cable Block Diagrams and Schedules</v>
          </cell>
          <cell r="D2394" t="str">
            <v>'-</v>
          </cell>
          <cell r="E2394" t="str">
            <v>RES - Reserved Placeholder</v>
          </cell>
          <cell r="F2394" t="str">
            <v>Pending</v>
          </cell>
        </row>
        <row r="2395">
          <cell r="B2395" t="str">
            <v>6105AK124-6253-EDIA-0003</v>
          </cell>
          <cell r="C2395" t="str">
            <v>Synchronous Condenser 1 - Earthing System for Synchronous Condensers Yard 1 - E/I Termination Schedule</v>
          </cell>
          <cell r="D2395" t="str">
            <v>'-</v>
          </cell>
          <cell r="E2395" t="str">
            <v>RES - Reserved Placeholder</v>
          </cell>
          <cell r="F2395" t="str">
            <v>Pending</v>
          </cell>
        </row>
        <row r="2396">
          <cell r="B2396" t="str">
            <v>6105AK124-6253-EDIA-0004</v>
          </cell>
          <cell r="C2396" t="str">
            <v>Synchronous Condenser 1 - Small Power and Lighting for Synchronous Condensers Yard 1 - Cable Block Diagrams and Schedules</v>
          </cell>
          <cell r="D2396" t="str">
            <v>'-</v>
          </cell>
          <cell r="E2396" t="str">
            <v>RES - Reserved Placeholder</v>
          </cell>
          <cell r="F2396" t="str">
            <v>Pending</v>
          </cell>
        </row>
        <row r="2397">
          <cell r="B2397" t="str">
            <v>6105AK124-6253-EDIA-0005</v>
          </cell>
          <cell r="C2397" t="str">
            <v>Synchronous Condenser 1 - Small Power and Lighting for Synchronous Condensers Yard 1 - Electrical Block Diagram</v>
          </cell>
          <cell r="D2397" t="str">
            <v>'-</v>
          </cell>
          <cell r="E2397" t="str">
            <v>RES - Reserved Placeholder</v>
          </cell>
          <cell r="F2397" t="str">
            <v>Pending</v>
          </cell>
        </row>
        <row r="2398">
          <cell r="B2398" t="str">
            <v>6105AK124-6253-EDIA-0006</v>
          </cell>
          <cell r="C2398" t="str">
            <v>Synchronous Condenser 1 - Small Power and Lighting for Synchronous Condensers Yard 1 - Electrical Circuit Diagrams (Schematics)</v>
          </cell>
          <cell r="D2398" t="str">
            <v>'-</v>
          </cell>
          <cell r="E2398" t="str">
            <v>RES - Reserved Placeholder</v>
          </cell>
          <cell r="F2398" t="str">
            <v>Pending</v>
          </cell>
        </row>
        <row r="2399">
          <cell r="B2399" t="str">
            <v>6105AK124-6253-EDIA-0007</v>
          </cell>
          <cell r="C2399" t="str">
            <v>Synchronous Condenser 1 - Small Power and Lighting for Synchronous Condensers Yard 1 - E/I Termination Schedule</v>
          </cell>
          <cell r="D2399" t="str">
            <v>'-</v>
          </cell>
          <cell r="E2399" t="str">
            <v>RES - Reserved Placeholder</v>
          </cell>
          <cell r="F2399" t="str">
            <v>Pending</v>
          </cell>
        </row>
        <row r="2400">
          <cell r="B2400" t="str">
            <v>6105AK124-6253-EDIA-0008</v>
          </cell>
          <cell r="C2400" t="str">
            <v>Synchronous Condenser 1 - Cable Racks and Trays for Synchronous Condensers Yard 1 - Cable Block Diagrams and Schedules</v>
          </cell>
          <cell r="D2400" t="str">
            <v>'-</v>
          </cell>
          <cell r="E2400" t="str">
            <v>RES - Reserved Placeholder</v>
          </cell>
          <cell r="F2400" t="str">
            <v>Pending</v>
          </cell>
        </row>
        <row r="2401">
          <cell r="B2401" t="str">
            <v>6105AK124-6253-EDIA-0009</v>
          </cell>
          <cell r="C2401" t="str">
            <v>Synchronous Condenser 1 - Cable Racks and Trays for Synchronous Condensers Yard 1 - E/I Termination Schedule</v>
          </cell>
          <cell r="D2401" t="str">
            <v>'-</v>
          </cell>
          <cell r="E2401" t="str">
            <v>RES - Reserved Placeholder</v>
          </cell>
          <cell r="F2401" t="str">
            <v>Pending</v>
          </cell>
        </row>
        <row r="2402">
          <cell r="B2402" t="str">
            <v>6105AK124-6253-EDIA-0010</v>
          </cell>
          <cell r="C2402" t="str">
            <v>Synchronous Condenser 1 - Cable Trench and Tunnels for Synchronous Condensers Yard 1 - Cable Block Diagrams and Schedules</v>
          </cell>
          <cell r="D2402" t="str">
            <v>'-</v>
          </cell>
          <cell r="E2402" t="str">
            <v>RES - Reserved Placeholder</v>
          </cell>
          <cell r="F2402" t="str">
            <v>Pending</v>
          </cell>
        </row>
        <row r="2403">
          <cell r="B2403" t="str">
            <v>6105AK124-6253-EDIA-0011</v>
          </cell>
          <cell r="C2403" t="str">
            <v>Synchronous Condenser 1 - Cable Trench and Tunnels for Synchronous Condensers Yard 1 - E/I Termination Schedule</v>
          </cell>
          <cell r="D2403" t="str">
            <v>'-</v>
          </cell>
          <cell r="E2403" t="str">
            <v>RES - Reserved Placeholder</v>
          </cell>
          <cell r="F2403" t="str">
            <v>Pending</v>
          </cell>
        </row>
        <row r="2404">
          <cell r="B2404" t="str">
            <v>6105AK124-6253-EDIA-0012</v>
          </cell>
          <cell r="C2404" t="str">
            <v>Synchronous Condenser 1 - Lightning Protection for Synchronous Condensers Yard 1 - Cable Block Diagrams and Schedules</v>
          </cell>
          <cell r="D2404" t="str">
            <v>'-</v>
          </cell>
          <cell r="E2404" t="str">
            <v>RES - Reserved Placeholder</v>
          </cell>
          <cell r="F2404" t="str">
            <v>Pending</v>
          </cell>
        </row>
        <row r="2405">
          <cell r="B2405" t="str">
            <v>6105AK124-6253-EDIA-0013</v>
          </cell>
          <cell r="C2405" t="str">
            <v>Synchronous Condenser 1 - Lightning Protection for Synchronous Condensers Yard 1 - Electrical Circuit Diagrams (Schematics)</v>
          </cell>
          <cell r="D2405" t="str">
            <v>'-</v>
          </cell>
          <cell r="E2405" t="str">
            <v>RES - Reserved Placeholder</v>
          </cell>
          <cell r="F2405" t="str">
            <v>Pending</v>
          </cell>
        </row>
        <row r="2406">
          <cell r="B2406" t="str">
            <v>6105AK124-6253-EDST-0001</v>
          </cell>
          <cell r="C2406" t="str">
            <v>Synchronous Condenser 1 - Earthing System for Synchronous Condensers Yard 1 - Equipment Register and Technical Specifications</v>
          </cell>
          <cell r="D2406" t="str">
            <v>'-</v>
          </cell>
          <cell r="E2406" t="str">
            <v>RES - Reserved Placeholder</v>
          </cell>
          <cell r="F2406" t="str">
            <v>Pending</v>
          </cell>
        </row>
        <row r="2407">
          <cell r="B2407" t="str">
            <v>6105AK124-6253-EDST-0002</v>
          </cell>
          <cell r="C2407" t="str">
            <v>Synchronous Condenser 1 - Small Power and Lighting for Synchronous Condensers Yard 1 - Equipment Register and Technical Specifications</v>
          </cell>
          <cell r="D2407" t="str">
            <v>'-</v>
          </cell>
          <cell r="E2407" t="str">
            <v>RES - Reserved Placeholder</v>
          </cell>
          <cell r="F2407" t="str">
            <v>Pending</v>
          </cell>
        </row>
        <row r="2408">
          <cell r="B2408" t="str">
            <v>6105AK124-6253-EDST-0003</v>
          </cell>
          <cell r="C2408" t="str">
            <v>Synchronous Condenser 1 - Cable Racks and Trays for Synchronous Condensers Yard 1 - Equipment Register and Technical Specifications</v>
          </cell>
          <cell r="D2408" t="str">
            <v>'-</v>
          </cell>
          <cell r="E2408" t="str">
            <v>RES - Reserved Placeholder</v>
          </cell>
          <cell r="F2408" t="str">
            <v>Pending</v>
          </cell>
        </row>
        <row r="2409">
          <cell r="B2409" t="str">
            <v>6105AK124-6253-EDST-0004</v>
          </cell>
          <cell r="C2409" t="str">
            <v>Synchronous Condenser 1 - Cable Trench and Tunnels for Synchronous Condensers Yard 1 - Equipment Register and Technical Specifications</v>
          </cell>
          <cell r="D2409" t="str">
            <v>'-</v>
          </cell>
          <cell r="E2409" t="str">
            <v>RES - Reserved Placeholder</v>
          </cell>
          <cell r="F2409" t="str">
            <v>Pending</v>
          </cell>
        </row>
        <row r="2410">
          <cell r="B2410" t="str">
            <v>6105AK124-6253-EDST-0005</v>
          </cell>
          <cell r="C2410" t="str">
            <v>Synchronous Condenser 1 - Lightning Protection for Synchronous Condensers Yard 1 - Equipment Register and Technical Specifications</v>
          </cell>
          <cell r="D2410" t="str">
            <v>'-</v>
          </cell>
          <cell r="E2410" t="str">
            <v>RES - Reserved Placeholder</v>
          </cell>
          <cell r="F2410" t="str">
            <v>Pending</v>
          </cell>
        </row>
        <row r="2411">
          <cell r="B2411" t="str">
            <v>6105AK124-6253-EEQL-0001</v>
          </cell>
          <cell r="C2411" t="str">
            <v>Synchronous Condenser 1 - Small Power and Lighting for Synchronous Condensers Yard 1 - Electrical Equipment Load Register</v>
          </cell>
          <cell r="D2411" t="str">
            <v>'-</v>
          </cell>
          <cell r="E2411" t="str">
            <v>RES - Reserved Placeholder</v>
          </cell>
          <cell r="F2411" t="str">
            <v>Pending</v>
          </cell>
        </row>
        <row r="2412">
          <cell r="B2412" t="str">
            <v>6105AK124-6253-ELAY-0001</v>
          </cell>
          <cell r="C2412" t="str">
            <v>Synchronous Condenser 1 - Earthing System for Synchronous Condensers Yard 1 - Control Room Power and Earthing Design</v>
          </cell>
          <cell r="D2412" t="str">
            <v>'-</v>
          </cell>
          <cell r="E2412" t="str">
            <v>RES - Reserved Placeholder</v>
          </cell>
          <cell r="F2412" t="str">
            <v>Pending</v>
          </cell>
        </row>
        <row r="2413">
          <cell r="B2413" t="str">
            <v>6105AK124-6253-ELAY-0002</v>
          </cell>
          <cell r="C2413" t="str">
            <v>Synchronous Condenser 1 - Small Power and Lighting for Synchronous Condensers Yard 1 - Control Room Power and Earthing Design</v>
          </cell>
          <cell r="D2413" t="str">
            <v>'-</v>
          </cell>
          <cell r="E2413" t="str">
            <v>RES - Reserved Placeholder</v>
          </cell>
          <cell r="F2413" t="str">
            <v>Pending</v>
          </cell>
        </row>
        <row r="2414">
          <cell r="B2414" t="str">
            <v>6105AK124-6253-ELAY-0003</v>
          </cell>
          <cell r="C2414" t="str">
            <v>Synchronous Condenser 1 - Lightning Protection for Synchronous Condensers Yard 1 - Control Room Power and Earthing Design</v>
          </cell>
          <cell r="D2414" t="str">
            <v>'-</v>
          </cell>
          <cell r="E2414" t="str">
            <v>RES - Reserved Placeholder</v>
          </cell>
          <cell r="F2414" t="str">
            <v>Pending</v>
          </cell>
        </row>
        <row r="2415">
          <cell r="B2415" t="str">
            <v>6105AK124-6253-EQRA-0001</v>
          </cell>
          <cell r="C2415" t="str">
            <v>Synchronous Condenser 1 - Small Power and Lighting for Synchronous Condensers Yard 1 - Lightning Protection Study and Risk Assessment</v>
          </cell>
          <cell r="D2415" t="str">
            <v>'-</v>
          </cell>
          <cell r="E2415" t="str">
            <v>RES - Reserved Placeholder</v>
          </cell>
          <cell r="F2415" t="str">
            <v>Pending</v>
          </cell>
        </row>
        <row r="2416">
          <cell r="B2416" t="str">
            <v>6105AK124-6253-EQRA-0002</v>
          </cell>
          <cell r="C2416" t="str">
            <v>Synchronous Condenser 1 - Cable Racks and Trays for Synchronous Condensers Yard 1 - Lightning Protection Study and Risk Assessment</v>
          </cell>
          <cell r="D2416" t="str">
            <v>'-</v>
          </cell>
          <cell r="E2416" t="str">
            <v>RES - Reserved Placeholder</v>
          </cell>
          <cell r="F2416" t="str">
            <v>Pending</v>
          </cell>
        </row>
        <row r="2417">
          <cell r="B2417" t="str">
            <v>6105AK124-6253-EQRA-0003</v>
          </cell>
          <cell r="C2417" t="str">
            <v>Synchronous Condenser 1 - Cable Trench and Tunnels for Synchronous Condensers Yard 1 - Risk Assessment: Electrical Hazards</v>
          </cell>
          <cell r="D2417" t="str">
            <v>'-</v>
          </cell>
          <cell r="E2417" t="str">
            <v>RES - Reserved Placeholder</v>
          </cell>
          <cell r="F2417" t="str">
            <v>Pending</v>
          </cell>
        </row>
        <row r="2418">
          <cell r="B2418" t="str">
            <v>6105AK124-6253-EQRA-0004</v>
          </cell>
          <cell r="C2418" t="str">
            <v>Synchronous Condenser 1 - Lightning Protection for Synchronous Condensers Yard 1 - Lightning Protection Study and Risk Assessment</v>
          </cell>
          <cell r="D2418" t="str">
            <v>'-</v>
          </cell>
          <cell r="E2418" t="str">
            <v>RES - Reserved Placeholder</v>
          </cell>
          <cell r="F2418" t="str">
            <v>Pending</v>
          </cell>
        </row>
        <row r="2419">
          <cell r="B2419" t="str">
            <v>6105AK124-6253-ESLD-0001</v>
          </cell>
          <cell r="C2419" t="str">
            <v>Synchronous Condenser 1 - Small Power and Lighting for Synchronous Condensers Yard 1 - Electrical Single Line Diagram</v>
          </cell>
          <cell r="D2419" t="str">
            <v>'-</v>
          </cell>
          <cell r="E2419" t="str">
            <v>RES - Reserved Placeholder</v>
          </cell>
          <cell r="F2419" t="str">
            <v>Pending</v>
          </cell>
        </row>
        <row r="2420">
          <cell r="B2420" t="str">
            <v>6105AK124-6253-ESLD-0002</v>
          </cell>
          <cell r="C2420" t="str">
            <v>Synchronous Condenser 1 - Cable Trench and Tunnels for Synchronous Condensers Yard 1 - Electrical Single Line Diagram</v>
          </cell>
          <cell r="D2420" t="str">
            <v>'-</v>
          </cell>
          <cell r="E2420" t="str">
            <v>RES - Reserved Placeholder</v>
          </cell>
          <cell r="F2420" t="str">
            <v>Pending</v>
          </cell>
        </row>
        <row r="2421">
          <cell r="B2421" t="str">
            <v>6105AK124-6253-ESLD-0003</v>
          </cell>
          <cell r="C2421" t="str">
            <v>Synchronous Condenser 1 - Lightning Protection for Synchronous Condensers Yard 1 - Electrical Single Line Diagram</v>
          </cell>
          <cell r="D2421" t="str">
            <v>'-</v>
          </cell>
          <cell r="E2421" t="str">
            <v>RES - Reserved Placeholder</v>
          </cell>
          <cell r="F2421" t="str">
            <v>Pending</v>
          </cell>
        </row>
        <row r="2422">
          <cell r="B2422" t="str">
            <v>6105AK124-6253-ESPC-0001</v>
          </cell>
          <cell r="C2422" t="str">
            <v>Synchronous Condenser 1 - Small Power and Lighting for Synchronous Condensers Yard 1 - Cable Termination Specifications</v>
          </cell>
          <cell r="D2422" t="str">
            <v>'-</v>
          </cell>
          <cell r="E2422" t="str">
            <v>RES - Reserved Placeholder</v>
          </cell>
          <cell r="F2422" t="str">
            <v>Pending</v>
          </cell>
        </row>
        <row r="2423">
          <cell r="B2423" t="str">
            <v>6105AK124-6253-ESPC-0002</v>
          </cell>
          <cell r="C2423" t="str">
            <v>Synchronous Condenser 1 - Small Power and Lighting for Synchronous Condensers Yard 1 - Cable and Conductor Specifications</v>
          </cell>
          <cell r="D2423" t="str">
            <v>'-</v>
          </cell>
          <cell r="E2423" t="str">
            <v>RES - Reserved Placeholder</v>
          </cell>
          <cell r="F2423" t="str">
            <v>Pending</v>
          </cell>
        </row>
        <row r="2424">
          <cell r="B2424" t="str">
            <v>6105AK124-6253-ESPC-0003</v>
          </cell>
          <cell r="C2424" t="str">
            <v>Synchronous Condenser 1 - Small Power and Lighting for Synchronous Condensers Yard 1 - Lighting and Luminaire Design</v>
          </cell>
          <cell r="D2424" t="str">
            <v>'-</v>
          </cell>
          <cell r="E2424" t="str">
            <v>RES - Reserved Placeholder</v>
          </cell>
          <cell r="F2424" t="str">
            <v>Pending</v>
          </cell>
        </row>
        <row r="2425">
          <cell r="B2425" t="str">
            <v>6105AK124-6253-ESPC-0004</v>
          </cell>
          <cell r="C2425" t="str">
            <v>Synchronous Condenser 1 - Cable Racks and Trays for Synchronous Condensers Yard 1 - Cable and Conductor Specifications</v>
          </cell>
          <cell r="D2425" t="str">
            <v>'-</v>
          </cell>
          <cell r="E2425" t="str">
            <v>RES - Reserved Placeholder</v>
          </cell>
          <cell r="F2425" t="str">
            <v>Pending</v>
          </cell>
        </row>
        <row r="2426">
          <cell r="B2426" t="str">
            <v>6105AK124-6253-ESPC-0005</v>
          </cell>
          <cell r="C2426" t="str">
            <v>Synchronous Condenser 1 - Cable Trench and Tunnels for Synchronous Condensers Yard 1 - Cable and Conductor Specifications</v>
          </cell>
          <cell r="D2426" t="str">
            <v>'-</v>
          </cell>
          <cell r="E2426" t="str">
            <v>RES - Reserved Placeholder</v>
          </cell>
          <cell r="F2426" t="str">
            <v>Pending</v>
          </cell>
        </row>
        <row r="2427">
          <cell r="B2427" t="str">
            <v>6105AK124-6253-ESPC-0006</v>
          </cell>
          <cell r="C2427" t="str">
            <v>Synchronous Condenser 1 - Cable Trench and Tunnels for Synchronous Condensers Yard 1 - Lighting and Luminaire Design</v>
          </cell>
          <cell r="D2427" t="str">
            <v>'-</v>
          </cell>
          <cell r="E2427" t="str">
            <v>RES - Reserved Placeholder</v>
          </cell>
          <cell r="F2427" t="str">
            <v>Pending</v>
          </cell>
        </row>
        <row r="2428">
          <cell r="B2428" t="str">
            <v>6105AK124-6253-ESTD-0001</v>
          </cell>
          <cell r="C2428" t="str">
            <v>Synchronous Condenser 1 - Earthing System for Synchronous Condensers Yard 1 - Earth Map and Bonding Design</v>
          </cell>
          <cell r="D2428" t="str">
            <v>'-</v>
          </cell>
          <cell r="E2428" t="str">
            <v>RES - Reserved Placeholder</v>
          </cell>
          <cell r="F2428" t="str">
            <v>Pending</v>
          </cell>
        </row>
        <row r="2429">
          <cell r="B2429" t="str">
            <v>6105AK124-6253-ESTD-0002</v>
          </cell>
          <cell r="C2429" t="str">
            <v>Synchronous Condenser 1 - Earthing System for Synchronous Condensers Yard 1 - Electrical Design Standards</v>
          </cell>
          <cell r="D2429" t="str">
            <v>'-</v>
          </cell>
          <cell r="E2429" t="str">
            <v>RES - Reserved Placeholder</v>
          </cell>
          <cell r="F2429" t="str">
            <v>Pending</v>
          </cell>
        </row>
        <row r="2430">
          <cell r="B2430" t="str">
            <v>6105AK124-6253-ESTD-0003</v>
          </cell>
          <cell r="C2430" t="str">
            <v>Synchronous Condenser 1 - Small Power and Lighting for Synchronous Condensers Yard 1 - Electrical Equipment Installation Requirements</v>
          </cell>
          <cell r="D2430" t="str">
            <v>'-</v>
          </cell>
          <cell r="E2430" t="str">
            <v>RES - Reserved Placeholder</v>
          </cell>
          <cell r="F2430" t="str">
            <v>Pending</v>
          </cell>
        </row>
        <row r="2431">
          <cell r="B2431" t="str">
            <v>6105AK124-6253-ESTD-0004</v>
          </cell>
          <cell r="C2431" t="str">
            <v>Synchronous Condenser 1 - Small Power and Lighting for Synchronous Condensers Yard 1 - Earth Map and Bonding Design</v>
          </cell>
          <cell r="D2431" t="str">
            <v>'-</v>
          </cell>
          <cell r="E2431" t="str">
            <v>RES - Reserved Placeholder</v>
          </cell>
          <cell r="F2431" t="str">
            <v>Pending</v>
          </cell>
        </row>
        <row r="2432">
          <cell r="B2432" t="str">
            <v>6105AK124-6253-ESTD-0005</v>
          </cell>
          <cell r="C2432" t="str">
            <v>Synchronous Condenser 1 - Small Power and Lighting for Synchronous Condensers Yard 1 - Electrical Design Standards</v>
          </cell>
          <cell r="D2432" t="str">
            <v>'-</v>
          </cell>
          <cell r="E2432" t="str">
            <v>RES - Reserved Placeholder</v>
          </cell>
          <cell r="F2432" t="str">
            <v>Pending</v>
          </cell>
        </row>
        <row r="2433">
          <cell r="B2433" t="str">
            <v>6105AK124-6253-ESTD-0006</v>
          </cell>
          <cell r="C2433" t="str">
            <v>Synchronous Condenser 1 - Cable Racks and Trays for Synchronous Condensers Yard 1 - Thermal Management and Fire Prevention Design</v>
          </cell>
          <cell r="D2433" t="str">
            <v>'-</v>
          </cell>
          <cell r="E2433" t="str">
            <v>RES - Reserved Placeholder</v>
          </cell>
          <cell r="F2433" t="str">
            <v>Pending</v>
          </cell>
        </row>
        <row r="2434">
          <cell r="B2434" t="str">
            <v>6105AK124-6253-ESTD-0007</v>
          </cell>
          <cell r="C2434" t="str">
            <v>Synchronous Condenser 1 - Cable Trench and Tunnels for Synchronous Condensers Yard 1 - Electrical Equipment Installation Requirements</v>
          </cell>
          <cell r="D2434" t="str">
            <v>'-</v>
          </cell>
          <cell r="E2434" t="str">
            <v>RES - Reserved Placeholder</v>
          </cell>
          <cell r="F2434" t="str">
            <v>Pending</v>
          </cell>
        </row>
        <row r="2435">
          <cell r="B2435" t="str">
            <v>6105AK124-6253-ESTD-0008</v>
          </cell>
          <cell r="C2435" t="str">
            <v>Synchronous Condenser 1 - Cable Trench and Tunnels for Synchronous Condensers Yard 1 - Electrical Design Standards</v>
          </cell>
          <cell r="D2435" t="str">
            <v>'-</v>
          </cell>
          <cell r="E2435" t="str">
            <v>RES - Reserved Placeholder</v>
          </cell>
          <cell r="F2435" t="str">
            <v>Pending</v>
          </cell>
        </row>
        <row r="2436">
          <cell r="B2436" t="str">
            <v>6105AK124-6253-ESTD-0009</v>
          </cell>
          <cell r="C2436" t="str">
            <v>Synchronous Condenser 1 - Cable Trench and Tunnels for Synchronous Condensers Yard 1 - Thermal Management and Fire Prevention Design</v>
          </cell>
          <cell r="D2436" t="str">
            <v>'-</v>
          </cell>
          <cell r="E2436" t="str">
            <v>RES - Reserved Placeholder</v>
          </cell>
          <cell r="F2436" t="str">
            <v>Pending</v>
          </cell>
        </row>
        <row r="2437">
          <cell r="B2437" t="str">
            <v>6105AK124-6253-ESTD-0010</v>
          </cell>
          <cell r="C2437" t="str">
            <v>Synchronous Condenser 1 - Lightning Protection for Synchronous Condensers Yard 1 - Electrical Design Standards</v>
          </cell>
          <cell r="D2437" t="str">
            <v>'-</v>
          </cell>
          <cell r="E2437" t="str">
            <v>RES - Reserved Placeholder</v>
          </cell>
          <cell r="F2437" t="str">
            <v>Pending</v>
          </cell>
        </row>
        <row r="2438">
          <cell r="B2438" t="str">
            <v>6105AK124-6253-ESTD-0011</v>
          </cell>
          <cell r="C2438" t="str">
            <v>Synchronous Condenser 1 - Lightning Protection for Synchronous Condensers Yard 1 - Earth Map and Bonding Design</v>
          </cell>
          <cell r="D2438" t="str">
            <v>'-</v>
          </cell>
          <cell r="E2438" t="str">
            <v>RES - Reserved Placeholder</v>
          </cell>
          <cell r="F2438" t="str">
            <v>Pending</v>
          </cell>
        </row>
        <row r="2439">
          <cell r="B2439" t="str">
            <v>6105AK124-6253-ESTD-0012</v>
          </cell>
          <cell r="C2439" t="str">
            <v>Synchronous Condenser 1 - Lightning Protection for Synchronous Condensers Yard 1 - Thermal Management and Fire Prevention Design</v>
          </cell>
          <cell r="D2439" t="str">
            <v>'-</v>
          </cell>
          <cell r="E2439" t="str">
            <v>RES - Reserved Placeholder</v>
          </cell>
          <cell r="F2439" t="str">
            <v>Pending</v>
          </cell>
        </row>
        <row r="2440">
          <cell r="B2440" t="str">
            <v>6105AK124-6253-FDIA-0001</v>
          </cell>
          <cell r="C2440" t="str">
            <v>Synchronous Condenser 1 - Earthing System for Synchronous Condensers Yard 1 - Interface Panel and I/O Schematics</v>
          </cell>
          <cell r="D2440" t="str">
            <v>'-</v>
          </cell>
          <cell r="E2440" t="str">
            <v>RES - Reserved Placeholder</v>
          </cell>
          <cell r="F2440" t="str">
            <v>Pending</v>
          </cell>
        </row>
        <row r="2441">
          <cell r="B2441" t="str">
            <v>6105AK124-6253-FDIA-0002</v>
          </cell>
          <cell r="C2441" t="str">
            <v>Synchronous Condenser 1 - Cable Racks and Trays for Synchronous Condensers Yard 1 - Control Network Architecture Design</v>
          </cell>
          <cell r="D2441" t="str">
            <v>'-</v>
          </cell>
          <cell r="E2441" t="str">
            <v>RES - Reserved Placeholder</v>
          </cell>
          <cell r="F2441" t="str">
            <v>Pending</v>
          </cell>
        </row>
        <row r="2442">
          <cell r="B2442" t="str">
            <v>6105AK124-6253-ISPC-0001</v>
          </cell>
          <cell r="C2442" t="str">
            <v>Synchronous Condenser 1 - Earthing System for Synchronous Condensers Yard 1 - Junction Box and Interface Cabinet Design</v>
          </cell>
          <cell r="D2442" t="str">
            <v>'-</v>
          </cell>
          <cell r="E2442" t="str">
            <v>RES - Reserved Placeholder</v>
          </cell>
          <cell r="F2442" t="str">
            <v>Pending</v>
          </cell>
        </row>
        <row r="2443">
          <cell r="B2443" t="str">
            <v>6105AK124-6253-MCAL-0001</v>
          </cell>
          <cell r="C2443" t="str">
            <v>Synchronous Condenser 1 - Offloading Equipment and Spreader Beam for Synchronous Condensers - Vessel and Structure Design with Stress Analysis Calcs</v>
          </cell>
          <cell r="D2443" t="str">
            <v>'-</v>
          </cell>
          <cell r="E2443" t="str">
            <v>RES - Reserved Placeholder</v>
          </cell>
          <cell r="F2443" t="str">
            <v>Pending</v>
          </cell>
        </row>
        <row r="2444">
          <cell r="B2444" t="str">
            <v>6105AK124-6253-MCAL-0002</v>
          </cell>
          <cell r="C2444" t="str">
            <v>Synchronous Condenser 1 - Cable Racks and Trays for Synchronous Condensers Yard 1 - Vessel and Structure Design with Stress Analysis Calcs</v>
          </cell>
          <cell r="D2444" t="str">
            <v>'-</v>
          </cell>
          <cell r="E2444" t="str">
            <v>RES - Reserved Placeholder</v>
          </cell>
          <cell r="F2444" t="str">
            <v>Pending</v>
          </cell>
        </row>
        <row r="2445">
          <cell r="B2445" t="str">
            <v>6105AK124-6253-MPRC-0001</v>
          </cell>
          <cell r="C2445" t="str">
            <v>Synchronous Condenser 1 - Terrace Roads and Access-ways for Synchronous Condensers Yard 1 - Rigging Study and Lifting Equipment Design</v>
          </cell>
          <cell r="D2445" t="str">
            <v>'-</v>
          </cell>
          <cell r="E2445" t="str">
            <v>RES - Reserved Placeholder</v>
          </cell>
          <cell r="F2445" t="str">
            <v>Pending</v>
          </cell>
        </row>
        <row r="2446">
          <cell r="B2446" t="str">
            <v>6105AK124-6253-MPSP-0001</v>
          </cell>
          <cell r="C2446" t="str">
            <v>Synchronous Condenser 1 - Cable Racks and Trays for Synchronous Condensers Yard 1 - Pipe and Cable Support Racks Design</v>
          </cell>
          <cell r="D2446" t="str">
            <v>'-</v>
          </cell>
          <cell r="E2446" t="str">
            <v>RES - Reserved Placeholder</v>
          </cell>
          <cell r="F2446" t="str">
            <v>Pending</v>
          </cell>
        </row>
        <row r="2447">
          <cell r="B2447" t="str">
            <v>6105AK124-6253-MSHP-0001</v>
          </cell>
          <cell r="C2447" t="str">
            <v>Synchronous Condenser 1 - Offloading Equipment and Spreader Beam for Synchronous Condensers - Equipment Fabrication Drawings</v>
          </cell>
          <cell r="D2447" t="str">
            <v>'-</v>
          </cell>
          <cell r="E2447" t="str">
            <v>RES - Reserved Placeholder</v>
          </cell>
          <cell r="F2447" t="str">
            <v>Pending</v>
          </cell>
        </row>
        <row r="2448">
          <cell r="B2448" t="str">
            <v>6105AK124-6253-MSPC-0001</v>
          </cell>
          <cell r="C2448" t="str">
            <v>Synchronous Condenser 1 - Offloading Equipment and Spreader Beam for Synchronous Condensers - Lifting and Crawl Beam Design Specification</v>
          </cell>
          <cell r="D2448" t="str">
            <v>'-</v>
          </cell>
          <cell r="E2448" t="str">
            <v>RES - Reserved Placeholder</v>
          </cell>
          <cell r="F2448" t="str">
            <v>Pending</v>
          </cell>
        </row>
        <row r="2449">
          <cell r="B2449" t="str">
            <v>6105AK124-6253-MSPC-0002</v>
          </cell>
          <cell r="C2449" t="str">
            <v>Synchronous Condenser 1 - Offloading Equipment and Spreader Beam for Synchronous Condensers - Material Selection and Verification Specification</v>
          </cell>
          <cell r="D2449" t="str">
            <v>'-</v>
          </cell>
          <cell r="E2449" t="str">
            <v>RES - Reserved Placeholder</v>
          </cell>
          <cell r="F2449" t="str">
            <v>Pending</v>
          </cell>
        </row>
        <row r="2450">
          <cell r="B2450" t="str">
            <v>6105AK124-6253-MSPC-0003</v>
          </cell>
          <cell r="C2450" t="str">
            <v>Synchronous Condenser 1 - Cable Racks and Trays for Synchronous Condensers Yard 1 - Material Selection and Verification Specification</v>
          </cell>
          <cell r="D2450" t="str">
            <v>'-</v>
          </cell>
          <cell r="E2450" t="str">
            <v>RES - Reserved Placeholder</v>
          </cell>
          <cell r="F2450" t="str">
            <v>Pending</v>
          </cell>
        </row>
        <row r="2451">
          <cell r="B2451" t="str">
            <v>6105AK124-6253-TRPT-0001</v>
          </cell>
          <cell r="C2451" t="str">
            <v>Synchronous Condenser 1 - Terrace Roads and Access-ways for Synchronous Condensers Yard 1 - Site Surveying and Geotechnical Report</v>
          </cell>
          <cell r="D2451" t="str">
            <v>'-</v>
          </cell>
          <cell r="E2451" t="str">
            <v>RES - Reserved Placeholder</v>
          </cell>
          <cell r="F2451" t="str">
            <v>Pending</v>
          </cell>
        </row>
        <row r="2452">
          <cell r="B2452" t="str">
            <v>6105AK124-6253-TSPC-0001</v>
          </cell>
          <cell r="C2452" t="str">
            <v>Synchronous Condenser 1 - Earthing System for Synchronous Condensers Yard 1 - Civil Design and Requirements</v>
          </cell>
          <cell r="D2452" t="str">
            <v>'-</v>
          </cell>
          <cell r="E2452" t="str">
            <v>RES - Reserved Placeholder</v>
          </cell>
          <cell r="F2452" t="str">
            <v>Pending</v>
          </cell>
        </row>
        <row r="2453">
          <cell r="B2453" t="str">
            <v>6105AK124-6253-TSPC-0002</v>
          </cell>
          <cell r="C2453" t="str">
            <v>Synchronous Condenser 1 - Cable Trench and Tunnels for Synchronous Condensers Yard 1 - Civil Design and Requirements</v>
          </cell>
          <cell r="D2453" t="str">
            <v>'-</v>
          </cell>
          <cell r="E2453" t="str">
            <v>RES - Reserved Placeholder</v>
          </cell>
          <cell r="F2453" t="str">
            <v>Pending</v>
          </cell>
        </row>
        <row r="2454">
          <cell r="B2454" t="str">
            <v>6105AK124-6253-WELE-0001</v>
          </cell>
          <cell r="C2454" t="str">
            <v>Synchronous Condenser 1 - Terrace Roads and Access-ways for Synchronous Condensers Yard 1 - Bulk Earth Works Design and Report</v>
          </cell>
          <cell r="D2454" t="str">
            <v>'-</v>
          </cell>
          <cell r="E2454" t="str">
            <v>RES - Reserved Placeholder</v>
          </cell>
          <cell r="F2454" t="str">
            <v>Pending</v>
          </cell>
        </row>
        <row r="2455">
          <cell r="B2455" t="str">
            <v>6105AK124-6253-WELE-0002</v>
          </cell>
          <cell r="C2455" t="str">
            <v>Synchronous Condenser 1 - Cable Trench and Tunnels for Synchronous Condensers Yard 1 - Bulk Earth Works Design and Report</v>
          </cell>
          <cell r="D2455" t="str">
            <v>'-</v>
          </cell>
          <cell r="E2455" t="str">
            <v>RES - Reserved Placeholder</v>
          </cell>
          <cell r="F2455" t="str">
            <v>Pending</v>
          </cell>
        </row>
        <row r="2456">
          <cell r="B2456" t="str">
            <v>6105AK124-6253-WLAY-0001</v>
          </cell>
          <cell r="C2456" t="str">
            <v>Synchronous Condenser 1 - Terrace Roads and Access-ways for Synchronous Condensers Yard 1 - Drainage, Run-off and Impoundment Design</v>
          </cell>
          <cell r="D2456" t="str">
            <v>'-</v>
          </cell>
          <cell r="E2456" t="str">
            <v>RES - Reserved Placeholder</v>
          </cell>
          <cell r="F2456" t="str">
            <v>Pending</v>
          </cell>
        </row>
        <row r="2457">
          <cell r="B2457" t="str">
            <v>6105AK124-6253-WLAY-0002</v>
          </cell>
          <cell r="C2457" t="str">
            <v>Synchronous Condenser 1 - Cable Trench and Tunnels for Synchronous Condensers Yard 1 - Drainage, Run-off and Impoundment Design</v>
          </cell>
          <cell r="D2457" t="str">
            <v>'-</v>
          </cell>
          <cell r="E2457" t="str">
            <v>RES - Reserved Placeholder</v>
          </cell>
          <cell r="F2457" t="str">
            <v>Pending</v>
          </cell>
        </row>
        <row r="2458">
          <cell r="B2458" t="str">
            <v>6105AK124-6253-WTRP-0001</v>
          </cell>
          <cell r="C2458" t="str">
            <v>Synchronous Condenser 1 - Terrace Roads and Access-ways for Synchronous Condensers Yard 1 - Soil Classification and Nomination Deliverables</v>
          </cell>
          <cell r="D2458" t="str">
            <v>'-</v>
          </cell>
          <cell r="E2458" t="str">
            <v>RES - Reserved Placeholder</v>
          </cell>
          <cell r="F2458" t="str">
            <v>Pending</v>
          </cell>
        </row>
        <row r="2459">
          <cell r="B2459" t="str">
            <v>6105AK124-6253-WTRP-0002</v>
          </cell>
          <cell r="C2459" t="str">
            <v>Synchronous Condenser 1 - Terrace Roads and Access-ways for Synchronous Condensers Yard 1 - Soil Resistivity Testing Report</v>
          </cell>
          <cell r="D2459" t="str">
            <v>'-</v>
          </cell>
          <cell r="E2459" t="str">
            <v>RES - Reserved Placeholder</v>
          </cell>
          <cell r="F2459" t="str">
            <v>Pending</v>
          </cell>
        </row>
        <row r="2460">
          <cell r="B2460" t="str">
            <v>6105AK124-6253-WTRP-0003</v>
          </cell>
          <cell r="C2460" t="str">
            <v>Synchronous Condenser 1 - Earthing System for Synchronous Condensers Yard 1 - Soil Resistivity Testing Report</v>
          </cell>
          <cell r="D2460" t="str">
            <v>'-</v>
          </cell>
          <cell r="E2460" t="str">
            <v>RES - Reserved Placeholder</v>
          </cell>
          <cell r="F2460" t="str">
            <v>Pending</v>
          </cell>
        </row>
        <row r="2461">
          <cell r="B2461" t="str">
            <v>6105AK124-6253-WTRP-0004</v>
          </cell>
          <cell r="C2461" t="str">
            <v>Synchronous Condenser 1 - Cable Trench and Tunnels for Synchronous Condensers Yard 1 - Soil Classification and Nomination Deliverables</v>
          </cell>
          <cell r="D2461" t="str">
            <v>'-</v>
          </cell>
          <cell r="E2461" t="str">
            <v>RES - Reserved Placeholder</v>
          </cell>
          <cell r="F2461" t="str">
            <v>Pending</v>
          </cell>
        </row>
        <row r="2462">
          <cell r="B2462" t="str">
            <v>6105AK124-6253-WTRP-0005</v>
          </cell>
          <cell r="C2462" t="str">
            <v>Synchronous Condenser 1 - Lightning Protection for Synchronous Condensers Yard 1 - Soil Classification and Nomination Deliverables</v>
          </cell>
          <cell r="D2462" t="str">
            <v>'-</v>
          </cell>
          <cell r="E2462" t="str">
            <v>RES - Reserved Placeholder</v>
          </cell>
          <cell r="F2462" t="str">
            <v>Pending</v>
          </cell>
        </row>
        <row r="2463">
          <cell r="B2463" t="str">
            <v>6105AK124-6253-WTRP-0006</v>
          </cell>
          <cell r="C2463" t="str">
            <v>Synchronous Condenser 1 - Lightning Protection for Synchronous Condensers Yard 1 - Soil Resistivity Testing Report</v>
          </cell>
          <cell r="D2463" t="str">
            <v>'-</v>
          </cell>
          <cell r="E2463" t="str">
            <v>RES - Reserved Placeholder</v>
          </cell>
          <cell r="F2463" t="str">
            <v>Pending</v>
          </cell>
        </row>
        <row r="2464">
          <cell r="B2464" t="str">
            <v>6105AK124-6254-BDBD-0001</v>
          </cell>
          <cell r="C2464" t="str">
            <v>Battery Energy Storage System 1 - Battery Energy Storage System Project Package - Design Criteria / Basis of Design</v>
          </cell>
          <cell r="D2464" t="str">
            <v>'-</v>
          </cell>
          <cell r="E2464" t="str">
            <v>RES - Reserved Placeholder</v>
          </cell>
          <cell r="F2464" t="str">
            <v>Pending</v>
          </cell>
        </row>
        <row r="2465">
          <cell r="B2465" t="str">
            <v>6105AK124-6254-BPHL-0001</v>
          </cell>
          <cell r="C2465" t="str">
            <v>Battery Energy Storage System 1 - Battery Energy Storage System Project Package - Control Philosophy</v>
          </cell>
          <cell r="D2465" t="str">
            <v>'-</v>
          </cell>
          <cell r="E2465" t="str">
            <v>RES - Reserved Placeholder</v>
          </cell>
          <cell r="F2465" t="str">
            <v>Pending</v>
          </cell>
        </row>
        <row r="2466">
          <cell r="B2466" t="str">
            <v>6105AK124-6254-BPHL-0002</v>
          </cell>
          <cell r="C2466" t="str">
            <v>Battery Energy Storage System 1 - Battery Energy Storage System Project Package - Synchronization Philosophy</v>
          </cell>
          <cell r="D2466" t="str">
            <v>'-</v>
          </cell>
          <cell r="E2466" t="str">
            <v>RES - Reserved Placeholder</v>
          </cell>
          <cell r="F2466" t="str">
            <v>Pending</v>
          </cell>
        </row>
        <row r="2467">
          <cell r="B2467" t="str">
            <v>6105AK124-6254-BPHL-0003</v>
          </cell>
          <cell r="C2467" t="str">
            <v>Battery Energy Storage System 1 - Protection Relays for BESS Yard - Control Philosophy</v>
          </cell>
          <cell r="D2467" t="str">
            <v>'-</v>
          </cell>
          <cell r="E2467" t="str">
            <v>RES - Reserved Placeholder</v>
          </cell>
          <cell r="F2467" t="str">
            <v>Pending</v>
          </cell>
        </row>
        <row r="2468">
          <cell r="B2468" t="str">
            <v>6105AK124-6254-BPHL-0004</v>
          </cell>
          <cell r="C2468" t="str">
            <v>Battery Energy Storage System 1 - Protection Relays for BESS Yard - Synchronization Philosophy</v>
          </cell>
          <cell r="D2468" t="str">
            <v>'-</v>
          </cell>
          <cell r="E2468" t="str">
            <v>RES - Reserved Placeholder</v>
          </cell>
          <cell r="F2468" t="str">
            <v>Pending</v>
          </cell>
        </row>
        <row r="2469">
          <cell r="B2469" t="str">
            <v>6105AK124-6254-BPHL-0005</v>
          </cell>
          <cell r="C2469" t="str">
            <v>Battery Energy Storage System 1 - Protection Relays for BESS Yard - Power Management System Philosophy</v>
          </cell>
          <cell r="D2469" t="str">
            <v>'-</v>
          </cell>
          <cell r="E2469" t="str">
            <v>RES - Reserved Placeholder</v>
          </cell>
          <cell r="F2469" t="str">
            <v>Pending</v>
          </cell>
        </row>
        <row r="2470">
          <cell r="B2470" t="str">
            <v>6105AK124-6254-BSPC-0001</v>
          </cell>
          <cell r="C2470" t="str">
            <v>Battery Energy Storage System 1 - Battery Energy Storage System Project Package - Functional Design Specification</v>
          </cell>
          <cell r="D2470" t="str">
            <v>'-</v>
          </cell>
          <cell r="E2470" t="str">
            <v>RES - Reserved Placeholder</v>
          </cell>
          <cell r="F2470" t="str">
            <v>Pending</v>
          </cell>
        </row>
        <row r="2471">
          <cell r="B2471" t="str">
            <v>6105AK124-6254-BSTD-0001</v>
          </cell>
          <cell r="C2471" t="str">
            <v>Battery Energy Storage System 1 - Battery Energy Storage System Project Package - System Detailed Engineering Design</v>
          </cell>
          <cell r="D2471" t="str">
            <v>'-</v>
          </cell>
          <cell r="E2471" t="str">
            <v>RES - Reserved Placeholder</v>
          </cell>
          <cell r="F2471" t="str">
            <v>Pending</v>
          </cell>
        </row>
        <row r="2472">
          <cell r="B2472" t="str">
            <v>6105AK124-6254-CFND-0001</v>
          </cell>
          <cell r="C2472" t="str">
            <v>Battery Energy Storage System 1 - Pad Platform and Foundations for BESS Yard - Civil Foundation Design</v>
          </cell>
          <cell r="D2472" t="str">
            <v>'-</v>
          </cell>
          <cell r="E2472" t="str">
            <v>RES - Reserved Placeholder</v>
          </cell>
          <cell r="F2472" t="str">
            <v>Pending</v>
          </cell>
        </row>
        <row r="2473">
          <cell r="B2473" t="str">
            <v>6105AK124-6254-CFND-0002</v>
          </cell>
          <cell r="C2473" t="str">
            <v>Battery Energy Storage System 1 - Pad Platform and Foundations for BESS Yard - Plinth Design and Layout</v>
          </cell>
          <cell r="D2473" t="str">
            <v>'-</v>
          </cell>
          <cell r="E2473" t="str">
            <v>RES - Reserved Placeholder</v>
          </cell>
          <cell r="F2473" t="str">
            <v>Pending</v>
          </cell>
        </row>
        <row r="2474">
          <cell r="B2474" t="str">
            <v>6105AK124-6254-CFND-0003</v>
          </cell>
          <cell r="C2474" t="str">
            <v>Battery Energy Storage System 1 - Cable Racks and Trays for BESS yard - Civil Foundation Design</v>
          </cell>
          <cell r="D2474" t="str">
            <v>'-</v>
          </cell>
          <cell r="E2474" t="str">
            <v>RES - Reserved Placeholder</v>
          </cell>
          <cell r="F2474" t="str">
            <v>Pending</v>
          </cell>
        </row>
        <row r="2475">
          <cell r="B2475" t="str">
            <v>6105AK124-6254-CFND-0004</v>
          </cell>
          <cell r="C2475" t="str">
            <v>Battery Energy Storage System 1 - Perimeter Fencing for BESS Yard - Civil Foundation Design</v>
          </cell>
          <cell r="D2475" t="str">
            <v>'-</v>
          </cell>
          <cell r="E2475" t="str">
            <v>RES - Reserved Placeholder</v>
          </cell>
          <cell r="F2475" t="str">
            <v>Pending</v>
          </cell>
        </row>
        <row r="2476">
          <cell r="B2476" t="str">
            <v>6105AK124-6254-CFND-0005</v>
          </cell>
          <cell r="C2476" t="str">
            <v>Battery Energy Storage System 1 - Collection Sump from Bunds for BESS Yard - Civil Foundation Design</v>
          </cell>
          <cell r="D2476" t="str">
            <v>'-</v>
          </cell>
          <cell r="E2476" t="str">
            <v>RES - Reserved Placeholder</v>
          </cell>
          <cell r="F2476" t="str">
            <v>Pending</v>
          </cell>
        </row>
        <row r="2477">
          <cell r="B2477" t="str">
            <v>6105AK124-6254-CGAD-0001</v>
          </cell>
          <cell r="C2477" t="str">
            <v>Battery Energy Storage System 1 - Pad Platform and Foundations for BESS Yard - Buildings and Structures GA</v>
          </cell>
          <cell r="D2477" t="str">
            <v>'-</v>
          </cell>
          <cell r="E2477" t="str">
            <v>RES - Reserved Placeholder</v>
          </cell>
          <cell r="F2477" t="str">
            <v>Pending</v>
          </cell>
        </row>
        <row r="2478">
          <cell r="B2478" t="str">
            <v>6105AK124-6254-CGAD-0002</v>
          </cell>
          <cell r="C2478" t="str">
            <v>Battery Energy Storage System 1 - Pad Platform and Foundations for BESS Yard - Terrace Equipment GA</v>
          </cell>
          <cell r="D2478" t="str">
            <v>'-</v>
          </cell>
          <cell r="E2478" t="str">
            <v>RES - Reserved Placeholder</v>
          </cell>
          <cell r="F2478" t="str">
            <v>Pending</v>
          </cell>
        </row>
        <row r="2479">
          <cell r="B2479" t="str">
            <v>6105AK124-6254-CGAD-0003</v>
          </cell>
          <cell r="C2479" t="str">
            <v>Battery Energy Storage System 1 - Pad Platform and Foundations for BESS Yard - Lighting Design and Layout GA</v>
          </cell>
          <cell r="D2479" t="str">
            <v>'-</v>
          </cell>
          <cell r="E2479" t="str">
            <v>RES - Reserved Placeholder</v>
          </cell>
          <cell r="F2479" t="str">
            <v>Pending</v>
          </cell>
        </row>
        <row r="2480">
          <cell r="B2480" t="str">
            <v>6105AK124-6254-CGAD-0004</v>
          </cell>
          <cell r="C2480" t="str">
            <v>Battery Energy Storage System 1 - Pad Platform and Foundations for BESS Yard - Roads, Pathways, Offloading Areas and Fences GA</v>
          </cell>
          <cell r="D2480" t="str">
            <v>'-</v>
          </cell>
          <cell r="E2480" t="str">
            <v>RES - Reserved Placeholder</v>
          </cell>
          <cell r="F2480" t="str">
            <v>Pending</v>
          </cell>
        </row>
        <row r="2481">
          <cell r="B2481" t="str">
            <v>6105AK124-6254-CGAD-0005</v>
          </cell>
          <cell r="C2481" t="str">
            <v>Battery Energy Storage System 1 - Pad Platform and Foundations for BESS Yard - Stormwater and Effluent System Design</v>
          </cell>
          <cell r="D2481" t="str">
            <v>'-</v>
          </cell>
          <cell r="E2481" t="str">
            <v>RES - Reserved Placeholder</v>
          </cell>
          <cell r="F2481" t="str">
            <v>Pending</v>
          </cell>
        </row>
        <row r="2482">
          <cell r="B2482" t="str">
            <v>6105AK124-6254-CGAD-0006</v>
          </cell>
          <cell r="C2482" t="str">
            <v>Battery Energy Storage System 1 - Offloading Spreader Beam and Equipment for BESS - Terrace Equipment GA</v>
          </cell>
          <cell r="D2482" t="str">
            <v>'-</v>
          </cell>
          <cell r="E2482" t="str">
            <v>RES - Reserved Placeholder</v>
          </cell>
          <cell r="F2482" t="str">
            <v>Pending</v>
          </cell>
        </row>
        <row r="2483">
          <cell r="B2483" t="str">
            <v>6105AK124-6254-CGAD-0007</v>
          </cell>
          <cell r="C2483" t="str">
            <v>Battery Energy Storage System 1 - LV, Control and Signal Cables for BESS Yard - Cables, OHL and Fibre Route GA</v>
          </cell>
          <cell r="D2483" t="str">
            <v>'-</v>
          </cell>
          <cell r="E2483" t="str">
            <v>RES - Reserved Placeholder</v>
          </cell>
          <cell r="F2483" t="str">
            <v>Pending</v>
          </cell>
        </row>
        <row r="2484">
          <cell r="B2484" t="str">
            <v>6105AK124-6254-CGAD-0008</v>
          </cell>
          <cell r="C2484" t="str">
            <v>Battery Energy Storage System 1 - LV, Control and Signal Cables for BESS Yard - Terrace Equipment GA</v>
          </cell>
          <cell r="D2484" t="str">
            <v>'-</v>
          </cell>
          <cell r="E2484" t="str">
            <v>RES - Reserved Placeholder</v>
          </cell>
          <cell r="F2484" t="str">
            <v>Pending</v>
          </cell>
        </row>
        <row r="2485">
          <cell r="B2485" t="str">
            <v>6105AK124-6254-CGAD-0009</v>
          </cell>
          <cell r="C2485" t="str">
            <v>Battery Energy Storage System 1 - Cable Racks and Trays for BESS yard - Buildings and Structures GA</v>
          </cell>
          <cell r="D2485" t="str">
            <v>'-</v>
          </cell>
          <cell r="E2485" t="str">
            <v>RES - Reserved Placeholder</v>
          </cell>
          <cell r="F2485" t="str">
            <v>Pending</v>
          </cell>
        </row>
        <row r="2486">
          <cell r="B2486" t="str">
            <v>6105AK124-6254-CGAD-0010</v>
          </cell>
          <cell r="C2486" t="str">
            <v>Battery Energy Storage System 1 - Cable Racks and Trays for BESS yard - Cables, OHL and Fibre Route GA</v>
          </cell>
          <cell r="D2486" t="str">
            <v>'-</v>
          </cell>
          <cell r="E2486" t="str">
            <v>RES - Reserved Placeholder</v>
          </cell>
          <cell r="F2486" t="str">
            <v>Pending</v>
          </cell>
        </row>
        <row r="2487">
          <cell r="B2487" t="str">
            <v>6105AK124-6254-CGAD-0011</v>
          </cell>
          <cell r="C2487" t="str">
            <v>Battery Energy Storage System 1 - Cable Racks and Trays for BESS yard - Terrace Equipment GA</v>
          </cell>
          <cell r="D2487" t="str">
            <v>'-</v>
          </cell>
          <cell r="E2487" t="str">
            <v>RES - Reserved Placeholder</v>
          </cell>
          <cell r="F2487" t="str">
            <v>Pending</v>
          </cell>
        </row>
        <row r="2488">
          <cell r="B2488" t="str">
            <v>6105AK124-6254-CGAD-0012</v>
          </cell>
          <cell r="C2488" t="str">
            <v>Battery Energy Storage System 1 - Cable Racks and Trays for BESS yard - Roads, Pathways, Offloading Areas and Fences GA</v>
          </cell>
          <cell r="D2488" t="str">
            <v>'-</v>
          </cell>
          <cell r="E2488" t="str">
            <v>RES - Reserved Placeholder</v>
          </cell>
          <cell r="F2488" t="str">
            <v>Pending</v>
          </cell>
        </row>
        <row r="2489">
          <cell r="B2489" t="str">
            <v>6105AK124-6254-CGAD-0013</v>
          </cell>
          <cell r="C2489" t="str">
            <v>Battery Energy Storage System 1 - Cable Trench and Tunnels for BESS yard - Buildings and Structures GA</v>
          </cell>
          <cell r="D2489" t="str">
            <v>'-</v>
          </cell>
          <cell r="E2489" t="str">
            <v>RES - Reserved Placeholder</v>
          </cell>
          <cell r="F2489" t="str">
            <v>Pending</v>
          </cell>
        </row>
        <row r="2490">
          <cell r="B2490" t="str">
            <v>6105AK124-6254-CGAD-0014</v>
          </cell>
          <cell r="C2490" t="str">
            <v>Battery Energy Storage System 1 - Cable Trench and Tunnels for BESS yard - Cables, OHL and Fibre Route GA</v>
          </cell>
          <cell r="D2490" t="str">
            <v>'-</v>
          </cell>
          <cell r="E2490" t="str">
            <v>RES - Reserved Placeholder</v>
          </cell>
          <cell r="F2490" t="str">
            <v>Pending</v>
          </cell>
        </row>
        <row r="2491">
          <cell r="B2491" t="str">
            <v>6105AK124-6254-CGAD-0015</v>
          </cell>
          <cell r="C2491" t="str">
            <v>Battery Energy Storage System 1 - Cable Trench and Tunnels for BESS yard - Terrace Equipment GA</v>
          </cell>
          <cell r="D2491" t="str">
            <v>'-</v>
          </cell>
          <cell r="E2491" t="str">
            <v>RES - Reserved Placeholder</v>
          </cell>
          <cell r="F2491" t="str">
            <v>Pending</v>
          </cell>
        </row>
        <row r="2492">
          <cell r="B2492" t="str">
            <v>6105AK124-6254-CGAD-0016</v>
          </cell>
          <cell r="C2492" t="str">
            <v>Battery Energy Storage System 1 - Lightning Protection System for BESS Yard - Buildings and Structures GA</v>
          </cell>
          <cell r="D2492" t="str">
            <v>'-</v>
          </cell>
          <cell r="E2492" t="str">
            <v>RES - Reserved Placeholder</v>
          </cell>
          <cell r="F2492" t="str">
            <v>Pending</v>
          </cell>
        </row>
        <row r="2493">
          <cell r="B2493" t="str">
            <v>6105AK124-6254-CGAD-0017</v>
          </cell>
          <cell r="C2493" t="str">
            <v>Battery Energy Storage System 1 - Lightning Protection System for BESS Yard - Cables, OHL and Fibre Route GA</v>
          </cell>
          <cell r="D2493" t="str">
            <v>'-</v>
          </cell>
          <cell r="E2493" t="str">
            <v>RES - Reserved Placeholder</v>
          </cell>
          <cell r="F2493" t="str">
            <v>Pending</v>
          </cell>
        </row>
        <row r="2494">
          <cell r="B2494" t="str">
            <v>6105AK124-6254-CGAD-0018</v>
          </cell>
          <cell r="C2494" t="str">
            <v>Battery Energy Storage System 1 - Lightning Protection System for BESS Yard - Terrace Equipment GA</v>
          </cell>
          <cell r="D2494" t="str">
            <v>'-</v>
          </cell>
          <cell r="E2494" t="str">
            <v>RES - Reserved Placeholder</v>
          </cell>
          <cell r="F2494" t="str">
            <v>Pending</v>
          </cell>
        </row>
        <row r="2495">
          <cell r="B2495" t="str">
            <v>6105AK124-6254-CGAD-0019</v>
          </cell>
          <cell r="C2495" t="str">
            <v>Battery Energy Storage System 1 - Earthing System for BESS Yard - Lighting Design and Layout GA</v>
          </cell>
          <cell r="D2495" t="str">
            <v>'-</v>
          </cell>
          <cell r="E2495" t="str">
            <v>RES - Reserved Placeholder</v>
          </cell>
          <cell r="F2495" t="str">
            <v>Pending</v>
          </cell>
        </row>
        <row r="2496">
          <cell r="B2496" t="str">
            <v>6105AK124-6254-CGAD-0020</v>
          </cell>
          <cell r="C2496" t="str">
            <v>Battery Energy Storage System 1 - Fire Protection System for BESS Yard - Fire Detection and Suppression System</v>
          </cell>
          <cell r="D2496" t="str">
            <v>'-</v>
          </cell>
          <cell r="E2496" t="str">
            <v>RES - Reserved Placeholder</v>
          </cell>
          <cell r="F2496" t="str">
            <v>Pending</v>
          </cell>
        </row>
        <row r="2497">
          <cell r="B2497" t="str">
            <v>6105AK124-6254-CGAD-0021</v>
          </cell>
          <cell r="C2497" t="str">
            <v>Battery Energy Storage System 1 - Perimeter Fencing for BESS Yard - Roads, Pathways, Offloading Areas and Fences GA</v>
          </cell>
          <cell r="D2497" t="str">
            <v>'-</v>
          </cell>
          <cell r="E2497" t="str">
            <v>RES - Reserved Placeholder</v>
          </cell>
          <cell r="F2497" t="str">
            <v>Pending</v>
          </cell>
        </row>
        <row r="2498">
          <cell r="B2498" t="str">
            <v>6105AK124-6254-CGAD-0022</v>
          </cell>
          <cell r="C2498" t="str">
            <v>Battery Energy Storage System 1 - Perimeter Fencing for BESS Yard - Lighting Design and Layout GA</v>
          </cell>
          <cell r="D2498" t="str">
            <v>'-</v>
          </cell>
          <cell r="E2498" t="str">
            <v>RES - Reserved Placeholder</v>
          </cell>
          <cell r="F2498" t="str">
            <v>Pending</v>
          </cell>
        </row>
        <row r="2499">
          <cell r="B2499" t="str">
            <v>6105AK124-6254-CGAD-0023</v>
          </cell>
          <cell r="C2499" t="str">
            <v>Battery Energy Storage System 1 - Perimeter Fencing for BESS Yard - Cables, OHL and Fibre Route GA</v>
          </cell>
          <cell r="D2499" t="str">
            <v>'-</v>
          </cell>
          <cell r="E2499" t="str">
            <v>RES - Reserved Placeholder</v>
          </cell>
          <cell r="F2499" t="str">
            <v>Pending</v>
          </cell>
        </row>
        <row r="2500">
          <cell r="B2500" t="str">
            <v>6105AK124-6254-CGAD-0024</v>
          </cell>
          <cell r="C2500" t="str">
            <v>Battery Energy Storage System 1 - Terrace, Roads and Access-ways for BESS Yard - Buildings and Structures GA</v>
          </cell>
          <cell r="D2500" t="str">
            <v>'-</v>
          </cell>
          <cell r="E2500" t="str">
            <v>RES - Reserved Placeholder</v>
          </cell>
          <cell r="F2500" t="str">
            <v>Pending</v>
          </cell>
        </row>
        <row r="2501">
          <cell r="B2501" t="str">
            <v>6105AK124-6254-CGAD-0025</v>
          </cell>
          <cell r="C2501" t="str">
            <v>Battery Energy Storage System 1 - Terrace, Roads and Access-ways for BESS Yard - Cables, OHL and Fibre Route GA</v>
          </cell>
          <cell r="D2501" t="str">
            <v>'-</v>
          </cell>
          <cell r="E2501" t="str">
            <v>RES - Reserved Placeholder</v>
          </cell>
          <cell r="F2501" t="str">
            <v>Pending</v>
          </cell>
        </row>
        <row r="2502">
          <cell r="B2502" t="str">
            <v>6105AK124-6254-CGAD-0026</v>
          </cell>
          <cell r="C2502" t="str">
            <v>Battery Energy Storage System 1 - Terrace, Roads and Access-ways for BESS Yard - Key Emergency Points and Equipment</v>
          </cell>
          <cell r="D2502" t="str">
            <v>'-</v>
          </cell>
          <cell r="E2502" t="str">
            <v>RES - Reserved Placeholder</v>
          </cell>
          <cell r="F2502" t="str">
            <v>Pending</v>
          </cell>
        </row>
        <row r="2503">
          <cell r="B2503" t="str">
            <v>6105AK124-6254-CGAD-0027</v>
          </cell>
          <cell r="C2503" t="str">
            <v>Battery Energy Storage System 1 - Terrace, Roads and Access-ways for BESS Yard - Terrace Equipment GA</v>
          </cell>
          <cell r="D2503" t="str">
            <v>'-</v>
          </cell>
          <cell r="E2503" t="str">
            <v>RES - Reserved Placeholder</v>
          </cell>
          <cell r="F2503" t="str">
            <v>Pending</v>
          </cell>
        </row>
        <row r="2504">
          <cell r="B2504" t="str">
            <v>6105AK124-6254-CGAD-0028</v>
          </cell>
          <cell r="C2504" t="str">
            <v>Battery Energy Storage System 1 - Terrace, Roads and Access-ways for BESS Yard - Disposal Areas General Arrangement</v>
          </cell>
          <cell r="D2504" t="str">
            <v>'-</v>
          </cell>
          <cell r="E2504" t="str">
            <v>RES - Reserved Placeholder</v>
          </cell>
          <cell r="F2504" t="str">
            <v>Pending</v>
          </cell>
        </row>
        <row r="2505">
          <cell r="B2505" t="str">
            <v>6105AK124-6254-CGAD-0029</v>
          </cell>
          <cell r="C2505" t="str">
            <v>Battery Energy Storage System 1 - Terrace, Roads and Access-ways for BESS Yard - Laydown Areas and Temp Buildings GA</v>
          </cell>
          <cell r="D2505" t="str">
            <v>'-</v>
          </cell>
          <cell r="E2505" t="str">
            <v>RES - Reserved Placeholder</v>
          </cell>
          <cell r="F2505" t="str">
            <v>Pending</v>
          </cell>
        </row>
        <row r="2506">
          <cell r="B2506" t="str">
            <v>6105AK124-6254-CGAD-0030</v>
          </cell>
          <cell r="C2506" t="str">
            <v>Battery Energy Storage System 1 - Terrace, Roads and Access-ways for BESS Yard - Stormwater and Effluent System Design</v>
          </cell>
          <cell r="D2506" t="str">
            <v>'-</v>
          </cell>
          <cell r="E2506" t="str">
            <v>RES - Reserved Placeholder</v>
          </cell>
          <cell r="F2506" t="str">
            <v>Pending</v>
          </cell>
        </row>
        <row r="2507">
          <cell r="B2507" t="str">
            <v>6105AK124-6254-CGAD-0031</v>
          </cell>
          <cell r="C2507" t="str">
            <v>Battery Energy Storage System 1 - Terrace, Roads and Access-ways for BESS Yard - Lighting Design and Layout GA</v>
          </cell>
          <cell r="D2507" t="str">
            <v>'-</v>
          </cell>
          <cell r="E2507" t="str">
            <v>RES - Reserved Placeholder</v>
          </cell>
          <cell r="F2507" t="str">
            <v>Pending</v>
          </cell>
        </row>
        <row r="2508">
          <cell r="B2508" t="str">
            <v>6105AK124-6254-CGAD-0032</v>
          </cell>
          <cell r="C2508" t="str">
            <v>Battery Energy Storage System 1 - Terrace, Roads and Access-ways for BESS Yard - Roads, Pathways, Offloading Areas and Fences GA</v>
          </cell>
          <cell r="D2508" t="str">
            <v>'-</v>
          </cell>
          <cell r="E2508" t="str">
            <v>RES - Reserved Placeholder</v>
          </cell>
          <cell r="F2508" t="str">
            <v>Pending</v>
          </cell>
        </row>
        <row r="2509">
          <cell r="B2509" t="str">
            <v>6105AK124-6254-CGAD-0033</v>
          </cell>
          <cell r="C2509" t="str">
            <v>Battery Energy Storage System 1 - Collection Sump from Bunds for BESS Yard - Stormwater and Effluent System Design</v>
          </cell>
          <cell r="D2509" t="str">
            <v>'-</v>
          </cell>
          <cell r="E2509" t="str">
            <v>RES - Reserved Placeholder</v>
          </cell>
          <cell r="F2509" t="str">
            <v>Pending</v>
          </cell>
        </row>
        <row r="2510">
          <cell r="B2510" t="str">
            <v>6105AK124-6254-CGAD-0034</v>
          </cell>
          <cell r="C2510" t="str">
            <v>Battery Energy Storage System 1 - Metering Instruments for BESS Yard - Terrace Equipment GA</v>
          </cell>
          <cell r="D2510" t="str">
            <v>'-</v>
          </cell>
          <cell r="E2510" t="str">
            <v>RES - Reserved Placeholder</v>
          </cell>
          <cell r="F2510" t="str">
            <v>Pending</v>
          </cell>
        </row>
        <row r="2511">
          <cell r="B2511" t="str">
            <v>6105AK124-6254-CMDL-0001</v>
          </cell>
          <cell r="C2511" t="str">
            <v>Battery Energy Storage System 1 - Pad Platform and Foundations for BESS Yard - 3D Designs and Drawings</v>
          </cell>
          <cell r="D2511" t="str">
            <v>'-</v>
          </cell>
          <cell r="E2511" t="str">
            <v>RES - Reserved Placeholder</v>
          </cell>
          <cell r="F2511" t="str">
            <v>Pending</v>
          </cell>
        </row>
        <row r="2512">
          <cell r="B2512" t="str">
            <v>6105AK124-6254-CMDL-0002</v>
          </cell>
          <cell r="C2512" t="str">
            <v>Battery Energy Storage System 1 - Offloading Spreader Beam and Equipment for BESS - 3D Designs and Drawings</v>
          </cell>
          <cell r="D2512" t="str">
            <v>'-</v>
          </cell>
          <cell r="E2512" t="str">
            <v>RES - Reserved Placeholder</v>
          </cell>
          <cell r="F2512" t="str">
            <v>Pending</v>
          </cell>
        </row>
        <row r="2513">
          <cell r="B2513" t="str">
            <v>6105AK124-6254-CMDL-0003</v>
          </cell>
          <cell r="C2513" t="str">
            <v>Battery Energy Storage System 1 - Cable Racks and Trays for BESS yard - 3D Designs and Drawings</v>
          </cell>
          <cell r="D2513" t="str">
            <v>'-</v>
          </cell>
          <cell r="E2513" t="str">
            <v>RES - Reserved Placeholder</v>
          </cell>
          <cell r="F2513" t="str">
            <v>Pending</v>
          </cell>
        </row>
        <row r="2514">
          <cell r="B2514" t="str">
            <v>6105AK124-6254-CMDL-0004</v>
          </cell>
          <cell r="C2514" t="str">
            <v>Battery Energy Storage System 1 - Cable Trench and Tunnels for BESS yard - 3D Designs and Drawings</v>
          </cell>
          <cell r="D2514" t="str">
            <v>'-</v>
          </cell>
          <cell r="E2514" t="str">
            <v>RES - Reserved Placeholder</v>
          </cell>
          <cell r="F2514" t="str">
            <v>Pending</v>
          </cell>
        </row>
        <row r="2515">
          <cell r="B2515" t="str">
            <v>6105AK124-6254-CMDL-0005</v>
          </cell>
          <cell r="C2515" t="str">
            <v>Battery Energy Storage System 1 - Lightning Protection System for BESS Yard - 3D Designs and Drawings</v>
          </cell>
          <cell r="D2515" t="str">
            <v>'-</v>
          </cell>
          <cell r="E2515" t="str">
            <v>RES - Reserved Placeholder</v>
          </cell>
          <cell r="F2515" t="str">
            <v>Pending</v>
          </cell>
        </row>
        <row r="2516">
          <cell r="B2516" t="str">
            <v>6105AK124-6254-CMDL-0006</v>
          </cell>
          <cell r="C2516" t="str">
            <v>Battery Energy Storage System 1 - Earthing System for BESS Yard - 3D Designs and Drawings</v>
          </cell>
          <cell r="D2516" t="str">
            <v>'-</v>
          </cell>
          <cell r="E2516" t="str">
            <v>RES - Reserved Placeholder</v>
          </cell>
          <cell r="F2516" t="str">
            <v>Pending</v>
          </cell>
        </row>
        <row r="2517">
          <cell r="B2517" t="str">
            <v>6105AK124-6254-CMDL-0007</v>
          </cell>
          <cell r="C2517" t="str">
            <v>Battery Energy Storage System 1 - Perimeter Fencing for BESS Yard - 3D Designs and Drawings</v>
          </cell>
          <cell r="D2517" t="str">
            <v>'-</v>
          </cell>
          <cell r="E2517" t="str">
            <v>RES - Reserved Placeholder</v>
          </cell>
          <cell r="F2517" t="str">
            <v>Pending</v>
          </cell>
        </row>
        <row r="2518">
          <cell r="B2518" t="str">
            <v>6105AK124-6254-CMDL-0008</v>
          </cell>
          <cell r="C2518" t="str">
            <v>Battery Energy Storage System 1 - Terrace, Roads and Access-ways for BESS Yard - 3D Designs and Drawings</v>
          </cell>
          <cell r="D2518" t="str">
            <v>'-</v>
          </cell>
          <cell r="E2518" t="str">
            <v>RES - Reserved Placeholder</v>
          </cell>
          <cell r="F2518" t="str">
            <v>Pending</v>
          </cell>
        </row>
        <row r="2519">
          <cell r="B2519" t="str">
            <v>6105AK124-6254-CMDL-0009</v>
          </cell>
          <cell r="C2519" t="str">
            <v>Battery Energy Storage System 1 - Collection Sump from Bunds for BESS Yard - 3D Designs and Drawings</v>
          </cell>
          <cell r="D2519" t="str">
            <v>'-</v>
          </cell>
          <cell r="E2519" t="str">
            <v>RES - Reserved Placeholder</v>
          </cell>
          <cell r="F2519" t="str">
            <v>Pending</v>
          </cell>
        </row>
        <row r="2520">
          <cell r="B2520" t="str">
            <v>6105AK124-6254-CPLN-0001</v>
          </cell>
          <cell r="C2520" t="str">
            <v>Battery Energy Storage System 1 - Pad Platform and Foundations for BESS Yard - Civil Works Execution Plan</v>
          </cell>
          <cell r="D2520" t="str">
            <v>'-</v>
          </cell>
          <cell r="E2520" t="str">
            <v>RES - Reserved Placeholder</v>
          </cell>
          <cell r="F2520" t="str">
            <v>Pending</v>
          </cell>
        </row>
        <row r="2521">
          <cell r="B2521" t="str">
            <v>6105AK124-6254-CPLN-0002</v>
          </cell>
          <cell r="C2521" t="str">
            <v>Battery Energy Storage System 1 - LV, Control and Signal Cables for BESS Yard - Civil Works Execution Plan</v>
          </cell>
          <cell r="D2521" t="str">
            <v>'-</v>
          </cell>
          <cell r="E2521" t="str">
            <v>RES - Reserved Placeholder</v>
          </cell>
          <cell r="F2521" t="str">
            <v>Pending</v>
          </cell>
        </row>
        <row r="2522">
          <cell r="B2522" t="str">
            <v>6105AK124-6254-CPLN-0003</v>
          </cell>
          <cell r="C2522" t="str">
            <v>Battery Energy Storage System 1 - Cable Trench and Tunnels for BESS yard - Civil Works Execution Plan</v>
          </cell>
          <cell r="D2522" t="str">
            <v>'-</v>
          </cell>
          <cell r="E2522" t="str">
            <v>RES - Reserved Placeholder</v>
          </cell>
          <cell r="F2522" t="str">
            <v>Pending</v>
          </cell>
        </row>
        <row r="2523">
          <cell r="B2523" t="str">
            <v>6105AK124-6254-CPLN-0004</v>
          </cell>
          <cell r="C2523" t="str">
            <v>Battery Energy Storage System 1 - Earthing System for BESS Yard - Civil Works Execution Plan</v>
          </cell>
          <cell r="D2523" t="str">
            <v>'-</v>
          </cell>
          <cell r="E2523" t="str">
            <v>RES - Reserved Placeholder</v>
          </cell>
          <cell r="F2523" t="str">
            <v>Pending</v>
          </cell>
        </row>
        <row r="2524">
          <cell r="B2524" t="str">
            <v>6105AK124-6254-CPLN-0005</v>
          </cell>
          <cell r="C2524" t="str">
            <v>Battery Energy Storage System 1 - Collection Sump from Bunds for BESS Yard - Civil Works Execution Plan</v>
          </cell>
          <cell r="D2524" t="str">
            <v>'-</v>
          </cell>
          <cell r="E2524" t="str">
            <v>RES - Reserved Placeholder</v>
          </cell>
          <cell r="F2524" t="str">
            <v>Pending</v>
          </cell>
        </row>
        <row r="2525">
          <cell r="B2525" t="str">
            <v>6105AK124-6254-CPPL-0001</v>
          </cell>
          <cell r="C2525" t="str">
            <v>Battery Energy Storage System 1 - Offloading Spreader Beam and Equipment for BESS - Operational and Maint Access Routes Design</v>
          </cell>
          <cell r="D2525" t="str">
            <v>'-</v>
          </cell>
          <cell r="E2525" t="str">
            <v>RES - Reserved Placeholder</v>
          </cell>
          <cell r="F2525" t="str">
            <v>Pending</v>
          </cell>
        </row>
        <row r="2526">
          <cell r="B2526" t="str">
            <v>6105AK124-6254-CPPL-0002</v>
          </cell>
          <cell r="C2526" t="str">
            <v>Battery Energy Storage System 1 - Cable Racks and Trays for BESS yard - Operational and Maint Access Routes Design</v>
          </cell>
          <cell r="D2526" t="str">
            <v>'-</v>
          </cell>
          <cell r="E2526" t="str">
            <v>RES - Reserved Placeholder</v>
          </cell>
          <cell r="F2526" t="str">
            <v>Pending</v>
          </cell>
        </row>
        <row r="2527">
          <cell r="B2527" t="str">
            <v>6105AK124-6254-CPPL-0003</v>
          </cell>
          <cell r="C2527" t="str">
            <v>Battery Energy Storage System 1 - Cable Trench and Tunnels for BESS yard - Operational and Maint Access Routes Design</v>
          </cell>
          <cell r="D2527" t="str">
            <v>'-</v>
          </cell>
          <cell r="E2527" t="str">
            <v>RES - Reserved Placeholder</v>
          </cell>
          <cell r="F2527" t="str">
            <v>Pending</v>
          </cell>
        </row>
        <row r="2528">
          <cell r="B2528" t="str">
            <v>6105AK124-6254-CPPL-0004</v>
          </cell>
          <cell r="C2528" t="str">
            <v>Battery Energy Storage System 1 - Terrace, Roads and Access-ways for BESS Yard - Operational and Maint Access Routes Design</v>
          </cell>
          <cell r="D2528" t="str">
            <v>'-</v>
          </cell>
          <cell r="E2528" t="str">
            <v>RES - Reserved Placeholder</v>
          </cell>
          <cell r="F2528" t="str">
            <v>Pending</v>
          </cell>
        </row>
        <row r="2529">
          <cell r="B2529" t="str">
            <v>6105AK124-6254-CSEC-0001</v>
          </cell>
          <cell r="C2529" t="str">
            <v>Battery Energy Storage System 1 - Cable Racks and Trays for BESS yard - Corrosion Prevention and Protection Design</v>
          </cell>
          <cell r="D2529" t="str">
            <v>'-</v>
          </cell>
          <cell r="E2529" t="str">
            <v>RES - Reserved Placeholder</v>
          </cell>
          <cell r="F2529" t="str">
            <v>Pending</v>
          </cell>
        </row>
        <row r="2530">
          <cell r="B2530" t="str">
            <v>6105AK124-6254-CSEC-0002</v>
          </cell>
          <cell r="C2530" t="str">
            <v>Battery Energy Storage System 1 - Cable Racks and Trays for BESS yard - Structural Earthing and Bonding Design</v>
          </cell>
          <cell r="D2530" t="str">
            <v>'-</v>
          </cell>
          <cell r="E2530" t="str">
            <v>RES - Reserved Placeholder</v>
          </cell>
          <cell r="F2530" t="str">
            <v>Pending</v>
          </cell>
        </row>
        <row r="2531">
          <cell r="B2531" t="str">
            <v>6105AK124-6254-CSEC-0003</v>
          </cell>
          <cell r="C2531" t="str">
            <v>Battery Energy Storage System 1 - Lightning Protection System for BESS Yard - Corrosion Prevention and Protection Design</v>
          </cell>
          <cell r="D2531" t="str">
            <v>'-</v>
          </cell>
          <cell r="E2531" t="str">
            <v>RES - Reserved Placeholder</v>
          </cell>
          <cell r="F2531" t="str">
            <v>Pending</v>
          </cell>
        </row>
        <row r="2532">
          <cell r="B2532" t="str">
            <v>6105AK124-6254-CSEC-0004</v>
          </cell>
          <cell r="C2532" t="str">
            <v>Battery Energy Storage System 1 - Lightning Protection System for BESS Yard - Structural Earthing and Bonding Design</v>
          </cell>
          <cell r="D2532" t="str">
            <v>'-</v>
          </cell>
          <cell r="E2532" t="str">
            <v>RES - Reserved Placeholder</v>
          </cell>
          <cell r="F2532" t="str">
            <v>Pending</v>
          </cell>
        </row>
        <row r="2533">
          <cell r="B2533" t="str">
            <v>6105AK124-6254-CSEC-0005</v>
          </cell>
          <cell r="C2533" t="str">
            <v>Battery Energy Storage System 1 - Earthing System for BESS Yard - Corrosion Prevention and Protection Design</v>
          </cell>
          <cell r="D2533" t="str">
            <v>'-</v>
          </cell>
          <cell r="E2533" t="str">
            <v>RES - Reserved Placeholder</v>
          </cell>
          <cell r="F2533" t="str">
            <v>Pending</v>
          </cell>
        </row>
        <row r="2534">
          <cell r="B2534" t="str">
            <v>6105AK124-6254-CSEC-0006</v>
          </cell>
          <cell r="C2534" t="str">
            <v>Battery Energy Storage System 1 - Earthing System for BESS Yard - Structural Earthing and Bonding Design</v>
          </cell>
          <cell r="D2534" t="str">
            <v>'-</v>
          </cell>
          <cell r="E2534" t="str">
            <v>RES - Reserved Placeholder</v>
          </cell>
          <cell r="F2534" t="str">
            <v>Pending</v>
          </cell>
        </row>
        <row r="2535">
          <cell r="B2535" t="str">
            <v>6105AK124-6254-CSEC-0007</v>
          </cell>
          <cell r="C2535" t="str">
            <v>Battery Energy Storage System 1 - Fire Protection System for BESS Yard - Corrosion Prevention and Protection Design</v>
          </cell>
          <cell r="D2535" t="str">
            <v>'-</v>
          </cell>
          <cell r="E2535" t="str">
            <v>RES - Reserved Placeholder</v>
          </cell>
          <cell r="F2535" t="str">
            <v>Pending</v>
          </cell>
        </row>
        <row r="2536">
          <cell r="B2536" t="str">
            <v>6105AK124-6254-CSHP-0001</v>
          </cell>
          <cell r="C2536" t="str">
            <v>Battery Energy Storage System 1 - Offloading Spreader Beam and Equipment for BESS - Equipment Assembly Drawings</v>
          </cell>
          <cell r="D2536" t="str">
            <v>'-</v>
          </cell>
          <cell r="E2536" t="str">
            <v>RES - Reserved Placeholder</v>
          </cell>
          <cell r="F2536" t="str">
            <v>Pending</v>
          </cell>
        </row>
        <row r="2537">
          <cell r="B2537" t="str">
            <v>6105AK124-6254-CSHP-0002</v>
          </cell>
          <cell r="C2537" t="str">
            <v>Battery Energy Storage System 1 - Cable Racks and Trays for BESS yard - Equipment Assembly Drawings</v>
          </cell>
          <cell r="D2537" t="str">
            <v>'-</v>
          </cell>
          <cell r="E2537" t="str">
            <v>RES - Reserved Placeholder</v>
          </cell>
          <cell r="F2537" t="str">
            <v>Pending</v>
          </cell>
        </row>
        <row r="2538">
          <cell r="B2538" t="str">
            <v>6105AK124-6254-CSHP-0003</v>
          </cell>
          <cell r="C2538" t="str">
            <v>Battery Energy Storage System 1 - Perimeter Fencing for BESS Yard - Equipment Assembly Drawings</v>
          </cell>
          <cell r="D2538" t="str">
            <v>'-</v>
          </cell>
          <cell r="E2538" t="str">
            <v>RES - Reserved Placeholder</v>
          </cell>
          <cell r="F2538" t="str">
            <v>Pending</v>
          </cell>
        </row>
        <row r="2539">
          <cell r="B2539" t="str">
            <v>6105AK124-6254-CSHP-0004</v>
          </cell>
          <cell r="C2539" t="str">
            <v>Battery Energy Storage System 1 - Metering Instruments for BESS Yard - Equipment Assembly Drawings</v>
          </cell>
          <cell r="D2539" t="str">
            <v>'-</v>
          </cell>
          <cell r="E2539" t="str">
            <v>RES - Reserved Placeholder</v>
          </cell>
          <cell r="F2539" t="str">
            <v>Pending</v>
          </cell>
        </row>
        <row r="2540">
          <cell r="B2540" t="str">
            <v>6105AK124-6254-CSPC-0001</v>
          </cell>
          <cell r="C2540" t="str">
            <v>Battery Energy Storage System 1 - Pad Platform and Foundations for BESS Yard - Civil Design Requirements</v>
          </cell>
          <cell r="D2540" t="str">
            <v>'-</v>
          </cell>
          <cell r="E2540" t="str">
            <v>RES - Reserved Placeholder</v>
          </cell>
          <cell r="F2540" t="str">
            <v>Pending</v>
          </cell>
        </row>
        <row r="2541">
          <cell r="B2541" t="str">
            <v>6105AK124-6254-CSPC-0002</v>
          </cell>
          <cell r="C2541" t="str">
            <v>Battery Energy Storage System 1 - Pad Platform and Foundations for BESS Yard - Excavation, Trenching and Compacting Design</v>
          </cell>
          <cell r="D2541" t="str">
            <v>'-</v>
          </cell>
          <cell r="E2541" t="str">
            <v>RES - Reserved Placeholder</v>
          </cell>
          <cell r="F2541" t="str">
            <v>Pending</v>
          </cell>
        </row>
        <row r="2542">
          <cell r="B2542" t="str">
            <v>6105AK124-6254-CSPC-0003</v>
          </cell>
          <cell r="C2542" t="str">
            <v>Battery Energy Storage System 1 - Pad Platform and Foundations for BESS Yard - Concrete Construction Material Specifications</v>
          </cell>
          <cell r="D2542" t="str">
            <v>'-</v>
          </cell>
          <cell r="E2542" t="str">
            <v>RES - Reserved Placeholder</v>
          </cell>
          <cell r="F2542" t="str">
            <v>Pending</v>
          </cell>
        </row>
        <row r="2543">
          <cell r="B2543" t="str">
            <v>6105AK124-6254-CSPC-0004</v>
          </cell>
          <cell r="C2543" t="str">
            <v>Battery Energy Storage System 1 - LV, Control and Signal Cables for BESS Yard - Excavation, Trenching and Compacting Design</v>
          </cell>
          <cell r="D2543" t="str">
            <v>'-</v>
          </cell>
          <cell r="E2543" t="str">
            <v>RES - Reserved Placeholder</v>
          </cell>
          <cell r="F2543" t="str">
            <v>Pending</v>
          </cell>
        </row>
        <row r="2544">
          <cell r="B2544" t="str">
            <v>6105AK124-6254-CSPC-0005</v>
          </cell>
          <cell r="C2544" t="str">
            <v>Battery Energy Storage System 1 - LV, Control and Signal Cables for BESS Yard - Concrete Construction Material Specifications</v>
          </cell>
          <cell r="D2544" t="str">
            <v>'-</v>
          </cell>
          <cell r="E2544" t="str">
            <v>RES - Reserved Placeholder</v>
          </cell>
          <cell r="F2544" t="str">
            <v>Pending</v>
          </cell>
        </row>
        <row r="2545">
          <cell r="B2545" t="str">
            <v>6105AK124-6254-CSPC-0006</v>
          </cell>
          <cell r="C2545" t="str">
            <v>Battery Energy Storage System 1 - Cable Racks and Trays for BESS yard - Civil Design Requirements</v>
          </cell>
          <cell r="D2545" t="str">
            <v>'-</v>
          </cell>
          <cell r="E2545" t="str">
            <v>RES - Reserved Placeholder</v>
          </cell>
          <cell r="F2545" t="str">
            <v>Pending</v>
          </cell>
        </row>
        <row r="2546">
          <cell r="B2546" t="str">
            <v>6105AK124-6254-CSPC-0007</v>
          </cell>
          <cell r="C2546" t="str">
            <v>Battery Energy Storage System 1 - Cable Racks and Trays for BESS yard - Concrete Construction Material Specifications</v>
          </cell>
          <cell r="D2546" t="str">
            <v>'-</v>
          </cell>
          <cell r="E2546" t="str">
            <v>RES - Reserved Placeholder</v>
          </cell>
          <cell r="F2546" t="str">
            <v>Pending</v>
          </cell>
        </row>
        <row r="2547">
          <cell r="B2547" t="str">
            <v>6105AK124-6254-CSPC-0008</v>
          </cell>
          <cell r="C2547" t="str">
            <v>Battery Energy Storage System 1 - Cable Racks and Trays for BESS yard - Steel Structures Corrosion Protection Specification</v>
          </cell>
          <cell r="D2547" t="str">
            <v>'-</v>
          </cell>
          <cell r="E2547" t="str">
            <v>RES - Reserved Placeholder</v>
          </cell>
          <cell r="F2547" t="str">
            <v>Pending</v>
          </cell>
        </row>
        <row r="2548">
          <cell r="B2548" t="str">
            <v>6105AK124-6254-CSPC-0009</v>
          </cell>
          <cell r="C2548" t="str">
            <v>Battery Energy Storage System 1 - Cable Trench and Tunnels for BESS yard - Civil Design Requirements</v>
          </cell>
          <cell r="D2548" t="str">
            <v>'-</v>
          </cell>
          <cell r="E2548" t="str">
            <v>RES - Reserved Placeholder</v>
          </cell>
          <cell r="F2548" t="str">
            <v>Pending</v>
          </cell>
        </row>
        <row r="2549">
          <cell r="B2549" t="str">
            <v>6105AK124-6254-CSPC-0010</v>
          </cell>
          <cell r="C2549" t="str">
            <v>Battery Energy Storage System 1 - Cable Trench and Tunnels for BESS yard - Excavation, Trenching and Compacting Design</v>
          </cell>
          <cell r="D2549" t="str">
            <v>'-</v>
          </cell>
          <cell r="E2549" t="str">
            <v>RES - Reserved Placeholder</v>
          </cell>
          <cell r="F2549" t="str">
            <v>Pending</v>
          </cell>
        </row>
        <row r="2550">
          <cell r="B2550" t="str">
            <v>6105AK124-6254-CSPC-0011</v>
          </cell>
          <cell r="C2550" t="str">
            <v>Battery Energy Storage System 1 - Cable Trench and Tunnels for BESS yard - Concrete Construction Material Specifications</v>
          </cell>
          <cell r="D2550" t="str">
            <v>'-</v>
          </cell>
          <cell r="E2550" t="str">
            <v>RES - Reserved Placeholder</v>
          </cell>
          <cell r="F2550" t="str">
            <v>Pending</v>
          </cell>
        </row>
        <row r="2551">
          <cell r="B2551" t="str">
            <v>6105AK124-6254-CSPC-0012</v>
          </cell>
          <cell r="C2551" t="str">
            <v>Battery Energy Storage System 1 - Earthing System for BESS Yard - Concrete Construction Material Specifications</v>
          </cell>
          <cell r="D2551" t="str">
            <v>'-</v>
          </cell>
          <cell r="E2551" t="str">
            <v>RES - Reserved Placeholder</v>
          </cell>
          <cell r="F2551" t="str">
            <v>Pending</v>
          </cell>
        </row>
        <row r="2552">
          <cell r="B2552" t="str">
            <v>6105AK124-6254-CSPC-0013</v>
          </cell>
          <cell r="C2552" t="str">
            <v>Battery Energy Storage System 1 - Earthing System for BESS Yard - Excavation, Trenching and Compacting Design</v>
          </cell>
          <cell r="D2552" t="str">
            <v>'-</v>
          </cell>
          <cell r="E2552" t="str">
            <v>RES - Reserved Placeholder</v>
          </cell>
          <cell r="F2552" t="str">
            <v>Pending</v>
          </cell>
        </row>
        <row r="2553">
          <cell r="B2553" t="str">
            <v>6105AK124-6254-CSPC-0014</v>
          </cell>
          <cell r="C2553" t="str">
            <v>Battery Energy Storage System 1 - Perimeter Fencing for BESS Yard - Excavation, Trenching and Compacting Design</v>
          </cell>
          <cell r="D2553" t="str">
            <v>'-</v>
          </cell>
          <cell r="E2553" t="str">
            <v>RES - Reserved Placeholder</v>
          </cell>
          <cell r="F2553" t="str">
            <v>Pending</v>
          </cell>
        </row>
        <row r="2554">
          <cell r="B2554" t="str">
            <v>6105AK124-6254-CSPC-0015</v>
          </cell>
          <cell r="C2554" t="str">
            <v>Battery Energy Storage System 1 - Perimeter Fencing for BESS Yard - Concrete Construction Material Specifications</v>
          </cell>
          <cell r="D2554" t="str">
            <v>'-</v>
          </cell>
          <cell r="E2554" t="str">
            <v>RES - Reserved Placeholder</v>
          </cell>
          <cell r="F2554" t="str">
            <v>Pending</v>
          </cell>
        </row>
        <row r="2555">
          <cell r="B2555" t="str">
            <v>6105AK124-6254-CSPC-0016</v>
          </cell>
          <cell r="C2555" t="str">
            <v>Battery Energy Storage System 1 - Perimeter Fencing for BESS Yard - Steel Structures Corrosion Protection Specification</v>
          </cell>
          <cell r="D2555" t="str">
            <v>'-</v>
          </cell>
          <cell r="E2555" t="str">
            <v>RES - Reserved Placeholder</v>
          </cell>
          <cell r="F2555" t="str">
            <v>Pending</v>
          </cell>
        </row>
        <row r="2556">
          <cell r="B2556" t="str">
            <v>6105AK124-6254-CSPC-0017</v>
          </cell>
          <cell r="C2556" t="str">
            <v>Battery Energy Storage System 1 - Terrace, Roads and Access-ways for BESS Yard - Civil Design Requirements</v>
          </cell>
          <cell r="D2556" t="str">
            <v>'-</v>
          </cell>
          <cell r="E2556" t="str">
            <v>RES - Reserved Placeholder</v>
          </cell>
          <cell r="F2556" t="str">
            <v>Pending</v>
          </cell>
        </row>
        <row r="2557">
          <cell r="B2557" t="str">
            <v>6105AK124-6254-CSPC-0018</v>
          </cell>
          <cell r="C2557" t="str">
            <v>Battery Energy Storage System 1 - Terrace, Roads and Access-ways for BESS Yard - Excavation, Trenching and Compacting Design</v>
          </cell>
          <cell r="D2557" t="str">
            <v>'-</v>
          </cell>
          <cell r="E2557" t="str">
            <v>RES - Reserved Placeholder</v>
          </cell>
          <cell r="F2557" t="str">
            <v>Pending</v>
          </cell>
        </row>
        <row r="2558">
          <cell r="B2558" t="str">
            <v>6105AK124-6254-CSPC-0019</v>
          </cell>
          <cell r="C2558" t="str">
            <v>Battery Energy Storage System 1 - Terrace, Roads and Access-ways for BESS Yard - Concrete Construction Material Specifications</v>
          </cell>
          <cell r="D2558" t="str">
            <v>'-</v>
          </cell>
          <cell r="E2558" t="str">
            <v>RES - Reserved Placeholder</v>
          </cell>
          <cell r="F2558" t="str">
            <v>Pending</v>
          </cell>
        </row>
        <row r="2559">
          <cell r="B2559" t="str">
            <v>6105AK124-6254-CSPC-0020</v>
          </cell>
          <cell r="C2559" t="str">
            <v>Battery Energy Storage System 1 - Collection Sump from Bunds for BESS Yard - Civil Design Requirements</v>
          </cell>
          <cell r="D2559" t="str">
            <v>'-</v>
          </cell>
          <cell r="E2559" t="str">
            <v>RES - Reserved Placeholder</v>
          </cell>
          <cell r="F2559" t="str">
            <v>Pending</v>
          </cell>
        </row>
        <row r="2560">
          <cell r="B2560" t="str">
            <v>6105AK124-6254-CSPC-0021</v>
          </cell>
          <cell r="C2560" t="str">
            <v>Battery Energy Storage System 1 - Collection Sump from Bunds for BESS Yard - Excavation, Trenching and Compacting Design</v>
          </cell>
          <cell r="D2560" t="str">
            <v>'-</v>
          </cell>
          <cell r="E2560" t="str">
            <v>RES - Reserved Placeholder</v>
          </cell>
          <cell r="F2560" t="str">
            <v>Pending</v>
          </cell>
        </row>
        <row r="2561">
          <cell r="B2561" t="str">
            <v>6105AK124-6254-CSPC-0022</v>
          </cell>
          <cell r="C2561" t="str">
            <v>Battery Energy Storage System 1 - Collection Sump from Bunds for BESS Yard - Concrete Construction Material Specifications</v>
          </cell>
          <cell r="D2561" t="str">
            <v>'-</v>
          </cell>
          <cell r="E2561" t="str">
            <v>RES - Reserved Placeholder</v>
          </cell>
          <cell r="F2561" t="str">
            <v>Pending</v>
          </cell>
        </row>
        <row r="2562">
          <cell r="B2562" t="str">
            <v>6105AK124-6254-CSSD-0001</v>
          </cell>
          <cell r="C2562" t="str">
            <v>Battery Energy Storage System 1 - Pad Platform and Foundations for BESS Yard - Steel Support Structures Design</v>
          </cell>
          <cell r="D2562" t="str">
            <v>'-</v>
          </cell>
          <cell r="E2562" t="str">
            <v>RES - Reserved Placeholder</v>
          </cell>
          <cell r="F2562" t="str">
            <v>Pending</v>
          </cell>
        </row>
        <row r="2563">
          <cell r="B2563" t="str">
            <v>6105AK124-6254-CSSD-0002</v>
          </cell>
          <cell r="C2563" t="str">
            <v>Battery Energy Storage System 1 - Offloading Spreader Beam and Equipment for BESS - Steel Support Structures Design</v>
          </cell>
          <cell r="D2563" t="str">
            <v>'-</v>
          </cell>
          <cell r="E2563" t="str">
            <v>RES - Reserved Placeholder</v>
          </cell>
          <cell r="F2563" t="str">
            <v>Pending</v>
          </cell>
        </row>
        <row r="2564">
          <cell r="B2564" t="str">
            <v>6105AK124-6254-CSSD-0003</v>
          </cell>
          <cell r="C2564" t="str">
            <v>Battery Energy Storage System 1 - Cable Racks and Trays for BESS yard - Steel Support Structures Design</v>
          </cell>
          <cell r="D2564" t="str">
            <v>'-</v>
          </cell>
          <cell r="E2564" t="str">
            <v>RES - Reserved Placeholder</v>
          </cell>
          <cell r="F2564" t="str">
            <v>Pending</v>
          </cell>
        </row>
        <row r="2565">
          <cell r="B2565" t="str">
            <v>6105AK124-6254-CSSD-0004</v>
          </cell>
          <cell r="C2565" t="str">
            <v>Battery Energy Storage System 1 - Perimeter Fencing for BESS Yard - Steel Support Structures Design</v>
          </cell>
          <cell r="D2565" t="str">
            <v>'-</v>
          </cell>
          <cell r="E2565" t="str">
            <v>RES - Reserved Placeholder</v>
          </cell>
          <cell r="F2565" t="str">
            <v>Pending</v>
          </cell>
        </row>
        <row r="2566">
          <cell r="B2566" t="str">
            <v>6105AK124-6254-CSTD-0001</v>
          </cell>
          <cell r="C2566" t="str">
            <v>Battery Energy Storage System 1 - Pad Platform and Foundations for BESS Yard - Civil Construction Requirements</v>
          </cell>
          <cell r="D2566" t="str">
            <v>'-</v>
          </cell>
          <cell r="E2566" t="str">
            <v>RES - Reserved Placeholder</v>
          </cell>
          <cell r="F2566" t="str">
            <v>Pending</v>
          </cell>
        </row>
        <row r="2567">
          <cell r="B2567" t="str">
            <v>6105AK124-6254-CSTD-0002</v>
          </cell>
          <cell r="C2567" t="str">
            <v>Battery Energy Storage System 1 - LV, Control and Signal Cables for BESS Yard - Civil Construction Requirements</v>
          </cell>
          <cell r="D2567" t="str">
            <v>'-</v>
          </cell>
          <cell r="E2567" t="str">
            <v>RES - Reserved Placeholder</v>
          </cell>
          <cell r="F2567" t="str">
            <v>Pending</v>
          </cell>
        </row>
        <row r="2568">
          <cell r="B2568" t="str">
            <v>6105AK124-6254-CSTD-0003</v>
          </cell>
          <cell r="C2568" t="str">
            <v>Battery Energy Storage System 1 - LV, Control and Signal Cables for BESS Yard - Underground Pipe Route and Cable Bedding Design</v>
          </cell>
          <cell r="D2568" t="str">
            <v>'-</v>
          </cell>
          <cell r="E2568" t="str">
            <v>RES - Reserved Placeholder</v>
          </cell>
          <cell r="F2568" t="str">
            <v>Pending</v>
          </cell>
        </row>
        <row r="2569">
          <cell r="B2569" t="str">
            <v>6105AK124-6254-CSTD-0004</v>
          </cell>
          <cell r="C2569" t="str">
            <v>Battery Energy Storage System 1 - Cable Racks and Trays for BESS yard - Underground Pipe Route and Cable Bedding Design</v>
          </cell>
          <cell r="D2569" t="str">
            <v>'-</v>
          </cell>
          <cell r="E2569" t="str">
            <v>RES - Reserved Placeholder</v>
          </cell>
          <cell r="F2569" t="str">
            <v>Pending</v>
          </cell>
        </row>
        <row r="2570">
          <cell r="B2570" t="str">
            <v>6105AK124-6254-CSTD-0005</v>
          </cell>
          <cell r="C2570" t="str">
            <v>Battery Energy Storage System 1 - Cable Trench and Tunnels for BESS yard - Civil Construction Requirements</v>
          </cell>
          <cell r="D2570" t="str">
            <v>'-</v>
          </cell>
          <cell r="E2570" t="str">
            <v>RES - Reserved Placeholder</v>
          </cell>
          <cell r="F2570" t="str">
            <v>Pending</v>
          </cell>
        </row>
        <row r="2571">
          <cell r="B2571" t="str">
            <v>6105AK124-6254-CSTD-0006</v>
          </cell>
          <cell r="C2571" t="str">
            <v>Battery Energy Storage System 1 - Cable Trench and Tunnels for BESS yard - Underground Pipe Route and Cable Bedding Design</v>
          </cell>
          <cell r="D2571" t="str">
            <v>'-</v>
          </cell>
          <cell r="E2571" t="str">
            <v>RES - Reserved Placeholder</v>
          </cell>
          <cell r="F2571" t="str">
            <v>Pending</v>
          </cell>
        </row>
        <row r="2572">
          <cell r="B2572" t="str">
            <v>6105AK124-6254-CSTD-0007</v>
          </cell>
          <cell r="C2572" t="str">
            <v>Battery Energy Storage System 1 - Lightning Protection System for BESS Yard - Civil Construction Requirements</v>
          </cell>
          <cell r="D2572" t="str">
            <v>'-</v>
          </cell>
          <cell r="E2572" t="str">
            <v>RES - Reserved Placeholder</v>
          </cell>
          <cell r="F2572" t="str">
            <v>Pending</v>
          </cell>
        </row>
        <row r="2573">
          <cell r="B2573" t="str">
            <v>6105AK124-6254-CSTD-0008</v>
          </cell>
          <cell r="C2573" t="str">
            <v>Battery Energy Storage System 1 - Lightning Protection System for BESS Yard - Underground Pipe Route and Cable Bedding Design</v>
          </cell>
          <cell r="D2573" t="str">
            <v>'-</v>
          </cell>
          <cell r="E2573" t="str">
            <v>RES - Reserved Placeholder</v>
          </cell>
          <cell r="F2573" t="str">
            <v>Pending</v>
          </cell>
        </row>
        <row r="2574">
          <cell r="B2574" t="str">
            <v>6105AK124-6254-CSTD-0009</v>
          </cell>
          <cell r="C2574" t="str">
            <v>Battery Energy Storage System 1 - Fire Protection System for BESS Yard - Fire Protection System Design (Civil Works)</v>
          </cell>
          <cell r="D2574" t="str">
            <v>'-</v>
          </cell>
          <cell r="E2574" t="str">
            <v>RES - Reserved Placeholder</v>
          </cell>
          <cell r="F2574" t="str">
            <v>Pending</v>
          </cell>
        </row>
        <row r="2575">
          <cell r="B2575" t="str">
            <v>6105AK124-6254-CSTD-0010</v>
          </cell>
          <cell r="C2575" t="str">
            <v>Battery Energy Storage System 1 - Fire Protection System for BESS Yard - Civil Construction Requirements</v>
          </cell>
          <cell r="D2575" t="str">
            <v>'-</v>
          </cell>
          <cell r="E2575" t="str">
            <v>RES - Reserved Placeholder</v>
          </cell>
          <cell r="F2575" t="str">
            <v>Pending</v>
          </cell>
        </row>
        <row r="2576">
          <cell r="B2576" t="str">
            <v>6105AK124-6254-CSTD-0011</v>
          </cell>
          <cell r="C2576" t="str">
            <v>Battery Energy Storage System 1 - Perimeter Fencing for BESS Yard - Underground Pipe Route and Cable Bedding Design</v>
          </cell>
          <cell r="D2576" t="str">
            <v>'-</v>
          </cell>
          <cell r="E2576" t="str">
            <v>RES - Reserved Placeholder</v>
          </cell>
          <cell r="F2576" t="str">
            <v>Pending</v>
          </cell>
        </row>
        <row r="2577">
          <cell r="B2577" t="str">
            <v>6105AK124-6254-CSTD-0012</v>
          </cell>
          <cell r="C2577" t="str">
            <v>Battery Energy Storage System 1 - Terrace, Roads and Access-ways for BESS Yard - Bund-wall Requirements and Design</v>
          </cell>
          <cell r="D2577" t="str">
            <v>'-</v>
          </cell>
          <cell r="E2577" t="str">
            <v>RES - Reserved Placeholder</v>
          </cell>
          <cell r="F2577" t="str">
            <v>Pending</v>
          </cell>
        </row>
        <row r="2578">
          <cell r="B2578" t="str">
            <v>6105AK124-6254-CSTD-0013</v>
          </cell>
          <cell r="C2578" t="str">
            <v>Battery Energy Storage System 1 - Terrace, Roads and Access-ways for BESS Yard - Civil Construction Requirements</v>
          </cell>
          <cell r="D2578" t="str">
            <v>'-</v>
          </cell>
          <cell r="E2578" t="str">
            <v>RES - Reserved Placeholder</v>
          </cell>
          <cell r="F2578" t="str">
            <v>Pending</v>
          </cell>
        </row>
        <row r="2579">
          <cell r="B2579" t="str">
            <v>6105AK124-6254-CSTD-0014</v>
          </cell>
          <cell r="C2579" t="str">
            <v>Battery Energy Storage System 1 - Terrace, Roads and Access-ways for BESS Yard - Underground Pipe Route and Cable Bedding Design</v>
          </cell>
          <cell r="D2579" t="str">
            <v>'-</v>
          </cell>
          <cell r="E2579" t="str">
            <v>RES - Reserved Placeholder</v>
          </cell>
          <cell r="F2579" t="str">
            <v>Pending</v>
          </cell>
        </row>
        <row r="2580">
          <cell r="B2580" t="str">
            <v>6105AK124-6254-CSTD-0015</v>
          </cell>
          <cell r="C2580" t="str">
            <v>Battery Energy Storage System 1 - Collection Sump from Bunds for BESS Yard - Bund-wall Requirements and Design</v>
          </cell>
          <cell r="D2580" t="str">
            <v>'-</v>
          </cell>
          <cell r="E2580" t="str">
            <v>RES - Reserved Placeholder</v>
          </cell>
          <cell r="F2580" t="str">
            <v>Pending</v>
          </cell>
        </row>
        <row r="2581">
          <cell r="B2581" t="str">
            <v>6105AK124-6254-CSTD-0016</v>
          </cell>
          <cell r="C2581" t="str">
            <v>Battery Energy Storage System 1 - Collection Sump from Bunds for BESS Yard - Fire Protection System Design (Civil Works)</v>
          </cell>
          <cell r="D2581" t="str">
            <v>'-</v>
          </cell>
          <cell r="E2581" t="str">
            <v>RES - Reserved Placeholder</v>
          </cell>
          <cell r="F2581" t="str">
            <v>Pending</v>
          </cell>
        </row>
        <row r="2582">
          <cell r="B2582" t="str">
            <v>6105AK124-6254-CSTD-0017</v>
          </cell>
          <cell r="C2582" t="str">
            <v>Battery Energy Storage System 1 - Collection Sump from Bunds for BESS Yard - Civil Construction Requirements</v>
          </cell>
          <cell r="D2582" t="str">
            <v>'-</v>
          </cell>
          <cell r="E2582" t="str">
            <v>RES - Reserved Placeholder</v>
          </cell>
          <cell r="F2582" t="str">
            <v>Pending</v>
          </cell>
        </row>
        <row r="2583">
          <cell r="B2583" t="str">
            <v>6105AK124-6254-CSTD-0018</v>
          </cell>
          <cell r="C2583" t="str">
            <v>Battery Energy Storage System 1 - Collection Sump from Bunds for BESS Yard - Underground Pipe Route and Cable Bedding Design</v>
          </cell>
          <cell r="D2583" t="str">
            <v>'-</v>
          </cell>
          <cell r="E2583" t="str">
            <v>RES - Reserved Placeholder</v>
          </cell>
          <cell r="F2583" t="str">
            <v>Pending</v>
          </cell>
        </row>
        <row r="2584">
          <cell r="B2584" t="str">
            <v>6105AK124-6254-ECAL-0001</v>
          </cell>
          <cell r="C2584" t="str">
            <v>Battery Energy Storage System 1 - LV, Control and Signal Cables for BESS Yard - Cable and Conductor Sizing (incl Volt Drop Calcs)</v>
          </cell>
          <cell r="D2584" t="str">
            <v>'-</v>
          </cell>
          <cell r="E2584" t="str">
            <v>RES - Reserved Placeholder</v>
          </cell>
          <cell r="F2584" t="str">
            <v>Pending</v>
          </cell>
        </row>
        <row r="2585">
          <cell r="B2585" t="str">
            <v>6105AK124-6254-ECAL-0002</v>
          </cell>
          <cell r="C2585" t="str">
            <v>Battery Energy Storage System 1 - LV, Control and Signal Cables for BESS Yard - Impedance and Burn-off Calculations</v>
          </cell>
          <cell r="D2585" t="str">
            <v>'-</v>
          </cell>
          <cell r="E2585" t="str">
            <v>RES - Reserved Placeholder</v>
          </cell>
          <cell r="F2585" t="str">
            <v>Pending</v>
          </cell>
        </row>
        <row r="2586">
          <cell r="B2586" t="str">
            <v>6105AK124-6254-ECAL-0003</v>
          </cell>
          <cell r="C2586" t="str">
            <v>Battery Energy Storage System 1 - Lightning Protection System for BESS Yard - Impedance and Burn-off Calculations</v>
          </cell>
          <cell r="D2586" t="str">
            <v>'-</v>
          </cell>
          <cell r="E2586" t="str">
            <v>RES - Reserved Placeholder</v>
          </cell>
          <cell r="F2586" t="str">
            <v>Pending</v>
          </cell>
        </row>
        <row r="2587">
          <cell r="B2587" t="str">
            <v>6105AK124-6254-ECAL-0004</v>
          </cell>
          <cell r="C2587" t="str">
            <v>Battery Energy Storage System 1 - Earthing System for BESS Yard - Cable and Conductor Sizing (incl Volt Drop Calcs)</v>
          </cell>
          <cell r="D2587" t="str">
            <v>'-</v>
          </cell>
          <cell r="E2587" t="str">
            <v>RES - Reserved Placeholder</v>
          </cell>
          <cell r="F2587" t="str">
            <v>Pending</v>
          </cell>
        </row>
        <row r="2588">
          <cell r="B2588" t="str">
            <v>6105AK124-6254-ECAL-0005</v>
          </cell>
          <cell r="C2588" t="str">
            <v>Battery Energy Storage System 1 - Earthing System for BESS Yard - Impedance and Burn-off Calculations</v>
          </cell>
          <cell r="D2588" t="str">
            <v>'-</v>
          </cell>
          <cell r="E2588" t="str">
            <v>RES - Reserved Placeholder</v>
          </cell>
          <cell r="F2588" t="str">
            <v>Pending</v>
          </cell>
        </row>
        <row r="2589">
          <cell r="B2589" t="str">
            <v>6105AK124-6254-ECAL-0006</v>
          </cell>
          <cell r="C2589" t="str">
            <v>Battery Energy Storage System 1 - Terrace, Roads and Access-ways for BESS Yard - Conductor Sag and Tension Plan</v>
          </cell>
          <cell r="D2589" t="str">
            <v>'-</v>
          </cell>
          <cell r="E2589" t="str">
            <v>RES - Reserved Placeholder</v>
          </cell>
          <cell r="F2589" t="str">
            <v>Pending</v>
          </cell>
        </row>
        <row r="2590">
          <cell r="B2590" t="str">
            <v>6105AK124-6254-EDIA-0001</v>
          </cell>
          <cell r="C2590" t="str">
            <v>Battery Energy Storage System 1 - LV, Control and Signal Cables for BESS Yard - Cable Block Diagrams and Schedules</v>
          </cell>
          <cell r="D2590" t="str">
            <v>'-</v>
          </cell>
          <cell r="E2590" t="str">
            <v>RES - Reserved Placeholder</v>
          </cell>
          <cell r="F2590" t="str">
            <v>Pending</v>
          </cell>
        </row>
        <row r="2591">
          <cell r="B2591" t="str">
            <v>6105AK124-6254-EDIA-0002</v>
          </cell>
          <cell r="C2591" t="str">
            <v>Battery Energy Storage System 1 - LV, Control and Signal Cables for BESS Yard - Electrical Circuit Diagrams (Schematics)</v>
          </cell>
          <cell r="D2591" t="str">
            <v>'-</v>
          </cell>
          <cell r="E2591" t="str">
            <v>RES - Reserved Placeholder</v>
          </cell>
          <cell r="F2591" t="str">
            <v>Pending</v>
          </cell>
        </row>
        <row r="2592">
          <cell r="B2592" t="str">
            <v>6105AK124-6254-EDIA-0003</v>
          </cell>
          <cell r="C2592" t="str">
            <v>Battery Energy Storage System 1 - LV, Control and Signal Cables for BESS Yard - Electrical Block Diagram</v>
          </cell>
          <cell r="D2592" t="str">
            <v>'-</v>
          </cell>
          <cell r="E2592" t="str">
            <v>RES - Reserved Placeholder</v>
          </cell>
          <cell r="F2592" t="str">
            <v>Pending</v>
          </cell>
        </row>
        <row r="2593">
          <cell r="B2593" t="str">
            <v>6105AK124-6254-EDIA-0004</v>
          </cell>
          <cell r="C2593" t="str">
            <v>Battery Energy Storage System 1 - LV, Control and Signal Cables for BESS Yard - E/I Termination Schedule</v>
          </cell>
          <cell r="D2593" t="str">
            <v>'-</v>
          </cell>
          <cell r="E2593" t="str">
            <v>RES - Reserved Placeholder</v>
          </cell>
          <cell r="F2593" t="str">
            <v>Pending</v>
          </cell>
        </row>
        <row r="2594">
          <cell r="B2594" t="str">
            <v>6105AK124-6254-EDIA-0005</v>
          </cell>
          <cell r="C2594" t="str">
            <v>Battery Energy Storage System 1 - Cable Racks and Trays for BESS yard - Cable Block Diagrams and Schedules</v>
          </cell>
          <cell r="D2594" t="str">
            <v>'-</v>
          </cell>
          <cell r="E2594" t="str">
            <v>RES - Reserved Placeholder</v>
          </cell>
          <cell r="F2594" t="str">
            <v>Pending</v>
          </cell>
        </row>
        <row r="2595">
          <cell r="B2595" t="str">
            <v>6105AK124-6254-EDIA-0006</v>
          </cell>
          <cell r="C2595" t="str">
            <v>Battery Energy Storage System 1 - Cable Racks and Trays for BESS yard - E/I Termination Schedule</v>
          </cell>
          <cell r="D2595" t="str">
            <v>'-</v>
          </cell>
          <cell r="E2595" t="str">
            <v>RES - Reserved Placeholder</v>
          </cell>
          <cell r="F2595" t="str">
            <v>Pending</v>
          </cell>
        </row>
        <row r="2596">
          <cell r="B2596" t="str">
            <v>6105AK124-6254-EDIA-0007</v>
          </cell>
          <cell r="C2596" t="str">
            <v>Battery Energy Storage System 1 - Cable Trench and Tunnels for BESS yard - Cable Block Diagrams and Schedules</v>
          </cell>
          <cell r="D2596" t="str">
            <v>'-</v>
          </cell>
          <cell r="E2596" t="str">
            <v>RES - Reserved Placeholder</v>
          </cell>
          <cell r="F2596" t="str">
            <v>Pending</v>
          </cell>
        </row>
        <row r="2597">
          <cell r="B2597" t="str">
            <v>6105AK124-6254-EDIA-0008</v>
          </cell>
          <cell r="C2597" t="str">
            <v>Battery Energy Storage System 1 - Cable Trench and Tunnels for BESS yard - E/I Termination Schedule</v>
          </cell>
          <cell r="D2597" t="str">
            <v>'-</v>
          </cell>
          <cell r="E2597" t="str">
            <v>RES - Reserved Placeholder</v>
          </cell>
          <cell r="F2597" t="str">
            <v>Pending</v>
          </cell>
        </row>
        <row r="2598">
          <cell r="B2598" t="str">
            <v>6105AK124-6254-EDIA-0009</v>
          </cell>
          <cell r="C2598" t="str">
            <v>Battery Energy Storage System 1 - Lightning Protection System for BESS Yard - Cable Block Diagrams and Schedules</v>
          </cell>
          <cell r="D2598" t="str">
            <v>'-</v>
          </cell>
          <cell r="E2598" t="str">
            <v>RES - Reserved Placeholder</v>
          </cell>
          <cell r="F2598" t="str">
            <v>Pending</v>
          </cell>
        </row>
        <row r="2599">
          <cell r="B2599" t="str">
            <v>6105AK124-6254-EDIA-0010</v>
          </cell>
          <cell r="C2599" t="str">
            <v>Battery Energy Storage System 1 - Lightning Protection System for BESS Yard - Electrical Circuit Diagrams (Schematics)</v>
          </cell>
          <cell r="D2599" t="str">
            <v>'-</v>
          </cell>
          <cell r="E2599" t="str">
            <v>RES - Reserved Placeholder</v>
          </cell>
          <cell r="F2599" t="str">
            <v>Pending</v>
          </cell>
        </row>
        <row r="2600">
          <cell r="B2600" t="str">
            <v>6105AK124-6254-EDIA-0011</v>
          </cell>
          <cell r="C2600" t="str">
            <v>Battery Energy Storage System 1 - Earthing System for BESS Yard - Electrical Circuit Diagrams (Schematics)</v>
          </cell>
          <cell r="D2600" t="str">
            <v>'-</v>
          </cell>
          <cell r="E2600" t="str">
            <v>RES - Reserved Placeholder</v>
          </cell>
          <cell r="F2600" t="str">
            <v>Pending</v>
          </cell>
        </row>
        <row r="2601">
          <cell r="B2601" t="str">
            <v>6105AK124-6254-EDIA-0012</v>
          </cell>
          <cell r="C2601" t="str">
            <v>Battery Energy Storage System 1 - Earthing System for BESS Yard - Cable Block Diagrams and Schedules</v>
          </cell>
          <cell r="D2601" t="str">
            <v>'-</v>
          </cell>
          <cell r="E2601" t="str">
            <v>RES - Reserved Placeholder</v>
          </cell>
          <cell r="F2601" t="str">
            <v>Pending</v>
          </cell>
        </row>
        <row r="2602">
          <cell r="B2602" t="str">
            <v>6105AK124-6254-EDIA-0013</v>
          </cell>
          <cell r="C2602" t="str">
            <v>Battery Energy Storage System 1 - Earthing System for BESS Yard - E/I Termination Schedule</v>
          </cell>
          <cell r="D2602" t="str">
            <v>'-</v>
          </cell>
          <cell r="E2602" t="str">
            <v>RES - Reserved Placeholder</v>
          </cell>
          <cell r="F2602" t="str">
            <v>Pending</v>
          </cell>
        </row>
        <row r="2603">
          <cell r="B2603" t="str">
            <v>6105AK124-6254-EDIA-0014</v>
          </cell>
          <cell r="C2603" t="str">
            <v>Battery Energy Storage System 1 - Fire Protection System for BESS Yard - Cable Block Diagrams and Schedules</v>
          </cell>
          <cell r="D2603" t="str">
            <v>'-</v>
          </cell>
          <cell r="E2603" t="str">
            <v>RES - Reserved Placeholder</v>
          </cell>
          <cell r="F2603" t="str">
            <v>Pending</v>
          </cell>
        </row>
        <row r="2604">
          <cell r="B2604" t="str">
            <v>6105AK124-6254-EDIA-0015</v>
          </cell>
          <cell r="C2604" t="str">
            <v>Battery Energy Storage System 1 - Fire Protection System for BESS Yard - Electrical Circuit Diagrams (Schematics)</v>
          </cell>
          <cell r="D2604" t="str">
            <v>'-</v>
          </cell>
          <cell r="E2604" t="str">
            <v>RES - Reserved Placeholder</v>
          </cell>
          <cell r="F2604" t="str">
            <v>Pending</v>
          </cell>
        </row>
        <row r="2605">
          <cell r="B2605" t="str">
            <v>6105AK124-6254-EDIA-0016</v>
          </cell>
          <cell r="C2605" t="str">
            <v>Battery Energy Storage System 1 - Fire Protection System for BESS Yard - E/I Termination Schedule</v>
          </cell>
          <cell r="D2605" t="str">
            <v>'-</v>
          </cell>
          <cell r="E2605" t="str">
            <v>RES - Reserved Placeholder</v>
          </cell>
          <cell r="F2605" t="str">
            <v>Pending</v>
          </cell>
        </row>
        <row r="2606">
          <cell r="B2606" t="str">
            <v>6105AK124-6254-EDIA-0017</v>
          </cell>
          <cell r="C2606" t="str">
            <v>Battery Energy Storage System 1 - Metering Instruments for BESS Yard - Cable Block Diagrams and Schedules</v>
          </cell>
          <cell r="D2606" t="str">
            <v>'-</v>
          </cell>
          <cell r="E2606" t="str">
            <v>RES - Reserved Placeholder</v>
          </cell>
          <cell r="F2606" t="str">
            <v>Pending</v>
          </cell>
        </row>
        <row r="2607">
          <cell r="B2607" t="str">
            <v>6105AK124-6254-EDIA-0018</v>
          </cell>
          <cell r="C2607" t="str">
            <v>Battery Energy Storage System 1 - Metering Instruments for BESS Yard - Electrical Circuit Diagrams (Schematics)</v>
          </cell>
          <cell r="D2607" t="str">
            <v>'-</v>
          </cell>
          <cell r="E2607" t="str">
            <v>RES - Reserved Placeholder</v>
          </cell>
          <cell r="F2607" t="str">
            <v>Pending</v>
          </cell>
        </row>
        <row r="2608">
          <cell r="B2608" t="str">
            <v>6105AK124-6254-EDIA-0019</v>
          </cell>
          <cell r="C2608" t="str">
            <v>Battery Energy Storage System 1 - Metering Instruments for BESS Yard - Electrical Block Diagram</v>
          </cell>
          <cell r="D2608" t="str">
            <v>'-</v>
          </cell>
          <cell r="E2608" t="str">
            <v>RES - Reserved Placeholder</v>
          </cell>
          <cell r="F2608" t="str">
            <v>Pending</v>
          </cell>
        </row>
        <row r="2609">
          <cell r="B2609" t="str">
            <v>6105AK124-6254-EDIA-0020</v>
          </cell>
          <cell r="C2609" t="str">
            <v>Battery Energy Storage System 1 - Protection Relays for BESS Yard - Electrical Circuit Diagrams (Schematics)</v>
          </cell>
          <cell r="D2609" t="str">
            <v>'-</v>
          </cell>
          <cell r="E2609" t="str">
            <v>RES - Reserved Placeholder</v>
          </cell>
          <cell r="F2609" t="str">
            <v>Pending</v>
          </cell>
        </row>
        <row r="2610">
          <cell r="B2610" t="str">
            <v>6105AK124-6254-EDIA-0021</v>
          </cell>
          <cell r="C2610" t="str">
            <v>Battery Energy Storage System 1 - Protection Relays for BESS Yard - Electrical Block Diagram</v>
          </cell>
          <cell r="D2610" t="str">
            <v>'-</v>
          </cell>
          <cell r="E2610" t="str">
            <v>RES - Reserved Placeholder</v>
          </cell>
          <cell r="F2610" t="str">
            <v>Pending</v>
          </cell>
        </row>
        <row r="2611">
          <cell r="B2611" t="str">
            <v>6105AK124-6254-EDIA-0022</v>
          </cell>
          <cell r="C2611" t="str">
            <v>Battery Energy Storage System 1 - Protection Relays for BESS Yard - Electrical Network Architecture</v>
          </cell>
          <cell r="D2611" t="str">
            <v>'-</v>
          </cell>
          <cell r="E2611" t="str">
            <v>RES - Reserved Placeholder</v>
          </cell>
          <cell r="F2611" t="str">
            <v>Pending</v>
          </cell>
        </row>
        <row r="2612">
          <cell r="B2612" t="str">
            <v>6105AK124-6254-EDIA-0023</v>
          </cell>
          <cell r="C2612" t="str">
            <v>Battery Energy Storage System 1 - Protection Relays for BESS Yard - Protection Relay Design</v>
          </cell>
          <cell r="D2612" t="str">
            <v>'-</v>
          </cell>
          <cell r="E2612" t="str">
            <v>RES - Reserved Placeholder</v>
          </cell>
          <cell r="F2612" t="str">
            <v>Pending</v>
          </cell>
        </row>
        <row r="2613">
          <cell r="B2613" t="str">
            <v>6105AK124-6254-EDIA-0024</v>
          </cell>
          <cell r="C2613" t="str">
            <v>Battery Energy Storage System 1 - 33kV Ring Main Unit CCCCV 1 for BESS Yard - Electrical Circuit Diagrams (Schematics)</v>
          </cell>
          <cell r="D2613" t="str">
            <v>'-</v>
          </cell>
          <cell r="E2613" t="str">
            <v>RES - Reserved Placeholder</v>
          </cell>
          <cell r="F2613" t="str">
            <v>Pending</v>
          </cell>
        </row>
        <row r="2614">
          <cell r="B2614" t="str">
            <v>6105AK124-6254-EDIA-0025</v>
          </cell>
          <cell r="C2614" t="str">
            <v>Battery Energy Storage System 1 - 33kV Ring Main Unit CCCCV 1 for BESS Yard - E/I Termination Schedule</v>
          </cell>
          <cell r="D2614" t="str">
            <v>'-</v>
          </cell>
          <cell r="E2614" t="str">
            <v>RES - Reserved Placeholder</v>
          </cell>
          <cell r="F2614" t="str">
            <v>Pending</v>
          </cell>
        </row>
        <row r="2615">
          <cell r="B2615" t="str">
            <v>6105AK124-6254-EDST-0001</v>
          </cell>
          <cell r="C2615" t="str">
            <v>Battery Energy Storage System 1 - LV, Control and Signal Cables for BESS Yard - Equipment Register and Technical Specifications</v>
          </cell>
          <cell r="D2615" t="str">
            <v>'-</v>
          </cell>
          <cell r="E2615" t="str">
            <v>RES - Reserved Placeholder</v>
          </cell>
          <cell r="F2615" t="str">
            <v>Pending</v>
          </cell>
        </row>
        <row r="2616">
          <cell r="B2616" t="str">
            <v>6105AK124-6254-EDST-0002</v>
          </cell>
          <cell r="C2616" t="str">
            <v>Battery Energy Storage System 1 - Cable Racks and Trays for BESS yard - Equipment Register and Technical Specifications</v>
          </cell>
          <cell r="D2616" t="str">
            <v>'-</v>
          </cell>
          <cell r="E2616" t="str">
            <v>RES - Reserved Placeholder</v>
          </cell>
          <cell r="F2616" t="str">
            <v>Pending</v>
          </cell>
        </row>
        <row r="2617">
          <cell r="B2617" t="str">
            <v>6105AK124-6254-EDST-0003</v>
          </cell>
          <cell r="C2617" t="str">
            <v>Battery Energy Storage System 1 - Cable Trench and Tunnels for BESS yard - Equipment Register and Technical Specifications</v>
          </cell>
          <cell r="D2617" t="str">
            <v>'-</v>
          </cell>
          <cell r="E2617" t="str">
            <v>RES - Reserved Placeholder</v>
          </cell>
          <cell r="F2617" t="str">
            <v>Pending</v>
          </cell>
        </row>
        <row r="2618">
          <cell r="B2618" t="str">
            <v>6105AK124-6254-EDST-0004</v>
          </cell>
          <cell r="C2618" t="str">
            <v>Battery Energy Storage System 1 - Lightning Protection System for BESS Yard - Equipment Register and Technical Specifications</v>
          </cell>
          <cell r="D2618" t="str">
            <v>'-</v>
          </cell>
          <cell r="E2618" t="str">
            <v>RES - Reserved Placeholder</v>
          </cell>
          <cell r="F2618" t="str">
            <v>Pending</v>
          </cell>
        </row>
        <row r="2619">
          <cell r="B2619" t="str">
            <v>6105AK124-6254-EDST-0005</v>
          </cell>
          <cell r="C2619" t="str">
            <v>Battery Energy Storage System 1 - Earthing System for BESS Yard - Equipment Register and Technical Specifications</v>
          </cell>
          <cell r="D2619" t="str">
            <v>'-</v>
          </cell>
          <cell r="E2619" t="str">
            <v>RES - Reserved Placeholder</v>
          </cell>
          <cell r="F2619" t="str">
            <v>Pending</v>
          </cell>
        </row>
        <row r="2620">
          <cell r="B2620" t="str">
            <v>6105AK124-6254-EDST-0006</v>
          </cell>
          <cell r="C2620" t="str">
            <v>Battery Energy Storage System 1 - Fire Protection System for BESS Yard - Equipment Register and Technical Specifications</v>
          </cell>
          <cell r="D2620" t="str">
            <v>'-</v>
          </cell>
          <cell r="E2620" t="str">
            <v>RES - Reserved Placeholder</v>
          </cell>
          <cell r="F2620" t="str">
            <v>Pending</v>
          </cell>
        </row>
        <row r="2621">
          <cell r="B2621" t="str">
            <v>6105AK124-6254-EDST-0007</v>
          </cell>
          <cell r="C2621" t="str">
            <v>Battery Energy Storage System 1 - Metering Instruments for BESS Yard - CT and PT Datasheets</v>
          </cell>
          <cell r="D2621" t="str">
            <v>'-</v>
          </cell>
          <cell r="E2621" t="str">
            <v>RES - Reserved Placeholder</v>
          </cell>
          <cell r="F2621" t="str">
            <v>Pending</v>
          </cell>
        </row>
        <row r="2622">
          <cell r="B2622" t="str">
            <v>6105AK124-6254-EDST-0008</v>
          </cell>
          <cell r="C2622" t="str">
            <v>Battery Energy Storage System 1 - Metering Instruments for BESS Yard - Equipment Register and Technical Specifications</v>
          </cell>
          <cell r="D2622" t="str">
            <v>'-</v>
          </cell>
          <cell r="E2622" t="str">
            <v>RES - Reserved Placeholder</v>
          </cell>
          <cell r="F2622" t="str">
            <v>Pending</v>
          </cell>
        </row>
        <row r="2623">
          <cell r="B2623" t="str">
            <v>6105AK124-6254-EDST-0009</v>
          </cell>
          <cell r="C2623" t="str">
            <v>Battery Energy Storage System 1 - Protection Relays for BESS Yard - CT and PT Datasheets</v>
          </cell>
          <cell r="D2623" t="str">
            <v>'-</v>
          </cell>
          <cell r="E2623" t="str">
            <v>RES - Reserved Placeholder</v>
          </cell>
          <cell r="F2623" t="str">
            <v>Pending</v>
          </cell>
        </row>
        <row r="2624">
          <cell r="B2624" t="str">
            <v>6105AK124-6254-EDST-0010</v>
          </cell>
          <cell r="C2624" t="str">
            <v>Battery Energy Storage System 1 - Protection Relays for BESS Yard - Equipment Register and Technical Specifications</v>
          </cell>
          <cell r="D2624" t="str">
            <v>'-</v>
          </cell>
          <cell r="E2624" t="str">
            <v>RES - Reserved Placeholder</v>
          </cell>
          <cell r="F2624" t="str">
            <v>Pending</v>
          </cell>
        </row>
        <row r="2625">
          <cell r="B2625" t="str">
            <v>6105AK124-6254-EDST-0011</v>
          </cell>
          <cell r="C2625" t="str">
            <v>Battery Energy Storage System 1 - 33kV Ring Main Unit CCCCV 1 for BESS Yard - Equipment Register and Technical Specifications</v>
          </cell>
          <cell r="D2625" t="str">
            <v>'-</v>
          </cell>
          <cell r="E2625" t="str">
            <v>RES - Reserved Placeholder</v>
          </cell>
          <cell r="F2625" t="str">
            <v>Pending</v>
          </cell>
        </row>
        <row r="2626">
          <cell r="B2626" t="str">
            <v>6105AK124-6254-EEQL-0001</v>
          </cell>
          <cell r="C2626" t="str">
            <v>Battery Energy Storage System 1 - LV, Control and Signal Cables for BESS Yard - Electrical Equipment Load Register</v>
          </cell>
          <cell r="D2626" t="str">
            <v>'-</v>
          </cell>
          <cell r="E2626" t="str">
            <v>RES - Reserved Placeholder</v>
          </cell>
          <cell r="F2626" t="str">
            <v>Pending</v>
          </cell>
        </row>
        <row r="2627">
          <cell r="B2627" t="str">
            <v>6105AK124-6254-EEQL-0002</v>
          </cell>
          <cell r="C2627" t="str">
            <v>Battery Energy Storage System 1 - 33kV Ring Main Unit CCCCV 1 for BESS Yard - Electrical Equipment Load Register</v>
          </cell>
          <cell r="D2627" t="str">
            <v>'-</v>
          </cell>
          <cell r="E2627" t="str">
            <v>RES - Reserved Placeholder</v>
          </cell>
          <cell r="F2627" t="str">
            <v>Pending</v>
          </cell>
        </row>
        <row r="2628">
          <cell r="B2628" t="str">
            <v>6105AK124-6254-EGAD-0001</v>
          </cell>
          <cell r="C2628" t="str">
            <v>Battery Energy Storage System 1 - Pad Platform and Foundations for BESS Yard - Electrical Equipment Layout</v>
          </cell>
          <cell r="D2628" t="str">
            <v>'-</v>
          </cell>
          <cell r="E2628" t="str">
            <v>RES - Reserved Placeholder</v>
          </cell>
          <cell r="F2628" t="str">
            <v>Pending</v>
          </cell>
        </row>
        <row r="2629">
          <cell r="B2629" t="str">
            <v>6105AK124-6254-EGAD-0002</v>
          </cell>
          <cell r="C2629" t="str">
            <v>Battery Energy Storage System 1 - Protection Relays for BESS Yard - Control Room Design</v>
          </cell>
          <cell r="D2629" t="str">
            <v>'-</v>
          </cell>
          <cell r="E2629" t="str">
            <v>RES - Reserved Placeholder</v>
          </cell>
          <cell r="F2629" t="str">
            <v>Pending</v>
          </cell>
        </row>
        <row r="2630">
          <cell r="B2630" t="str">
            <v>6105AK124-6254-EGAD-0003</v>
          </cell>
          <cell r="C2630" t="str">
            <v>Battery Energy Storage System 1 - 33kV Ring Main Unit CCCCV 1 for BESS Yard - Electrical Equipment Layout</v>
          </cell>
          <cell r="D2630" t="str">
            <v>'-</v>
          </cell>
          <cell r="E2630" t="str">
            <v>RES - Reserved Placeholder</v>
          </cell>
          <cell r="F2630" t="str">
            <v>Pending</v>
          </cell>
        </row>
        <row r="2631">
          <cell r="B2631" t="str">
            <v>6105AK124-6254-ELAY-0001</v>
          </cell>
          <cell r="C2631" t="str">
            <v>Battery Energy Storage System 1 - Lightning Protection System for BESS Yard - Control Room Power and Earthing Design</v>
          </cell>
          <cell r="D2631" t="str">
            <v>'-</v>
          </cell>
          <cell r="E2631" t="str">
            <v>RES - Reserved Placeholder</v>
          </cell>
          <cell r="F2631" t="str">
            <v>Pending</v>
          </cell>
        </row>
        <row r="2632">
          <cell r="B2632" t="str">
            <v>6105AK124-6254-ELAY-0002</v>
          </cell>
          <cell r="C2632" t="str">
            <v>Battery Energy Storage System 1 - Earthing System for BESS Yard - Control Room Power and Earthing Design</v>
          </cell>
          <cell r="D2632" t="str">
            <v>'-</v>
          </cell>
          <cell r="E2632" t="str">
            <v>RES - Reserved Placeholder</v>
          </cell>
          <cell r="F2632" t="str">
            <v>Pending</v>
          </cell>
        </row>
        <row r="2633">
          <cell r="B2633" t="str">
            <v>6105AK124-6254-ELAY-0003</v>
          </cell>
          <cell r="C2633" t="str">
            <v>Battery Energy Storage System 1 - Metering Instruments for BESS Yard - Switch Room (PCC and MCC) Detail Design</v>
          </cell>
          <cell r="D2633" t="str">
            <v>'-</v>
          </cell>
          <cell r="E2633" t="str">
            <v>RES - Reserved Placeholder</v>
          </cell>
          <cell r="F2633" t="str">
            <v>Pending</v>
          </cell>
        </row>
        <row r="2634">
          <cell r="B2634" t="str">
            <v>6105AK124-6254-ELAY-0004</v>
          </cell>
          <cell r="C2634" t="str">
            <v>Battery Energy Storage System 1 - 33kV Ring Main Unit CCCCV 1 for BESS Yard - Switch Room (PCC and MCC) Detail Design</v>
          </cell>
          <cell r="D2634" t="str">
            <v>'-</v>
          </cell>
          <cell r="E2634" t="str">
            <v>RES - Reserved Placeholder</v>
          </cell>
          <cell r="F2634" t="str">
            <v>Pending</v>
          </cell>
        </row>
        <row r="2635">
          <cell r="B2635" t="str">
            <v>6105AK124-6254-EMDL-0001</v>
          </cell>
          <cell r="C2635" t="str">
            <v>Battery Energy Storage System 1 - Protection Relays for BESS Yard - ETAP Network Model</v>
          </cell>
          <cell r="D2635" t="str">
            <v>'-</v>
          </cell>
          <cell r="E2635" t="str">
            <v>RES - Reserved Placeholder</v>
          </cell>
          <cell r="F2635" t="str">
            <v>Pending</v>
          </cell>
        </row>
        <row r="2636">
          <cell r="B2636" t="str">
            <v>6105AK124-6254-EMDL-0002</v>
          </cell>
          <cell r="C2636" t="str">
            <v>Battery Energy Storage System 1 - 33kV Ring Main Unit CCCCV 1 for BESS Yard - ETAP Network Model</v>
          </cell>
          <cell r="D2636" t="str">
            <v>'-</v>
          </cell>
          <cell r="E2636" t="str">
            <v>RES - Reserved Placeholder</v>
          </cell>
          <cell r="F2636" t="str">
            <v>Pending</v>
          </cell>
        </row>
        <row r="2637">
          <cell r="B2637" t="str">
            <v>6105AK124-6254-EQRA-0001</v>
          </cell>
          <cell r="C2637" t="str">
            <v>Battery Energy Storage System 1 - Cable Racks and Trays for BESS yard - Lightning Protection Study and Risk Assessment</v>
          </cell>
          <cell r="D2637" t="str">
            <v>'-</v>
          </cell>
          <cell r="E2637" t="str">
            <v>RES - Reserved Placeholder</v>
          </cell>
          <cell r="F2637" t="str">
            <v>Pending</v>
          </cell>
        </row>
        <row r="2638">
          <cell r="B2638" t="str">
            <v>6105AK124-6254-EQRA-0002</v>
          </cell>
          <cell r="C2638" t="str">
            <v>Battery Energy Storage System 1 - Cable Trench and Tunnels for BESS yard - Risk Assessment: Electrical Hazards</v>
          </cell>
          <cell r="D2638" t="str">
            <v>'-</v>
          </cell>
          <cell r="E2638" t="str">
            <v>RES - Reserved Placeholder</v>
          </cell>
          <cell r="F2638" t="str">
            <v>Pending</v>
          </cell>
        </row>
        <row r="2639">
          <cell r="B2639" t="str">
            <v>6105AK124-6254-EQRA-0003</v>
          </cell>
          <cell r="C2639" t="str">
            <v>Battery Energy Storage System 1 - Lightning Protection System for BESS Yard - Lightning Protection Study and Risk Assessment</v>
          </cell>
          <cell r="D2639" t="str">
            <v>'-</v>
          </cell>
          <cell r="E2639" t="str">
            <v>RES - Reserved Placeholder</v>
          </cell>
          <cell r="F2639" t="str">
            <v>Pending</v>
          </cell>
        </row>
        <row r="2640">
          <cell r="B2640" t="str">
            <v>6105AK124-6254-EQRA-0004</v>
          </cell>
          <cell r="C2640" t="str">
            <v>Battery Energy Storage System 1 - Fire Protection System for BESS Yard - Risk Assessment: Electrical Hazards</v>
          </cell>
          <cell r="D2640" t="str">
            <v>'-</v>
          </cell>
          <cell r="E2640" t="str">
            <v>RES - Reserved Placeholder</v>
          </cell>
          <cell r="F2640" t="str">
            <v>Pending</v>
          </cell>
        </row>
        <row r="2641">
          <cell r="B2641" t="str">
            <v>6105AK124-6254-EQRA-0005</v>
          </cell>
          <cell r="C2641" t="str">
            <v>Battery Energy Storage System 1 - 33kV Ring Main Unit CCCCV 1 for BESS Yard - Risk Assessment: Electrical Hazards</v>
          </cell>
          <cell r="D2641" t="str">
            <v>'-</v>
          </cell>
          <cell r="E2641" t="str">
            <v>RES - Reserved Placeholder</v>
          </cell>
          <cell r="F2641" t="str">
            <v>Pending</v>
          </cell>
        </row>
        <row r="2642">
          <cell r="B2642" t="str">
            <v>6105AK124-6254-ERPT-0001</v>
          </cell>
          <cell r="C2642" t="str">
            <v>Battery Energy Storage System 1 - Protection Relays for BESS Yard - HV/MV Operational and Maintenance Study</v>
          </cell>
          <cell r="D2642" t="str">
            <v>'-</v>
          </cell>
          <cell r="E2642" t="str">
            <v>RES - Reserved Placeholder</v>
          </cell>
          <cell r="F2642" t="str">
            <v>Pending</v>
          </cell>
        </row>
        <row r="2643">
          <cell r="B2643" t="str">
            <v>6105AK124-6254-ERPT-0002</v>
          </cell>
          <cell r="C2643" t="str">
            <v>Battery Energy Storage System 1 - Protection Relays for BESS Yard - Reactive Power Study</v>
          </cell>
          <cell r="D2643" t="str">
            <v>'-</v>
          </cell>
          <cell r="E2643" t="str">
            <v>RES - Reserved Placeholder</v>
          </cell>
          <cell r="F2643" t="str">
            <v>Pending</v>
          </cell>
        </row>
        <row r="2644">
          <cell r="B2644" t="str">
            <v>6105AK124-6254-ESLD-0001</v>
          </cell>
          <cell r="C2644" t="str">
            <v>Battery Energy Storage System 1 - LV, Control and Signal Cables for BESS Yard - Electrical Single Line Diagram</v>
          </cell>
          <cell r="D2644" t="str">
            <v>'-</v>
          </cell>
          <cell r="E2644" t="str">
            <v>RES - Reserved Placeholder</v>
          </cell>
          <cell r="F2644" t="str">
            <v>Pending</v>
          </cell>
        </row>
        <row r="2645">
          <cell r="B2645" t="str">
            <v>6105AK124-6254-ESLD-0002</v>
          </cell>
          <cell r="C2645" t="str">
            <v>Battery Energy Storage System 1 - Cable Trench and Tunnels for BESS yard - Electrical Single Line Diagram</v>
          </cell>
          <cell r="D2645" t="str">
            <v>'-</v>
          </cell>
          <cell r="E2645" t="str">
            <v>RES - Reserved Placeholder</v>
          </cell>
          <cell r="F2645" t="str">
            <v>Pending</v>
          </cell>
        </row>
        <row r="2646">
          <cell r="B2646" t="str">
            <v>6105AK124-6254-ESLD-0003</v>
          </cell>
          <cell r="C2646" t="str">
            <v>Battery Energy Storage System 1 - Lightning Protection System for BESS Yard - Electrical Single Line Diagram</v>
          </cell>
          <cell r="D2646" t="str">
            <v>'-</v>
          </cell>
          <cell r="E2646" t="str">
            <v>RES - Reserved Placeholder</v>
          </cell>
          <cell r="F2646" t="str">
            <v>Pending</v>
          </cell>
        </row>
        <row r="2647">
          <cell r="B2647" t="str">
            <v>6105AK124-6254-ESLD-0004</v>
          </cell>
          <cell r="C2647" t="str">
            <v>Battery Energy Storage System 1 - Protection Relays for BESS Yard - Electrical Single Line Diagram</v>
          </cell>
          <cell r="D2647" t="str">
            <v>'-</v>
          </cell>
          <cell r="E2647" t="str">
            <v>RES - Reserved Placeholder</v>
          </cell>
          <cell r="F2647" t="str">
            <v>Pending</v>
          </cell>
        </row>
        <row r="2648">
          <cell r="B2648" t="str">
            <v>6105AK124-6254-ESLD-0005</v>
          </cell>
          <cell r="C2648" t="str">
            <v>Battery Energy Storage System 1 - 33kV Ring Main Unit CCCCV 1 for BESS Yard - Electrical Single Line Diagram</v>
          </cell>
          <cell r="D2648" t="str">
            <v>'-</v>
          </cell>
          <cell r="E2648" t="str">
            <v>RES - Reserved Placeholder</v>
          </cell>
          <cell r="F2648" t="str">
            <v>Pending</v>
          </cell>
        </row>
        <row r="2649">
          <cell r="B2649" t="str">
            <v>6105AK124-6254-ESPC-0001</v>
          </cell>
          <cell r="C2649" t="str">
            <v>Battery Energy Storage System 1 - LV, Control and Signal Cables for BESS Yard - Cable Termination Specifications</v>
          </cell>
          <cell r="D2649" t="str">
            <v>'-</v>
          </cell>
          <cell r="E2649" t="str">
            <v>RES - Reserved Placeholder</v>
          </cell>
          <cell r="F2649" t="str">
            <v>Pending</v>
          </cell>
        </row>
        <row r="2650">
          <cell r="B2650" t="str">
            <v>6105AK124-6254-ESPC-0002</v>
          </cell>
          <cell r="C2650" t="str">
            <v>Battery Energy Storage System 1 - Cable Racks and Trays for BESS yard - Cable and Conductor Specifications</v>
          </cell>
          <cell r="D2650" t="str">
            <v>'-</v>
          </cell>
          <cell r="E2650" t="str">
            <v>RES - Reserved Placeholder</v>
          </cell>
          <cell r="F2650" t="str">
            <v>Pending</v>
          </cell>
        </row>
        <row r="2651">
          <cell r="B2651" t="str">
            <v>6105AK124-6254-ESPC-0003</v>
          </cell>
          <cell r="C2651" t="str">
            <v>Battery Energy Storage System 1 - Cable Trench and Tunnels for BESS yard - Cable and Conductor Specifications</v>
          </cell>
          <cell r="D2651" t="str">
            <v>'-</v>
          </cell>
          <cell r="E2651" t="str">
            <v>RES - Reserved Placeholder</v>
          </cell>
          <cell r="F2651" t="str">
            <v>Pending</v>
          </cell>
        </row>
        <row r="2652">
          <cell r="B2652" t="str">
            <v>6105AK124-6254-ESPC-0004</v>
          </cell>
          <cell r="C2652" t="str">
            <v>Battery Energy Storage System 1 - Cable Trench and Tunnels for BESS yard - Lighting and Luminaire Design</v>
          </cell>
          <cell r="D2652" t="str">
            <v>'-</v>
          </cell>
          <cell r="E2652" t="str">
            <v>RES - Reserved Placeholder</v>
          </cell>
          <cell r="F2652" t="str">
            <v>Pending</v>
          </cell>
        </row>
        <row r="2653">
          <cell r="B2653" t="str">
            <v>6105AK124-6254-ESPC-0005</v>
          </cell>
          <cell r="C2653" t="str">
            <v>Battery Energy Storage System 1 - Metering Instruments for BESS Yard - Cable Termination Specifications</v>
          </cell>
          <cell r="D2653" t="str">
            <v>'-</v>
          </cell>
          <cell r="E2653" t="str">
            <v>RES - Reserved Placeholder</v>
          </cell>
          <cell r="F2653" t="str">
            <v>Pending</v>
          </cell>
        </row>
        <row r="2654">
          <cell r="B2654" t="str">
            <v>6105AK124-6254-ESPC-0006</v>
          </cell>
          <cell r="C2654" t="str">
            <v>Battery Energy Storage System 1 - Protection Relays for BESS Yard - Electrical Equipment Communication Specification</v>
          </cell>
          <cell r="D2654" t="str">
            <v>'-</v>
          </cell>
          <cell r="E2654" t="str">
            <v>RES - Reserved Placeholder</v>
          </cell>
          <cell r="F2654" t="str">
            <v>Pending</v>
          </cell>
        </row>
        <row r="2655">
          <cell r="B2655" t="str">
            <v>6105AK124-6254-ESPC-0007</v>
          </cell>
          <cell r="C2655" t="str">
            <v>Battery Energy Storage System 1 - 33kV Ring Main Unit CCCCV 1 for BESS Yard - Electrical Equipment Communication Specification</v>
          </cell>
          <cell r="D2655" t="str">
            <v>'-</v>
          </cell>
          <cell r="E2655" t="str">
            <v>RES - Reserved Placeholder</v>
          </cell>
          <cell r="F2655" t="str">
            <v>Pending</v>
          </cell>
        </row>
        <row r="2656">
          <cell r="B2656" t="str">
            <v>6105AK124-6254-ESTD-0001</v>
          </cell>
          <cell r="C2656" t="str">
            <v>Battery Energy Storage System 1 - Pad Platform and Foundations for BESS Yard - Earth Map and Bonding Design</v>
          </cell>
          <cell r="D2656" t="str">
            <v>'-</v>
          </cell>
          <cell r="E2656" t="str">
            <v>RES - Reserved Placeholder</v>
          </cell>
          <cell r="F2656" t="str">
            <v>Pending</v>
          </cell>
        </row>
        <row r="2657">
          <cell r="B2657" t="str">
            <v>6105AK124-6254-ESTD-0002</v>
          </cell>
          <cell r="C2657" t="str">
            <v>Battery Energy Storage System 1 - LV, Control and Signal Cables for BESS Yard - Electrical Equipment Installation Requirements</v>
          </cell>
          <cell r="D2657" t="str">
            <v>'-</v>
          </cell>
          <cell r="E2657" t="str">
            <v>RES - Reserved Placeholder</v>
          </cell>
          <cell r="F2657" t="str">
            <v>Pending</v>
          </cell>
        </row>
        <row r="2658">
          <cell r="B2658" t="str">
            <v>6105AK124-6254-ESTD-0003</v>
          </cell>
          <cell r="C2658" t="str">
            <v>Battery Energy Storage System 1 - Cable Racks and Trays for BESS yard - Thermal Management and Fire Prevention Design</v>
          </cell>
          <cell r="D2658" t="str">
            <v>'-</v>
          </cell>
          <cell r="E2658" t="str">
            <v>RES - Reserved Placeholder</v>
          </cell>
          <cell r="F2658" t="str">
            <v>Pending</v>
          </cell>
        </row>
        <row r="2659">
          <cell r="B2659" t="str">
            <v>6105AK124-6254-ESTD-0004</v>
          </cell>
          <cell r="C2659" t="str">
            <v>Battery Energy Storage System 1 - Cable Trench and Tunnels for BESS yard - Electrical Equipment Installation Requirements</v>
          </cell>
          <cell r="D2659" t="str">
            <v>'-</v>
          </cell>
          <cell r="E2659" t="str">
            <v>RES - Reserved Placeholder</v>
          </cell>
          <cell r="F2659" t="str">
            <v>Pending</v>
          </cell>
        </row>
        <row r="2660">
          <cell r="B2660" t="str">
            <v>6105AK124-6254-ESTD-0005</v>
          </cell>
          <cell r="C2660" t="str">
            <v>Battery Energy Storage System 1 - Cable Trench and Tunnels for BESS yard - Electrical Design Standards</v>
          </cell>
          <cell r="D2660" t="str">
            <v>'-</v>
          </cell>
          <cell r="E2660" t="str">
            <v>RES - Reserved Placeholder</v>
          </cell>
          <cell r="F2660" t="str">
            <v>Pending</v>
          </cell>
        </row>
        <row r="2661">
          <cell r="B2661" t="str">
            <v>6105AK124-6254-ESTD-0006</v>
          </cell>
          <cell r="C2661" t="str">
            <v>Battery Energy Storage System 1 - Cable Trench and Tunnels for BESS yard - Thermal Management and Fire Prevention Design</v>
          </cell>
          <cell r="D2661" t="str">
            <v>'-</v>
          </cell>
          <cell r="E2661" t="str">
            <v>RES - Reserved Placeholder</v>
          </cell>
          <cell r="F2661" t="str">
            <v>Pending</v>
          </cell>
        </row>
        <row r="2662">
          <cell r="B2662" t="str">
            <v>6105AK124-6254-ESTD-0007</v>
          </cell>
          <cell r="C2662" t="str">
            <v>Battery Energy Storage System 1 - Lightning Protection System for BESS Yard - Electrical Design Standards</v>
          </cell>
          <cell r="D2662" t="str">
            <v>'-</v>
          </cell>
          <cell r="E2662" t="str">
            <v>RES - Reserved Placeholder</v>
          </cell>
          <cell r="F2662" t="str">
            <v>Pending</v>
          </cell>
        </row>
        <row r="2663">
          <cell r="B2663" t="str">
            <v>6105AK124-6254-ESTD-0008</v>
          </cell>
          <cell r="C2663" t="str">
            <v>Battery Energy Storage System 1 - Lightning Protection System for BESS Yard - Earth Map and Bonding Design</v>
          </cell>
          <cell r="D2663" t="str">
            <v>'-</v>
          </cell>
          <cell r="E2663" t="str">
            <v>RES - Reserved Placeholder</v>
          </cell>
          <cell r="F2663" t="str">
            <v>Pending</v>
          </cell>
        </row>
        <row r="2664">
          <cell r="B2664" t="str">
            <v>6105AK124-6254-ESTD-0009</v>
          </cell>
          <cell r="C2664" t="str">
            <v>Battery Energy Storage System 1 - Lightning Protection System for BESS Yard - Thermal Management and Fire Prevention Design</v>
          </cell>
          <cell r="D2664" t="str">
            <v>'-</v>
          </cell>
          <cell r="E2664" t="str">
            <v>RES - Reserved Placeholder</v>
          </cell>
          <cell r="F2664" t="str">
            <v>Pending</v>
          </cell>
        </row>
        <row r="2665">
          <cell r="B2665" t="str">
            <v>6105AK124-6254-ESTD-0010</v>
          </cell>
          <cell r="C2665" t="str">
            <v>Battery Energy Storage System 1 - Earthing System for BESS Yard - Earth Map and Bonding Design</v>
          </cell>
          <cell r="D2665" t="str">
            <v>'-</v>
          </cell>
          <cell r="E2665" t="str">
            <v>RES - Reserved Placeholder</v>
          </cell>
          <cell r="F2665" t="str">
            <v>Pending</v>
          </cell>
        </row>
        <row r="2666">
          <cell r="B2666" t="str">
            <v>6105AK124-6254-ESTD-0011</v>
          </cell>
          <cell r="C2666" t="str">
            <v>Battery Energy Storage System 1 - Earthing System for BESS Yard - Electrical Design Standards</v>
          </cell>
          <cell r="D2666" t="str">
            <v>'-</v>
          </cell>
          <cell r="E2666" t="str">
            <v>RES - Reserved Placeholder</v>
          </cell>
          <cell r="F2666" t="str">
            <v>Pending</v>
          </cell>
        </row>
        <row r="2667">
          <cell r="B2667" t="str">
            <v>6105AK124-6254-ESTD-0012</v>
          </cell>
          <cell r="C2667" t="str">
            <v>Battery Energy Storage System 1 - Fire Protection System for BESS Yard - Thermal Management and Fire Prevention Design</v>
          </cell>
          <cell r="D2667" t="str">
            <v>'-</v>
          </cell>
          <cell r="E2667" t="str">
            <v>RES - Reserved Placeholder</v>
          </cell>
          <cell r="F2667" t="str">
            <v>Pending</v>
          </cell>
        </row>
        <row r="2668">
          <cell r="B2668" t="str">
            <v>6105AK124-6254-ESTD-0013</v>
          </cell>
          <cell r="C2668" t="str">
            <v>Battery Energy Storage System 1 - Metering Instruments for BESS Yard - Electrical Equipment Installation Requirements</v>
          </cell>
          <cell r="D2668" t="str">
            <v>'-</v>
          </cell>
          <cell r="E2668" t="str">
            <v>RES - Reserved Placeholder</v>
          </cell>
          <cell r="F2668" t="str">
            <v>Pending</v>
          </cell>
        </row>
        <row r="2669">
          <cell r="B2669" t="str">
            <v>6105AK124-6254-ESTD-0014</v>
          </cell>
          <cell r="C2669" t="str">
            <v>Battery Energy Storage System 1 - Protection Relays for BESS Yard - Electrical Equipment Installation Requirements</v>
          </cell>
          <cell r="D2669" t="str">
            <v>'-</v>
          </cell>
          <cell r="E2669" t="str">
            <v>RES - Reserved Placeholder</v>
          </cell>
          <cell r="F2669" t="str">
            <v>Pending</v>
          </cell>
        </row>
        <row r="2670">
          <cell r="B2670" t="str">
            <v>6105AK124-6254-ESTD-0015</v>
          </cell>
          <cell r="C2670" t="str">
            <v>Battery Energy Storage System 1 - Protection Relays for BESS Yard - Electrical Design Standards</v>
          </cell>
          <cell r="D2670" t="str">
            <v>'-</v>
          </cell>
          <cell r="E2670" t="str">
            <v>RES - Reserved Placeholder</v>
          </cell>
          <cell r="F2670" t="str">
            <v>Pending</v>
          </cell>
        </row>
        <row r="2671">
          <cell r="B2671" t="str">
            <v>6105AK124-6254-ESTD-0016</v>
          </cell>
          <cell r="C2671" t="str">
            <v>Battery Energy Storage System 1 - 33kV Ring Main Unit CCCCV 1 for BESS Yard - Electrical Equipment Installation Requirements</v>
          </cell>
          <cell r="D2671" t="str">
            <v>'-</v>
          </cell>
          <cell r="E2671" t="str">
            <v>RES - Reserved Placeholder</v>
          </cell>
          <cell r="F2671" t="str">
            <v>Pending</v>
          </cell>
        </row>
        <row r="2672">
          <cell r="B2672" t="str">
            <v>6105AK124-6254-ESTD-0017</v>
          </cell>
          <cell r="C2672" t="str">
            <v>Battery Energy Storage System 1 - 33kV Ring Main Unit CCCCV 1 for BESS Yard - Thermal Management and Fire Prevention Design</v>
          </cell>
          <cell r="D2672" t="str">
            <v>'-</v>
          </cell>
          <cell r="E2672" t="str">
            <v>RES - Reserved Placeholder</v>
          </cell>
          <cell r="F2672" t="str">
            <v>Pending</v>
          </cell>
        </row>
        <row r="2673">
          <cell r="B2673" t="str">
            <v>6105AK124-6254-FDBD-0001</v>
          </cell>
          <cell r="C2673" t="str">
            <v>Battery Energy Storage System 1 - Fire Protection System for BESS Yard - Control System Configuration</v>
          </cell>
          <cell r="D2673" t="str">
            <v>'-</v>
          </cell>
          <cell r="E2673" t="str">
            <v>RES - Reserved Placeholder</v>
          </cell>
          <cell r="F2673" t="str">
            <v>Pending</v>
          </cell>
        </row>
        <row r="2674">
          <cell r="B2674" t="str">
            <v>6105AK124-6254-FDIA-0001</v>
          </cell>
          <cell r="C2674" t="str">
            <v>Battery Energy Storage System 1 - Cable Racks and Trays for BESS yard - Control Network Architecture Design</v>
          </cell>
          <cell r="D2674" t="str">
            <v>'-</v>
          </cell>
          <cell r="E2674" t="str">
            <v>RES - Reserved Placeholder</v>
          </cell>
          <cell r="F2674" t="str">
            <v>Pending</v>
          </cell>
        </row>
        <row r="2675">
          <cell r="B2675" t="str">
            <v>6105AK124-6254-FDIA-0002</v>
          </cell>
          <cell r="C2675" t="str">
            <v>Battery Energy Storage System 1 - Earthing System for BESS Yard - Interface Panel and I/O Schematics</v>
          </cell>
          <cell r="D2675" t="str">
            <v>'-</v>
          </cell>
          <cell r="E2675" t="str">
            <v>RES - Reserved Placeholder</v>
          </cell>
          <cell r="F2675" t="str">
            <v>Pending</v>
          </cell>
        </row>
        <row r="2676">
          <cell r="B2676" t="str">
            <v>6105AK124-6254-FDIA-0003</v>
          </cell>
          <cell r="C2676" t="str">
            <v>Battery Energy Storage System 1 - Fire Protection System for BESS Yard - Control Network Architecture Design</v>
          </cell>
          <cell r="D2676" t="str">
            <v>'-</v>
          </cell>
          <cell r="E2676" t="str">
            <v>RES - Reserved Placeholder</v>
          </cell>
          <cell r="F2676" t="str">
            <v>Pending</v>
          </cell>
        </row>
        <row r="2677">
          <cell r="B2677" t="str">
            <v>6105AK124-6254-FDIA-0004</v>
          </cell>
          <cell r="C2677" t="str">
            <v>Battery Energy Storage System 1 - Fire Protection System for BESS Yard - Control Network Communication Design</v>
          </cell>
          <cell r="D2677" t="str">
            <v>'-</v>
          </cell>
          <cell r="E2677" t="str">
            <v>RES - Reserved Placeholder</v>
          </cell>
          <cell r="F2677" t="str">
            <v>Pending</v>
          </cell>
        </row>
        <row r="2678">
          <cell r="B2678" t="str">
            <v>6105AK124-6254-FDIA-0005</v>
          </cell>
          <cell r="C2678" t="str">
            <v>Battery Energy Storage System 1 - Fire Protection System for BESS Yard - Emergency Shutdown System Design</v>
          </cell>
          <cell r="D2678" t="str">
            <v>'-</v>
          </cell>
          <cell r="E2678" t="str">
            <v>RES - Reserved Placeholder</v>
          </cell>
          <cell r="F2678" t="str">
            <v>Pending</v>
          </cell>
        </row>
        <row r="2679">
          <cell r="B2679" t="str">
            <v>6105AK124-6254-FDIA-0006</v>
          </cell>
          <cell r="C2679" t="str">
            <v>Battery Energy Storage System 1 - Protection Relays for BESS Yard - Control Network Communication Design</v>
          </cell>
          <cell r="D2679" t="str">
            <v>'-</v>
          </cell>
          <cell r="E2679" t="str">
            <v>RES - Reserved Placeholder</v>
          </cell>
          <cell r="F2679" t="str">
            <v>Pending</v>
          </cell>
        </row>
        <row r="2680">
          <cell r="B2680" t="str">
            <v>6105AK124-6254-FLAY-0001</v>
          </cell>
          <cell r="C2680" t="str">
            <v>Battery Energy Storage System 1 - Protection Relays for BESS Yard - HMI and Graphics design</v>
          </cell>
          <cell r="D2680" t="str">
            <v>'-</v>
          </cell>
          <cell r="E2680" t="str">
            <v>RES - Reserved Placeholder</v>
          </cell>
          <cell r="F2680" t="str">
            <v>Pending</v>
          </cell>
        </row>
        <row r="2681">
          <cell r="B2681" t="str">
            <v>6105AK124-6254-FNAR-0001</v>
          </cell>
          <cell r="C2681" t="str">
            <v>Battery Energy Storage System 1 - Fire Protection System for BESS Yard - Control System Control Narrative and Interlock Design</v>
          </cell>
          <cell r="D2681" t="str">
            <v>'-</v>
          </cell>
          <cell r="E2681" t="str">
            <v>RES - Reserved Placeholder</v>
          </cell>
          <cell r="F2681" t="str">
            <v>Pending</v>
          </cell>
        </row>
        <row r="2682">
          <cell r="B2682" t="str">
            <v>6105AK124-6254-FNAR-0002</v>
          </cell>
          <cell r="C2682" t="str">
            <v>Battery Energy Storage System 1 - Fire Protection System for BESS Yard - Emergency Shutdown System Control Narrative</v>
          </cell>
          <cell r="D2682" t="str">
            <v>'-</v>
          </cell>
          <cell r="E2682" t="str">
            <v>RES - Reserved Placeholder</v>
          </cell>
          <cell r="F2682" t="str">
            <v>Pending</v>
          </cell>
        </row>
        <row r="2683">
          <cell r="B2683" t="str">
            <v>6105AK124-6254-FNAR-0003</v>
          </cell>
          <cell r="C2683" t="str">
            <v>Battery Energy Storage System 1 - Protection Relays for BESS Yard - Control System Control Narrative and Interlock Design</v>
          </cell>
          <cell r="D2683" t="str">
            <v>'-</v>
          </cell>
          <cell r="E2683" t="str">
            <v>RES - Reserved Placeholder</v>
          </cell>
          <cell r="F2683" t="str">
            <v>Pending</v>
          </cell>
        </row>
        <row r="2684">
          <cell r="B2684" t="str">
            <v>6105AK124-6254-FPHL-0001</v>
          </cell>
          <cell r="C2684" t="str">
            <v>Battery Energy Storage System 1 - Protection Relays for BESS Yard - Control System Control Philosophy</v>
          </cell>
          <cell r="D2684" t="str">
            <v>'-</v>
          </cell>
          <cell r="E2684" t="str">
            <v>RES - Reserved Placeholder</v>
          </cell>
          <cell r="F2684" t="str">
            <v>Pending</v>
          </cell>
        </row>
        <row r="2685">
          <cell r="B2685" t="str">
            <v>6105AK124-6254-FPRC-0001</v>
          </cell>
          <cell r="C2685" t="str">
            <v>Battery Energy Storage System 1 - Protection Relays for BESS Yard - Alarm Classification Methodology</v>
          </cell>
          <cell r="D2685" t="str">
            <v>'-</v>
          </cell>
          <cell r="E2685" t="str">
            <v>RES - Reserved Placeholder</v>
          </cell>
          <cell r="F2685" t="str">
            <v>Pending</v>
          </cell>
        </row>
        <row r="2686">
          <cell r="B2686" t="str">
            <v>6105AK124-6254-FSPC-0001</v>
          </cell>
          <cell r="C2686" t="str">
            <v>Battery Energy Storage System 1 - Protection Relays for BESS Yard - Historian and Server Design</v>
          </cell>
          <cell r="D2686" t="str">
            <v>'-</v>
          </cell>
          <cell r="E2686" t="str">
            <v>RES - Reserved Placeholder</v>
          </cell>
          <cell r="F2686" t="str">
            <v>Pending</v>
          </cell>
        </row>
        <row r="2687">
          <cell r="B2687" t="str">
            <v>6105AK124-6254-ICAL-0001</v>
          </cell>
          <cell r="C2687" t="str">
            <v>Battery Energy Storage System 1 - Fire Protection System for BESS Yard - Instrument Sizing and Specification Sheets</v>
          </cell>
          <cell r="D2687" t="str">
            <v>'-</v>
          </cell>
          <cell r="E2687" t="str">
            <v>RES - Reserved Placeholder</v>
          </cell>
          <cell r="F2687" t="str">
            <v>Pending</v>
          </cell>
        </row>
        <row r="2688">
          <cell r="B2688" t="str">
            <v>6105AK124-6254-ICAL-0002</v>
          </cell>
          <cell r="C2688" t="str">
            <v>Battery Energy Storage System 1 - Metering Instruments for BESS Yard - Instrument Sizing and Specification Sheets</v>
          </cell>
          <cell r="D2688" t="str">
            <v>'-</v>
          </cell>
          <cell r="E2688" t="str">
            <v>RES - Reserved Placeholder</v>
          </cell>
          <cell r="F2688" t="str">
            <v>Pending</v>
          </cell>
        </row>
        <row r="2689">
          <cell r="B2689" t="str">
            <v>6105AK124-6254-IDIA-0001</v>
          </cell>
          <cell r="C2689" t="str">
            <v>Battery Energy Storage System 1 - Fire Protection System for BESS Yard - Smoke and Fire Detection System Design</v>
          </cell>
          <cell r="D2689" t="str">
            <v>'-</v>
          </cell>
          <cell r="E2689" t="str">
            <v>RES - Reserved Placeholder</v>
          </cell>
          <cell r="F2689" t="str">
            <v>Pending</v>
          </cell>
        </row>
        <row r="2690">
          <cell r="B2690" t="str">
            <v>6105AK124-6254-IDIA-0002</v>
          </cell>
          <cell r="C2690" t="str">
            <v>Battery Energy Storage System 1 - Perimeter Fencing for BESS Yard - Closed Circuit Television (CCTV) Design</v>
          </cell>
          <cell r="D2690" t="str">
            <v>'-</v>
          </cell>
          <cell r="E2690" t="str">
            <v>RES - Reserved Placeholder</v>
          </cell>
          <cell r="F2690" t="str">
            <v>Pending</v>
          </cell>
        </row>
        <row r="2691">
          <cell r="B2691" t="str">
            <v>6105AK124-6254-IDIA-0003</v>
          </cell>
          <cell r="C2691" t="str">
            <v>Battery Energy Storage System 1 - Collection Sump from Bunds for BESS Yard - Smoke and Fire Detection System Design</v>
          </cell>
          <cell r="D2691" t="str">
            <v>'-</v>
          </cell>
          <cell r="E2691" t="str">
            <v>RES - Reserved Placeholder</v>
          </cell>
          <cell r="F2691" t="str">
            <v>Pending</v>
          </cell>
        </row>
        <row r="2692">
          <cell r="B2692" t="str">
            <v>6105AK124-6254-IHAC-0001</v>
          </cell>
          <cell r="C2692" t="str">
            <v>Battery Energy Storage System 1 - Fire Protection System for BESS Yard - Process Safety Design Review (HAZOP and LOPA)</v>
          </cell>
          <cell r="D2692" t="str">
            <v>'-</v>
          </cell>
          <cell r="E2692" t="str">
            <v>RES - Reserved Placeholder</v>
          </cell>
          <cell r="F2692" t="str">
            <v>Pending</v>
          </cell>
        </row>
        <row r="2693">
          <cell r="B2693" t="str">
            <v>6105AK124-6254-IITD-0001</v>
          </cell>
          <cell r="C2693" t="str">
            <v>Battery Energy Storage System 1 - Collection Sump from Bunds for BESS Yard - Instrument Wiring Loop Diagrams and Cable Schedule</v>
          </cell>
          <cell r="D2693" t="str">
            <v>'-</v>
          </cell>
          <cell r="E2693" t="str">
            <v>RES - Reserved Placeholder</v>
          </cell>
          <cell r="F2693" t="str">
            <v>Pending</v>
          </cell>
        </row>
        <row r="2694">
          <cell r="B2694" t="str">
            <v>6105AK124-6254-IITD-0002</v>
          </cell>
          <cell r="C2694" t="str">
            <v>Battery Energy Storage System 1 - Metering Instruments for BESS Yard - Instrument Wiring Loop Diagrams and Cable Schedule</v>
          </cell>
          <cell r="D2694" t="str">
            <v>'-</v>
          </cell>
          <cell r="E2694" t="str">
            <v>RES - Reserved Placeholder</v>
          </cell>
          <cell r="F2694" t="str">
            <v>Pending</v>
          </cell>
        </row>
        <row r="2695">
          <cell r="B2695" t="str">
            <v>6105AK124-6254-ILST-0001</v>
          </cell>
          <cell r="C2695" t="str">
            <v>Battery Energy Storage System 1 - Fire Protection System for BESS Yard - Equipment Alarm and Trip Level Register</v>
          </cell>
          <cell r="D2695" t="str">
            <v>'-</v>
          </cell>
          <cell r="E2695" t="str">
            <v>RES - Reserved Placeholder</v>
          </cell>
          <cell r="F2695" t="str">
            <v>Pending</v>
          </cell>
        </row>
        <row r="2696">
          <cell r="B2696" t="str">
            <v>6105AK124-6254-ILST-0002</v>
          </cell>
          <cell r="C2696" t="str">
            <v>Battery Energy Storage System 1 - Fire Protection System for BESS Yard - Instrumentation Equipment Tag Register</v>
          </cell>
          <cell r="D2696" t="str">
            <v>'-</v>
          </cell>
          <cell r="E2696" t="str">
            <v>RES - Reserved Placeholder</v>
          </cell>
          <cell r="F2696" t="str">
            <v>Pending</v>
          </cell>
        </row>
        <row r="2697">
          <cell r="B2697" t="str">
            <v>6105AK124-6254-ILST-0003</v>
          </cell>
          <cell r="C2697" t="str">
            <v>Battery Energy Storage System 1 - Collection Sump from Bunds for BESS Yard - Equipment Alarm and Trip Level Register</v>
          </cell>
          <cell r="D2697" t="str">
            <v>'-</v>
          </cell>
          <cell r="E2697" t="str">
            <v>RES - Reserved Placeholder</v>
          </cell>
          <cell r="F2697" t="str">
            <v>Pending</v>
          </cell>
        </row>
        <row r="2698">
          <cell r="B2698" t="str">
            <v>6105AK124-6254-ILST-0004</v>
          </cell>
          <cell r="C2698" t="str">
            <v>Battery Energy Storage System 1 - Metering Instruments for BESS Yard - Instrumentation Equipment Tag Register</v>
          </cell>
          <cell r="D2698" t="str">
            <v>'-</v>
          </cell>
          <cell r="E2698" t="str">
            <v>RES - Reserved Placeholder</v>
          </cell>
          <cell r="F2698" t="str">
            <v>Pending</v>
          </cell>
        </row>
        <row r="2699">
          <cell r="B2699" t="str">
            <v>6105AK124-6254-ILST-0005</v>
          </cell>
          <cell r="C2699" t="str">
            <v>Battery Energy Storage System 1 - Metering Instruments for BESS Yard - Equipment Alarm and Trip Level Register</v>
          </cell>
          <cell r="D2699" t="str">
            <v>'-</v>
          </cell>
          <cell r="E2699" t="str">
            <v>RES - Reserved Placeholder</v>
          </cell>
          <cell r="F2699" t="str">
            <v>Pending</v>
          </cell>
        </row>
        <row r="2700">
          <cell r="B2700" t="str">
            <v>6105AK124-6254-IQRA-0001</v>
          </cell>
          <cell r="C2700" t="str">
            <v>Battery Energy Storage System 1 - Fire Protection System for BESS Yard - Risk Assessment: Fire and Explosions</v>
          </cell>
          <cell r="D2700" t="str">
            <v>'-</v>
          </cell>
          <cell r="E2700" t="str">
            <v>RES - Reserved Placeholder</v>
          </cell>
          <cell r="F2700" t="str">
            <v>Pending</v>
          </cell>
        </row>
        <row r="2701">
          <cell r="B2701" t="str">
            <v>6105AK124-6254-IQRA-0002</v>
          </cell>
          <cell r="C2701" t="str">
            <v>Battery Energy Storage System 1 - Collection Sump from Bunds for BESS Yard - Risk Assessment: Fire and Explosions</v>
          </cell>
          <cell r="D2701" t="str">
            <v>'-</v>
          </cell>
          <cell r="E2701" t="str">
            <v>RES - Reserved Placeholder</v>
          </cell>
          <cell r="F2701" t="str">
            <v>Pending</v>
          </cell>
        </row>
        <row r="2702">
          <cell r="B2702" t="str">
            <v>6105AK124-6254-ISPC-0001</v>
          </cell>
          <cell r="C2702" t="str">
            <v>Battery Energy Storage System 1 - Earthing System for BESS Yard - Junction Box and Interface Cabinet Design</v>
          </cell>
          <cell r="D2702" t="str">
            <v>'-</v>
          </cell>
          <cell r="E2702" t="str">
            <v>RES - Reserved Placeholder</v>
          </cell>
          <cell r="F2702" t="str">
            <v>Pending</v>
          </cell>
        </row>
        <row r="2703">
          <cell r="B2703" t="str">
            <v>6105AK124-6254-ISPC-0002</v>
          </cell>
          <cell r="C2703" t="str">
            <v>Battery Energy Storage System 1 - Collection Sump from Bunds for BESS Yard - Junction Box and Interface Cabinet Design</v>
          </cell>
          <cell r="D2703" t="str">
            <v>'-</v>
          </cell>
          <cell r="E2703" t="str">
            <v>RES - Reserved Placeholder</v>
          </cell>
          <cell r="F2703" t="str">
            <v>Pending</v>
          </cell>
        </row>
        <row r="2704">
          <cell r="B2704" t="str">
            <v>6105AK124-6254-ISPC-0003</v>
          </cell>
          <cell r="C2704" t="str">
            <v>Battery Energy Storage System 1 - Metering Instruments for BESS Yard - Junction Box and Interface Cabinet Design</v>
          </cell>
          <cell r="D2704" t="str">
            <v>'-</v>
          </cell>
          <cell r="E2704" t="str">
            <v>RES - Reserved Placeholder</v>
          </cell>
          <cell r="F2704" t="str">
            <v>Pending</v>
          </cell>
        </row>
        <row r="2705">
          <cell r="B2705" t="str">
            <v>6105AK124-6254-MCAL-0001</v>
          </cell>
          <cell r="C2705" t="str">
            <v>Battery Energy Storage System 1 - Offloading Spreader Beam and Equipment for BESS - Vessel and Structure Design with Stress Analysis Calcs</v>
          </cell>
          <cell r="D2705" t="str">
            <v>'-</v>
          </cell>
          <cell r="E2705" t="str">
            <v>RES - Reserved Placeholder</v>
          </cell>
          <cell r="F2705" t="str">
            <v>Pending</v>
          </cell>
        </row>
        <row r="2706">
          <cell r="B2706" t="str">
            <v>6105AK124-6254-MCAL-0002</v>
          </cell>
          <cell r="C2706" t="str">
            <v>Battery Energy Storage System 1 - Cable Racks and Trays for BESS yard - Vessel and Structure Design with Stress Analysis Calcs</v>
          </cell>
          <cell r="D2706" t="str">
            <v>'-</v>
          </cell>
          <cell r="E2706" t="str">
            <v>RES - Reserved Placeholder</v>
          </cell>
          <cell r="F2706" t="str">
            <v>Pending</v>
          </cell>
        </row>
        <row r="2707">
          <cell r="B2707" t="str">
            <v>6105AK124-6254-MCAL-0003</v>
          </cell>
          <cell r="C2707" t="str">
            <v>Battery Energy Storage System 1 - Fire Protection System for BESS Yard - Piping Pressure Drop Calculations</v>
          </cell>
          <cell r="D2707" t="str">
            <v>'-</v>
          </cell>
          <cell r="E2707" t="str">
            <v>RES - Reserved Placeholder</v>
          </cell>
          <cell r="F2707" t="str">
            <v>Pending</v>
          </cell>
        </row>
        <row r="2708">
          <cell r="B2708" t="str">
            <v>6105AK124-6254-MDST-0001</v>
          </cell>
          <cell r="C2708" t="str">
            <v>Battery Energy Storage System 1 - Fire Protection System for BESS Yard - Pressure Relief Devices Design and Specification</v>
          </cell>
          <cell r="D2708" t="str">
            <v>'-</v>
          </cell>
          <cell r="E2708" t="str">
            <v>RES - Reserved Placeholder</v>
          </cell>
          <cell r="F2708" t="str">
            <v>Pending</v>
          </cell>
        </row>
        <row r="2709">
          <cell r="B2709" t="str">
            <v>6105AK124-6254-MEQL-0001</v>
          </cell>
          <cell r="C2709" t="str">
            <v>Battery Energy Storage System 1 - Fire Protection System for BESS Yard - Mechanical Equipment Register with Specifications</v>
          </cell>
          <cell r="D2709" t="str">
            <v>'-</v>
          </cell>
          <cell r="E2709" t="str">
            <v>RES - Reserved Placeholder</v>
          </cell>
          <cell r="F2709" t="str">
            <v>Pending</v>
          </cell>
        </row>
        <row r="2710">
          <cell r="B2710" t="str">
            <v>6105AK124-6254-MISO-0001</v>
          </cell>
          <cell r="C2710" t="str">
            <v>Battery Energy Storage System 1 - Fire Protection System for BESS Yard - Piping Isometric Design and Layouts</v>
          </cell>
          <cell r="D2710" t="str">
            <v>'-</v>
          </cell>
          <cell r="E2710" t="str">
            <v>RES - Reserved Placeholder</v>
          </cell>
          <cell r="F2710" t="str">
            <v>Pending</v>
          </cell>
        </row>
        <row r="2711">
          <cell r="B2711" t="str">
            <v>6105AK124-6254-MPRC-0001</v>
          </cell>
          <cell r="C2711" t="str">
            <v>Battery Energy Storage System 1 - Terrace, Roads and Access-ways for BESS Yard - Rigging Study and Lifting Equipment Design</v>
          </cell>
          <cell r="D2711" t="str">
            <v>'-</v>
          </cell>
          <cell r="E2711" t="str">
            <v>RES - Reserved Placeholder</v>
          </cell>
          <cell r="F2711" t="str">
            <v>Pending</v>
          </cell>
        </row>
        <row r="2712">
          <cell r="B2712" t="str">
            <v>6105AK124-6254-MPSP-0001</v>
          </cell>
          <cell r="C2712" t="str">
            <v>Battery Energy Storage System 1 - LV, Control and Signal Cables for BESS Yard - Pipe and Cable Support Racks Design</v>
          </cell>
          <cell r="D2712" t="str">
            <v>'-</v>
          </cell>
          <cell r="E2712" t="str">
            <v>RES - Reserved Placeholder</v>
          </cell>
          <cell r="F2712" t="str">
            <v>Pending</v>
          </cell>
        </row>
        <row r="2713">
          <cell r="B2713" t="str">
            <v>6105AK124-6254-MPSP-0002</v>
          </cell>
          <cell r="C2713" t="str">
            <v>Battery Energy Storage System 1 - Cable Racks and Trays for BESS yard - Pipe and Cable Support Racks Design</v>
          </cell>
          <cell r="D2713" t="str">
            <v>'-</v>
          </cell>
          <cell r="E2713" t="str">
            <v>RES - Reserved Placeholder</v>
          </cell>
          <cell r="F2713" t="str">
            <v>Pending</v>
          </cell>
        </row>
        <row r="2714">
          <cell r="B2714" t="str">
            <v>6105AK124-6254-MPSP-0003</v>
          </cell>
          <cell r="C2714" t="str">
            <v>Battery Energy Storage System 1 - Fire Protection System for BESS Yard - Pipe and Cable Support Racks Design</v>
          </cell>
          <cell r="D2714" t="str">
            <v>'-</v>
          </cell>
          <cell r="E2714" t="str">
            <v>RES - Reserved Placeholder</v>
          </cell>
          <cell r="F2714" t="str">
            <v>Pending</v>
          </cell>
        </row>
        <row r="2715">
          <cell r="B2715" t="str">
            <v>6105AK124-6254-MQAD-0001</v>
          </cell>
          <cell r="C2715" t="str">
            <v>Battery Energy Storage System 1 - Fire Protection System for BESS Yard - Fabrication Inspection QC Pack (Incl. NDT)</v>
          </cell>
          <cell r="D2715" t="str">
            <v>'-</v>
          </cell>
          <cell r="E2715" t="str">
            <v>RES - Reserved Placeholder</v>
          </cell>
          <cell r="F2715" t="str">
            <v>Pending</v>
          </cell>
        </row>
        <row r="2716">
          <cell r="B2716" t="str">
            <v>6105AK124-6254-MSHP-0001</v>
          </cell>
          <cell r="C2716" t="str">
            <v>Battery Energy Storage System 1 - Offloading Spreader Beam and Equipment for BESS - Equipment Fabrication Drawings</v>
          </cell>
          <cell r="D2716" t="str">
            <v>'-</v>
          </cell>
          <cell r="E2716" t="str">
            <v>RES - Reserved Placeholder</v>
          </cell>
          <cell r="F2716" t="str">
            <v>Pending</v>
          </cell>
        </row>
        <row r="2717">
          <cell r="B2717" t="str">
            <v>6105AK124-6254-MSPC-0001</v>
          </cell>
          <cell r="C2717" t="str">
            <v>Battery Energy Storage System 1 - Offloading Spreader Beam and Equipment for BESS - Lifting and Crawl Beam Design Specification</v>
          </cell>
          <cell r="D2717" t="str">
            <v>'-</v>
          </cell>
          <cell r="E2717" t="str">
            <v>RES - Reserved Placeholder</v>
          </cell>
          <cell r="F2717" t="str">
            <v>Pending</v>
          </cell>
        </row>
        <row r="2718">
          <cell r="B2718" t="str">
            <v>6105AK124-6254-MSPC-0002</v>
          </cell>
          <cell r="C2718" t="str">
            <v>Battery Energy Storage System 1 - Offloading Spreader Beam and Equipment for BESS - Material Selection and Verification Specification</v>
          </cell>
          <cell r="D2718" t="str">
            <v>'-</v>
          </cell>
          <cell r="E2718" t="str">
            <v>RES - Reserved Placeholder</v>
          </cell>
          <cell r="F2718" t="str">
            <v>Pending</v>
          </cell>
        </row>
        <row r="2719">
          <cell r="B2719" t="str">
            <v>6105AK124-6254-MSPC-0003</v>
          </cell>
          <cell r="C2719" t="str">
            <v>Battery Energy Storage System 1 - Cable Racks and Trays for BESS yard - Material Selection and Verification Specification</v>
          </cell>
          <cell r="D2719" t="str">
            <v>'-</v>
          </cell>
          <cell r="E2719" t="str">
            <v>RES - Reserved Placeholder</v>
          </cell>
          <cell r="F2719" t="str">
            <v>Pending</v>
          </cell>
        </row>
        <row r="2720">
          <cell r="B2720" t="str">
            <v>6105AK124-6254-MSPC-0004</v>
          </cell>
          <cell r="C2720" t="str">
            <v>Battery Energy Storage System 1 - Fire Protection System for BESS Yard - Material Selection and Verification Specification</v>
          </cell>
          <cell r="D2720" t="str">
            <v>'-</v>
          </cell>
          <cell r="E2720" t="str">
            <v>RES - Reserved Placeholder</v>
          </cell>
          <cell r="F2720" t="str">
            <v>Pending</v>
          </cell>
        </row>
        <row r="2721">
          <cell r="B2721" t="str">
            <v>6105AK124-6254-MSPC-0005</v>
          </cell>
          <cell r="C2721" t="str">
            <v>Battery Energy Storage System 1 - Fire Protection System for BESS Yard - Gasket Schedule and Material Specification</v>
          </cell>
          <cell r="D2721" t="str">
            <v>'-</v>
          </cell>
          <cell r="E2721" t="str">
            <v>RES - Reserved Placeholder</v>
          </cell>
          <cell r="F2721" t="str">
            <v>Pending</v>
          </cell>
        </row>
        <row r="2722">
          <cell r="B2722" t="str">
            <v>6105AK124-6254-TRPT-0001</v>
          </cell>
          <cell r="C2722" t="str">
            <v>Battery Energy Storage System 1 - Pad Platform and Foundations for BESS Yard - Site Surveying and Geotechnical Report</v>
          </cell>
          <cell r="D2722" t="str">
            <v>'-</v>
          </cell>
          <cell r="E2722" t="str">
            <v>RES - Reserved Placeholder</v>
          </cell>
          <cell r="F2722" t="str">
            <v>Pending</v>
          </cell>
        </row>
        <row r="2723">
          <cell r="B2723" t="str">
            <v>6105AK124-6254-TRPT-0002</v>
          </cell>
          <cell r="C2723" t="str">
            <v>Battery Energy Storage System 1 - Perimeter Fencing for BESS Yard - Site Surveying and Geotechnical Report</v>
          </cell>
          <cell r="D2723" t="str">
            <v>'-</v>
          </cell>
          <cell r="E2723" t="str">
            <v>RES - Reserved Placeholder</v>
          </cell>
          <cell r="F2723" t="str">
            <v>Pending</v>
          </cell>
        </row>
        <row r="2724">
          <cell r="B2724" t="str">
            <v>6105AK124-6254-TRPT-0003</v>
          </cell>
          <cell r="C2724" t="str">
            <v>Battery Energy Storage System 1 - Terrace, Roads and Access-ways for BESS Yard - Site Surveying and Geotechnical Report</v>
          </cell>
          <cell r="D2724" t="str">
            <v>'-</v>
          </cell>
          <cell r="E2724" t="str">
            <v>RES - Reserved Placeholder</v>
          </cell>
          <cell r="F2724" t="str">
            <v>Pending</v>
          </cell>
        </row>
        <row r="2725">
          <cell r="B2725" t="str">
            <v>6105AK124-6254-TRPT-0004</v>
          </cell>
          <cell r="C2725" t="str">
            <v>Battery Energy Storage System 1 - Collection Sump from Bunds for BESS Yard - Site Surveying and Geotechnical Report</v>
          </cell>
          <cell r="D2725" t="str">
            <v>'-</v>
          </cell>
          <cell r="E2725" t="str">
            <v>RES - Reserved Placeholder</v>
          </cell>
          <cell r="F2725" t="str">
            <v>Pending</v>
          </cell>
        </row>
        <row r="2726">
          <cell r="B2726" t="str">
            <v>6105AK124-6254-TSPC-0001</v>
          </cell>
          <cell r="C2726" t="str">
            <v>Battery Energy Storage System 1 - Pad Platform and Foundations for BESS Yard - Civil Design and Requirements</v>
          </cell>
          <cell r="D2726" t="str">
            <v>'-</v>
          </cell>
          <cell r="E2726" t="str">
            <v>RES - Reserved Placeholder</v>
          </cell>
          <cell r="F2726" t="str">
            <v>Pending</v>
          </cell>
        </row>
        <row r="2727">
          <cell r="B2727" t="str">
            <v>6105AK124-6254-TSPC-0002</v>
          </cell>
          <cell r="C2727" t="str">
            <v>Battery Energy Storage System 1 - Cable Trench and Tunnels for BESS yard - Civil Design and Requirements</v>
          </cell>
          <cell r="D2727" t="str">
            <v>'-</v>
          </cell>
          <cell r="E2727" t="str">
            <v>RES - Reserved Placeholder</v>
          </cell>
          <cell r="F2727" t="str">
            <v>Pending</v>
          </cell>
        </row>
        <row r="2728">
          <cell r="B2728" t="str">
            <v>6105AK124-6254-TSPC-0003</v>
          </cell>
          <cell r="C2728" t="str">
            <v>Battery Energy Storage System 1 - Earthing System for BESS Yard - Civil Design and Requirements</v>
          </cell>
          <cell r="D2728" t="str">
            <v>'-</v>
          </cell>
          <cell r="E2728" t="str">
            <v>RES - Reserved Placeholder</v>
          </cell>
          <cell r="F2728" t="str">
            <v>Pending</v>
          </cell>
        </row>
        <row r="2729">
          <cell r="B2729" t="str">
            <v>6105AK124-6254-TSPC-0004</v>
          </cell>
          <cell r="C2729" t="str">
            <v>Battery Energy Storage System 1 - Collection Sump from Bunds for BESS Yard - Civil Design and Requirements</v>
          </cell>
          <cell r="D2729" t="str">
            <v>'-</v>
          </cell>
          <cell r="E2729" t="str">
            <v>RES - Reserved Placeholder</v>
          </cell>
          <cell r="F2729" t="str">
            <v>Pending</v>
          </cell>
        </row>
        <row r="2730">
          <cell r="B2730" t="str">
            <v>6105AK124-6254-WELE-0001</v>
          </cell>
          <cell r="C2730" t="str">
            <v>Battery Energy Storage System 1 - Pad Platform and Foundations for BESS Yard - Bulk Earth Works Design and Report</v>
          </cell>
          <cell r="D2730" t="str">
            <v>'-</v>
          </cell>
          <cell r="E2730" t="str">
            <v>RES - Reserved Placeholder</v>
          </cell>
          <cell r="F2730" t="str">
            <v>Pending</v>
          </cell>
        </row>
        <row r="2731">
          <cell r="B2731" t="str">
            <v>6105AK124-6254-WELE-0002</v>
          </cell>
          <cell r="C2731" t="str">
            <v>Battery Energy Storage System 1 - Cable Trench and Tunnels for BESS yard - Bulk Earth Works Design and Report</v>
          </cell>
          <cell r="D2731" t="str">
            <v>'-</v>
          </cell>
          <cell r="E2731" t="str">
            <v>RES - Reserved Placeholder</v>
          </cell>
          <cell r="F2731" t="str">
            <v>Pending</v>
          </cell>
        </row>
        <row r="2732">
          <cell r="B2732" t="str">
            <v>6105AK124-6254-WELE-0003</v>
          </cell>
          <cell r="C2732" t="str">
            <v>Battery Energy Storage System 1 - Terrace, Roads and Access-ways for BESS Yard - Bulk Earth Works Design and Report</v>
          </cell>
          <cell r="D2732" t="str">
            <v>'-</v>
          </cell>
          <cell r="E2732" t="str">
            <v>RES - Reserved Placeholder</v>
          </cell>
          <cell r="F2732" t="str">
            <v>Pending</v>
          </cell>
        </row>
        <row r="2733">
          <cell r="B2733" t="str">
            <v>6105AK124-6254-WELE-0004</v>
          </cell>
          <cell r="C2733" t="str">
            <v>Battery Energy Storage System 1 - Collection Sump from Bunds for BESS Yard - Bulk Earth Works Design and Report</v>
          </cell>
          <cell r="D2733" t="str">
            <v>'-</v>
          </cell>
          <cell r="E2733" t="str">
            <v>RES - Reserved Placeholder</v>
          </cell>
          <cell r="F2733" t="str">
            <v>Pending</v>
          </cell>
        </row>
        <row r="2734">
          <cell r="B2734" t="str">
            <v>6105AK124-6254-WLAY-0001</v>
          </cell>
          <cell r="C2734" t="str">
            <v>Battery Energy Storage System 1 - Pad Platform and Foundations for BESS Yard - Drainage, Run-off and Impoundment Design</v>
          </cell>
          <cell r="D2734" t="str">
            <v>'-</v>
          </cell>
          <cell r="E2734" t="str">
            <v>RES - Reserved Placeholder</v>
          </cell>
          <cell r="F2734" t="str">
            <v>Pending</v>
          </cell>
        </row>
        <row r="2735">
          <cell r="B2735" t="str">
            <v>6105AK124-6254-WLAY-0002</v>
          </cell>
          <cell r="C2735" t="str">
            <v>Battery Energy Storage System 1 - Cable Trench and Tunnels for BESS yard - Drainage, Run-off and Impoundment Design</v>
          </cell>
          <cell r="D2735" t="str">
            <v>'-</v>
          </cell>
          <cell r="E2735" t="str">
            <v>RES - Reserved Placeholder</v>
          </cell>
          <cell r="F2735" t="str">
            <v>Pending</v>
          </cell>
        </row>
        <row r="2736">
          <cell r="B2736" t="str">
            <v>6105AK124-6254-WLAY-0003</v>
          </cell>
          <cell r="C2736" t="str">
            <v>Battery Energy Storage System 1 - Terrace, Roads and Access-ways for BESS Yard - Drainage, Run-off and Impoundment Design</v>
          </cell>
          <cell r="D2736" t="str">
            <v>'-</v>
          </cell>
          <cell r="E2736" t="str">
            <v>RES - Reserved Placeholder</v>
          </cell>
          <cell r="F2736" t="str">
            <v>Pending</v>
          </cell>
        </row>
        <row r="2737">
          <cell r="B2737" t="str">
            <v>6105AK124-6254-WLAY-0004</v>
          </cell>
          <cell r="C2737" t="str">
            <v>Battery Energy Storage System 1 - Collection Sump from Bunds for BESS Yard - Drainage, Run-off and Impoundment Design</v>
          </cell>
          <cell r="D2737" t="str">
            <v>'-</v>
          </cell>
          <cell r="E2737" t="str">
            <v>RES - Reserved Placeholder</v>
          </cell>
          <cell r="F2737" t="str">
            <v>Pending</v>
          </cell>
        </row>
        <row r="2738">
          <cell r="B2738" t="str">
            <v>6105AK124-6254-WTRP-0001</v>
          </cell>
          <cell r="C2738" t="str">
            <v>Battery Energy Storage System 1 - Pad Platform and Foundations for BESS Yard - Soil Classification and Nomination Deliverables</v>
          </cell>
          <cell r="D2738" t="str">
            <v>'-</v>
          </cell>
          <cell r="E2738" t="str">
            <v>RES - Reserved Placeholder</v>
          </cell>
          <cell r="F2738" t="str">
            <v>Pending</v>
          </cell>
        </row>
        <row r="2739">
          <cell r="B2739" t="str">
            <v>6105AK124-6254-WTRP-0002</v>
          </cell>
          <cell r="C2739" t="str">
            <v>Battery Energy Storage System 1 - Pad Platform and Foundations for BESS Yard - Soil Resistivity Testing Report</v>
          </cell>
          <cell r="D2739" t="str">
            <v>'-</v>
          </cell>
          <cell r="E2739" t="str">
            <v>RES - Reserved Placeholder</v>
          </cell>
          <cell r="F2739" t="str">
            <v>Pending</v>
          </cell>
        </row>
        <row r="2740">
          <cell r="B2740" t="str">
            <v>6105AK124-6254-WTRP-0003</v>
          </cell>
          <cell r="C2740" t="str">
            <v>Battery Energy Storage System 1 - LV, Control and Signal Cables for BESS Yard - Soil Classification and Nomination Deliverables</v>
          </cell>
          <cell r="D2740" t="str">
            <v>'-</v>
          </cell>
          <cell r="E2740" t="str">
            <v>RES - Reserved Placeholder</v>
          </cell>
          <cell r="F2740" t="str">
            <v>Pending</v>
          </cell>
        </row>
        <row r="2741">
          <cell r="B2741" t="str">
            <v>6105AK124-6254-WTRP-0004</v>
          </cell>
          <cell r="C2741" t="str">
            <v>Battery Energy Storage System 1 - Cable Trench and Tunnels for BESS yard - Soil Classification and Nomination Deliverables</v>
          </cell>
          <cell r="D2741" t="str">
            <v>'-</v>
          </cell>
          <cell r="E2741" t="str">
            <v>RES - Reserved Placeholder</v>
          </cell>
          <cell r="F2741" t="str">
            <v>Pending</v>
          </cell>
        </row>
        <row r="2742">
          <cell r="B2742" t="str">
            <v>6105AK124-6254-WTRP-0005</v>
          </cell>
          <cell r="C2742" t="str">
            <v>Battery Energy Storage System 1 - Lightning Protection System for BESS Yard - Soil Classification and Nomination Deliverables</v>
          </cell>
          <cell r="D2742" t="str">
            <v>'-</v>
          </cell>
          <cell r="E2742" t="str">
            <v>RES - Reserved Placeholder</v>
          </cell>
          <cell r="F2742" t="str">
            <v>Pending</v>
          </cell>
        </row>
        <row r="2743">
          <cell r="B2743" t="str">
            <v>6105AK124-6254-WTRP-0006</v>
          </cell>
          <cell r="C2743" t="str">
            <v>Battery Energy Storage System 1 - Lightning Protection System for BESS Yard - Soil Resistivity Testing Report</v>
          </cell>
          <cell r="D2743" t="str">
            <v>'-</v>
          </cell>
          <cell r="E2743" t="str">
            <v>RES - Reserved Placeholder</v>
          </cell>
          <cell r="F2743" t="str">
            <v>Pending</v>
          </cell>
        </row>
        <row r="2744">
          <cell r="B2744" t="str">
            <v>6105AK124-6254-WTRP-0007</v>
          </cell>
          <cell r="C2744" t="str">
            <v>Battery Energy Storage System 1 - Earthing System for BESS Yard - Soil Resistivity Testing Report</v>
          </cell>
          <cell r="D2744" t="str">
            <v>'-</v>
          </cell>
          <cell r="E2744" t="str">
            <v>RES - Reserved Placeholder</v>
          </cell>
          <cell r="F2744" t="str">
            <v>Pending</v>
          </cell>
        </row>
        <row r="2745">
          <cell r="B2745" t="str">
            <v>6105AK124-6254-WTRP-0008</v>
          </cell>
          <cell r="C2745" t="str">
            <v>Battery Energy Storage System 1 - Terrace, Roads and Access-ways for BESS Yard - Soil Classification and Nomination Deliverables</v>
          </cell>
          <cell r="D2745" t="str">
            <v>'-</v>
          </cell>
          <cell r="E2745" t="str">
            <v>RES - Reserved Placeholder</v>
          </cell>
          <cell r="F2745" t="str">
            <v>Pending</v>
          </cell>
        </row>
        <row r="2746">
          <cell r="B2746" t="str">
            <v>6105AK124-6254-WTRP-0009</v>
          </cell>
          <cell r="C2746" t="str">
            <v>Battery Energy Storage System 1 - Terrace, Roads and Access-ways for BESS Yard - Soil Resistivity Testing Report</v>
          </cell>
          <cell r="D2746" t="str">
            <v>'-</v>
          </cell>
          <cell r="E2746" t="str">
            <v>RES - Reserved Placeholder</v>
          </cell>
          <cell r="F2746" t="str">
            <v>Pending</v>
          </cell>
        </row>
        <row r="2747">
          <cell r="B2747" t="str">
            <v>6105AK124-6256-CDTL-0001</v>
          </cell>
          <cell r="C2747" t="str">
            <v>Synchronous Condenser 2 - Main Consumer Substation - Transformer Detail</v>
          </cell>
          <cell r="D2747" t="str">
            <v>'-</v>
          </cell>
          <cell r="E2747" t="str">
            <v>RES - Reserved Placeholder</v>
          </cell>
          <cell r="F2747" t="str">
            <v>Pending</v>
          </cell>
        </row>
        <row r="2748">
          <cell r="B2748" t="str">
            <v>6105AK124-6256-CDTL-0002</v>
          </cell>
          <cell r="C2748" t="str">
            <v>Synchronous Condenser 2 - Main Consumer Substation - Synchronous Condenser Detail</v>
          </cell>
          <cell r="D2748" t="str">
            <v>'-</v>
          </cell>
          <cell r="E2748" t="str">
            <v>RES - Reserved Placeholder</v>
          </cell>
          <cell r="F2748" t="str">
            <v>Pending</v>
          </cell>
        </row>
        <row r="2749">
          <cell r="B2749" t="str">
            <v>6105AK124-6256-CFND-0001</v>
          </cell>
          <cell r="C2749" t="str">
            <v>Synchronous Condenser 2 - Small Power and Lighting for Synchronous Condensers Yard 2 - Civil Foundation Design</v>
          </cell>
          <cell r="D2749" t="str">
            <v>'-</v>
          </cell>
          <cell r="E2749" t="str">
            <v>RES - Reserved Placeholder</v>
          </cell>
          <cell r="F2749" t="str">
            <v>Pending</v>
          </cell>
        </row>
        <row r="2750">
          <cell r="B2750" t="str">
            <v>6105AK124-6256-CFND-0002</v>
          </cell>
          <cell r="C2750" t="str">
            <v>Synchronous Condenser 2 - Cable Racks and Trays for Synchronous Condensers Yard 2 - Civil Foundation Design</v>
          </cell>
          <cell r="D2750" t="str">
            <v>'-</v>
          </cell>
          <cell r="E2750" t="str">
            <v>RES - Reserved Placeholder</v>
          </cell>
          <cell r="F2750" t="str">
            <v>Pending</v>
          </cell>
        </row>
        <row r="2751">
          <cell r="B2751" t="str">
            <v>6105AK124-6256-CGAD-0001</v>
          </cell>
          <cell r="C2751" t="str">
            <v>Synchronous Condenser 2 - Terrace Roads and Access-ways for Synchronous Condensers Yard 2 - Buildings and Structures GA</v>
          </cell>
          <cell r="D2751" t="str">
            <v>'-</v>
          </cell>
          <cell r="E2751" t="str">
            <v>RES - Reserved Placeholder</v>
          </cell>
          <cell r="F2751" t="str">
            <v>Pending</v>
          </cell>
        </row>
        <row r="2752">
          <cell r="B2752" t="str">
            <v>6105AK124-6256-CGAD-0002</v>
          </cell>
          <cell r="C2752" t="str">
            <v>Synchronous Condenser 2 - Terrace Roads and Access-ways for Synchronous Condensers Yard 2 - Cables, OHL and Fibre Route GA</v>
          </cell>
          <cell r="D2752" t="str">
            <v>'-</v>
          </cell>
          <cell r="E2752" t="str">
            <v>RES - Reserved Placeholder</v>
          </cell>
          <cell r="F2752" t="str">
            <v>Pending</v>
          </cell>
        </row>
        <row r="2753">
          <cell r="B2753" t="str">
            <v>6105AK124-6256-CGAD-0003</v>
          </cell>
          <cell r="C2753" t="str">
            <v>Synchronous Condenser 2 - Terrace Roads and Access-ways for Synchronous Condensers Yard 2 - Key Emergency Points and Equipment</v>
          </cell>
          <cell r="D2753" t="str">
            <v>'-</v>
          </cell>
          <cell r="E2753" t="str">
            <v>RES - Reserved Placeholder</v>
          </cell>
          <cell r="F2753" t="str">
            <v>Pending</v>
          </cell>
        </row>
        <row r="2754">
          <cell r="B2754" t="str">
            <v>6105AK124-6256-CGAD-0004</v>
          </cell>
          <cell r="C2754" t="str">
            <v>Synchronous Condenser 2 - Terrace Roads and Access-ways for Synchronous Condensers Yard 2 - Terrace Equipment GA</v>
          </cell>
          <cell r="D2754" t="str">
            <v>'-</v>
          </cell>
          <cell r="E2754" t="str">
            <v>RES - Reserved Placeholder</v>
          </cell>
          <cell r="F2754" t="str">
            <v>Pending</v>
          </cell>
        </row>
        <row r="2755">
          <cell r="B2755" t="str">
            <v>6105AK124-6256-CGAD-0005</v>
          </cell>
          <cell r="C2755" t="str">
            <v>Synchronous Condenser 2 - Terrace Roads and Access-ways for Synchronous Condensers Yard 2 - Disposal Areas General Arrangement</v>
          </cell>
          <cell r="D2755" t="str">
            <v>'-</v>
          </cell>
          <cell r="E2755" t="str">
            <v>RES - Reserved Placeholder</v>
          </cell>
          <cell r="F2755" t="str">
            <v>Pending</v>
          </cell>
        </row>
        <row r="2756">
          <cell r="B2756" t="str">
            <v>6105AK124-6256-CGAD-0006</v>
          </cell>
          <cell r="C2756" t="str">
            <v>Synchronous Condenser 2 - Terrace Roads and Access-ways for Synchronous Condensers Yard 2 - Laydown Areas and Temp Buildings GA</v>
          </cell>
          <cell r="D2756" t="str">
            <v>'-</v>
          </cell>
          <cell r="E2756" t="str">
            <v>RES - Reserved Placeholder</v>
          </cell>
          <cell r="F2756" t="str">
            <v>Pending</v>
          </cell>
        </row>
        <row r="2757">
          <cell r="B2757" t="str">
            <v>6105AK124-6256-CGAD-0007</v>
          </cell>
          <cell r="C2757" t="str">
            <v>Synchronous Condenser 2 - Terrace Roads and Access-ways for Synchronous Condensers Yard 2 - Stormwater and Effluent System Design</v>
          </cell>
          <cell r="D2757" t="str">
            <v>'-</v>
          </cell>
          <cell r="E2757" t="str">
            <v>RES - Reserved Placeholder</v>
          </cell>
          <cell r="F2757" t="str">
            <v>Pending</v>
          </cell>
        </row>
        <row r="2758">
          <cell r="B2758" t="str">
            <v>6105AK124-6256-CGAD-0008</v>
          </cell>
          <cell r="C2758" t="str">
            <v>Synchronous Condenser 2 - Terrace Roads and Access-ways for Synchronous Condensers Yard 2 - Lighting Design and Layout GA</v>
          </cell>
          <cell r="D2758" t="str">
            <v>'-</v>
          </cell>
          <cell r="E2758" t="str">
            <v>RES - Reserved Placeholder</v>
          </cell>
          <cell r="F2758" t="str">
            <v>Pending</v>
          </cell>
        </row>
        <row r="2759">
          <cell r="B2759" t="str">
            <v>6105AK124-6256-CGAD-0009</v>
          </cell>
          <cell r="C2759" t="str">
            <v>Synchronous Condenser 2 - Terrace Roads and Access-ways for Synchronous Condensers Yard 2 - Roads, Pathways, Offloading Areas and Fences GA</v>
          </cell>
          <cell r="D2759" t="str">
            <v>'-</v>
          </cell>
          <cell r="E2759" t="str">
            <v>RES - Reserved Placeholder</v>
          </cell>
          <cell r="F2759" t="str">
            <v>Pending</v>
          </cell>
        </row>
        <row r="2760">
          <cell r="B2760" t="str">
            <v>6105AK124-6256-CGAD-0010</v>
          </cell>
          <cell r="C2760" t="str">
            <v>Synchronous Condenser 2 - Earthing System for Synchronous Condensers Yard 2 - Lighting Design and Layout GA</v>
          </cell>
          <cell r="D2760" t="str">
            <v>'-</v>
          </cell>
          <cell r="E2760" t="str">
            <v>RES - Reserved Placeholder</v>
          </cell>
          <cell r="F2760" t="str">
            <v>Pending</v>
          </cell>
        </row>
        <row r="2761">
          <cell r="B2761" t="str">
            <v>6105AK124-6256-CGAD-0011</v>
          </cell>
          <cell r="C2761" t="str">
            <v>Synchronous Condenser 2 - Small Power and Lighting for Synchronous Condensers Yard 2 - Buildings and Structures GA</v>
          </cell>
          <cell r="D2761" t="str">
            <v>'-</v>
          </cell>
          <cell r="E2761" t="str">
            <v>RES - Reserved Placeholder</v>
          </cell>
          <cell r="F2761" t="str">
            <v>Pending</v>
          </cell>
        </row>
        <row r="2762">
          <cell r="B2762" t="str">
            <v>6105AK124-6256-CGAD-0012</v>
          </cell>
          <cell r="C2762" t="str">
            <v>Synchronous Condenser 2 - Small Power and Lighting for Synchronous Condensers Yard 2 - Cables, OHL and Fibre Route GA</v>
          </cell>
          <cell r="D2762" t="str">
            <v>'-</v>
          </cell>
          <cell r="E2762" t="str">
            <v>RES - Reserved Placeholder</v>
          </cell>
          <cell r="F2762" t="str">
            <v>Pending</v>
          </cell>
        </row>
        <row r="2763">
          <cell r="B2763" t="str">
            <v>6105AK124-6256-CGAD-0013</v>
          </cell>
          <cell r="C2763" t="str">
            <v>Synchronous Condenser 2 - Small Power and Lighting for Synchronous Condensers Yard 2 - Terrace Equipment GA</v>
          </cell>
          <cell r="D2763" t="str">
            <v>'-</v>
          </cell>
          <cell r="E2763" t="str">
            <v>RES - Reserved Placeholder</v>
          </cell>
          <cell r="F2763" t="str">
            <v>Pending</v>
          </cell>
        </row>
        <row r="2764">
          <cell r="B2764" t="str">
            <v>6105AK124-6256-CGAD-0014</v>
          </cell>
          <cell r="C2764" t="str">
            <v>Synchronous Condenser 2 - Small Power and Lighting for Synchronous Condensers Yard 2 - Laydown Areas and Temp Buildings GA</v>
          </cell>
          <cell r="D2764" t="str">
            <v>'-</v>
          </cell>
          <cell r="E2764" t="str">
            <v>RES - Reserved Placeholder</v>
          </cell>
          <cell r="F2764" t="str">
            <v>Pending</v>
          </cell>
        </row>
        <row r="2765">
          <cell r="B2765" t="str">
            <v>6105AK124-6256-CGAD-0015</v>
          </cell>
          <cell r="C2765" t="str">
            <v>Synchronous Condenser 2 - Small Power and Lighting for Synchronous Condensers Yard 2 - Lighting Design and Layout GA</v>
          </cell>
          <cell r="D2765" t="str">
            <v>'-</v>
          </cell>
          <cell r="E2765" t="str">
            <v>RES - Reserved Placeholder</v>
          </cell>
          <cell r="F2765" t="str">
            <v>Pending</v>
          </cell>
        </row>
        <row r="2766">
          <cell r="B2766" t="str">
            <v>6105AK124-6256-CGAD-0016</v>
          </cell>
          <cell r="C2766" t="str">
            <v>Synchronous Condenser 2 - Small Power and Lighting for Synchronous Condensers Yard 2 - Roads, Pathways, Offloading Areas and Fences GA</v>
          </cell>
          <cell r="D2766" t="str">
            <v>'-</v>
          </cell>
          <cell r="E2766" t="str">
            <v>RES - Reserved Placeholder</v>
          </cell>
          <cell r="F2766" t="str">
            <v>Pending</v>
          </cell>
        </row>
        <row r="2767">
          <cell r="B2767" t="str">
            <v>6105AK124-6256-CGAD-0017</v>
          </cell>
          <cell r="C2767" t="str">
            <v>Synchronous Condenser 2 - Cable Racks and Trays for Synchronous Condensers Yard 2 - Buildings and Structures GA</v>
          </cell>
          <cell r="D2767" t="str">
            <v>'-</v>
          </cell>
          <cell r="E2767" t="str">
            <v>RES - Reserved Placeholder</v>
          </cell>
          <cell r="F2767" t="str">
            <v>Pending</v>
          </cell>
        </row>
        <row r="2768">
          <cell r="B2768" t="str">
            <v>6105AK124-6256-CGAD-0018</v>
          </cell>
          <cell r="C2768" t="str">
            <v>Synchronous Condenser 2 - Cable Racks and Trays for Synchronous Condensers Yard 2 - Cables, OHL and Fibre Route GA</v>
          </cell>
          <cell r="D2768" t="str">
            <v>'-</v>
          </cell>
          <cell r="E2768" t="str">
            <v>RES - Reserved Placeholder</v>
          </cell>
          <cell r="F2768" t="str">
            <v>Pending</v>
          </cell>
        </row>
        <row r="2769">
          <cell r="B2769" t="str">
            <v>6105AK124-6256-CGAD-0019</v>
          </cell>
          <cell r="C2769" t="str">
            <v>Synchronous Condenser 2 - Cable Racks and Trays for Synchronous Condensers Yard 2 - Terrace Equipment GA</v>
          </cell>
          <cell r="D2769" t="str">
            <v>'-</v>
          </cell>
          <cell r="E2769" t="str">
            <v>RES - Reserved Placeholder</v>
          </cell>
          <cell r="F2769" t="str">
            <v>Pending</v>
          </cell>
        </row>
        <row r="2770">
          <cell r="B2770" t="str">
            <v>6105AK124-6256-CGAD-0020</v>
          </cell>
          <cell r="C2770" t="str">
            <v>Synchronous Condenser 2 - Cable Racks and Trays for Synchronous Condensers Yard 2 - Roads, Pathways, Offloading Areas and Fences GA</v>
          </cell>
          <cell r="D2770" t="str">
            <v>'-</v>
          </cell>
          <cell r="E2770" t="str">
            <v>RES - Reserved Placeholder</v>
          </cell>
          <cell r="F2770" t="str">
            <v>Pending</v>
          </cell>
        </row>
        <row r="2771">
          <cell r="B2771" t="str">
            <v>6105AK124-6256-CGAD-0021</v>
          </cell>
          <cell r="C2771" t="str">
            <v>Synchronous Condenser 2 - Cable Trench and Tunnels for Synchronous Condensers Yard 2 - Buildings and Structures GA</v>
          </cell>
          <cell r="D2771" t="str">
            <v>'-</v>
          </cell>
          <cell r="E2771" t="str">
            <v>RES - Reserved Placeholder</v>
          </cell>
          <cell r="F2771" t="str">
            <v>Pending</v>
          </cell>
        </row>
        <row r="2772">
          <cell r="B2772" t="str">
            <v>6105AK124-6256-CGAD-0022</v>
          </cell>
          <cell r="C2772" t="str">
            <v>Synchronous Condenser 2 - Cable Trench and Tunnels for Synchronous Condensers Yard 2 - Cables, OHL and Fibre Route GA</v>
          </cell>
          <cell r="D2772" t="str">
            <v>'-</v>
          </cell>
          <cell r="E2772" t="str">
            <v>RES - Reserved Placeholder</v>
          </cell>
          <cell r="F2772" t="str">
            <v>Pending</v>
          </cell>
        </row>
        <row r="2773">
          <cell r="B2773" t="str">
            <v>6105AK124-6256-CGAD-0023</v>
          </cell>
          <cell r="C2773" t="str">
            <v>Synchronous Condenser 2 - Cable Trench and Tunnels for Synchronous Condensers Yard 2 - Terrace Equipment GA</v>
          </cell>
          <cell r="D2773" t="str">
            <v>'-</v>
          </cell>
          <cell r="E2773" t="str">
            <v>RES - Reserved Placeholder</v>
          </cell>
          <cell r="F2773" t="str">
            <v>Pending</v>
          </cell>
        </row>
        <row r="2774">
          <cell r="B2774" t="str">
            <v>6105AK124-6256-CGAD-0024</v>
          </cell>
          <cell r="C2774" t="str">
            <v>Synchronous Condenser 2 - Lightning Protection System for Synchronous Condensers Yard 2 - Buildings and Structures GA</v>
          </cell>
          <cell r="D2774" t="str">
            <v>'-</v>
          </cell>
          <cell r="E2774" t="str">
            <v>RES - Reserved Placeholder</v>
          </cell>
          <cell r="F2774" t="str">
            <v>Pending</v>
          </cell>
        </row>
        <row r="2775">
          <cell r="B2775" t="str">
            <v>6105AK124-6256-CGAD-0025</v>
          </cell>
          <cell r="C2775" t="str">
            <v>Synchronous Condenser 2 - Lightning Protection System for Synchronous Condensers Yard 2 - Cables, OHL and Fibre Route GA</v>
          </cell>
          <cell r="D2775" t="str">
            <v>'-</v>
          </cell>
          <cell r="E2775" t="str">
            <v>RES - Reserved Placeholder</v>
          </cell>
          <cell r="F2775" t="str">
            <v>Pending</v>
          </cell>
        </row>
        <row r="2776">
          <cell r="B2776" t="str">
            <v>6105AK124-6256-CGAD-0026</v>
          </cell>
          <cell r="C2776" t="str">
            <v>Synchronous Condenser 2 - Lightning Protection System for Synchronous Condensers Yard 2 - Terrace Equipment GA</v>
          </cell>
          <cell r="D2776" t="str">
            <v>'-</v>
          </cell>
          <cell r="E2776" t="str">
            <v>RES - Reserved Placeholder</v>
          </cell>
          <cell r="F2776" t="str">
            <v>Pending</v>
          </cell>
        </row>
        <row r="2777">
          <cell r="B2777" t="str">
            <v>6105AK124-6256-CLAY-0001</v>
          </cell>
          <cell r="C2777" t="str">
            <v>Synchronous Condenser 2 - Main Consumer Substation - Transformer Layout</v>
          </cell>
          <cell r="D2777" t="str">
            <v>'-</v>
          </cell>
          <cell r="E2777" t="str">
            <v>RES - Reserved Placeholder</v>
          </cell>
          <cell r="F2777" t="str">
            <v>Pending</v>
          </cell>
        </row>
        <row r="2778">
          <cell r="B2778" t="str">
            <v>6105AK124-6256-CLAY-0002</v>
          </cell>
          <cell r="C2778" t="str">
            <v>Synchronous Condenser 2 - Main Consumer Substation - Synchronous Condenser Layout</v>
          </cell>
          <cell r="D2778" t="str">
            <v>'-</v>
          </cell>
          <cell r="E2778" t="str">
            <v>RES - Reserved Placeholder</v>
          </cell>
          <cell r="F2778" t="str">
            <v>Pending</v>
          </cell>
        </row>
        <row r="2779">
          <cell r="B2779" t="str">
            <v>6105AK124-6256-CMDL-0001</v>
          </cell>
          <cell r="C2779" t="str">
            <v>Synchronous Condenser 2 - Terrace Roads and Access-ways for Synchronous Condensers Yard 2 - 3D Designs and Drawings</v>
          </cell>
          <cell r="D2779" t="str">
            <v>'-</v>
          </cell>
          <cell r="E2779" t="str">
            <v>RES - Reserved Placeholder</v>
          </cell>
          <cell r="F2779" t="str">
            <v>Pending</v>
          </cell>
        </row>
        <row r="2780">
          <cell r="B2780" t="str">
            <v>6105AK124-6256-CMDL-0002</v>
          </cell>
          <cell r="C2780" t="str">
            <v>Synchronous Condenser 2 - Earthing System for Synchronous Condensers Yard 2 - 3D Designs and Drawings</v>
          </cell>
          <cell r="D2780" t="str">
            <v>'-</v>
          </cell>
          <cell r="E2780" t="str">
            <v>RES - Reserved Placeholder</v>
          </cell>
          <cell r="F2780" t="str">
            <v>Pending</v>
          </cell>
        </row>
        <row r="2781">
          <cell r="B2781" t="str">
            <v>6105AK124-6256-CMDL-0003</v>
          </cell>
          <cell r="C2781" t="str">
            <v>Synchronous Condenser 2 - Small Power and Lighting for Synchronous Condensers Yard 2 - 3D Designs and Drawings</v>
          </cell>
          <cell r="D2781" t="str">
            <v>'-</v>
          </cell>
          <cell r="E2781" t="str">
            <v>RES - Reserved Placeholder</v>
          </cell>
          <cell r="F2781" t="str">
            <v>Pending</v>
          </cell>
        </row>
        <row r="2782">
          <cell r="B2782" t="str">
            <v>6105AK124-6256-CMDL-0004</v>
          </cell>
          <cell r="C2782" t="str">
            <v>Synchronous Condenser 2 - Cable Racks and Trays for Synchronous Condensers Yard 2 - 3D Designs and Drawings</v>
          </cell>
          <cell r="D2782" t="str">
            <v>'-</v>
          </cell>
          <cell r="E2782" t="str">
            <v>RES - Reserved Placeholder</v>
          </cell>
          <cell r="F2782" t="str">
            <v>Pending</v>
          </cell>
        </row>
        <row r="2783">
          <cell r="B2783" t="str">
            <v>6105AK124-6256-CMDL-0005</v>
          </cell>
          <cell r="C2783" t="str">
            <v>Synchronous Condenser 2 - Cable Trench / Tunnels for Synchronous Condensers Yard 2 - 3D Designs and Drawings</v>
          </cell>
          <cell r="D2783" t="str">
            <v>'-</v>
          </cell>
          <cell r="E2783" t="str">
            <v>RES - Reserved Placeholder</v>
          </cell>
          <cell r="F2783" t="str">
            <v>Pending</v>
          </cell>
        </row>
        <row r="2784">
          <cell r="B2784" t="str">
            <v>6105AK124-6256-CMDL-0006</v>
          </cell>
          <cell r="C2784" t="str">
            <v>Synchronous Condenser 2 - Lightning Protection System for Synchronous Condensers Yard 2 - 3D Designs and Drawings</v>
          </cell>
          <cell r="D2784" t="str">
            <v>'-</v>
          </cell>
          <cell r="E2784" t="str">
            <v>RES - Reserved Placeholder</v>
          </cell>
          <cell r="F2784" t="str">
            <v>Pending</v>
          </cell>
        </row>
        <row r="2785">
          <cell r="B2785" t="str">
            <v>6105AK124-6256-CPLN-0001</v>
          </cell>
          <cell r="C2785" t="str">
            <v>Synchronous Condenser 2 - Earthing System for Synchronous Condensers Yard 2 - Civil Works Execution Plan</v>
          </cell>
          <cell r="D2785" t="str">
            <v>'-</v>
          </cell>
          <cell r="E2785" t="str">
            <v>RES - Reserved Placeholder</v>
          </cell>
          <cell r="F2785" t="str">
            <v>Pending</v>
          </cell>
        </row>
        <row r="2786">
          <cell r="B2786" t="str">
            <v>6105AK124-6256-CPLN-0002</v>
          </cell>
          <cell r="C2786" t="str">
            <v>Synchronous Condenser 2 - Small Power and Lighting for Synchronous Condensers Yard 2 - Civil Works Execution Plan</v>
          </cell>
          <cell r="D2786" t="str">
            <v>'-</v>
          </cell>
          <cell r="E2786" t="str">
            <v>RES - Reserved Placeholder</v>
          </cell>
          <cell r="F2786" t="str">
            <v>Pending</v>
          </cell>
        </row>
        <row r="2787">
          <cell r="B2787" t="str">
            <v>6105AK124-6256-CPLN-0003</v>
          </cell>
          <cell r="C2787" t="str">
            <v>Synchronous Condenser 2 - Cable Trench and Tunnels for Synchronous Condensers Yard 2 - Civil Works Execution Plan</v>
          </cell>
          <cell r="D2787" t="str">
            <v>'-</v>
          </cell>
          <cell r="E2787" t="str">
            <v>RES - Reserved Placeholder</v>
          </cell>
          <cell r="F2787" t="str">
            <v>Pending</v>
          </cell>
        </row>
        <row r="2788">
          <cell r="B2788" t="str">
            <v>6105AK124-6256-CPPL-0004</v>
          </cell>
          <cell r="C2788" t="str">
            <v>Synchronous Condenser 2 - Terrace Roads and Access-ways for Synchronous Condensers Yard 2 - Operational and Maint Access Routes Design</v>
          </cell>
          <cell r="D2788" t="str">
            <v>'-</v>
          </cell>
          <cell r="E2788" t="str">
            <v>RES - Reserved Placeholder</v>
          </cell>
          <cell r="F2788" t="str">
            <v>Pending</v>
          </cell>
        </row>
        <row r="2789">
          <cell r="B2789" t="str">
            <v>6105AK124-6256-CPPL-0005</v>
          </cell>
          <cell r="C2789" t="str">
            <v>Synchronous Condenser 2 - Cable Racks and Trays for Synchronous Condensers Yard 2 - Operational and Maint Access Routes Design</v>
          </cell>
          <cell r="D2789" t="str">
            <v>'-</v>
          </cell>
          <cell r="E2789" t="str">
            <v>RES - Reserved Placeholder</v>
          </cell>
          <cell r="F2789" t="str">
            <v>Pending</v>
          </cell>
        </row>
        <row r="2790">
          <cell r="B2790" t="str">
            <v>6105AK124-6256-CPPL-0006</v>
          </cell>
          <cell r="C2790" t="str">
            <v>Synchronous Condenser 2 - Cable Trench and Tunnels for Synchronous Condensers Yard 2 - Operational and Maint Access Routes Design</v>
          </cell>
          <cell r="D2790" t="str">
            <v>'-</v>
          </cell>
          <cell r="E2790" t="str">
            <v>RES - Reserved Placeholder</v>
          </cell>
          <cell r="F2790" t="str">
            <v>Pending</v>
          </cell>
        </row>
        <row r="2791">
          <cell r="B2791" t="str">
            <v>6105AK124-6256-CSEC-0001</v>
          </cell>
          <cell r="C2791" t="str">
            <v>Synchronous Condenser 2 - Main Consumer Substation - Transformer Section</v>
          </cell>
          <cell r="D2791" t="str">
            <v>'-</v>
          </cell>
          <cell r="E2791" t="str">
            <v>RES - Reserved Placeholder</v>
          </cell>
          <cell r="F2791" t="str">
            <v>Pending</v>
          </cell>
        </row>
        <row r="2792">
          <cell r="B2792" t="str">
            <v>6105AK124-6256-CSEC-0002</v>
          </cell>
          <cell r="C2792" t="str">
            <v>Synchronous Condenser 2 - Main Consumer Substation - Synchronous Condenser Section</v>
          </cell>
          <cell r="D2792" t="str">
            <v>'-</v>
          </cell>
          <cell r="E2792" t="str">
            <v>RES - Reserved Placeholder</v>
          </cell>
          <cell r="F2792" t="str">
            <v>Pending</v>
          </cell>
        </row>
        <row r="2793">
          <cell r="B2793" t="str">
            <v>6105AK124-6256-CSEC-0003</v>
          </cell>
          <cell r="C2793" t="str">
            <v>Synchronous Condenser 2 - Earthing System for Synchronous Condensers Yard 2 - Corrosion Prevention and Protection Design</v>
          </cell>
          <cell r="D2793" t="str">
            <v>'-</v>
          </cell>
          <cell r="E2793" t="str">
            <v>RES - Reserved Placeholder</v>
          </cell>
          <cell r="F2793" t="str">
            <v>Pending</v>
          </cell>
        </row>
        <row r="2794">
          <cell r="B2794" t="str">
            <v>6105AK124-6256-CSEC-0004</v>
          </cell>
          <cell r="C2794" t="str">
            <v>Synchronous Condenser 2 - Earthing System for Synchronous Condensers Yard 2 - Structural Earthing and Bonding Design</v>
          </cell>
          <cell r="D2794" t="str">
            <v>'-</v>
          </cell>
          <cell r="E2794" t="str">
            <v>RES - Reserved Placeholder</v>
          </cell>
          <cell r="F2794" t="str">
            <v>Pending</v>
          </cell>
        </row>
        <row r="2795">
          <cell r="B2795" t="str">
            <v>6105AK124-6256-CSEC-0005</v>
          </cell>
          <cell r="C2795" t="str">
            <v>Synchronous Condenser 2 - Small Power and Lighting for Synchronous Condensers Yard 2 - Corrosion Prevention and Protection Design</v>
          </cell>
          <cell r="D2795" t="str">
            <v>'-</v>
          </cell>
          <cell r="E2795" t="str">
            <v>RES - Reserved Placeholder</v>
          </cell>
          <cell r="F2795" t="str">
            <v>Pending</v>
          </cell>
        </row>
        <row r="2796">
          <cell r="B2796" t="str">
            <v>6105AK124-6256-CSEC-0006</v>
          </cell>
          <cell r="C2796" t="str">
            <v>Synchronous Condenser 2 - Small Power and Lighting for Synchronous Condensers Yard 2 - Structural Earthing and Bonding Design</v>
          </cell>
          <cell r="D2796" t="str">
            <v>'-</v>
          </cell>
          <cell r="E2796" t="str">
            <v>RES - Reserved Placeholder</v>
          </cell>
          <cell r="F2796" t="str">
            <v>Pending</v>
          </cell>
        </row>
        <row r="2797">
          <cell r="B2797" t="str">
            <v>6105AK124-6256-CSEC-0007</v>
          </cell>
          <cell r="C2797" t="str">
            <v>Synchronous Condenser 2 - Cable Racks and Trays for Synchronous Condensers Yard 2 - Corrosion Prevention and Protection Design</v>
          </cell>
          <cell r="D2797" t="str">
            <v>'-</v>
          </cell>
          <cell r="E2797" t="str">
            <v>RES - Reserved Placeholder</v>
          </cell>
          <cell r="F2797" t="str">
            <v>Pending</v>
          </cell>
        </row>
        <row r="2798">
          <cell r="B2798" t="str">
            <v>6105AK124-6256-CSEC-0008</v>
          </cell>
          <cell r="C2798" t="str">
            <v>Synchronous Condenser 2 - Cable Racks and Trays for Synchronous Condensers Yard 2 - Structural Earthing and Bonding Design</v>
          </cell>
          <cell r="D2798" t="str">
            <v>'-</v>
          </cell>
          <cell r="E2798" t="str">
            <v>RES - Reserved Placeholder</v>
          </cell>
          <cell r="F2798" t="str">
            <v>Pending</v>
          </cell>
        </row>
        <row r="2799">
          <cell r="B2799" t="str">
            <v>6105AK124-6256-CSEC-0009</v>
          </cell>
          <cell r="C2799" t="str">
            <v>Synchronous Condenser 2 - Lightning Protection System for Synchronous Condensers Yard 2 - Corrosion Prevention and Protection Design</v>
          </cell>
          <cell r="D2799" t="str">
            <v>'-</v>
          </cell>
          <cell r="E2799" t="str">
            <v>RES - Reserved Placeholder</v>
          </cell>
          <cell r="F2799" t="str">
            <v>Pending</v>
          </cell>
        </row>
        <row r="2800">
          <cell r="B2800" t="str">
            <v>6105AK124-6256-CSEC-0010</v>
          </cell>
          <cell r="C2800" t="str">
            <v>Synchronous Condenser 2 - Lightning Protection System for Synchronous Condensers Yard 2 - Structural Earthing and Bonding Design</v>
          </cell>
          <cell r="D2800" t="str">
            <v>'-</v>
          </cell>
          <cell r="E2800" t="str">
            <v>RES - Reserved Placeholder</v>
          </cell>
          <cell r="F2800" t="str">
            <v>Pending</v>
          </cell>
        </row>
        <row r="2801">
          <cell r="B2801" t="str">
            <v>6105AK124-6256-CSHP-0001</v>
          </cell>
          <cell r="C2801" t="str">
            <v>Synchronous Condenser 2 - Small Power and Lighting for Synchronous Condensers Yard 2 - Equipment Assembly Drawings</v>
          </cell>
          <cell r="D2801" t="str">
            <v>'-</v>
          </cell>
          <cell r="E2801" t="str">
            <v>RES - Reserved Placeholder</v>
          </cell>
          <cell r="F2801" t="str">
            <v>Pending</v>
          </cell>
        </row>
        <row r="2802">
          <cell r="B2802" t="str">
            <v>6105AK124-6256-CSHP-0002</v>
          </cell>
          <cell r="C2802" t="str">
            <v>Synchronous Condenser 2 - Cable Racks and Trays for Synchronous Condensers Yard 2 - Equipment Assembly Drawings</v>
          </cell>
          <cell r="D2802" t="str">
            <v>'-</v>
          </cell>
          <cell r="E2802" t="str">
            <v>RES - Reserved Placeholder</v>
          </cell>
          <cell r="F2802" t="str">
            <v>Pending</v>
          </cell>
        </row>
        <row r="2803">
          <cell r="B2803" t="str">
            <v>6105AK124-6256-CSPC-0001</v>
          </cell>
          <cell r="C2803" t="str">
            <v>Synchronous Condenser 2 - Terrace Roads and Access-ways for Synchronous Condensers Yard 2 - Civil Design Requirements</v>
          </cell>
          <cell r="D2803" t="str">
            <v>'-</v>
          </cell>
          <cell r="E2803" t="str">
            <v>RES - Reserved Placeholder</v>
          </cell>
          <cell r="F2803" t="str">
            <v>Pending</v>
          </cell>
        </row>
        <row r="2804">
          <cell r="B2804" t="str">
            <v>6105AK124-6256-CSPC-0002</v>
          </cell>
          <cell r="C2804" t="str">
            <v>Synchronous Condenser 2 - Terrace Roads and Access-ways for Synchronous Condensers Yard 2 - Excavation, Trenching and Compacting Design</v>
          </cell>
          <cell r="D2804" t="str">
            <v>'-</v>
          </cell>
          <cell r="E2804" t="str">
            <v>RES - Reserved Placeholder</v>
          </cell>
          <cell r="F2804" t="str">
            <v>Pending</v>
          </cell>
        </row>
        <row r="2805">
          <cell r="B2805" t="str">
            <v>6105AK124-6256-CSPC-0003</v>
          </cell>
          <cell r="C2805" t="str">
            <v>Synchronous Condenser 2 - Terrace Roads and Access-ways for Synchronous Condensers Yard 2 - Concrete Construction Material Specifications</v>
          </cell>
          <cell r="D2805" t="str">
            <v>'-</v>
          </cell>
          <cell r="E2805" t="str">
            <v>RES - Reserved Placeholder</v>
          </cell>
          <cell r="F2805" t="str">
            <v>Pending</v>
          </cell>
        </row>
        <row r="2806">
          <cell r="B2806" t="str">
            <v>6105AK124-6256-CSPC-0004</v>
          </cell>
          <cell r="C2806" t="str">
            <v>Synchronous Condenser 2 - Earthing System for Synchronous Condensers Yard 2 - Concrete Construction Material Specifications</v>
          </cell>
          <cell r="D2806" t="str">
            <v>'-</v>
          </cell>
          <cell r="E2806" t="str">
            <v>RES - Reserved Placeholder</v>
          </cell>
          <cell r="F2806" t="str">
            <v>Pending</v>
          </cell>
        </row>
        <row r="2807">
          <cell r="B2807" t="str">
            <v>6105AK124-6256-CSPC-0005</v>
          </cell>
          <cell r="C2807" t="str">
            <v>Synchronous Condenser 2 - Earthing System for Synchronous Condensers Yard 2 - Excavation, Trenching and Compacting Design</v>
          </cell>
          <cell r="D2807" t="str">
            <v>'-</v>
          </cell>
          <cell r="E2807" t="str">
            <v>RES - Reserved Placeholder</v>
          </cell>
          <cell r="F2807" t="str">
            <v>Pending</v>
          </cell>
        </row>
        <row r="2808">
          <cell r="B2808" t="str">
            <v>6105AK124-6256-CSPC-0006</v>
          </cell>
          <cell r="C2808" t="str">
            <v>Synchronous Condenser 2 - Small Power and Lighting for Synchronous Condensers Yard 2 - Concrete Construction Material Specifications</v>
          </cell>
          <cell r="D2808" t="str">
            <v>'-</v>
          </cell>
          <cell r="E2808" t="str">
            <v>RES - Reserved Placeholder</v>
          </cell>
          <cell r="F2808" t="str">
            <v>Pending</v>
          </cell>
        </row>
        <row r="2809">
          <cell r="B2809" t="str">
            <v>6105AK124-6256-CSPC-0007</v>
          </cell>
          <cell r="C2809" t="str">
            <v>Synchronous Condenser 2 - Cable Racks and Trays for Synchronous Condensers Yard 2 - Civil Design Requirements</v>
          </cell>
          <cell r="D2809" t="str">
            <v>'-</v>
          </cell>
          <cell r="E2809" t="str">
            <v>RES - Reserved Placeholder</v>
          </cell>
          <cell r="F2809" t="str">
            <v>Pending</v>
          </cell>
        </row>
        <row r="2810">
          <cell r="B2810" t="str">
            <v>6105AK124-6256-CSPC-0008</v>
          </cell>
          <cell r="C2810" t="str">
            <v>Synchronous Condenser 2 - Cable Racks and Trays for Synchronous Condensers Yard 2 - Concrete Construction Material Specifications</v>
          </cell>
          <cell r="D2810" t="str">
            <v>'-</v>
          </cell>
          <cell r="E2810" t="str">
            <v>RES - Reserved Placeholder</v>
          </cell>
          <cell r="F2810" t="str">
            <v>Pending</v>
          </cell>
        </row>
        <row r="2811">
          <cell r="B2811" t="str">
            <v>6105AK124-6256-CSPC-0009</v>
          </cell>
          <cell r="C2811" t="str">
            <v>Synchronous Condenser 2 - Cable Racks and Trays for Synchronous Condensers Yard 2 - Steel Structures Corrosion Protection Specification</v>
          </cell>
          <cell r="D2811" t="str">
            <v>'-</v>
          </cell>
          <cell r="E2811" t="str">
            <v>RES - Reserved Placeholder</v>
          </cell>
          <cell r="F2811" t="str">
            <v>Pending</v>
          </cell>
        </row>
        <row r="2812">
          <cell r="B2812" t="str">
            <v>6105AK124-6256-CSPC-0010</v>
          </cell>
          <cell r="C2812" t="str">
            <v>Synchronous Condenser 2 - Cable Trench and Tunnels for Synchronous Condensers Yard 2 - Civil Design Requirements</v>
          </cell>
          <cell r="D2812" t="str">
            <v>'-</v>
          </cell>
          <cell r="E2812" t="str">
            <v>RES - Reserved Placeholder</v>
          </cell>
          <cell r="F2812" t="str">
            <v>Pending</v>
          </cell>
        </row>
        <row r="2813">
          <cell r="B2813" t="str">
            <v>6105AK124-6256-CSPC-0011</v>
          </cell>
          <cell r="C2813" t="str">
            <v>Synchronous Condenser 2 - Cable Trench and Tunnels for Synchronous Condensers Yard 2 - Excavation, Trenching and Compacting Design</v>
          </cell>
          <cell r="D2813" t="str">
            <v>'-</v>
          </cell>
          <cell r="E2813" t="str">
            <v>RES - Reserved Placeholder</v>
          </cell>
          <cell r="F2813" t="str">
            <v>Pending</v>
          </cell>
        </row>
        <row r="2814">
          <cell r="B2814" t="str">
            <v>6105AK124-6256-CSPC-0012</v>
          </cell>
          <cell r="C2814" t="str">
            <v>Synchronous Condenser 2 - Cable Trench and Tunnels for Synchronous Condensers Yard 2 - Concrete Construction Material Specifications</v>
          </cell>
          <cell r="D2814" t="str">
            <v>'-</v>
          </cell>
          <cell r="E2814" t="str">
            <v>RES - Reserved Placeholder</v>
          </cell>
          <cell r="F2814" t="str">
            <v>Pending</v>
          </cell>
        </row>
        <row r="2815">
          <cell r="B2815" t="str">
            <v>6105AK124-6256-CSSD-0001</v>
          </cell>
          <cell r="C2815" t="str">
            <v>Synchronous Condenser 2 - Cable Racks and Trays for Synchronous Condensers Yard 2 - Steel Support Structures Design</v>
          </cell>
          <cell r="D2815" t="str">
            <v>'-</v>
          </cell>
          <cell r="E2815" t="str">
            <v>RES - Reserved Placeholder</v>
          </cell>
          <cell r="F2815" t="str">
            <v>Pending</v>
          </cell>
        </row>
        <row r="2816">
          <cell r="B2816" t="str">
            <v>6105AK124-6256-CSTD-0001</v>
          </cell>
          <cell r="C2816" t="str">
            <v>Synchronous Condenser 2 - Terrace Roads and Access-ways for Synchronous Condensers Yard 2 - Bund-wall Requirements and Design</v>
          </cell>
          <cell r="D2816" t="str">
            <v>'-</v>
          </cell>
          <cell r="E2816" t="str">
            <v>RES - Reserved Placeholder</v>
          </cell>
          <cell r="F2816" t="str">
            <v>Pending</v>
          </cell>
        </row>
        <row r="2817">
          <cell r="B2817" t="str">
            <v>6105AK124-6256-CSTD-0002</v>
          </cell>
          <cell r="C2817" t="str">
            <v>Synchronous Condenser 2 - Terrace Roads and Access-ways for Synchronous Condensers Yard 2 - Civil Construction Requirements</v>
          </cell>
          <cell r="D2817" t="str">
            <v>'-</v>
          </cell>
          <cell r="E2817" t="str">
            <v>RES - Reserved Placeholder</v>
          </cell>
          <cell r="F2817" t="str">
            <v>Pending</v>
          </cell>
        </row>
        <row r="2818">
          <cell r="B2818" t="str">
            <v>6105AK124-6256-CSTD-0003</v>
          </cell>
          <cell r="C2818" t="str">
            <v>Synchronous Condenser 2 - Terrace Roads and Access-ways for Synchronous Condensers Yard 2 - Underground Pipe Route and Cable Bedding Design</v>
          </cell>
          <cell r="D2818" t="str">
            <v>'-</v>
          </cell>
          <cell r="E2818" t="str">
            <v>RES - Reserved Placeholder</v>
          </cell>
          <cell r="F2818" t="str">
            <v>Pending</v>
          </cell>
        </row>
        <row r="2819">
          <cell r="B2819" t="str">
            <v>6105AK124-6256-CSTD-0004</v>
          </cell>
          <cell r="C2819" t="str">
            <v>Synchronous Condenser 2 - Small Power and Lighting for Synchronous Condensers Yard 2 - Civil Construction Requirements</v>
          </cell>
          <cell r="D2819" t="str">
            <v>'-</v>
          </cell>
          <cell r="E2819" t="str">
            <v>RES - Reserved Placeholder</v>
          </cell>
          <cell r="F2819" t="str">
            <v>Pending</v>
          </cell>
        </row>
        <row r="2820">
          <cell r="B2820" t="str">
            <v>6105AK124-6256-CSTD-0005</v>
          </cell>
          <cell r="C2820" t="str">
            <v>Synchronous Condenser 2 - Small Power and Lighting for Synchronous Condensers Yard 2 - Underground Pipe Route and Cable Bedding Design</v>
          </cell>
          <cell r="D2820" t="str">
            <v>'-</v>
          </cell>
          <cell r="E2820" t="str">
            <v>RES - Reserved Placeholder</v>
          </cell>
          <cell r="F2820" t="str">
            <v>Pending</v>
          </cell>
        </row>
        <row r="2821">
          <cell r="B2821" t="str">
            <v>6105AK124-6256-CSTD-0006</v>
          </cell>
          <cell r="C2821" t="str">
            <v>Synchronous Condenser 2 - Cable Racks and Trays for Synchronous Condensers Yard 2 - Underground Pipe Route and Cable Bedding Design</v>
          </cell>
          <cell r="D2821" t="str">
            <v>'-</v>
          </cell>
          <cell r="E2821" t="str">
            <v>RES - Reserved Placeholder</v>
          </cell>
          <cell r="F2821" t="str">
            <v>Pending</v>
          </cell>
        </row>
        <row r="2822">
          <cell r="B2822" t="str">
            <v>6105AK124-6256-CSTD-0007</v>
          </cell>
          <cell r="C2822" t="str">
            <v>Synchronous Condenser 2 - Cable Trench and Tunnels for Synchronous Condensers Yard 2 - Civil Construction Requirements</v>
          </cell>
          <cell r="D2822" t="str">
            <v>'-</v>
          </cell>
          <cell r="E2822" t="str">
            <v>RES - Reserved Placeholder</v>
          </cell>
          <cell r="F2822" t="str">
            <v>Pending</v>
          </cell>
        </row>
        <row r="2823">
          <cell r="B2823" t="str">
            <v>6105AK124-6256-CSTD-0008</v>
          </cell>
          <cell r="C2823" t="str">
            <v>Synchronous Condenser 2 - Cable Trench and Tunnels for Synchronous Condensers Yard 2 - Underground Pipe Route and Cable Bedding Design</v>
          </cell>
          <cell r="D2823" t="str">
            <v>'-</v>
          </cell>
          <cell r="E2823" t="str">
            <v>RES - Reserved Placeholder</v>
          </cell>
          <cell r="F2823" t="str">
            <v>Pending</v>
          </cell>
        </row>
        <row r="2824">
          <cell r="B2824" t="str">
            <v>6105AK124-6256-CSTD-0009</v>
          </cell>
          <cell r="C2824" t="str">
            <v>Synchronous Condenser 2 - Lightning Protection System for Synchronous Condensers Yard 2 - Civil Construction Requirements</v>
          </cell>
          <cell r="D2824" t="str">
            <v>'-</v>
          </cell>
          <cell r="E2824" t="str">
            <v>RES - Reserved Placeholder</v>
          </cell>
          <cell r="F2824" t="str">
            <v>Pending</v>
          </cell>
        </row>
        <row r="2825">
          <cell r="B2825" t="str">
            <v>6105AK124-6256-CSTD-0010</v>
          </cell>
          <cell r="C2825" t="str">
            <v>Synchronous Condenser 2 - Lightning Protection System for Synchronous Condensers Yard 2 - Underground Pipe Route and Cable Bedding Design</v>
          </cell>
          <cell r="D2825" t="str">
            <v>'-</v>
          </cell>
          <cell r="E2825" t="str">
            <v>RES - Reserved Placeholder</v>
          </cell>
          <cell r="F2825" t="str">
            <v>Pending</v>
          </cell>
        </row>
        <row r="2826">
          <cell r="B2826" t="str">
            <v>6105AK124-6256-ECAL-0001</v>
          </cell>
          <cell r="C2826" t="str">
            <v>Synchronous Condenser 2 - Terrace Roads and Access-ways for Synchronous Condensers Yard 2 - Conductor Sag and Tension Plan</v>
          </cell>
          <cell r="D2826" t="str">
            <v>'-</v>
          </cell>
          <cell r="E2826" t="str">
            <v>RES - Reserved Placeholder</v>
          </cell>
          <cell r="F2826" t="str">
            <v>Pending</v>
          </cell>
        </row>
        <row r="2827">
          <cell r="B2827" t="str">
            <v>6105AK124-6256-ECAL-0002</v>
          </cell>
          <cell r="C2827" t="str">
            <v>Synchronous Condenser 2 - Earthing System for Synchronous Condensers Yard 2 - Cable and Conductor Sizing (incl Volt Drop Calcs)</v>
          </cell>
          <cell r="D2827" t="str">
            <v>'-</v>
          </cell>
          <cell r="E2827" t="str">
            <v>RES - Reserved Placeholder</v>
          </cell>
          <cell r="F2827" t="str">
            <v>Pending</v>
          </cell>
        </row>
        <row r="2828">
          <cell r="B2828" t="str">
            <v>6105AK124-6256-ECAL-0003</v>
          </cell>
          <cell r="C2828" t="str">
            <v>Synchronous Condenser 2 - Earthing System for Synchronous Condensers Yard 2 - Impedance and Burn-off Calculations</v>
          </cell>
          <cell r="D2828" t="str">
            <v>'-</v>
          </cell>
          <cell r="E2828" t="str">
            <v>RES - Reserved Placeholder</v>
          </cell>
          <cell r="F2828" t="str">
            <v>Pending</v>
          </cell>
        </row>
        <row r="2829">
          <cell r="B2829" t="str">
            <v>6105AK124-6256-ECAL-0004</v>
          </cell>
          <cell r="C2829" t="str">
            <v>Synchronous Condenser 2 - Small Power and Lighting for Synchronous Condensers Yard 2 - Cable and Conductor Sizing (incl Volt Drop Calcs)</v>
          </cell>
          <cell r="D2829" t="str">
            <v>'-</v>
          </cell>
          <cell r="E2829" t="str">
            <v>RES - Reserved Placeholder</v>
          </cell>
          <cell r="F2829" t="str">
            <v>Pending</v>
          </cell>
        </row>
        <row r="2830">
          <cell r="B2830" t="str">
            <v>6105AK124-6256-ECAL-0005</v>
          </cell>
          <cell r="C2830" t="str">
            <v>Synchronous Condenser 2 - Small Power and Lighting for Synchronous Condensers Yard 2 - Conductor Sag and Tension Plan</v>
          </cell>
          <cell r="D2830" t="str">
            <v>'-</v>
          </cell>
          <cell r="E2830" t="str">
            <v>RES - Reserved Placeholder</v>
          </cell>
          <cell r="F2830" t="str">
            <v>Pending</v>
          </cell>
        </row>
        <row r="2831">
          <cell r="B2831" t="str">
            <v>6105AK124-6256-ECAL-0006</v>
          </cell>
          <cell r="C2831" t="str">
            <v>Synchronous Condenser 2 - Lightning Protection System for Synchronous Condensers Yard 2 - Impedance and Burn-off Calculations</v>
          </cell>
          <cell r="D2831" t="str">
            <v>'-</v>
          </cell>
          <cell r="E2831" t="str">
            <v>RES - Reserved Placeholder</v>
          </cell>
          <cell r="F2831" t="str">
            <v>Pending</v>
          </cell>
        </row>
        <row r="2832">
          <cell r="B2832" t="str">
            <v>6105AK124-6256-EDIA-0001</v>
          </cell>
          <cell r="C2832" t="str">
            <v>Synchronous Condenser 2 - Earthing System for Synchronous Condensers Yard 2 - Electrical Circuit Diagrams (Schematics)</v>
          </cell>
          <cell r="D2832" t="str">
            <v>'-</v>
          </cell>
          <cell r="E2832" t="str">
            <v>RES - Reserved Placeholder</v>
          </cell>
          <cell r="F2832" t="str">
            <v>Pending</v>
          </cell>
        </row>
        <row r="2833">
          <cell r="B2833" t="str">
            <v>6105AK124-6256-EDIA-0002</v>
          </cell>
          <cell r="C2833" t="str">
            <v>Synchronous Condenser 2 - Earthing System for Synchronous Condensers Yard 2 - Cable Block Diagrams and Schedules</v>
          </cell>
          <cell r="D2833" t="str">
            <v>'-</v>
          </cell>
          <cell r="E2833" t="str">
            <v>RES - Reserved Placeholder</v>
          </cell>
          <cell r="F2833" t="str">
            <v>Pending</v>
          </cell>
        </row>
        <row r="2834">
          <cell r="B2834" t="str">
            <v>6105AK124-6256-EDIA-0003</v>
          </cell>
          <cell r="C2834" t="str">
            <v>Synchronous Condenser 2 - Earthing System for Synchronous Condensers Yard 2 - E/I Termination Schedule</v>
          </cell>
          <cell r="D2834" t="str">
            <v>'-</v>
          </cell>
          <cell r="E2834" t="str">
            <v>RES - Reserved Placeholder</v>
          </cell>
          <cell r="F2834" t="str">
            <v>Pending</v>
          </cell>
        </row>
        <row r="2835">
          <cell r="B2835" t="str">
            <v>6105AK124-6256-EDIA-0004</v>
          </cell>
          <cell r="C2835" t="str">
            <v>Synchronous Condenser 2 - Small Power and Lighting for Synchronous Condensers Yard 2 - Cable Block Diagrams and Schedules</v>
          </cell>
          <cell r="D2835" t="str">
            <v>'-</v>
          </cell>
          <cell r="E2835" t="str">
            <v>RES - Reserved Placeholder</v>
          </cell>
          <cell r="F2835" t="str">
            <v>Pending</v>
          </cell>
        </row>
        <row r="2836">
          <cell r="B2836" t="str">
            <v>6105AK124-6256-EDIA-0005</v>
          </cell>
          <cell r="C2836" t="str">
            <v>Synchronous Condenser 2 - Small Power and Lighting for Synchronous Condensers Yard 2 - Electrical Block Diagram</v>
          </cell>
          <cell r="D2836" t="str">
            <v>'-</v>
          </cell>
          <cell r="E2836" t="str">
            <v>RES - Reserved Placeholder</v>
          </cell>
          <cell r="F2836" t="str">
            <v>Pending</v>
          </cell>
        </row>
        <row r="2837">
          <cell r="B2837" t="str">
            <v>6105AK124-6256-EDIA-0006</v>
          </cell>
          <cell r="C2837" t="str">
            <v>Synchronous Condenser 2 - Small Power and Lighting for Synchronous Condensers Yard 2 - Electrical Circuit Diagrams (Schematics)</v>
          </cell>
          <cell r="D2837" t="str">
            <v>'-</v>
          </cell>
          <cell r="E2837" t="str">
            <v>RES - Reserved Placeholder</v>
          </cell>
          <cell r="F2837" t="str">
            <v>Pending</v>
          </cell>
        </row>
        <row r="2838">
          <cell r="B2838" t="str">
            <v>6105AK124-6256-EDIA-0007</v>
          </cell>
          <cell r="C2838" t="str">
            <v>Synchronous Condenser 2 - Small Power and Lighting for Synchronous Condensers Yard 2 - E/I Termination Schedule</v>
          </cell>
          <cell r="D2838" t="str">
            <v>'-</v>
          </cell>
          <cell r="E2838" t="str">
            <v>RES - Reserved Placeholder</v>
          </cell>
          <cell r="F2838" t="str">
            <v>Pending</v>
          </cell>
        </row>
        <row r="2839">
          <cell r="B2839" t="str">
            <v>6105AK124-6256-EDIA-0008</v>
          </cell>
          <cell r="C2839" t="str">
            <v>Synchronous Condenser 2 - Cable Racks and Trays for Synchronous Condensers Yard 2 - Cable Block Diagrams and Schedules</v>
          </cell>
          <cell r="D2839" t="str">
            <v>'-</v>
          </cell>
          <cell r="E2839" t="str">
            <v>RES - Reserved Placeholder</v>
          </cell>
          <cell r="F2839" t="str">
            <v>Pending</v>
          </cell>
        </row>
        <row r="2840">
          <cell r="B2840" t="str">
            <v>6105AK124-6256-EDIA-0009</v>
          </cell>
          <cell r="C2840" t="str">
            <v>Synchronous Condenser 2 - Cable Racks and Trays for Synchronous Condensers Yard 2 - E/I Termination Schedule</v>
          </cell>
          <cell r="D2840" t="str">
            <v>'-</v>
          </cell>
          <cell r="E2840" t="str">
            <v>RES - Reserved Placeholder</v>
          </cell>
          <cell r="F2840" t="str">
            <v>Pending</v>
          </cell>
        </row>
        <row r="2841">
          <cell r="B2841" t="str">
            <v>6105AK124-6256-EDIA-0010</v>
          </cell>
          <cell r="C2841" t="str">
            <v>Synchronous Condenser 2 - Cable Trench and Tunnels for Synchronous Condensers Yard 2 - Cable Block Diagrams and Schedules</v>
          </cell>
          <cell r="D2841" t="str">
            <v>'-</v>
          </cell>
          <cell r="E2841" t="str">
            <v>RES - Reserved Placeholder</v>
          </cell>
          <cell r="F2841" t="str">
            <v>Pending</v>
          </cell>
        </row>
        <row r="2842">
          <cell r="B2842" t="str">
            <v>6105AK124-6256-EDIA-0011</v>
          </cell>
          <cell r="C2842" t="str">
            <v>Synchronous Condenser 2 - Cable Trench and Tunnels for Synchronous Condensers Yard 2 - E/I Termination Schedule</v>
          </cell>
          <cell r="D2842" t="str">
            <v>'-</v>
          </cell>
          <cell r="E2842" t="str">
            <v>RES - Reserved Placeholder</v>
          </cell>
          <cell r="F2842" t="str">
            <v>Pending</v>
          </cell>
        </row>
        <row r="2843">
          <cell r="B2843" t="str">
            <v>6105AK124-6256-EDIA-0012</v>
          </cell>
          <cell r="C2843" t="str">
            <v>Synchronous Condenser 2 - Lightning Protection System for Synchronous Condensers Yard 2 - Cable Block Diagrams and Schedules</v>
          </cell>
          <cell r="D2843" t="str">
            <v>'-</v>
          </cell>
          <cell r="E2843" t="str">
            <v>RES - Reserved Placeholder</v>
          </cell>
          <cell r="F2843" t="str">
            <v>Pending</v>
          </cell>
        </row>
        <row r="2844">
          <cell r="B2844" t="str">
            <v>6105AK124-6256-EDIA-0013</v>
          </cell>
          <cell r="C2844" t="str">
            <v>Synchronous Condenser 2 - Lightning Protection System for Synchronous Condensers Yard 2 - Electrical Circuit Diagrams (Schematics)</v>
          </cell>
          <cell r="D2844" t="str">
            <v>'-</v>
          </cell>
          <cell r="E2844" t="str">
            <v>RES - Reserved Placeholder</v>
          </cell>
          <cell r="F2844" t="str">
            <v>Pending</v>
          </cell>
        </row>
        <row r="2845">
          <cell r="B2845" t="str">
            <v>6105AK124-6256-EDST-0001</v>
          </cell>
          <cell r="C2845" t="str">
            <v>Synchronous Condenser 2 - Earthing System for Synchronous Condensers Yard 2 - Equipment Register and Technical Specifications</v>
          </cell>
          <cell r="D2845" t="str">
            <v>'-</v>
          </cell>
          <cell r="E2845" t="str">
            <v>RES - Reserved Placeholder</v>
          </cell>
          <cell r="F2845" t="str">
            <v>Pending</v>
          </cell>
        </row>
        <row r="2846">
          <cell r="B2846" t="str">
            <v>6105AK124-6256-EDST-0002</v>
          </cell>
          <cell r="C2846" t="str">
            <v>Synchronous Condenser 2 - Small Power and Lighting for Synchronous Condensers Yard 2 - Equipment Register and Technical Specifications</v>
          </cell>
          <cell r="D2846" t="str">
            <v>'-</v>
          </cell>
          <cell r="E2846" t="str">
            <v>RES - Reserved Placeholder</v>
          </cell>
          <cell r="F2846" t="str">
            <v>Pending</v>
          </cell>
        </row>
        <row r="2847">
          <cell r="B2847" t="str">
            <v>6105AK124-6256-EDST-0003</v>
          </cell>
          <cell r="C2847" t="str">
            <v>Synchronous Condenser 2 - Cable Racks and Trays for Synchronous Condensers Yard 2 - Equipment Register and Technical Specifications</v>
          </cell>
          <cell r="D2847" t="str">
            <v>'-</v>
          </cell>
          <cell r="E2847" t="str">
            <v>RES - Reserved Placeholder</v>
          </cell>
          <cell r="F2847" t="str">
            <v>Pending</v>
          </cell>
        </row>
        <row r="2848">
          <cell r="B2848" t="str">
            <v>6105AK124-6256-EDST-0004</v>
          </cell>
          <cell r="C2848" t="str">
            <v>Synchronous Condenser 2 - Cable Trench and Tunnels for Synchronous Condensers Yard 2 - Equipment Register and Technical Specifications</v>
          </cell>
          <cell r="D2848" t="str">
            <v>'-</v>
          </cell>
          <cell r="E2848" t="str">
            <v>RES - Reserved Placeholder</v>
          </cell>
          <cell r="F2848" t="str">
            <v>Pending</v>
          </cell>
        </row>
        <row r="2849">
          <cell r="B2849" t="str">
            <v>6105AK124-6256-EDST-0005</v>
          </cell>
          <cell r="C2849" t="str">
            <v>Synchronous Condenser 2 - Lightning Protection System for Synchronous Condensers Yard 2 - Equipment Register and Technical Specifications</v>
          </cell>
          <cell r="D2849" t="str">
            <v>'-</v>
          </cell>
          <cell r="E2849" t="str">
            <v>RES - Reserved Placeholder</v>
          </cell>
          <cell r="F2849" t="str">
            <v>Pending</v>
          </cell>
        </row>
        <row r="2850">
          <cell r="B2850" t="str">
            <v>6105AK124-6256-EEQL-0001</v>
          </cell>
          <cell r="C2850" t="str">
            <v>Synchronous Condenser 2 - Small Power and Lighting for Synchronous Condensers Yard 2 - Electrical Equipment Load Register</v>
          </cell>
          <cell r="D2850" t="str">
            <v>'-</v>
          </cell>
          <cell r="E2850" t="str">
            <v>RES - Reserved Placeholder</v>
          </cell>
          <cell r="F2850" t="str">
            <v>Pending</v>
          </cell>
        </row>
        <row r="2851">
          <cell r="B2851" t="str">
            <v>6105AK124-6256-ELAY-0001</v>
          </cell>
          <cell r="C2851" t="str">
            <v>Synchronous Condenser 2 - Earthing System for Synchronous Condensers Yard 2 - Control Room Power and Earthing Design</v>
          </cell>
          <cell r="D2851" t="str">
            <v>'-</v>
          </cell>
          <cell r="E2851" t="str">
            <v>RES - Reserved Placeholder</v>
          </cell>
          <cell r="F2851" t="str">
            <v>Pending</v>
          </cell>
        </row>
        <row r="2852">
          <cell r="B2852" t="str">
            <v>6105AK124-6256-ELAY-0002</v>
          </cell>
          <cell r="C2852" t="str">
            <v>Synchronous Condenser 2 - Small Power and Lighting for Synchronous Condensers Yard 2 - Control Room Power and Earthing Design</v>
          </cell>
          <cell r="D2852" t="str">
            <v>'-</v>
          </cell>
          <cell r="E2852" t="str">
            <v>RES - Reserved Placeholder</v>
          </cell>
          <cell r="F2852" t="str">
            <v>Pending</v>
          </cell>
        </row>
        <row r="2853">
          <cell r="B2853" t="str">
            <v>6105AK124-6256-ELAY-0003</v>
          </cell>
          <cell r="C2853" t="str">
            <v>Synchronous Condenser 2 - Lightning Protection System for Synchronous Condensers Yard 2 - Control Room Power and Earthing Design</v>
          </cell>
          <cell r="D2853" t="str">
            <v>'-</v>
          </cell>
          <cell r="E2853" t="str">
            <v>RES - Reserved Placeholder</v>
          </cell>
          <cell r="F2853" t="str">
            <v>Pending</v>
          </cell>
        </row>
        <row r="2854">
          <cell r="B2854" t="str">
            <v>6105AK124-6256-EQRA-0001</v>
          </cell>
          <cell r="C2854" t="str">
            <v>Synchronous Condenser 2 - Small Power and Lighting for Synchronous Condensers Yard 2 - Lightning Protection Study and Risk Assessment</v>
          </cell>
          <cell r="D2854" t="str">
            <v>'-</v>
          </cell>
          <cell r="E2854" t="str">
            <v>RES - Reserved Placeholder</v>
          </cell>
          <cell r="F2854" t="str">
            <v>Pending</v>
          </cell>
        </row>
        <row r="2855">
          <cell r="B2855" t="str">
            <v>6105AK124-6256-EQRA-0002</v>
          </cell>
          <cell r="C2855" t="str">
            <v>Synchronous Condenser 2 - Cable Racks and Trays for Synchronous Condensers Yard 2 - Lightning Protection Study and Risk Assessment</v>
          </cell>
          <cell r="D2855" t="str">
            <v>'-</v>
          </cell>
          <cell r="E2855" t="str">
            <v>RES - Reserved Placeholder</v>
          </cell>
          <cell r="F2855" t="str">
            <v>Pending</v>
          </cell>
        </row>
        <row r="2856">
          <cell r="B2856" t="str">
            <v>6105AK124-6256-EQRA-0003</v>
          </cell>
          <cell r="C2856" t="str">
            <v>Synchronous Condenser 2 - Cable Trench and Tunnels for Synchronous Condensers Yard 2 - Risk Assessment: Electrical Hazards</v>
          </cell>
          <cell r="D2856" t="str">
            <v>'-</v>
          </cell>
          <cell r="E2856" t="str">
            <v>RES - Reserved Placeholder</v>
          </cell>
          <cell r="F2856" t="str">
            <v>Pending</v>
          </cell>
        </row>
        <row r="2857">
          <cell r="B2857" t="str">
            <v>6105AK124-6256-EQRA-0004</v>
          </cell>
          <cell r="C2857" t="str">
            <v>Synchronous Condenser 2 - Lightning Protection System for Synchronous Condensers Yard 2 - Lightning Protection Study and Risk Assessment</v>
          </cell>
          <cell r="D2857" t="str">
            <v>'-</v>
          </cell>
          <cell r="E2857" t="str">
            <v>RES - Reserved Placeholder</v>
          </cell>
          <cell r="F2857" t="str">
            <v>Pending</v>
          </cell>
        </row>
        <row r="2858">
          <cell r="B2858" t="str">
            <v>6105AK124-6256-ESLD-0001</v>
          </cell>
          <cell r="C2858" t="str">
            <v>Synchronous Condenser 2 - Small Power and Lighting for Synchronous Condensers Yard 2 - Electrical Single Line Diagram</v>
          </cell>
          <cell r="D2858" t="str">
            <v>'-</v>
          </cell>
          <cell r="E2858" t="str">
            <v>RES - Reserved Placeholder</v>
          </cell>
          <cell r="F2858" t="str">
            <v>Pending</v>
          </cell>
        </row>
        <row r="2859">
          <cell r="B2859" t="str">
            <v>6105AK124-6256-ESLD-0002</v>
          </cell>
          <cell r="C2859" t="str">
            <v>Synchronous Condenser 2 - Cable Trench and Tunnels for Synchronous Condensers Yard 2 - Electrical Single Line Diagram</v>
          </cell>
          <cell r="D2859" t="str">
            <v>'-</v>
          </cell>
          <cell r="E2859" t="str">
            <v>RES - Reserved Placeholder</v>
          </cell>
          <cell r="F2859" t="str">
            <v>Pending</v>
          </cell>
        </row>
        <row r="2860">
          <cell r="B2860" t="str">
            <v>6105AK124-6256-ESLD-0003</v>
          </cell>
          <cell r="C2860" t="str">
            <v>Synchronous Condenser 2 - Lightning Protection System for Synchronous Condensers Yard 2 - Electrical Single Line Diagram</v>
          </cell>
          <cell r="D2860" t="str">
            <v>'-</v>
          </cell>
          <cell r="E2860" t="str">
            <v>RES - Reserved Placeholder</v>
          </cell>
          <cell r="F2860" t="str">
            <v>Pending</v>
          </cell>
        </row>
        <row r="2861">
          <cell r="B2861" t="str">
            <v>6105AK124-6256-ESPC-0001</v>
          </cell>
          <cell r="C2861" t="str">
            <v>Synchronous Condenser 2 - Small Power and Lighting for Synchronous Condensers Yard 2 - Cable Termination Specifications</v>
          </cell>
          <cell r="D2861" t="str">
            <v>'-</v>
          </cell>
          <cell r="E2861" t="str">
            <v>RES - Reserved Placeholder</v>
          </cell>
          <cell r="F2861" t="str">
            <v>Pending</v>
          </cell>
        </row>
        <row r="2862">
          <cell r="B2862" t="str">
            <v>6105AK124-6256-ESPC-0002</v>
          </cell>
          <cell r="C2862" t="str">
            <v>Synchronous Condenser 2 - Small Power and Lighting for Synchronous Condensers Yard 2 - Cable and Conductor Specifications</v>
          </cell>
          <cell r="D2862" t="str">
            <v>'-</v>
          </cell>
          <cell r="E2862" t="str">
            <v>RES - Reserved Placeholder</v>
          </cell>
          <cell r="F2862" t="str">
            <v>Pending</v>
          </cell>
        </row>
        <row r="2863">
          <cell r="B2863" t="str">
            <v>6105AK124-6256-ESPC-0003</v>
          </cell>
          <cell r="C2863" t="str">
            <v>Synchronous Condenser 2 - Small Power and Lighting for Synchronous Condensers Yard 2 - Lighting and Luminaire Design</v>
          </cell>
          <cell r="D2863" t="str">
            <v>'-</v>
          </cell>
          <cell r="E2863" t="str">
            <v>RES - Reserved Placeholder</v>
          </cell>
          <cell r="F2863" t="str">
            <v>Pending</v>
          </cell>
        </row>
        <row r="2864">
          <cell r="B2864" t="str">
            <v>6105AK124-6256-ESPC-0004</v>
          </cell>
          <cell r="C2864" t="str">
            <v>Synchronous Condenser 2 - Cable Racks and Trays for Synchronous Condensers Yard 2 - Cable and Conductor Specifications</v>
          </cell>
          <cell r="D2864" t="str">
            <v>'-</v>
          </cell>
          <cell r="E2864" t="str">
            <v>RES - Reserved Placeholder</v>
          </cell>
          <cell r="F2864" t="str">
            <v>Pending</v>
          </cell>
        </row>
        <row r="2865">
          <cell r="B2865" t="str">
            <v>6105AK124-6256-ESPC-0005</v>
          </cell>
          <cell r="C2865" t="str">
            <v>Synchronous Condenser 2 - Cable Trench and Tunnels for Synchronous Condensers Yard 2 - Cable and Conductor Specifications</v>
          </cell>
          <cell r="D2865" t="str">
            <v>'-</v>
          </cell>
          <cell r="E2865" t="str">
            <v>RES - Reserved Placeholder</v>
          </cell>
          <cell r="F2865" t="str">
            <v>Pending</v>
          </cell>
        </row>
        <row r="2866">
          <cell r="B2866" t="str">
            <v>6105AK124-6256-ESPC-0006</v>
          </cell>
          <cell r="C2866" t="str">
            <v>Synchronous Condenser 2 - Cable Trench and Tunnels for Synchronous Condensers Yard 2 - Lighting and Luminaire Design</v>
          </cell>
          <cell r="D2866" t="str">
            <v>'-</v>
          </cell>
          <cell r="E2866" t="str">
            <v>RES - Reserved Placeholder</v>
          </cell>
          <cell r="F2866" t="str">
            <v>Pending</v>
          </cell>
        </row>
        <row r="2867">
          <cell r="B2867" t="str">
            <v>6105AK124-6256-ESTD-0001</v>
          </cell>
          <cell r="C2867" t="str">
            <v>Synchronous Condenser 2 - Earthing System for Synchronous Condensers Yard 2 - Earth Map and Bonding Design</v>
          </cell>
          <cell r="D2867" t="str">
            <v>'-</v>
          </cell>
          <cell r="E2867" t="str">
            <v>RES - Reserved Placeholder</v>
          </cell>
          <cell r="F2867" t="str">
            <v>Pending</v>
          </cell>
        </row>
        <row r="2868">
          <cell r="B2868" t="str">
            <v>6105AK124-6256-ESTD-0002</v>
          </cell>
          <cell r="C2868" t="str">
            <v>Synchronous Condenser 2 - Earthing System for Synchronous Condensers Yard 2 - Electrical Design Standards</v>
          </cell>
          <cell r="D2868" t="str">
            <v>'-</v>
          </cell>
          <cell r="E2868" t="str">
            <v>RES - Reserved Placeholder</v>
          </cell>
          <cell r="F2868" t="str">
            <v>Pending</v>
          </cell>
        </row>
        <row r="2869">
          <cell r="B2869" t="str">
            <v>6105AK124-6256-ESTD-0003</v>
          </cell>
          <cell r="C2869" t="str">
            <v>Synchronous Condenser 2 - Small Power and Lighting for Synchronous Condensers Yard 2 - Electrical Equipment Installation Requirements</v>
          </cell>
          <cell r="D2869" t="str">
            <v>'-</v>
          </cell>
          <cell r="E2869" t="str">
            <v>RES - Reserved Placeholder</v>
          </cell>
          <cell r="F2869" t="str">
            <v>Pending</v>
          </cell>
        </row>
        <row r="2870">
          <cell r="B2870" t="str">
            <v>6105AK124-6256-ESTD-0004</v>
          </cell>
          <cell r="C2870" t="str">
            <v>Synchronous Condenser 2 - Small Power and Lighting for Synchronous Condensers Yard 2 - Earth Map and Bonding Design</v>
          </cell>
          <cell r="D2870" t="str">
            <v>'-</v>
          </cell>
          <cell r="E2870" t="str">
            <v>RES - Reserved Placeholder</v>
          </cell>
          <cell r="F2870" t="str">
            <v>Pending</v>
          </cell>
        </row>
        <row r="2871">
          <cell r="B2871" t="str">
            <v>6105AK124-6256-ESTD-0005</v>
          </cell>
          <cell r="C2871" t="str">
            <v>Synchronous Condenser 2 - Small Power and Lighting for Synchronous Condensers Yard 2 - Electrical Design Standards</v>
          </cell>
          <cell r="D2871" t="str">
            <v>'-</v>
          </cell>
          <cell r="E2871" t="str">
            <v>RES - Reserved Placeholder</v>
          </cell>
          <cell r="F2871" t="str">
            <v>Pending</v>
          </cell>
        </row>
        <row r="2872">
          <cell r="B2872" t="str">
            <v>6105AK124-6256-ESTD-0006</v>
          </cell>
          <cell r="C2872" t="str">
            <v>Synchronous Condenser 2 - Cable Racks and Trays for Synchronous Condensers Yard 2 - Thermal Management and Fire Prevention Design</v>
          </cell>
          <cell r="D2872" t="str">
            <v>'-</v>
          </cell>
          <cell r="E2872" t="str">
            <v>RES - Reserved Placeholder</v>
          </cell>
          <cell r="F2872" t="str">
            <v>Pending</v>
          </cell>
        </row>
        <row r="2873">
          <cell r="B2873" t="str">
            <v>6105AK124-6256-ESTD-0007</v>
          </cell>
          <cell r="C2873" t="str">
            <v>Synchronous Condenser 2 - Cable Trench and Tunnels for Synchronous Condensers Yard 2 - Electrical Equipment Installation Requirements</v>
          </cell>
          <cell r="D2873" t="str">
            <v>'-</v>
          </cell>
          <cell r="E2873" t="str">
            <v>RES - Reserved Placeholder</v>
          </cell>
          <cell r="F2873" t="str">
            <v>Pending</v>
          </cell>
        </row>
        <row r="2874">
          <cell r="B2874" t="str">
            <v>6105AK124-6256-ESTD-0008</v>
          </cell>
          <cell r="C2874" t="str">
            <v>Synchronous Condenser 2 - Cable Trench and Tunnels for Synchronous Condensers Yard 2 - Electrical Design Standards</v>
          </cell>
          <cell r="D2874" t="str">
            <v>'-</v>
          </cell>
          <cell r="E2874" t="str">
            <v>RES - Reserved Placeholder</v>
          </cell>
          <cell r="F2874" t="str">
            <v>Pending</v>
          </cell>
        </row>
        <row r="2875">
          <cell r="B2875" t="str">
            <v>6105AK124-6256-ESTD-0009</v>
          </cell>
          <cell r="C2875" t="str">
            <v>Synchronous Condenser 2 - Cable Trench and Tunnels for Synchronous Condensers Yard 2 - Thermal Management and Fire Prevention Design</v>
          </cell>
          <cell r="D2875" t="str">
            <v>'-</v>
          </cell>
          <cell r="E2875" t="str">
            <v>RES - Reserved Placeholder</v>
          </cell>
          <cell r="F2875" t="str">
            <v>Pending</v>
          </cell>
        </row>
        <row r="2876">
          <cell r="B2876" t="str">
            <v>6105AK124-6256-ESTD-0010</v>
          </cell>
          <cell r="C2876" t="str">
            <v>Synchronous Condenser 2 - Lightning Protection System for Synchronous Condensers Yard 2 - Electrical Design Standards</v>
          </cell>
          <cell r="D2876" t="str">
            <v>'-</v>
          </cell>
          <cell r="E2876" t="str">
            <v>RES - Reserved Placeholder</v>
          </cell>
          <cell r="F2876" t="str">
            <v>Pending</v>
          </cell>
        </row>
        <row r="2877">
          <cell r="B2877" t="str">
            <v>6105AK124-6256-ESTD-0011</v>
          </cell>
          <cell r="C2877" t="str">
            <v>Synchronous Condenser 2 - Lightning Protection System for Synchronous Condensers Yard 2 - Earth Map and Bonding Design</v>
          </cell>
          <cell r="D2877" t="str">
            <v>'-</v>
          </cell>
          <cell r="E2877" t="str">
            <v>RES - Reserved Placeholder</v>
          </cell>
          <cell r="F2877" t="str">
            <v>Pending</v>
          </cell>
        </row>
        <row r="2878">
          <cell r="B2878" t="str">
            <v>6105AK124-6256-ESTD-0012</v>
          </cell>
          <cell r="C2878" t="str">
            <v>Synchronous Condenser 2 - Lightning Protection System for Synchronous Condensers Yard 2 - Thermal Management and Fire Prevention Design</v>
          </cell>
          <cell r="D2878" t="str">
            <v>'-</v>
          </cell>
          <cell r="E2878" t="str">
            <v>RES - Reserved Placeholder</v>
          </cell>
          <cell r="F2878" t="str">
            <v>Pending</v>
          </cell>
        </row>
        <row r="2879">
          <cell r="B2879" t="str">
            <v>6105AK124-6256-FDIA-0001</v>
          </cell>
          <cell r="C2879" t="str">
            <v>Synchronous Condenser 2 - Earthing System for Synchronous Condensers Yard 2 - Interface Panel and I/O Schematics</v>
          </cell>
          <cell r="D2879" t="str">
            <v>'-</v>
          </cell>
          <cell r="E2879" t="str">
            <v>RES - Reserved Placeholder</v>
          </cell>
          <cell r="F2879" t="str">
            <v>Pending</v>
          </cell>
        </row>
        <row r="2880">
          <cell r="B2880" t="str">
            <v>6105AK124-6256-FDIA-0002</v>
          </cell>
          <cell r="C2880" t="str">
            <v>Synchronous Condenser 2 - Cable Racks and Trays for Synchronous Condensers Yard 2 - Control Network Architecture Design</v>
          </cell>
          <cell r="D2880" t="str">
            <v>'-</v>
          </cell>
          <cell r="E2880" t="str">
            <v>RES - Reserved Placeholder</v>
          </cell>
          <cell r="F2880" t="str">
            <v>Pending</v>
          </cell>
        </row>
        <row r="2881">
          <cell r="B2881" t="str">
            <v>6105AK124-6256-ISPC-0001</v>
          </cell>
          <cell r="C2881" t="str">
            <v>Synchronous Condenser 2 - Earthing System for Synchronous Condensers Yard 2 - Junction Box and Interface Cabinet Design</v>
          </cell>
          <cell r="D2881" t="str">
            <v>'-</v>
          </cell>
          <cell r="E2881" t="str">
            <v>RES - Reserved Placeholder</v>
          </cell>
          <cell r="F2881" t="str">
            <v>Pending</v>
          </cell>
        </row>
        <row r="2882">
          <cell r="B2882" t="str">
            <v>6105AK124-6256-MCAL-0001</v>
          </cell>
          <cell r="C2882" t="str">
            <v>Synchronous Condenser 2 - Cable Racks and Trays for Synchronous Condensers Yard 2 - Vessel and Structure Design with Stress Analysis Calcs</v>
          </cell>
          <cell r="D2882" t="str">
            <v>'-</v>
          </cell>
          <cell r="E2882" t="str">
            <v>RES - Reserved Placeholder</v>
          </cell>
          <cell r="F2882" t="str">
            <v>Pending</v>
          </cell>
        </row>
        <row r="2883">
          <cell r="B2883" t="str">
            <v>6105AK124-6256-MPRC-0001</v>
          </cell>
          <cell r="C2883" t="str">
            <v>Synchronous Condenser 2 - Terrace Roads and Access-ways for Synchronous Condensers Yard 2 - Rigging Study and Lifting Equipment Design</v>
          </cell>
          <cell r="D2883" t="str">
            <v>'-</v>
          </cell>
          <cell r="E2883" t="str">
            <v>RES - Reserved Placeholder</v>
          </cell>
          <cell r="F2883" t="str">
            <v>Pending</v>
          </cell>
        </row>
        <row r="2884">
          <cell r="B2884" t="str">
            <v>6105AK124-6256-MPSP-0001</v>
          </cell>
          <cell r="C2884" t="str">
            <v>Synchronous Condenser 2 - Cable Racks and Trays for Synchronous Condensers Yard 2 - Pipe and Cable Support Racks Design</v>
          </cell>
          <cell r="D2884" t="str">
            <v>'-</v>
          </cell>
          <cell r="E2884" t="str">
            <v>RES - Reserved Placeholder</v>
          </cell>
          <cell r="F2884" t="str">
            <v>Pending</v>
          </cell>
        </row>
        <row r="2885">
          <cell r="B2885" t="str">
            <v>6105AK124-6256-MSPC-0001</v>
          </cell>
          <cell r="C2885" t="str">
            <v>Synchronous Condenser 2 - Cable Racks and Trays for Synchronous Condensers Yard 2 - Material Selection and Verification Specification</v>
          </cell>
          <cell r="D2885" t="str">
            <v>'-</v>
          </cell>
          <cell r="E2885" t="str">
            <v>RES - Reserved Placeholder</v>
          </cell>
          <cell r="F2885" t="str">
            <v>Pending</v>
          </cell>
        </row>
        <row r="2886">
          <cell r="B2886" t="str">
            <v>6105AK124-6256-TRPT-0001</v>
          </cell>
          <cell r="C2886" t="str">
            <v>Synchronous Condenser 2 - Terrace Roads and Access-ways for Synchronous Condensers Yard 2 - Site Surveying and Geotechnical Report</v>
          </cell>
          <cell r="D2886" t="str">
            <v>'-</v>
          </cell>
          <cell r="E2886" t="str">
            <v>RES - Reserved Placeholder</v>
          </cell>
          <cell r="F2886" t="str">
            <v>Pending</v>
          </cell>
        </row>
        <row r="2887">
          <cell r="B2887" t="str">
            <v>6105AK124-6256-TSPC-0001</v>
          </cell>
          <cell r="C2887" t="str">
            <v>Synchronous Condenser 2 - Earthing System for Synchronous Condensers Yard 2 - Civil Design and Requirements</v>
          </cell>
          <cell r="D2887" t="str">
            <v>'-</v>
          </cell>
          <cell r="E2887" t="str">
            <v>RES - Reserved Placeholder</v>
          </cell>
          <cell r="F2887" t="str">
            <v>Pending</v>
          </cell>
        </row>
        <row r="2888">
          <cell r="B2888" t="str">
            <v>6105AK124-6256-TSPC-0002</v>
          </cell>
          <cell r="C2888" t="str">
            <v>Synchronous Condenser 2 - Cable Trench and Tunnels for Synchronous Condensers Yard 2 - Civil Design and Requirements</v>
          </cell>
          <cell r="D2888" t="str">
            <v>'-</v>
          </cell>
          <cell r="E2888" t="str">
            <v>RES - Reserved Placeholder</v>
          </cell>
          <cell r="F2888" t="str">
            <v>Pending</v>
          </cell>
        </row>
        <row r="2889">
          <cell r="B2889" t="str">
            <v>6105AK124-6256-WELE-0001</v>
          </cell>
          <cell r="C2889" t="str">
            <v>Synchronous Condenser 2 - Terrace Roads and Access-ways for Synchronous Condensers Yard 2 - Bulk Earth Works Design and Report</v>
          </cell>
          <cell r="D2889" t="str">
            <v>'-</v>
          </cell>
          <cell r="E2889" t="str">
            <v>RES - Reserved Placeholder</v>
          </cell>
          <cell r="F2889" t="str">
            <v>Pending</v>
          </cell>
        </row>
        <row r="2890">
          <cell r="B2890" t="str">
            <v>6105AK124-6256-WELE-0002</v>
          </cell>
          <cell r="C2890" t="str">
            <v>Synchronous Condenser 2 - Cable Trench and Tunnels for Synchronous Condensers Yard 2 - Bulk Earth Works Design and Report</v>
          </cell>
          <cell r="D2890" t="str">
            <v>'-</v>
          </cell>
          <cell r="E2890" t="str">
            <v>RES - Reserved Placeholder</v>
          </cell>
          <cell r="F2890" t="str">
            <v>Pending</v>
          </cell>
        </row>
        <row r="2891">
          <cell r="B2891" t="str">
            <v>6105AK124-6256-WLAY-0001</v>
          </cell>
          <cell r="C2891" t="str">
            <v>Synchronous Condenser 2 - Terrace Roads and Access-ways for Synchronous Condensers Yard 2 - Drainage, Run-off and Impoundment Design</v>
          </cell>
          <cell r="D2891" t="str">
            <v>'-</v>
          </cell>
          <cell r="E2891" t="str">
            <v>RES - Reserved Placeholder</v>
          </cell>
          <cell r="F2891" t="str">
            <v>Pending</v>
          </cell>
        </row>
        <row r="2892">
          <cell r="B2892" t="str">
            <v>6105AK124-6256-WLAY-0002</v>
          </cell>
          <cell r="C2892" t="str">
            <v>Synchronous Condenser 2 - Cable Trench and Tunnels for Synchronous Condensers Yard 2 - Drainage, Run-off and Impoundment Design</v>
          </cell>
          <cell r="D2892" t="str">
            <v>'-</v>
          </cell>
          <cell r="E2892" t="str">
            <v>RES - Reserved Placeholder</v>
          </cell>
          <cell r="F2892" t="str">
            <v>Pending</v>
          </cell>
        </row>
        <row r="2893">
          <cell r="B2893" t="str">
            <v>6105AK124-6256-WTRP-0001</v>
          </cell>
          <cell r="C2893" t="str">
            <v>Synchronous Condenser 2 - Terrace Roads and Access-ways for Synchronous Condensers Yard 2 - Soil Classification and Nomination Deliverables</v>
          </cell>
          <cell r="D2893" t="str">
            <v>'-</v>
          </cell>
          <cell r="E2893" t="str">
            <v>RES - Reserved Placeholder</v>
          </cell>
          <cell r="F2893" t="str">
            <v>Pending</v>
          </cell>
        </row>
        <row r="2894">
          <cell r="B2894" t="str">
            <v>6105AK124-6256-WTRP-0002</v>
          </cell>
          <cell r="C2894" t="str">
            <v>Synchronous Condenser 2 - Terrace Roads and Access-ways for Synchronous Condensers Yard 2 - Soil Resistivity Testing Report</v>
          </cell>
          <cell r="D2894" t="str">
            <v>'-</v>
          </cell>
          <cell r="E2894" t="str">
            <v>RES - Reserved Placeholder</v>
          </cell>
          <cell r="F2894" t="str">
            <v>Pending</v>
          </cell>
        </row>
        <row r="2895">
          <cell r="B2895" t="str">
            <v>6105AK124-6256-WTRP-0003</v>
          </cell>
          <cell r="C2895" t="str">
            <v>Synchronous Condenser 2 - Earthing System for Synchronous Condensers Yard 2 - Soil Resistivity Testing Report</v>
          </cell>
          <cell r="D2895" t="str">
            <v>'-</v>
          </cell>
          <cell r="E2895" t="str">
            <v>RES - Reserved Placeholder</v>
          </cell>
          <cell r="F2895" t="str">
            <v>Pending</v>
          </cell>
        </row>
        <row r="2896">
          <cell r="B2896" t="str">
            <v>6105AK124-6256-WTRP-0004</v>
          </cell>
          <cell r="C2896" t="str">
            <v>Synchronous Condenser 2 - Cable Trench and Tunnels for Synchronous Condensers Yard 2 - Soil Classification and Nomination Deliverables</v>
          </cell>
          <cell r="D2896" t="str">
            <v>'-</v>
          </cell>
          <cell r="E2896" t="str">
            <v>RES - Reserved Placeholder</v>
          </cell>
          <cell r="F2896" t="str">
            <v>Pending</v>
          </cell>
        </row>
        <row r="2897">
          <cell r="B2897" t="str">
            <v>6105AK124-6256-WTRP-0005</v>
          </cell>
          <cell r="C2897" t="str">
            <v>Synchronous Condenser 2 - Lightning Protection System for Synchronous Condensers Yard 2 - Soil Classification and Nomination Deliverables</v>
          </cell>
          <cell r="D2897" t="str">
            <v>'-</v>
          </cell>
          <cell r="E2897" t="str">
            <v>RES - Reserved Placeholder</v>
          </cell>
          <cell r="F2897" t="str">
            <v>Pending</v>
          </cell>
        </row>
        <row r="2898">
          <cell r="B2898" t="str">
            <v>6105AK124-6256-WTRP-0006</v>
          </cell>
          <cell r="C2898" t="str">
            <v>Synchronous Condenser 2 - Lightning Protection System for Synchronous Condensers Yard 2 - Soil Resistivity Testing Report</v>
          </cell>
          <cell r="D2898" t="str">
            <v>'-</v>
          </cell>
          <cell r="E2898" t="str">
            <v>RES - Reserved Placeholder</v>
          </cell>
          <cell r="F2898" t="str">
            <v>Pending</v>
          </cell>
        </row>
        <row r="2899">
          <cell r="B2899" t="str">
            <v>6105AK124-6260-BDBD-0001</v>
          </cell>
          <cell r="C2899" t="str">
            <v>Emergency Power Generation - Emergency Power Generation Project Package - Design Criteria / Basis of Design</v>
          </cell>
          <cell r="D2899" t="str">
            <v>'-</v>
          </cell>
          <cell r="E2899" t="str">
            <v>RES - Reserved Placeholder</v>
          </cell>
          <cell r="F2899" t="str">
            <v>Pending</v>
          </cell>
        </row>
        <row r="2900">
          <cell r="B2900" t="str">
            <v>6105AK124-6260-BPHL-0001</v>
          </cell>
          <cell r="C2900" t="str">
            <v>Emergency Power Generation - Emergency Power Generation Project Package - Control Philosophy</v>
          </cell>
          <cell r="D2900" t="str">
            <v>'-</v>
          </cell>
          <cell r="E2900" t="str">
            <v>RES - Reserved Placeholder</v>
          </cell>
          <cell r="F2900" t="str">
            <v>Pending</v>
          </cell>
        </row>
        <row r="2901">
          <cell r="B2901" t="str">
            <v>6105AK124-6260-BPHL-0002</v>
          </cell>
          <cell r="C2901" t="str">
            <v>Emergency Power Generation - Emergency Power Generation Project Package - Synchronization Philosophy</v>
          </cell>
          <cell r="D2901" t="str">
            <v>'-</v>
          </cell>
          <cell r="E2901" t="str">
            <v>RES - Reserved Placeholder</v>
          </cell>
          <cell r="F2901" t="str">
            <v>Pending</v>
          </cell>
        </row>
        <row r="2902">
          <cell r="B2902" t="str">
            <v>6105AK124-6260-BSPC-0001</v>
          </cell>
          <cell r="C2902" t="str">
            <v>Emergency Power Generation - Emergency Power Generation Project Package - Functional Design Specification</v>
          </cell>
          <cell r="D2902" t="str">
            <v>'-</v>
          </cell>
          <cell r="E2902" t="str">
            <v>RES - Reserved Placeholder</v>
          </cell>
          <cell r="F2902" t="str">
            <v>Pending</v>
          </cell>
        </row>
        <row r="2903">
          <cell r="B2903" t="str">
            <v>6105AK124-6260-BSTD-0001</v>
          </cell>
          <cell r="C2903" t="str">
            <v>Emergency Power Generation - Emergency Power Generation Project Package - System Detailed Engineering Design</v>
          </cell>
          <cell r="D2903" t="str">
            <v>'-</v>
          </cell>
          <cell r="E2903" t="str">
            <v>RES - Reserved Placeholder</v>
          </cell>
          <cell r="F2903" t="str">
            <v>Pending</v>
          </cell>
        </row>
        <row r="2904">
          <cell r="B2904" t="str">
            <v>6105AK124-6260-EDST-0005</v>
          </cell>
          <cell r="C2904" t="str">
            <v>CANCELLED - Emergency Power Generation - Battery Tripping Unit (BTU) (110Vdc) - Datasheet</v>
          </cell>
          <cell r="D2904" t="str">
            <v>'-</v>
          </cell>
          <cell r="E2904" t="str">
            <v>CAN - Cancelled</v>
          </cell>
          <cell r="F2904" t="str">
            <v>Terminated</v>
          </cell>
        </row>
        <row r="2905">
          <cell r="B2905" t="str">
            <v>6105AK124-6260-EDST-0008</v>
          </cell>
          <cell r="C2905" t="str">
            <v>Emergency Power Generation -  Neutral Earthing Compensator Resistor (33kV NECr) - Sht. 1 of 1</v>
          </cell>
          <cell r="D2905" t="str">
            <v>2</v>
          </cell>
          <cell r="E2905" t="str">
            <v>IFU - Issued for Use</v>
          </cell>
          <cell r="F2905" t="str">
            <v>Pending</v>
          </cell>
        </row>
        <row r="2906">
          <cell r="B2906" t="str">
            <v>6105AK124-6260-EDST-0016</v>
          </cell>
          <cell r="C2906" t="str">
            <v>Emergency Power Generation -  630kVA Mini-substation (11/0.4kV) - Datasheet</v>
          </cell>
          <cell r="D2906" t="str">
            <v>'-</v>
          </cell>
          <cell r="E2906" t="str">
            <v>RES - Reserved Placeholder</v>
          </cell>
          <cell r="F2906" t="str">
            <v>Pending</v>
          </cell>
        </row>
        <row r="2907">
          <cell r="B2907" t="str">
            <v>6105AK124-6260-EDST-0017</v>
          </cell>
          <cell r="C2907" t="str">
            <v>Emergency Power Generation -  Bulk Fuel Storage 1 - Datasheet - Sht 1 of 1</v>
          </cell>
          <cell r="D2907" t="str">
            <v>'-</v>
          </cell>
          <cell r="E2907" t="str">
            <v>RES - Reserved Placeholder</v>
          </cell>
          <cell r="F2907" t="str">
            <v>Pending</v>
          </cell>
        </row>
        <row r="2908">
          <cell r="B2908" t="str">
            <v>6105AK124-6260-EDST-0019</v>
          </cell>
          <cell r="C2908" t="str">
            <v>Emergency Power Generation - Syncon - Power Transformer - 33kV - NER - Sht 1 of 2</v>
          </cell>
          <cell r="D2908" t="str">
            <v>'-</v>
          </cell>
          <cell r="E2908" t="str">
            <v>RES - Reserved Placeholder</v>
          </cell>
          <cell r="F2908" t="str">
            <v>Pending</v>
          </cell>
        </row>
        <row r="2909">
          <cell r="B2909" t="str">
            <v>6105AK124-6260-EDTL-0001</v>
          </cell>
          <cell r="C2909" t="str">
            <v>Emergency Power Generation - Mv Cable Isolator Panel - Details - Sht.4 of 4</v>
          </cell>
          <cell r="D2909" t="str">
            <v>'-</v>
          </cell>
          <cell r="E2909" t="str">
            <v>RES - Reserved Placeholder</v>
          </cell>
          <cell r="F2909" t="str">
            <v>Pending</v>
          </cell>
        </row>
        <row r="2910">
          <cell r="B2910" t="str">
            <v>6105AK124-6260-EGAD-0002</v>
          </cell>
          <cell r="C2910" t="str">
            <v>Emergency Power Generation - MV Switch Board  - General Arrangement - Sht 1 of 1</v>
          </cell>
          <cell r="D2910" t="str">
            <v>'-</v>
          </cell>
          <cell r="E2910" t="str">
            <v>RES - Reserved Placeholder</v>
          </cell>
          <cell r="F2910" t="str">
            <v>Pending</v>
          </cell>
        </row>
        <row r="2911">
          <cell r="B2911" t="str">
            <v>6105AK124-6260-EGAD-0005</v>
          </cell>
          <cell r="C2911" t="str">
            <v>Emergency Power Generation - Bulk Fuel Storage Facility - General Arrangement - Sht 1 of 8</v>
          </cell>
          <cell r="D2911" t="str">
            <v>'-</v>
          </cell>
          <cell r="E2911" t="str">
            <v>RES - Reserved Placeholder</v>
          </cell>
          <cell r="F2911" t="str">
            <v>Pending</v>
          </cell>
        </row>
        <row r="2912">
          <cell r="B2912" t="str">
            <v>6105AK124-6260-EGAD-0006</v>
          </cell>
          <cell r="C2912" t="str">
            <v>Emergency Power Generation - Pump house - Fuel Polish Isometric Arrangement - General Arrangement - Sht 2 of 8</v>
          </cell>
          <cell r="D2912" t="str">
            <v>'-</v>
          </cell>
          <cell r="E2912" t="str">
            <v>RES - Reserved Placeholder</v>
          </cell>
          <cell r="F2912" t="str">
            <v>Pending</v>
          </cell>
        </row>
        <row r="2913">
          <cell r="B2913" t="str">
            <v>6105AK124-6260-EGAD-0007</v>
          </cell>
          <cell r="C2913" t="str">
            <v>Emergency Power Generation -  Bulk Fuel Storage Facility - Pump House - Fuel Polishing System - General Arrangement - Sht 3 of 8</v>
          </cell>
          <cell r="D2913" t="str">
            <v>'-</v>
          </cell>
          <cell r="E2913" t="str">
            <v>RES - Reserved Placeholder</v>
          </cell>
          <cell r="F2913" t="str">
            <v>Pending</v>
          </cell>
        </row>
        <row r="2914">
          <cell r="B2914" t="str">
            <v>6105AK124-6260-EGAD-0008</v>
          </cell>
          <cell r="C2914" t="str">
            <v>Emergency Power Generation - Bulk Fuel Storage Facility - Pump House - Fuel Transfer - General Arrangement - Sht 4 of 8</v>
          </cell>
          <cell r="D2914" t="str">
            <v>'-</v>
          </cell>
          <cell r="E2914" t="str">
            <v>RES - Reserved Placeholder</v>
          </cell>
          <cell r="F2914" t="str">
            <v>Pending</v>
          </cell>
        </row>
        <row r="2915">
          <cell r="B2915" t="str">
            <v>6105AK124-6260-EGAD-0009</v>
          </cell>
          <cell r="C2915" t="str">
            <v>Emergency Power Generation -  Bulk Fuel Storage Facility - Pump House - Fuel Transfer - General Arrangement - Sht 5 of 8</v>
          </cell>
          <cell r="D2915" t="str">
            <v>'-</v>
          </cell>
          <cell r="E2915" t="str">
            <v>RES - Reserved Placeholder</v>
          </cell>
          <cell r="F2915" t="str">
            <v>Pending</v>
          </cell>
        </row>
        <row r="2916">
          <cell r="B2916" t="str">
            <v>6105AK124-6260-EGAD-0010</v>
          </cell>
          <cell r="C2916" t="str">
            <v>Emergency Power Generation - Pump house - Off-load system Isometric Arrangement - General Arrangement - Sht 6 of 8</v>
          </cell>
          <cell r="D2916" t="str">
            <v>'-</v>
          </cell>
          <cell r="E2916" t="str">
            <v>RES - Reserved Placeholder</v>
          </cell>
          <cell r="F2916" t="str">
            <v>Pending</v>
          </cell>
        </row>
        <row r="2917">
          <cell r="B2917" t="str">
            <v>6105AK124-6260-EGAD-0011</v>
          </cell>
          <cell r="C2917" t="str">
            <v>Emergency Power Generation - Bulk Fuel Offloading and Distribution System  - General Arrangement - Sht 7 of 8</v>
          </cell>
          <cell r="D2917" t="str">
            <v>'-</v>
          </cell>
          <cell r="E2917" t="str">
            <v>RES - Reserved Placeholder</v>
          </cell>
          <cell r="F2917" t="str">
            <v>Pending</v>
          </cell>
        </row>
        <row r="2918">
          <cell r="B2918" t="str">
            <v>6105AK124-6260-EGAD-0012</v>
          </cell>
          <cell r="C2918" t="str">
            <v>Emergency Power Generation -  Bulk Fuel Storage  Facility-Pump House-Off-Load System - General Arrangement - Sht 8 of 8</v>
          </cell>
          <cell r="D2918" t="str">
            <v>'-</v>
          </cell>
          <cell r="E2918" t="str">
            <v>RES - Reserved Placeholder</v>
          </cell>
          <cell r="F2918" t="str">
            <v>Pending</v>
          </cell>
        </row>
        <row r="2919">
          <cell r="B2919" t="str">
            <v>6105AK124-6260-EGAD-0013</v>
          </cell>
          <cell r="C2919" t="str">
            <v>Emergency Power Generation - Mv Cable Isolator Panel - General Arrangement - Sht 1 of 4</v>
          </cell>
          <cell r="D2919" t="str">
            <v>'-</v>
          </cell>
          <cell r="E2919" t="str">
            <v>RES - Reserved Placeholder</v>
          </cell>
          <cell r="F2919" t="str">
            <v>Pending</v>
          </cell>
        </row>
        <row r="2920">
          <cell r="B2920" t="str">
            <v>6105AK124-6260-EGAD-0014</v>
          </cell>
          <cell r="C2920" t="str">
            <v>Emergency Power Generation - Emergency Power Substation 1 and Control Room 1 - General Arrangement - Sht 1 of 1</v>
          </cell>
          <cell r="D2920" t="str">
            <v>'-</v>
          </cell>
          <cell r="E2920" t="str">
            <v>RES - Reserved Placeholder</v>
          </cell>
          <cell r="F2920" t="str">
            <v>Pending</v>
          </cell>
        </row>
        <row r="2921">
          <cell r="B2921" t="str">
            <v>6105AK124-6260-ELAY-0001</v>
          </cell>
          <cell r="C2921" t="str">
            <v>Emergency Power Generation - Mv Cable Isolator Panel - Layout - Sht.2 of 4</v>
          </cell>
          <cell r="D2921" t="str">
            <v>'-</v>
          </cell>
          <cell r="E2921" t="str">
            <v>RES - Reserved Placeholder</v>
          </cell>
          <cell r="F2921" t="str">
            <v>Pending</v>
          </cell>
        </row>
        <row r="2922">
          <cell r="B2922" t="str">
            <v>6105AK124-6260-ESEC-0001</v>
          </cell>
          <cell r="C2922" t="str">
            <v>Emergency Power Generation - Mv Cable Isolator Panel - Section - Sht.3 of 4</v>
          </cell>
          <cell r="D2922" t="str">
            <v>'-</v>
          </cell>
          <cell r="E2922" t="str">
            <v>RES - Reserved Placeholder</v>
          </cell>
          <cell r="F2922" t="str">
            <v>Pending</v>
          </cell>
        </row>
        <row r="2923">
          <cell r="B2923" t="str">
            <v>6105AK124-6260-ESLD-0001</v>
          </cell>
          <cell r="C2923" t="str">
            <v>Emergency Power Generation - 11kV Emergency Power Substation - Single Line Diagram - Sht 1 of 1</v>
          </cell>
          <cell r="D2923" t="str">
            <v>0</v>
          </cell>
          <cell r="E2923" t="str">
            <v>IFD - Issued for Design</v>
          </cell>
          <cell r="F2923" t="str">
            <v>Pending</v>
          </cell>
        </row>
        <row r="2924">
          <cell r="B2924" t="str">
            <v>6105AK124-6260-ESLD-0002</v>
          </cell>
          <cell r="C2924" t="str">
            <v>Emergency Power Generation -  Auxiliary 400V AC Panel - Single Line Diagram - Sht 1 of 3</v>
          </cell>
          <cell r="D2924" t="str">
            <v>'-</v>
          </cell>
          <cell r="E2924" t="str">
            <v>RES - Reserved Placeholder</v>
          </cell>
          <cell r="F2924" t="str">
            <v>Pending</v>
          </cell>
        </row>
        <row r="2925">
          <cell r="B2925" t="str">
            <v>6105AK124-6260-ESLD-0003</v>
          </cell>
          <cell r="C2925" t="str">
            <v>Emergency Power Generation -  Auxiliary 400V AC Panel - Single Line Diagram - Sht 2 of 3</v>
          </cell>
          <cell r="D2925" t="str">
            <v>'-</v>
          </cell>
          <cell r="E2925" t="str">
            <v>RES - Reserved Placeholder</v>
          </cell>
          <cell r="F2925" t="str">
            <v>Pending</v>
          </cell>
        </row>
        <row r="2926">
          <cell r="B2926" t="str">
            <v>6105AK124-6260-ESLD-0004</v>
          </cell>
          <cell r="C2926" t="str">
            <v>Emergency Power Generation -  Auxiliary 400V AC Panel - Single Line Diagram - Sht 3 of 3</v>
          </cell>
          <cell r="D2926" t="str">
            <v>'-</v>
          </cell>
          <cell r="E2926" t="str">
            <v>RES - Reserved Placeholder</v>
          </cell>
          <cell r="F2926" t="str">
            <v>Pending</v>
          </cell>
        </row>
        <row r="2927">
          <cell r="B2927" t="str">
            <v>6105AK124-6260-ESLD-0005</v>
          </cell>
          <cell r="C2927" t="str">
            <v>Emergency Power Generation - Emergency Switchroom Generators-Panel K01-K09 &amp; K21-K29 - Generator Incomers - Single Line Diagram</v>
          </cell>
          <cell r="D2927" t="str">
            <v>'-</v>
          </cell>
          <cell r="E2927" t="str">
            <v>RES - Reserved Placeholder</v>
          </cell>
          <cell r="F2927" t="str">
            <v>Pending</v>
          </cell>
        </row>
        <row r="2928">
          <cell r="B2928" t="str">
            <v>6105AK124-6260-ESLD-0006</v>
          </cell>
          <cell r="C2928" t="str">
            <v>Emergency Power Generation - Emergency Switchroom Bus Coupler-Panel K15 - Bus Coupler - Single Line Diagram</v>
          </cell>
          <cell r="D2928" t="str">
            <v>'-</v>
          </cell>
          <cell r="E2928" t="str">
            <v>RES - Reserved Placeholder</v>
          </cell>
          <cell r="F2928" t="str">
            <v>Pending</v>
          </cell>
        </row>
        <row r="2929">
          <cell r="B2929" t="str">
            <v>6105AK124-6260-ESLD-0007</v>
          </cell>
          <cell r="C2929" t="str">
            <v>Emergency Power Generation - Emergency Switchroom Feeders-Panel K10-K13 &amp; K17-K20 - Single Line Diagram</v>
          </cell>
          <cell r="D2929" t="str">
            <v>'-</v>
          </cell>
          <cell r="E2929" t="str">
            <v>RES - Reserved Placeholder</v>
          </cell>
          <cell r="F2929" t="str">
            <v>Pending</v>
          </cell>
        </row>
        <row r="2930">
          <cell r="B2930" t="str">
            <v>6105AK124-6260-ESOW-0003</v>
          </cell>
          <cell r="C2930" t="str">
            <v>Emergency Power Generation - Power Transformers - Scope of Work</v>
          </cell>
          <cell r="D2930" t="str">
            <v>'-</v>
          </cell>
          <cell r="E2930" t="str">
            <v>RES - Reserved Placeholder</v>
          </cell>
          <cell r="F2930" t="str">
            <v>Pending</v>
          </cell>
        </row>
        <row r="2931">
          <cell r="B2931" t="str">
            <v>6105AK124-6260-MGAD-0002</v>
          </cell>
          <cell r="C2931" t="str">
            <v>Emergency Power Generation - Pump house - Plant - Isometric Arrangement - Sht.1 of 8</v>
          </cell>
          <cell r="D2931" t="str">
            <v>'-</v>
          </cell>
          <cell r="E2931" t="str">
            <v>RES - Reserved Placeholder</v>
          </cell>
          <cell r="F2931" t="str">
            <v>Pending</v>
          </cell>
        </row>
        <row r="2932">
          <cell r="B2932" t="str">
            <v>6105AK124-6260-MGAD-0003</v>
          </cell>
          <cell r="C2932" t="str">
            <v>Emergency Power Generation - Pump house  -  Isometric Arrangement - Sht.2 of 8</v>
          </cell>
          <cell r="D2932" t="str">
            <v>'-</v>
          </cell>
          <cell r="E2932" t="str">
            <v>RES - Reserved Placeholder</v>
          </cell>
          <cell r="F2932" t="str">
            <v>Pending</v>
          </cell>
        </row>
        <row r="2933">
          <cell r="B2933" t="str">
            <v>6105AK124-6260-MGAD-0004</v>
          </cell>
          <cell r="C2933" t="str">
            <v>Emergency Power Generation - Pump house - Fuel Polish - Isometric Arrangement - Sht.3 of 8</v>
          </cell>
          <cell r="D2933" t="str">
            <v>'-</v>
          </cell>
          <cell r="E2933" t="str">
            <v>RES - Reserved Placeholder</v>
          </cell>
          <cell r="F2933" t="str">
            <v>Pending</v>
          </cell>
        </row>
        <row r="2934">
          <cell r="B2934" t="str">
            <v>6105AK124-6260-MGAD-0005</v>
          </cell>
          <cell r="C2934" t="str">
            <v>Emergency Power Generation - Pump house - Fuel Polish - General Arrangement - Sht.4 of 8</v>
          </cell>
          <cell r="D2934" t="str">
            <v>'-</v>
          </cell>
          <cell r="E2934" t="str">
            <v>RES - Reserved Placeholder</v>
          </cell>
          <cell r="F2934" t="str">
            <v>Pending</v>
          </cell>
        </row>
        <row r="2935">
          <cell r="B2935" t="str">
            <v>6105AK124-6260-MGAD-0006</v>
          </cell>
          <cell r="C2935" t="str">
            <v>Emergency Power Generation - Pump house - Fuel Transfer - Isometric Arrangement - Sht.5 of 8</v>
          </cell>
          <cell r="D2935" t="str">
            <v>'-</v>
          </cell>
          <cell r="E2935" t="str">
            <v>RES - Reserved Placeholder</v>
          </cell>
          <cell r="F2935" t="str">
            <v>Pending</v>
          </cell>
        </row>
        <row r="2936">
          <cell r="B2936" t="str">
            <v>6105AK124-6260-MGAD-0007</v>
          </cell>
          <cell r="C2936" t="str">
            <v>Emergency Power Generation - Pump house - Fuel Transfer - General Arrangement - Sht.6 of 8</v>
          </cell>
          <cell r="D2936" t="str">
            <v>'-</v>
          </cell>
          <cell r="E2936" t="str">
            <v>RES - Reserved Placeholder</v>
          </cell>
          <cell r="F2936" t="str">
            <v>Pending</v>
          </cell>
        </row>
        <row r="2937">
          <cell r="B2937" t="str">
            <v>6105AK124-6260-MGAD-0008</v>
          </cell>
          <cell r="C2937" t="str">
            <v>Emergency Power Generation - Pump house - Off-load system - Isometric Arrangement - Sht.7 of 8</v>
          </cell>
          <cell r="D2937" t="str">
            <v>'-</v>
          </cell>
          <cell r="E2937" t="str">
            <v>RES - Reserved Placeholder</v>
          </cell>
          <cell r="F2937" t="str">
            <v>Pending</v>
          </cell>
        </row>
        <row r="2938">
          <cell r="B2938" t="str">
            <v>6105AK124-6260-MGAD-0009</v>
          </cell>
          <cell r="C2938" t="str">
            <v>Emergency Power Generation - Pump house  - General Arrangement - Sht.8 of 8</v>
          </cell>
          <cell r="D2938" t="str">
            <v>'-</v>
          </cell>
          <cell r="E2938" t="str">
            <v>RES - Reserved Placeholder</v>
          </cell>
          <cell r="F2938" t="str">
            <v>Pending</v>
          </cell>
        </row>
        <row r="2939">
          <cell r="B2939" t="str">
            <v>6105AK124-6261-CFND-0001</v>
          </cell>
          <cell r="C2939" t="str">
            <v>Administration and General Buildings - Small Power and Lighting for 36 MVA Power Station - Civil Foundation Design</v>
          </cell>
          <cell r="D2939" t="str">
            <v>'-</v>
          </cell>
          <cell r="E2939" t="str">
            <v>RES - Reserved Placeholder</v>
          </cell>
          <cell r="F2939" t="str">
            <v>Pending</v>
          </cell>
        </row>
        <row r="2940">
          <cell r="B2940" t="str">
            <v>6105AK124-6261-CFND-0002</v>
          </cell>
          <cell r="C2940" t="str">
            <v>Administration and General Buildings - Cable Racks and Trays for 36 MVA Power Station - Civil Foundation Design</v>
          </cell>
          <cell r="D2940" t="str">
            <v>'-</v>
          </cell>
          <cell r="E2940" t="str">
            <v>RES - Reserved Placeholder</v>
          </cell>
          <cell r="F2940" t="str">
            <v>Pending</v>
          </cell>
        </row>
        <row r="2941">
          <cell r="B2941" t="str">
            <v>6105AK124-6261-CFND-0003</v>
          </cell>
          <cell r="C2941" t="str">
            <v>Administration and General Buildings - MV Isolator Panel for 36 MVA Power Station - Civil Foundation Design</v>
          </cell>
          <cell r="D2941" t="str">
            <v>'-</v>
          </cell>
          <cell r="E2941" t="str">
            <v>RES - Reserved Placeholder</v>
          </cell>
          <cell r="F2941" t="str">
            <v>Pending</v>
          </cell>
        </row>
        <row r="2942">
          <cell r="B2942" t="str">
            <v>6105AK124-6261-CFND-0004</v>
          </cell>
          <cell r="C2942" t="str">
            <v>Administration and General Buildings - MV Isolator Panel for 36 MVA Power Station - Plinth Design and Layout</v>
          </cell>
          <cell r="D2942" t="str">
            <v>'-</v>
          </cell>
          <cell r="E2942" t="str">
            <v>RES - Reserved Placeholder</v>
          </cell>
          <cell r="F2942" t="str">
            <v>Pending</v>
          </cell>
        </row>
        <row r="2943">
          <cell r="B2943" t="str">
            <v>6105AK124-6261-CFND-0005</v>
          </cell>
          <cell r="C2943" t="str">
            <v>Administration and General Buildings - Termination Cabinets for 36 MVA Power Station - Civil Foundation Design</v>
          </cell>
          <cell r="D2943" t="str">
            <v>'-</v>
          </cell>
          <cell r="E2943" t="str">
            <v>RES - Reserved Placeholder</v>
          </cell>
          <cell r="F2943" t="str">
            <v>Pending</v>
          </cell>
        </row>
        <row r="2944">
          <cell r="B2944" t="str">
            <v>6105AK124-6261-CFND-0006</v>
          </cell>
          <cell r="C2944" t="str">
            <v>Administration and General Buildings - Termination Cabinets for 36 MVA Power Station - Plinth Design and Layout</v>
          </cell>
          <cell r="D2944" t="str">
            <v>'-</v>
          </cell>
          <cell r="E2944" t="str">
            <v>RES - Reserved Placeholder</v>
          </cell>
          <cell r="F2944" t="str">
            <v>Pending</v>
          </cell>
        </row>
        <row r="2945">
          <cell r="B2945" t="str">
            <v>6105AK124-6261-CGAD-0001</v>
          </cell>
          <cell r="C2945" t="str">
            <v>Administration and General Buildings - Terrace Roads and Access-ways for 36 MVA Power Station - Buildings and Structures GA</v>
          </cell>
          <cell r="D2945" t="str">
            <v>'-</v>
          </cell>
          <cell r="E2945" t="str">
            <v>RES - Reserved Placeholder</v>
          </cell>
          <cell r="F2945" t="str">
            <v>Pending</v>
          </cell>
        </row>
        <row r="2946">
          <cell r="B2946" t="str">
            <v>6105AK124-6261-CGAD-0002</v>
          </cell>
          <cell r="C2946" t="str">
            <v>Administration and General Buildings - Terrace Roads and Access-ways for 36 MVA Power Station - Cables, OHL and Fibre Route GA</v>
          </cell>
          <cell r="D2946" t="str">
            <v>'-</v>
          </cell>
          <cell r="E2946" t="str">
            <v>RES - Reserved Placeholder</v>
          </cell>
          <cell r="F2946" t="str">
            <v>Pending</v>
          </cell>
        </row>
        <row r="2947">
          <cell r="B2947" t="str">
            <v>6105AK124-6261-CGAD-0003</v>
          </cell>
          <cell r="C2947" t="str">
            <v>Administration and General Buildings - Terrace Roads and Access-ways for 36 MVA Power Station - Key Emergency Points and Equipment</v>
          </cell>
          <cell r="D2947" t="str">
            <v>'-</v>
          </cell>
          <cell r="E2947" t="str">
            <v>RES - Reserved Placeholder</v>
          </cell>
          <cell r="F2947" t="str">
            <v>Pending</v>
          </cell>
        </row>
        <row r="2948">
          <cell r="B2948" t="str">
            <v>6105AK124-6261-CGAD-0004</v>
          </cell>
          <cell r="C2948" t="str">
            <v>Administration and General Buildings - Terrace Roads and Access-ways for 36 MVA Power Station - Terrace Equipment GA</v>
          </cell>
          <cell r="D2948" t="str">
            <v>'-</v>
          </cell>
          <cell r="E2948" t="str">
            <v>RES - Reserved Placeholder</v>
          </cell>
          <cell r="F2948" t="str">
            <v>Pending</v>
          </cell>
        </row>
        <row r="2949">
          <cell r="B2949" t="str">
            <v>6105AK124-6261-CGAD-0005</v>
          </cell>
          <cell r="C2949" t="str">
            <v>Administration and General Buildings - Terrace Roads and Access-ways for 36 MVA Power Station - Disposal Areas General Arrangement</v>
          </cell>
          <cell r="D2949" t="str">
            <v>'-</v>
          </cell>
          <cell r="E2949" t="str">
            <v>RES - Reserved Placeholder</v>
          </cell>
          <cell r="F2949" t="str">
            <v>Pending</v>
          </cell>
        </row>
        <row r="2950">
          <cell r="B2950" t="str">
            <v>6105AK124-6261-CGAD-0006</v>
          </cell>
          <cell r="C2950" t="str">
            <v>Administration and General Buildings - Terrace Roads and Access-ways for 36 MVA Power Station - Laydown Areas and Temp Buildings GA</v>
          </cell>
          <cell r="D2950" t="str">
            <v>'-</v>
          </cell>
          <cell r="E2950" t="str">
            <v>RES - Reserved Placeholder</v>
          </cell>
          <cell r="F2950" t="str">
            <v>Pending</v>
          </cell>
        </row>
        <row r="2951">
          <cell r="B2951" t="str">
            <v>6105AK124-6261-CGAD-0007</v>
          </cell>
          <cell r="C2951" t="str">
            <v>Administration and General Buildings - Terrace Roads and Access-ways for 36 MVA Power Station - Stormwater and Effluent System Design</v>
          </cell>
          <cell r="D2951" t="str">
            <v>'-</v>
          </cell>
          <cell r="E2951" t="str">
            <v>RES - Reserved Placeholder</v>
          </cell>
          <cell r="F2951" t="str">
            <v>Pending</v>
          </cell>
        </row>
        <row r="2952">
          <cell r="B2952" t="str">
            <v>6105AK124-6261-CGAD-0008</v>
          </cell>
          <cell r="C2952" t="str">
            <v>Administration and General Buildings - Terrace Roads and Access-ways for 36 MVA Power Station - Lighting Design and Layout GA</v>
          </cell>
          <cell r="D2952" t="str">
            <v>'-</v>
          </cell>
          <cell r="E2952" t="str">
            <v>RES - Reserved Placeholder</v>
          </cell>
          <cell r="F2952" t="str">
            <v>Pending</v>
          </cell>
        </row>
        <row r="2953">
          <cell r="B2953" t="str">
            <v>6105AK124-6261-CGAD-0009</v>
          </cell>
          <cell r="C2953" t="str">
            <v>Administration and General Buildings - Terrace Roads and Access-ways for 36 MVA Power Station - Roads, Pathways, Offloading Areas and Fences GA</v>
          </cell>
          <cell r="D2953" t="str">
            <v>'-</v>
          </cell>
          <cell r="E2953" t="str">
            <v>RES - Reserved Placeholder</v>
          </cell>
          <cell r="F2953" t="str">
            <v>Pending</v>
          </cell>
        </row>
        <row r="2954">
          <cell r="B2954" t="str">
            <v>6105AK124-6261-CGAD-0010</v>
          </cell>
          <cell r="C2954" t="str">
            <v>Administration and General Buildings - Earthing System for 36 MVA Power Station - Lighting Design and Layout GA</v>
          </cell>
          <cell r="D2954" t="str">
            <v>'-</v>
          </cell>
          <cell r="E2954" t="str">
            <v>RES - Reserved Placeholder</v>
          </cell>
          <cell r="F2954" t="str">
            <v>Pending</v>
          </cell>
        </row>
        <row r="2955">
          <cell r="B2955" t="str">
            <v>6105AK124-6261-CGAD-0011</v>
          </cell>
          <cell r="C2955" t="str">
            <v>Administration and General Buildings - Small Power and Lighting for 36 MVA Power Station - Buildings and Structures GA</v>
          </cell>
          <cell r="D2955" t="str">
            <v>'-</v>
          </cell>
          <cell r="E2955" t="str">
            <v>RES - Reserved Placeholder</v>
          </cell>
          <cell r="F2955" t="str">
            <v>Pending</v>
          </cell>
        </row>
        <row r="2956">
          <cell r="B2956" t="str">
            <v>6105AK124-6261-CGAD-0012</v>
          </cell>
          <cell r="C2956" t="str">
            <v>Administration and General Buildings - Small Power and Lighting for 36 MVA Power Station - Cables, OHL and Fibre Route GA</v>
          </cell>
          <cell r="D2956" t="str">
            <v>'-</v>
          </cell>
          <cell r="E2956" t="str">
            <v>RES - Reserved Placeholder</v>
          </cell>
          <cell r="F2956" t="str">
            <v>Pending</v>
          </cell>
        </row>
        <row r="2957">
          <cell r="B2957" t="str">
            <v>6105AK124-6261-CGAD-0013</v>
          </cell>
          <cell r="C2957" t="str">
            <v>Administration and General Buildings - Small Power and Lighting for 36 MVA Power Station - Terrace Equipment GA</v>
          </cell>
          <cell r="D2957" t="str">
            <v>'-</v>
          </cell>
          <cell r="E2957" t="str">
            <v>RES - Reserved Placeholder</v>
          </cell>
          <cell r="F2957" t="str">
            <v>Pending</v>
          </cell>
        </row>
        <row r="2958">
          <cell r="B2958" t="str">
            <v>6105AK124-6261-CGAD-0014</v>
          </cell>
          <cell r="C2958" t="str">
            <v>Administration and General Buildings - Small Power and Lighting for 36 MVA Power Station - Laydown Areas and Temp Buildings GA</v>
          </cell>
          <cell r="D2958" t="str">
            <v>'-</v>
          </cell>
          <cell r="E2958" t="str">
            <v>RES - Reserved Placeholder</v>
          </cell>
          <cell r="F2958" t="str">
            <v>Pending</v>
          </cell>
        </row>
        <row r="2959">
          <cell r="B2959" t="str">
            <v>6105AK124-6261-CGAD-0015</v>
          </cell>
          <cell r="C2959" t="str">
            <v>Administration and General Buildings - Small Power and Lighting for 36 MVA Power Station - Lighting Design and Layout GA</v>
          </cell>
          <cell r="D2959" t="str">
            <v>'-</v>
          </cell>
          <cell r="E2959" t="str">
            <v>RES - Reserved Placeholder</v>
          </cell>
          <cell r="F2959" t="str">
            <v>Pending</v>
          </cell>
        </row>
        <row r="2960">
          <cell r="B2960" t="str">
            <v>6105AK124-6261-CGAD-0016</v>
          </cell>
          <cell r="C2960" t="str">
            <v>Administration and General Buildings - Small Power and Lighting for 36 MVA Power Station - Roads, Pathways, Offloading Areas and Fences GA</v>
          </cell>
          <cell r="D2960" t="str">
            <v>'-</v>
          </cell>
          <cell r="E2960" t="str">
            <v>RES - Reserved Placeholder</v>
          </cell>
          <cell r="F2960" t="str">
            <v>Pending</v>
          </cell>
        </row>
        <row r="2961">
          <cell r="B2961" t="str">
            <v>6105AK124-6261-CGAD-0017</v>
          </cell>
          <cell r="C2961" t="str">
            <v>Administration and General Buildings - Cable Racks and Trays for 36 MVA Power Station - Buildings and Structures GA</v>
          </cell>
          <cell r="D2961" t="str">
            <v>'-</v>
          </cell>
          <cell r="E2961" t="str">
            <v>RES - Reserved Placeholder</v>
          </cell>
          <cell r="F2961" t="str">
            <v>Pending</v>
          </cell>
        </row>
        <row r="2962">
          <cell r="B2962" t="str">
            <v>6105AK124-6261-CGAD-0018</v>
          </cell>
          <cell r="C2962" t="str">
            <v>Administration and General Buildings - Cable Racks and Trays for 36 MVA Power Station - Cables, OHL and Fibre Route GA</v>
          </cell>
          <cell r="D2962" t="str">
            <v>'-</v>
          </cell>
          <cell r="E2962" t="str">
            <v>RES - Reserved Placeholder</v>
          </cell>
          <cell r="F2962" t="str">
            <v>Pending</v>
          </cell>
        </row>
        <row r="2963">
          <cell r="B2963" t="str">
            <v>6105AK124-6261-CGAD-0019</v>
          </cell>
          <cell r="C2963" t="str">
            <v>Administration and General Buildings - Cable Racks and Trays for 36 MVA Power Station - Terrace Equipment GA</v>
          </cell>
          <cell r="D2963" t="str">
            <v>'-</v>
          </cell>
          <cell r="E2963" t="str">
            <v>RES - Reserved Placeholder</v>
          </cell>
          <cell r="F2963" t="str">
            <v>Pending</v>
          </cell>
        </row>
        <row r="2964">
          <cell r="B2964" t="str">
            <v>6105AK124-6261-CGAD-0020</v>
          </cell>
          <cell r="C2964" t="str">
            <v>Administration and General Buildings - Cable Racks and Trays for 36 MVA Power Station - Roads, Pathways, Offloading Areas and Fences GA</v>
          </cell>
          <cell r="D2964" t="str">
            <v>'-</v>
          </cell>
          <cell r="E2964" t="str">
            <v>RES - Reserved Placeholder</v>
          </cell>
          <cell r="F2964" t="str">
            <v>Pending</v>
          </cell>
        </row>
        <row r="2965">
          <cell r="B2965" t="str">
            <v>6105AK124-6261-CGAD-0021</v>
          </cell>
          <cell r="C2965" t="str">
            <v>Administration and General Buildings - Cable Trench / Tunnels for 36 MVA Power Station - Buildings and Structures GA</v>
          </cell>
          <cell r="D2965" t="str">
            <v>'-</v>
          </cell>
          <cell r="E2965" t="str">
            <v>RES - Reserved Placeholder</v>
          </cell>
          <cell r="F2965" t="str">
            <v>Pending</v>
          </cell>
        </row>
        <row r="2966">
          <cell r="B2966" t="str">
            <v>6105AK124-6261-CGAD-0022</v>
          </cell>
          <cell r="C2966" t="str">
            <v>Administration and General Buildings - Cable Trench / Tunnels for 36 MVA Power Station - Cables, OHL and Fibre Route GA</v>
          </cell>
          <cell r="D2966" t="str">
            <v>'-</v>
          </cell>
          <cell r="E2966" t="str">
            <v>RES - Reserved Placeholder</v>
          </cell>
          <cell r="F2966" t="str">
            <v>Pending</v>
          </cell>
        </row>
        <row r="2967">
          <cell r="B2967" t="str">
            <v>6105AK124-6261-CGAD-0023</v>
          </cell>
          <cell r="C2967" t="str">
            <v>Administration and General Buildings - Cable Trench / Tunnels for 36 MVA Power Station - Terrace Equipment GA</v>
          </cell>
          <cell r="D2967" t="str">
            <v>'-</v>
          </cell>
          <cell r="E2967" t="str">
            <v>RES - Reserved Placeholder</v>
          </cell>
          <cell r="F2967" t="str">
            <v>Pending</v>
          </cell>
        </row>
        <row r="2968">
          <cell r="B2968" t="str">
            <v>6105AK124-6261-CGAD-0024</v>
          </cell>
          <cell r="C2968" t="str">
            <v>Administration and General Buildings - Lightning Protection System for 36 MVA Power Station - Buildings and Structures GA</v>
          </cell>
          <cell r="D2968" t="str">
            <v>'-</v>
          </cell>
          <cell r="E2968" t="str">
            <v>RES - Reserved Placeholder</v>
          </cell>
          <cell r="F2968" t="str">
            <v>Pending</v>
          </cell>
        </row>
        <row r="2969">
          <cell r="B2969" t="str">
            <v>6105AK124-6261-CGAD-0025</v>
          </cell>
          <cell r="C2969" t="str">
            <v>Administration and General Buildings - Lightning Protection System for 36 MVA Power Station - Cables, OHL and Fibre Route GA</v>
          </cell>
          <cell r="D2969" t="str">
            <v>'-</v>
          </cell>
          <cell r="E2969" t="str">
            <v>RES - Reserved Placeholder</v>
          </cell>
          <cell r="F2969" t="str">
            <v>Pending</v>
          </cell>
        </row>
        <row r="2970">
          <cell r="B2970" t="str">
            <v>6105AK124-6261-CGAD-0026</v>
          </cell>
          <cell r="C2970" t="str">
            <v>Administration and General Buildings - Lightning Protection System for 36 MVA Power Station - Terrace Equipment GA</v>
          </cell>
          <cell r="D2970" t="str">
            <v>'-</v>
          </cell>
          <cell r="E2970" t="str">
            <v>RES - Reserved Placeholder</v>
          </cell>
          <cell r="F2970" t="str">
            <v>Pending</v>
          </cell>
        </row>
        <row r="2971">
          <cell r="B2971" t="str">
            <v>6105AK124-6261-CGAD-0027</v>
          </cell>
          <cell r="C2971" t="str">
            <v>Administration and General Buildings - MV Cables for 36 MVA Power Station - Cables, OHL and Fibre Route GA</v>
          </cell>
          <cell r="D2971" t="str">
            <v>'-</v>
          </cell>
          <cell r="E2971" t="str">
            <v>RES - Reserved Placeholder</v>
          </cell>
          <cell r="F2971" t="str">
            <v>Pending</v>
          </cell>
        </row>
        <row r="2972">
          <cell r="B2972" t="str">
            <v>6105AK124-6261-CGAD-0028</v>
          </cell>
          <cell r="C2972" t="str">
            <v>Administration and General Buildings - MV Cables for 36 MVA Power Station - Terrace Equipment GA</v>
          </cell>
          <cell r="D2972" t="str">
            <v>'-</v>
          </cell>
          <cell r="E2972" t="str">
            <v>RES - Reserved Placeholder</v>
          </cell>
          <cell r="F2972" t="str">
            <v>Pending</v>
          </cell>
        </row>
        <row r="2973">
          <cell r="B2973" t="str">
            <v>6105AK124-6261-CGAD-0029</v>
          </cell>
          <cell r="C2973" t="str">
            <v>Administration and General Buildings - MV Isolator Panel for 36 MVA Power Station - Buildings and Structures GA</v>
          </cell>
          <cell r="D2973" t="str">
            <v>'-</v>
          </cell>
          <cell r="E2973" t="str">
            <v>RES - Reserved Placeholder</v>
          </cell>
          <cell r="F2973" t="str">
            <v>Pending</v>
          </cell>
        </row>
        <row r="2974">
          <cell r="B2974" t="str">
            <v>6105AK124-6261-CGAD-0030</v>
          </cell>
          <cell r="C2974" t="str">
            <v>Administration and General Buildings - MV Isolator Panel for 36 MVA Power Station - Cables, OHL and Fibre Route GA</v>
          </cell>
          <cell r="D2974" t="str">
            <v>'-</v>
          </cell>
          <cell r="E2974" t="str">
            <v>RES - Reserved Placeholder</v>
          </cell>
          <cell r="F2974" t="str">
            <v>Pending</v>
          </cell>
        </row>
        <row r="2975">
          <cell r="B2975" t="str">
            <v>6105AK124-6261-CGAD-0031</v>
          </cell>
          <cell r="C2975" t="str">
            <v>Administration and General Buildings - MV Isolator Panel for 36 MVA Power Station - Terrace Equipment GA</v>
          </cell>
          <cell r="D2975" t="str">
            <v>'-</v>
          </cell>
          <cell r="E2975" t="str">
            <v>RES - Reserved Placeholder</v>
          </cell>
          <cell r="F2975" t="str">
            <v>Pending</v>
          </cell>
        </row>
        <row r="2976">
          <cell r="B2976" t="str">
            <v>6105AK124-6261-CGAD-0032</v>
          </cell>
          <cell r="C2976" t="str">
            <v>Administration and General Buildings - LV, Control and Signal Cables for 36 MVA Power Station - Cables, OHL and Fibre Route GA</v>
          </cell>
          <cell r="D2976" t="str">
            <v>'-</v>
          </cell>
          <cell r="E2976" t="str">
            <v>RES - Reserved Placeholder</v>
          </cell>
          <cell r="F2976" t="str">
            <v>Pending</v>
          </cell>
        </row>
        <row r="2977">
          <cell r="B2977" t="str">
            <v>6105AK124-6261-CGAD-0033</v>
          </cell>
          <cell r="C2977" t="str">
            <v>Administration and General Buildings - LV, Control and Signal Cables for 36 MVA Power Station - Terrace Equipment GA</v>
          </cell>
          <cell r="D2977" t="str">
            <v>'-</v>
          </cell>
          <cell r="E2977" t="str">
            <v>RES - Reserved Placeholder</v>
          </cell>
          <cell r="F2977" t="str">
            <v>Pending</v>
          </cell>
        </row>
        <row r="2978">
          <cell r="B2978" t="str">
            <v>6105AK124-6261-CGAD-0034</v>
          </cell>
          <cell r="C2978" t="str">
            <v>Administration and General Buildings - Termination Cabinets for 36 MVA Power Station - Buildings and Structures GA</v>
          </cell>
          <cell r="D2978" t="str">
            <v>'-</v>
          </cell>
          <cell r="E2978" t="str">
            <v>RES - Reserved Placeholder</v>
          </cell>
          <cell r="F2978" t="str">
            <v>Pending</v>
          </cell>
        </row>
        <row r="2979">
          <cell r="B2979" t="str">
            <v>6105AK124-6261-CGAD-0035</v>
          </cell>
          <cell r="C2979" t="str">
            <v>Administration and General Buildings - Termination Cabinets for 36 MVA Power Station - Cables, OHL and Fibre Route GA</v>
          </cell>
          <cell r="D2979" t="str">
            <v>'-</v>
          </cell>
          <cell r="E2979" t="str">
            <v>RES - Reserved Placeholder</v>
          </cell>
          <cell r="F2979" t="str">
            <v>Pending</v>
          </cell>
        </row>
        <row r="2980">
          <cell r="B2980" t="str">
            <v>6105AK124-6261-CGAD-0036</v>
          </cell>
          <cell r="C2980" t="str">
            <v>Administration and General Buildings - Termination Cabinets for 36 MVA Power Station - Terrace Equipment GA</v>
          </cell>
          <cell r="D2980" t="str">
            <v>'-</v>
          </cell>
          <cell r="E2980" t="str">
            <v>RES - Reserved Placeholder</v>
          </cell>
          <cell r="F2980" t="str">
            <v>Pending</v>
          </cell>
        </row>
        <row r="2981">
          <cell r="B2981" t="str">
            <v>6105AK124-6261-CGAD-0037</v>
          </cell>
          <cell r="C2981" t="str">
            <v>Administration and General Buildings - Metering Instruments for 36 MVA Power Station - Terrace Equipment GA</v>
          </cell>
          <cell r="D2981" t="str">
            <v>'-</v>
          </cell>
          <cell r="E2981" t="str">
            <v>RES - Reserved Placeholder</v>
          </cell>
          <cell r="F2981" t="str">
            <v>Pending</v>
          </cell>
        </row>
        <row r="2982">
          <cell r="B2982" t="str">
            <v>6105AK124-6261-CGAD-0038</v>
          </cell>
          <cell r="C2982" t="str">
            <v>Administration and General Buildings - Offloading Equipment and Spreader Beam for Generators - Terrace Equipment GA</v>
          </cell>
          <cell r="D2982" t="str">
            <v>'-</v>
          </cell>
          <cell r="E2982" t="str">
            <v>RES - Reserved Placeholder</v>
          </cell>
          <cell r="F2982" t="str">
            <v>Pending</v>
          </cell>
        </row>
        <row r="2983">
          <cell r="B2983" t="str">
            <v>6105AK124-6261-CMDL-0001</v>
          </cell>
          <cell r="C2983" t="str">
            <v>Administration and General Buildings - Terrace Roads and Access-ways for 36 MVA Power Station - 3D Designs and Drawings</v>
          </cell>
          <cell r="D2983" t="str">
            <v>'-</v>
          </cell>
          <cell r="E2983" t="str">
            <v>RES - Reserved Placeholder</v>
          </cell>
          <cell r="F2983" t="str">
            <v>Pending</v>
          </cell>
        </row>
        <row r="2984">
          <cell r="B2984" t="str">
            <v>6105AK124-6261-CMDL-0002</v>
          </cell>
          <cell r="C2984" t="str">
            <v>Administration and General Buildings - Earthing System for 36 MVA Power Station - 3D Designs and Drawings</v>
          </cell>
          <cell r="D2984" t="str">
            <v>'-</v>
          </cell>
          <cell r="E2984" t="str">
            <v>RES - Reserved Placeholder</v>
          </cell>
          <cell r="F2984" t="str">
            <v>Pending</v>
          </cell>
        </row>
        <row r="2985">
          <cell r="B2985" t="str">
            <v>6105AK124-6261-CMDL-0003</v>
          </cell>
          <cell r="C2985" t="str">
            <v>Administration and General Buildings - Small Power and Lighting for 36 MVA Power Station - 3D Designs and Drawings</v>
          </cell>
          <cell r="D2985" t="str">
            <v>'-</v>
          </cell>
          <cell r="E2985" t="str">
            <v>RES - Reserved Placeholder</v>
          </cell>
          <cell r="F2985" t="str">
            <v>Pending</v>
          </cell>
        </row>
        <row r="2986">
          <cell r="B2986" t="str">
            <v>6105AK124-6261-CMDL-0004</v>
          </cell>
          <cell r="C2986" t="str">
            <v>Administration and General Buildings - Cable Racks and Trays for 36 MVA Power Station - 3D Designs and Drawings</v>
          </cell>
          <cell r="D2986" t="str">
            <v>'-</v>
          </cell>
          <cell r="E2986" t="str">
            <v>RES - Reserved Placeholder</v>
          </cell>
          <cell r="F2986" t="str">
            <v>Pending</v>
          </cell>
        </row>
        <row r="2987">
          <cell r="B2987" t="str">
            <v>6105AK124-6261-CMDL-0005</v>
          </cell>
          <cell r="C2987" t="str">
            <v>Administration and General Buildings - Cable Trench / Tunnels for 36 MVA Power Station - 3D Designs and Drawings</v>
          </cell>
          <cell r="D2987" t="str">
            <v>'-</v>
          </cell>
          <cell r="E2987" t="str">
            <v>RES - Reserved Placeholder</v>
          </cell>
          <cell r="F2987" t="str">
            <v>Pending</v>
          </cell>
        </row>
        <row r="2988">
          <cell r="B2988" t="str">
            <v>6105AK124-6261-CMDL-0006</v>
          </cell>
          <cell r="C2988" t="str">
            <v>Administration and General Buildings - Lightning Protection System for 36 MVA Power Station - 3D Designs and Drawings</v>
          </cell>
          <cell r="D2988" t="str">
            <v>'-</v>
          </cell>
          <cell r="E2988" t="str">
            <v>RES - Reserved Placeholder</v>
          </cell>
          <cell r="F2988" t="str">
            <v>Pending</v>
          </cell>
        </row>
        <row r="2989">
          <cell r="B2989" t="str">
            <v>6105AK124-6261-CMDL-0007</v>
          </cell>
          <cell r="C2989" t="str">
            <v>Administration and General Buildings - Offloading Equipment and Spreader Beam for Generators - 3D Designs and Drawings</v>
          </cell>
          <cell r="D2989" t="str">
            <v>'-</v>
          </cell>
          <cell r="E2989" t="str">
            <v>RES - Reserved Placeholder</v>
          </cell>
          <cell r="F2989" t="str">
            <v>Pending</v>
          </cell>
        </row>
        <row r="2990">
          <cell r="B2990" t="str">
            <v>6105AK124-6261-CPLN-0001</v>
          </cell>
          <cell r="C2990" t="str">
            <v>Administration and General Buildings - Earthing System for 36 MVA Power Station - Civil Works Execution Plan</v>
          </cell>
          <cell r="D2990" t="str">
            <v>'-</v>
          </cell>
          <cell r="E2990" t="str">
            <v>RES - Reserved Placeholder</v>
          </cell>
          <cell r="F2990" t="str">
            <v>Pending</v>
          </cell>
        </row>
        <row r="2991">
          <cell r="B2991" t="str">
            <v>6105AK124-6261-CPLN-0002</v>
          </cell>
          <cell r="C2991" t="str">
            <v>Administration and General Buildings - Small Power and Lighting for 36 MVA Power Station - Civil Works Execution Plan</v>
          </cell>
          <cell r="D2991" t="str">
            <v>'-</v>
          </cell>
          <cell r="E2991" t="str">
            <v>RES - Reserved Placeholder</v>
          </cell>
          <cell r="F2991" t="str">
            <v>Pending</v>
          </cell>
        </row>
        <row r="2992">
          <cell r="B2992" t="str">
            <v>6105AK124-6261-CPLN-0003</v>
          </cell>
          <cell r="C2992" t="str">
            <v>Administration and General Buildings - Cable Trench / Tunnels for 36 MVA Power Station - Civil Works Execution Plan</v>
          </cell>
          <cell r="D2992" t="str">
            <v>'-</v>
          </cell>
          <cell r="E2992" t="str">
            <v>RES - Reserved Placeholder</v>
          </cell>
          <cell r="F2992" t="str">
            <v>Pending</v>
          </cell>
        </row>
        <row r="2993">
          <cell r="B2993" t="str">
            <v>6105AK124-6261-CPLN-0004</v>
          </cell>
          <cell r="C2993" t="str">
            <v>Administration and General Buildings - MV Cables for 36 MVA Power Station - Civil Works Execution Plan</v>
          </cell>
          <cell r="D2993" t="str">
            <v>'-</v>
          </cell>
          <cell r="E2993" t="str">
            <v>RES - Reserved Placeholder</v>
          </cell>
          <cell r="F2993" t="str">
            <v>Pending</v>
          </cell>
        </row>
        <row r="2994">
          <cell r="B2994" t="str">
            <v>6105AK124-6261-CPLN-0005</v>
          </cell>
          <cell r="C2994" t="str">
            <v>Administration and General Buildings - MV Isolator Panel for 36 MVA Power Station - Civil Works Execution Plan</v>
          </cell>
          <cell r="D2994" t="str">
            <v>'-</v>
          </cell>
          <cell r="E2994" t="str">
            <v>RES - Reserved Placeholder</v>
          </cell>
          <cell r="F2994" t="str">
            <v>Pending</v>
          </cell>
        </row>
        <row r="2995">
          <cell r="B2995" t="str">
            <v>6105AK124-6261-CPLN-0006</v>
          </cell>
          <cell r="C2995" t="str">
            <v>Administration and General Buildings - LV, Control and Signal Cables for 36 MVA Power Station - Civil Works Execution Plan</v>
          </cell>
          <cell r="D2995" t="str">
            <v>'-</v>
          </cell>
          <cell r="E2995" t="str">
            <v>RES - Reserved Placeholder</v>
          </cell>
          <cell r="F2995" t="str">
            <v>Pending</v>
          </cell>
        </row>
        <row r="2996">
          <cell r="B2996" t="str">
            <v>6105AK124-6261-CPLN-0007</v>
          </cell>
          <cell r="C2996" t="str">
            <v>Administration and General Buildings - Termination Cabinets for 36 MVA Power Station - Civil Works Execution Plan</v>
          </cell>
          <cell r="D2996" t="str">
            <v>'-</v>
          </cell>
          <cell r="E2996" t="str">
            <v>RES - Reserved Placeholder</v>
          </cell>
          <cell r="F2996" t="str">
            <v>Pending</v>
          </cell>
        </row>
        <row r="2997">
          <cell r="B2997" t="str">
            <v>6105AK124-6261-CPPL-0001</v>
          </cell>
          <cell r="C2997" t="str">
            <v>Administration and General Buildings - Terrace Roads and Access-ways for 36 MVA Power Station - Operational and Maint Access Routes Design</v>
          </cell>
          <cell r="D2997" t="str">
            <v>'-</v>
          </cell>
          <cell r="E2997" t="str">
            <v>RES - Reserved Placeholder</v>
          </cell>
          <cell r="F2997" t="str">
            <v>Pending</v>
          </cell>
        </row>
        <row r="2998">
          <cell r="B2998" t="str">
            <v>6105AK124-6261-CPPL-0002</v>
          </cell>
          <cell r="C2998" t="str">
            <v>Administration and General Buildings - Cable Racks and Trays for 36 MVA Power Station - Operational and Maint Access Routes Design</v>
          </cell>
          <cell r="D2998" t="str">
            <v>'-</v>
          </cell>
          <cell r="E2998" t="str">
            <v>RES - Reserved Placeholder</v>
          </cell>
          <cell r="F2998" t="str">
            <v>Pending</v>
          </cell>
        </row>
        <row r="2999">
          <cell r="B2999" t="str">
            <v>6105AK124-6261-CPPL-0003</v>
          </cell>
          <cell r="C2999" t="str">
            <v>Administration and General Buildings - Cable Trench / Tunnels for 36 MVA Power Station - Operational and Maint Access Routes Design</v>
          </cell>
          <cell r="D2999" t="str">
            <v>'-</v>
          </cell>
          <cell r="E2999" t="str">
            <v>RES - Reserved Placeholder</v>
          </cell>
          <cell r="F2999" t="str">
            <v>Pending</v>
          </cell>
        </row>
        <row r="3000">
          <cell r="B3000" t="str">
            <v>6105AK124-6261-CPPL-0004</v>
          </cell>
          <cell r="C3000" t="str">
            <v>Administration and General Buildings - MV Isolator Panel for 36 MVA Power Station - Operational and Maint Access Routes Design</v>
          </cell>
          <cell r="D3000" t="str">
            <v>'-</v>
          </cell>
          <cell r="E3000" t="str">
            <v>RES - Reserved Placeholder</v>
          </cell>
          <cell r="F3000" t="str">
            <v>Pending</v>
          </cell>
        </row>
        <row r="3001">
          <cell r="B3001" t="str">
            <v>6105AK124-6261-CPPL-0005</v>
          </cell>
          <cell r="C3001" t="str">
            <v>Administration and General Buildings - Termination Cabinets for 36 MVA Power Station - Operational and Maint Access Routes Design</v>
          </cell>
          <cell r="D3001" t="str">
            <v>'-</v>
          </cell>
          <cell r="E3001" t="str">
            <v>RES - Reserved Placeholder</v>
          </cell>
          <cell r="F3001" t="str">
            <v>Pending</v>
          </cell>
        </row>
        <row r="3002">
          <cell r="B3002" t="str">
            <v>6105AK124-6261-CPPL-0006</v>
          </cell>
          <cell r="C3002" t="str">
            <v>Administration and General Buildings - Offloading Equipment and Spreader Beam for Generators - Operational &amp; Maint Access Routes Design</v>
          </cell>
          <cell r="D3002" t="str">
            <v>'-</v>
          </cell>
          <cell r="E3002" t="str">
            <v>RES - Reserved Placeholder</v>
          </cell>
          <cell r="F3002" t="str">
            <v>Pending</v>
          </cell>
        </row>
        <row r="3003">
          <cell r="B3003" t="str">
            <v>6105AK124-6261-CSEC-0001</v>
          </cell>
          <cell r="C3003" t="str">
            <v>Administration and General Buildings - Earthing System for 36 MVA Power Station - Corrosion Prevention and Protection Design</v>
          </cell>
          <cell r="D3003" t="str">
            <v>'-</v>
          </cell>
          <cell r="E3003" t="str">
            <v>RES - Reserved Placeholder</v>
          </cell>
          <cell r="F3003" t="str">
            <v>Pending</v>
          </cell>
        </row>
        <row r="3004">
          <cell r="B3004" t="str">
            <v>6105AK124-6261-CSEC-0002</v>
          </cell>
          <cell r="C3004" t="str">
            <v>Administration and General Buildings - Earthing System for 36 MVA Power Station - Structural Earthing and Bonding Design</v>
          </cell>
          <cell r="D3004" t="str">
            <v>'-</v>
          </cell>
          <cell r="E3004" t="str">
            <v>RES - Reserved Placeholder</v>
          </cell>
          <cell r="F3004" t="str">
            <v>Pending</v>
          </cell>
        </row>
        <row r="3005">
          <cell r="B3005" t="str">
            <v>6105AK124-6261-CSEC-0003</v>
          </cell>
          <cell r="C3005" t="str">
            <v>Administration and General Buildings - Small Power and Lighting for 36 MVA Power Station - Corrosion Prevention and Protection Design</v>
          </cell>
          <cell r="D3005" t="str">
            <v>'-</v>
          </cell>
          <cell r="E3005" t="str">
            <v>RES - Reserved Placeholder</v>
          </cell>
          <cell r="F3005" t="str">
            <v>Pending</v>
          </cell>
        </row>
        <row r="3006">
          <cell r="B3006" t="str">
            <v>6105AK124-6261-CSEC-0004</v>
          </cell>
          <cell r="C3006" t="str">
            <v>Administration and General Buildings - Small Power and Lighting for 36 MVA Power Station - Structural Earthing and Bonding Design</v>
          </cell>
          <cell r="D3006" t="str">
            <v>'-</v>
          </cell>
          <cell r="E3006" t="str">
            <v>RES - Reserved Placeholder</v>
          </cell>
          <cell r="F3006" t="str">
            <v>Pending</v>
          </cell>
        </row>
        <row r="3007">
          <cell r="B3007" t="str">
            <v>6105AK124-6261-CSEC-0005</v>
          </cell>
          <cell r="C3007" t="str">
            <v>Administration and General Buildings - Cable Racks and Trays for 36 MVA Power Station - Corrosion Prevention and Protection Design</v>
          </cell>
          <cell r="D3007" t="str">
            <v>'-</v>
          </cell>
          <cell r="E3007" t="str">
            <v>RES - Reserved Placeholder</v>
          </cell>
          <cell r="F3007" t="str">
            <v>Pending</v>
          </cell>
        </row>
        <row r="3008">
          <cell r="B3008" t="str">
            <v>6105AK124-6261-CSEC-0006</v>
          </cell>
          <cell r="C3008" t="str">
            <v>Administration and General Buildings - Cable Racks and Trays for 36 MVA Power Station - Structural Earthing and Bonding Design</v>
          </cell>
          <cell r="D3008" t="str">
            <v>'-</v>
          </cell>
          <cell r="E3008" t="str">
            <v>RES - Reserved Placeholder</v>
          </cell>
          <cell r="F3008" t="str">
            <v>Pending</v>
          </cell>
        </row>
        <row r="3009">
          <cell r="B3009" t="str">
            <v>6105AK124-6261-CSEC-0007</v>
          </cell>
          <cell r="C3009" t="str">
            <v>Administration and General Buildings - Lightning Protection System for 36 MVA Power Station - Corrosion Prevention and Protection Design</v>
          </cell>
          <cell r="D3009" t="str">
            <v>'-</v>
          </cell>
          <cell r="E3009" t="str">
            <v>RES - Reserved Placeholder</v>
          </cell>
          <cell r="F3009" t="str">
            <v>Pending</v>
          </cell>
        </row>
        <row r="3010">
          <cell r="B3010" t="str">
            <v>6105AK124-6261-CSEC-0008</v>
          </cell>
          <cell r="C3010" t="str">
            <v>Administration and General Buildings - Lightning Protection System for 36 MVA Power Station - Structural Earthing and Bonding Design</v>
          </cell>
          <cell r="D3010" t="str">
            <v>'-</v>
          </cell>
          <cell r="E3010" t="str">
            <v>RES - Reserved Placeholder</v>
          </cell>
          <cell r="F3010" t="str">
            <v>Pending</v>
          </cell>
        </row>
        <row r="3011">
          <cell r="B3011" t="str">
            <v>6105AK124-6261-CSHP-0001</v>
          </cell>
          <cell r="C3011" t="str">
            <v>Administration and General Buildings - Small Power and Lighting for 36 MVA Power Station - Equipment Assembly Drawings</v>
          </cell>
          <cell r="D3011" t="str">
            <v>'-</v>
          </cell>
          <cell r="E3011" t="str">
            <v>RES - Reserved Placeholder</v>
          </cell>
          <cell r="F3011" t="str">
            <v>Pending</v>
          </cell>
        </row>
        <row r="3012">
          <cell r="B3012" t="str">
            <v>6105AK124-6261-CSHP-0002</v>
          </cell>
          <cell r="C3012" t="str">
            <v>Administration and General Buildings - Cable Racks and Trays for 36 MVA Power Station - Equipment Assembly Drawings</v>
          </cell>
          <cell r="D3012" t="str">
            <v>'-</v>
          </cell>
          <cell r="E3012" t="str">
            <v>RES - Reserved Placeholder</v>
          </cell>
          <cell r="F3012" t="str">
            <v>Pending</v>
          </cell>
        </row>
        <row r="3013">
          <cell r="B3013" t="str">
            <v>6105AK124-6261-CSHP-0003</v>
          </cell>
          <cell r="C3013" t="str">
            <v>Administration and General Buildings - Metering Instruments for 36 MVA Power Station - Equipment Assembly Drawings</v>
          </cell>
          <cell r="D3013" t="str">
            <v>'-</v>
          </cell>
          <cell r="E3013" t="str">
            <v>RES - Reserved Placeholder</v>
          </cell>
          <cell r="F3013" t="str">
            <v>Pending</v>
          </cell>
        </row>
        <row r="3014">
          <cell r="B3014" t="str">
            <v>6105AK124-6261-CSHP-0004</v>
          </cell>
          <cell r="C3014" t="str">
            <v>Administration and General Buildings - Offloading Equipment and Spreader Beam for Generators - Equipment Assembly Drawings</v>
          </cell>
          <cell r="D3014" t="str">
            <v>'-</v>
          </cell>
          <cell r="E3014" t="str">
            <v>RES - Reserved Placeholder</v>
          </cell>
          <cell r="F3014" t="str">
            <v>Pending</v>
          </cell>
        </row>
        <row r="3015">
          <cell r="B3015" t="str">
            <v>6105AK124-6261-CSPC-0001</v>
          </cell>
          <cell r="C3015" t="str">
            <v>Administration and General Buildings - Terrace Roads and Access-ways for 36 MVA Power Station - Civil Design Requirements</v>
          </cell>
          <cell r="D3015" t="str">
            <v>'-</v>
          </cell>
          <cell r="E3015" t="str">
            <v>RES - Reserved Placeholder</v>
          </cell>
          <cell r="F3015" t="str">
            <v>Pending</v>
          </cell>
        </row>
        <row r="3016">
          <cell r="B3016" t="str">
            <v>6105AK124-6261-CSPC-0002</v>
          </cell>
          <cell r="C3016" t="str">
            <v>Administration and General Buildings - Terrace Roads and Access-ways for 36 MVA Power Station - Excavation, Trenching and Compacting Design</v>
          </cell>
          <cell r="D3016" t="str">
            <v>'-</v>
          </cell>
          <cell r="E3016" t="str">
            <v>RES - Reserved Placeholder</v>
          </cell>
          <cell r="F3016" t="str">
            <v>Pending</v>
          </cell>
        </row>
        <row r="3017">
          <cell r="B3017" t="str">
            <v>6105AK124-6261-CSPC-0003</v>
          </cell>
          <cell r="C3017" t="str">
            <v>Administration and General Buildings - Terrace Roads and Access-ways for 36 MVA Power Station - Concrete Construction Material Specifications</v>
          </cell>
          <cell r="D3017" t="str">
            <v>'-</v>
          </cell>
          <cell r="E3017" t="str">
            <v>RES - Reserved Placeholder</v>
          </cell>
          <cell r="F3017" t="str">
            <v>Pending</v>
          </cell>
        </row>
        <row r="3018">
          <cell r="B3018" t="str">
            <v>6105AK124-6261-CSPC-0004</v>
          </cell>
          <cell r="C3018" t="str">
            <v>Administration and General Buildings - Earthing System for 36 MVA Power Station - Concrete Construction Material Specifications</v>
          </cell>
          <cell r="D3018" t="str">
            <v>'-</v>
          </cell>
          <cell r="E3018" t="str">
            <v>RES - Reserved Placeholder</v>
          </cell>
          <cell r="F3018" t="str">
            <v>Pending</v>
          </cell>
        </row>
        <row r="3019">
          <cell r="B3019" t="str">
            <v>6105AK124-6261-CSPC-0005</v>
          </cell>
          <cell r="C3019" t="str">
            <v>Administration and General Buildings - Earthing System for 36 MVA Power Station - Excavation, Trenching and Compacting Design</v>
          </cell>
          <cell r="D3019" t="str">
            <v>'-</v>
          </cell>
          <cell r="E3019" t="str">
            <v>RES - Reserved Placeholder</v>
          </cell>
          <cell r="F3019" t="str">
            <v>Pending</v>
          </cell>
        </row>
        <row r="3020">
          <cell r="B3020" t="str">
            <v>6105AK124-6261-CSPC-0006</v>
          </cell>
          <cell r="C3020" t="str">
            <v>Administration and General Buildings - Small Power and Lighting for 36 MVA Power Station - Concrete Construction Material Specifications</v>
          </cell>
          <cell r="D3020" t="str">
            <v>'-</v>
          </cell>
          <cell r="E3020" t="str">
            <v>RES - Reserved Placeholder</v>
          </cell>
          <cell r="F3020" t="str">
            <v>Pending</v>
          </cell>
        </row>
        <row r="3021">
          <cell r="B3021" t="str">
            <v>6105AK124-6261-CSPC-0007</v>
          </cell>
          <cell r="C3021" t="str">
            <v>Administration and General Buildings - Cable Racks and Trays for 36 MVA Power Station - Civil Design Requirements</v>
          </cell>
          <cell r="D3021" t="str">
            <v>'-</v>
          </cell>
          <cell r="E3021" t="str">
            <v>RES - Reserved Placeholder</v>
          </cell>
          <cell r="F3021" t="str">
            <v>Pending</v>
          </cell>
        </row>
        <row r="3022">
          <cell r="B3022" t="str">
            <v>6105AK124-6261-CSPC-0008</v>
          </cell>
          <cell r="C3022" t="str">
            <v>Administration and General Buildings - Cable Racks and Trays for 36 MVA Power Station - Concrete Construction Material Specifications</v>
          </cell>
          <cell r="D3022" t="str">
            <v>'-</v>
          </cell>
          <cell r="E3022" t="str">
            <v>RES - Reserved Placeholder</v>
          </cell>
          <cell r="F3022" t="str">
            <v>Pending</v>
          </cell>
        </row>
        <row r="3023">
          <cell r="B3023" t="str">
            <v>6105AK124-6261-CSPC-0009</v>
          </cell>
          <cell r="C3023" t="str">
            <v>Administration and General Buildings - Cable Racks and Trays for 36 MVA Power Station - Steel Structures Corrosion Protection Specification</v>
          </cell>
          <cell r="D3023" t="str">
            <v>'-</v>
          </cell>
          <cell r="E3023" t="str">
            <v>RES - Reserved Placeholder</v>
          </cell>
          <cell r="F3023" t="str">
            <v>Pending</v>
          </cell>
        </row>
        <row r="3024">
          <cell r="B3024" t="str">
            <v>6105AK124-6261-CSPC-0010</v>
          </cell>
          <cell r="C3024" t="str">
            <v>Administration and General Buildings - Cable Trench / Tunnels for 36 MVA Power Station - Civil Design Requirements</v>
          </cell>
          <cell r="D3024" t="str">
            <v>'-</v>
          </cell>
          <cell r="E3024" t="str">
            <v>RES - Reserved Placeholder</v>
          </cell>
          <cell r="F3024" t="str">
            <v>Pending</v>
          </cell>
        </row>
        <row r="3025">
          <cell r="B3025" t="str">
            <v>6105AK124-6261-CSPC-0011</v>
          </cell>
          <cell r="C3025" t="str">
            <v>Administration and General Buildings - Cable Trench / Tunnels for 36 MVA Power Station - Excavation, Trenching and Compacting Design</v>
          </cell>
          <cell r="D3025" t="str">
            <v>'-</v>
          </cell>
          <cell r="E3025" t="str">
            <v>RES - Reserved Placeholder</v>
          </cell>
          <cell r="F3025" t="str">
            <v>Pending</v>
          </cell>
        </row>
        <row r="3026">
          <cell r="B3026" t="str">
            <v>6105AK124-6261-CSPC-0012</v>
          </cell>
          <cell r="C3026" t="str">
            <v>Administration and General Buildings - Cable Trench / Tunnels for 36 MVA Power Station - Concrete Construction Material Specifications</v>
          </cell>
          <cell r="D3026" t="str">
            <v>'-</v>
          </cell>
          <cell r="E3026" t="str">
            <v>RES - Reserved Placeholder</v>
          </cell>
          <cell r="F3026" t="str">
            <v>Pending</v>
          </cell>
        </row>
        <row r="3027">
          <cell r="B3027" t="str">
            <v>6105AK124-6261-CSPC-0013</v>
          </cell>
          <cell r="C3027" t="str">
            <v>Administration and General Buildings - MV Cables for 36 MVA Power Station - Excavation, Trenching and Compacting Design</v>
          </cell>
          <cell r="D3027" t="str">
            <v>'-</v>
          </cell>
          <cell r="E3027" t="str">
            <v>RES - Reserved Placeholder</v>
          </cell>
          <cell r="F3027" t="str">
            <v>Pending</v>
          </cell>
        </row>
        <row r="3028">
          <cell r="B3028" t="str">
            <v>6105AK124-6261-CSPC-0014</v>
          </cell>
          <cell r="C3028" t="str">
            <v>Administration and General Buildings - MV Cables for 36 MVA Power Station - Concrete Construction Material Specifications</v>
          </cell>
          <cell r="D3028" t="str">
            <v>'-</v>
          </cell>
          <cell r="E3028" t="str">
            <v>RES - Reserved Placeholder</v>
          </cell>
          <cell r="F3028" t="str">
            <v>Pending</v>
          </cell>
        </row>
        <row r="3029">
          <cell r="B3029" t="str">
            <v>6105AK124-6261-CSPC-0015</v>
          </cell>
          <cell r="C3029" t="str">
            <v>Administration and General Buildings - MV Isolator Panel for 36 MVA Power Station - Concrete Construction Material Specifications</v>
          </cell>
          <cell r="D3029" t="str">
            <v>'-</v>
          </cell>
          <cell r="E3029" t="str">
            <v>RES - Reserved Placeholder</v>
          </cell>
          <cell r="F3029" t="str">
            <v>Pending</v>
          </cell>
        </row>
        <row r="3030">
          <cell r="B3030" t="str">
            <v>6105AK124-6261-CSPC-0016</v>
          </cell>
          <cell r="C3030" t="str">
            <v>Administration and General Buildings - LV, Control and Signal Cables for 36 MVA Power Station - Excavation, Trenching and Compacting Design</v>
          </cell>
          <cell r="D3030" t="str">
            <v>'-</v>
          </cell>
          <cell r="E3030" t="str">
            <v>RES - Reserved Placeholder</v>
          </cell>
          <cell r="F3030" t="str">
            <v>Pending</v>
          </cell>
        </row>
        <row r="3031">
          <cell r="B3031" t="str">
            <v>6105AK124-6261-CSPC-0017</v>
          </cell>
          <cell r="C3031" t="str">
            <v>Administration and General Buildings - LV, Control and Signal Cables for 36 MVA Power Station - Concrete Construction Material Specifications</v>
          </cell>
          <cell r="D3031" t="str">
            <v>'-</v>
          </cell>
          <cell r="E3031" t="str">
            <v>RES - Reserved Placeholder</v>
          </cell>
          <cell r="F3031" t="str">
            <v>Pending</v>
          </cell>
        </row>
        <row r="3032">
          <cell r="B3032" t="str">
            <v>6105AK124-6261-CSPC-0018</v>
          </cell>
          <cell r="C3032" t="str">
            <v>Administration and General Buildings - Termination Cabinets for 36 MVA Power Station - Concrete Construction Material Specifications</v>
          </cell>
          <cell r="D3032" t="str">
            <v>'-</v>
          </cell>
          <cell r="E3032" t="str">
            <v>RES - Reserved Placeholder</v>
          </cell>
          <cell r="F3032" t="str">
            <v>Pending</v>
          </cell>
        </row>
        <row r="3033">
          <cell r="B3033" t="str">
            <v>6105AK124-6261-CSSD-0001</v>
          </cell>
          <cell r="C3033" t="str">
            <v>Administration and General Buildings - Cable Racks and Trays for 36 MVA Power Station - Steel Support Structures Design</v>
          </cell>
          <cell r="D3033" t="str">
            <v>'-</v>
          </cell>
          <cell r="E3033" t="str">
            <v>RES - Reserved Placeholder</v>
          </cell>
          <cell r="F3033" t="str">
            <v>Pending</v>
          </cell>
        </row>
        <row r="3034">
          <cell r="B3034" t="str">
            <v>6105AK124-6261-CSTD-0001</v>
          </cell>
          <cell r="C3034" t="str">
            <v>Administration and General Buildings - Terrace Roads and Access-ways for 36 MVA Power Station - Bund-wall Requirements and Design</v>
          </cell>
          <cell r="D3034" t="str">
            <v>'-</v>
          </cell>
          <cell r="E3034" t="str">
            <v>RES - Reserved Placeholder</v>
          </cell>
          <cell r="F3034" t="str">
            <v>Pending</v>
          </cell>
        </row>
        <row r="3035">
          <cell r="B3035" t="str">
            <v>6105AK124-6261-CSTD-0002</v>
          </cell>
          <cell r="C3035" t="str">
            <v>Administration and General Buildings - Terrace Roads and Access-ways for 36 MVA Power Station - Civil Construction Requirements</v>
          </cell>
          <cell r="D3035" t="str">
            <v>'-</v>
          </cell>
          <cell r="E3035" t="str">
            <v>RES - Reserved Placeholder</v>
          </cell>
          <cell r="F3035" t="str">
            <v>Pending</v>
          </cell>
        </row>
        <row r="3036">
          <cell r="B3036" t="str">
            <v>6105AK124-6261-CSTD-0003</v>
          </cell>
          <cell r="C3036" t="str">
            <v>Administration and General Buildings - Terrace Roads and Access-ways for 36 MVA Power Station - Underground Pipe Route and Cable Bedding Design</v>
          </cell>
          <cell r="D3036" t="str">
            <v>'-</v>
          </cell>
          <cell r="E3036" t="str">
            <v>RES - Reserved Placeholder</v>
          </cell>
          <cell r="F3036" t="str">
            <v>Pending</v>
          </cell>
        </row>
        <row r="3037">
          <cell r="B3037" t="str">
            <v>6105AK124-6261-CSTD-0004</v>
          </cell>
          <cell r="C3037" t="str">
            <v>Administration and General Buildings - Small Power and Lighting for 36 MVA Power Station - Civil Construction Requirements</v>
          </cell>
          <cell r="D3037" t="str">
            <v>'-</v>
          </cell>
          <cell r="E3037" t="str">
            <v>RES - Reserved Placeholder</v>
          </cell>
          <cell r="F3037" t="str">
            <v>Pending</v>
          </cell>
        </row>
        <row r="3038">
          <cell r="B3038" t="str">
            <v>6105AK124-6261-CSTD-0005</v>
          </cell>
          <cell r="C3038" t="str">
            <v>Administration and General Buildings - Small Power and Lighting for 36 MVA Power Station - Underground Pipe Route and Cable Bedding Design</v>
          </cell>
          <cell r="D3038" t="str">
            <v>'-</v>
          </cell>
          <cell r="E3038" t="str">
            <v>RES - Reserved Placeholder</v>
          </cell>
          <cell r="F3038" t="str">
            <v>Pending</v>
          </cell>
        </row>
        <row r="3039">
          <cell r="B3039" t="str">
            <v>6105AK124-6261-CSTD-0006</v>
          </cell>
          <cell r="C3039" t="str">
            <v>Administration and General Buildings - Cable Racks and Trays for 36 MVA Power Station - Underground Pipe Route and Cable Bedding Design</v>
          </cell>
          <cell r="D3039" t="str">
            <v>'-</v>
          </cell>
          <cell r="E3039" t="str">
            <v>RES - Reserved Placeholder</v>
          </cell>
          <cell r="F3039" t="str">
            <v>Pending</v>
          </cell>
        </row>
        <row r="3040">
          <cell r="B3040" t="str">
            <v>6105AK124-6261-CSTD-0007</v>
          </cell>
          <cell r="C3040" t="str">
            <v>Administration and General Buildings - Cable Trench / Tunnels for 36 MVA Power Station - Civil Construction Requirements</v>
          </cell>
          <cell r="D3040" t="str">
            <v>'-</v>
          </cell>
          <cell r="E3040" t="str">
            <v>RES - Reserved Placeholder</v>
          </cell>
          <cell r="F3040" t="str">
            <v>Pending</v>
          </cell>
        </row>
        <row r="3041">
          <cell r="B3041" t="str">
            <v>6105AK124-6261-CSTD-0008</v>
          </cell>
          <cell r="C3041" t="str">
            <v>Administration and General Buildings - Cable Trench / Tunnels for 36 MVA Power Station - Underground Pipe Route and Cable Bedding Design</v>
          </cell>
          <cell r="D3041" t="str">
            <v>'-</v>
          </cell>
          <cell r="E3041" t="str">
            <v>RES - Reserved Placeholder</v>
          </cell>
          <cell r="F3041" t="str">
            <v>Pending</v>
          </cell>
        </row>
        <row r="3042">
          <cell r="B3042" t="str">
            <v>6105AK124-6261-CSTD-0009</v>
          </cell>
          <cell r="C3042" t="str">
            <v>Administration and General Buildings - Lightning Protection System for 36 MVA Power Station - Civil Construction Requirements</v>
          </cell>
          <cell r="D3042" t="str">
            <v>'-</v>
          </cell>
          <cell r="E3042" t="str">
            <v>RES - Reserved Placeholder</v>
          </cell>
          <cell r="F3042" t="str">
            <v>Pending</v>
          </cell>
        </row>
        <row r="3043">
          <cell r="B3043" t="str">
            <v>6105AK124-6261-CSTD-0010</v>
          </cell>
          <cell r="C3043" t="str">
            <v>Administration and General Buildings - Lightning Protection System for 36 MVA Power Station - Underground Pipe Route and Cable Bedding Design</v>
          </cell>
          <cell r="D3043" t="str">
            <v>'-</v>
          </cell>
          <cell r="E3043" t="str">
            <v>RES - Reserved Placeholder</v>
          </cell>
          <cell r="F3043" t="str">
            <v>Pending</v>
          </cell>
        </row>
        <row r="3044">
          <cell r="B3044" t="str">
            <v>6105AK124-6261-CSTD-0011</v>
          </cell>
          <cell r="C3044" t="str">
            <v>Administration and General Buildings - MV Cables for 36 MVA Power Station - Civil Construction Requirements</v>
          </cell>
          <cell r="D3044" t="str">
            <v>'-</v>
          </cell>
          <cell r="E3044" t="str">
            <v>RES - Reserved Placeholder</v>
          </cell>
          <cell r="F3044" t="str">
            <v>Pending</v>
          </cell>
        </row>
        <row r="3045">
          <cell r="B3045" t="str">
            <v>6105AK124-6261-CSTD-0012</v>
          </cell>
          <cell r="C3045" t="str">
            <v>Administration and General Buildings - MV Cables for 36 MVA Power Station - Underground Pipe Route and Cable Bedding Design</v>
          </cell>
          <cell r="D3045" t="str">
            <v>'-</v>
          </cell>
          <cell r="E3045" t="str">
            <v>RES - Reserved Placeholder</v>
          </cell>
          <cell r="F3045" t="str">
            <v>Pending</v>
          </cell>
        </row>
        <row r="3046">
          <cell r="B3046" t="str">
            <v>6105AK124-6261-CSTD-0013</v>
          </cell>
          <cell r="C3046" t="str">
            <v>Administration and General Buildings - LV, Control and Signal Cables for 36 MVA Power Station - Civil Construction Requirements</v>
          </cell>
          <cell r="D3046" t="str">
            <v>'-</v>
          </cell>
          <cell r="E3046" t="str">
            <v>RES - Reserved Placeholder</v>
          </cell>
          <cell r="F3046" t="str">
            <v>Pending</v>
          </cell>
        </row>
        <row r="3047">
          <cell r="B3047" t="str">
            <v>6105AK124-6261-CSTD-0014</v>
          </cell>
          <cell r="C3047" t="str">
            <v>Administration and General Buildings - LV, Control and Signal Cables for 36 MVA Power Station - Underground Pipe Route and Cable Bedding Design</v>
          </cell>
          <cell r="D3047" t="str">
            <v>'-</v>
          </cell>
          <cell r="E3047" t="str">
            <v>RES - Reserved Placeholder</v>
          </cell>
          <cell r="F3047" t="str">
            <v>Pending</v>
          </cell>
        </row>
        <row r="3048">
          <cell r="B3048" t="str">
            <v>6105AK124-6261-ECAL-0001</v>
          </cell>
          <cell r="C3048" t="str">
            <v>Administration and General Buildings - Terrace Roads and Access-ways for 36 MVA Power Station - Conductor Sag and Tension Plan</v>
          </cell>
          <cell r="D3048" t="str">
            <v>'-</v>
          </cell>
          <cell r="E3048" t="str">
            <v>RES - Reserved Placeholder</v>
          </cell>
          <cell r="F3048" t="str">
            <v>Pending</v>
          </cell>
        </row>
        <row r="3049">
          <cell r="B3049" t="str">
            <v>6105AK124-6261-ECAL-0002</v>
          </cell>
          <cell r="C3049" t="str">
            <v>Administration and General Buildings - Earthing System for 36 MVA Power Station - Cable and Conductor Sizing (incl Volt Drop Calcs)</v>
          </cell>
          <cell r="D3049" t="str">
            <v>'-</v>
          </cell>
          <cell r="E3049" t="str">
            <v>RES - Reserved Placeholder</v>
          </cell>
          <cell r="F3049" t="str">
            <v>Pending</v>
          </cell>
        </row>
        <row r="3050">
          <cell r="B3050" t="str">
            <v>6105AK124-6261-ECAL-0003</v>
          </cell>
          <cell r="C3050" t="str">
            <v>Administration and General Buildings - Earthing System for 36 MVA Power Station - Impedance and Burn-off Calculations</v>
          </cell>
          <cell r="D3050" t="str">
            <v>'-</v>
          </cell>
          <cell r="E3050" t="str">
            <v>RES - Reserved Placeholder</v>
          </cell>
          <cell r="F3050" t="str">
            <v>Pending</v>
          </cell>
        </row>
        <row r="3051">
          <cell r="B3051" t="str">
            <v>6105AK124-6261-ECAL-0004</v>
          </cell>
          <cell r="C3051" t="str">
            <v>Administration and General Buildings - Small Power and Lighting for 36 MVA Power Station - Cable and Conductor Sizing (incl Volt Drop Calcs)</v>
          </cell>
          <cell r="D3051" t="str">
            <v>'-</v>
          </cell>
          <cell r="E3051" t="str">
            <v>RES - Reserved Placeholder</v>
          </cell>
          <cell r="F3051" t="str">
            <v>Pending</v>
          </cell>
        </row>
        <row r="3052">
          <cell r="B3052" t="str">
            <v>6105AK124-6261-ECAL-0005</v>
          </cell>
          <cell r="C3052" t="str">
            <v>Administration and General Buildings - Small Power and Lighting for 36 MVA Power Station - Conductor Sag and Tension Plan</v>
          </cell>
          <cell r="D3052" t="str">
            <v>'-</v>
          </cell>
          <cell r="E3052" t="str">
            <v>RES - Reserved Placeholder</v>
          </cell>
          <cell r="F3052" t="str">
            <v>Pending</v>
          </cell>
        </row>
        <row r="3053">
          <cell r="B3053" t="str">
            <v>6105AK124-6261-ECAL-0006</v>
          </cell>
          <cell r="C3053" t="str">
            <v>Administration and General Buildings - Lightning Protection System for 36 MVA Power Station - Impedance and Burn-off Calculations</v>
          </cell>
          <cell r="D3053" t="str">
            <v>'-</v>
          </cell>
          <cell r="E3053" t="str">
            <v>RES - Reserved Placeholder</v>
          </cell>
          <cell r="F3053" t="str">
            <v>Pending</v>
          </cell>
        </row>
        <row r="3054">
          <cell r="B3054" t="str">
            <v>6105AK124-6261-ECAL-0007</v>
          </cell>
          <cell r="C3054" t="str">
            <v>Administration and General Buildings - MV Cables for 36 MVA Power Station - Cable and Conductor Sizing (incl Volt Drop Calcs)</v>
          </cell>
          <cell r="D3054" t="str">
            <v>'-</v>
          </cell>
          <cell r="E3054" t="str">
            <v>RES - Reserved Placeholder</v>
          </cell>
          <cell r="F3054" t="str">
            <v>Pending</v>
          </cell>
        </row>
        <row r="3055">
          <cell r="B3055" t="str">
            <v>6105AK124-6261-ECAL-0008</v>
          </cell>
          <cell r="C3055" t="str">
            <v>Administration and General Buildings - MV Cables for 36 MVA Power Station - Impedance and Burn-off Calculations</v>
          </cell>
          <cell r="D3055" t="str">
            <v>'-</v>
          </cell>
          <cell r="E3055" t="str">
            <v>RES - Reserved Placeholder</v>
          </cell>
          <cell r="F3055" t="str">
            <v>Pending</v>
          </cell>
        </row>
        <row r="3056">
          <cell r="B3056" t="str">
            <v>6105AK124-6261-ECAL-0009</v>
          </cell>
          <cell r="C3056" t="str">
            <v>Administration and General Buildings - MV Isolator Panel for 36 MVA Power Station - Cable and Conductor Sizing (incl Volt Drop Calcs)</v>
          </cell>
          <cell r="D3056" t="str">
            <v>'-</v>
          </cell>
          <cell r="E3056" t="str">
            <v>RES - Reserved Placeholder</v>
          </cell>
          <cell r="F3056" t="str">
            <v>Pending</v>
          </cell>
        </row>
        <row r="3057">
          <cell r="B3057" t="str">
            <v>6105AK124-6261-ECAL-0010</v>
          </cell>
          <cell r="C3057" t="str">
            <v>Administration and General Buildings - LV, Control and Signal Cables for 36 MVA Power Station - Cable and Conductor Sizing (incl Volt Drop Calcs)</v>
          </cell>
          <cell r="D3057" t="str">
            <v>'-</v>
          </cell>
          <cell r="E3057" t="str">
            <v>RES - Reserved Placeholder</v>
          </cell>
          <cell r="F3057" t="str">
            <v>Pending</v>
          </cell>
        </row>
        <row r="3058">
          <cell r="B3058" t="str">
            <v>6105AK124-6261-ECAL-0011</v>
          </cell>
          <cell r="C3058" t="str">
            <v>Administration and General Buildings - LV, Control and Signal Cables for 36 MVA Power Station - Impedance and Burn-off Calculations</v>
          </cell>
          <cell r="D3058" t="str">
            <v>'-</v>
          </cell>
          <cell r="E3058" t="str">
            <v>RES - Reserved Placeholder</v>
          </cell>
          <cell r="F3058" t="str">
            <v>Pending</v>
          </cell>
        </row>
        <row r="3059">
          <cell r="B3059" t="str">
            <v>6105AK124-6261-ECAL-0012</v>
          </cell>
          <cell r="C3059" t="str">
            <v>Administration and General Buildings - Termination Cabinets for 36 MVA Power Station - Cable and Conductor Sizing (incl Volt Drop Calcs)</v>
          </cell>
          <cell r="D3059" t="str">
            <v>'-</v>
          </cell>
          <cell r="E3059" t="str">
            <v>RES - Reserved Placeholder</v>
          </cell>
          <cell r="F3059" t="str">
            <v>Pending</v>
          </cell>
        </row>
        <row r="3060">
          <cell r="B3060" t="str">
            <v>6105AK124-6261-EDIA-0001</v>
          </cell>
          <cell r="C3060" t="str">
            <v>Administration and General Buildings - Earthing System for 36 MVA Power Station - Electrical Circuit Diagrams (Schematics)</v>
          </cell>
          <cell r="D3060" t="str">
            <v>'-</v>
          </cell>
          <cell r="E3060" t="str">
            <v>RES - Reserved Placeholder</v>
          </cell>
          <cell r="F3060" t="str">
            <v>Pending</v>
          </cell>
        </row>
        <row r="3061">
          <cell r="B3061" t="str">
            <v>6105AK124-6261-EDIA-0002</v>
          </cell>
          <cell r="C3061" t="str">
            <v>Administration and General Buildings - Earthing System for 36 MVA Power Station - Cable Block Diagrams and Schedules</v>
          </cell>
          <cell r="D3061" t="str">
            <v>'-</v>
          </cell>
          <cell r="E3061" t="str">
            <v>RES - Reserved Placeholder</v>
          </cell>
          <cell r="F3061" t="str">
            <v>Pending</v>
          </cell>
        </row>
        <row r="3062">
          <cell r="B3062" t="str">
            <v>6105AK124-6261-EDIA-0003</v>
          </cell>
          <cell r="C3062" t="str">
            <v>Administration and General Buildings - Earthing System for 36 MVA Power Station - E/I Termination Schedule</v>
          </cell>
          <cell r="D3062" t="str">
            <v>'-</v>
          </cell>
          <cell r="E3062" t="str">
            <v>RES - Reserved Placeholder</v>
          </cell>
          <cell r="F3062" t="str">
            <v>Pending</v>
          </cell>
        </row>
        <row r="3063">
          <cell r="B3063" t="str">
            <v>6105AK124-6261-EDIA-0004</v>
          </cell>
          <cell r="C3063" t="str">
            <v>Administration and General Buildings - Small Power and Lighting for 36 MVA Power Station - Cable Block Diagrams and Schedules</v>
          </cell>
          <cell r="D3063" t="str">
            <v>'-</v>
          </cell>
          <cell r="E3063" t="str">
            <v>RES - Reserved Placeholder</v>
          </cell>
          <cell r="F3063" t="str">
            <v>Pending</v>
          </cell>
        </row>
        <row r="3064">
          <cell r="B3064" t="str">
            <v>6105AK124-6261-EDIA-0005</v>
          </cell>
          <cell r="C3064" t="str">
            <v>Administration and General Buildings - Small Power and Lighting for 36 MVA Power Station - Electrical Block Diagram</v>
          </cell>
          <cell r="D3064" t="str">
            <v>'-</v>
          </cell>
          <cell r="E3064" t="str">
            <v>RES - Reserved Placeholder</v>
          </cell>
          <cell r="F3064" t="str">
            <v>Pending</v>
          </cell>
        </row>
        <row r="3065">
          <cell r="B3065" t="str">
            <v>6105AK124-6261-EDIA-0006</v>
          </cell>
          <cell r="C3065" t="str">
            <v>Administration and General Buildings - Small Power and Lighting for 36 MVA Power Station - Electrical Circuit Diagrams (Schematics)</v>
          </cell>
          <cell r="D3065" t="str">
            <v>'-</v>
          </cell>
          <cell r="E3065" t="str">
            <v>RES - Reserved Placeholder</v>
          </cell>
          <cell r="F3065" t="str">
            <v>Pending</v>
          </cell>
        </row>
        <row r="3066">
          <cell r="B3066" t="str">
            <v>6105AK124-6261-EDIA-0007</v>
          </cell>
          <cell r="C3066" t="str">
            <v>Administration and General Buildings - Small Power and Lighting for 36 MVA Power Station - E/I Termination Schedule</v>
          </cell>
          <cell r="D3066" t="str">
            <v>'-</v>
          </cell>
          <cell r="E3066" t="str">
            <v>RES - Reserved Placeholder</v>
          </cell>
          <cell r="F3066" t="str">
            <v>Pending</v>
          </cell>
        </row>
        <row r="3067">
          <cell r="B3067" t="str">
            <v>6105AK124-6261-EDIA-0008</v>
          </cell>
          <cell r="C3067" t="str">
            <v>Administration and General Buildings - Cable Racks and Trays for 36 MVA Power Station - Cable Block Diagrams and Schedules</v>
          </cell>
          <cell r="D3067" t="str">
            <v>'-</v>
          </cell>
          <cell r="E3067" t="str">
            <v>RES - Reserved Placeholder</v>
          </cell>
          <cell r="F3067" t="str">
            <v>Pending</v>
          </cell>
        </row>
        <row r="3068">
          <cell r="B3068" t="str">
            <v>6105AK124-6261-EDIA-0009</v>
          </cell>
          <cell r="C3068" t="str">
            <v>Administration and General Buildings - Cable Racks and Trays for 36 MVA Power Station - E/I Termination Schedule</v>
          </cell>
          <cell r="D3068" t="str">
            <v>'-</v>
          </cell>
          <cell r="E3068" t="str">
            <v>RES - Reserved Placeholder</v>
          </cell>
          <cell r="F3068" t="str">
            <v>Pending</v>
          </cell>
        </row>
        <row r="3069">
          <cell r="B3069" t="str">
            <v>6105AK124-6261-EDIA-0010</v>
          </cell>
          <cell r="C3069" t="str">
            <v>Administration and General Buildings - Cable Trench / Tunnels for 36 MVA Power Station - Cable Block Diagrams and Schedules</v>
          </cell>
          <cell r="D3069" t="str">
            <v>'-</v>
          </cell>
          <cell r="E3069" t="str">
            <v>RES - Reserved Placeholder</v>
          </cell>
          <cell r="F3069" t="str">
            <v>Pending</v>
          </cell>
        </row>
        <row r="3070">
          <cell r="B3070" t="str">
            <v>6105AK124-6261-EDIA-0011</v>
          </cell>
          <cell r="C3070" t="str">
            <v>Administration and General Buildings - Cable Trench / Tunnels for 36 MVA Power Station - E/I Termination Schedule</v>
          </cell>
          <cell r="D3070" t="str">
            <v>'-</v>
          </cell>
          <cell r="E3070" t="str">
            <v>RES - Reserved Placeholder</v>
          </cell>
          <cell r="F3070" t="str">
            <v>Pending</v>
          </cell>
        </row>
        <row r="3071">
          <cell r="B3071" t="str">
            <v>6105AK124-6261-EDIA-0012</v>
          </cell>
          <cell r="C3071" t="str">
            <v>Administration and General Buildings - Lightning Protection System for 36 MVA Power Station - Cable Block Diagrams and Schedules</v>
          </cell>
          <cell r="D3071" t="str">
            <v>'-</v>
          </cell>
          <cell r="E3071" t="str">
            <v>RES - Reserved Placeholder</v>
          </cell>
          <cell r="F3071" t="str">
            <v>Pending</v>
          </cell>
        </row>
        <row r="3072">
          <cell r="B3072" t="str">
            <v>6105AK124-6261-EDIA-0013</v>
          </cell>
          <cell r="C3072" t="str">
            <v>Administration and General Buildings - Lightning Protection System for 36 MVA Power Station - Electrical Circuit Diagrams (Schematics)</v>
          </cell>
          <cell r="D3072" t="str">
            <v>'-</v>
          </cell>
          <cell r="E3072" t="str">
            <v>RES - Reserved Placeholder</v>
          </cell>
          <cell r="F3072" t="str">
            <v>Pending</v>
          </cell>
        </row>
        <row r="3073">
          <cell r="B3073" t="str">
            <v>6105AK124-6261-EDIA-0014</v>
          </cell>
          <cell r="C3073" t="str">
            <v>Administration and General Buildings - MV Cables for 36 MVA Power Station - Cable Block Diagrams and Schedules</v>
          </cell>
          <cell r="D3073" t="str">
            <v>'-</v>
          </cell>
          <cell r="E3073" t="str">
            <v>RES - Reserved Placeholder</v>
          </cell>
          <cell r="F3073" t="str">
            <v>Pending</v>
          </cell>
        </row>
        <row r="3074">
          <cell r="B3074" t="str">
            <v>6105AK124-6261-EDIA-0015</v>
          </cell>
          <cell r="C3074" t="str">
            <v>Administration and General Buildings - MV Cables for 36 MVA Power Station - Electrical Circuit Diagrams (Schematics)</v>
          </cell>
          <cell r="D3074" t="str">
            <v>'-</v>
          </cell>
          <cell r="E3074" t="str">
            <v>RES - Reserved Placeholder</v>
          </cell>
          <cell r="F3074" t="str">
            <v>Pending</v>
          </cell>
        </row>
        <row r="3075">
          <cell r="B3075" t="str">
            <v>6105AK124-6261-EDIA-0016</v>
          </cell>
          <cell r="C3075" t="str">
            <v>Administration and General Buildings - MV Cables for 36 MVA Power Station - Electrical Block Diagram</v>
          </cell>
          <cell r="D3075" t="str">
            <v>'-</v>
          </cell>
          <cell r="E3075" t="str">
            <v>RES - Reserved Placeholder</v>
          </cell>
          <cell r="F3075" t="str">
            <v>Pending</v>
          </cell>
        </row>
        <row r="3076">
          <cell r="B3076" t="str">
            <v>6105AK124-6261-EDIA-0017</v>
          </cell>
          <cell r="C3076" t="str">
            <v>Administration and General Buildings - MV Cables for 36 MVA Power Station - E/I Termination Schedule</v>
          </cell>
          <cell r="D3076" t="str">
            <v>'-</v>
          </cell>
          <cell r="E3076" t="str">
            <v>RES - Reserved Placeholder</v>
          </cell>
          <cell r="F3076" t="str">
            <v>Pending</v>
          </cell>
        </row>
        <row r="3077">
          <cell r="B3077" t="str">
            <v>6105AK124-6261-EDIA-0018</v>
          </cell>
          <cell r="C3077" t="str">
            <v>Administration and General Buildings - MV Isolator Panel for 36 MVA Power Station - Cable Block Diagrams and Schedules</v>
          </cell>
          <cell r="D3077" t="str">
            <v>'-</v>
          </cell>
          <cell r="E3077" t="str">
            <v>RES - Reserved Placeholder</v>
          </cell>
          <cell r="F3077" t="str">
            <v>Pending</v>
          </cell>
        </row>
        <row r="3078">
          <cell r="B3078" t="str">
            <v>6105AK124-6261-EDIA-0019</v>
          </cell>
          <cell r="C3078" t="str">
            <v>Administration and General Buildings - MV Isolator Panel for 36 MVA Power Station - Electrical Circuit Diagrams (Schematics)</v>
          </cell>
          <cell r="D3078" t="str">
            <v>'-</v>
          </cell>
          <cell r="E3078" t="str">
            <v>RES - Reserved Placeholder</v>
          </cell>
          <cell r="F3078" t="str">
            <v>Pending</v>
          </cell>
        </row>
        <row r="3079">
          <cell r="B3079" t="str">
            <v>6105AK124-6261-EDIA-0020</v>
          </cell>
          <cell r="C3079" t="str">
            <v>Administration and General Buildings - MV Isolator Panel for 36 MVA Power Station - E/I Termination Schedule</v>
          </cell>
          <cell r="D3079" t="str">
            <v>'-</v>
          </cell>
          <cell r="E3079" t="str">
            <v>RES - Reserved Placeholder</v>
          </cell>
          <cell r="F3079" t="str">
            <v>Pending</v>
          </cell>
        </row>
        <row r="3080">
          <cell r="B3080" t="str">
            <v>6105AK124-6261-EDIA-0021</v>
          </cell>
          <cell r="C3080" t="str">
            <v>Administration and General Buildings - MV Isolator Panel for 36 MVA Power Station - Electrical Block Diagram</v>
          </cell>
          <cell r="D3080" t="str">
            <v>'-</v>
          </cell>
          <cell r="E3080" t="str">
            <v>RES - Reserved Placeholder</v>
          </cell>
          <cell r="F3080" t="str">
            <v>Pending</v>
          </cell>
        </row>
        <row r="3081">
          <cell r="B3081" t="str">
            <v>6105AK124-6261-EDIA-0022</v>
          </cell>
          <cell r="C3081" t="str">
            <v>Administration and General Buildings - LV, Control and Signal Cables for 36 MVA Power Station - Cable Block Diagrams and Schedules</v>
          </cell>
          <cell r="D3081" t="str">
            <v>'-</v>
          </cell>
          <cell r="E3081" t="str">
            <v>RES - Reserved Placeholder</v>
          </cell>
          <cell r="F3081" t="str">
            <v>Pending</v>
          </cell>
        </row>
        <row r="3082">
          <cell r="B3082" t="str">
            <v>6105AK124-6261-EDIA-0023</v>
          </cell>
          <cell r="C3082" t="str">
            <v>Administration and General Buildings - LV, Control and Signal Cables for 36 MVA Power Station - Electrical Circuit Diagrams (Schematics)</v>
          </cell>
          <cell r="D3082" t="str">
            <v>'-</v>
          </cell>
          <cell r="E3082" t="str">
            <v>RES - Reserved Placeholder</v>
          </cell>
          <cell r="F3082" t="str">
            <v>Pending</v>
          </cell>
        </row>
        <row r="3083">
          <cell r="B3083" t="str">
            <v>6105AK124-6261-EDIA-0024</v>
          </cell>
          <cell r="C3083" t="str">
            <v>Administration and General Buildings - LV, Control and Signal Cables for 36 MVA Power Station - Electrical Block Diagram</v>
          </cell>
          <cell r="D3083" t="str">
            <v>'-</v>
          </cell>
          <cell r="E3083" t="str">
            <v>RES - Reserved Placeholder</v>
          </cell>
          <cell r="F3083" t="str">
            <v>Pending</v>
          </cell>
        </row>
        <row r="3084">
          <cell r="B3084" t="str">
            <v>6105AK124-6261-EDIA-0025</v>
          </cell>
          <cell r="C3084" t="str">
            <v>Administration and General Buildings - LV, Control and Signal Cables for 36 MVA Power Station - E/I Termination Schedule</v>
          </cell>
          <cell r="D3084" t="str">
            <v>'-</v>
          </cell>
          <cell r="E3084" t="str">
            <v>RES - Reserved Placeholder</v>
          </cell>
          <cell r="F3084" t="str">
            <v>Pending</v>
          </cell>
        </row>
        <row r="3085">
          <cell r="B3085" t="str">
            <v>6105AK124-6261-EDIA-0026</v>
          </cell>
          <cell r="C3085" t="str">
            <v>Administration and General Buildings - Termination Cabinets for 36 MVA Power Station - Cable Block Diagrams and Schedules</v>
          </cell>
          <cell r="D3085" t="str">
            <v>'-</v>
          </cell>
          <cell r="E3085" t="str">
            <v>RES - Reserved Placeholder</v>
          </cell>
          <cell r="F3085" t="str">
            <v>Pending</v>
          </cell>
        </row>
        <row r="3086">
          <cell r="B3086" t="str">
            <v>6105AK124-6261-EDIA-0027</v>
          </cell>
          <cell r="C3086" t="str">
            <v>Administration and General Buildings - Termination Cabinets for 36 MVA Power Station - Electrical Circuit Diagrams (Schematics)</v>
          </cell>
          <cell r="D3086" t="str">
            <v>'-</v>
          </cell>
          <cell r="E3086" t="str">
            <v>RES - Reserved Placeholder</v>
          </cell>
          <cell r="F3086" t="str">
            <v>Pending</v>
          </cell>
        </row>
        <row r="3087">
          <cell r="B3087" t="str">
            <v>6105AK124-6261-EDIA-0028</v>
          </cell>
          <cell r="C3087" t="str">
            <v>Administration and General Buildings - Termination Cabinets for 36 MVA Power Station - E/I Termination Schedule</v>
          </cell>
          <cell r="D3087" t="str">
            <v>'-</v>
          </cell>
          <cell r="E3087" t="str">
            <v>RES - Reserved Placeholder</v>
          </cell>
          <cell r="F3087" t="str">
            <v>Pending</v>
          </cell>
        </row>
        <row r="3088">
          <cell r="B3088" t="str">
            <v>6105AK124-6261-EDIA-0029</v>
          </cell>
          <cell r="C3088" t="str">
            <v>Administration and General Buildings - Termination Cabinets for 36 MVA Power Station - Electrical Block Diagram</v>
          </cell>
          <cell r="D3088" t="str">
            <v>'-</v>
          </cell>
          <cell r="E3088" t="str">
            <v>RES - Reserved Placeholder</v>
          </cell>
          <cell r="F3088" t="str">
            <v>Pending</v>
          </cell>
        </row>
        <row r="3089">
          <cell r="B3089" t="str">
            <v>6105AK124-6261-EDIA-0030</v>
          </cell>
          <cell r="C3089" t="str">
            <v>Administration and General Buildings - Metering Instruments for 36 MVA Power Station - Cable Block Diagrams and Schedules</v>
          </cell>
          <cell r="D3089" t="str">
            <v>'-</v>
          </cell>
          <cell r="E3089" t="str">
            <v>RES - Reserved Placeholder</v>
          </cell>
          <cell r="F3089" t="str">
            <v>Pending</v>
          </cell>
        </row>
        <row r="3090">
          <cell r="B3090" t="str">
            <v>6105AK124-6261-EDIA-0031</v>
          </cell>
          <cell r="C3090" t="str">
            <v>Administration and General Buildings - Metering Instruments for 36 MVA Power Station - Electrical Circuit Diagrams (Schematics)</v>
          </cell>
          <cell r="D3090" t="str">
            <v>'-</v>
          </cell>
          <cell r="E3090" t="str">
            <v>RES - Reserved Placeholder</v>
          </cell>
          <cell r="F3090" t="str">
            <v>Pending</v>
          </cell>
        </row>
        <row r="3091">
          <cell r="B3091" t="str">
            <v>6105AK124-6261-EDIA-0032</v>
          </cell>
          <cell r="C3091" t="str">
            <v>Administration and General Buildings - Metering Instruments for 36 MVA Power Station - Electrical Block Diagram</v>
          </cell>
          <cell r="D3091" t="str">
            <v>'-</v>
          </cell>
          <cell r="E3091" t="str">
            <v>RES - Reserved Placeholder</v>
          </cell>
          <cell r="F3091" t="str">
            <v>Pending</v>
          </cell>
        </row>
        <row r="3092">
          <cell r="B3092" t="str">
            <v>6105AK124-6261-EDST-0001</v>
          </cell>
          <cell r="C3092" t="str">
            <v>Administration and General Buildings - Earthing System for 36 MVA Power Station - Equipment Register and Technical Specifications</v>
          </cell>
          <cell r="D3092" t="str">
            <v>'-</v>
          </cell>
          <cell r="E3092" t="str">
            <v>RES - Reserved Placeholder</v>
          </cell>
          <cell r="F3092" t="str">
            <v>Pending</v>
          </cell>
        </row>
        <row r="3093">
          <cell r="B3093" t="str">
            <v>6105AK124-6261-EDST-0002</v>
          </cell>
          <cell r="C3093" t="str">
            <v>Administration and General Buildings - Small Power and Lighting for 36 MVA Power Station - Equipment Register and Technical Specifications</v>
          </cell>
          <cell r="D3093" t="str">
            <v>'-</v>
          </cell>
          <cell r="E3093" t="str">
            <v>RES - Reserved Placeholder</v>
          </cell>
          <cell r="F3093" t="str">
            <v>Pending</v>
          </cell>
        </row>
        <row r="3094">
          <cell r="B3094" t="str">
            <v>6105AK124-6261-EDST-0003</v>
          </cell>
          <cell r="C3094" t="str">
            <v>Administration and General Buildings - Cable Racks and Trays for 36 MVA Power Station - Equipment Register and Technical Specifications</v>
          </cell>
          <cell r="D3094" t="str">
            <v>'-</v>
          </cell>
          <cell r="E3094" t="str">
            <v>RES - Reserved Placeholder</v>
          </cell>
          <cell r="F3094" t="str">
            <v>Pending</v>
          </cell>
        </row>
        <row r="3095">
          <cell r="B3095" t="str">
            <v>6105AK124-6261-EDST-0004</v>
          </cell>
          <cell r="C3095" t="str">
            <v>Administration and General Buildings - Cable Trench / Tunnels for 36 MVA Power Station - Equipment Register and Technical Specifications</v>
          </cell>
          <cell r="D3095" t="str">
            <v>'-</v>
          </cell>
          <cell r="E3095" t="str">
            <v>RES - Reserved Placeholder</v>
          </cell>
          <cell r="F3095" t="str">
            <v>Pending</v>
          </cell>
        </row>
        <row r="3096">
          <cell r="B3096" t="str">
            <v>6105AK124-6261-EDST-0005</v>
          </cell>
          <cell r="C3096" t="str">
            <v>Administration and General Buildings - Lightning Protection System for 36 MVA Power Station - Equipment Register and Technical Specifications</v>
          </cell>
          <cell r="D3096" t="str">
            <v>'-</v>
          </cell>
          <cell r="E3096" t="str">
            <v>RES - Reserved Placeholder</v>
          </cell>
          <cell r="F3096" t="str">
            <v>Pending</v>
          </cell>
        </row>
        <row r="3097">
          <cell r="B3097" t="str">
            <v>6105AK124-6261-EDST-0006</v>
          </cell>
          <cell r="C3097" t="str">
            <v>Administration and General Buildings - MV Cables for 36 MVA Power Station - Equipment Register and Technical Specifications</v>
          </cell>
          <cell r="D3097" t="str">
            <v>'-</v>
          </cell>
          <cell r="E3097" t="str">
            <v>RES - Reserved Placeholder</v>
          </cell>
          <cell r="F3097" t="str">
            <v>Pending</v>
          </cell>
        </row>
        <row r="3098">
          <cell r="B3098" t="str">
            <v>6105AK124-6261-EDST-0007</v>
          </cell>
          <cell r="C3098" t="str">
            <v>Administration and General Buildings - MV Isolator Panel for 36 MVA Power Station - Equipment Register and Technical Specifications</v>
          </cell>
          <cell r="D3098" t="str">
            <v>'-</v>
          </cell>
          <cell r="E3098" t="str">
            <v>RES - Reserved Placeholder</v>
          </cell>
          <cell r="F3098" t="str">
            <v>Pending</v>
          </cell>
        </row>
        <row r="3099">
          <cell r="B3099" t="str">
            <v>6105AK124-6261-EDST-0008</v>
          </cell>
          <cell r="C3099" t="str">
            <v>Administration and General Buildings - LV, Control and Signal Cables for 36 MVA Power Station - Equipment Register and Technical Specifications</v>
          </cell>
          <cell r="D3099" t="str">
            <v>'-</v>
          </cell>
          <cell r="E3099" t="str">
            <v>RES - Reserved Placeholder</v>
          </cell>
          <cell r="F3099" t="str">
            <v>Pending</v>
          </cell>
        </row>
        <row r="3100">
          <cell r="B3100" t="str">
            <v>6105AK124-6261-EDST-0009</v>
          </cell>
          <cell r="C3100" t="str">
            <v>Administration and General Buildings - Termination Cabinets for 36 MVA Power Station - Equipment Register and Technical Specifications</v>
          </cell>
          <cell r="D3100" t="str">
            <v>'-</v>
          </cell>
          <cell r="E3100" t="str">
            <v>RES - Reserved Placeholder</v>
          </cell>
          <cell r="F3100" t="str">
            <v>Pending</v>
          </cell>
        </row>
        <row r="3101">
          <cell r="B3101" t="str">
            <v>6105AK124-6261-EDST-0010</v>
          </cell>
          <cell r="C3101" t="str">
            <v>Administration and General Buildings - Metering Instruments for 36 MVA Power Station - CT and PT Datasheets</v>
          </cell>
          <cell r="D3101" t="str">
            <v>'-</v>
          </cell>
          <cell r="E3101" t="str">
            <v>RES - Reserved Placeholder</v>
          </cell>
          <cell r="F3101" t="str">
            <v>Pending</v>
          </cell>
        </row>
        <row r="3102">
          <cell r="B3102" t="str">
            <v>6105AK124-6261-EDST-0011</v>
          </cell>
          <cell r="C3102" t="str">
            <v>Administration and General Buildings - Metering Instruments for 36 MVA Power Station - Equipment Register and Technical Specifications</v>
          </cell>
          <cell r="D3102" t="str">
            <v>'-</v>
          </cell>
          <cell r="E3102" t="str">
            <v>RES - Reserved Placeholder</v>
          </cell>
          <cell r="F3102" t="str">
            <v>Pending</v>
          </cell>
        </row>
        <row r="3103">
          <cell r="B3103" t="str">
            <v>6105AK124-6261-EEQL-0001</v>
          </cell>
          <cell r="C3103" t="str">
            <v>Administration and General Buildings - Small Power and Lighting for 36 MVA Power Station - Electrical Equipment Load Register</v>
          </cell>
          <cell r="D3103" t="str">
            <v>'-</v>
          </cell>
          <cell r="E3103" t="str">
            <v>RES - Reserved Placeholder</v>
          </cell>
          <cell r="F3103" t="str">
            <v>Pending</v>
          </cell>
        </row>
        <row r="3104">
          <cell r="B3104" t="str">
            <v>6105AK124-6261-EEQL-0002</v>
          </cell>
          <cell r="C3104" t="str">
            <v>Administration and General Buildings - MV Cables for 36 MVA Power Station - Electrical Equipment Load Register</v>
          </cell>
          <cell r="D3104" t="str">
            <v>'-</v>
          </cell>
          <cell r="E3104" t="str">
            <v>RES - Reserved Placeholder</v>
          </cell>
          <cell r="F3104" t="str">
            <v>Pending</v>
          </cell>
        </row>
        <row r="3105">
          <cell r="B3105" t="str">
            <v>6105AK124-6261-EEQL-0003</v>
          </cell>
          <cell r="C3105" t="str">
            <v>Administration and General Buildings - LV, Control and Signal Cables for 36 MVA Power Station - Electrical Equipment Load Register</v>
          </cell>
          <cell r="D3105" t="str">
            <v>'-</v>
          </cell>
          <cell r="E3105" t="str">
            <v>RES - Reserved Placeholder</v>
          </cell>
          <cell r="F3105" t="str">
            <v>Pending</v>
          </cell>
        </row>
        <row r="3106">
          <cell r="B3106" t="str">
            <v>6105AK124-6261-ELAY-0001</v>
          </cell>
          <cell r="C3106" t="str">
            <v>Administration and General Buildings - Earthing System for 36 MVA Power Station - Control Room Power and Earthing Design</v>
          </cell>
          <cell r="D3106" t="str">
            <v>'-</v>
          </cell>
          <cell r="E3106" t="str">
            <v>RES - Reserved Placeholder</v>
          </cell>
          <cell r="F3106" t="str">
            <v>Pending</v>
          </cell>
        </row>
        <row r="3107">
          <cell r="B3107" t="str">
            <v>6105AK124-6261-ELAY-0002</v>
          </cell>
          <cell r="C3107" t="str">
            <v>Administration and General Buildings - Small Power and Lighting for 36 MVA Power Station - Control Room Power and Earthing Design</v>
          </cell>
          <cell r="D3107" t="str">
            <v>'-</v>
          </cell>
          <cell r="E3107" t="str">
            <v>RES - Reserved Placeholder</v>
          </cell>
          <cell r="F3107" t="str">
            <v>Pending</v>
          </cell>
        </row>
        <row r="3108">
          <cell r="B3108" t="str">
            <v>6105AK124-6261-ELAY-0003</v>
          </cell>
          <cell r="C3108" t="str">
            <v>Administration and General Buildings - Lightning Protection System for 36 MVA Power Station - Control Room Power and Earthing Design</v>
          </cell>
          <cell r="D3108" t="str">
            <v>'-</v>
          </cell>
          <cell r="E3108" t="str">
            <v>RES - Reserved Placeholder</v>
          </cell>
          <cell r="F3108" t="str">
            <v>Pending</v>
          </cell>
        </row>
        <row r="3109">
          <cell r="B3109" t="str">
            <v>6105AK124-6261-ELAY-0004</v>
          </cell>
          <cell r="C3109" t="str">
            <v>Administration and General Buildings - Metering Instruments for 36 MVA Power Station - Switch Room (PCC and MCC) Detail Design</v>
          </cell>
          <cell r="D3109" t="str">
            <v>'-</v>
          </cell>
          <cell r="E3109" t="str">
            <v>RES - Reserved Placeholder</v>
          </cell>
          <cell r="F3109" t="str">
            <v>Pending</v>
          </cell>
        </row>
        <row r="3110">
          <cell r="B3110" t="str">
            <v>6105AK124-6261-EQRA-0001</v>
          </cell>
          <cell r="C3110" t="str">
            <v>Administration and General Buildings - Small Power and Lighting for 36 MVA Power Station - Lightning Protection Study and Risk Assessment</v>
          </cell>
          <cell r="D3110" t="str">
            <v>'-</v>
          </cell>
          <cell r="E3110" t="str">
            <v>RES - Reserved Placeholder</v>
          </cell>
          <cell r="F3110" t="str">
            <v>Pending</v>
          </cell>
        </row>
        <row r="3111">
          <cell r="B3111" t="str">
            <v>6105AK124-6261-EQRA-0002</v>
          </cell>
          <cell r="C3111" t="str">
            <v>Administration and General Buildings - Cable Racks and Trays for 36 MVA Power Station - Lightning Protection Study and Risk Assessment</v>
          </cell>
          <cell r="D3111" t="str">
            <v>'-</v>
          </cell>
          <cell r="E3111" t="str">
            <v>RES - Reserved Placeholder</v>
          </cell>
          <cell r="F3111" t="str">
            <v>Pending</v>
          </cell>
        </row>
        <row r="3112">
          <cell r="B3112" t="str">
            <v>6105AK124-6261-EQRA-0003</v>
          </cell>
          <cell r="C3112" t="str">
            <v>Administration and General Buildings - Cable Trench / Tunnels for 36 MVA Power Station - Risk Assessment: Electrical Hazards</v>
          </cell>
          <cell r="D3112" t="str">
            <v>'-</v>
          </cell>
          <cell r="E3112" t="str">
            <v>RES - Reserved Placeholder</v>
          </cell>
          <cell r="F3112" t="str">
            <v>Pending</v>
          </cell>
        </row>
        <row r="3113">
          <cell r="B3113" t="str">
            <v>6105AK124-6261-EQRA-0004</v>
          </cell>
          <cell r="C3113" t="str">
            <v>Administration and General Buildings - Lightning Protection System for 36 MVA Power Station - Lightning Protection Study and Risk Assessment</v>
          </cell>
          <cell r="D3113" t="str">
            <v>'-</v>
          </cell>
          <cell r="E3113" t="str">
            <v>RES - Reserved Placeholder</v>
          </cell>
          <cell r="F3113" t="str">
            <v>Pending</v>
          </cell>
        </row>
        <row r="3114">
          <cell r="B3114" t="str">
            <v>6105AK124-6261-ESLD-0001</v>
          </cell>
          <cell r="C3114" t="str">
            <v>Administration and General Buildings - Small Power and Lighting for 36 MVA Power Station - Electrical Single Line Diagram</v>
          </cell>
          <cell r="D3114" t="str">
            <v>'-</v>
          </cell>
          <cell r="E3114" t="str">
            <v>RES - Reserved Placeholder</v>
          </cell>
          <cell r="F3114" t="str">
            <v>Pending</v>
          </cell>
        </row>
        <row r="3115">
          <cell r="B3115" t="str">
            <v>6105AK124-6261-ESLD-0002</v>
          </cell>
          <cell r="C3115" t="str">
            <v>Administration and General Buildings - Cable Trench / Tunnels for 36 MVA Power Station - Electrical Single Line Diagram</v>
          </cell>
          <cell r="D3115" t="str">
            <v>'-</v>
          </cell>
          <cell r="E3115" t="str">
            <v>RES - Reserved Placeholder</v>
          </cell>
          <cell r="F3115" t="str">
            <v>Pending</v>
          </cell>
        </row>
        <row r="3116">
          <cell r="B3116" t="str">
            <v>6105AK124-6261-ESLD-0003</v>
          </cell>
          <cell r="C3116" t="str">
            <v>Administration and General Buildings - Lightning Protection System for 36 MVA Power Station - Electrical Single Line Diagram</v>
          </cell>
          <cell r="D3116" t="str">
            <v>'-</v>
          </cell>
          <cell r="E3116" t="str">
            <v>RES - Reserved Placeholder</v>
          </cell>
          <cell r="F3116" t="str">
            <v>Pending</v>
          </cell>
        </row>
        <row r="3117">
          <cell r="B3117" t="str">
            <v>6105AK124-6261-ESLD-0004</v>
          </cell>
          <cell r="C3117" t="str">
            <v>Administration and General Buildings - MV Cables for 36 MVA Power Station - Electrical Single Line Diagram</v>
          </cell>
          <cell r="D3117" t="str">
            <v>'-</v>
          </cell>
          <cell r="E3117" t="str">
            <v>RES - Reserved Placeholder</v>
          </cell>
          <cell r="F3117" t="str">
            <v>Pending</v>
          </cell>
        </row>
        <row r="3118">
          <cell r="B3118" t="str">
            <v>6105AK124-6261-ESLD-0005</v>
          </cell>
          <cell r="C3118" t="str">
            <v>Administration and General Buildings - MV Isolator Panel for 36 MVA Power Station - Electrical Single Line Diagram</v>
          </cell>
          <cell r="D3118" t="str">
            <v>'-</v>
          </cell>
          <cell r="E3118" t="str">
            <v>RES - Reserved Placeholder</v>
          </cell>
          <cell r="F3118" t="str">
            <v>Pending</v>
          </cell>
        </row>
        <row r="3119">
          <cell r="B3119" t="str">
            <v>6105AK124-6261-ESLD-0006</v>
          </cell>
          <cell r="C3119" t="str">
            <v>Administration and General Buildings - LV, Control and Signal Cables for 36 MVA Power Station - Electrical Single Line Diagram</v>
          </cell>
          <cell r="D3119" t="str">
            <v>'-</v>
          </cell>
          <cell r="E3119" t="str">
            <v>RES - Reserved Placeholder</v>
          </cell>
          <cell r="F3119" t="str">
            <v>Pending</v>
          </cell>
        </row>
        <row r="3120">
          <cell r="B3120" t="str">
            <v>6105AK124-6261-ESLD-0007</v>
          </cell>
          <cell r="C3120" t="str">
            <v>Administration and General Buildings - Termination Cabinets for 36 MVA Power Station - Electrical Single Line Diagram</v>
          </cell>
          <cell r="D3120" t="str">
            <v>'-</v>
          </cell>
          <cell r="E3120" t="str">
            <v>RES - Reserved Placeholder</v>
          </cell>
          <cell r="F3120" t="str">
            <v>Pending</v>
          </cell>
        </row>
        <row r="3121">
          <cell r="B3121" t="str">
            <v>6105AK124-6261-ESPC-0001</v>
          </cell>
          <cell r="C3121" t="str">
            <v>Administration and General Buildings - Small Power and Lighting for 36 MVA Power Station - Cable Termination Specifications</v>
          </cell>
          <cell r="D3121" t="str">
            <v>'-</v>
          </cell>
          <cell r="E3121" t="str">
            <v>RES - Reserved Placeholder</v>
          </cell>
          <cell r="F3121" t="str">
            <v>Pending</v>
          </cell>
        </row>
        <row r="3122">
          <cell r="B3122" t="str">
            <v>6105AK124-6261-ESPC-0002</v>
          </cell>
          <cell r="C3122" t="str">
            <v>Administration and General Buildings - Small Power and Lighting for 36 MVA Power Station - Cable and Conductor Specifications</v>
          </cell>
          <cell r="D3122" t="str">
            <v>'-</v>
          </cell>
          <cell r="E3122" t="str">
            <v>RES - Reserved Placeholder</v>
          </cell>
          <cell r="F3122" t="str">
            <v>Pending</v>
          </cell>
        </row>
        <row r="3123">
          <cell r="B3123" t="str">
            <v>6105AK124-6261-ESPC-0003</v>
          </cell>
          <cell r="C3123" t="str">
            <v>Administration and General Buildings - Small Power and Lighting for 36 MVA Power Station - Lighting and Luminaire Design</v>
          </cell>
          <cell r="D3123" t="str">
            <v>'-</v>
          </cell>
          <cell r="E3123" t="str">
            <v>RES - Reserved Placeholder</v>
          </cell>
          <cell r="F3123" t="str">
            <v>Pending</v>
          </cell>
        </row>
        <row r="3124">
          <cell r="B3124" t="str">
            <v>6105AK124-6261-ESPC-0004</v>
          </cell>
          <cell r="C3124" t="str">
            <v>Administration and General Buildings - Cable Racks and Trays for 36 MVA Power Station - Cable and Conductor Specifications</v>
          </cell>
          <cell r="D3124" t="str">
            <v>'-</v>
          </cell>
          <cell r="E3124" t="str">
            <v>RES - Reserved Placeholder</v>
          </cell>
          <cell r="F3124" t="str">
            <v>Pending</v>
          </cell>
        </row>
        <row r="3125">
          <cell r="B3125" t="str">
            <v>6105AK124-6261-ESPC-0005</v>
          </cell>
          <cell r="C3125" t="str">
            <v>Administration and General Buildings - Cable Trench / Tunnels for 36 MVA Power Station - Cable and Conductor Specifications</v>
          </cell>
          <cell r="D3125" t="str">
            <v>'-</v>
          </cell>
          <cell r="E3125" t="str">
            <v>RES - Reserved Placeholder</v>
          </cell>
          <cell r="F3125" t="str">
            <v>Pending</v>
          </cell>
        </row>
        <row r="3126">
          <cell r="B3126" t="str">
            <v>6105AK124-6261-ESPC-0006</v>
          </cell>
          <cell r="C3126" t="str">
            <v>Administration and General Buildings - Cable Trench / Tunnels for 36 MVA Power Station - Lighting and Luminaire Design</v>
          </cell>
          <cell r="D3126" t="str">
            <v>'-</v>
          </cell>
          <cell r="E3126" t="str">
            <v>RES - Reserved Placeholder</v>
          </cell>
          <cell r="F3126" t="str">
            <v>Pending</v>
          </cell>
        </row>
        <row r="3127">
          <cell r="B3127" t="str">
            <v>6105AK124-6261-ESPC-0007</v>
          </cell>
          <cell r="C3127" t="str">
            <v>Administration and General Buildings - MV Cables for 36 MVA Power Station - Cable Termination Specifications</v>
          </cell>
          <cell r="D3127" t="str">
            <v>'-</v>
          </cell>
          <cell r="E3127" t="str">
            <v>RES - Reserved Placeholder</v>
          </cell>
          <cell r="F3127" t="str">
            <v>Pending</v>
          </cell>
        </row>
        <row r="3128">
          <cell r="B3128" t="str">
            <v>6105AK124-6261-ESPC-0008</v>
          </cell>
          <cell r="C3128" t="str">
            <v>Administration and General Buildings - MV Isolator Panel for 36 MVA Power Station - Cable Termination Specifications</v>
          </cell>
          <cell r="D3128" t="str">
            <v>'-</v>
          </cell>
          <cell r="E3128" t="str">
            <v>RES - Reserved Placeholder</v>
          </cell>
          <cell r="F3128" t="str">
            <v>Pending</v>
          </cell>
        </row>
        <row r="3129">
          <cell r="B3129" t="str">
            <v>6105AK124-6261-ESPC-0009</v>
          </cell>
          <cell r="C3129" t="str">
            <v>Administration and General Buildings - LV, Control and Signal Cables for 36 MVA Power Station - Cable Termination Specifications</v>
          </cell>
          <cell r="D3129" t="str">
            <v>'-</v>
          </cell>
          <cell r="E3129" t="str">
            <v>RES - Reserved Placeholder</v>
          </cell>
          <cell r="F3129" t="str">
            <v>Pending</v>
          </cell>
        </row>
        <row r="3130">
          <cell r="B3130" t="str">
            <v>6105AK124-6261-ESPC-0010</v>
          </cell>
          <cell r="C3130" t="str">
            <v>Administration and General Buildings - Termination Cabinets for 36 MVA Power Station - Cable Termination Specifications</v>
          </cell>
          <cell r="D3130" t="str">
            <v>'-</v>
          </cell>
          <cell r="E3130" t="str">
            <v>RES - Reserved Placeholder</v>
          </cell>
          <cell r="F3130" t="str">
            <v>Pending</v>
          </cell>
        </row>
        <row r="3131">
          <cell r="B3131" t="str">
            <v>6105AK124-6261-ESPC-0011</v>
          </cell>
          <cell r="C3131" t="str">
            <v>Administration and General Buildings - Metering Instruments for 36 MVA Power Station - Cable Termination Specifications</v>
          </cell>
          <cell r="D3131" t="str">
            <v>'-</v>
          </cell>
          <cell r="E3131" t="str">
            <v>RES - Reserved Placeholder</v>
          </cell>
          <cell r="F3131" t="str">
            <v>Pending</v>
          </cell>
        </row>
        <row r="3132">
          <cell r="B3132" t="str">
            <v>6105AK124-6261-ESTD-0001</v>
          </cell>
          <cell r="C3132" t="str">
            <v>Administration and General Buildings - Earthing System for 36 MVA Power Station - Earth Map and Bonding Design</v>
          </cell>
          <cell r="D3132" t="str">
            <v>'-</v>
          </cell>
          <cell r="E3132" t="str">
            <v>RES - Reserved Placeholder</v>
          </cell>
          <cell r="F3132" t="str">
            <v>Pending</v>
          </cell>
        </row>
        <row r="3133">
          <cell r="B3133" t="str">
            <v>6105AK124-6261-ESTD-0002</v>
          </cell>
          <cell r="C3133" t="str">
            <v>Administration and General Buildings - Earthing System for 36 MVA Power Station - Electrical Design Standards</v>
          </cell>
          <cell r="D3133" t="str">
            <v>'-</v>
          </cell>
          <cell r="E3133" t="str">
            <v>RES - Reserved Placeholder</v>
          </cell>
          <cell r="F3133" t="str">
            <v>Pending</v>
          </cell>
        </row>
        <row r="3134">
          <cell r="B3134" t="str">
            <v>6105AK124-6261-ESTD-0003</v>
          </cell>
          <cell r="C3134" t="str">
            <v>Administration and General Buildings - Small Power and Lighting for 36 MVA Power Station - Electrical Equipment Installation Requirements</v>
          </cell>
          <cell r="D3134" t="str">
            <v>'-</v>
          </cell>
          <cell r="E3134" t="str">
            <v>RES - Reserved Placeholder</v>
          </cell>
          <cell r="F3134" t="str">
            <v>Pending</v>
          </cell>
        </row>
        <row r="3135">
          <cell r="B3135" t="str">
            <v>6105AK124-6261-ESTD-0004</v>
          </cell>
          <cell r="C3135" t="str">
            <v>Administration and General Buildings - Small Power and Lighting for 36 MVA Power Station - Earth Map and Bonding Design</v>
          </cell>
          <cell r="D3135" t="str">
            <v>'-</v>
          </cell>
          <cell r="E3135" t="str">
            <v>RES - Reserved Placeholder</v>
          </cell>
          <cell r="F3135" t="str">
            <v>Pending</v>
          </cell>
        </row>
        <row r="3136">
          <cell r="B3136" t="str">
            <v>6105AK124-6261-ESTD-0005</v>
          </cell>
          <cell r="C3136" t="str">
            <v>Administration and General Buildings - Small Power and Lighting for 36 MVA Power Station - Electrical Design Standards</v>
          </cell>
          <cell r="D3136" t="str">
            <v>'-</v>
          </cell>
          <cell r="E3136" t="str">
            <v>RES - Reserved Placeholder</v>
          </cell>
          <cell r="F3136" t="str">
            <v>Pending</v>
          </cell>
        </row>
        <row r="3137">
          <cell r="B3137" t="str">
            <v>6105AK124-6261-ESTD-0006</v>
          </cell>
          <cell r="C3137" t="str">
            <v>Administration and General Buildings - Cable Racks and Trays for 36 MVA Power Station - Thermal Management and Fire Prevention Design</v>
          </cell>
          <cell r="D3137" t="str">
            <v>'-</v>
          </cell>
          <cell r="E3137" t="str">
            <v>RES - Reserved Placeholder</v>
          </cell>
          <cell r="F3137" t="str">
            <v>Pending</v>
          </cell>
        </row>
        <row r="3138">
          <cell r="B3138" t="str">
            <v>6105AK124-6261-ESTD-0007</v>
          </cell>
          <cell r="C3138" t="str">
            <v>Administration and General Buildings - Cable Trench / Tunnels for 36 MVA Power Station - Electrical Equipment Installation Requirements</v>
          </cell>
          <cell r="D3138" t="str">
            <v>'-</v>
          </cell>
          <cell r="E3138" t="str">
            <v>RES - Reserved Placeholder</v>
          </cell>
          <cell r="F3138" t="str">
            <v>Pending</v>
          </cell>
        </row>
        <row r="3139">
          <cell r="B3139" t="str">
            <v>6105AK124-6261-ESTD-0008</v>
          </cell>
          <cell r="C3139" t="str">
            <v>Administration and General Buildings - Cable Trench / Tunnels for 36 MVA Power Station - Electrical Design Standards</v>
          </cell>
          <cell r="D3139" t="str">
            <v>'-</v>
          </cell>
          <cell r="E3139" t="str">
            <v>RES - Reserved Placeholder</v>
          </cell>
          <cell r="F3139" t="str">
            <v>Pending</v>
          </cell>
        </row>
        <row r="3140">
          <cell r="B3140" t="str">
            <v>6105AK124-6261-ESTD-0009</v>
          </cell>
          <cell r="C3140" t="str">
            <v>Administration and General Buildings - Cable Trench / Tunnels for 36 MVA Power Station - Thermal Management and Fire Prevention Design</v>
          </cell>
          <cell r="D3140" t="str">
            <v>'-</v>
          </cell>
          <cell r="E3140" t="str">
            <v>RES - Reserved Placeholder</v>
          </cell>
          <cell r="F3140" t="str">
            <v>Pending</v>
          </cell>
        </row>
        <row r="3141">
          <cell r="B3141" t="str">
            <v>6105AK124-6261-ESTD-0010</v>
          </cell>
          <cell r="C3141" t="str">
            <v>Administration and General Buildings - Lightning Protection System for 36 MVA Power Station - Electrical Design Standards</v>
          </cell>
          <cell r="D3141" t="str">
            <v>'-</v>
          </cell>
          <cell r="E3141" t="str">
            <v>RES - Reserved Placeholder</v>
          </cell>
          <cell r="F3141" t="str">
            <v>Pending</v>
          </cell>
        </row>
        <row r="3142">
          <cell r="B3142" t="str">
            <v>6105AK124-6261-ESTD-0011</v>
          </cell>
          <cell r="C3142" t="str">
            <v>Administration and General Buildings - Lightning Protection System for 36 MVA Power Station - Earth Map and Bonding Design</v>
          </cell>
          <cell r="D3142" t="str">
            <v>'-</v>
          </cell>
          <cell r="E3142" t="str">
            <v>RES - Reserved Placeholder</v>
          </cell>
          <cell r="F3142" t="str">
            <v>Pending</v>
          </cell>
        </row>
        <row r="3143">
          <cell r="B3143" t="str">
            <v>6105AK124-6261-ESTD-0012</v>
          </cell>
          <cell r="C3143" t="str">
            <v>Administration and General Buildings - Lightning Protection System for 36 MVA Power Station - Thermal Management and Fire Prevention Design</v>
          </cell>
          <cell r="D3143" t="str">
            <v>'-</v>
          </cell>
          <cell r="E3143" t="str">
            <v>RES - Reserved Placeholder</v>
          </cell>
          <cell r="F3143" t="str">
            <v>Pending</v>
          </cell>
        </row>
        <row r="3144">
          <cell r="B3144" t="str">
            <v>6105AK124-6261-ESTD-0013</v>
          </cell>
          <cell r="C3144" t="str">
            <v>Administration and General Buildings - MV Cables for 36 MVA Power Station - Electrical Equipment Installation Requirements</v>
          </cell>
          <cell r="D3144" t="str">
            <v>'-</v>
          </cell>
          <cell r="E3144" t="str">
            <v>RES - Reserved Placeholder</v>
          </cell>
          <cell r="F3144" t="str">
            <v>Pending</v>
          </cell>
        </row>
        <row r="3145">
          <cell r="B3145" t="str">
            <v>6105AK124-6261-ESTD-0014</v>
          </cell>
          <cell r="C3145" t="str">
            <v>Administration and General Buildings - MV Isolator Panel for 36 MVA Power Station - Earth Map and Bonding Design</v>
          </cell>
          <cell r="D3145" t="str">
            <v>'-</v>
          </cell>
          <cell r="E3145" t="str">
            <v>RES - Reserved Placeholder</v>
          </cell>
          <cell r="F3145" t="str">
            <v>Pending</v>
          </cell>
        </row>
        <row r="3146">
          <cell r="B3146" t="str">
            <v>6105AK124-6261-ESTD-0015</v>
          </cell>
          <cell r="C3146" t="str">
            <v>Administration and General Buildings - MV Isolator Panel for 36 MVA Power Station - Electrical Equipment Installation Requirements</v>
          </cell>
          <cell r="D3146" t="str">
            <v>'-</v>
          </cell>
          <cell r="E3146" t="str">
            <v>RES - Reserved Placeholder</v>
          </cell>
          <cell r="F3146" t="str">
            <v>Pending</v>
          </cell>
        </row>
        <row r="3147">
          <cell r="B3147" t="str">
            <v>6105AK124-6261-ESTD-0016</v>
          </cell>
          <cell r="C3147" t="str">
            <v>Administration and General Buildings - LV, Control and Signal Cables for 36 MVA Power Station - Electrical Equipment Installation Requirements</v>
          </cell>
          <cell r="D3147" t="str">
            <v>'-</v>
          </cell>
          <cell r="E3147" t="str">
            <v>RES - Reserved Placeholder</v>
          </cell>
          <cell r="F3147" t="str">
            <v>Pending</v>
          </cell>
        </row>
        <row r="3148">
          <cell r="B3148" t="str">
            <v>6105AK124-6261-ESTD-0017</v>
          </cell>
          <cell r="C3148" t="str">
            <v>Administration and General Buildings - Termination Cabinets for 36 MVA Power Station - Earth Map and Bonding Design</v>
          </cell>
          <cell r="D3148" t="str">
            <v>'-</v>
          </cell>
          <cell r="E3148" t="str">
            <v>RES - Reserved Placeholder</v>
          </cell>
          <cell r="F3148" t="str">
            <v>Pending</v>
          </cell>
        </row>
        <row r="3149">
          <cell r="B3149" t="str">
            <v>6105AK124-6261-ESTD-0018</v>
          </cell>
          <cell r="C3149" t="str">
            <v>Administration and General Buildings - Termination Cabinets for 36 MVA Power Station - Electrical Equipment Installation Requirements</v>
          </cell>
          <cell r="D3149" t="str">
            <v>'-</v>
          </cell>
          <cell r="E3149" t="str">
            <v>RES - Reserved Placeholder</v>
          </cell>
          <cell r="F3149" t="str">
            <v>Pending</v>
          </cell>
        </row>
        <row r="3150">
          <cell r="B3150" t="str">
            <v>6105AK124-6261-ESTD-0019</v>
          </cell>
          <cell r="C3150" t="str">
            <v>Administration and General Buildings - Metering Instruments for 36 MVA Power Station - Electrical Equipment Installation Requirements</v>
          </cell>
          <cell r="D3150" t="str">
            <v>'-</v>
          </cell>
          <cell r="E3150" t="str">
            <v>RES - Reserved Placeholder</v>
          </cell>
          <cell r="F3150" t="str">
            <v>Pending</v>
          </cell>
        </row>
        <row r="3151">
          <cell r="B3151" t="str">
            <v>6105AK124-6261-FDIA-0001</v>
          </cell>
          <cell r="C3151" t="str">
            <v>Administration and General Buildings - Earthing System for 36 MVA Power Station - Interface Panel and I/O Schematics</v>
          </cell>
          <cell r="D3151" t="str">
            <v>'-</v>
          </cell>
          <cell r="E3151" t="str">
            <v>RES - Reserved Placeholder</v>
          </cell>
          <cell r="F3151" t="str">
            <v>Pending</v>
          </cell>
        </row>
        <row r="3152">
          <cell r="B3152" t="str">
            <v>6105AK124-6261-FDIA-0002</v>
          </cell>
          <cell r="C3152" t="str">
            <v>Administration and General Buildings - Cable Racks and Trays for 36 MVA Power Station - Control Network Architecture Design</v>
          </cell>
          <cell r="D3152" t="str">
            <v>'-</v>
          </cell>
          <cell r="E3152" t="str">
            <v>RES - Reserved Placeholder</v>
          </cell>
          <cell r="F3152" t="str">
            <v>Pending</v>
          </cell>
        </row>
        <row r="3153">
          <cell r="B3153" t="str">
            <v>6105AK124-6261-ICAL-0001</v>
          </cell>
          <cell r="C3153" t="str">
            <v>Administration and General Buildings - Metering Instruments for 36 MVA Power Station - Instrument Sizing and Specification Sheets</v>
          </cell>
          <cell r="D3153" t="str">
            <v>'-</v>
          </cell>
          <cell r="E3153" t="str">
            <v>RES - Reserved Placeholder</v>
          </cell>
          <cell r="F3153" t="str">
            <v>Pending</v>
          </cell>
        </row>
        <row r="3154">
          <cell r="B3154" t="str">
            <v>6105AK124-6261-IITD-0001</v>
          </cell>
          <cell r="C3154" t="str">
            <v>Administration and General Buildings - Metering Instruments for 36 MVA Power Station - Instrument Wiring Loop Diagrams and Cable Schedule</v>
          </cell>
          <cell r="D3154" t="str">
            <v>'-</v>
          </cell>
          <cell r="E3154" t="str">
            <v>RES - Reserved Placeholder</v>
          </cell>
          <cell r="F3154" t="str">
            <v>Pending</v>
          </cell>
        </row>
        <row r="3155">
          <cell r="B3155" t="str">
            <v>6105AK124-6261-ILST-0001</v>
          </cell>
          <cell r="C3155" t="str">
            <v>Administration and General Buildings - Metering Instruments for 36 MVA Power Station - Instrumentation Equipment Tag Register</v>
          </cell>
          <cell r="D3155" t="str">
            <v>'-</v>
          </cell>
          <cell r="E3155" t="str">
            <v>RES - Reserved Placeholder</v>
          </cell>
          <cell r="F3155" t="str">
            <v>Pending</v>
          </cell>
        </row>
        <row r="3156">
          <cell r="B3156" t="str">
            <v>6105AK124-6261-ILST-0002</v>
          </cell>
          <cell r="C3156" t="str">
            <v>Administration and General Buildings - Metering Instruments for 36 MVA Power Station - Equipment Alarm and Trip Level Register</v>
          </cell>
          <cell r="D3156" t="str">
            <v>'-</v>
          </cell>
          <cell r="E3156" t="str">
            <v>RES - Reserved Placeholder</v>
          </cell>
          <cell r="F3156" t="str">
            <v>Pending</v>
          </cell>
        </row>
        <row r="3157">
          <cell r="B3157" t="str">
            <v>6105AK124-6261-ISPC-0001</v>
          </cell>
          <cell r="C3157" t="str">
            <v>Administration and General Buildings - Earthing System for 36 MVA Power Station - Junction Box and Interface Cabinet Design</v>
          </cell>
          <cell r="D3157" t="str">
            <v>'-</v>
          </cell>
          <cell r="E3157" t="str">
            <v>RES - Reserved Placeholder</v>
          </cell>
          <cell r="F3157" t="str">
            <v>Pending</v>
          </cell>
        </row>
        <row r="3158">
          <cell r="B3158" t="str">
            <v>6105AK124-6261-ISPC-0002</v>
          </cell>
          <cell r="C3158" t="str">
            <v>Administration and General Buildings - Metering Instruments for 36 MVA Power Station - Junction Box and Interface Cabinet Design</v>
          </cell>
          <cell r="D3158" t="str">
            <v>'-</v>
          </cell>
          <cell r="E3158" t="str">
            <v>RES - Reserved Placeholder</v>
          </cell>
          <cell r="F3158" t="str">
            <v>Pending</v>
          </cell>
        </row>
        <row r="3159">
          <cell r="B3159" t="str">
            <v>6105AK124-6261-MCAL-0001</v>
          </cell>
          <cell r="C3159" t="str">
            <v>Administration and General Buildings - Cable Racks and Trays for 36 MVA Power Station - Vessel and Structure Design with Stress Analysis Calcs</v>
          </cell>
          <cell r="D3159" t="str">
            <v>'-</v>
          </cell>
          <cell r="E3159" t="str">
            <v>RES - Reserved Placeholder</v>
          </cell>
          <cell r="F3159" t="str">
            <v>Pending</v>
          </cell>
        </row>
        <row r="3160">
          <cell r="B3160" t="str">
            <v>6105AK124-6261-MCAL-0002</v>
          </cell>
          <cell r="C3160" t="str">
            <v>Administration and General Buildings - Offloading Equipment and Spreader Beam for Generators - Vessel and Structure Design with Stress Analysis Calcs</v>
          </cell>
          <cell r="D3160" t="str">
            <v>'-</v>
          </cell>
          <cell r="E3160" t="str">
            <v>RES - Reserved Placeholder</v>
          </cell>
          <cell r="F3160" t="str">
            <v>Pending</v>
          </cell>
        </row>
        <row r="3161">
          <cell r="B3161" t="str">
            <v>6105AK124-6261-MPRC-0001</v>
          </cell>
          <cell r="C3161" t="str">
            <v>Administration and General Buildings - Terrace Roads and Access-ways for 36 MVA Power Station - Rigging Study and Lifting Equipment Design</v>
          </cell>
          <cell r="D3161" t="str">
            <v>'-</v>
          </cell>
          <cell r="E3161" t="str">
            <v>RES - Reserved Placeholder</v>
          </cell>
          <cell r="F3161" t="str">
            <v>Pending</v>
          </cell>
        </row>
        <row r="3162">
          <cell r="B3162" t="str">
            <v>6105AK124-6261-MPSP-0001</v>
          </cell>
          <cell r="C3162" t="str">
            <v>Administration and General Buildings - Cable Racks and Trays for 36 MVA Power Station - Pipe and Cable Support Racks Design</v>
          </cell>
          <cell r="D3162" t="str">
            <v>'-</v>
          </cell>
          <cell r="E3162" t="str">
            <v>RES - Reserved Placeholder</v>
          </cell>
          <cell r="F3162" t="str">
            <v>Pending</v>
          </cell>
        </row>
        <row r="3163">
          <cell r="B3163" t="str">
            <v>6105AK124-6261-MPSP-0002</v>
          </cell>
          <cell r="C3163" t="str">
            <v>Administration and General Buildings -  MV Cables for 36 MVA Power Station - Pipe and Cable Support Racks Design</v>
          </cell>
          <cell r="D3163" t="str">
            <v>'-</v>
          </cell>
          <cell r="E3163" t="str">
            <v>RES - Reserved Placeholder</v>
          </cell>
          <cell r="F3163" t="str">
            <v>Pending</v>
          </cell>
        </row>
        <row r="3164">
          <cell r="B3164" t="str">
            <v>6105AK124-6261-MPSP-0003</v>
          </cell>
          <cell r="C3164" t="str">
            <v>Administration and General Buildings - LV, Control and Signal Cables for 36 MVA Power Station - Pipe and Cable Support Racks Design</v>
          </cell>
          <cell r="D3164" t="str">
            <v>'-</v>
          </cell>
          <cell r="E3164" t="str">
            <v>RES - Reserved Placeholder</v>
          </cell>
          <cell r="F3164" t="str">
            <v>Pending</v>
          </cell>
        </row>
        <row r="3165">
          <cell r="B3165" t="str">
            <v>6105AK124-6261-MSHP-0001</v>
          </cell>
          <cell r="C3165" t="str">
            <v>Administration and General Buildings - Offloading Equipment and Spreader Beam for Generators - Equipment Fabrication Drawings</v>
          </cell>
          <cell r="D3165" t="str">
            <v>'-</v>
          </cell>
          <cell r="E3165" t="str">
            <v>RES - Reserved Placeholder</v>
          </cell>
          <cell r="F3165" t="str">
            <v>Pending</v>
          </cell>
        </row>
        <row r="3166">
          <cell r="B3166" t="str">
            <v>6105AK124-6261-MSPC-0001</v>
          </cell>
          <cell r="C3166" t="str">
            <v>Administration and General Buildings - Cable Racks and Trays for 36 MVA Power Station - Material Selection and Verification Specification</v>
          </cell>
          <cell r="D3166" t="str">
            <v>'-</v>
          </cell>
          <cell r="E3166" t="str">
            <v>RES - Reserved Placeholder</v>
          </cell>
          <cell r="F3166" t="str">
            <v>Pending</v>
          </cell>
        </row>
        <row r="3167">
          <cell r="B3167" t="str">
            <v>6105AK124-6261-MSPC-0002</v>
          </cell>
          <cell r="C3167" t="str">
            <v>Administration and General Buildings - Offloading Equipment and Spreader Beam for Generators - Lifting and Crawl Beam Design Specification</v>
          </cell>
          <cell r="D3167" t="str">
            <v>'-</v>
          </cell>
          <cell r="E3167" t="str">
            <v>RES - Reserved Placeholder</v>
          </cell>
          <cell r="F3167" t="str">
            <v>Pending</v>
          </cell>
        </row>
        <row r="3168">
          <cell r="B3168" t="str">
            <v>6105AK124-6261-MSPC-0003</v>
          </cell>
          <cell r="C3168" t="str">
            <v>Administration and General Buildings - Offloading Equipment and Spreader Beam for Generators - Material Selection and Verification Specification</v>
          </cell>
          <cell r="D3168" t="str">
            <v>'-</v>
          </cell>
          <cell r="E3168" t="str">
            <v>RES - Reserved Placeholder</v>
          </cell>
          <cell r="F3168" t="str">
            <v>Pending</v>
          </cell>
        </row>
        <row r="3169">
          <cell r="B3169" t="str">
            <v>6105AK124-6261-TRPT-0001</v>
          </cell>
          <cell r="C3169" t="str">
            <v>Administration and General Buildings - Terrace Roads and Access-ways for 36 MVA Power Station - Site Surveying and Geotechnical Report</v>
          </cell>
          <cell r="D3169" t="str">
            <v>'-</v>
          </cell>
          <cell r="E3169" t="str">
            <v>RES - Reserved Placeholder</v>
          </cell>
          <cell r="F3169" t="str">
            <v>Pending</v>
          </cell>
        </row>
        <row r="3170">
          <cell r="B3170" t="str">
            <v>6105AK124-6261-TSPC-0001</v>
          </cell>
          <cell r="C3170" t="str">
            <v>Administration and General Buildings - Earthing System for 36 MVA Power Station - Civil Design and Requirements</v>
          </cell>
          <cell r="D3170" t="str">
            <v>'-</v>
          </cell>
          <cell r="E3170" t="str">
            <v>RES - Reserved Placeholder</v>
          </cell>
          <cell r="F3170" t="str">
            <v>Pending</v>
          </cell>
        </row>
        <row r="3171">
          <cell r="B3171" t="str">
            <v>6105AK124-6261-TSPC-0002</v>
          </cell>
          <cell r="C3171" t="str">
            <v>Administration and General Buildings - Cable Trench / Tunnels for 36 MVA Power Station - Civil Design and Requirements</v>
          </cell>
          <cell r="D3171" t="str">
            <v>'-</v>
          </cell>
          <cell r="E3171" t="str">
            <v>RES - Reserved Placeholder</v>
          </cell>
          <cell r="F3171" t="str">
            <v>Pending</v>
          </cell>
        </row>
        <row r="3172">
          <cell r="B3172" t="str">
            <v>6105AK124-6261-WELE-0001</v>
          </cell>
          <cell r="C3172" t="str">
            <v>Administration and General Buildings - Terrace Roads and Access-ways for 36 MVA Power Station - Bulk Earth Works Design and Report</v>
          </cell>
          <cell r="D3172" t="str">
            <v>'-</v>
          </cell>
          <cell r="E3172" t="str">
            <v>RES - Reserved Placeholder</v>
          </cell>
          <cell r="F3172" t="str">
            <v>Pending</v>
          </cell>
        </row>
        <row r="3173">
          <cell r="B3173" t="str">
            <v>6105AK124-6261-WELE-0002</v>
          </cell>
          <cell r="C3173" t="str">
            <v>Administration and General Buildings - Cable Trench / Tunnels for 36 MVA Power Station - Bulk Earth Works Design and Report</v>
          </cell>
          <cell r="D3173" t="str">
            <v>'-</v>
          </cell>
          <cell r="E3173" t="str">
            <v>RES - Reserved Placeholder</v>
          </cell>
          <cell r="F3173" t="str">
            <v>Pending</v>
          </cell>
        </row>
        <row r="3174">
          <cell r="B3174" t="str">
            <v>6105AK124-6261-WLAY-0001</v>
          </cell>
          <cell r="C3174" t="str">
            <v>Administration and General Buildings - Terrace Roads and Access-ways for 36 MVA Power Station - Drainage, Run-off and Impoundment Design</v>
          </cell>
          <cell r="D3174" t="str">
            <v>'-</v>
          </cell>
          <cell r="E3174" t="str">
            <v>RES - Reserved Placeholder</v>
          </cell>
          <cell r="F3174" t="str">
            <v>Pending</v>
          </cell>
        </row>
        <row r="3175">
          <cell r="B3175" t="str">
            <v>6105AK124-6261-WLAY-0002</v>
          </cell>
          <cell r="C3175" t="str">
            <v>Administration and General Buildings - Cable Trench / Tunnels for 36 MVA Power Station - Drainage, Run-off and Impoundment Design</v>
          </cell>
          <cell r="D3175" t="str">
            <v>'-</v>
          </cell>
          <cell r="E3175" t="str">
            <v>RES - Reserved Placeholder</v>
          </cell>
          <cell r="F3175" t="str">
            <v>Pending</v>
          </cell>
        </row>
        <row r="3176">
          <cell r="B3176" t="str">
            <v>6105AK124-6261-WTRP-0001</v>
          </cell>
          <cell r="C3176" t="str">
            <v>Administration and General Buildings - Terrace Roads and Access-ways for 36 MVA Power Station - Soil Classification and Nomination Deliverables</v>
          </cell>
          <cell r="D3176" t="str">
            <v>'-</v>
          </cell>
          <cell r="E3176" t="str">
            <v>RES - Reserved Placeholder</v>
          </cell>
          <cell r="F3176" t="str">
            <v>Pending</v>
          </cell>
        </row>
        <row r="3177">
          <cell r="B3177" t="str">
            <v>6105AK124-6261-WTRP-0002</v>
          </cell>
          <cell r="C3177" t="str">
            <v>Administration and General Buildings - Terrace Roads and Access-ways for 36 MVA Power Station - Soil Resistivity Testing Report</v>
          </cell>
          <cell r="D3177" t="str">
            <v>'-</v>
          </cell>
          <cell r="E3177" t="str">
            <v>RES - Reserved Placeholder</v>
          </cell>
          <cell r="F3177" t="str">
            <v>Pending</v>
          </cell>
        </row>
        <row r="3178">
          <cell r="B3178" t="str">
            <v>6105AK124-6261-WTRP-0003</v>
          </cell>
          <cell r="C3178" t="str">
            <v>Administration and General Buildings - Earthing System for 36 MVA Power Station - Soil Resistivity Testing Report</v>
          </cell>
          <cell r="D3178" t="str">
            <v>'-</v>
          </cell>
          <cell r="E3178" t="str">
            <v>RES - Reserved Placeholder</v>
          </cell>
          <cell r="F3178" t="str">
            <v>Pending</v>
          </cell>
        </row>
        <row r="3179">
          <cell r="B3179" t="str">
            <v>6105AK124-6261-WTRP-0004</v>
          </cell>
          <cell r="C3179" t="str">
            <v>Administration and General Buildings - Cable Trench / Tunnels for 36 MVA Power Station - Soil Classification and Nomination Deliverables</v>
          </cell>
          <cell r="D3179" t="str">
            <v>'-</v>
          </cell>
          <cell r="E3179" t="str">
            <v>RES - Reserved Placeholder</v>
          </cell>
          <cell r="F3179" t="str">
            <v>Pending</v>
          </cell>
        </row>
        <row r="3180">
          <cell r="B3180" t="str">
            <v>6105AK124-6261-WTRP-0005</v>
          </cell>
          <cell r="C3180" t="str">
            <v>Administration and General Buildings - Lightning Protection System for 36 MVA Power Station - Soil Classification and Nomination Deliverables</v>
          </cell>
          <cell r="D3180" t="str">
            <v>'-</v>
          </cell>
          <cell r="E3180" t="str">
            <v>RES - Reserved Placeholder</v>
          </cell>
          <cell r="F3180" t="str">
            <v>Pending</v>
          </cell>
        </row>
        <row r="3181">
          <cell r="B3181" t="str">
            <v>6105AK124-6261-WTRP-0006</v>
          </cell>
          <cell r="C3181" t="str">
            <v>Administration and General Buildings - Lightning Protection System for 36 MVA Power Station - Soil Resistivity Testing Report</v>
          </cell>
          <cell r="D3181" t="str">
            <v>'-</v>
          </cell>
          <cell r="E3181" t="str">
            <v>RES - Reserved Placeholder</v>
          </cell>
          <cell r="F3181" t="str">
            <v>Pending</v>
          </cell>
        </row>
        <row r="3182">
          <cell r="B3182" t="str">
            <v>6105AK124-6261-WTRP-0007</v>
          </cell>
          <cell r="C3182" t="str">
            <v>Administration and General Buildings - MV Cables for 36 MVA Power Station - Soil Classification and Nomination Deliverables</v>
          </cell>
          <cell r="D3182" t="str">
            <v>'-</v>
          </cell>
          <cell r="E3182" t="str">
            <v>RES - Reserved Placeholder</v>
          </cell>
          <cell r="F3182" t="str">
            <v>Pending</v>
          </cell>
        </row>
        <row r="3183">
          <cell r="B3183" t="str">
            <v>6105AK124-6261-WTRP-0008</v>
          </cell>
          <cell r="C3183" t="str">
            <v>Administration and General Buildings - LV, Control and Signal Cables for 36 MVA Power Station - Soil Classification and Nomination Deliverables</v>
          </cell>
          <cell r="D3183" t="str">
            <v>'-</v>
          </cell>
          <cell r="E3183" t="str">
            <v>RES - Reserved Placeholder</v>
          </cell>
          <cell r="F3183" t="str">
            <v>Pending</v>
          </cell>
        </row>
        <row r="3184">
          <cell r="B3184" t="str">
            <v>6105AK124-6262-EBOM-0001</v>
          </cell>
          <cell r="C3184" t="str">
            <v>Emergency Power Substation 1 and Control Room 1 - 33/11kV Substation - Yard Plant &amp; Equipment - Bill of Material - Sht 1 of 1</v>
          </cell>
          <cell r="D3184" t="str">
            <v>'-</v>
          </cell>
          <cell r="E3184" t="str">
            <v>RES - Reserved Placeholder</v>
          </cell>
          <cell r="F3184" t="str">
            <v>Pending</v>
          </cell>
        </row>
        <row r="3185">
          <cell r="B3185" t="str">
            <v>6105AK124-6262-EDST-0001</v>
          </cell>
          <cell r="C3185" t="str">
            <v>Emergency Power Substation 1 and Control Room 1 - Auxiliary 400V AC Panel  - Datasheet</v>
          </cell>
          <cell r="D3185" t="str">
            <v>'-</v>
          </cell>
          <cell r="E3185" t="str">
            <v>RES - Reserved Placeholder</v>
          </cell>
          <cell r="F3185" t="str">
            <v>Pending</v>
          </cell>
        </row>
        <row r="3186">
          <cell r="B3186" t="str">
            <v>6105AK124-6262-EDST-0002</v>
          </cell>
          <cell r="C3186" t="str">
            <v>Emergency Power Substation 1 and Control Room 1 - Auxiliary 230Vac Battery Back-up Supply - Datasheet-Sht 1 of 1</v>
          </cell>
          <cell r="D3186" t="str">
            <v>0</v>
          </cell>
          <cell r="E3186" t="str">
            <v>IFD - Issued for Design</v>
          </cell>
          <cell r="F3186" t="str">
            <v>Approved</v>
          </cell>
        </row>
        <row r="3187">
          <cell r="B3187" t="str">
            <v>6105AK124-6262-EDST-0003</v>
          </cell>
          <cell r="C3187" t="str">
            <v>Emergency Power Substation 1 and Control Room 1 - 11kV MV Switchgear - Datasheet</v>
          </cell>
          <cell r="D3187" t="str">
            <v>1</v>
          </cell>
          <cell r="E3187" t="str">
            <v>IFU - Issued for Use</v>
          </cell>
          <cell r="F3187" t="str">
            <v>Approved</v>
          </cell>
        </row>
        <row r="3188">
          <cell r="B3188" t="str">
            <v>6105AK124-6262-EDST-0004</v>
          </cell>
          <cell r="C3188" t="str">
            <v>Emergency Power Substation 1 and Control Room 1 - 11kVA MV E-house type 1B - Datasheet</v>
          </cell>
          <cell r="D3188" t="str">
            <v>'-</v>
          </cell>
          <cell r="E3188" t="str">
            <v>RES - Reserved Placeholder</v>
          </cell>
          <cell r="F3188" t="str">
            <v>Pending</v>
          </cell>
        </row>
        <row r="3189">
          <cell r="B3189" t="str">
            <v>6105AK124-6262-EDST-0005</v>
          </cell>
          <cell r="C3189" t="str">
            <v>Emergency Power Substation 1 and Control Room 1 - MV Switchgear - 11kV MV Switchgear - Sht 1 of 1</v>
          </cell>
          <cell r="D3189" t="str">
            <v>'-</v>
          </cell>
          <cell r="E3189" t="str">
            <v>RES - Reserved Placeholder</v>
          </cell>
          <cell r="F3189" t="str">
            <v>Pending</v>
          </cell>
        </row>
        <row r="3190">
          <cell r="B3190" t="str">
            <v>6105AK124-6262-EDST-0006</v>
          </cell>
          <cell r="C3190" t="str">
            <v>Emergency Power Substation 1 and Control Room 1 - Mini-substation - 1MVA, Mini-substation, 11/0.69kV - Datasheet  - Sht 1 of 1</v>
          </cell>
          <cell r="D3190" t="str">
            <v>'-</v>
          </cell>
          <cell r="E3190" t="str">
            <v>RES - Reserved Placeholder</v>
          </cell>
          <cell r="F3190" t="str">
            <v>Pending</v>
          </cell>
        </row>
        <row r="3191">
          <cell r="B3191" t="str">
            <v>6105AK124-6262-EDST-0007</v>
          </cell>
          <cell r="C3191" t="str">
            <v>CANCELLED - Emergency Power Substation 1 and Control Room 1 - Mini-substation - 400kVA, Mini-substation, 11/0.4kV - Datasheet - Sht 1 of 1</v>
          </cell>
          <cell r="D3191" t="str">
            <v>'-</v>
          </cell>
          <cell r="E3191" t="str">
            <v>CAN - Cancelled</v>
          </cell>
          <cell r="F3191" t="str">
            <v>Terminated</v>
          </cell>
        </row>
        <row r="3192">
          <cell r="B3192" t="str">
            <v>6105AK124-6262-EDST-0008</v>
          </cell>
          <cell r="C3192" t="str">
            <v>Emergency Power Substation 1 and Control Room 1 - Mini-substation - 630kVA, Mini-substation, 11/0.4kV - Datasheet - Sht 1 of 1</v>
          </cell>
          <cell r="D3192" t="str">
            <v>'-</v>
          </cell>
          <cell r="E3192" t="str">
            <v>RES - Reserved Placeholder</v>
          </cell>
          <cell r="F3192" t="str">
            <v>Pending</v>
          </cell>
        </row>
        <row r="3193">
          <cell r="B3193" t="str">
            <v>6105AK124-6262-EDST-0009</v>
          </cell>
          <cell r="C3193" t="str">
            <v>Emergency Power Substation 1 and Control Room 1 - Neutral Earthing Resistor - 690V NER (300A) - Sht 1 of 1</v>
          </cell>
          <cell r="D3193" t="str">
            <v>'-</v>
          </cell>
          <cell r="E3193" t="str">
            <v>RES - Reserved Placeholder</v>
          </cell>
          <cell r="F3193" t="str">
            <v>Pending</v>
          </cell>
        </row>
        <row r="3194">
          <cell r="B3194" t="str">
            <v>6105AK124-6262-EDST-0010</v>
          </cell>
          <cell r="C3194" t="str">
            <v>Emergency Power Substation 1 and Control Room 1 - High Impedance Earthing  - Datasheet</v>
          </cell>
          <cell r="D3194" t="str">
            <v>'-</v>
          </cell>
          <cell r="E3194" t="str">
            <v>RES - Reserved Placeholder</v>
          </cell>
          <cell r="F3194" t="str">
            <v>Pending</v>
          </cell>
        </row>
        <row r="3195">
          <cell r="B3195" t="str">
            <v>6105AK124-6262-EDST-0011</v>
          </cell>
          <cell r="C3195" t="str">
            <v>Emergency Power Substation 1 and Control Room 1 - Generator - Main Aux Supply -  1MVA, 400Vac - Datasheet</v>
          </cell>
          <cell r="D3195" t="str">
            <v>'-</v>
          </cell>
          <cell r="E3195" t="str">
            <v>RES - Reserved Placeholder</v>
          </cell>
          <cell r="F3195" t="str">
            <v>Pending</v>
          </cell>
        </row>
        <row r="3196">
          <cell r="B3196" t="str">
            <v>6105AK124-6262-EDST-0012</v>
          </cell>
          <cell r="C3196" t="str">
            <v>Emergency Power Substation 1 and Control Room 1 - Generator - 400kVA, 400Vac - Datasheet</v>
          </cell>
          <cell r="D3196" t="str">
            <v>'-</v>
          </cell>
          <cell r="E3196" t="str">
            <v>RES - Reserved Placeholder</v>
          </cell>
          <cell r="F3196" t="str">
            <v>Pending</v>
          </cell>
        </row>
        <row r="3197">
          <cell r="B3197" t="str">
            <v>6105AK124-6262-EDST-0013</v>
          </cell>
          <cell r="C3197" t="str">
            <v>Emergency Power Substation 1 and Control Room 1 - Mini-substation - Mini-substation, 630kVA, 11/0.4kV</v>
          </cell>
          <cell r="D3197" t="str">
            <v>'-</v>
          </cell>
          <cell r="E3197" t="str">
            <v>RES - Reserved Placeholder</v>
          </cell>
          <cell r="F3197" t="str">
            <v>Pending</v>
          </cell>
        </row>
        <row r="3198">
          <cell r="B3198" t="str">
            <v>6105AK124-6262-ERFA-0001</v>
          </cell>
          <cell r="C3198" t="str">
            <v>Emergency Power Substation 1 and Control Room 1 - High Speed Diesel Generators  - Recommendation for Award - Sht 1 of 1</v>
          </cell>
          <cell r="D3198" t="str">
            <v>'-</v>
          </cell>
          <cell r="E3198" t="str">
            <v>RES - Reserved Placeholder</v>
          </cell>
          <cell r="F3198" t="str">
            <v>Pending</v>
          </cell>
        </row>
        <row r="3199">
          <cell r="B3199" t="str">
            <v>6105AK124-6262-ESLD-0001</v>
          </cell>
          <cell r="C3199" t="str">
            <v>Emergency Power Substation 1 and Control Room 1 - Emergency Power Generation - Auxiliary Supply - Single Line Diagram - Sht 1 of 1</v>
          </cell>
          <cell r="D3199" t="str">
            <v>'-</v>
          </cell>
          <cell r="E3199" t="str">
            <v>RES - Reserved Placeholder</v>
          </cell>
          <cell r="F3199" t="str">
            <v>Pending</v>
          </cell>
        </row>
        <row r="3200">
          <cell r="B3200" t="str">
            <v>6105AK124-6262-ESOW-0001</v>
          </cell>
          <cell r="C3200" t="str">
            <v>Emergency Power Substation 1 and Control Room 1 - MV Switchroom &amp; MV Switchgear - Scope of Work</v>
          </cell>
          <cell r="D3200" t="str">
            <v>'-</v>
          </cell>
          <cell r="E3200" t="str">
            <v>RES - Reserved Placeholder</v>
          </cell>
          <cell r="F3200" t="str">
            <v>Pending</v>
          </cell>
        </row>
        <row r="3201">
          <cell r="B3201" t="str">
            <v>6105AK124-6262-MGAD-0001</v>
          </cell>
          <cell r="C3201" t="str">
            <v>Emergency Power Substation 1 and Control Room 1 - 11kVA MV E-house type 1A - External Views - Sht 1 of 1</v>
          </cell>
          <cell r="D3201" t="str">
            <v>'-</v>
          </cell>
          <cell r="E3201" t="str">
            <v>RES - Reserved Placeholder</v>
          </cell>
          <cell r="F3201" t="str">
            <v>Pending</v>
          </cell>
        </row>
        <row r="3202">
          <cell r="B3202" t="str">
            <v>6105AK124-6262-MGAD-0002</v>
          </cell>
          <cell r="C3202" t="str">
            <v>CANCELLED - High Voltage Substations - Main Consumer Intake Power Complex - General Arrangement Sht. 1 of 1</v>
          </cell>
          <cell r="D3202" t="str">
            <v>A</v>
          </cell>
          <cell r="E3202" t="str">
            <v>CAN - Cancelled</v>
          </cell>
          <cell r="F3202" t="str">
            <v>Terminated</v>
          </cell>
        </row>
        <row r="3203">
          <cell r="B3203" t="str">
            <v>6105AK124-6262-MGAD-0003</v>
          </cell>
          <cell r="C3203" t="str">
            <v>Emergency Power Substation 1 and Control Room 1 - 11kVA MV E-house type 1A - Plan Views - Sht 1 of 1</v>
          </cell>
          <cell r="D3203" t="str">
            <v>'-</v>
          </cell>
          <cell r="E3203" t="str">
            <v>RES - Reserved Placeholder</v>
          </cell>
          <cell r="F3203" t="str">
            <v>Pending</v>
          </cell>
        </row>
        <row r="3204">
          <cell r="B3204" t="str">
            <v>6105AK124-6262-MGAD-0004</v>
          </cell>
          <cell r="C3204" t="str">
            <v>Emergency Power Substation 1 and Control Room 1 - 11kVA MV E-house type 1A - Paint Schedule - Sht 1 of 1</v>
          </cell>
          <cell r="D3204" t="str">
            <v>'-</v>
          </cell>
          <cell r="E3204" t="str">
            <v>RES - Reserved Placeholder</v>
          </cell>
          <cell r="F3204" t="str">
            <v>Pending</v>
          </cell>
        </row>
        <row r="3205">
          <cell r="B3205" t="str">
            <v>6105AK124-6262-MGAD-0005</v>
          </cell>
          <cell r="C3205" t="str">
            <v>Emergency Power Substation 1 and Control Room 1 - 11kVA MV E-house type 1A - Signage Schedule - Sht 1 of 1</v>
          </cell>
          <cell r="D3205" t="str">
            <v>'-</v>
          </cell>
          <cell r="E3205" t="str">
            <v>RES - Reserved Placeholder</v>
          </cell>
          <cell r="F3205" t="str">
            <v>Pending</v>
          </cell>
        </row>
        <row r="3206">
          <cell r="B3206" t="str">
            <v>6105AK124-6262-MGAD-0006</v>
          </cell>
          <cell r="C3206" t="str">
            <v>Emergency Power Substation 1 and Control Room 1 - 11kVA MV E-house type 1B - External Views - Sht 1 of 1</v>
          </cell>
          <cell r="D3206" t="str">
            <v>'-</v>
          </cell>
          <cell r="E3206" t="str">
            <v>RES - Reserved Placeholder</v>
          </cell>
          <cell r="F3206" t="str">
            <v>Pending</v>
          </cell>
        </row>
        <row r="3207">
          <cell r="B3207" t="str">
            <v>6105AK124-6262-MGAD-0007</v>
          </cell>
          <cell r="C3207" t="str">
            <v>Emergency Power Substation 1 and Control Room 1 - 11kVA MV E-house type 1B - Internal Views - Sht 1 of 1</v>
          </cell>
          <cell r="D3207" t="str">
            <v>'-</v>
          </cell>
          <cell r="E3207" t="str">
            <v>RES - Reserved Placeholder</v>
          </cell>
          <cell r="F3207" t="str">
            <v>Pending</v>
          </cell>
        </row>
        <row r="3208">
          <cell r="B3208" t="str">
            <v>6105AK124-6262-MGAD-0008</v>
          </cell>
          <cell r="C3208" t="str">
            <v>Emergency Power Substation 1 and Control Room 1 - 11kVA MV E-house type 1B - Plan Views - Sht 1 of 1</v>
          </cell>
          <cell r="D3208" t="str">
            <v>'-</v>
          </cell>
          <cell r="E3208" t="str">
            <v>RES - Reserved Placeholder</v>
          </cell>
          <cell r="F3208" t="str">
            <v>Pending</v>
          </cell>
        </row>
        <row r="3209">
          <cell r="B3209" t="str">
            <v>6105AK124-6262-MGAD-0009</v>
          </cell>
          <cell r="C3209" t="str">
            <v>Emergency Power Substation 1 and Control Room 1 - 11kVA MV E-house type 1B - Paint Schedule - Sht 1 of 1</v>
          </cell>
          <cell r="D3209" t="str">
            <v>'-</v>
          </cell>
          <cell r="E3209" t="str">
            <v>RES - Reserved Placeholder</v>
          </cell>
          <cell r="F3209" t="str">
            <v>Pending</v>
          </cell>
        </row>
        <row r="3210">
          <cell r="B3210" t="str">
            <v>6105AK124-6262-MGAD-0010</v>
          </cell>
          <cell r="C3210" t="str">
            <v>Emergency Power Substation 1 and Control Room 1 - 11kVA MV E-house type 1B - Signage Schedule - Sht 1 of 1</v>
          </cell>
          <cell r="D3210" t="str">
            <v>'-</v>
          </cell>
          <cell r="E3210" t="str">
            <v>RES - Reserved Placeholder</v>
          </cell>
          <cell r="F3210" t="str">
            <v>Pending</v>
          </cell>
        </row>
        <row r="3211">
          <cell r="B3211" t="str">
            <v>6105AK124-6263-BPHL-0001</v>
          </cell>
          <cell r="C3211" t="str">
            <v>36 MVA Power Station 1 - Emergency Equip. for 36 MVA Power Station Fuel System Pad 1A - Control Philosophy</v>
          </cell>
          <cell r="D3211" t="str">
            <v>'-</v>
          </cell>
          <cell r="E3211" t="str">
            <v>RES - Reserved Placeholder</v>
          </cell>
          <cell r="F3211" t="str">
            <v>Pending</v>
          </cell>
        </row>
        <row r="3212">
          <cell r="B3212" t="str">
            <v>6105AK124-6263-BPHL-0002</v>
          </cell>
          <cell r="C3212" t="str">
            <v>36 MVA Power Station 1 - Emergency Equip. for 36 MVA Power Station Fuel System Pad 1A - Power Management System Philosophy</v>
          </cell>
          <cell r="D3212" t="str">
            <v>'-</v>
          </cell>
          <cell r="E3212" t="str">
            <v>RES - Reserved Placeholder</v>
          </cell>
          <cell r="F3212" t="str">
            <v>Pending</v>
          </cell>
        </row>
        <row r="3213">
          <cell r="B3213" t="str">
            <v>6105AK124-6263-BPHL-0003</v>
          </cell>
          <cell r="C3213" t="str">
            <v>36 MVA Power Station 1 - Emergency Equip. for 36 MVA Power Station Fuel System Pad 1B - Control Philosophy</v>
          </cell>
          <cell r="D3213" t="str">
            <v>'-</v>
          </cell>
          <cell r="E3213" t="str">
            <v>RES - Reserved Placeholder</v>
          </cell>
          <cell r="F3213" t="str">
            <v>Pending</v>
          </cell>
        </row>
        <row r="3214">
          <cell r="B3214" t="str">
            <v>6105AK124-6263-BPHL-0004</v>
          </cell>
          <cell r="C3214" t="str">
            <v>36 MVA Power Station 1 - Emergency Equip. for 36 MVA Power Station Fuel System Pad 1B - Power Management System Philosophy</v>
          </cell>
          <cell r="D3214" t="str">
            <v>'-</v>
          </cell>
          <cell r="E3214" t="str">
            <v>RES - Reserved Placeholder</v>
          </cell>
          <cell r="F3214" t="str">
            <v>Pending</v>
          </cell>
        </row>
        <row r="3215">
          <cell r="B3215" t="str">
            <v>6105AK124-6263-BSPC-0001</v>
          </cell>
          <cell r="C3215" t="str">
            <v>36 MVA Power Station 1 - Emergency Equip. for 36 MVA Power Station Fuel System Pad 1A - Functional Design Specification</v>
          </cell>
          <cell r="D3215" t="str">
            <v>'-</v>
          </cell>
          <cell r="E3215" t="str">
            <v>RES - Reserved Placeholder</v>
          </cell>
          <cell r="F3215" t="str">
            <v>Pending</v>
          </cell>
        </row>
        <row r="3216">
          <cell r="B3216" t="str">
            <v>6105AK124-6263-BSPC-0002</v>
          </cell>
          <cell r="C3216" t="str">
            <v>36 MVA Power Station 1 - Emergency Equip. for 36 MVA Power Station Fuel System Pad 1B - Functional Design Specification</v>
          </cell>
          <cell r="D3216" t="str">
            <v>'-</v>
          </cell>
          <cell r="E3216" t="str">
            <v>RES - Reserved Placeholder</v>
          </cell>
          <cell r="F3216" t="str">
            <v>Pending</v>
          </cell>
        </row>
        <row r="3217">
          <cell r="B3217" t="str">
            <v>6105AK124-6263-BSTD-0001</v>
          </cell>
          <cell r="C3217" t="str">
            <v>36 MVA Power Station 1 - Emergency Equip. for 36 MVA Power Station Fuel System Pad 1A - System Detailed Engineering Design</v>
          </cell>
          <cell r="D3217" t="str">
            <v>'-</v>
          </cell>
          <cell r="E3217" t="str">
            <v>RES - Reserved Placeholder</v>
          </cell>
          <cell r="F3217" t="str">
            <v>Pending</v>
          </cell>
        </row>
        <row r="3218">
          <cell r="B3218" t="str">
            <v>6105AK124-6263-BSTD-0002</v>
          </cell>
          <cell r="C3218" t="str">
            <v>36 MVA Power Station 1 - Emergency Equip. for 36 MVA Power Station Fuel System Pad 1B - System Detailed Engineering Design</v>
          </cell>
          <cell r="D3218" t="str">
            <v>'-</v>
          </cell>
          <cell r="E3218" t="str">
            <v>RES - Reserved Placeholder</v>
          </cell>
          <cell r="F3218" t="str">
            <v>Pending</v>
          </cell>
        </row>
        <row r="3219">
          <cell r="B3219" t="str">
            <v>6105AK124-6263-CCAL-0001</v>
          </cell>
          <cell r="C3219" t="str">
            <v>36 MVA Power Station 1 - Emergency Equip. for 36 MVA Power Station Fuel System Pad 1A - Structure Stress Calculations and Expansion Provisions</v>
          </cell>
          <cell r="D3219" t="str">
            <v>'-</v>
          </cell>
          <cell r="E3219" t="str">
            <v>RES - Reserved Placeholder</v>
          </cell>
          <cell r="F3219" t="str">
            <v>Pending</v>
          </cell>
        </row>
        <row r="3220">
          <cell r="B3220" t="str">
            <v>6105AK124-6263-CCAL-0002</v>
          </cell>
          <cell r="C3220" t="str">
            <v>36 MVA Power Station 1 - Emergency Equip. for 36 MVA Power Station Fuel System Pad 1B - Structure Stress Calculations and Expansion Provisions</v>
          </cell>
          <cell r="D3220" t="str">
            <v>'-</v>
          </cell>
          <cell r="E3220" t="str">
            <v>RES - Reserved Placeholder</v>
          </cell>
          <cell r="F3220" t="str">
            <v>Pending</v>
          </cell>
        </row>
        <row r="3221">
          <cell r="B3221" t="str">
            <v>6105AK124-6263-CDTL-0001</v>
          </cell>
          <cell r="C3221" t="str">
            <v>36 MVA Power Station 1 - Main Consumer Substation - Bulk Diesel Generator Details</v>
          </cell>
          <cell r="D3221" t="str">
            <v>'-</v>
          </cell>
          <cell r="E3221" t="str">
            <v>RES - Reserved Placeholder</v>
          </cell>
          <cell r="F3221" t="str">
            <v>Pending</v>
          </cell>
        </row>
        <row r="3222">
          <cell r="B3222" t="str">
            <v>6105AK124-6263-CDTL-0002</v>
          </cell>
          <cell r="C3222" t="str">
            <v>CANCELLED - 36 MVA Power Station 1 - Main Consumer Substation - 11kV E-house Detail</v>
          </cell>
          <cell r="D3222" t="str">
            <v>'-</v>
          </cell>
          <cell r="E3222" t="str">
            <v>CAN - Cancelled</v>
          </cell>
          <cell r="F3222" t="str">
            <v>Pending</v>
          </cell>
        </row>
        <row r="3223">
          <cell r="B3223" t="str">
            <v>6105AK124-6263-CFND-0001</v>
          </cell>
          <cell r="C3223" t="str">
            <v>36 MVA Power Station 1 - Bund wall System for 36 MVA Power Station Gen Pad 1A - Civil Foundation Design</v>
          </cell>
          <cell r="D3223" t="str">
            <v>'-</v>
          </cell>
          <cell r="E3223" t="str">
            <v>RES - Reserved Placeholder</v>
          </cell>
          <cell r="F3223" t="str">
            <v>Pending</v>
          </cell>
        </row>
        <row r="3224">
          <cell r="B3224" t="str">
            <v>6105AK124-6263-CFND-0002</v>
          </cell>
          <cell r="C3224" t="str">
            <v>36 MVA Power Station 1 - Bund wall System for 36 MVA Power Station Gen Pad 1A - Plinth Design and Layout</v>
          </cell>
          <cell r="D3224" t="str">
            <v>'-</v>
          </cell>
          <cell r="E3224" t="str">
            <v>RES - Reserved Placeholder</v>
          </cell>
          <cell r="F3224" t="str">
            <v>Pending</v>
          </cell>
        </row>
        <row r="3225">
          <cell r="B3225" t="str">
            <v>6105AK124-6263-CFND-0003</v>
          </cell>
          <cell r="C3225" t="str">
            <v>36 MVA Power Station 1 - Collection Sump from Bunds for 36 MVA Power Station Gen Pad 1A - Civil Foundation Design</v>
          </cell>
          <cell r="D3225" t="str">
            <v>'-</v>
          </cell>
          <cell r="E3225" t="str">
            <v>RES - Reserved Placeholder</v>
          </cell>
          <cell r="F3225" t="str">
            <v>Pending</v>
          </cell>
        </row>
        <row r="3226">
          <cell r="B3226" t="str">
            <v>6105AK124-6263-CFND-0004</v>
          </cell>
          <cell r="C3226" t="str">
            <v>36 MVA Power Station 1 - Bund wall System for 36 MVA Power Station Gen Pad 1B - Civil Foundation Design</v>
          </cell>
          <cell r="D3226" t="str">
            <v>'-</v>
          </cell>
          <cell r="E3226" t="str">
            <v>RES - Reserved Placeholder</v>
          </cell>
          <cell r="F3226" t="str">
            <v>Pending</v>
          </cell>
        </row>
        <row r="3227">
          <cell r="B3227" t="str">
            <v>6105AK124-6263-CFND-0005</v>
          </cell>
          <cell r="C3227" t="str">
            <v>36 MVA Power Station 1 - Bund wall System for 36 MVA Power Station Gen Pad 1B - Plinth Design and Layout</v>
          </cell>
          <cell r="D3227" t="str">
            <v>'-</v>
          </cell>
          <cell r="E3227" t="str">
            <v>RES - Reserved Placeholder</v>
          </cell>
          <cell r="F3227" t="str">
            <v>Pending</v>
          </cell>
        </row>
        <row r="3228">
          <cell r="B3228" t="str">
            <v>6105AK124-6263-CFND-0006</v>
          </cell>
          <cell r="C3228" t="str">
            <v>36 MVA Power Station 1 - Collection Sump from Bunds for 36 MVA Power Station Gen Pad 1B - Civil Foundation Design</v>
          </cell>
          <cell r="D3228" t="str">
            <v>'-</v>
          </cell>
          <cell r="E3228" t="str">
            <v>RES - Reserved Placeholder</v>
          </cell>
          <cell r="F3228" t="str">
            <v>Pending</v>
          </cell>
        </row>
        <row r="3229">
          <cell r="B3229" t="str">
            <v>6105AK124-6263-CGAD-0001</v>
          </cell>
          <cell r="C3229" t="str">
            <v>36 MVA Power Station 1 - Emergency Equip. for 36 MVA Power Station Fuel System Pad 1A - Terrace Equipment GA</v>
          </cell>
          <cell r="D3229" t="str">
            <v>'-</v>
          </cell>
          <cell r="E3229" t="str">
            <v>RES - Reserved Placeholder</v>
          </cell>
          <cell r="F3229" t="str">
            <v>Pending</v>
          </cell>
        </row>
        <row r="3230">
          <cell r="B3230" t="str">
            <v>6105AK124-6263-CGAD-0002</v>
          </cell>
          <cell r="C3230" t="str">
            <v>36 MVA Power Station 1 - Emergency Equip. for 36 MVA Power Station Fuel System Pad 1A - Fire Detection and Suppression System</v>
          </cell>
          <cell r="D3230" t="str">
            <v>'-</v>
          </cell>
          <cell r="E3230" t="str">
            <v>RES - Reserved Placeholder</v>
          </cell>
          <cell r="F3230" t="str">
            <v>Pending</v>
          </cell>
        </row>
        <row r="3231">
          <cell r="B3231" t="str">
            <v>6105AK124-6263-CGAD-0003</v>
          </cell>
          <cell r="C3231" t="str">
            <v>36 MVA Power Station 1 - Emergency Equip. for 36 MVA Power Station Fuel System Pad 1A - Pipe Routing General Arrangement</v>
          </cell>
          <cell r="D3231" t="str">
            <v>'-</v>
          </cell>
          <cell r="E3231" t="str">
            <v>RES - Reserved Placeholder</v>
          </cell>
          <cell r="F3231" t="str">
            <v>Pending</v>
          </cell>
        </row>
        <row r="3232">
          <cell r="B3232" t="str">
            <v>6105AK124-6263-CGAD-0004</v>
          </cell>
          <cell r="C3232" t="str">
            <v>36 MVA Power Station 1 - Emergency Equip. for 36 MVA Power Station Fuel System Pad 1A - Utilities Connections and Battery Limits GA</v>
          </cell>
          <cell r="D3232" t="str">
            <v>'-</v>
          </cell>
          <cell r="E3232" t="str">
            <v>RES - Reserved Placeholder</v>
          </cell>
          <cell r="F3232" t="str">
            <v>Pending</v>
          </cell>
        </row>
        <row r="3233">
          <cell r="B3233" t="str">
            <v>6105AK124-6263-CGAD-0005</v>
          </cell>
          <cell r="C3233" t="str">
            <v>36 MVA Power Station 1 - Bund wall System for 36 MVA Power Station Gen Pad 1A - Buildings and Structures GA</v>
          </cell>
          <cell r="D3233" t="str">
            <v>'-</v>
          </cell>
          <cell r="E3233" t="str">
            <v>RES - Reserved Placeholder</v>
          </cell>
          <cell r="F3233" t="str">
            <v>Pending</v>
          </cell>
        </row>
        <row r="3234">
          <cell r="B3234" t="str">
            <v>6105AK124-6263-CGAD-0006</v>
          </cell>
          <cell r="C3234" t="str">
            <v>36 MVA Power Station 1 - Bund wall System for 36 MVA Power Station Gen Pad 1A - Terrace Equipment GA</v>
          </cell>
          <cell r="D3234" t="str">
            <v>'-</v>
          </cell>
          <cell r="E3234" t="str">
            <v>RES - Reserved Placeholder</v>
          </cell>
          <cell r="F3234" t="str">
            <v>Pending</v>
          </cell>
        </row>
        <row r="3235">
          <cell r="B3235" t="str">
            <v>6105AK124-6263-CGAD-0007</v>
          </cell>
          <cell r="C3235" t="str">
            <v>36 MVA Power Station 1 - Bund wall System for 36 MVA Power Station Gen Pad 1A - Stormwater and Effluent System Design</v>
          </cell>
          <cell r="D3235" t="str">
            <v>'-</v>
          </cell>
          <cell r="E3235" t="str">
            <v>RES - Reserved Placeholder</v>
          </cell>
          <cell r="F3235" t="str">
            <v>Pending</v>
          </cell>
        </row>
        <row r="3236">
          <cell r="B3236" t="str">
            <v>6105AK124-6263-CGAD-0008</v>
          </cell>
          <cell r="C3236" t="str">
            <v>36 MVA Power Station 1 - Collection Sump from Bunds for 36 MVA Power Station Gen Pad 1A - Stormwater and Effluent System Design</v>
          </cell>
          <cell r="D3236" t="str">
            <v>'-</v>
          </cell>
          <cell r="E3236" t="str">
            <v>RES - Reserved Placeholder</v>
          </cell>
          <cell r="F3236" t="str">
            <v>Pending</v>
          </cell>
        </row>
        <row r="3237">
          <cell r="B3237" t="str">
            <v>6105AK124-6263-CGAD-0009</v>
          </cell>
          <cell r="C3237" t="str">
            <v>36 MVA Power Station 1 - Emergency Equip. for 36 MVA Power Station Fuel System Pad 1B - Terrace Equipment GA</v>
          </cell>
          <cell r="D3237" t="str">
            <v>'-</v>
          </cell>
          <cell r="E3237" t="str">
            <v>RES - Reserved Placeholder</v>
          </cell>
          <cell r="F3237" t="str">
            <v>Pending</v>
          </cell>
        </row>
        <row r="3238">
          <cell r="B3238" t="str">
            <v>6105AK124-6263-CGAD-0010</v>
          </cell>
          <cell r="C3238" t="str">
            <v>36 MVA Power Station 1 - Emergency Equip. for 36 MVA Power Station Fuel System Pad 1B - Fire Detection and Suppression System</v>
          </cell>
          <cell r="D3238" t="str">
            <v>'-</v>
          </cell>
          <cell r="E3238" t="str">
            <v>RES - Reserved Placeholder</v>
          </cell>
          <cell r="F3238" t="str">
            <v>Pending</v>
          </cell>
        </row>
        <row r="3239">
          <cell r="B3239" t="str">
            <v>6105AK124-6263-CGAD-0011</v>
          </cell>
          <cell r="C3239" t="str">
            <v>36 MVA Power Station 1 - Emergency Equip. for 36 MVA Power Station Fuel System Pad 1B - Pipe Routing General Arrangement</v>
          </cell>
          <cell r="D3239" t="str">
            <v>'-</v>
          </cell>
          <cell r="E3239" t="str">
            <v>RES - Reserved Placeholder</v>
          </cell>
          <cell r="F3239" t="str">
            <v>Pending</v>
          </cell>
        </row>
        <row r="3240">
          <cell r="B3240" t="str">
            <v>6105AK124-6263-CGAD-0012</v>
          </cell>
          <cell r="C3240" t="str">
            <v>36 MVA Power Station 1 - Emergency Equip. for 36 MVA Power Station Fuel System Pad 1B - Utilities Connections and Battery Limits GA</v>
          </cell>
          <cell r="D3240" t="str">
            <v>'-</v>
          </cell>
          <cell r="E3240" t="str">
            <v>RES - Reserved Placeholder</v>
          </cell>
          <cell r="F3240" t="str">
            <v>Pending</v>
          </cell>
        </row>
        <row r="3241">
          <cell r="B3241" t="str">
            <v>6105AK124-6263-CGAD-0013</v>
          </cell>
          <cell r="C3241" t="str">
            <v>36 MVA Power Station 1 - Bund wall System for 36 MVA Power Station Gen Pad 1B - Buildings and Structures GA</v>
          </cell>
          <cell r="D3241" t="str">
            <v>'-</v>
          </cell>
          <cell r="E3241" t="str">
            <v>RES - Reserved Placeholder</v>
          </cell>
          <cell r="F3241" t="str">
            <v>Pending</v>
          </cell>
        </row>
        <row r="3242">
          <cell r="B3242" t="str">
            <v>6105AK124-6263-CGAD-0014</v>
          </cell>
          <cell r="C3242" t="str">
            <v>36 MVA Power Station 1 - Bund wall System for 36 MVA Power Station Gen Pad 1B - Terrace Equipment GA</v>
          </cell>
          <cell r="D3242" t="str">
            <v>'-</v>
          </cell>
          <cell r="E3242" t="str">
            <v>RES - Reserved Placeholder</v>
          </cell>
          <cell r="F3242" t="str">
            <v>Pending</v>
          </cell>
        </row>
        <row r="3243">
          <cell r="B3243" t="str">
            <v>6105AK124-6263-CGAD-0015</v>
          </cell>
          <cell r="C3243" t="str">
            <v>36 MVA Power Station 1 - Bund wall System for 36 MVA Power Station Gen Pad 1B - Stormwater and Effluent System Design</v>
          </cell>
          <cell r="D3243" t="str">
            <v>'-</v>
          </cell>
          <cell r="E3243" t="str">
            <v>RES - Reserved Placeholder</v>
          </cell>
          <cell r="F3243" t="str">
            <v>Pending</v>
          </cell>
        </row>
        <row r="3244">
          <cell r="B3244" t="str">
            <v>6105AK124-6263-CGAD-0016</v>
          </cell>
          <cell r="C3244" t="str">
            <v>36 MVA Power Station 1 - Collection Sump from Bunds for 36 MVA Power Station Gen Pad 1B - Stormwater and Effluent System Design</v>
          </cell>
          <cell r="D3244" t="str">
            <v>'-</v>
          </cell>
          <cell r="E3244" t="str">
            <v>RES - Reserved Placeholder</v>
          </cell>
          <cell r="F3244" t="str">
            <v>Pending</v>
          </cell>
        </row>
        <row r="3245">
          <cell r="B3245" t="str">
            <v>6105AK124-6263-CLAY-0001</v>
          </cell>
          <cell r="C3245" t="str">
            <v>36 MVA Power Station 1 - Main Consumer Substation - Bulk Diesel Generator Layout</v>
          </cell>
          <cell r="D3245" t="str">
            <v>'-</v>
          </cell>
          <cell r="E3245" t="str">
            <v>RES - Reserved Placeholder</v>
          </cell>
          <cell r="F3245" t="str">
            <v>Pending</v>
          </cell>
        </row>
        <row r="3246">
          <cell r="B3246" t="str">
            <v>6105AK124-6263-CLAY-0002</v>
          </cell>
          <cell r="C3246" t="str">
            <v>CANCELLED - 36 MVA Power Station 1 - Main Consumer Substation - Transformer Layout</v>
          </cell>
          <cell r="D3246" t="str">
            <v>'-</v>
          </cell>
          <cell r="E3246" t="str">
            <v>CAN - Cancelled</v>
          </cell>
          <cell r="F3246" t="str">
            <v>Pending</v>
          </cell>
        </row>
        <row r="3247">
          <cell r="B3247" t="str">
            <v>6105AK124-6263-CMDL-0001</v>
          </cell>
          <cell r="C3247" t="str">
            <v>36 MVA Power Station 1 - Emergency Equip. for 36 MVA Power Station Fuel System Pad 1A - 3D Designs and Drawings</v>
          </cell>
          <cell r="D3247" t="str">
            <v>'-</v>
          </cell>
          <cell r="E3247" t="str">
            <v>RES - Reserved Placeholder</v>
          </cell>
          <cell r="F3247" t="str">
            <v>Pending</v>
          </cell>
        </row>
        <row r="3248">
          <cell r="B3248" t="str">
            <v>6105AK124-6263-CMDL-0002</v>
          </cell>
          <cell r="C3248" t="str">
            <v>36 MVA Power Station 1 - Bund wall System for 36 MVA Power Station Gen Pad 1A - 3D Designs and Drawings</v>
          </cell>
          <cell r="D3248" t="str">
            <v>'-</v>
          </cell>
          <cell r="E3248" t="str">
            <v>RES - Reserved Placeholder</v>
          </cell>
          <cell r="F3248" t="str">
            <v>Pending</v>
          </cell>
        </row>
        <row r="3249">
          <cell r="B3249" t="str">
            <v>6105AK124-6263-CMDL-0003</v>
          </cell>
          <cell r="C3249" t="str">
            <v>36 MVA Power Station 1 - Collection Sump from Bunds for 36 MVA Power Station Gen Pad 1A - 3D Designs and Drawings</v>
          </cell>
          <cell r="D3249" t="str">
            <v>'-</v>
          </cell>
          <cell r="E3249" t="str">
            <v>RES - Reserved Placeholder</v>
          </cell>
          <cell r="F3249" t="str">
            <v>Pending</v>
          </cell>
        </row>
        <row r="3250">
          <cell r="B3250" t="str">
            <v>6105AK124-6263-CMDL-0004</v>
          </cell>
          <cell r="C3250" t="str">
            <v>36 MVA Power Station 1 - Emergency Equip. for 36 MVA Power Station Fuel System Pad 1B - 3D Designs and Drawings</v>
          </cell>
          <cell r="D3250" t="str">
            <v>'-</v>
          </cell>
          <cell r="E3250" t="str">
            <v>RES - Reserved Placeholder</v>
          </cell>
          <cell r="F3250" t="str">
            <v>Pending</v>
          </cell>
        </row>
        <row r="3251">
          <cell r="B3251" t="str">
            <v>6105AK124-6263-CMDL-0005</v>
          </cell>
          <cell r="C3251" t="str">
            <v>36 MVA Power Station 1 - Bund wall System for 36 MVA Power Station Gen Pad 1B - 3D Designs and Drawings</v>
          </cell>
          <cell r="D3251" t="str">
            <v>'-</v>
          </cell>
          <cell r="E3251" t="str">
            <v>RES - Reserved Placeholder</v>
          </cell>
          <cell r="F3251" t="str">
            <v>Pending</v>
          </cell>
        </row>
        <row r="3252">
          <cell r="B3252" t="str">
            <v>6105AK124-6263-CMDL-0006</v>
          </cell>
          <cell r="C3252" t="str">
            <v>36 MVA Power Station 1 - Collection Sump from Bunds for 36 MVA Power Station Gen Pad 1B - 3D Designs and Drawings</v>
          </cell>
          <cell r="D3252" t="str">
            <v>'-</v>
          </cell>
          <cell r="E3252" t="str">
            <v>RES - Reserved Placeholder</v>
          </cell>
          <cell r="F3252" t="str">
            <v>Pending</v>
          </cell>
        </row>
        <row r="3253">
          <cell r="B3253" t="str">
            <v>6105AK124-6263-CPLN-0001</v>
          </cell>
          <cell r="C3253" t="str">
            <v>36 MVA Power Station 1 - Bund wall System for 36 MVA Power Station Gen Pad 1A - Civil Works Execution Plan</v>
          </cell>
          <cell r="D3253" t="str">
            <v>'-</v>
          </cell>
          <cell r="E3253" t="str">
            <v>RES - Reserved Placeholder</v>
          </cell>
          <cell r="F3253" t="str">
            <v>Pending</v>
          </cell>
        </row>
        <row r="3254">
          <cell r="B3254" t="str">
            <v>6105AK124-6263-CPLN-0002</v>
          </cell>
          <cell r="C3254" t="str">
            <v>36 MVA Power Station 1 - Collection Sump from Bunds for 36 MVA Power Station Gen Pad 1A - Civil Works Execution Plan</v>
          </cell>
          <cell r="D3254" t="str">
            <v>'-</v>
          </cell>
          <cell r="E3254" t="str">
            <v>RES - Reserved Placeholder</v>
          </cell>
          <cell r="F3254" t="str">
            <v>Pending</v>
          </cell>
        </row>
        <row r="3255">
          <cell r="B3255" t="str">
            <v>6105AK124-6263-CPLN-0003</v>
          </cell>
          <cell r="C3255" t="str">
            <v>36 MVA Power Station 1 - Bund wall System for 36 MVA Power Station Gen Pad 1B - Civil Works Execution Plan</v>
          </cell>
          <cell r="D3255" t="str">
            <v>'-</v>
          </cell>
          <cell r="E3255" t="str">
            <v>RES - Reserved Placeholder</v>
          </cell>
          <cell r="F3255" t="str">
            <v>Pending</v>
          </cell>
        </row>
        <row r="3256">
          <cell r="B3256" t="str">
            <v>6105AK124-6263-CPLN-0004</v>
          </cell>
          <cell r="C3256" t="str">
            <v>36 MVA Power Station 1 - Collection Sump from Bunds for 36 MVA Power Station Gen Pad 1B - Civil Works Execution Plan</v>
          </cell>
          <cell r="D3256" t="str">
            <v>'-</v>
          </cell>
          <cell r="E3256" t="str">
            <v>RES - Reserved Placeholder</v>
          </cell>
          <cell r="F3256" t="str">
            <v>Pending</v>
          </cell>
        </row>
        <row r="3257">
          <cell r="B3257" t="str">
            <v>6105AK124-6263-CSEC-0001</v>
          </cell>
          <cell r="C3257" t="str">
            <v>36 MVA Power Station 1 - Main Consumer Substation - Bulk Diesel Generator Section</v>
          </cell>
          <cell r="D3257" t="str">
            <v>'-</v>
          </cell>
          <cell r="E3257" t="str">
            <v>RES - Reserved Placeholder</v>
          </cell>
          <cell r="F3257" t="str">
            <v>Pending</v>
          </cell>
        </row>
        <row r="3258">
          <cell r="B3258" t="str">
            <v>6105AK124-6263-CSEC-0002</v>
          </cell>
          <cell r="C3258" t="str">
            <v>CANCELLED - 36 MVA Power Station 1 - Main Consumer Substation - 11kV E-house  Section</v>
          </cell>
          <cell r="D3258" t="str">
            <v>'-</v>
          </cell>
          <cell r="E3258" t="str">
            <v>CAN - Cancelled</v>
          </cell>
          <cell r="F3258" t="str">
            <v>Pending</v>
          </cell>
        </row>
        <row r="3259">
          <cell r="B3259" t="str">
            <v>6105AK124-6263-CSEC-0003</v>
          </cell>
          <cell r="C3259" t="str">
            <v>36 MVA Power Station 1 - Emergency Equip. for 36 MVA Power Station Fuel System Pad 1A - Corrosion Prevention and Protection Design</v>
          </cell>
          <cell r="D3259" t="str">
            <v>'-</v>
          </cell>
          <cell r="E3259" t="str">
            <v>RES - Reserved Placeholder</v>
          </cell>
          <cell r="F3259" t="str">
            <v>Pending</v>
          </cell>
        </row>
        <row r="3260">
          <cell r="B3260" t="str">
            <v>6105AK124-6263-CSEC-0004</v>
          </cell>
          <cell r="C3260" t="str">
            <v>36 MVA Power Station 1 - Emergency Equip. for 36 MVA Power Station Fuel System Pad 1A - Structural Earthing and Bonding Design</v>
          </cell>
          <cell r="D3260" t="str">
            <v>'-</v>
          </cell>
          <cell r="E3260" t="str">
            <v>RES - Reserved Placeholder</v>
          </cell>
          <cell r="F3260" t="str">
            <v>Pending</v>
          </cell>
        </row>
        <row r="3261">
          <cell r="B3261" t="str">
            <v>6105AK124-6263-CSEC-0005</v>
          </cell>
          <cell r="C3261" t="str">
            <v>36 MVA Power Station 1 - Emergency Equip. for 36 MVA Power Station Fuel System Pad 1B - Corrosion Prevention and Protection Design</v>
          </cell>
          <cell r="D3261" t="str">
            <v>'-</v>
          </cell>
          <cell r="E3261" t="str">
            <v>RES - Reserved Placeholder</v>
          </cell>
          <cell r="F3261" t="str">
            <v>Pending</v>
          </cell>
        </row>
        <row r="3262">
          <cell r="B3262" t="str">
            <v>6105AK124-6263-CSEC-0006</v>
          </cell>
          <cell r="C3262" t="str">
            <v>36 MVA Power Station 1 - Emergency Equip. for 36 MVA Power Station Fuel System Pad 1B - Structural Earthing and Bonding Design</v>
          </cell>
          <cell r="D3262" t="str">
            <v>'-</v>
          </cell>
          <cell r="E3262" t="str">
            <v>RES - Reserved Placeholder</v>
          </cell>
          <cell r="F3262" t="str">
            <v>Pending</v>
          </cell>
        </row>
        <row r="3263">
          <cell r="B3263" t="str">
            <v>6105AK124-6263-CSPC-0001</v>
          </cell>
          <cell r="C3263" t="str">
            <v>36 MVA Power Station 1 - Emergency Equip. for 36 MVA Power Station Fuel System Pad 1A - Steel Structures Corrosion Protection Specification</v>
          </cell>
          <cell r="D3263" t="str">
            <v>'-</v>
          </cell>
          <cell r="E3263" t="str">
            <v>RES - Reserved Placeholder</v>
          </cell>
          <cell r="F3263" t="str">
            <v>Pending</v>
          </cell>
        </row>
        <row r="3264">
          <cell r="B3264" t="str">
            <v>6105AK124-6263-CSPC-0002</v>
          </cell>
          <cell r="C3264" t="str">
            <v>36 MVA Power Station 1 - Bund wall System for 36 MVA Power Station Gen Pad 1A - Civil Design Requirements</v>
          </cell>
          <cell r="D3264" t="str">
            <v>'-</v>
          </cell>
          <cell r="E3264" t="str">
            <v>RES - Reserved Placeholder</v>
          </cell>
          <cell r="F3264" t="str">
            <v>Pending</v>
          </cell>
        </row>
        <row r="3265">
          <cell r="B3265" t="str">
            <v>6105AK124-6263-CSPC-0003</v>
          </cell>
          <cell r="C3265" t="str">
            <v>36 MVA Power Station 1 - Bund wall System for 36 MVA Power Station Gen Pad 1A - Excavation, Trenching and Compacting Design</v>
          </cell>
          <cell r="D3265" t="str">
            <v>'-</v>
          </cell>
          <cell r="E3265" t="str">
            <v>RES - Reserved Placeholder</v>
          </cell>
          <cell r="F3265" t="str">
            <v>Pending</v>
          </cell>
        </row>
        <row r="3266">
          <cell r="B3266" t="str">
            <v>6105AK124-6263-CSPC-0004</v>
          </cell>
          <cell r="C3266" t="str">
            <v>36 MVA Power Station 1 - Bund wall System for 36 MVA Power Station Gen Pad 1A - Concrete Construction Material Specifications</v>
          </cell>
          <cell r="D3266" t="str">
            <v>'-</v>
          </cell>
          <cell r="E3266" t="str">
            <v>RES - Reserved Placeholder</v>
          </cell>
          <cell r="F3266" t="str">
            <v>Pending</v>
          </cell>
        </row>
        <row r="3267">
          <cell r="B3267" t="str">
            <v>6105AK124-6263-CSPC-0005</v>
          </cell>
          <cell r="C3267" t="str">
            <v>36 MVA Power Station 1 - Collection Sump from Bunds for 36 MVA Power Station Gen Pad 1A - Civil Design Requirements</v>
          </cell>
          <cell r="D3267" t="str">
            <v>'-</v>
          </cell>
          <cell r="E3267" t="str">
            <v>RES - Reserved Placeholder</v>
          </cell>
          <cell r="F3267" t="str">
            <v>Pending</v>
          </cell>
        </row>
        <row r="3268">
          <cell r="B3268" t="str">
            <v>6105AK124-6263-CSPC-0006</v>
          </cell>
          <cell r="C3268" t="str">
            <v>36 MVA Power Station 1 - Collection Sump from Bunds for 36 MVA Power Station Gen Pad 1A - Excavation, Trenching and Compacting Design</v>
          </cell>
          <cell r="D3268" t="str">
            <v>'-</v>
          </cell>
          <cell r="E3268" t="str">
            <v>RES - Reserved Placeholder</v>
          </cell>
          <cell r="F3268" t="str">
            <v>Pending</v>
          </cell>
        </row>
        <row r="3269">
          <cell r="B3269" t="str">
            <v>6105AK124-6263-CSPC-0007</v>
          </cell>
          <cell r="C3269" t="str">
            <v>36 MVA Power Station 1 - Collection Sump from Bunds for 36 MVA Power Station Gen Pad 1A - Concrete Construction Material Specifications</v>
          </cell>
          <cell r="D3269" t="str">
            <v>'-</v>
          </cell>
          <cell r="E3269" t="str">
            <v>RES - Reserved Placeholder</v>
          </cell>
          <cell r="F3269" t="str">
            <v>Pending</v>
          </cell>
        </row>
        <row r="3270">
          <cell r="B3270" t="str">
            <v>6105AK124-6263-CSPC-0008</v>
          </cell>
          <cell r="C3270" t="str">
            <v>36 MVA Power Station 1 - Emergency Equip. for 36 MVA Power Station Fuel System Pad 1B - Steel Structures Corrosion Protection Specification</v>
          </cell>
          <cell r="D3270" t="str">
            <v>'-</v>
          </cell>
          <cell r="E3270" t="str">
            <v>RES - Reserved Placeholder</v>
          </cell>
          <cell r="F3270" t="str">
            <v>Pending</v>
          </cell>
        </row>
        <row r="3271">
          <cell r="B3271" t="str">
            <v>6105AK124-6263-CSPC-0009</v>
          </cell>
          <cell r="C3271" t="str">
            <v>36 MVA Power Station 1 - Bund wall System for 36 MVA Power Station Gen Pad 1B - Civil Design Requirements</v>
          </cell>
          <cell r="D3271" t="str">
            <v>'-</v>
          </cell>
          <cell r="E3271" t="str">
            <v>RES - Reserved Placeholder</v>
          </cell>
          <cell r="F3271" t="str">
            <v>Pending</v>
          </cell>
        </row>
        <row r="3272">
          <cell r="B3272" t="str">
            <v>6105AK124-6263-CSPC-0010</v>
          </cell>
          <cell r="C3272" t="str">
            <v>36 MVA Power Station 1 - Bund wall System for 36 MVA Power Station Gen Pad 1B - Excavation, Trenching and Compacting Design</v>
          </cell>
          <cell r="D3272" t="str">
            <v>'-</v>
          </cell>
          <cell r="E3272" t="str">
            <v>RES - Reserved Placeholder</v>
          </cell>
          <cell r="F3272" t="str">
            <v>Pending</v>
          </cell>
        </row>
        <row r="3273">
          <cell r="B3273" t="str">
            <v>6105AK124-6263-CSPC-0011</v>
          </cell>
          <cell r="C3273" t="str">
            <v>36 MVA Power Station 1 - Bund wall System for 36 MVA Power Station Gen Pad 1B - Concrete Construction Material Specifications</v>
          </cell>
          <cell r="D3273" t="str">
            <v>'-</v>
          </cell>
          <cell r="E3273" t="str">
            <v>RES - Reserved Placeholder</v>
          </cell>
          <cell r="F3273" t="str">
            <v>Pending</v>
          </cell>
        </row>
        <row r="3274">
          <cell r="B3274" t="str">
            <v>6105AK124-6263-CSPC-0012</v>
          </cell>
          <cell r="C3274" t="str">
            <v>36 MVA Power Station 1 - Collection Sump from Bunds for 36 MVA Power Station Gen Pad 1B - Civil Design Requirements</v>
          </cell>
          <cell r="D3274" t="str">
            <v>'-</v>
          </cell>
          <cell r="E3274" t="str">
            <v>RES - Reserved Placeholder</v>
          </cell>
          <cell r="F3274" t="str">
            <v>Pending</v>
          </cell>
        </row>
        <row r="3275">
          <cell r="B3275" t="str">
            <v>6105AK124-6263-CSPC-0013</v>
          </cell>
          <cell r="C3275" t="str">
            <v>36 MVA Power Station 1 - Collection Sump from Bunds for 36 MVA Power Station Gen Pad 1B - Excavation, Trenching and Compacting Design</v>
          </cell>
          <cell r="D3275" t="str">
            <v>'-</v>
          </cell>
          <cell r="E3275" t="str">
            <v>RES - Reserved Placeholder</v>
          </cell>
          <cell r="F3275" t="str">
            <v>Pending</v>
          </cell>
        </row>
        <row r="3276">
          <cell r="B3276" t="str">
            <v>6105AK124-6263-CSPC-0014</v>
          </cell>
          <cell r="C3276" t="str">
            <v>36 MVA Power Station 1 - Collection Sump from Bunds for 36 MVA Power Station Gen Pad 1B - Concrete Construction Material Specifications</v>
          </cell>
          <cell r="D3276" t="str">
            <v>'-</v>
          </cell>
          <cell r="E3276" t="str">
            <v>RES - Reserved Placeholder</v>
          </cell>
          <cell r="F3276" t="str">
            <v>Pending</v>
          </cell>
        </row>
        <row r="3277">
          <cell r="B3277" t="str">
            <v>6105AK124-6263-CSPL-0001</v>
          </cell>
          <cell r="C3277" t="str">
            <v>36 MVA Power Station 1 - Emergency Equip. for 36 MVA Power Station Fuel System Pad 1A - Pipe Fabrication and Field Installation Inspection</v>
          </cell>
          <cell r="D3277" t="str">
            <v>'-</v>
          </cell>
          <cell r="E3277" t="str">
            <v>RES - Reserved Placeholder</v>
          </cell>
          <cell r="F3277" t="str">
            <v>Pending</v>
          </cell>
        </row>
        <row r="3278">
          <cell r="B3278" t="str">
            <v>6105AK124-6263-CSPL-0002</v>
          </cell>
          <cell r="C3278" t="str">
            <v>36 MVA Power Station 1 - Emergency Equip. for 36 MVA Power Station Fuel System Pad 1B - Pipe Fabrication and Field Installation Inspection</v>
          </cell>
          <cell r="D3278" t="str">
            <v>'-</v>
          </cell>
          <cell r="E3278" t="str">
            <v>RES - Reserved Placeholder</v>
          </cell>
          <cell r="F3278" t="str">
            <v>Pending</v>
          </cell>
        </row>
        <row r="3279">
          <cell r="B3279" t="str">
            <v>6105AK124-6263-CSSD-0001</v>
          </cell>
          <cell r="C3279" t="str">
            <v>36 MVA Power Station 1 - Emergency Equip. for 36 MVA Power Station Fuel System Pad 1A - Steel Support Structures Design</v>
          </cell>
          <cell r="D3279" t="str">
            <v>'-</v>
          </cell>
          <cell r="E3279" t="str">
            <v>RES - Reserved Placeholder</v>
          </cell>
          <cell r="F3279" t="str">
            <v>Pending</v>
          </cell>
        </row>
        <row r="3280">
          <cell r="B3280" t="str">
            <v>6105AK124-6263-CSSD-0002</v>
          </cell>
          <cell r="C3280" t="str">
            <v>36 MVA Power Station 1 - Emergency Equip. for 36 MVA Power Station Fuel System Pad 1B - Steel Support Structures Design</v>
          </cell>
          <cell r="D3280" t="str">
            <v>'-</v>
          </cell>
          <cell r="E3280" t="str">
            <v>RES - Reserved Placeholder</v>
          </cell>
          <cell r="F3280" t="str">
            <v>Pending</v>
          </cell>
        </row>
        <row r="3281">
          <cell r="B3281" t="str">
            <v>6105AK124-6263-CSTD-0001</v>
          </cell>
          <cell r="C3281" t="str">
            <v>36 MVA Power Station 1 - Emergency Equip. for 36 MVA Power Station Fuel System Pad 1A - Underground Pipe Route and Cable Bedding Design</v>
          </cell>
          <cell r="D3281" t="str">
            <v>'-</v>
          </cell>
          <cell r="E3281" t="str">
            <v>RES - Reserved Placeholder</v>
          </cell>
          <cell r="F3281" t="str">
            <v>Pending</v>
          </cell>
        </row>
        <row r="3282">
          <cell r="B3282" t="str">
            <v>6105AK124-6263-CSTD-0002</v>
          </cell>
          <cell r="C3282" t="str">
            <v>36 MVA Power Station 1 - Bund wall System for 36 MVA Power Station Gen Pad 1A - Bund-wall Requirements and Design</v>
          </cell>
          <cell r="D3282" t="str">
            <v>'-</v>
          </cell>
          <cell r="E3282" t="str">
            <v>RES - Reserved Placeholder</v>
          </cell>
          <cell r="F3282" t="str">
            <v>Pending</v>
          </cell>
        </row>
        <row r="3283">
          <cell r="B3283" t="str">
            <v>6105AK124-6263-CSTD-0003</v>
          </cell>
          <cell r="C3283" t="str">
            <v>36 MVA Power Station 1 - Bund wall System for 36 MVA Power Station Gen Pad 1A - Fire Protection System Design (Civil Works)</v>
          </cell>
          <cell r="D3283" t="str">
            <v>'-</v>
          </cell>
          <cell r="E3283" t="str">
            <v>RES - Reserved Placeholder</v>
          </cell>
          <cell r="F3283" t="str">
            <v>Pending</v>
          </cell>
        </row>
        <row r="3284">
          <cell r="B3284" t="str">
            <v>6105AK124-6263-CSTD-0004</v>
          </cell>
          <cell r="C3284" t="str">
            <v>36 MVA Power Station 1 - Bund wall System for 36 MVA Power Station Gen Pad 1A - Civil Construction Requirements</v>
          </cell>
          <cell r="D3284" t="str">
            <v>'-</v>
          </cell>
          <cell r="E3284" t="str">
            <v>RES - Reserved Placeholder</v>
          </cell>
          <cell r="F3284" t="str">
            <v>Pending</v>
          </cell>
        </row>
        <row r="3285">
          <cell r="B3285" t="str">
            <v>6105AK124-6263-CSTD-0005</v>
          </cell>
          <cell r="C3285" t="str">
            <v>36 MVA Power Station 1 - Bund wall System for 36 MVA Power Station Gen Pad 1A - Underground Pipe Route and Cable Bedding Design</v>
          </cell>
          <cell r="D3285" t="str">
            <v>'-</v>
          </cell>
          <cell r="E3285" t="str">
            <v>RES - Reserved Placeholder</v>
          </cell>
          <cell r="F3285" t="str">
            <v>Pending</v>
          </cell>
        </row>
        <row r="3286">
          <cell r="B3286" t="str">
            <v>6105AK124-6263-CSTD-0006</v>
          </cell>
          <cell r="C3286" t="str">
            <v>36 MVA Power Station 1 - Collection Sump from Bunds for 36 MVA Power Station Gen Pad 1A - Bund-wall Requirements and Design</v>
          </cell>
          <cell r="D3286" t="str">
            <v>'-</v>
          </cell>
          <cell r="E3286" t="str">
            <v>RES - Reserved Placeholder</v>
          </cell>
          <cell r="F3286" t="str">
            <v>Pending</v>
          </cell>
        </row>
        <row r="3287">
          <cell r="B3287" t="str">
            <v>6105AK124-6263-CSTD-0007</v>
          </cell>
          <cell r="C3287" t="str">
            <v>36 MVA Power Station 1 - Collection Sump from Bunds for 36 MVA Power Station Gen Pad 1A - Fire Protection System Design (Civil Works)</v>
          </cell>
          <cell r="D3287" t="str">
            <v>'-</v>
          </cell>
          <cell r="E3287" t="str">
            <v>RES - Reserved Placeholder</v>
          </cell>
          <cell r="F3287" t="str">
            <v>Pending</v>
          </cell>
        </row>
        <row r="3288">
          <cell r="B3288" t="str">
            <v>6105AK124-6263-CSTD-0008</v>
          </cell>
          <cell r="C3288" t="str">
            <v>36 MVA Power Station 1 - Collection Sump from Bunds for 36 MVA Power Station Gen Pad 1A - Civil Construction Requirements</v>
          </cell>
          <cell r="D3288" t="str">
            <v>'-</v>
          </cell>
          <cell r="E3288" t="str">
            <v>RES - Reserved Placeholder</v>
          </cell>
          <cell r="F3288" t="str">
            <v>Pending</v>
          </cell>
        </row>
        <row r="3289">
          <cell r="B3289" t="str">
            <v>6105AK124-6263-CSTD-0009</v>
          </cell>
          <cell r="C3289" t="str">
            <v>36 MVA Power Station 1 - Collection Sump from Bunds for 36 MVA Power Station Gen Pad 1A - Underground Pipe Route and Cable Bedding Design</v>
          </cell>
          <cell r="D3289" t="str">
            <v>'-</v>
          </cell>
          <cell r="E3289" t="str">
            <v>RES - Reserved Placeholder</v>
          </cell>
          <cell r="F3289" t="str">
            <v>Pending</v>
          </cell>
        </row>
        <row r="3290">
          <cell r="B3290" t="str">
            <v>6105AK124-6263-CSTD-0010</v>
          </cell>
          <cell r="C3290" t="str">
            <v>36 MVA Power Station 1 - Emergency Equip. for 36 MVA Power Station Fuel System Pad 1B - Underground Pipe Route and Cable Bedding Design</v>
          </cell>
          <cell r="D3290" t="str">
            <v>'-</v>
          </cell>
          <cell r="E3290" t="str">
            <v>RES - Reserved Placeholder</v>
          </cell>
          <cell r="F3290" t="str">
            <v>Pending</v>
          </cell>
        </row>
        <row r="3291">
          <cell r="B3291" t="str">
            <v>6105AK124-6263-CSTD-0011</v>
          </cell>
          <cell r="C3291" t="str">
            <v>36 MVA Power Station 1 - Bund wall System for 36 MVA Power Station Gen Pad 1B - Bund-wall Requirements and Design</v>
          </cell>
          <cell r="D3291" t="str">
            <v>'-</v>
          </cell>
          <cell r="E3291" t="str">
            <v>RES - Reserved Placeholder</v>
          </cell>
          <cell r="F3291" t="str">
            <v>Pending</v>
          </cell>
        </row>
        <row r="3292">
          <cell r="B3292" t="str">
            <v>6105AK124-6263-CSTD-0012</v>
          </cell>
          <cell r="C3292" t="str">
            <v>36 MVA Power Station 1 - Bund wall System for 36 MVA Power Station Gen Pad 1B - Fire Protection System Design (Civil Works)</v>
          </cell>
          <cell r="D3292" t="str">
            <v>'-</v>
          </cell>
          <cell r="E3292" t="str">
            <v>RES - Reserved Placeholder</v>
          </cell>
          <cell r="F3292" t="str">
            <v>Pending</v>
          </cell>
        </row>
        <row r="3293">
          <cell r="B3293" t="str">
            <v>6105AK124-6263-CSTD-0013</v>
          </cell>
          <cell r="C3293" t="str">
            <v>36 MVA Power Station 1 - Bund wall System for 36 MVA Power Station Gen Pad 1B - Civil Construction Requirements</v>
          </cell>
          <cell r="D3293" t="str">
            <v>'-</v>
          </cell>
          <cell r="E3293" t="str">
            <v>RES - Reserved Placeholder</v>
          </cell>
          <cell r="F3293" t="str">
            <v>Pending</v>
          </cell>
        </row>
        <row r="3294">
          <cell r="B3294" t="str">
            <v>6105AK124-6263-CSTD-0014</v>
          </cell>
          <cell r="C3294" t="str">
            <v>36 MVA Power Station 1 - Bund wall System for 36 MVA Power Station Gen Pad 1B - Underground Pipe Route and Cable Bedding Design</v>
          </cell>
          <cell r="D3294" t="str">
            <v>'-</v>
          </cell>
          <cell r="E3294" t="str">
            <v>RES - Reserved Placeholder</v>
          </cell>
          <cell r="F3294" t="str">
            <v>Pending</v>
          </cell>
        </row>
        <row r="3295">
          <cell r="B3295" t="str">
            <v>6105AK124-6263-CSTD-0015</v>
          </cell>
          <cell r="C3295" t="str">
            <v>36 MVA Power Station 1 - Collection Sump from Bunds for 36 MVA Power Station Gen Pad 1B - Bund-wall Requirements and Design</v>
          </cell>
          <cell r="D3295" t="str">
            <v>'-</v>
          </cell>
          <cell r="E3295" t="str">
            <v>RES - Reserved Placeholder</v>
          </cell>
          <cell r="F3295" t="str">
            <v>Pending</v>
          </cell>
        </row>
        <row r="3296">
          <cell r="B3296" t="str">
            <v>6105AK124-6263-CSTD-0016</v>
          </cell>
          <cell r="C3296" t="str">
            <v>36 MVA Power Station 1 - Collection Sump from Bunds for 36 MVA Power Station Gen Pad 1B - Fire Protection System Design (Civil Works)</v>
          </cell>
          <cell r="D3296" t="str">
            <v>'-</v>
          </cell>
          <cell r="E3296" t="str">
            <v>RES - Reserved Placeholder</v>
          </cell>
          <cell r="F3296" t="str">
            <v>Pending</v>
          </cell>
        </row>
        <row r="3297">
          <cell r="B3297" t="str">
            <v>6105AK124-6263-CSTD-0017</v>
          </cell>
          <cell r="C3297" t="str">
            <v>36 MVA Power Station 1 - Collection Sump from Bunds for 36 MVA Power Station Gen Pad 1B - Civil Construction Requirements</v>
          </cell>
          <cell r="D3297" t="str">
            <v>'-</v>
          </cell>
          <cell r="E3297" t="str">
            <v>RES - Reserved Placeholder</v>
          </cell>
          <cell r="F3297" t="str">
            <v>Pending</v>
          </cell>
        </row>
        <row r="3298">
          <cell r="B3298" t="str">
            <v>6105AK124-6263-CSTD-0018</v>
          </cell>
          <cell r="C3298" t="str">
            <v>36 MVA Power Station 1 - Collection Sump from Bunds for 36 MVA Power Station Gen Pad 1B - Underground Pipe Route and Cable Bedding Design</v>
          </cell>
          <cell r="D3298" t="str">
            <v>'-</v>
          </cell>
          <cell r="E3298" t="str">
            <v>RES - Reserved Placeholder</v>
          </cell>
          <cell r="F3298" t="str">
            <v>Pending</v>
          </cell>
        </row>
        <row r="3299">
          <cell r="B3299" t="str">
            <v>6105AK124-6263-EBOM-0001</v>
          </cell>
          <cell r="C3299" t="str">
            <v>36 MVA Power Station 1 - High Speed Diesel Generators - Bill of Material</v>
          </cell>
          <cell r="D3299" t="str">
            <v>'-</v>
          </cell>
          <cell r="E3299" t="str">
            <v>RES - Reserved Placeholder</v>
          </cell>
          <cell r="F3299" t="str">
            <v>Pending</v>
          </cell>
        </row>
        <row r="3300">
          <cell r="B3300" t="str">
            <v>6105AK124-6263-ECAL-0001</v>
          </cell>
          <cell r="C3300" t="str">
            <v>36 MVA Power Station 1 - Collection Sump from Bunds for 36 MVA Power Station Gen Pad 1A - Cable and Conductor Sizing (incl Volt Drop Calcs)</v>
          </cell>
          <cell r="D3300" t="str">
            <v>'-</v>
          </cell>
          <cell r="E3300" t="str">
            <v>RES - Reserved Placeholder</v>
          </cell>
          <cell r="F3300" t="str">
            <v>Pending</v>
          </cell>
        </row>
        <row r="3301">
          <cell r="B3301" t="str">
            <v>6105AK124-6263-ECAL-0002</v>
          </cell>
          <cell r="C3301" t="str">
            <v>36 MVA Power Station 1 - Collection Sump from Bunds for 36 MVA Power Station Gen Pad 1B - Cable and Conductor Sizing (incl Volt Drop Calcs)</v>
          </cell>
          <cell r="D3301" t="str">
            <v>'-</v>
          </cell>
          <cell r="E3301" t="str">
            <v>RES - Reserved Placeholder</v>
          </cell>
          <cell r="F3301" t="str">
            <v>Pending</v>
          </cell>
        </row>
        <row r="3302">
          <cell r="B3302" t="str">
            <v>6105AK124-6263-EDIA-0001</v>
          </cell>
          <cell r="C3302" t="str">
            <v>36 MVA Power Station 1 - Collection Sump from Bunds for 36 MVA Power Station Gen Pad 1A - Cable Block Diagrams and Schedules</v>
          </cell>
          <cell r="D3302" t="str">
            <v>'-</v>
          </cell>
          <cell r="E3302" t="str">
            <v>RES - Reserved Placeholder</v>
          </cell>
          <cell r="F3302" t="str">
            <v>Pending</v>
          </cell>
        </row>
        <row r="3303">
          <cell r="B3303" t="str">
            <v>6105AK124-6263-EDIA-0002</v>
          </cell>
          <cell r="C3303" t="str">
            <v>36 MVA Power Station 1 - Collection Sump from Bunds for 36 MVA Power Station Gen Pad 1A - Electrical Circuit Diagrams (Schematics)</v>
          </cell>
          <cell r="D3303" t="str">
            <v>'-</v>
          </cell>
          <cell r="E3303" t="str">
            <v>RES - Reserved Placeholder</v>
          </cell>
          <cell r="F3303" t="str">
            <v>Pending</v>
          </cell>
        </row>
        <row r="3304">
          <cell r="B3304" t="str">
            <v>6105AK124-6263-EDIA-0003</v>
          </cell>
          <cell r="C3304" t="str">
            <v>36 MVA Power Station 1 - Collection Sump from Bunds for 36 MVA Power Station Gen Pad 1A - E/I Termination Schedule</v>
          </cell>
          <cell r="D3304" t="str">
            <v>'-</v>
          </cell>
          <cell r="E3304" t="str">
            <v>RES - Reserved Placeholder</v>
          </cell>
          <cell r="F3304" t="str">
            <v>Pending</v>
          </cell>
        </row>
        <row r="3305">
          <cell r="B3305" t="str">
            <v>6105AK124-6263-EDIA-0004</v>
          </cell>
          <cell r="C3305" t="str">
            <v>36 MVA Power Station 1 - Collection Sump from Bunds for 36 MVA Power Station Gen Pad 1B - Cable Block Diagrams and Schedules</v>
          </cell>
          <cell r="D3305" t="str">
            <v>'-</v>
          </cell>
          <cell r="E3305" t="str">
            <v>RES - Reserved Placeholder</v>
          </cell>
          <cell r="F3305" t="str">
            <v>Pending</v>
          </cell>
        </row>
        <row r="3306">
          <cell r="B3306" t="str">
            <v>6105AK124-6263-EDIA-0005</v>
          </cell>
          <cell r="C3306" t="str">
            <v>36 MVA Power Station 1 - Collection Sump from Bunds for 36 MVA Power Station Gen Pad 1B - Electrical Circuit Diagrams (Schematics)</v>
          </cell>
          <cell r="D3306" t="str">
            <v>'-</v>
          </cell>
          <cell r="E3306" t="str">
            <v>RES - Reserved Placeholder</v>
          </cell>
          <cell r="F3306" t="str">
            <v>Pending</v>
          </cell>
        </row>
        <row r="3307">
          <cell r="B3307" t="str">
            <v>6105AK124-6263-EDIA-0006</v>
          </cell>
          <cell r="C3307" t="str">
            <v>36 MVA Power Station 1 - Collection Sump from Bunds for 36 MVA Power Station Gen Pad 1B - E/I Termination Schedule</v>
          </cell>
          <cell r="D3307" t="str">
            <v>'-</v>
          </cell>
          <cell r="E3307" t="str">
            <v>RES - Reserved Placeholder</v>
          </cell>
          <cell r="F3307" t="str">
            <v>Pending</v>
          </cell>
        </row>
        <row r="3308">
          <cell r="B3308" t="str">
            <v>6105AK124-6263-EDST-0002</v>
          </cell>
          <cell r="C3308" t="str">
            <v>36 MVA Power Station 1 - 20 MW 11kV Load Banks - Datasheet</v>
          </cell>
          <cell r="D3308" t="str">
            <v>'-</v>
          </cell>
          <cell r="E3308" t="str">
            <v>RES - Reserved Placeholder</v>
          </cell>
          <cell r="F3308" t="str">
            <v>Pending</v>
          </cell>
        </row>
        <row r="3309">
          <cell r="B3309" t="str">
            <v>6105AK124-6263-EDST-0003</v>
          </cell>
          <cell r="C3309" t="str">
            <v>36 MVA Power Station 1 - High Speed Diesel Generators - Datasheet</v>
          </cell>
          <cell r="D3309" t="str">
            <v>0</v>
          </cell>
          <cell r="E3309" t="str">
            <v>IFD - Issued for Design</v>
          </cell>
          <cell r="F3309" t="str">
            <v>Pending</v>
          </cell>
        </row>
        <row r="3310">
          <cell r="B3310" t="str">
            <v>6105AK124-6263-EDST-0004</v>
          </cell>
          <cell r="C3310" t="str">
            <v>36 MVA Power Station 1 - Neutral Earthing Resistor (11kV NER) - Datasheet-Sht 1 of 1</v>
          </cell>
          <cell r="D3310" t="str">
            <v>0</v>
          </cell>
          <cell r="E3310" t="str">
            <v>IFD - Issued for Design</v>
          </cell>
          <cell r="F3310" t="str">
            <v>Approved</v>
          </cell>
        </row>
        <row r="3311">
          <cell r="B3311" t="str">
            <v>6105AK124-6263-EDST-0005</v>
          </cell>
          <cell r="C3311" t="str">
            <v>36 MVA Power Station 1 - 11kV RMU for Load Banks - Datasheet</v>
          </cell>
          <cell r="D3311" t="str">
            <v>'-</v>
          </cell>
          <cell r="E3311" t="str">
            <v>RES - Reserved Placeholder</v>
          </cell>
          <cell r="F3311" t="str">
            <v>Pending</v>
          </cell>
        </row>
        <row r="3312">
          <cell r="B3312" t="str">
            <v>6105AK124-6263-EDST-0006</v>
          </cell>
          <cell r="C3312" t="str">
            <v>36 MVA Power Station 1 - Bund wall System for 36 MVA Power Station Gen Pad 1A - Equipment Register and Technical Specifications</v>
          </cell>
          <cell r="D3312" t="str">
            <v>'-</v>
          </cell>
          <cell r="E3312" t="str">
            <v>RES - Reserved Placeholder</v>
          </cell>
          <cell r="F3312" t="str">
            <v>Pending</v>
          </cell>
        </row>
        <row r="3313">
          <cell r="B3313" t="str">
            <v>6105AK124-6263-EDST-0007</v>
          </cell>
          <cell r="C3313" t="str">
            <v>36 MVA Power Station 1 - Collection Sump from Bunds for 36 MVA Power Station Gen Pad 1A - Equipment Register and Technical Specifications</v>
          </cell>
          <cell r="D3313" t="str">
            <v>'-</v>
          </cell>
          <cell r="E3313" t="str">
            <v>RES - Reserved Placeholder</v>
          </cell>
          <cell r="F3313" t="str">
            <v>Pending</v>
          </cell>
        </row>
        <row r="3314">
          <cell r="B3314" t="str">
            <v>6105AK124-6263-EDST-0008</v>
          </cell>
          <cell r="C3314" t="str">
            <v>36 MVA Power Station 1 - Bund wall System for 36 MVA Power Station Gen Pad 1B - Equipment Register and Technical Specifications</v>
          </cell>
          <cell r="D3314" t="str">
            <v>'-</v>
          </cell>
          <cell r="E3314" t="str">
            <v>RES - Reserved Placeholder</v>
          </cell>
          <cell r="F3314" t="str">
            <v>Pending</v>
          </cell>
        </row>
        <row r="3315">
          <cell r="B3315" t="str">
            <v>6105AK124-6263-EDST-0009</v>
          </cell>
          <cell r="C3315" t="str">
            <v>36 MVA Power Station 1 - Collection Sump from Bunds for 36 MVA Power Station Gen Pad 1B - Equipment Register and Technical Specifications</v>
          </cell>
          <cell r="D3315" t="str">
            <v>'-</v>
          </cell>
          <cell r="E3315" t="str">
            <v>RES - Reserved Placeholder</v>
          </cell>
          <cell r="F3315" t="str">
            <v>Pending</v>
          </cell>
        </row>
        <row r="3316">
          <cell r="B3316" t="str">
            <v>6105AK124-6263-EQRA-0001</v>
          </cell>
          <cell r="C3316" t="str">
            <v>36 MVA Power Station 1 - Emergency Equip. for 36 MVA Power Station Fuel System Pad 1A - Lightning Protection Study and Risk Assessment</v>
          </cell>
          <cell r="D3316" t="str">
            <v>'-</v>
          </cell>
          <cell r="E3316" t="str">
            <v>RES - Reserved Placeholder</v>
          </cell>
          <cell r="F3316" t="str">
            <v>Pending</v>
          </cell>
        </row>
        <row r="3317">
          <cell r="B3317" t="str">
            <v>6105AK124-6263-EQRA-0002</v>
          </cell>
          <cell r="C3317" t="str">
            <v>36 MVA Power Station 1 - Emergency Equip. for 36 MVA Power Station Fuel System Pad 1A - Risk Assessment: Electrical Hazards</v>
          </cell>
          <cell r="D3317" t="str">
            <v>'-</v>
          </cell>
          <cell r="E3317" t="str">
            <v>RES - Reserved Placeholder</v>
          </cell>
          <cell r="F3317" t="str">
            <v>Pending</v>
          </cell>
        </row>
        <row r="3318">
          <cell r="B3318" t="str">
            <v>6105AK124-6263-EQRA-0003</v>
          </cell>
          <cell r="C3318" t="str">
            <v>36 MVA Power Station 1 - Emergency Equip. for 36 MVA Power Station Fuel System Pad 1B - Lightning Protection Study and Risk Assessment</v>
          </cell>
          <cell r="D3318" t="str">
            <v>'-</v>
          </cell>
          <cell r="E3318" t="str">
            <v>RES - Reserved Placeholder</v>
          </cell>
          <cell r="F3318" t="str">
            <v>Pending</v>
          </cell>
        </row>
        <row r="3319">
          <cell r="B3319" t="str">
            <v>6105AK124-6263-EQRA-0004</v>
          </cell>
          <cell r="C3319" t="str">
            <v>36 MVA Power Station 1 - Emergency Equip. for 36 MVA Power Station Fuel System Pad 1B - Risk Assessment: Electrical Hazards</v>
          </cell>
          <cell r="D3319" t="str">
            <v>'-</v>
          </cell>
          <cell r="E3319" t="str">
            <v>RES - Reserved Placeholder</v>
          </cell>
          <cell r="F3319" t="str">
            <v>Pending</v>
          </cell>
        </row>
        <row r="3320">
          <cell r="B3320" t="str">
            <v>6105AK124-6263-ESOW-0001</v>
          </cell>
          <cell r="C3320" t="str">
            <v>36 MVA Power Station 1 - 20 MW 11kV Load banks - Scope of Work</v>
          </cell>
          <cell r="D3320" t="str">
            <v>'-</v>
          </cell>
          <cell r="E3320" t="str">
            <v>RES - Reserved Placeholder</v>
          </cell>
          <cell r="F3320" t="str">
            <v>Pending</v>
          </cell>
        </row>
        <row r="3321">
          <cell r="B3321" t="str">
            <v>6105AK124-6263-ESOW-0002</v>
          </cell>
          <cell r="C3321" t="str">
            <v>36 MVA Power Station 1 - High Speed Diesel Generators - Scope of Work</v>
          </cell>
          <cell r="D3321" t="str">
            <v>'-</v>
          </cell>
          <cell r="E3321" t="str">
            <v>RES - Reserved Placeholder</v>
          </cell>
          <cell r="F3321" t="str">
            <v>Pending</v>
          </cell>
        </row>
        <row r="3322">
          <cell r="B3322" t="str">
            <v>6105AK124-6263-ESTD-0001</v>
          </cell>
          <cell r="C3322" t="str">
            <v>36 MVA Power Station 1 - Emergency Equip. for 36 MVA Power Station Fuel System Pad 1A - Earth Map and Bonding Design</v>
          </cell>
          <cell r="D3322" t="str">
            <v>'-</v>
          </cell>
          <cell r="E3322" t="str">
            <v>RES - Reserved Placeholder</v>
          </cell>
          <cell r="F3322" t="str">
            <v>Pending</v>
          </cell>
        </row>
        <row r="3323">
          <cell r="B3323" t="str">
            <v>6105AK124-6263-ESTD-0002</v>
          </cell>
          <cell r="C3323" t="str">
            <v>36 MVA Power Station 1 - Emergency Equip. for 36 MVA Power Station Fuel System Pad 1A - Hazardous Area Classification</v>
          </cell>
          <cell r="D3323" t="str">
            <v>'-</v>
          </cell>
          <cell r="E3323" t="str">
            <v>RES - Reserved Placeholder</v>
          </cell>
          <cell r="F3323" t="str">
            <v>Pending</v>
          </cell>
        </row>
        <row r="3324">
          <cell r="B3324" t="str">
            <v>6105AK124-6263-ESTD-0003</v>
          </cell>
          <cell r="C3324" t="str">
            <v>36 MVA Power Station 1 - Emergency Equip. for 36 MVA Power Station Fuel System Pad 1A - Thermal Management and Fire Prevention Design</v>
          </cell>
          <cell r="D3324" t="str">
            <v>'-</v>
          </cell>
          <cell r="E3324" t="str">
            <v>RES - Reserved Placeholder</v>
          </cell>
          <cell r="F3324" t="str">
            <v>Pending</v>
          </cell>
        </row>
        <row r="3325">
          <cell r="B3325" t="str">
            <v>6105AK124-6263-ESTD-0004</v>
          </cell>
          <cell r="C3325" t="str">
            <v>36 MVA Power Station 1 - Collection Sump from Bunds for 36 MVA Power Station Gen Pad 1A - Electrical Equipment Installation Requirements</v>
          </cell>
          <cell r="D3325" t="str">
            <v>'-</v>
          </cell>
          <cell r="E3325" t="str">
            <v>RES - Reserved Placeholder</v>
          </cell>
          <cell r="F3325" t="str">
            <v>Pending</v>
          </cell>
        </row>
        <row r="3326">
          <cell r="B3326" t="str">
            <v>6105AK124-6263-ESTD-0005</v>
          </cell>
          <cell r="C3326" t="str">
            <v>36 MVA Power Station 1 - Collection Sump from Bunds for 36 MVA Power Station Gen Pad 1A - Hazardous Area Classification</v>
          </cell>
          <cell r="D3326" t="str">
            <v>'-</v>
          </cell>
          <cell r="E3326" t="str">
            <v>RES - Reserved Placeholder</v>
          </cell>
          <cell r="F3326" t="str">
            <v>Pending</v>
          </cell>
        </row>
        <row r="3327">
          <cell r="B3327" t="str">
            <v>6105AK124-6263-ESTD-0006</v>
          </cell>
          <cell r="C3327" t="str">
            <v>36 MVA Power Station 1 - Collection Sump from Bunds for 36 MVA Power Station Gen Pad 1A - Thermal Management and Fire Prevention Design</v>
          </cell>
          <cell r="D3327" t="str">
            <v>'-</v>
          </cell>
          <cell r="E3327" t="str">
            <v>RES - Reserved Placeholder</v>
          </cell>
          <cell r="F3327" t="str">
            <v>Pending</v>
          </cell>
        </row>
        <row r="3328">
          <cell r="B3328" t="str">
            <v>6105AK124-6263-ESTD-0007</v>
          </cell>
          <cell r="C3328" t="str">
            <v>36 MVA Power Station 1 - Emergency Equip. for 36 MVA Power Station Fuel System Pad 1B - Earth Map and Bonding Design</v>
          </cell>
          <cell r="D3328" t="str">
            <v>'-</v>
          </cell>
          <cell r="E3328" t="str">
            <v>RES - Reserved Placeholder</v>
          </cell>
          <cell r="F3328" t="str">
            <v>Pending</v>
          </cell>
        </row>
        <row r="3329">
          <cell r="B3329" t="str">
            <v>6105AK124-6263-ESTD-0008</v>
          </cell>
          <cell r="C3329" t="str">
            <v>36 MVA Power Station 1 - Emergency Equip. for 36 MVA Power Station Fuel System Pad 1B - Hazardous Area Classification</v>
          </cell>
          <cell r="D3329" t="str">
            <v>'-</v>
          </cell>
          <cell r="E3329" t="str">
            <v>RES - Reserved Placeholder</v>
          </cell>
          <cell r="F3329" t="str">
            <v>Pending</v>
          </cell>
        </row>
        <row r="3330">
          <cell r="B3330" t="str">
            <v>6105AK124-6263-ESTD-0009</v>
          </cell>
          <cell r="C3330" t="str">
            <v>36 MVA Power Station 1 - Emergency Equip. for 36 MVA Power Station Fuel System Pad 1B - Thermal Management and Fire Prevention Design</v>
          </cell>
          <cell r="D3330" t="str">
            <v>'-</v>
          </cell>
          <cell r="E3330" t="str">
            <v>RES - Reserved Placeholder</v>
          </cell>
          <cell r="F3330" t="str">
            <v>Pending</v>
          </cell>
        </row>
        <row r="3331">
          <cell r="B3331" t="str">
            <v>6105AK124-6263-ESTD-0010</v>
          </cell>
          <cell r="C3331" t="str">
            <v>36 MVA Power Station 1 - Collection Sump from Bunds for 36 MVA Power Station Gen Pad 1B - Electrical Equipment Installation Requirements</v>
          </cell>
          <cell r="D3331" t="str">
            <v>'-</v>
          </cell>
          <cell r="E3331" t="str">
            <v>RES - Reserved Placeholder</v>
          </cell>
          <cell r="F3331" t="str">
            <v>Pending</v>
          </cell>
        </row>
        <row r="3332">
          <cell r="B3332" t="str">
            <v>6105AK124-6263-ESTD-0011</v>
          </cell>
          <cell r="C3332" t="str">
            <v>36 MVA Power Station 1 - Collection Sump from Bunds for 36 MVA Power Station Gen Pad 1B - Hazardous Area Classification</v>
          </cell>
          <cell r="D3332" t="str">
            <v>'-</v>
          </cell>
          <cell r="E3332" t="str">
            <v>RES - Reserved Placeholder</v>
          </cell>
          <cell r="F3332" t="str">
            <v>Pending</v>
          </cell>
        </row>
        <row r="3333">
          <cell r="B3333" t="str">
            <v>6105AK124-6263-ESTD-0012</v>
          </cell>
          <cell r="C3333" t="str">
            <v>36 MVA Power Station 1 - Collection Sump from Bunds for 36 MVA Power Station Gen Pad 1B - Thermal Management and Fire Prevention Design</v>
          </cell>
          <cell r="D3333" t="str">
            <v>'-</v>
          </cell>
          <cell r="E3333" t="str">
            <v>RES - Reserved Placeholder</v>
          </cell>
          <cell r="F3333" t="str">
            <v>Pending</v>
          </cell>
        </row>
        <row r="3334">
          <cell r="B3334" t="str">
            <v>6105AK124-6263-ESTD-0013</v>
          </cell>
          <cell r="C3334" t="str">
            <v>36 MVA Power Station 1 - Emergency Equip. for 36 MVA Power Station Fuel System Pad 1A - Electrical Equipment Installation Requirements</v>
          </cell>
          <cell r="D3334" t="str">
            <v>'-</v>
          </cell>
          <cell r="E3334" t="str">
            <v>RES - Reserved Placeholder</v>
          </cell>
          <cell r="F3334" t="str">
            <v>Pending</v>
          </cell>
        </row>
        <row r="3335">
          <cell r="B3335" t="str">
            <v>6105AK124-6263-ESTD-0014</v>
          </cell>
          <cell r="C3335" t="str">
            <v>36 MVA Power Station 1 - Emergency Equip. for 36 MVA Power Station Fuel System Pad 1B - Electrical Equipment Installation Requirements</v>
          </cell>
          <cell r="D3335" t="str">
            <v>'-</v>
          </cell>
          <cell r="E3335" t="str">
            <v>RES - Reserved Placeholder</v>
          </cell>
          <cell r="F3335" t="str">
            <v>Pending</v>
          </cell>
        </row>
        <row r="3336">
          <cell r="B3336" t="str">
            <v>6105AK124-6263-FDBD-0001</v>
          </cell>
          <cell r="C3336" t="str">
            <v>36 MVA Power Station 1 - Emergency Equip. for 36 MVA Power Station Fuel System Pad 1A - Control System Configuration</v>
          </cell>
          <cell r="D3336" t="str">
            <v>'-</v>
          </cell>
          <cell r="E3336" t="str">
            <v>RES - Reserved Placeholder</v>
          </cell>
          <cell r="F3336" t="str">
            <v>Pending</v>
          </cell>
        </row>
        <row r="3337">
          <cell r="B3337" t="str">
            <v>6105AK124-6263-FDBD-0002</v>
          </cell>
          <cell r="C3337" t="str">
            <v>36 MVA Power Station 1 - Emergency Equip. for 36 MVA Power Station Fuel System Pad 1B - Control System Configuration</v>
          </cell>
          <cell r="D3337" t="str">
            <v>'-</v>
          </cell>
          <cell r="E3337" t="str">
            <v>RES - Reserved Placeholder</v>
          </cell>
          <cell r="F3337" t="str">
            <v>Pending</v>
          </cell>
        </row>
        <row r="3338">
          <cell r="B3338" t="str">
            <v>6105AK124-6263-FDIA-0001</v>
          </cell>
          <cell r="C3338" t="str">
            <v>36 MVA Power Station 1 - Emergency Equip. for 36 MVA Power Station Fuel System Pad 1A - Emergency Shutdown System Design</v>
          </cell>
          <cell r="D3338" t="str">
            <v>'-</v>
          </cell>
          <cell r="E3338" t="str">
            <v>RES - Reserved Placeholder</v>
          </cell>
          <cell r="F3338" t="str">
            <v>Pending</v>
          </cell>
        </row>
        <row r="3339">
          <cell r="B3339" t="str">
            <v>6105AK124-6263-FDIA-0002</v>
          </cell>
          <cell r="C3339" t="str">
            <v>36 MVA Power Station 1 - Emergency Equip. for 36 MVA Power Station Fuel System Pad 1A - Control Network Architecture Design</v>
          </cell>
          <cell r="D3339" t="str">
            <v>'-</v>
          </cell>
          <cell r="E3339" t="str">
            <v>RES - Reserved Placeholder</v>
          </cell>
          <cell r="F3339" t="str">
            <v>Pending</v>
          </cell>
        </row>
        <row r="3340">
          <cell r="B3340" t="str">
            <v>6105AK124-6263-FDIA-0003</v>
          </cell>
          <cell r="C3340" t="str">
            <v>36 MVA Power Station 1 - Emergency Equip. for 36 MVA Power Station Fuel System Pad 1A - Control Network Communication Design</v>
          </cell>
          <cell r="D3340" t="str">
            <v>'-</v>
          </cell>
          <cell r="E3340" t="str">
            <v>RES - Reserved Placeholder</v>
          </cell>
          <cell r="F3340" t="str">
            <v>Pending</v>
          </cell>
        </row>
        <row r="3341">
          <cell r="B3341" t="str">
            <v>6105AK124-6263-FDIA-0004</v>
          </cell>
          <cell r="C3341" t="str">
            <v>36 MVA Power Station 1 - Emergency Equip. for 36 MVA Power Station Fuel System Pad 1B - Emergency Shutdown System Design</v>
          </cell>
          <cell r="D3341" t="str">
            <v>'-</v>
          </cell>
          <cell r="E3341" t="str">
            <v>RES - Reserved Placeholder</v>
          </cell>
          <cell r="F3341" t="str">
            <v>Pending</v>
          </cell>
        </row>
        <row r="3342">
          <cell r="B3342" t="str">
            <v>6105AK124-6263-FDIA-0005</v>
          </cell>
          <cell r="C3342" t="str">
            <v>36 MVA Power Station 1 - Emergency Equip. for 36 MVA Power Station Fuel System Pad 1B - Control Network Architecture Design</v>
          </cell>
          <cell r="D3342" t="str">
            <v>'-</v>
          </cell>
          <cell r="E3342" t="str">
            <v>RES - Reserved Placeholder</v>
          </cell>
          <cell r="F3342" t="str">
            <v>Pending</v>
          </cell>
        </row>
        <row r="3343">
          <cell r="B3343" t="str">
            <v>6105AK124-6263-FDIA-0006</v>
          </cell>
          <cell r="C3343" t="str">
            <v>36 MVA Power Station 1 - Emergency Equip. for 36 MVA Power Station Fuel System Pad 1B - Control Network Communication Design</v>
          </cell>
          <cell r="D3343" t="str">
            <v>'-</v>
          </cell>
          <cell r="E3343" t="str">
            <v>RES - Reserved Placeholder</v>
          </cell>
          <cell r="F3343" t="str">
            <v>Pending</v>
          </cell>
        </row>
        <row r="3344">
          <cell r="B3344" t="str">
            <v>6105AK124-6263-FLAY-0001</v>
          </cell>
          <cell r="C3344" t="str">
            <v>36 MVA Power Station 1 - Emergency Equip. for 36 MVA Power Station Fuel System Pad 1A - HMI and Graphics design</v>
          </cell>
          <cell r="D3344" t="str">
            <v>'-</v>
          </cell>
          <cell r="E3344" t="str">
            <v>RES - Reserved Placeholder</v>
          </cell>
          <cell r="F3344" t="str">
            <v>Pending</v>
          </cell>
        </row>
        <row r="3345">
          <cell r="B3345" t="str">
            <v>6105AK124-6263-FLAY-0002</v>
          </cell>
          <cell r="C3345" t="str">
            <v>36 MVA Power Station 1 - Emergency Equip. for 36 MVA Power Station Fuel System Pad 1B - HMI and Graphics design</v>
          </cell>
          <cell r="D3345" t="str">
            <v>'-</v>
          </cell>
          <cell r="E3345" t="str">
            <v>RES - Reserved Placeholder</v>
          </cell>
          <cell r="F3345" t="str">
            <v>Pending</v>
          </cell>
        </row>
        <row r="3346">
          <cell r="B3346" t="str">
            <v>6105AK124-6263-FLST-0001</v>
          </cell>
          <cell r="C3346" t="str">
            <v>36 MVA Power Station 1 - Emergency Equip. for 36 MVA Power Station Fuel System Pad 1A - Control Loop Register and Tuning Parameters</v>
          </cell>
          <cell r="D3346" t="str">
            <v>'-</v>
          </cell>
          <cell r="E3346" t="str">
            <v>RES - Reserved Placeholder</v>
          </cell>
          <cell r="F3346" t="str">
            <v>Pending</v>
          </cell>
        </row>
        <row r="3347">
          <cell r="B3347" t="str">
            <v>6105AK124-6263-FLST-0002</v>
          </cell>
          <cell r="C3347" t="str">
            <v>36 MVA Power Station 1 - Emergency Equip. for 36 MVA Power Station Fuel System Pad 1B - Control Loop Register and Tuning Parameters</v>
          </cell>
          <cell r="D3347" t="str">
            <v>'-</v>
          </cell>
          <cell r="E3347" t="str">
            <v>RES - Reserved Placeholder</v>
          </cell>
          <cell r="F3347" t="str">
            <v>Pending</v>
          </cell>
        </row>
        <row r="3348">
          <cell r="B3348" t="str">
            <v>6105AK124-6263-FNAR-0001</v>
          </cell>
          <cell r="C3348" t="str">
            <v>36 MVA Power Station 1 - Emergency Equip. for 36 MVA Power Station Fuel System Pad 1A - Emergency Shutdown System Control Narrative</v>
          </cell>
          <cell r="D3348" t="str">
            <v>'-</v>
          </cell>
          <cell r="E3348" t="str">
            <v>RES - Reserved Placeholder</v>
          </cell>
          <cell r="F3348" t="str">
            <v>Pending</v>
          </cell>
        </row>
        <row r="3349">
          <cell r="B3349" t="str">
            <v>6105AK124-6263-FNAR-0002</v>
          </cell>
          <cell r="C3349" t="str">
            <v>36 MVA Power Station 1 - Emergency Equip. for 36 MVA Power Station Fuel System Pad 1A - Control System Control Narrative and Interlock Design</v>
          </cell>
          <cell r="D3349" t="str">
            <v>'-</v>
          </cell>
          <cell r="E3349" t="str">
            <v>RES - Reserved Placeholder</v>
          </cell>
          <cell r="F3349" t="str">
            <v>Pending</v>
          </cell>
        </row>
        <row r="3350">
          <cell r="B3350" t="str">
            <v>6105AK124-6263-FNAR-0003</v>
          </cell>
          <cell r="C3350" t="str">
            <v>36 MVA Power Station 1 - Emergency Equip. for 36 MVA Power Station Fuel System Pad 1B - Emergency Shutdown System Control Narrative</v>
          </cell>
          <cell r="D3350" t="str">
            <v>'-</v>
          </cell>
          <cell r="E3350" t="str">
            <v>RES - Reserved Placeholder</v>
          </cell>
          <cell r="F3350" t="str">
            <v>Pending</v>
          </cell>
        </row>
        <row r="3351">
          <cell r="B3351" t="str">
            <v>6105AK124-6263-FNAR-0004</v>
          </cell>
          <cell r="C3351" t="str">
            <v>36 MVA Power Station 1 - Emergency Equip. for 36 MVA Power Station Fuel System Pad 1B - Control System Control Narrative and Interlock Design</v>
          </cell>
          <cell r="D3351" t="str">
            <v>'-</v>
          </cell>
          <cell r="E3351" t="str">
            <v>RES - Reserved Placeholder</v>
          </cell>
          <cell r="F3351" t="str">
            <v>Pending</v>
          </cell>
        </row>
        <row r="3352">
          <cell r="B3352" t="str">
            <v>6105AK124-6263-FPHL-0001</v>
          </cell>
          <cell r="C3352" t="str">
            <v>36 MVA Power Station 1 - Emergency Equip. for 36 MVA Power Station Fuel System Pad 1A - Control System Control Philosophy</v>
          </cell>
          <cell r="D3352" t="str">
            <v>'-</v>
          </cell>
          <cell r="E3352" t="str">
            <v>RES - Reserved Placeholder</v>
          </cell>
          <cell r="F3352" t="str">
            <v>Pending</v>
          </cell>
        </row>
        <row r="3353">
          <cell r="B3353" t="str">
            <v>6105AK124-6263-FPHL-0002</v>
          </cell>
          <cell r="C3353" t="str">
            <v>36 MVA Power Station 1 - Emergency Equip. for 36 MVA Power Station Fuel System Pad 1B - Control System Control Philosophy</v>
          </cell>
          <cell r="D3353" t="str">
            <v>'-</v>
          </cell>
          <cell r="E3353" t="str">
            <v>RES - Reserved Placeholder</v>
          </cell>
          <cell r="F3353" t="str">
            <v>Pending</v>
          </cell>
        </row>
        <row r="3354">
          <cell r="B3354" t="str">
            <v>6105AK124-6263-FPRC-0001</v>
          </cell>
          <cell r="C3354" t="str">
            <v>36 MVA Power Station 1 - Emergency Equip. for 36 MVA Power Station Fuel System Pad 1A - Alarm Classification Methodology</v>
          </cell>
          <cell r="D3354" t="str">
            <v>'-</v>
          </cell>
          <cell r="E3354" t="str">
            <v>RES - Reserved Placeholder</v>
          </cell>
          <cell r="F3354" t="str">
            <v>Pending</v>
          </cell>
        </row>
        <row r="3355">
          <cell r="B3355" t="str">
            <v>6105AK124-6263-FPRC-0002</v>
          </cell>
          <cell r="C3355" t="str">
            <v>36 MVA Power Station 1 - Emergency Equip. for 36 MVA Power Station Fuel System Pad 1B - Alarm Classification Methodology</v>
          </cell>
          <cell r="D3355" t="str">
            <v>'-</v>
          </cell>
          <cell r="E3355" t="str">
            <v>RES - Reserved Placeholder</v>
          </cell>
          <cell r="F3355" t="str">
            <v>Pending</v>
          </cell>
        </row>
        <row r="3356">
          <cell r="B3356" t="str">
            <v>6105AK124-6263-FSPC-0001</v>
          </cell>
          <cell r="C3356" t="str">
            <v>36 MVA Power Station 1 - Emergency Equip. for 36 MVA Power Station Fuel System Pad 1A - Control System Design Requirements</v>
          </cell>
          <cell r="D3356" t="str">
            <v>'-</v>
          </cell>
          <cell r="E3356" t="str">
            <v>RES - Reserved Placeholder</v>
          </cell>
          <cell r="F3356" t="str">
            <v>Pending</v>
          </cell>
        </row>
        <row r="3357">
          <cell r="B3357" t="str">
            <v>6105AK124-6263-FSPC-0002</v>
          </cell>
          <cell r="C3357" t="str">
            <v>36 MVA Power Station 1 - Emergency Equip. for 36 MVA Power Station Fuel System Pad 1A - Historian and Server Design</v>
          </cell>
          <cell r="D3357" t="str">
            <v>'-</v>
          </cell>
          <cell r="E3357" t="str">
            <v>RES - Reserved Placeholder</v>
          </cell>
          <cell r="F3357" t="str">
            <v>Pending</v>
          </cell>
        </row>
        <row r="3358">
          <cell r="B3358" t="str">
            <v>6105AK124-6263-FSPC-0003</v>
          </cell>
          <cell r="C3358" t="str">
            <v>36 MVA Power Station 1 - Emergency Equip. for 36 MVA Power Station Fuel System Pad 1B - Control System Design Requirements</v>
          </cell>
          <cell r="D3358" t="str">
            <v>'-</v>
          </cell>
          <cell r="E3358" t="str">
            <v>RES - Reserved Placeholder</v>
          </cell>
          <cell r="F3358" t="str">
            <v>Pending</v>
          </cell>
        </row>
        <row r="3359">
          <cell r="B3359" t="str">
            <v>6105AK124-6263-FSPC-0004</v>
          </cell>
          <cell r="C3359" t="str">
            <v>36 MVA Power Station 1 - Emergency Equip. for 36 MVA Power Station Fuel System Pad 1B - Historian and Server Design</v>
          </cell>
          <cell r="D3359" t="str">
            <v>'-</v>
          </cell>
          <cell r="E3359" t="str">
            <v>RES - Reserved Placeholder</v>
          </cell>
          <cell r="F3359" t="str">
            <v>Pending</v>
          </cell>
        </row>
        <row r="3360">
          <cell r="B3360" t="str">
            <v>6105AK124-6263-ICAL-0001</v>
          </cell>
          <cell r="C3360" t="str">
            <v>36 MVA Power Station 1 - Emergency Equip. for 36 MVA Power Station Fuel System Pad 1A - Instrument Sizing and Specification Sheets</v>
          </cell>
          <cell r="D3360" t="str">
            <v>'-</v>
          </cell>
          <cell r="E3360" t="str">
            <v>RES - Reserved Placeholder</v>
          </cell>
          <cell r="F3360" t="str">
            <v>Pending</v>
          </cell>
        </row>
        <row r="3361">
          <cell r="B3361" t="str">
            <v>6105AK124-6263-ICAL-0002</v>
          </cell>
          <cell r="C3361" t="str">
            <v>36 MVA Power Station 1 - Emergency Equip. for 36 MVA Power Station Fuel System Pad 1A - Safety Instrumented System Design and Calculations</v>
          </cell>
          <cell r="D3361" t="str">
            <v>'-</v>
          </cell>
          <cell r="E3361" t="str">
            <v>RES - Reserved Placeholder</v>
          </cell>
          <cell r="F3361" t="str">
            <v>Pending</v>
          </cell>
        </row>
        <row r="3362">
          <cell r="B3362" t="str">
            <v>6105AK124-6263-ICAL-0003</v>
          </cell>
          <cell r="C3362" t="str">
            <v>36 MVA Power Station 1 - Emergency Equip. for 36 MVA Power Station Fuel System Pad 1A - Hazardous Area Classification Design and Calculations</v>
          </cell>
          <cell r="D3362" t="str">
            <v>'-</v>
          </cell>
          <cell r="E3362" t="str">
            <v>RES - Reserved Placeholder</v>
          </cell>
          <cell r="F3362" t="str">
            <v>Pending</v>
          </cell>
        </row>
        <row r="3363">
          <cell r="B3363" t="str">
            <v>6105AK124-6263-ICAL-0004</v>
          </cell>
          <cell r="C3363" t="str">
            <v>36 MVA Power Station 1 - Collection Sump from Bunds for 36 MVA Power Station Gen Pad 1A - Instrument Sizing and Specification Sheets</v>
          </cell>
          <cell r="D3363" t="str">
            <v>'-</v>
          </cell>
          <cell r="E3363" t="str">
            <v>RES - Reserved Placeholder</v>
          </cell>
          <cell r="F3363" t="str">
            <v>Pending</v>
          </cell>
        </row>
        <row r="3364">
          <cell r="B3364" t="str">
            <v>6105AK124-6263-ICAL-0005</v>
          </cell>
          <cell r="C3364" t="str">
            <v>36 MVA Power Station 1 - Collection Sump from Bunds for 36 MVA Power Station Gen Pad 1A - Hazardous Area Classification Design and Calculations</v>
          </cell>
          <cell r="D3364" t="str">
            <v>'-</v>
          </cell>
          <cell r="E3364" t="str">
            <v>RES - Reserved Placeholder</v>
          </cell>
          <cell r="F3364" t="str">
            <v>Pending</v>
          </cell>
        </row>
        <row r="3365">
          <cell r="B3365" t="str">
            <v>6105AK124-6263-ICAL-0006</v>
          </cell>
          <cell r="C3365" t="str">
            <v>36 MVA Power Station 1 - Emergency Equip. for 36 MVA Power Station Fuel System Pad 1B - Instrument Sizing and Specification Sheets</v>
          </cell>
          <cell r="D3365" t="str">
            <v>'-</v>
          </cell>
          <cell r="E3365" t="str">
            <v>RES - Reserved Placeholder</v>
          </cell>
          <cell r="F3365" t="str">
            <v>Pending</v>
          </cell>
        </row>
        <row r="3366">
          <cell r="B3366" t="str">
            <v>6105AK124-6263-ICAL-0007</v>
          </cell>
          <cell r="C3366" t="str">
            <v>36 MVA Power Station 1 - Emergency Equip. for 36 MVA Power Station Fuel System Pad 1B - Safety Instrumented System Design and Calculations</v>
          </cell>
          <cell r="D3366" t="str">
            <v>'-</v>
          </cell>
          <cell r="E3366" t="str">
            <v>RES - Reserved Placeholder</v>
          </cell>
          <cell r="F3366" t="str">
            <v>Pending</v>
          </cell>
        </row>
        <row r="3367">
          <cell r="B3367" t="str">
            <v>6105AK124-6263-ICAL-0008</v>
          </cell>
          <cell r="C3367" t="str">
            <v>36 MVA Power Station 1 - Emergency Equip. for 36 MVA Power Station Fuel System Pad 1B - Hazardous Area Classification Design and Calculations</v>
          </cell>
          <cell r="D3367" t="str">
            <v>'-</v>
          </cell>
          <cell r="E3367" t="str">
            <v>RES - Reserved Placeholder</v>
          </cell>
          <cell r="F3367" t="str">
            <v>Pending</v>
          </cell>
        </row>
        <row r="3368">
          <cell r="B3368" t="str">
            <v>6105AK124-6263-ICAL-0009</v>
          </cell>
          <cell r="C3368" t="str">
            <v>36 MVA Power Station 1 - Collection Sump from Bunds for 36 MVA Power Station Gen Pad 1B - Instrument Sizing and Specification Sheets</v>
          </cell>
          <cell r="D3368" t="str">
            <v>'-</v>
          </cell>
          <cell r="E3368" t="str">
            <v>RES - Reserved Placeholder</v>
          </cell>
          <cell r="F3368" t="str">
            <v>Pending</v>
          </cell>
        </row>
        <row r="3369">
          <cell r="B3369" t="str">
            <v>6105AK124-6263-ICAL-0010</v>
          </cell>
          <cell r="C3369" t="str">
            <v>36 MVA Power Station 1 - Collection Sump from Bunds for 36 MVA Power Station Gen Pad 1B - Hazardous Area Classification Design and Calculations</v>
          </cell>
          <cell r="D3369" t="str">
            <v>'-</v>
          </cell>
          <cell r="E3369" t="str">
            <v>RES - Reserved Placeholder</v>
          </cell>
          <cell r="F3369" t="str">
            <v>Pending</v>
          </cell>
        </row>
        <row r="3370">
          <cell r="B3370" t="str">
            <v>6105AK124-6263-IDIA-0001</v>
          </cell>
          <cell r="C3370" t="str">
            <v>36 MVA Power Station 1 - Emergency Equip. for 36 MVA Power Station Fuel System Pad 1A - Smoke and Fire Detection System Design</v>
          </cell>
          <cell r="D3370" t="str">
            <v>'-</v>
          </cell>
          <cell r="E3370" t="str">
            <v>RES - Reserved Placeholder</v>
          </cell>
          <cell r="F3370" t="str">
            <v>Pending</v>
          </cell>
        </row>
        <row r="3371">
          <cell r="B3371" t="str">
            <v>6105AK124-6263-IDIA-0002</v>
          </cell>
          <cell r="C3371" t="str">
            <v>36 MVA Power Station 1 - Emergency Equip. for 36 MVA Power Station Fuel System Pad 1A - Confined Space Protection System Design</v>
          </cell>
          <cell r="D3371" t="str">
            <v>'-</v>
          </cell>
          <cell r="E3371" t="str">
            <v>RES - Reserved Placeholder</v>
          </cell>
          <cell r="F3371" t="str">
            <v>Pending</v>
          </cell>
        </row>
        <row r="3372">
          <cell r="B3372" t="str">
            <v>6105AK124-6263-IDIA-0003</v>
          </cell>
          <cell r="C3372" t="str">
            <v>36 MVA Power Station 1 - Collection Sump from Bunds for 36 MVA Power Station Gen Pad 1A - Smoke and Fire Detection System Design</v>
          </cell>
          <cell r="D3372" t="str">
            <v>'-</v>
          </cell>
          <cell r="E3372" t="str">
            <v>RES - Reserved Placeholder</v>
          </cell>
          <cell r="F3372" t="str">
            <v>Pending</v>
          </cell>
        </row>
        <row r="3373">
          <cell r="B3373" t="str">
            <v>6105AK124-6263-IDIA-0004</v>
          </cell>
          <cell r="C3373" t="str">
            <v>36 MVA Power Station 1 - Collection Sump from Bunds for 36 MVA Power Station Gen Pad 1A - Confined Space Protection System Design</v>
          </cell>
          <cell r="D3373" t="str">
            <v>'-</v>
          </cell>
          <cell r="E3373" t="str">
            <v>RES - Reserved Placeholder</v>
          </cell>
          <cell r="F3373" t="str">
            <v>Pending</v>
          </cell>
        </row>
        <row r="3374">
          <cell r="B3374" t="str">
            <v>6105AK124-6263-IDIA-0005</v>
          </cell>
          <cell r="C3374" t="str">
            <v>36 MVA Power Station 1 - Emergency Equip. for 36 MVA Power Station Fuel System Pad 1B - Smoke and Fire Detection System Design</v>
          </cell>
          <cell r="D3374" t="str">
            <v>'-</v>
          </cell>
          <cell r="E3374" t="str">
            <v>RES - Reserved Placeholder</v>
          </cell>
          <cell r="F3374" t="str">
            <v>Pending</v>
          </cell>
        </row>
        <row r="3375">
          <cell r="B3375" t="str">
            <v>6105AK124-6263-IDIA-0006</v>
          </cell>
          <cell r="C3375" t="str">
            <v>36 MVA Power Station 1 - Emergency Equip. for 36 MVA Power Station Fuel System Pad 1B - Confined Space Protection System Design</v>
          </cell>
          <cell r="D3375" t="str">
            <v>'-</v>
          </cell>
          <cell r="E3375" t="str">
            <v>RES - Reserved Placeholder</v>
          </cell>
          <cell r="F3375" t="str">
            <v>Pending</v>
          </cell>
        </row>
        <row r="3376">
          <cell r="B3376" t="str">
            <v>6105AK124-6263-IDIA-0007</v>
          </cell>
          <cell r="C3376" t="str">
            <v>36 MVA Power Station 1 - Collection Sump from Bunds for 36 MVA Power Station Gen Pad 1B - Smoke and Fire Detection System Design</v>
          </cell>
          <cell r="D3376" t="str">
            <v>'-</v>
          </cell>
          <cell r="E3376" t="str">
            <v>RES - Reserved Placeholder</v>
          </cell>
          <cell r="F3376" t="str">
            <v>Pending</v>
          </cell>
        </row>
        <row r="3377">
          <cell r="B3377" t="str">
            <v>6105AK124-6263-IDIA-0008</v>
          </cell>
          <cell r="C3377" t="str">
            <v>36 MVA Power Station 1 - Collection Sump from Bunds for 36 MVA Power Station Gen Pad 1B - Confined Space Protection System Design</v>
          </cell>
          <cell r="D3377" t="str">
            <v>'-</v>
          </cell>
          <cell r="E3377" t="str">
            <v>RES - Reserved Placeholder</v>
          </cell>
          <cell r="F3377" t="str">
            <v>Pending</v>
          </cell>
        </row>
        <row r="3378">
          <cell r="B3378" t="str">
            <v>6105AK124-6263-IHAC-0001</v>
          </cell>
          <cell r="C3378" t="str">
            <v>36 MVA Power Station 1 - Emergency Equip. for 36 MVA Power Station Fuel System Pad 1A - Process Safety Design Review (HAZOP and LOPA)</v>
          </cell>
          <cell r="D3378" t="str">
            <v>'-</v>
          </cell>
          <cell r="E3378" t="str">
            <v>RES - Reserved Placeholder</v>
          </cell>
          <cell r="F3378" t="str">
            <v>Pending</v>
          </cell>
        </row>
        <row r="3379">
          <cell r="B3379" t="str">
            <v>6105AK124-6263-IHAC-0002</v>
          </cell>
          <cell r="C3379" t="str">
            <v>36 MVA Power Station 1 - Emergency Equip. for 36 MVA Power Station Fuel System Pad 1B - Process Safety Design Review (HAZOP and LOPA)</v>
          </cell>
          <cell r="D3379" t="str">
            <v>'-</v>
          </cell>
          <cell r="E3379" t="str">
            <v>RES - Reserved Placeholder</v>
          </cell>
          <cell r="F3379" t="str">
            <v>Pending</v>
          </cell>
        </row>
        <row r="3380">
          <cell r="B3380" t="str">
            <v>6105AK124-6263-IITD-0001</v>
          </cell>
          <cell r="C3380" t="str">
            <v>36 MVA Power Station 1 - Emergency Equip. for 36 MVA Power Station Fuel System Pad 1A - Instrument Wiring Loop Diagrams and Cable Schedule</v>
          </cell>
          <cell r="D3380" t="str">
            <v>'-</v>
          </cell>
          <cell r="E3380" t="str">
            <v>RES - Reserved Placeholder</v>
          </cell>
          <cell r="F3380" t="str">
            <v>Pending</v>
          </cell>
        </row>
        <row r="3381">
          <cell r="B3381" t="str">
            <v>6105AK124-6263-IITD-0002</v>
          </cell>
          <cell r="C3381" t="str">
            <v>36 MVA Power Station 1 - Collection Sump from Bunds for 36 MVA Power Station Gen Pad 1A - Instrument Wiring Loop Diagrams and Cable Schedule</v>
          </cell>
          <cell r="D3381" t="str">
            <v>'-</v>
          </cell>
          <cell r="E3381" t="str">
            <v>RES - Reserved Placeholder</v>
          </cell>
          <cell r="F3381" t="str">
            <v>Pending</v>
          </cell>
        </row>
        <row r="3382">
          <cell r="B3382" t="str">
            <v>6105AK124-6263-IITD-0003</v>
          </cell>
          <cell r="C3382" t="str">
            <v>36 MVA Power Station 1 - Emergency Equip. for 36 MVA Power Station Fuel System Pad 1B - Instrument Wiring Loop Diagrams and Cable Schedule</v>
          </cell>
          <cell r="D3382" t="str">
            <v>'-</v>
          </cell>
          <cell r="E3382" t="str">
            <v>RES - Reserved Placeholder</v>
          </cell>
          <cell r="F3382" t="str">
            <v>Pending</v>
          </cell>
        </row>
        <row r="3383">
          <cell r="B3383" t="str">
            <v>6105AK124-6263-IITD-0004</v>
          </cell>
          <cell r="C3383" t="str">
            <v>36 MVA Power Station 1 - Collection Sump from Bunds for 36 MVA Power Station Gen Pad 1B - Instrument Wiring Loop Diagrams and Cable Schedule</v>
          </cell>
          <cell r="D3383" t="str">
            <v>'-</v>
          </cell>
          <cell r="E3383" t="str">
            <v>RES - Reserved Placeholder</v>
          </cell>
          <cell r="F3383" t="str">
            <v>Pending</v>
          </cell>
        </row>
        <row r="3384">
          <cell r="B3384" t="str">
            <v>6105AK124-6263-ILST-0001</v>
          </cell>
          <cell r="C3384" t="str">
            <v>36 MVA Power Station 1 - Emergency Equip. for 36 MVA Power Station Fuel System Pad 1A - Instrumentation Equipment Tag Register</v>
          </cell>
          <cell r="D3384" t="str">
            <v>'-</v>
          </cell>
          <cell r="E3384" t="str">
            <v>RES - Reserved Placeholder</v>
          </cell>
          <cell r="F3384" t="str">
            <v>Pending</v>
          </cell>
        </row>
        <row r="3385">
          <cell r="B3385" t="str">
            <v>6105AK124-6263-ILST-0002</v>
          </cell>
          <cell r="C3385" t="str">
            <v>36 MVA Power Station 1 - Collection Sump from Bunds for 36 MVA Power Station Gen Pad 1A - Instrumentation Equipment Tag Register</v>
          </cell>
          <cell r="D3385" t="str">
            <v>'-</v>
          </cell>
          <cell r="E3385" t="str">
            <v>RES - Reserved Placeholder</v>
          </cell>
          <cell r="F3385" t="str">
            <v>Pending</v>
          </cell>
        </row>
        <row r="3386">
          <cell r="B3386" t="str">
            <v>6105AK124-6263-ILST-0003</v>
          </cell>
          <cell r="C3386" t="str">
            <v>36 MVA Power Station 1 - Collection Sump from Bunds for 36 MVA Power Station Gen Pad 1A - Equipment Alarm and Trip Level Register</v>
          </cell>
          <cell r="D3386" t="str">
            <v>'-</v>
          </cell>
          <cell r="E3386" t="str">
            <v>RES - Reserved Placeholder</v>
          </cell>
          <cell r="F3386" t="str">
            <v>Pending</v>
          </cell>
        </row>
        <row r="3387">
          <cell r="B3387" t="str">
            <v>6105AK124-6263-ILST-0004</v>
          </cell>
          <cell r="C3387" t="str">
            <v>36 MVA Power Station 1 - Emergency Equip. for 36 MVA Power Station Fuel System Pad 1B - Instrumentation Equipment Tag Register</v>
          </cell>
          <cell r="D3387" t="str">
            <v>'-</v>
          </cell>
          <cell r="E3387" t="str">
            <v>RES - Reserved Placeholder</v>
          </cell>
          <cell r="F3387" t="str">
            <v>Pending</v>
          </cell>
        </row>
        <row r="3388">
          <cell r="B3388" t="str">
            <v>6105AK124-6263-ILST-0005</v>
          </cell>
          <cell r="C3388" t="str">
            <v>36 MVA Power Station 1 - Collection Sump from Bunds for 36 MVA Power Station Gen Pad 1B - Instrumentation Equipment Tag Register</v>
          </cell>
          <cell r="D3388" t="str">
            <v>'-</v>
          </cell>
          <cell r="E3388" t="str">
            <v>RES - Reserved Placeholder</v>
          </cell>
          <cell r="F3388" t="str">
            <v>Pending</v>
          </cell>
        </row>
        <row r="3389">
          <cell r="B3389" t="str">
            <v>6105AK124-6263-ILST-0006</v>
          </cell>
          <cell r="C3389" t="str">
            <v>36 MVA Power Station 1 - Collection Sump from Bunds for 36 MVA Power Station Gen Pad 1B - Equipment Alarm and Trip Level Register</v>
          </cell>
          <cell r="D3389" t="str">
            <v>'-</v>
          </cell>
          <cell r="E3389" t="str">
            <v>RES - Reserved Placeholder</v>
          </cell>
          <cell r="F3389" t="str">
            <v>Pending</v>
          </cell>
        </row>
        <row r="3390">
          <cell r="B3390" t="str">
            <v>6105AK124-6263-INAR-0001</v>
          </cell>
          <cell r="C3390" t="str">
            <v>36 MVA Power Station 1 - Emergency Equip. for 36 MVA Power Station Fuel System Pad 1A - Plant Instruments Control Philosophy and Narrative</v>
          </cell>
          <cell r="D3390" t="str">
            <v>'-</v>
          </cell>
          <cell r="E3390" t="str">
            <v>RES - Reserved Placeholder</v>
          </cell>
          <cell r="F3390" t="str">
            <v>Pending</v>
          </cell>
        </row>
        <row r="3391">
          <cell r="B3391" t="str">
            <v>6105AK124-6263-INAR-0002</v>
          </cell>
          <cell r="C3391" t="str">
            <v>36 MVA Power Station 1 - Emergency Equip. for 36 MVA Power Station Fuel System Pad 1B - Plant Instruments Control Philosophy and Narrative</v>
          </cell>
          <cell r="D3391" t="str">
            <v>'-</v>
          </cell>
          <cell r="E3391" t="str">
            <v>RES - Reserved Placeholder</v>
          </cell>
          <cell r="F3391" t="str">
            <v>Pending</v>
          </cell>
        </row>
        <row r="3392">
          <cell r="B3392" t="str">
            <v>6105AK124-6263-IPFD-0001</v>
          </cell>
          <cell r="C3392" t="str">
            <v>36 MVA Power Station 1 - Emergency Equip. for 36 MVA Power Station Fuel System Pad 1A - Process Flow Diagram</v>
          </cell>
          <cell r="D3392" t="str">
            <v>'-</v>
          </cell>
          <cell r="E3392" t="str">
            <v>RES - Reserved Placeholder</v>
          </cell>
          <cell r="F3392" t="str">
            <v>Pending</v>
          </cell>
        </row>
        <row r="3393">
          <cell r="B3393" t="str">
            <v>6105AK124-6263-IPFD-0002</v>
          </cell>
          <cell r="C3393" t="str">
            <v>36 MVA Power Station 1 - Emergency Equip. for 36 MVA Power Station Fuel System Pad 1B - Process Flow Diagram</v>
          </cell>
          <cell r="D3393" t="str">
            <v>'-</v>
          </cell>
          <cell r="E3393" t="str">
            <v>RES - Reserved Placeholder</v>
          </cell>
          <cell r="F3393" t="str">
            <v>Pending</v>
          </cell>
        </row>
        <row r="3394">
          <cell r="B3394" t="str">
            <v>6105AK124-6263-IPID-0001</v>
          </cell>
          <cell r="C3394" t="str">
            <v>36 MVA Power Station 1 - Emergency Equip. for 36 MVA Power Station Fuel System Pad 1A - Pipe and Instrument Diagrams</v>
          </cell>
          <cell r="D3394" t="str">
            <v>'-</v>
          </cell>
          <cell r="E3394" t="str">
            <v>RES - Reserved Placeholder</v>
          </cell>
          <cell r="F3394" t="str">
            <v>Pending</v>
          </cell>
        </row>
        <row r="3395">
          <cell r="B3395" t="str">
            <v>6105AK124-6263-IPID-0002</v>
          </cell>
          <cell r="C3395" t="str">
            <v>36 MVA Power Station 1 - Collection Sump from Bunds for 36 MVA Power Station Gen Pad 1A - Pipe and Instrument Diagrams</v>
          </cell>
          <cell r="D3395" t="str">
            <v>'-</v>
          </cell>
          <cell r="E3395" t="str">
            <v>RES - Reserved Placeholder</v>
          </cell>
          <cell r="F3395" t="str">
            <v>Pending</v>
          </cell>
        </row>
        <row r="3396">
          <cell r="B3396" t="str">
            <v>6105AK124-6263-IPID-0003</v>
          </cell>
          <cell r="C3396" t="str">
            <v>36 MVA Power Station 1 - Emergency Equip. for 36 MVA Power Station Fuel System Pad 1B - Pipe and Instrument Diagrams</v>
          </cell>
          <cell r="D3396" t="str">
            <v>'-</v>
          </cell>
          <cell r="E3396" t="str">
            <v>RES - Reserved Placeholder</v>
          </cell>
          <cell r="F3396" t="str">
            <v>Pending</v>
          </cell>
        </row>
        <row r="3397">
          <cell r="B3397" t="str">
            <v>6105AK124-6263-IPID-0004</v>
          </cell>
          <cell r="C3397" t="str">
            <v>36 MVA Power Station 1 - Collection Sump from Bunds for 36 MVA Power Station Gen Pad 1B - Pipe and Instrument Diagrams</v>
          </cell>
          <cell r="D3397" t="str">
            <v>'-</v>
          </cell>
          <cell r="E3397" t="str">
            <v>RES - Reserved Placeholder</v>
          </cell>
          <cell r="F3397" t="str">
            <v>Pending</v>
          </cell>
        </row>
        <row r="3398">
          <cell r="B3398" t="str">
            <v>6105AK124-6263-IQRA-0001</v>
          </cell>
          <cell r="C3398" t="str">
            <v>36 MVA Power Station 1 - Emergency Equip. for 36 MVA Power Station Fuel System Pad 1A - Risk Assessment: Fire and Explosions</v>
          </cell>
          <cell r="D3398" t="str">
            <v>'-</v>
          </cell>
          <cell r="E3398" t="str">
            <v>RES - Reserved Placeholder</v>
          </cell>
          <cell r="F3398" t="str">
            <v>Pending</v>
          </cell>
        </row>
        <row r="3399">
          <cell r="B3399" t="str">
            <v>6105AK124-6263-IQRA-0002</v>
          </cell>
          <cell r="C3399" t="str">
            <v>36 MVA Power Station 1 - Emergency Equip. for 36 MVA Power Station Fuel System Pad 1A - Risk Assessment: Hazardous Substances</v>
          </cell>
          <cell r="D3399" t="str">
            <v>'-</v>
          </cell>
          <cell r="E3399" t="str">
            <v>RES - Reserved Placeholder</v>
          </cell>
          <cell r="F3399" t="str">
            <v>Pending</v>
          </cell>
        </row>
        <row r="3400">
          <cell r="B3400" t="str">
            <v>6105AK124-6263-IQRA-0003</v>
          </cell>
          <cell r="C3400" t="str">
            <v>36 MVA Power Station 1 - Collection Sump from Bunds for 36 MVA Power Station Gen Pad 1A - Risk Assessment: Fire and Explosions</v>
          </cell>
          <cell r="D3400" t="str">
            <v>'-</v>
          </cell>
          <cell r="E3400" t="str">
            <v>RES - Reserved Placeholder</v>
          </cell>
          <cell r="F3400" t="str">
            <v>Pending</v>
          </cell>
        </row>
        <row r="3401">
          <cell r="B3401" t="str">
            <v>6105AK124-6263-IQRA-0004</v>
          </cell>
          <cell r="C3401" t="str">
            <v>36 MVA Power Station 1 - Emergency Equip. for 36 MVA Power Station Fuel System Pad 1B - Risk Assessment: Fire and Explosions</v>
          </cell>
          <cell r="D3401" t="str">
            <v>'-</v>
          </cell>
          <cell r="E3401" t="str">
            <v>RES - Reserved Placeholder</v>
          </cell>
          <cell r="F3401" t="str">
            <v>Pending</v>
          </cell>
        </row>
        <row r="3402">
          <cell r="B3402" t="str">
            <v>6105AK124-6263-IQRA-0005</v>
          </cell>
          <cell r="C3402" t="str">
            <v>36 MVA Power Station 1 - Emergency Equip. for 36 MVA Power Station Fuel System Pad 1B - Risk Assessment: Hazardous Substances</v>
          </cell>
          <cell r="D3402" t="str">
            <v>'-</v>
          </cell>
          <cell r="E3402" t="str">
            <v>RES - Reserved Placeholder</v>
          </cell>
          <cell r="F3402" t="str">
            <v>Pending</v>
          </cell>
        </row>
        <row r="3403">
          <cell r="B3403" t="str">
            <v>6105AK124-6263-IQRA-0006</v>
          </cell>
          <cell r="C3403" t="str">
            <v>36 MVA Power Station 1 - Collection Sump from Bunds for 36 MVA Power Station Gen Pad 1B - Risk Assessment: Fire and Explosions</v>
          </cell>
          <cell r="D3403" t="str">
            <v>'-</v>
          </cell>
          <cell r="E3403" t="str">
            <v>RES - Reserved Placeholder</v>
          </cell>
          <cell r="F3403" t="str">
            <v>Pending</v>
          </cell>
        </row>
        <row r="3404">
          <cell r="B3404" t="str">
            <v>6105AK124-6263-ISPC-0001</v>
          </cell>
          <cell r="C3404" t="str">
            <v>36 MVA Power Station 1 - Emergency Equip. for 36 MVA Power Station Fuel System Pad 1A - Automated Isolation Valve Specification</v>
          </cell>
          <cell r="D3404" t="str">
            <v>'-</v>
          </cell>
          <cell r="E3404" t="str">
            <v>RES - Reserved Placeholder</v>
          </cell>
          <cell r="F3404" t="str">
            <v>Pending</v>
          </cell>
        </row>
        <row r="3405">
          <cell r="B3405" t="str">
            <v>6105AK124-6263-ISPC-0002</v>
          </cell>
          <cell r="C3405" t="str">
            <v>36 MVA Power Station 1 - Emergency Equip. for 36 MVA Power Station Fuel System Pad 1A - Junction Box and Interface Cabinet Design</v>
          </cell>
          <cell r="D3405" t="str">
            <v>'-</v>
          </cell>
          <cell r="E3405" t="str">
            <v>RES - Reserved Placeholder</v>
          </cell>
          <cell r="F3405" t="str">
            <v>Pending</v>
          </cell>
        </row>
        <row r="3406">
          <cell r="B3406" t="str">
            <v>6105AK124-6263-ISPC-0003</v>
          </cell>
          <cell r="C3406" t="str">
            <v>36 MVA Power Station 1 - Collection Sump from Bunds for 36 MVA Power Station Gen Pad 1A - Automated Isolation Valve Specification</v>
          </cell>
          <cell r="D3406" t="str">
            <v>'-</v>
          </cell>
          <cell r="E3406" t="str">
            <v>RES - Reserved Placeholder</v>
          </cell>
          <cell r="F3406" t="str">
            <v>Pending</v>
          </cell>
        </row>
        <row r="3407">
          <cell r="B3407" t="str">
            <v>6105AK124-6263-ISPC-0004</v>
          </cell>
          <cell r="C3407" t="str">
            <v>36 MVA Power Station 1 - Emergency Equip. for 36 MVA Power Station Fuel System Pad 1B - Automated Isolation Valve Specification</v>
          </cell>
          <cell r="D3407" t="str">
            <v>'-</v>
          </cell>
          <cell r="E3407" t="str">
            <v>RES - Reserved Placeholder</v>
          </cell>
          <cell r="F3407" t="str">
            <v>Pending</v>
          </cell>
        </row>
        <row r="3408">
          <cell r="B3408" t="str">
            <v>6105AK124-6263-ISPC-0005</v>
          </cell>
          <cell r="C3408" t="str">
            <v>36 MVA Power Station 1 - Emergency Equip. for 36 MVA Power Station Fuel System Pad 1B - Junction Box and Interface Cabinet Design</v>
          </cell>
          <cell r="D3408" t="str">
            <v>'-</v>
          </cell>
          <cell r="E3408" t="str">
            <v>RES - Reserved Placeholder</v>
          </cell>
          <cell r="F3408" t="str">
            <v>Pending</v>
          </cell>
        </row>
        <row r="3409">
          <cell r="B3409" t="str">
            <v>6105AK124-6263-ISPC-0006</v>
          </cell>
          <cell r="C3409" t="str">
            <v>36 MVA Power Station 1 - Collection Sump from Bunds for 36 MVA Power Station Gen Pad 1B - Automated Isolation Valve Specification</v>
          </cell>
          <cell r="D3409" t="str">
            <v>'-</v>
          </cell>
          <cell r="E3409" t="str">
            <v>RES - Reserved Placeholder</v>
          </cell>
          <cell r="F3409" t="str">
            <v>Pending</v>
          </cell>
        </row>
        <row r="3410">
          <cell r="B3410" t="str">
            <v>6105AK124-6263-ISPC-0007</v>
          </cell>
          <cell r="C3410" t="str">
            <v>36 MVA Power Station 1 - Emergency Equip. for 36 MVA Power Station Fuel System Pad 1A - Emergency Shutdown System Design</v>
          </cell>
          <cell r="D3410" t="str">
            <v>'-</v>
          </cell>
          <cell r="E3410" t="str">
            <v>RES - Reserved Placeholder</v>
          </cell>
          <cell r="F3410" t="str">
            <v>Pending</v>
          </cell>
        </row>
        <row r="3411">
          <cell r="B3411" t="str">
            <v>6105AK124-6263-ISPC-0008</v>
          </cell>
          <cell r="C3411" t="str">
            <v>36 MVA Power Station 1 - Emergency Equip. for 36 MVA Power Station Fuel System Pad 1B - Emergency Shutdown System Design</v>
          </cell>
          <cell r="D3411" t="str">
            <v>'-</v>
          </cell>
          <cell r="E3411" t="str">
            <v>RES - Reserved Placeholder</v>
          </cell>
          <cell r="F3411" t="str">
            <v>Pending</v>
          </cell>
        </row>
        <row r="3412">
          <cell r="B3412" t="str">
            <v>6105AK124-6263-MCAL-0001</v>
          </cell>
          <cell r="C3412" t="str">
            <v>36 MVA Power Station 1 - Emergency Equip. for 36 MVA Power Station Fuel System Pad 1A - Piping Pressure Drop Calculations</v>
          </cell>
          <cell r="D3412" t="str">
            <v>'-</v>
          </cell>
          <cell r="E3412" t="str">
            <v>RES - Reserved Placeholder</v>
          </cell>
          <cell r="F3412" t="str">
            <v>Pending</v>
          </cell>
        </row>
        <row r="3413">
          <cell r="B3413" t="str">
            <v>6105AK124-6263-MCAL-0002</v>
          </cell>
          <cell r="C3413" t="str">
            <v>36 MVA Power Station 1 - Emergency Equip. for 36 MVA Power Station Fuel System Pad 1A - Vessel and Structure Design with Stress Analysis Calcs</v>
          </cell>
          <cell r="D3413" t="str">
            <v>'-</v>
          </cell>
          <cell r="E3413" t="str">
            <v>RES - Reserved Placeholder</v>
          </cell>
          <cell r="F3413" t="str">
            <v>Pending</v>
          </cell>
        </row>
        <row r="3414">
          <cell r="B3414" t="str">
            <v>6105AK124-6263-MCAL-0003</v>
          </cell>
          <cell r="C3414" t="str">
            <v>36 MVA Power Station 1 - Collection Sump from Bunds for 36 MVA Power Station Gen Pad 1A - Piping Pressure Drop Calculations</v>
          </cell>
          <cell r="D3414" t="str">
            <v>'-</v>
          </cell>
          <cell r="E3414" t="str">
            <v>RES - Reserved Placeholder</v>
          </cell>
          <cell r="F3414" t="str">
            <v>Pending</v>
          </cell>
        </row>
        <row r="3415">
          <cell r="B3415" t="str">
            <v>6105AK124-6263-MCAL-0004</v>
          </cell>
          <cell r="C3415" t="str">
            <v>36 MVA Power Station 1 - Emergency Equip. for 36 MVA Power Station Fuel System Pad 1B - Piping Pressure Drop Calculations</v>
          </cell>
          <cell r="D3415" t="str">
            <v>'-</v>
          </cell>
          <cell r="E3415" t="str">
            <v>RES - Reserved Placeholder</v>
          </cell>
          <cell r="F3415" t="str">
            <v>Pending</v>
          </cell>
        </row>
        <row r="3416">
          <cell r="B3416" t="str">
            <v>6105AK124-6263-MCAL-0005</v>
          </cell>
          <cell r="C3416" t="str">
            <v>36 MVA Power Station 1 - Emergency Equip. for 36 MVA Power Station Fuel System Pad 1B - Vessel and Structure Design with Stress Analysis Calcs</v>
          </cell>
          <cell r="D3416" t="str">
            <v>'-</v>
          </cell>
          <cell r="E3416" t="str">
            <v>RES - Reserved Placeholder</v>
          </cell>
          <cell r="F3416" t="str">
            <v>Pending</v>
          </cell>
        </row>
        <row r="3417">
          <cell r="B3417" t="str">
            <v>6105AK124-6263-MCAL-0006</v>
          </cell>
          <cell r="C3417" t="str">
            <v>36 MVA Power Station 1 - Collection Sump from Bunds for 36 MVA Power Station Gen Pad 1B - Piping Pressure Drop Calculations</v>
          </cell>
          <cell r="D3417" t="str">
            <v>'-</v>
          </cell>
          <cell r="E3417" t="str">
            <v>RES - Reserved Placeholder</v>
          </cell>
          <cell r="F3417" t="str">
            <v>Pending</v>
          </cell>
        </row>
        <row r="3418">
          <cell r="B3418" t="str">
            <v>6105AK124-6263-MDST-0001</v>
          </cell>
          <cell r="C3418" t="str">
            <v>36 MVA Power Station 1 - Emergency Equip. for 36 MVA Power Station Fuel System Pad 1A - Pressure Relief Devices Design and Specification</v>
          </cell>
          <cell r="D3418" t="str">
            <v>'-</v>
          </cell>
          <cell r="E3418" t="str">
            <v>RES - Reserved Placeholder</v>
          </cell>
          <cell r="F3418" t="str">
            <v>Pending</v>
          </cell>
        </row>
        <row r="3419">
          <cell r="B3419" t="str">
            <v>6105AK124-6263-MDST-0002</v>
          </cell>
          <cell r="C3419" t="str">
            <v>36 MVA Power Station 1 - Collection Sump from Bunds for 36 MVA Power Station Gen Pad 1A - Pressure Relief Devices Design and Specification</v>
          </cell>
          <cell r="D3419" t="str">
            <v>'-</v>
          </cell>
          <cell r="E3419" t="str">
            <v>RES - Reserved Placeholder</v>
          </cell>
          <cell r="F3419" t="str">
            <v>Pending</v>
          </cell>
        </row>
        <row r="3420">
          <cell r="B3420" t="str">
            <v>6105AK124-6263-MDST-0003</v>
          </cell>
          <cell r="C3420" t="str">
            <v>36 MVA Power Station 1 - Emergency Equip. for 36 MVA Power Station Fuel System Pad 1B - Pressure Relief Devices Design and Specification</v>
          </cell>
          <cell r="D3420" t="str">
            <v>'-</v>
          </cell>
          <cell r="E3420" t="str">
            <v>RES - Reserved Placeholder</v>
          </cell>
          <cell r="F3420" t="str">
            <v>Pending</v>
          </cell>
        </row>
        <row r="3421">
          <cell r="B3421" t="str">
            <v>6105AK124-6263-MDST-0004</v>
          </cell>
          <cell r="C3421" t="str">
            <v>36 MVA Power Station 1 - Collection Sump from Bunds for 36 MVA Power Station Gen Pad 1B - Pressure Relief Devices Design and Specification</v>
          </cell>
          <cell r="D3421" t="str">
            <v>'-</v>
          </cell>
          <cell r="E3421" t="str">
            <v>RES - Reserved Placeholder</v>
          </cell>
          <cell r="F3421" t="str">
            <v>Pending</v>
          </cell>
        </row>
        <row r="3422">
          <cell r="B3422" t="str">
            <v>6105AK124-6263-MEQL-0001</v>
          </cell>
          <cell r="C3422" t="str">
            <v>36 MVA Power Station 1 - Emergency Equip. for 36 MVA Power Station Fuel System Pad 1A - Mechanical Equipment Register with Specifications</v>
          </cell>
          <cell r="D3422" t="str">
            <v>'-</v>
          </cell>
          <cell r="E3422" t="str">
            <v>RES - Reserved Placeholder</v>
          </cell>
          <cell r="F3422" t="str">
            <v>Pending</v>
          </cell>
        </row>
        <row r="3423">
          <cell r="B3423" t="str">
            <v>6105AK124-6263-MEQL-0002</v>
          </cell>
          <cell r="C3423" t="str">
            <v>36 MVA Power Station 1 - Collection Sump from Bunds for 36 MVA Power Station Gen Pad 1A - Mechanical Equipment Register with Specifications</v>
          </cell>
          <cell r="D3423" t="str">
            <v>'-</v>
          </cell>
          <cell r="E3423" t="str">
            <v>RES - Reserved Placeholder</v>
          </cell>
          <cell r="F3423" t="str">
            <v>Pending</v>
          </cell>
        </row>
        <row r="3424">
          <cell r="B3424" t="str">
            <v>6105AK124-6263-MEQL-0003</v>
          </cell>
          <cell r="C3424" t="str">
            <v>36 MVA Power Station 1 - Emergency Equip. for 36 MVA Power Station Fuel System Pad 1B - Mechanical Equipment Register with Specifications</v>
          </cell>
          <cell r="D3424" t="str">
            <v>'-</v>
          </cell>
          <cell r="E3424" t="str">
            <v>RES - Reserved Placeholder</v>
          </cell>
          <cell r="F3424" t="str">
            <v>Pending</v>
          </cell>
        </row>
        <row r="3425">
          <cell r="B3425" t="str">
            <v>6105AK124-6263-MEQL-0004</v>
          </cell>
          <cell r="C3425" t="str">
            <v>36 MVA Power Station 1 - Collection Sump from Bunds for 36 MVA Power Station Gen Pad 1B - Mechanical Equipment Register with Specifications</v>
          </cell>
          <cell r="D3425" t="str">
            <v>'-</v>
          </cell>
          <cell r="E3425" t="str">
            <v>RES - Reserved Placeholder</v>
          </cell>
          <cell r="F3425" t="str">
            <v>Pending</v>
          </cell>
        </row>
        <row r="3426">
          <cell r="B3426" t="str">
            <v>6105AK124-6263-MISO-0001</v>
          </cell>
          <cell r="C3426" t="str">
            <v>36 MVA Power Station 1 - Emergency Equip. for 36 MVA Power Station Fuel System Pad 1A - Piping Isometric Design and Layouts</v>
          </cell>
          <cell r="D3426" t="str">
            <v>'-</v>
          </cell>
          <cell r="E3426" t="str">
            <v>RES - Reserved Placeholder</v>
          </cell>
          <cell r="F3426" t="str">
            <v>Pending</v>
          </cell>
        </row>
        <row r="3427">
          <cell r="B3427" t="str">
            <v>6105AK124-6263-MISO-0002</v>
          </cell>
          <cell r="C3427" t="str">
            <v>36 MVA Power Station 1 - Collection Sump from Bunds for 36 MVA Power Station Gen Pad 1A - Piping Isometric Design and Layouts</v>
          </cell>
          <cell r="D3427" t="str">
            <v>'-</v>
          </cell>
          <cell r="E3427" t="str">
            <v>RES - Reserved Placeholder</v>
          </cell>
          <cell r="F3427" t="str">
            <v>Pending</v>
          </cell>
        </row>
        <row r="3428">
          <cell r="B3428" t="str">
            <v>6105AK124-6263-MISO-0003</v>
          </cell>
          <cell r="C3428" t="str">
            <v>36 MVA Power Station 1 - Emergency Equip. for 36 MVA Power Station Fuel System Pad 1B - Piping Isometric Design and Layouts</v>
          </cell>
          <cell r="D3428" t="str">
            <v>'-</v>
          </cell>
          <cell r="E3428" t="str">
            <v>RES - Reserved Placeholder</v>
          </cell>
          <cell r="F3428" t="str">
            <v>Pending</v>
          </cell>
        </row>
        <row r="3429">
          <cell r="B3429" t="str">
            <v>6105AK124-6263-MISO-0004</v>
          </cell>
          <cell r="C3429" t="str">
            <v>36 MVA Power Station 1 - Collection Sump from Bunds for 36 MVA Power Station Gen Pad 1B - Piping Isometric Design and Layouts</v>
          </cell>
          <cell r="D3429" t="str">
            <v>'-</v>
          </cell>
          <cell r="E3429" t="str">
            <v>RES - Reserved Placeholder</v>
          </cell>
          <cell r="F3429" t="str">
            <v>Pending</v>
          </cell>
        </row>
        <row r="3430">
          <cell r="B3430" t="str">
            <v>6105AK124-6263-MPRC-0001</v>
          </cell>
          <cell r="C3430" t="str">
            <v>36 MVA Power Station 1 - Emergency Equip. for 36 MVA Power Station Fuel System Pad 1A - Fastener Specification and Torque Procedures</v>
          </cell>
          <cell r="D3430" t="str">
            <v>'-</v>
          </cell>
          <cell r="E3430" t="str">
            <v>RES - Reserved Placeholder</v>
          </cell>
          <cell r="F3430" t="str">
            <v>Pending</v>
          </cell>
        </row>
        <row r="3431">
          <cell r="B3431" t="str">
            <v>6105AK124-6263-MPRC-0002</v>
          </cell>
          <cell r="C3431" t="str">
            <v>36 MVA Power Station 1 - Collection Sump from Bunds for 36 MVA Power Station Gen Pad 1A - Fastener Specification and Torque Procedures</v>
          </cell>
          <cell r="D3431" t="str">
            <v>'-</v>
          </cell>
          <cell r="E3431" t="str">
            <v>RES - Reserved Placeholder</v>
          </cell>
          <cell r="F3431" t="str">
            <v>Pending</v>
          </cell>
        </row>
        <row r="3432">
          <cell r="B3432" t="str">
            <v>6105AK124-6263-MPRC-0003</v>
          </cell>
          <cell r="C3432" t="str">
            <v>36 MVA Power Station 1 - Emergency Equip. for 36 MVA Power Station Fuel System Pad 1B - Fastener Specification and Torque Procedures</v>
          </cell>
          <cell r="D3432" t="str">
            <v>'-</v>
          </cell>
          <cell r="E3432" t="str">
            <v>RES - Reserved Placeholder</v>
          </cell>
          <cell r="F3432" t="str">
            <v>Pending</v>
          </cell>
        </row>
        <row r="3433">
          <cell r="B3433" t="str">
            <v>6105AK124-6263-MPRC-0004</v>
          </cell>
          <cell r="C3433" t="str">
            <v>36 MVA Power Station 1 - Collection Sump from Bunds for 36 MVA Power Station Gen Pad 1B - Fastener Specification and Torque Procedures</v>
          </cell>
          <cell r="D3433" t="str">
            <v>'-</v>
          </cell>
          <cell r="E3433" t="str">
            <v>RES - Reserved Placeholder</v>
          </cell>
          <cell r="F3433" t="str">
            <v>Pending</v>
          </cell>
        </row>
        <row r="3434">
          <cell r="B3434" t="str">
            <v>6105AK124-6263-MPSP-0001</v>
          </cell>
          <cell r="C3434" t="str">
            <v>36 MVA Power Station 1 - Emergency Equip. for 36 MVA Power Station Fuel System Pad 1A - Pipe and Cable Support Racks Design</v>
          </cell>
          <cell r="D3434" t="str">
            <v>'-</v>
          </cell>
          <cell r="E3434" t="str">
            <v>RES - Reserved Placeholder</v>
          </cell>
          <cell r="F3434" t="str">
            <v>Pending</v>
          </cell>
        </row>
        <row r="3435">
          <cell r="B3435" t="str">
            <v>6105AK124-6263-MPSP-0002</v>
          </cell>
          <cell r="C3435" t="str">
            <v>36 MVA Power Station 1 - Emergency Equip. for 36 MVA Power Station Fuel System Pad 1B - Pipe and Cable Support Racks Design</v>
          </cell>
          <cell r="D3435" t="str">
            <v>'-</v>
          </cell>
          <cell r="E3435" t="str">
            <v>RES - Reserved Placeholder</v>
          </cell>
          <cell r="F3435" t="str">
            <v>Pending</v>
          </cell>
        </row>
        <row r="3436">
          <cell r="B3436" t="str">
            <v>6105AK124-6263-MQAD-0001</v>
          </cell>
          <cell r="C3436" t="str">
            <v>36 MVA Power Station 1 - Emergency Equip. for 36 MVA Power Station Fuel System Pad 1A - Fabrication Inspection QC Pack (Incl. NDT)</v>
          </cell>
          <cell r="D3436" t="str">
            <v>'-</v>
          </cell>
          <cell r="E3436" t="str">
            <v>RES - Reserved Placeholder</v>
          </cell>
          <cell r="F3436" t="str">
            <v>Pending</v>
          </cell>
        </row>
        <row r="3437">
          <cell r="B3437" t="str">
            <v>6105AK124-6263-MQAD-0002</v>
          </cell>
          <cell r="C3437" t="str">
            <v>36 MVA Power Station 1 - Emergency Equip. for 36 MVA Power Station Fuel System Pad 1B - Fabrication Inspection QC Pack (Incl. NDT)</v>
          </cell>
          <cell r="D3437" t="str">
            <v>'-</v>
          </cell>
          <cell r="E3437" t="str">
            <v>RES - Reserved Placeholder</v>
          </cell>
          <cell r="F3437" t="str">
            <v>Pending</v>
          </cell>
        </row>
        <row r="3438">
          <cell r="B3438" t="str">
            <v>6105AK124-6263-MSPC-0001</v>
          </cell>
          <cell r="C3438" t="str">
            <v>36 MVA Power Station 1 - Emergency Equip. for 36 MVA Power Station Fuel System Pad 1A - Material Selection and Verification Specification</v>
          </cell>
          <cell r="D3438" t="str">
            <v>'-</v>
          </cell>
          <cell r="E3438" t="str">
            <v>RES - Reserved Placeholder</v>
          </cell>
          <cell r="F3438" t="str">
            <v>Pending</v>
          </cell>
        </row>
        <row r="3439">
          <cell r="B3439" t="str">
            <v>6105AK124-6263-MSPC-0002</v>
          </cell>
          <cell r="C3439" t="str">
            <v>36 MVA Power Station 1 - Emergency Equip. for 36 MVA Power Station Fuel System Pad 1A - Gasket Schedule and Material Specification</v>
          </cell>
          <cell r="D3439" t="str">
            <v>'-</v>
          </cell>
          <cell r="E3439" t="str">
            <v>RES - Reserved Placeholder</v>
          </cell>
          <cell r="F3439" t="str">
            <v>Pending</v>
          </cell>
        </row>
        <row r="3440">
          <cell r="B3440" t="str">
            <v>6105AK124-6263-MSPC-0003</v>
          </cell>
          <cell r="C3440" t="str">
            <v>36 MVA Power Station 1 - Collection Sump from Bunds for 36 MVA Power Station Gen Pad 1A - Pump Design and Specifications</v>
          </cell>
          <cell r="D3440" t="str">
            <v>'-</v>
          </cell>
          <cell r="E3440" t="str">
            <v>RES - Reserved Placeholder</v>
          </cell>
          <cell r="F3440" t="str">
            <v>Pending</v>
          </cell>
        </row>
        <row r="3441">
          <cell r="B3441" t="str">
            <v>6105AK124-6263-MSPC-0004</v>
          </cell>
          <cell r="C3441" t="str">
            <v>36 MVA Power Station 1 - Collection Sump from Bunds for 36 MVA Power Station Gen Pad 1A - Lifting and Crawl Beam Design Specification</v>
          </cell>
          <cell r="D3441" t="str">
            <v>'-</v>
          </cell>
          <cell r="E3441" t="str">
            <v>RES - Reserved Placeholder</v>
          </cell>
          <cell r="F3441" t="str">
            <v>Pending</v>
          </cell>
        </row>
        <row r="3442">
          <cell r="B3442" t="str">
            <v>6105AK124-6263-MSPC-0005</v>
          </cell>
          <cell r="C3442" t="str">
            <v>36 MVA Power Station 1 - Collection Sump from Bunds for 36 MVA Power Station Gen Pad 1A - Material Selection and Verification Specification</v>
          </cell>
          <cell r="D3442" t="str">
            <v>'-</v>
          </cell>
          <cell r="E3442" t="str">
            <v>RES - Reserved Placeholder</v>
          </cell>
          <cell r="F3442" t="str">
            <v>Pending</v>
          </cell>
        </row>
        <row r="3443">
          <cell r="B3443" t="str">
            <v>6105AK124-6263-MSPC-0006</v>
          </cell>
          <cell r="C3443" t="str">
            <v>36 MVA Power Station 1 - Collection Sump from Bunds for 36 MVA Power Station Gen Pad 1A - Rotating Equipment Alignment Specifications</v>
          </cell>
          <cell r="D3443" t="str">
            <v>'-</v>
          </cell>
          <cell r="E3443" t="str">
            <v>RES - Reserved Placeholder</v>
          </cell>
          <cell r="F3443" t="str">
            <v>Pending</v>
          </cell>
        </row>
        <row r="3444">
          <cell r="B3444" t="str">
            <v>6105AK124-6263-MSPC-0007</v>
          </cell>
          <cell r="C3444" t="str">
            <v>36 MVA Power Station 1 - Collection Sump from Bunds for 36 MVA Power Station Gen Pad 1A - Drive Coupling and Connector Design Specification</v>
          </cell>
          <cell r="D3444" t="str">
            <v>'-</v>
          </cell>
          <cell r="E3444" t="str">
            <v>RES - Reserved Placeholder</v>
          </cell>
          <cell r="F3444" t="str">
            <v>Pending</v>
          </cell>
        </row>
        <row r="3445">
          <cell r="B3445" t="str">
            <v>6105AK124-6263-MSPC-0008</v>
          </cell>
          <cell r="C3445" t="str">
            <v>36 MVA Power Station 1 - Emergency Equip. for 36 MVA Power Station Fuel System Pad 1B - Material Selection and Verification Specification</v>
          </cell>
          <cell r="D3445" t="str">
            <v>'-</v>
          </cell>
          <cell r="E3445" t="str">
            <v>RES - Reserved Placeholder</v>
          </cell>
          <cell r="F3445" t="str">
            <v>Pending</v>
          </cell>
        </row>
        <row r="3446">
          <cell r="B3446" t="str">
            <v>6105AK124-6263-MSPC-0009</v>
          </cell>
          <cell r="C3446" t="str">
            <v>36 MVA Power Station 1 - Emergency Equip. for 36 MVA Power Station Fuel System Pad 1B - Gasket Schedule and Material Specification</v>
          </cell>
          <cell r="D3446" t="str">
            <v>'-</v>
          </cell>
          <cell r="E3446" t="str">
            <v>RES - Reserved Placeholder</v>
          </cell>
          <cell r="F3446" t="str">
            <v>Pending</v>
          </cell>
        </row>
        <row r="3447">
          <cell r="B3447" t="str">
            <v>6105AK124-6263-MSPC-0010</v>
          </cell>
          <cell r="C3447" t="str">
            <v>36 MVA Power Station 1 - Collection Sump from Bunds for 36 MVA Power Station Gen Pad 1B - Pump Design and Specifications</v>
          </cell>
          <cell r="D3447" t="str">
            <v>'-</v>
          </cell>
          <cell r="E3447" t="str">
            <v>RES - Reserved Placeholder</v>
          </cell>
          <cell r="F3447" t="str">
            <v>Pending</v>
          </cell>
        </row>
        <row r="3448">
          <cell r="B3448" t="str">
            <v>6105AK124-6263-MSPC-0011</v>
          </cell>
          <cell r="C3448" t="str">
            <v>36 MVA Power Station 1 - Collection Sump from Bunds for 36 MVA Power Station Gen Pad 1B - Lifting and Crawl Beam Design Specification</v>
          </cell>
          <cell r="D3448" t="str">
            <v>'-</v>
          </cell>
          <cell r="E3448" t="str">
            <v>RES - Reserved Placeholder</v>
          </cell>
          <cell r="F3448" t="str">
            <v>Pending</v>
          </cell>
        </row>
        <row r="3449">
          <cell r="B3449" t="str">
            <v>6105AK124-6263-MSPC-0012</v>
          </cell>
          <cell r="C3449" t="str">
            <v>36 MVA Power Station 1 - Collection Sump from Bunds for 36 MVA Power Station Gen Pad 1B - Material Selection and Verification Specification</v>
          </cell>
          <cell r="D3449" t="str">
            <v>'-</v>
          </cell>
          <cell r="E3449" t="str">
            <v>RES - Reserved Placeholder</v>
          </cell>
          <cell r="F3449" t="str">
            <v>Pending</v>
          </cell>
        </row>
        <row r="3450">
          <cell r="B3450" t="str">
            <v>6105AK124-6263-MSPC-0013</v>
          </cell>
          <cell r="C3450" t="str">
            <v>36 MVA Power Station 1 - Collection Sump from Bunds for 36 MVA Power Station Gen Pad 1B - Rotating Equipment Alignment Specifications</v>
          </cell>
          <cell r="D3450" t="str">
            <v>'-</v>
          </cell>
          <cell r="E3450" t="str">
            <v>RES - Reserved Placeholder</v>
          </cell>
          <cell r="F3450" t="str">
            <v>Pending</v>
          </cell>
        </row>
        <row r="3451">
          <cell r="B3451" t="str">
            <v>6105AK124-6263-MSPC-0014</v>
          </cell>
          <cell r="C3451" t="str">
            <v>36 MVA Power Station 1 - Collection Sump from Bunds for 36 MVA Power Station Gen Pad 1B - Drive Coupling and Connector Design Specification</v>
          </cell>
          <cell r="D3451" t="str">
            <v>'-</v>
          </cell>
          <cell r="E3451" t="str">
            <v>RES - Reserved Placeholder</v>
          </cell>
          <cell r="F3451" t="str">
            <v>Pending</v>
          </cell>
        </row>
        <row r="3452">
          <cell r="B3452" t="str">
            <v>6105AK124-6263-MSTD-0001</v>
          </cell>
          <cell r="C3452" t="str">
            <v>36 MVA Power Station 1 - Emergency Equip. for 36 MVA Power Station Fuel System Pad 1A - Diesel Fuel Handling and Storage Design</v>
          </cell>
          <cell r="D3452" t="str">
            <v>'-</v>
          </cell>
          <cell r="E3452" t="str">
            <v>RES - Reserved Placeholder</v>
          </cell>
          <cell r="F3452" t="str">
            <v>Pending</v>
          </cell>
        </row>
        <row r="3453">
          <cell r="B3453" t="str">
            <v>6105AK124-6263-MSTD-0002</v>
          </cell>
          <cell r="C3453" t="str">
            <v>36 MVA Power Station 1 - Collection Sump from Bunds for 36 MVA Power Station Gen Pad 1A - Diesel Fuel Handling and Storage Design</v>
          </cell>
          <cell r="D3453" t="str">
            <v>'-</v>
          </cell>
          <cell r="E3453" t="str">
            <v>RES - Reserved Placeholder</v>
          </cell>
          <cell r="F3453" t="str">
            <v>Pending</v>
          </cell>
        </row>
        <row r="3454">
          <cell r="B3454" t="str">
            <v>6105AK124-6263-MSTD-0003</v>
          </cell>
          <cell r="C3454" t="str">
            <v>36 MVA Power Station 1 - Emergency Equip. for 36 MVA Power Station Fuel System Pad 1B - Diesel Fuel Handling and Storage Design</v>
          </cell>
          <cell r="D3454" t="str">
            <v>'-</v>
          </cell>
          <cell r="E3454" t="str">
            <v>RES - Reserved Placeholder</v>
          </cell>
          <cell r="F3454" t="str">
            <v>Pending</v>
          </cell>
        </row>
        <row r="3455">
          <cell r="B3455" t="str">
            <v>6105AK124-6263-MSTD-0004</v>
          </cell>
          <cell r="C3455" t="str">
            <v>36 MVA Power Station 1 - Collection Sump from Bunds for 36 MVA Power Station Gen Pad 1B - Diesel Fuel Handling and Storage Design</v>
          </cell>
          <cell r="D3455" t="str">
            <v>'-</v>
          </cell>
          <cell r="E3455" t="str">
            <v>RES - Reserved Placeholder</v>
          </cell>
          <cell r="F3455" t="str">
            <v>Pending</v>
          </cell>
        </row>
        <row r="3456">
          <cell r="B3456" t="str">
            <v>6105AK124-6263-TRPT-0001</v>
          </cell>
          <cell r="C3456" t="str">
            <v>36 MVA Power Station 1 - Collection Sump from Bunds for 36 MVA Power Station Gen Pad 1A - Site Surveying and Geotechnical Report</v>
          </cell>
          <cell r="D3456" t="str">
            <v>'-</v>
          </cell>
          <cell r="E3456" t="str">
            <v>RES - Reserved Placeholder</v>
          </cell>
          <cell r="F3456" t="str">
            <v>Pending</v>
          </cell>
        </row>
        <row r="3457">
          <cell r="B3457" t="str">
            <v>6105AK124-6263-TRPT-0002</v>
          </cell>
          <cell r="C3457" t="str">
            <v>36 MVA Power Station 1 - Collection Sump from Bunds for 36 MVA Power Station Gen Pad 1B - Site Surveying and Geotechnical Report</v>
          </cell>
          <cell r="D3457" t="str">
            <v>'-</v>
          </cell>
          <cell r="E3457" t="str">
            <v>RES - Reserved Placeholder</v>
          </cell>
          <cell r="F3457" t="str">
            <v>Pending</v>
          </cell>
        </row>
        <row r="3458">
          <cell r="B3458" t="str">
            <v>6105AK124-6263-TSPC-0001</v>
          </cell>
          <cell r="C3458" t="str">
            <v>36 MVA Power Station 1 - Bund wall System for 36 MVA Power Station Gen Pad 1A - Civil Design and Requirements</v>
          </cell>
          <cell r="D3458" t="str">
            <v>'-</v>
          </cell>
          <cell r="E3458" t="str">
            <v>RES - Reserved Placeholder</v>
          </cell>
          <cell r="F3458" t="str">
            <v>Pending</v>
          </cell>
        </row>
        <row r="3459">
          <cell r="B3459" t="str">
            <v>6105AK124-6263-TSPC-0002</v>
          </cell>
          <cell r="C3459" t="str">
            <v>36 MVA Power Station 1 - Collection Sump from Bunds for 36 MVA Power Station Gen Pad 1A - Civil Design and Requirements</v>
          </cell>
          <cell r="D3459" t="str">
            <v>'-</v>
          </cell>
          <cell r="E3459" t="str">
            <v>RES - Reserved Placeholder</v>
          </cell>
          <cell r="F3459" t="str">
            <v>Pending</v>
          </cell>
        </row>
        <row r="3460">
          <cell r="B3460" t="str">
            <v>6105AK124-6263-TSPC-0003</v>
          </cell>
          <cell r="C3460" t="str">
            <v>36 MVA Power Station 1 - Bund wall System for 36 MVA Power Station Gen Pad 1B - Civil Design and Requirements</v>
          </cell>
          <cell r="D3460" t="str">
            <v>'-</v>
          </cell>
          <cell r="E3460" t="str">
            <v>RES - Reserved Placeholder</v>
          </cell>
          <cell r="F3460" t="str">
            <v>Pending</v>
          </cell>
        </row>
        <row r="3461">
          <cell r="B3461" t="str">
            <v>6105AK124-6263-TSPC-0004</v>
          </cell>
          <cell r="C3461" t="str">
            <v>36 MVA Power Station 1 - Collection Sump from Bunds for 36 MVA Power Station Gen Pad 1B - Civil Design and Requirements</v>
          </cell>
          <cell r="D3461" t="str">
            <v>'-</v>
          </cell>
          <cell r="E3461" t="str">
            <v>RES - Reserved Placeholder</v>
          </cell>
          <cell r="F3461" t="str">
            <v>Pending</v>
          </cell>
        </row>
        <row r="3462">
          <cell r="B3462" t="str">
            <v>6105AK124-6263-WELE-0001</v>
          </cell>
          <cell r="C3462" t="str">
            <v>36 MVA Power Station 1 - Bund wall System for 36 MVA Power Station Gen Pad 1A - Bulk Earth Works Design and Report</v>
          </cell>
          <cell r="D3462" t="str">
            <v>'-</v>
          </cell>
          <cell r="E3462" t="str">
            <v>RES - Reserved Placeholder</v>
          </cell>
          <cell r="F3462" t="str">
            <v>Pending</v>
          </cell>
        </row>
        <row r="3463">
          <cell r="B3463" t="str">
            <v>6105AK124-6263-WELE-0002</v>
          </cell>
          <cell r="C3463" t="str">
            <v>36 MVA Power Station 1 - Collection Sump from Bunds for 36 MVA Power Station Gen Pad 1A - Bulk Earth Works Design and Report</v>
          </cell>
          <cell r="D3463" t="str">
            <v>'-</v>
          </cell>
          <cell r="E3463" t="str">
            <v>RES - Reserved Placeholder</v>
          </cell>
          <cell r="F3463" t="str">
            <v>Pending</v>
          </cell>
        </row>
        <row r="3464">
          <cell r="B3464" t="str">
            <v>6105AK124-6263-WELE-0003</v>
          </cell>
          <cell r="C3464" t="str">
            <v>36 MVA Power Station 1 - Bund wall System for 36 MVA Power Station Gen Pad 1B - Bulk Earth Works Design and Report</v>
          </cell>
          <cell r="D3464" t="str">
            <v>'-</v>
          </cell>
          <cell r="E3464" t="str">
            <v>RES - Reserved Placeholder</v>
          </cell>
          <cell r="F3464" t="str">
            <v>Pending</v>
          </cell>
        </row>
        <row r="3465">
          <cell r="B3465" t="str">
            <v>6105AK124-6263-WELE-0004</v>
          </cell>
          <cell r="C3465" t="str">
            <v>36 MVA Power Station 1 - Collection Sump from Bunds for 36 MVA Power Station Gen Pad 1B - Bulk Earth Works Design and Report</v>
          </cell>
          <cell r="D3465" t="str">
            <v>'-</v>
          </cell>
          <cell r="E3465" t="str">
            <v>RES - Reserved Placeholder</v>
          </cell>
          <cell r="F3465" t="str">
            <v>Pending</v>
          </cell>
        </row>
        <row r="3466">
          <cell r="B3466" t="str">
            <v>6105AK124-6263-WLAY-0001</v>
          </cell>
          <cell r="C3466" t="str">
            <v>36 MVA Power Station 1 - Bund wall System for 36 MVA Power Station Gen Pad 1A - Drainage, Run-off and Impoundment Design</v>
          </cell>
          <cell r="D3466" t="str">
            <v>'-</v>
          </cell>
          <cell r="E3466" t="str">
            <v>RES - Reserved Placeholder</v>
          </cell>
          <cell r="F3466" t="str">
            <v>Pending</v>
          </cell>
        </row>
        <row r="3467">
          <cell r="B3467" t="str">
            <v>6105AK124-6263-WLAY-0002</v>
          </cell>
          <cell r="C3467" t="str">
            <v>36 MVA Power Station 1 - Collection Sump from Bunds for 36 MVA Power Station Gen Pad 1A - Drainage, Run-off and Impoundment Design</v>
          </cell>
          <cell r="D3467" t="str">
            <v>'-</v>
          </cell>
          <cell r="E3467" t="str">
            <v>RES - Reserved Placeholder</v>
          </cell>
          <cell r="F3467" t="str">
            <v>Pending</v>
          </cell>
        </row>
        <row r="3468">
          <cell r="B3468" t="str">
            <v>6105AK124-6263-WLAY-0003</v>
          </cell>
          <cell r="C3468" t="str">
            <v>36 MVA Power Station 1 - Bund wall System for 36 MVA Power Station Gen Pad 1B - Drainage, Run-off and Impoundment Design</v>
          </cell>
          <cell r="D3468" t="str">
            <v>'-</v>
          </cell>
          <cell r="E3468" t="str">
            <v>RES - Reserved Placeholder</v>
          </cell>
          <cell r="F3468" t="str">
            <v>Pending</v>
          </cell>
        </row>
        <row r="3469">
          <cell r="B3469" t="str">
            <v>6105AK124-6263-WLAY-0004</v>
          </cell>
          <cell r="C3469" t="str">
            <v>36 MVA Power Station 1 - Collection Sump from Bunds for 36 MVA Power Station Gen Pad 1B - Drainage, Run-off and Impoundment Design</v>
          </cell>
          <cell r="D3469" t="str">
            <v>'-</v>
          </cell>
          <cell r="E3469" t="str">
            <v>RES - Reserved Placeholder</v>
          </cell>
          <cell r="F3469" t="str">
            <v>Pending</v>
          </cell>
        </row>
        <row r="3470">
          <cell r="B3470" t="str">
            <v>6105AK124-6263-WTRP-0001</v>
          </cell>
          <cell r="C3470" t="str">
            <v>36 MVA Power Station 1 - Bund wall System for 36 MVA Power Station Gen Pad 1A - Soil Classification and Nomination Deliverables</v>
          </cell>
          <cell r="D3470" t="str">
            <v>'-</v>
          </cell>
          <cell r="E3470" t="str">
            <v>RES - Reserved Placeholder</v>
          </cell>
          <cell r="F3470" t="str">
            <v>Pending</v>
          </cell>
        </row>
        <row r="3471">
          <cell r="B3471" t="str">
            <v>6105AK124-6263-WTRP-0002</v>
          </cell>
          <cell r="C3471" t="str">
            <v>36 MVA Power Station 1 - Bund wall System for 36 MVA Power Station Gen Pad 1B - Soil Classification and Nomination Deliverables</v>
          </cell>
          <cell r="D3471" t="str">
            <v>'-</v>
          </cell>
          <cell r="E3471" t="str">
            <v>RES - Reserved Placeholder</v>
          </cell>
          <cell r="F3471" t="str">
            <v>Pending</v>
          </cell>
        </row>
        <row r="3472">
          <cell r="B3472" t="str">
            <v>6105AK124-6264-BPHL-0001</v>
          </cell>
          <cell r="C3472" t="str">
            <v>Bulk Diesel Storage 1 - Emergency Equip for Bulk Diesel Storage Yard 1A - Control Philosophy</v>
          </cell>
          <cell r="D3472" t="str">
            <v>'-</v>
          </cell>
          <cell r="E3472" t="str">
            <v>RES - Reserved Placeholder</v>
          </cell>
          <cell r="F3472" t="str">
            <v>Pending</v>
          </cell>
        </row>
        <row r="3473">
          <cell r="B3473" t="str">
            <v>6105AK124-6264-BPHL-0002</v>
          </cell>
          <cell r="C3473" t="str">
            <v>Bulk Diesel Storage 1 - Emergency Equip for Bulk Diesel Storage Yard 1A - Power Management System Philosophy</v>
          </cell>
          <cell r="D3473" t="str">
            <v>'-</v>
          </cell>
          <cell r="E3473" t="str">
            <v>RES - Reserved Placeholder</v>
          </cell>
          <cell r="F3473" t="str">
            <v>Pending</v>
          </cell>
        </row>
        <row r="3474">
          <cell r="B3474" t="str">
            <v>6105AK124-6264-BPHL-0003</v>
          </cell>
          <cell r="C3474" t="str">
            <v>Bulk Diesel Storage 1 - Fuel Management System for Bulk Diesel Storage Yard 1A - Control Philosophy</v>
          </cell>
          <cell r="D3474" t="str">
            <v>'-</v>
          </cell>
          <cell r="E3474" t="str">
            <v>RES - Reserved Placeholder</v>
          </cell>
          <cell r="F3474" t="str">
            <v>Pending</v>
          </cell>
        </row>
        <row r="3475">
          <cell r="B3475" t="str">
            <v>6105AK124-6264-BPHL-0004</v>
          </cell>
          <cell r="C3475" t="str">
            <v>Bulk Diesel Storage 1 - Fuel Management System for Bulk Diesel Storage Yard 1A - Power Management System Philosophy</v>
          </cell>
          <cell r="D3475" t="str">
            <v>'-</v>
          </cell>
          <cell r="E3475" t="str">
            <v>RES - Reserved Placeholder</v>
          </cell>
          <cell r="F3475" t="str">
            <v>Pending</v>
          </cell>
        </row>
        <row r="3476">
          <cell r="B3476" t="str">
            <v>6105AK124-6264-BPHL-0005</v>
          </cell>
          <cell r="C3476" t="str">
            <v>Bulk Diesel Storage 1 - Emergency Equip for Bulk Diesel Storage Fuel System Yard 1B - Control Philosophy</v>
          </cell>
          <cell r="D3476" t="str">
            <v>'-</v>
          </cell>
          <cell r="E3476" t="str">
            <v>RES - Reserved Placeholder</v>
          </cell>
          <cell r="F3476" t="str">
            <v>Pending</v>
          </cell>
        </row>
        <row r="3477">
          <cell r="B3477" t="str">
            <v>6105AK124-6264-BPHL-0006</v>
          </cell>
          <cell r="C3477" t="str">
            <v>Bulk Diesel Storage 1 - Emergency Equip for Bulk Diesel Storage Fuel System Yard 1B - Power Management System Philosophy</v>
          </cell>
          <cell r="D3477" t="str">
            <v>'-</v>
          </cell>
          <cell r="E3477" t="str">
            <v>RES - Reserved Placeholder</v>
          </cell>
          <cell r="F3477" t="str">
            <v>Pending</v>
          </cell>
        </row>
        <row r="3478">
          <cell r="B3478" t="str">
            <v>6105AK124-6264-BPHL-0007</v>
          </cell>
          <cell r="C3478" t="str">
            <v>Bulk Diesel Storage 1 - Fuel Management System for Bulk Diesel Storage Yard 1B - Control Philosophy</v>
          </cell>
          <cell r="D3478" t="str">
            <v>'-</v>
          </cell>
          <cell r="E3478" t="str">
            <v>RES - Reserved Placeholder</v>
          </cell>
          <cell r="F3478" t="str">
            <v>Pending</v>
          </cell>
        </row>
        <row r="3479">
          <cell r="B3479" t="str">
            <v>6105AK124-6264-BPHL-0008</v>
          </cell>
          <cell r="C3479" t="str">
            <v>Bulk Diesel Storage 1 - Fuel Management System for Bulk Diesel Storage Yard 1B - Power Management System Philosophy</v>
          </cell>
          <cell r="D3479" t="str">
            <v>'-</v>
          </cell>
          <cell r="E3479" t="str">
            <v>RES - Reserved Placeholder</v>
          </cell>
          <cell r="F3479" t="str">
            <v>Pending</v>
          </cell>
        </row>
        <row r="3480">
          <cell r="B3480" t="str">
            <v>6105AK124-6264-BSPC-0001</v>
          </cell>
          <cell r="C3480" t="str">
            <v>Bulk Diesel Storage 1 - Emergency Equip for Bulk Diesel Storage Yard 1A - Functional Design Specification</v>
          </cell>
          <cell r="D3480" t="str">
            <v>'-</v>
          </cell>
          <cell r="E3480" t="str">
            <v>RES - Reserved Placeholder</v>
          </cell>
          <cell r="F3480" t="str">
            <v>Pending</v>
          </cell>
        </row>
        <row r="3481">
          <cell r="B3481" t="str">
            <v>6105AK124-6264-BSPC-0002</v>
          </cell>
          <cell r="C3481" t="str">
            <v>Bulk Diesel Storage 1 - Emergency Equip for Bulk Diesel Storage Fuel System Yard 1B - Functional Design Specification</v>
          </cell>
          <cell r="D3481" t="str">
            <v>'-</v>
          </cell>
          <cell r="E3481" t="str">
            <v>RES - Reserved Placeholder</v>
          </cell>
          <cell r="F3481" t="str">
            <v>Pending</v>
          </cell>
        </row>
        <row r="3482">
          <cell r="B3482" t="str">
            <v>6105AK124-6264-BSTD-0001</v>
          </cell>
          <cell r="C3482" t="str">
            <v>Bulk Diesel Storage 1 - Emergency Equip for Bulk Diesel Storage Yard 1A - System Detailed Engineering Design</v>
          </cell>
          <cell r="D3482" t="str">
            <v>'-</v>
          </cell>
          <cell r="E3482" t="str">
            <v>RES - Reserved Placeholder</v>
          </cell>
          <cell r="F3482" t="str">
            <v>Pending</v>
          </cell>
        </row>
        <row r="3483">
          <cell r="B3483" t="str">
            <v>6105AK124-6264-BSTD-0002</v>
          </cell>
          <cell r="C3483" t="str">
            <v>Bulk Diesel Storage 1 - Emergency Equip for Bulk Diesel Storage Fuel System Yard 1B - System Detailed Engineering Design</v>
          </cell>
          <cell r="D3483" t="str">
            <v>'-</v>
          </cell>
          <cell r="E3483" t="str">
            <v>RES - Reserved Placeholder</v>
          </cell>
          <cell r="F3483" t="str">
            <v>Pending</v>
          </cell>
        </row>
        <row r="3484">
          <cell r="B3484" t="str">
            <v>6105AK124-6264-CCAL-0001</v>
          </cell>
          <cell r="C3484" t="str">
            <v>Bulk Diesel Storage 1 - Emergency Equip for Bulk Diesel Storage Yard 1A - Structure Stress Calculations and Expansion Provisions</v>
          </cell>
          <cell r="D3484" t="str">
            <v>'-</v>
          </cell>
          <cell r="E3484" t="str">
            <v>RES - Reserved Placeholder</v>
          </cell>
          <cell r="F3484" t="str">
            <v>Pending</v>
          </cell>
        </row>
        <row r="3485">
          <cell r="B3485" t="str">
            <v>6105AK124-6264-CCAL-0002</v>
          </cell>
          <cell r="C3485" t="str">
            <v>Bulk Diesel Storage 1 - Access Staircase and Platforms for Bulk Diesel Storage Yard 1A - Structure Stress Calculations and Expansion Provisions</v>
          </cell>
          <cell r="D3485" t="str">
            <v>'-</v>
          </cell>
          <cell r="E3485" t="str">
            <v>RES - Reserved Placeholder</v>
          </cell>
          <cell r="F3485" t="str">
            <v>Pending</v>
          </cell>
        </row>
        <row r="3486">
          <cell r="B3486" t="str">
            <v>6105AK124-6264-CCAL-0003</v>
          </cell>
          <cell r="C3486" t="str">
            <v>Bulk Diesel Storage 1 - Fire Wall Protection System for Bulk Diesel Storage Yard 1A - Structure Stress Calculations and Expansion Provisions</v>
          </cell>
          <cell r="D3486" t="str">
            <v>'-</v>
          </cell>
          <cell r="E3486" t="str">
            <v>RES - Reserved Placeholder</v>
          </cell>
          <cell r="F3486" t="str">
            <v>Pending</v>
          </cell>
        </row>
        <row r="3487">
          <cell r="B3487" t="str">
            <v>6105AK124-6264-CCAL-0004</v>
          </cell>
          <cell r="C3487" t="str">
            <v>Bulk Diesel Storage 1 - Fire Protection System for Bulk Diesel Storage Yard 1A - Structure Stress Calculations and Expansion Provisions</v>
          </cell>
          <cell r="D3487" t="str">
            <v>'-</v>
          </cell>
          <cell r="E3487" t="str">
            <v>RES - Reserved Placeholder</v>
          </cell>
          <cell r="F3487" t="str">
            <v>Pending</v>
          </cell>
        </row>
        <row r="3488">
          <cell r="B3488" t="str">
            <v>6105AK124-6264-CCAL-0005</v>
          </cell>
          <cell r="C3488" t="str">
            <v>Bulk Diesel Storage 1 - Auto ESD Shut-off Valves for Bulk Diesel Storage Yard 1A - Structure Stress Calculations and Expansion Provisions</v>
          </cell>
          <cell r="D3488" t="str">
            <v>'-</v>
          </cell>
          <cell r="E3488" t="str">
            <v>RES - Reserved Placeholder</v>
          </cell>
          <cell r="F3488" t="str">
            <v>Pending</v>
          </cell>
        </row>
        <row r="3489">
          <cell r="B3489" t="str">
            <v>6105AK124-6264-CCAL-0006</v>
          </cell>
          <cell r="C3489" t="str">
            <v>Bulk Diesel Storage 1 - Emergency Equip for Bulk Diesel Storage Fuel System Yard 1B - Structure Stress Calculations and Expansion Provisions</v>
          </cell>
          <cell r="D3489" t="str">
            <v>'-</v>
          </cell>
          <cell r="E3489" t="str">
            <v>RES - Reserved Placeholder</v>
          </cell>
          <cell r="F3489" t="str">
            <v>Pending</v>
          </cell>
        </row>
        <row r="3490">
          <cell r="B3490" t="str">
            <v>6105AK124-6264-CCAL-0007</v>
          </cell>
          <cell r="C3490" t="str">
            <v>Bulk Diesel Storage 1 - Access Staircase and Platforms for Bulk Diesel Storage Yard 1B - Structure Stress Calculations and Expansion Provisions</v>
          </cell>
          <cell r="D3490" t="str">
            <v>'-</v>
          </cell>
          <cell r="E3490" t="str">
            <v>RES - Reserved Placeholder</v>
          </cell>
          <cell r="F3490" t="str">
            <v>Pending</v>
          </cell>
        </row>
        <row r="3491">
          <cell r="B3491" t="str">
            <v>6105AK124-6264-CCAL-0008</v>
          </cell>
          <cell r="C3491" t="str">
            <v>Bulk Diesel Storage 1 - Fire Wall Protection System for Bulk Diesel Storage Yard 1B - Structure Stress Calculations and Expansion Provisions</v>
          </cell>
          <cell r="D3491" t="str">
            <v>'-</v>
          </cell>
          <cell r="E3491" t="str">
            <v>RES - Reserved Placeholder</v>
          </cell>
          <cell r="F3491" t="str">
            <v>Pending</v>
          </cell>
        </row>
        <row r="3492">
          <cell r="B3492" t="str">
            <v>6105AK124-6264-CCAL-0009</v>
          </cell>
          <cell r="C3492" t="str">
            <v>Bulk Diesel Storage 1 - Fire Protection System for Bulk Diesel Storage Yard 1B - Structure Stress Calculations and Expansion Provisions</v>
          </cell>
          <cell r="D3492" t="str">
            <v>'-</v>
          </cell>
          <cell r="E3492" t="str">
            <v>RES - Reserved Placeholder</v>
          </cell>
          <cell r="F3492" t="str">
            <v>Pending</v>
          </cell>
        </row>
        <row r="3493">
          <cell r="B3493" t="str">
            <v>6105AK124-6264-CCAL-0010</v>
          </cell>
          <cell r="C3493" t="str">
            <v>Bulk Diesel Storage 1 - Auto ESD Shut-off Valves for Bulk Diesel Storage Yard 1B - Structure Stress Calculations and Expansion Provisions</v>
          </cell>
          <cell r="D3493" t="str">
            <v>'-</v>
          </cell>
          <cell r="E3493" t="str">
            <v>RES - Reserved Placeholder</v>
          </cell>
          <cell r="F3493" t="str">
            <v>Pending</v>
          </cell>
        </row>
        <row r="3494">
          <cell r="B3494" t="str">
            <v>6105AK124-6264-CDTL-0001</v>
          </cell>
          <cell r="C3494" t="str">
            <v>Bulk Diesel Storage 1 - Main Consumer Substation - Bulk Diesel Storage Details</v>
          </cell>
          <cell r="D3494" t="str">
            <v>'-</v>
          </cell>
          <cell r="E3494" t="str">
            <v>RES - Reserved Placeholder</v>
          </cell>
          <cell r="F3494" t="str">
            <v>Pending</v>
          </cell>
        </row>
        <row r="3495">
          <cell r="B3495" t="str">
            <v>6105AK124-6264-CDTL-0002</v>
          </cell>
          <cell r="C3495" t="str">
            <v>Bulk Diesel Storage 1 - Main Consumer Substation - Diesel Spillage Facility Details</v>
          </cell>
          <cell r="D3495" t="str">
            <v>'-</v>
          </cell>
          <cell r="E3495" t="str">
            <v>RES - Reserved Placeholder</v>
          </cell>
          <cell r="F3495" t="str">
            <v>Pending</v>
          </cell>
        </row>
        <row r="3496">
          <cell r="B3496" t="str">
            <v>6105AK124-6264-CFND-0001</v>
          </cell>
          <cell r="C3496" t="str">
            <v>Bulk Diesel Storage 1 - Bund wall System for Bulk Diesel Storage Yard 1A - Civil Foundation Design</v>
          </cell>
          <cell r="D3496" t="str">
            <v>'-</v>
          </cell>
          <cell r="E3496" t="str">
            <v>RES - Reserved Placeholder</v>
          </cell>
          <cell r="F3496" t="str">
            <v>Pending</v>
          </cell>
        </row>
        <row r="3497">
          <cell r="B3497" t="str">
            <v>6105AK124-6264-CFND-0002</v>
          </cell>
          <cell r="C3497" t="str">
            <v>Bulk Diesel Storage 1 - Bund wall System for Bulk Diesel Storage Yard 1A - Plinth Design and Layout</v>
          </cell>
          <cell r="D3497" t="str">
            <v>'-</v>
          </cell>
          <cell r="E3497" t="str">
            <v>RES - Reserved Placeholder</v>
          </cell>
          <cell r="F3497" t="str">
            <v>Pending</v>
          </cell>
        </row>
        <row r="3498">
          <cell r="B3498" t="str">
            <v>6105AK124-6264-CFND-0003</v>
          </cell>
          <cell r="C3498" t="str">
            <v>Bulk Diesel Storage 1 - Collection Sump from Bunds for Bulk Diesel Storage Yard 1A - Civil Foundation Design</v>
          </cell>
          <cell r="D3498" t="str">
            <v>'-</v>
          </cell>
          <cell r="E3498" t="str">
            <v>RES - Reserved Placeholder</v>
          </cell>
          <cell r="F3498" t="str">
            <v>Pending</v>
          </cell>
        </row>
        <row r="3499">
          <cell r="B3499" t="str">
            <v>6105AK124-6264-CFND-0004</v>
          </cell>
          <cell r="C3499" t="str">
            <v>Bulk Diesel Storage 1 - Access Staircase and Platforms for Bulk Diesel Storage Yard 1A - Plinth Design and Layout</v>
          </cell>
          <cell r="D3499" t="str">
            <v>'-</v>
          </cell>
          <cell r="E3499" t="str">
            <v>RES - Reserved Placeholder</v>
          </cell>
          <cell r="F3499" t="str">
            <v>Pending</v>
          </cell>
        </row>
        <row r="3500">
          <cell r="B3500" t="str">
            <v>6105AK124-6264-CFND-0005</v>
          </cell>
          <cell r="C3500" t="str">
            <v>Bulk Diesel Storage 1 - Fire Wall Protection System for Bulk Diesel Storage Yard 1A - Civil Foundation Design</v>
          </cell>
          <cell r="D3500" t="str">
            <v>'-</v>
          </cell>
          <cell r="E3500" t="str">
            <v>RES - Reserved Placeholder</v>
          </cell>
          <cell r="F3500" t="str">
            <v>Pending</v>
          </cell>
        </row>
        <row r="3501">
          <cell r="B3501" t="str">
            <v>6105AK124-6264-CFND-0006</v>
          </cell>
          <cell r="C3501" t="str">
            <v>Bulk Diesel Storage 1 - Fire Protection System for Bulk Diesel Storage Yard 1A - Civil Foundation Design</v>
          </cell>
          <cell r="D3501" t="str">
            <v>'-</v>
          </cell>
          <cell r="E3501" t="str">
            <v>RES - Reserved Placeholder</v>
          </cell>
          <cell r="F3501" t="str">
            <v>Pending</v>
          </cell>
        </row>
        <row r="3502">
          <cell r="B3502" t="str">
            <v>6105AK124-6264-CFND-0007</v>
          </cell>
          <cell r="C3502" t="str">
            <v>Bulk Diesel Storage 1 - Fire Protection System for Bulk Diesel Storage Yard 1A - Plinth Design and Layout</v>
          </cell>
          <cell r="D3502" t="str">
            <v>'-</v>
          </cell>
          <cell r="E3502" t="str">
            <v>RES - Reserved Placeholder</v>
          </cell>
          <cell r="F3502" t="str">
            <v>Pending</v>
          </cell>
        </row>
        <row r="3503">
          <cell r="B3503" t="str">
            <v>6105AK124-6264-CFND-0008</v>
          </cell>
          <cell r="C3503" t="str">
            <v>Bulk Diesel Storage 1 - Bund wall System for Bulk Diesel Storage Yard 1B - Civil Foundation Design</v>
          </cell>
          <cell r="D3503" t="str">
            <v>'-</v>
          </cell>
          <cell r="E3503" t="str">
            <v>RES - Reserved Placeholder</v>
          </cell>
          <cell r="F3503" t="str">
            <v>Pending</v>
          </cell>
        </row>
        <row r="3504">
          <cell r="B3504" t="str">
            <v>6105AK124-6264-CFND-0009</v>
          </cell>
          <cell r="C3504" t="str">
            <v>Bulk Diesel Storage 1 - Bund wall System for Bulk Diesel Storage Yard 1B - Plinth Design and Layout</v>
          </cell>
          <cell r="D3504" t="str">
            <v>'-</v>
          </cell>
          <cell r="E3504" t="str">
            <v>RES - Reserved Placeholder</v>
          </cell>
          <cell r="F3504" t="str">
            <v>Pending</v>
          </cell>
        </row>
        <row r="3505">
          <cell r="B3505" t="str">
            <v>6105AK124-6264-CFND-0010</v>
          </cell>
          <cell r="C3505" t="str">
            <v>Bulk Diesel Storage 1 - Collection Sump from Bunds for Bulk Diesel Storage Yard 1B - Civil Foundation Design</v>
          </cell>
          <cell r="D3505" t="str">
            <v>'-</v>
          </cell>
          <cell r="E3505" t="str">
            <v>RES - Reserved Placeholder</v>
          </cell>
          <cell r="F3505" t="str">
            <v>Pending</v>
          </cell>
        </row>
        <row r="3506">
          <cell r="B3506" t="str">
            <v>6105AK124-6264-CFND-0011</v>
          </cell>
          <cell r="C3506" t="str">
            <v>Bulk Diesel Storage 1 - Access Staircase and Platforms for Bulk Diesel Storage Yard 1B - Plinth Design and Layout</v>
          </cell>
          <cell r="D3506" t="str">
            <v>'-</v>
          </cell>
          <cell r="E3506" t="str">
            <v>RES - Reserved Placeholder</v>
          </cell>
          <cell r="F3506" t="str">
            <v>Pending</v>
          </cell>
        </row>
        <row r="3507">
          <cell r="B3507" t="str">
            <v>6105AK124-6264-CFND-0012</v>
          </cell>
          <cell r="C3507" t="str">
            <v>Bulk Diesel Storage 1 - Fire Wall Protection System for Bulk Diesel Storage Yard 1B - Civil Foundation Design</v>
          </cell>
          <cell r="D3507" t="str">
            <v>'-</v>
          </cell>
          <cell r="E3507" t="str">
            <v>RES - Reserved Placeholder</v>
          </cell>
          <cell r="F3507" t="str">
            <v>Pending</v>
          </cell>
        </row>
        <row r="3508">
          <cell r="B3508" t="str">
            <v>6105AK124-6264-CFND-0013</v>
          </cell>
          <cell r="C3508" t="str">
            <v>Bulk Diesel Storage 1 - Fire Protection System for Bulk Diesel Storage Yard 1B - Civil Foundation Design</v>
          </cell>
          <cell r="D3508" t="str">
            <v>'-</v>
          </cell>
          <cell r="E3508" t="str">
            <v>RES - Reserved Placeholder</v>
          </cell>
          <cell r="F3508" t="str">
            <v>Pending</v>
          </cell>
        </row>
        <row r="3509">
          <cell r="B3509" t="str">
            <v>6105AK124-6264-CFND-0014</v>
          </cell>
          <cell r="C3509" t="str">
            <v>Bulk Diesel Storage 1 - Fire Protection System for Bulk Diesel Storage Yard 1B - Plinth Design and Layout</v>
          </cell>
          <cell r="D3509" t="str">
            <v>'-</v>
          </cell>
          <cell r="E3509" t="str">
            <v>RES - Reserved Placeholder</v>
          </cell>
          <cell r="F3509" t="str">
            <v>Pending</v>
          </cell>
        </row>
        <row r="3510">
          <cell r="B3510" t="str">
            <v>6105AK124-6264-CGAD-0001</v>
          </cell>
          <cell r="C3510" t="str">
            <v>Bulk Diesel Storage 1 - Emergency Equip for Bulk Diesel Storage Yard 1A - Terrace Equipment GA</v>
          </cell>
          <cell r="D3510" t="str">
            <v>'-</v>
          </cell>
          <cell r="E3510" t="str">
            <v>RES - Reserved Placeholder</v>
          </cell>
          <cell r="F3510" t="str">
            <v>Pending</v>
          </cell>
        </row>
        <row r="3511">
          <cell r="B3511" t="str">
            <v>6105AK124-6264-CGAD-0002</v>
          </cell>
          <cell r="C3511" t="str">
            <v>Bulk Diesel Storage 1 - Emergency Equip for Bulk Diesel Storage Yard 1A - Fire Detection and Suppression System</v>
          </cell>
          <cell r="D3511" t="str">
            <v>'-</v>
          </cell>
          <cell r="E3511" t="str">
            <v>RES - Reserved Placeholder</v>
          </cell>
          <cell r="F3511" t="str">
            <v>Pending</v>
          </cell>
        </row>
        <row r="3512">
          <cell r="B3512" t="str">
            <v>6105AK124-6264-CGAD-0003</v>
          </cell>
          <cell r="C3512" t="str">
            <v>Bulk Diesel Storage 1 - Emergency Equip for Bulk Diesel Storage Yard 1A - Pipe Routing General Arrangement</v>
          </cell>
          <cell r="D3512" t="str">
            <v>'-</v>
          </cell>
          <cell r="E3512" t="str">
            <v>RES - Reserved Placeholder</v>
          </cell>
          <cell r="F3512" t="str">
            <v>Pending</v>
          </cell>
        </row>
        <row r="3513">
          <cell r="B3513" t="str">
            <v>6105AK124-6264-CGAD-0004</v>
          </cell>
          <cell r="C3513" t="str">
            <v>Bulk Diesel Storage 1 - Emergency Equip for Bulk Diesel Storage Yard 1A - Utilities Connections and Battery Limits GA</v>
          </cell>
          <cell r="D3513" t="str">
            <v>'-</v>
          </cell>
          <cell r="E3513" t="str">
            <v>RES - Reserved Placeholder</v>
          </cell>
          <cell r="F3513" t="str">
            <v>Pending</v>
          </cell>
        </row>
        <row r="3514">
          <cell r="B3514" t="str">
            <v>6105AK124-6264-CGAD-0005</v>
          </cell>
          <cell r="C3514" t="str">
            <v>Bulk Diesel Storage 1 - Earthing System for Bulk Diesel Storage Yard 1A - Lighting Design and Layout GA</v>
          </cell>
          <cell r="D3514" t="str">
            <v>'-</v>
          </cell>
          <cell r="E3514" t="str">
            <v>RES - Reserved Placeholder</v>
          </cell>
          <cell r="F3514" t="str">
            <v>Pending</v>
          </cell>
        </row>
        <row r="3515">
          <cell r="B3515" t="str">
            <v>6105AK124-6264-CGAD-0006</v>
          </cell>
          <cell r="C3515" t="str">
            <v>Bulk Diesel Storage 1 - Bund wall System for Bulk Diesel Storage Yard 1A - Buildings and Structures GA</v>
          </cell>
          <cell r="D3515" t="str">
            <v>'-</v>
          </cell>
          <cell r="E3515" t="str">
            <v>RES - Reserved Placeholder</v>
          </cell>
          <cell r="F3515" t="str">
            <v>Pending</v>
          </cell>
        </row>
        <row r="3516">
          <cell r="B3516" t="str">
            <v>6105AK124-6264-CGAD-0007</v>
          </cell>
          <cell r="C3516" t="str">
            <v>Bulk Diesel Storage 1 - Bund wall System for Bulk Diesel Storage Yard 1A - Terrace Equipment GA</v>
          </cell>
          <cell r="D3516" t="str">
            <v>'-</v>
          </cell>
          <cell r="E3516" t="str">
            <v>RES - Reserved Placeholder</v>
          </cell>
          <cell r="F3516" t="str">
            <v>Pending</v>
          </cell>
        </row>
        <row r="3517">
          <cell r="B3517" t="str">
            <v>6105AK124-6264-CGAD-0008</v>
          </cell>
          <cell r="C3517" t="str">
            <v>Bulk Diesel Storage 1 - Bund wall System for Bulk Diesel Storage Yard 1A - Stormwater and Effluent System Design</v>
          </cell>
          <cell r="D3517" t="str">
            <v>'-</v>
          </cell>
          <cell r="E3517" t="str">
            <v>RES - Reserved Placeholder</v>
          </cell>
          <cell r="F3517" t="str">
            <v>Pending</v>
          </cell>
        </row>
        <row r="3518">
          <cell r="B3518" t="str">
            <v>6105AK124-6264-CGAD-0009</v>
          </cell>
          <cell r="C3518" t="str">
            <v>Bulk Diesel Storage 1 - Collection Sump from Bunds for Bulk Diesel Storage Yard 1A - Stormwater and Effluent System Design</v>
          </cell>
          <cell r="D3518" t="str">
            <v>'-</v>
          </cell>
          <cell r="E3518" t="str">
            <v>RES - Reserved Placeholder</v>
          </cell>
          <cell r="F3518" t="str">
            <v>Pending</v>
          </cell>
        </row>
        <row r="3519">
          <cell r="B3519" t="str">
            <v>6105AK124-6264-CGAD-0010</v>
          </cell>
          <cell r="C3519" t="str">
            <v>Bulk Diesel Storage 1 - Access Staircase and Platforms for Bulk Diesel Storage Yard 1A - Buildings and Structures GA</v>
          </cell>
          <cell r="D3519" t="str">
            <v>'-</v>
          </cell>
          <cell r="E3519" t="str">
            <v>RES - Reserved Placeholder</v>
          </cell>
          <cell r="F3519" t="str">
            <v>Pending</v>
          </cell>
        </row>
        <row r="3520">
          <cell r="B3520" t="str">
            <v>6105AK124-6264-CGAD-0011</v>
          </cell>
          <cell r="C3520" t="str">
            <v>Bulk Diesel Storage 1 - Access Staircase and Platforms for Bulk Diesel Storage Yard 1A - Lighting Design and Layout GA</v>
          </cell>
          <cell r="D3520" t="str">
            <v>'-</v>
          </cell>
          <cell r="E3520" t="str">
            <v>RES - Reserved Placeholder</v>
          </cell>
          <cell r="F3520" t="str">
            <v>Pending</v>
          </cell>
        </row>
        <row r="3521">
          <cell r="B3521" t="str">
            <v>6105AK124-6264-CGAD-0012</v>
          </cell>
          <cell r="C3521" t="str">
            <v>Bulk Diesel Storage 1 - Access Staircase and Platforms for Bulk Diesel Storage Yard 1A - Key Emergency Points and Equipment</v>
          </cell>
          <cell r="D3521" t="str">
            <v>'-</v>
          </cell>
          <cell r="E3521" t="str">
            <v>RES - Reserved Placeholder</v>
          </cell>
          <cell r="F3521" t="str">
            <v>Pending</v>
          </cell>
        </row>
        <row r="3522">
          <cell r="B3522" t="str">
            <v>6105AK124-6264-CGAD-0013</v>
          </cell>
          <cell r="C3522" t="str">
            <v>Bulk Diesel Storage 1 - Access Staircase and Platforms for Bulk Diesel Storage Yard 1A - Fire Detection and Suppression System</v>
          </cell>
          <cell r="D3522" t="str">
            <v>'-</v>
          </cell>
          <cell r="E3522" t="str">
            <v>RES - Reserved Placeholder</v>
          </cell>
          <cell r="F3522" t="str">
            <v>Pending</v>
          </cell>
        </row>
        <row r="3523">
          <cell r="B3523" t="str">
            <v>6105AK124-6264-CGAD-0014</v>
          </cell>
          <cell r="C3523" t="str">
            <v>Bulk Diesel Storage 1 - Fire Wall Protection System for Bulk Diesel Storage Yard 1A - Buildings and Structures GA</v>
          </cell>
          <cell r="D3523" t="str">
            <v>'-</v>
          </cell>
          <cell r="E3523" t="str">
            <v>RES - Reserved Placeholder</v>
          </cell>
          <cell r="F3523" t="str">
            <v>Pending</v>
          </cell>
        </row>
        <row r="3524">
          <cell r="B3524" t="str">
            <v>6105AK124-6264-CGAD-0015</v>
          </cell>
          <cell r="C3524" t="str">
            <v>Bulk Diesel Storage 1 - Fire Wall Protection System for Bulk Diesel Storage Yard 1A - Terrace Equipment GA</v>
          </cell>
          <cell r="D3524" t="str">
            <v>'-</v>
          </cell>
          <cell r="E3524" t="str">
            <v>RES - Reserved Placeholder</v>
          </cell>
          <cell r="F3524" t="str">
            <v>Pending</v>
          </cell>
        </row>
        <row r="3525">
          <cell r="B3525" t="str">
            <v>6105AK124-6264-CGAD-0016</v>
          </cell>
          <cell r="C3525" t="str">
            <v>Bulk Diesel Storage 1 - Fire Protection System for Bulk Diesel Storage Yard 1A - Buildings and Structures GA</v>
          </cell>
          <cell r="D3525" t="str">
            <v>'-</v>
          </cell>
          <cell r="E3525" t="str">
            <v>RES - Reserved Placeholder</v>
          </cell>
          <cell r="F3525" t="str">
            <v>Pending</v>
          </cell>
        </row>
        <row r="3526">
          <cell r="B3526" t="str">
            <v>6105AK124-6264-CGAD-0017</v>
          </cell>
          <cell r="C3526" t="str">
            <v>Bulk Diesel Storage 1 - Fire Protection System for Bulk Diesel Storage Yard 1A - Terrace Equipment GA</v>
          </cell>
          <cell r="D3526" t="str">
            <v>'-</v>
          </cell>
          <cell r="E3526" t="str">
            <v>RES - Reserved Placeholder</v>
          </cell>
          <cell r="F3526" t="str">
            <v>Pending</v>
          </cell>
        </row>
        <row r="3527">
          <cell r="B3527" t="str">
            <v>6105AK124-6264-CGAD-0018</v>
          </cell>
          <cell r="C3527" t="str">
            <v>Bulk Diesel Storage 1 - Fire Protection System for Bulk Diesel Storage Yard 1A - Fire Detection and Suppression System</v>
          </cell>
          <cell r="D3527" t="str">
            <v>'-</v>
          </cell>
          <cell r="E3527" t="str">
            <v>RES - Reserved Placeholder</v>
          </cell>
          <cell r="F3527" t="str">
            <v>Pending</v>
          </cell>
        </row>
        <row r="3528">
          <cell r="B3528" t="str">
            <v>6105AK124-6264-CGAD-0019</v>
          </cell>
          <cell r="C3528" t="str">
            <v>Bulk Diesel Storage 1 - Fire Protection System for Bulk Diesel Storage Yard 1A - Pipe Routing General Arrangement</v>
          </cell>
          <cell r="D3528" t="str">
            <v>'-</v>
          </cell>
          <cell r="E3528" t="str">
            <v>RES - Reserved Placeholder</v>
          </cell>
          <cell r="F3528" t="str">
            <v>Pending</v>
          </cell>
        </row>
        <row r="3529">
          <cell r="B3529" t="str">
            <v>6105AK124-6264-CGAD-0020</v>
          </cell>
          <cell r="C3529" t="str">
            <v>Bulk Diesel Storage 1 - Fire Protection System for Bulk Diesel Storage Yard 1A - Water Reticulation and Sewer System Design</v>
          </cell>
          <cell r="D3529" t="str">
            <v>'-</v>
          </cell>
          <cell r="E3529" t="str">
            <v>RES - Reserved Placeholder</v>
          </cell>
          <cell r="F3529" t="str">
            <v>Pending</v>
          </cell>
        </row>
        <row r="3530">
          <cell r="B3530" t="str">
            <v>6105AK124-6264-CGAD-0021</v>
          </cell>
          <cell r="C3530" t="str">
            <v>Bulk Diesel Storage 1 - Auto ESD Shut-off Valves for Bulk Diesel Storage Yard 1A - Terrace Equipment GA</v>
          </cell>
          <cell r="D3530" t="str">
            <v>'-</v>
          </cell>
          <cell r="E3530" t="str">
            <v>RES - Reserved Placeholder</v>
          </cell>
          <cell r="F3530" t="str">
            <v>Pending</v>
          </cell>
        </row>
        <row r="3531">
          <cell r="B3531" t="str">
            <v>6105AK124-6264-CGAD-0022</v>
          </cell>
          <cell r="C3531" t="str">
            <v>Bulk Diesel Storage 1 - Emergency Equip for Bulk Diesel Storage Fuel System Yard 1B - Terrace Equipment GA</v>
          </cell>
          <cell r="D3531" t="str">
            <v>'-</v>
          </cell>
          <cell r="E3531" t="str">
            <v>RES - Reserved Placeholder</v>
          </cell>
          <cell r="F3531" t="str">
            <v>Pending</v>
          </cell>
        </row>
        <row r="3532">
          <cell r="B3532" t="str">
            <v>6105AK124-6264-CGAD-0023</v>
          </cell>
          <cell r="C3532" t="str">
            <v>Bulk Diesel Storage 1 - Emergency Equip for Bulk Diesel Storage Fuel System Yard 1B - Fire Detection and Suppression System</v>
          </cell>
          <cell r="D3532" t="str">
            <v>'-</v>
          </cell>
          <cell r="E3532" t="str">
            <v>RES - Reserved Placeholder</v>
          </cell>
          <cell r="F3532" t="str">
            <v>Pending</v>
          </cell>
        </row>
        <row r="3533">
          <cell r="B3533" t="str">
            <v>6105AK124-6264-CGAD-0024</v>
          </cell>
          <cell r="C3533" t="str">
            <v>Bulk Diesel Storage 1 - Emergency Equip for Bulk Diesel Storage Fuel System Yard 1B - Pipe Routing General Arrangement</v>
          </cell>
          <cell r="D3533" t="str">
            <v>'-</v>
          </cell>
          <cell r="E3533" t="str">
            <v>RES - Reserved Placeholder</v>
          </cell>
          <cell r="F3533" t="str">
            <v>Pending</v>
          </cell>
        </row>
        <row r="3534">
          <cell r="B3534" t="str">
            <v>6105AK124-6264-CGAD-0025</v>
          </cell>
          <cell r="C3534" t="str">
            <v>Bulk Diesel Storage 1 - Emergency Equip for Bulk Diesel Storage Fuel System Yard 1B - Utilities Connections and Battery Limits GA</v>
          </cell>
          <cell r="D3534" t="str">
            <v>'-</v>
          </cell>
          <cell r="E3534" t="str">
            <v>RES - Reserved Placeholder</v>
          </cell>
          <cell r="F3534" t="str">
            <v>Pending</v>
          </cell>
        </row>
        <row r="3535">
          <cell r="B3535" t="str">
            <v>6105AK124-6264-CGAD-0026</v>
          </cell>
          <cell r="C3535" t="str">
            <v>Bulk Diesel Storage 1 - Earthing System for Bulk Diesel Storage Yard 1B - Lighting Design and Layout GA</v>
          </cell>
          <cell r="D3535" t="str">
            <v>'-</v>
          </cell>
          <cell r="E3535" t="str">
            <v>RES - Reserved Placeholder</v>
          </cell>
          <cell r="F3535" t="str">
            <v>Pending</v>
          </cell>
        </row>
        <row r="3536">
          <cell r="B3536" t="str">
            <v>6105AK124-6264-CGAD-0027</v>
          </cell>
          <cell r="C3536" t="str">
            <v>Bulk Diesel Storage 1 - Bund wall System for Bulk Diesel Storage Yard 1B - Buildings and Structures GA</v>
          </cell>
          <cell r="D3536" t="str">
            <v>'-</v>
          </cell>
          <cell r="E3536" t="str">
            <v>RES - Reserved Placeholder</v>
          </cell>
          <cell r="F3536" t="str">
            <v>Pending</v>
          </cell>
        </row>
        <row r="3537">
          <cell r="B3537" t="str">
            <v>6105AK124-6264-CGAD-0028</v>
          </cell>
          <cell r="C3537" t="str">
            <v>Bulk Diesel Storage 1 - Bund wall System for Bulk Diesel Storage Yard 1B - Terrace Equipment GA</v>
          </cell>
          <cell r="D3537" t="str">
            <v>'-</v>
          </cell>
          <cell r="E3537" t="str">
            <v>RES - Reserved Placeholder</v>
          </cell>
          <cell r="F3537" t="str">
            <v>Pending</v>
          </cell>
        </row>
        <row r="3538">
          <cell r="B3538" t="str">
            <v>6105AK124-6264-CGAD-0029</v>
          </cell>
          <cell r="C3538" t="str">
            <v>Bulk Diesel Storage 1 - Bund wall System for Bulk Diesel Storage Yard 1B - Stormwater and Effluent System Design</v>
          </cell>
          <cell r="D3538" t="str">
            <v>'-</v>
          </cell>
          <cell r="E3538" t="str">
            <v>RES - Reserved Placeholder</v>
          </cell>
          <cell r="F3538" t="str">
            <v>Pending</v>
          </cell>
        </row>
        <row r="3539">
          <cell r="B3539" t="str">
            <v>6105AK124-6264-CGAD-0030</v>
          </cell>
          <cell r="C3539" t="str">
            <v>Bulk Diesel Storage 1 - Collection Sump from Bunds for Bulk Diesel Storage Yard 1B - Stormwater and Effluent System Design</v>
          </cell>
          <cell r="D3539" t="str">
            <v>'-</v>
          </cell>
          <cell r="E3539" t="str">
            <v>RES - Reserved Placeholder</v>
          </cell>
          <cell r="F3539" t="str">
            <v>Pending</v>
          </cell>
        </row>
        <row r="3540">
          <cell r="B3540" t="str">
            <v>6105AK124-6264-CGAD-0031</v>
          </cell>
          <cell r="C3540" t="str">
            <v>Bulk Diesel Storage 1 - Access Staircase and Platforms for Bulk Diesel Storage Yard 1B - Buildings and Structures GA</v>
          </cell>
          <cell r="D3540" t="str">
            <v>'-</v>
          </cell>
          <cell r="E3540" t="str">
            <v>RES - Reserved Placeholder</v>
          </cell>
          <cell r="F3540" t="str">
            <v>Pending</v>
          </cell>
        </row>
        <row r="3541">
          <cell r="B3541" t="str">
            <v>6105AK124-6264-CGAD-0032</v>
          </cell>
          <cell r="C3541" t="str">
            <v>Bulk Diesel Storage 1 - Access Staircase and Platforms for Bulk Diesel Storage Yard 1B - Lighting Design and Layout GA</v>
          </cell>
          <cell r="D3541" t="str">
            <v>'-</v>
          </cell>
          <cell r="E3541" t="str">
            <v>RES - Reserved Placeholder</v>
          </cell>
          <cell r="F3541" t="str">
            <v>Pending</v>
          </cell>
        </row>
        <row r="3542">
          <cell r="B3542" t="str">
            <v>6105AK124-6264-CGAD-0033</v>
          </cell>
          <cell r="C3542" t="str">
            <v>Bulk Diesel Storage 1 - Access Staircase and Platforms for Bulk Diesel Storage Yard 1B - Key Emergency Points and Equipment</v>
          </cell>
          <cell r="D3542" t="str">
            <v>'-</v>
          </cell>
          <cell r="E3542" t="str">
            <v>RES - Reserved Placeholder</v>
          </cell>
          <cell r="F3542" t="str">
            <v>Pending</v>
          </cell>
        </row>
        <row r="3543">
          <cell r="B3543" t="str">
            <v>6105AK124-6264-CGAD-0034</v>
          </cell>
          <cell r="C3543" t="str">
            <v>Bulk Diesel Storage 1 - Access Staircase and Platforms for Bulk Diesel Storage Yard 1B - Fire Detection and Suppression System</v>
          </cell>
          <cell r="D3543" t="str">
            <v>'-</v>
          </cell>
          <cell r="E3543" t="str">
            <v>RES - Reserved Placeholder</v>
          </cell>
          <cell r="F3543" t="str">
            <v>Pending</v>
          </cell>
        </row>
        <row r="3544">
          <cell r="B3544" t="str">
            <v>6105AK124-6264-CGAD-0035</v>
          </cell>
          <cell r="C3544" t="str">
            <v>Bulk Diesel Storage 1 - Fire Wall Protection System for Bulk Diesel Storage Yard 1B - Buildings and Structures GA</v>
          </cell>
          <cell r="D3544" t="str">
            <v>'-</v>
          </cell>
          <cell r="E3544" t="str">
            <v>RES - Reserved Placeholder</v>
          </cell>
          <cell r="F3544" t="str">
            <v>Pending</v>
          </cell>
        </row>
        <row r="3545">
          <cell r="B3545" t="str">
            <v>6105AK124-6264-CGAD-0036</v>
          </cell>
          <cell r="C3545" t="str">
            <v>Bulk Diesel Storage 1 - Fire Wall Protection System for Bulk Diesel Storage Yard 1B - Terrace Equipment GA</v>
          </cell>
          <cell r="D3545" t="str">
            <v>'-</v>
          </cell>
          <cell r="E3545" t="str">
            <v>RES - Reserved Placeholder</v>
          </cell>
          <cell r="F3545" t="str">
            <v>Pending</v>
          </cell>
        </row>
        <row r="3546">
          <cell r="B3546" t="str">
            <v>6105AK124-6264-CGAD-0037</v>
          </cell>
          <cell r="C3546" t="str">
            <v>Bulk Diesel Storage 1 - Fire Protection System for Bulk Diesel Storage Yard 1B - Buildings and Structures GA</v>
          </cell>
          <cell r="D3546" t="str">
            <v>'-</v>
          </cell>
          <cell r="E3546" t="str">
            <v>RES - Reserved Placeholder</v>
          </cell>
          <cell r="F3546" t="str">
            <v>Pending</v>
          </cell>
        </row>
        <row r="3547">
          <cell r="B3547" t="str">
            <v>6105AK124-6264-CGAD-0038</v>
          </cell>
          <cell r="C3547" t="str">
            <v>Bulk Diesel Storage 1 - Fire Protection System for Bulk Diesel Storage Yard 1B - Terrace Equipment GA</v>
          </cell>
          <cell r="D3547" t="str">
            <v>'-</v>
          </cell>
          <cell r="E3547" t="str">
            <v>RES - Reserved Placeholder</v>
          </cell>
          <cell r="F3547" t="str">
            <v>Pending</v>
          </cell>
        </row>
        <row r="3548">
          <cell r="B3548" t="str">
            <v>6105AK124-6264-CGAD-0039</v>
          </cell>
          <cell r="C3548" t="str">
            <v>Bulk Diesel Storage 1 - Fire Protection System for Bulk Diesel Storage Yard 1B - Fire Detection and Suppression System</v>
          </cell>
          <cell r="D3548" t="str">
            <v>'-</v>
          </cell>
          <cell r="E3548" t="str">
            <v>RES - Reserved Placeholder</v>
          </cell>
          <cell r="F3548" t="str">
            <v>Pending</v>
          </cell>
        </row>
        <row r="3549">
          <cell r="B3549" t="str">
            <v>6105AK124-6264-CGAD-0040</v>
          </cell>
          <cell r="C3549" t="str">
            <v>Bulk Diesel Storage 1 - Fire Protection System for Bulk Diesel Storage Yard 1B - Pipe Routing General Arrangement</v>
          </cell>
          <cell r="D3549" t="str">
            <v>'-</v>
          </cell>
          <cell r="E3549" t="str">
            <v>RES - Reserved Placeholder</v>
          </cell>
          <cell r="F3549" t="str">
            <v>Pending</v>
          </cell>
        </row>
        <row r="3550">
          <cell r="B3550" t="str">
            <v>6105AK124-6264-CGAD-0041</v>
          </cell>
          <cell r="C3550" t="str">
            <v>Bulk Diesel Storage 1 - Fire Protection System for Bulk Diesel Storage Yard 1B - Water Reticulation and Sewer System Design</v>
          </cell>
          <cell r="D3550" t="str">
            <v>'-</v>
          </cell>
          <cell r="E3550" t="str">
            <v>RES - Reserved Placeholder</v>
          </cell>
          <cell r="F3550" t="str">
            <v>Pending</v>
          </cell>
        </row>
        <row r="3551">
          <cell r="B3551" t="str">
            <v>6105AK124-6264-CGAD-0042</v>
          </cell>
          <cell r="C3551" t="str">
            <v>Bulk Diesel Storage 1 - Auto ESD Shut-off Valves for Bulk Diesel Storage Yard 1B - Terrace Equipment GA</v>
          </cell>
          <cell r="D3551" t="str">
            <v>'-</v>
          </cell>
          <cell r="E3551" t="str">
            <v>RES - Reserved Placeholder</v>
          </cell>
          <cell r="F3551" t="str">
            <v>Pending</v>
          </cell>
        </row>
        <row r="3552">
          <cell r="B3552" t="str">
            <v>6105AK124-6264-CLAY-0001</v>
          </cell>
          <cell r="C3552" t="str">
            <v>Bulk Diesel Storage 1 - Main Consumer Substation - Bulk Diesel Storage Layout</v>
          </cell>
          <cell r="D3552" t="str">
            <v>'-</v>
          </cell>
          <cell r="E3552" t="str">
            <v>RES - Reserved Placeholder</v>
          </cell>
          <cell r="F3552" t="str">
            <v>Pending</v>
          </cell>
        </row>
        <row r="3553">
          <cell r="B3553" t="str">
            <v>6105AK124-6264-CLAY-0002</v>
          </cell>
          <cell r="C3553" t="str">
            <v>Bulk Diesel Storage 1 - Main Consumer Substation - Diesel Spillage Facility Layout</v>
          </cell>
          <cell r="D3553" t="str">
            <v>'-</v>
          </cell>
          <cell r="E3553" t="str">
            <v>RES - Reserved Placeholder</v>
          </cell>
          <cell r="F3553" t="str">
            <v>Pending</v>
          </cell>
        </row>
        <row r="3554">
          <cell r="B3554" t="str">
            <v>6105AK124-6264-CMDL-0001</v>
          </cell>
          <cell r="C3554" t="str">
            <v>Bulk Diesel Storage 1 - Emergency Equip for Bulk Diesel Storage Yard 1A - 3D Designs and Drawings</v>
          </cell>
          <cell r="D3554" t="str">
            <v>'-</v>
          </cell>
          <cell r="E3554" t="str">
            <v>RES - Reserved Placeholder</v>
          </cell>
          <cell r="F3554" t="str">
            <v>Pending</v>
          </cell>
        </row>
        <row r="3555">
          <cell r="B3555" t="str">
            <v>6105AK124-6264-CMDL-0002</v>
          </cell>
          <cell r="C3555" t="str">
            <v>Bulk Diesel Storage 1 - Earthing System for Bulk Diesel Storage Yard 1A - 3D Designs and Drawings</v>
          </cell>
          <cell r="D3555" t="str">
            <v>'-</v>
          </cell>
          <cell r="E3555" t="str">
            <v>RES - Reserved Placeholder</v>
          </cell>
          <cell r="F3555" t="str">
            <v>Pending</v>
          </cell>
        </row>
        <row r="3556">
          <cell r="B3556" t="str">
            <v>6105AK124-6264-CMDL-0003</v>
          </cell>
          <cell r="C3556" t="str">
            <v>Bulk Diesel Storage 1 - Bund wall System for Bulk Diesel Storage Yard 1A - 3D Designs and Drawings</v>
          </cell>
          <cell r="D3556" t="str">
            <v>'-</v>
          </cell>
          <cell r="E3556" t="str">
            <v>RES - Reserved Placeholder</v>
          </cell>
          <cell r="F3556" t="str">
            <v>Pending</v>
          </cell>
        </row>
        <row r="3557">
          <cell r="B3557" t="str">
            <v>6105AK124-6264-CMDL-0004</v>
          </cell>
          <cell r="C3557" t="str">
            <v>Bulk Diesel Storage 1 - Collection Sump from Bunds for Bulk Diesel Storage Yard 1A - 3D Designs and Drawings</v>
          </cell>
          <cell r="D3557" t="str">
            <v>'-</v>
          </cell>
          <cell r="E3557" t="str">
            <v>RES - Reserved Placeholder</v>
          </cell>
          <cell r="F3557" t="str">
            <v>Pending</v>
          </cell>
        </row>
        <row r="3558">
          <cell r="B3558" t="str">
            <v>6105AK124-6264-CMDL-0005</v>
          </cell>
          <cell r="C3558" t="str">
            <v>Bulk Diesel Storage 1 - Access Staircase and Platforms for Bulk Diesel Storage Yard 1A - 3D Designs and Drawings</v>
          </cell>
          <cell r="D3558" t="str">
            <v>'-</v>
          </cell>
          <cell r="E3558" t="str">
            <v>RES - Reserved Placeholder</v>
          </cell>
          <cell r="F3558" t="str">
            <v>Pending</v>
          </cell>
        </row>
        <row r="3559">
          <cell r="B3559" t="str">
            <v>6105AK124-6264-CMDL-0006</v>
          </cell>
          <cell r="C3559" t="str">
            <v>Bulk Diesel Storage 1 - Fire Wall Protection System for Bulk Diesel Storage Yard 1A - 3D Designs and Drawings</v>
          </cell>
          <cell r="D3559" t="str">
            <v>'-</v>
          </cell>
          <cell r="E3559" t="str">
            <v>RES - Reserved Placeholder</v>
          </cell>
          <cell r="F3559" t="str">
            <v>Pending</v>
          </cell>
        </row>
        <row r="3560">
          <cell r="B3560" t="str">
            <v>6105AK124-6264-CMDL-0007</v>
          </cell>
          <cell r="C3560" t="str">
            <v>Bulk Diesel Storage 1 - Fire Protection System for Bulk Diesel Storage Yard 1A - 3D Designs and Drawings</v>
          </cell>
          <cell r="D3560" t="str">
            <v>'-</v>
          </cell>
          <cell r="E3560" t="str">
            <v>RES - Reserved Placeholder</v>
          </cell>
          <cell r="F3560" t="str">
            <v>Pending</v>
          </cell>
        </row>
        <row r="3561">
          <cell r="B3561" t="str">
            <v>6105AK124-6264-CMDL-0008</v>
          </cell>
          <cell r="C3561" t="str">
            <v>Bulk Diesel Storage 1 - Emergency Equip for Bulk Diesel Storage Fuel System Yard 1B - 3D Designs and Drawings</v>
          </cell>
          <cell r="D3561" t="str">
            <v>'-</v>
          </cell>
          <cell r="E3561" t="str">
            <v>RES - Reserved Placeholder</v>
          </cell>
          <cell r="F3561" t="str">
            <v>Pending</v>
          </cell>
        </row>
        <row r="3562">
          <cell r="B3562" t="str">
            <v>6105AK124-6264-CMDL-0009</v>
          </cell>
          <cell r="C3562" t="str">
            <v>Bulk Diesel Storage 1 - Earthing System for Bulk Diesel Storage Yard 1B - 3D Designs and Drawings</v>
          </cell>
          <cell r="D3562" t="str">
            <v>'-</v>
          </cell>
          <cell r="E3562" t="str">
            <v>RES - Reserved Placeholder</v>
          </cell>
          <cell r="F3562" t="str">
            <v>Pending</v>
          </cell>
        </row>
        <row r="3563">
          <cell r="B3563" t="str">
            <v>6105AK124-6264-CMDL-0010</v>
          </cell>
          <cell r="C3563" t="str">
            <v>Bulk Diesel Storage 1 - Bund wall System for Bulk Diesel Storage Yard 1B - 3D Designs and Drawings</v>
          </cell>
          <cell r="D3563" t="str">
            <v>'-</v>
          </cell>
          <cell r="E3563" t="str">
            <v>RES - Reserved Placeholder</v>
          </cell>
          <cell r="F3563" t="str">
            <v>Pending</v>
          </cell>
        </row>
        <row r="3564">
          <cell r="B3564" t="str">
            <v>6105AK124-6264-CMDL-0011</v>
          </cell>
          <cell r="C3564" t="str">
            <v>Bulk Diesel Storage 1 - Collection Sump from Bunds for Bulk Diesel Storage Yard 1B - 3D Designs and Drawings</v>
          </cell>
          <cell r="D3564" t="str">
            <v>'-</v>
          </cell>
          <cell r="E3564" t="str">
            <v>RES - Reserved Placeholder</v>
          </cell>
          <cell r="F3564" t="str">
            <v>Pending</v>
          </cell>
        </row>
        <row r="3565">
          <cell r="B3565" t="str">
            <v>6105AK124-6264-CMDL-0012</v>
          </cell>
          <cell r="C3565" t="str">
            <v>Bulk Diesel Storage 1 - Access Staircase and Platforms for Bulk Diesel Storage Yard 1B - 3D Designs and Drawings</v>
          </cell>
          <cell r="D3565" t="str">
            <v>'-</v>
          </cell>
          <cell r="E3565" t="str">
            <v>RES - Reserved Placeholder</v>
          </cell>
          <cell r="F3565" t="str">
            <v>Pending</v>
          </cell>
        </row>
        <row r="3566">
          <cell r="B3566" t="str">
            <v>6105AK124-6264-CMDL-0013</v>
          </cell>
          <cell r="C3566" t="str">
            <v>Bulk Diesel Storage 1 - Fire Wall Protection System for Bulk Diesel Storage Yard 1B - 3D Designs and Drawings</v>
          </cell>
          <cell r="D3566" t="str">
            <v>'-</v>
          </cell>
          <cell r="E3566" t="str">
            <v>RES - Reserved Placeholder</v>
          </cell>
          <cell r="F3566" t="str">
            <v>Pending</v>
          </cell>
        </row>
        <row r="3567">
          <cell r="B3567" t="str">
            <v>6105AK124-6264-CMDL-0014</v>
          </cell>
          <cell r="C3567" t="str">
            <v>Bulk Diesel Storage 1 - Fire Protection System for Bulk Diesel Storage Yard 1B - 3D Designs and Drawings</v>
          </cell>
          <cell r="D3567" t="str">
            <v>'-</v>
          </cell>
          <cell r="E3567" t="str">
            <v>RES - Reserved Placeholder</v>
          </cell>
          <cell r="F3567" t="str">
            <v>Pending</v>
          </cell>
        </row>
        <row r="3568">
          <cell r="B3568" t="str">
            <v>6105AK124-6264-CPLN-0001</v>
          </cell>
          <cell r="C3568" t="str">
            <v>Bulk Diesel Storage 1 - Earthing System for Bulk Diesel Storage Yard 1A - Civil Works Execution Plan</v>
          </cell>
          <cell r="D3568" t="str">
            <v>'-</v>
          </cell>
          <cell r="E3568" t="str">
            <v>RES - Reserved Placeholder</v>
          </cell>
          <cell r="F3568" t="str">
            <v>Pending</v>
          </cell>
        </row>
        <row r="3569">
          <cell r="B3569" t="str">
            <v>6105AK124-6264-CPLN-0002</v>
          </cell>
          <cell r="C3569" t="str">
            <v>Bulk Diesel Storage 1 - Bund wall System for Bulk Diesel Storage Yard 1A - Civil Works Execution Plan</v>
          </cell>
          <cell r="D3569" t="str">
            <v>'-</v>
          </cell>
          <cell r="E3569" t="str">
            <v>RES - Reserved Placeholder</v>
          </cell>
          <cell r="F3569" t="str">
            <v>Pending</v>
          </cell>
        </row>
        <row r="3570">
          <cell r="B3570" t="str">
            <v>6105AK124-6264-CPLN-0003</v>
          </cell>
          <cell r="C3570" t="str">
            <v>Bulk Diesel Storage 1 - Collection Sump from Bunds for Bulk Diesel Storage Yard 1A - Civil Works Execution Plan</v>
          </cell>
          <cell r="D3570" t="str">
            <v>'-</v>
          </cell>
          <cell r="E3570" t="str">
            <v>RES - Reserved Placeholder</v>
          </cell>
          <cell r="F3570" t="str">
            <v>Pending</v>
          </cell>
        </row>
        <row r="3571">
          <cell r="B3571" t="str">
            <v>6105AK124-6264-CPLN-0004</v>
          </cell>
          <cell r="C3571" t="str">
            <v>Bulk Diesel Storage 1 - Access Staircase and Platforms for Bulk Diesel Storage Yard 1A - Civil Works Execution Plan</v>
          </cell>
          <cell r="D3571" t="str">
            <v>'-</v>
          </cell>
          <cell r="E3571" t="str">
            <v>RES - Reserved Placeholder</v>
          </cell>
          <cell r="F3571" t="str">
            <v>Pending</v>
          </cell>
        </row>
        <row r="3572">
          <cell r="B3572" t="str">
            <v>6105AK124-6264-CPLN-0005</v>
          </cell>
          <cell r="C3572" t="str">
            <v>Bulk Diesel Storage 1 - Fire Wall Protection System for Bulk Diesel Storage Yard 1A - Civil Works Execution Plan</v>
          </cell>
          <cell r="D3572" t="str">
            <v>'-</v>
          </cell>
          <cell r="E3572" t="str">
            <v>RES - Reserved Placeholder</v>
          </cell>
          <cell r="F3572" t="str">
            <v>Pending</v>
          </cell>
        </row>
        <row r="3573">
          <cell r="B3573" t="str">
            <v>6105AK124-6264-CPLN-0006</v>
          </cell>
          <cell r="C3573" t="str">
            <v>Bulk Diesel Storage 1 - Fire Protection System for Bulk Diesel Storage Yard 1A - Civil Works Execution Plan</v>
          </cell>
          <cell r="D3573" t="str">
            <v>'-</v>
          </cell>
          <cell r="E3573" t="str">
            <v>RES - Reserved Placeholder</v>
          </cell>
          <cell r="F3573" t="str">
            <v>Pending</v>
          </cell>
        </row>
        <row r="3574">
          <cell r="B3574" t="str">
            <v>6105AK124-6264-CPLN-0007</v>
          </cell>
          <cell r="C3574" t="str">
            <v>Bulk Diesel Storage 1 - Earthing System for Bulk Diesel Storage Yard 1B - Civil Works Execution Plan</v>
          </cell>
          <cell r="D3574" t="str">
            <v>'-</v>
          </cell>
          <cell r="E3574" t="str">
            <v>RES - Reserved Placeholder</v>
          </cell>
          <cell r="F3574" t="str">
            <v>Pending</v>
          </cell>
        </row>
        <row r="3575">
          <cell r="B3575" t="str">
            <v>6105AK124-6264-CPLN-0008</v>
          </cell>
          <cell r="C3575" t="str">
            <v>Bulk Diesel Storage 1 - Bund wall System for Bulk Diesel Storage Yard 1B - Civil Works Execution Plan</v>
          </cell>
          <cell r="D3575" t="str">
            <v>'-</v>
          </cell>
          <cell r="E3575" t="str">
            <v>RES - Reserved Placeholder</v>
          </cell>
          <cell r="F3575" t="str">
            <v>Pending</v>
          </cell>
        </row>
        <row r="3576">
          <cell r="B3576" t="str">
            <v>6105AK124-6264-CPLN-0009</v>
          </cell>
          <cell r="C3576" t="str">
            <v>Bulk Diesel Storage 1 - Collection Sump from Bunds for Bulk Diesel Storage Yard 1B - Civil Works Execution Plan</v>
          </cell>
          <cell r="D3576" t="str">
            <v>'-</v>
          </cell>
          <cell r="E3576" t="str">
            <v>RES - Reserved Placeholder</v>
          </cell>
          <cell r="F3576" t="str">
            <v>Pending</v>
          </cell>
        </row>
        <row r="3577">
          <cell r="B3577" t="str">
            <v>6105AK124-6264-CPLN-0010</v>
          </cell>
          <cell r="C3577" t="str">
            <v>Bulk Diesel Storage 1 - Access Staircase and Platforms for Bulk Diesel Storage Yard 1B - Civil Works Execution Plan</v>
          </cell>
          <cell r="D3577" t="str">
            <v>'-</v>
          </cell>
          <cell r="E3577" t="str">
            <v>RES - Reserved Placeholder</v>
          </cell>
          <cell r="F3577" t="str">
            <v>Pending</v>
          </cell>
        </row>
        <row r="3578">
          <cell r="B3578" t="str">
            <v>6105AK124-6264-CPLN-0011</v>
          </cell>
          <cell r="C3578" t="str">
            <v>Bulk Diesel Storage 1 - Fire Wall Protection System for Bulk Diesel Storage Yard 1B - Civil Works Execution Plan</v>
          </cell>
          <cell r="D3578" t="str">
            <v>'-</v>
          </cell>
          <cell r="E3578" t="str">
            <v>RES - Reserved Placeholder</v>
          </cell>
          <cell r="F3578" t="str">
            <v>Pending</v>
          </cell>
        </row>
        <row r="3579">
          <cell r="B3579" t="str">
            <v>6105AK124-6264-CPLN-0012</v>
          </cell>
          <cell r="C3579" t="str">
            <v>Bulk Diesel Storage 1 - Fire Protection System for Bulk Diesel Storage Yard 1B - Civil Works Execution Plan</v>
          </cell>
          <cell r="D3579" t="str">
            <v>'-</v>
          </cell>
          <cell r="E3579" t="str">
            <v>RES - Reserved Placeholder</v>
          </cell>
          <cell r="F3579" t="str">
            <v>Pending</v>
          </cell>
        </row>
        <row r="3580">
          <cell r="B3580" t="str">
            <v>6105AK124-6264-CPPL-0001</v>
          </cell>
          <cell r="C3580" t="str">
            <v>Bulk Diesel Storage 1 - Access Staircase and Platforms for Bulk Diesel Storage Yard 1A - Operational and Maint Access Routes Design</v>
          </cell>
          <cell r="D3580" t="str">
            <v>'-</v>
          </cell>
          <cell r="E3580" t="str">
            <v>RES - Reserved Placeholder</v>
          </cell>
          <cell r="F3580" t="str">
            <v>Pending</v>
          </cell>
        </row>
        <row r="3581">
          <cell r="B3581" t="str">
            <v>6105AK124-6264-CPPL-0002</v>
          </cell>
          <cell r="C3581" t="str">
            <v>Bulk Diesel Storage 1 - Access Staircase and Platforms for Bulk Diesel Storage Yard 1B - Operational and Maint Access Routes Design</v>
          </cell>
          <cell r="D3581" t="str">
            <v>'-</v>
          </cell>
          <cell r="E3581" t="str">
            <v>RES - Reserved Placeholder</v>
          </cell>
          <cell r="F3581" t="str">
            <v>Pending</v>
          </cell>
        </row>
        <row r="3582">
          <cell r="B3582" t="str">
            <v>6105AK124-6264-CSEC-0001</v>
          </cell>
          <cell r="C3582" t="str">
            <v>Bulk Diesel Storage 1 - Main Consumer Substation - Bulk Diesel Storage Section</v>
          </cell>
          <cell r="D3582" t="str">
            <v>'-</v>
          </cell>
          <cell r="E3582" t="str">
            <v>RES - Reserved Placeholder</v>
          </cell>
          <cell r="F3582" t="str">
            <v>Pending</v>
          </cell>
        </row>
        <row r="3583">
          <cell r="B3583" t="str">
            <v>6105AK124-6264-CSEC-0002</v>
          </cell>
          <cell r="C3583" t="str">
            <v>Bulk Diesel Storage 1 - Main Consumer Substation - Diesel Spillage Facility Section</v>
          </cell>
          <cell r="D3583" t="str">
            <v>'-</v>
          </cell>
          <cell r="E3583" t="str">
            <v>RES - Reserved Placeholder</v>
          </cell>
          <cell r="F3583" t="str">
            <v>Pending</v>
          </cell>
        </row>
        <row r="3584">
          <cell r="B3584" t="str">
            <v>6105AK124-6264-CSEC-0003</v>
          </cell>
          <cell r="C3584" t="str">
            <v>Bulk Diesel Storage 1 - Emergency Equip for Bulk Diesel Storage Yard 1A - Corrosion Prevention and Protection Design</v>
          </cell>
          <cell r="D3584" t="str">
            <v>'-</v>
          </cell>
          <cell r="E3584" t="str">
            <v>RES - Reserved Placeholder</v>
          </cell>
          <cell r="F3584" t="str">
            <v>Pending</v>
          </cell>
        </row>
        <row r="3585">
          <cell r="B3585" t="str">
            <v>6105AK124-6264-CSEC-0004</v>
          </cell>
          <cell r="C3585" t="str">
            <v>Bulk Diesel Storage 1 - Emergency Equip for Bulk Diesel Storage Yard 1A - Structural Earthing and Bonding Design</v>
          </cell>
          <cell r="D3585" t="str">
            <v>'-</v>
          </cell>
          <cell r="E3585" t="str">
            <v>RES - Reserved Placeholder</v>
          </cell>
          <cell r="F3585" t="str">
            <v>Pending</v>
          </cell>
        </row>
        <row r="3586">
          <cell r="B3586" t="str">
            <v>6105AK124-6264-CSEC-0005</v>
          </cell>
          <cell r="C3586" t="str">
            <v>Bulk Diesel Storage 1 - Earthing System for Bulk Diesel Storage Yard 1A - Corrosion Prevention and Protection Design</v>
          </cell>
          <cell r="D3586" t="str">
            <v>'-</v>
          </cell>
          <cell r="E3586" t="str">
            <v>RES - Reserved Placeholder</v>
          </cell>
          <cell r="F3586" t="str">
            <v>Pending</v>
          </cell>
        </row>
        <row r="3587">
          <cell r="B3587" t="str">
            <v>6105AK124-6264-CSEC-0006</v>
          </cell>
          <cell r="C3587" t="str">
            <v>Bulk Diesel Storage 1 - Earthing System for Bulk Diesel Storage Yard 1A - Structural Earthing and Bonding Design</v>
          </cell>
          <cell r="D3587" t="str">
            <v>'-</v>
          </cell>
          <cell r="E3587" t="str">
            <v>RES - Reserved Placeholder</v>
          </cell>
          <cell r="F3587" t="str">
            <v>Pending</v>
          </cell>
        </row>
        <row r="3588">
          <cell r="B3588" t="str">
            <v>6105AK124-6264-CSEC-0007</v>
          </cell>
          <cell r="C3588" t="str">
            <v>Bulk Diesel Storage 1 - Access Staircase and Platforms for Bulk Diesel Storage Yard 1A - Structural Earthing and Bonding Design</v>
          </cell>
          <cell r="D3588" t="str">
            <v>'-</v>
          </cell>
          <cell r="E3588" t="str">
            <v>RES - Reserved Placeholder</v>
          </cell>
          <cell r="F3588" t="str">
            <v>Pending</v>
          </cell>
        </row>
        <row r="3589">
          <cell r="B3589" t="str">
            <v>6105AK124-6264-CSEC-0008</v>
          </cell>
          <cell r="C3589" t="str">
            <v>Bulk Diesel Storage 1 - Fire Protection System for Bulk Diesel Storage Yard 1A - Structural Earthing and Bonding Design</v>
          </cell>
          <cell r="D3589" t="str">
            <v>'-</v>
          </cell>
          <cell r="E3589" t="str">
            <v>RES - Reserved Placeholder</v>
          </cell>
          <cell r="F3589" t="str">
            <v>Pending</v>
          </cell>
        </row>
        <row r="3590">
          <cell r="B3590" t="str">
            <v>6105AK124-6264-CSEC-0009</v>
          </cell>
          <cell r="C3590" t="str">
            <v>Bulk Diesel Storage 1 - Auto ESD Shut-off Valves for Bulk Diesel Storage Yard 1A - Corrosion Prevention and Protection Design</v>
          </cell>
          <cell r="D3590" t="str">
            <v>'-</v>
          </cell>
          <cell r="E3590" t="str">
            <v>RES - Reserved Placeholder</v>
          </cell>
          <cell r="F3590" t="str">
            <v>Pending</v>
          </cell>
        </row>
        <row r="3591">
          <cell r="B3591" t="str">
            <v>6105AK124-6264-CSEC-0010</v>
          </cell>
          <cell r="C3591" t="str">
            <v>Bulk Diesel Storage 1 - Emergency Equip for Bulk Diesel Storage Fuel System Yard 1B - Corrosion Prevention and Protection Design</v>
          </cell>
          <cell r="D3591" t="str">
            <v>'-</v>
          </cell>
          <cell r="E3591" t="str">
            <v>RES - Reserved Placeholder</v>
          </cell>
          <cell r="F3591" t="str">
            <v>Pending</v>
          </cell>
        </row>
        <row r="3592">
          <cell r="B3592" t="str">
            <v>6105AK124-6264-CSEC-0011</v>
          </cell>
          <cell r="C3592" t="str">
            <v>Bulk Diesel Storage 1 - Emergency Equip for Bulk Diesel Storage Fuel System Yard 1B - Structural Earthing and Bonding Design</v>
          </cell>
          <cell r="D3592" t="str">
            <v>'-</v>
          </cell>
          <cell r="E3592" t="str">
            <v>RES - Reserved Placeholder</v>
          </cell>
          <cell r="F3592" t="str">
            <v>Pending</v>
          </cell>
        </row>
        <row r="3593">
          <cell r="B3593" t="str">
            <v>6105AK124-6264-CSEC-0012</v>
          </cell>
          <cell r="C3593" t="str">
            <v>Bulk Diesel Storage 1 - Earthing System for Bulk Diesel Storage Yard 1B - Corrosion Prevention and Protection Design</v>
          </cell>
          <cell r="D3593" t="str">
            <v>'-</v>
          </cell>
          <cell r="E3593" t="str">
            <v>RES - Reserved Placeholder</v>
          </cell>
          <cell r="F3593" t="str">
            <v>Pending</v>
          </cell>
        </row>
        <row r="3594">
          <cell r="B3594" t="str">
            <v>6105AK124-6264-CSEC-0013</v>
          </cell>
          <cell r="C3594" t="str">
            <v>Bulk Diesel Storage 1 - Earthing System for Bulk Diesel Storage Yard 1B - Structural Earthing and Bonding Design</v>
          </cell>
          <cell r="D3594" t="str">
            <v>'-</v>
          </cell>
          <cell r="E3594" t="str">
            <v>RES - Reserved Placeholder</v>
          </cell>
          <cell r="F3594" t="str">
            <v>Pending</v>
          </cell>
        </row>
        <row r="3595">
          <cell r="B3595" t="str">
            <v>6105AK124-6264-CSEC-0014</v>
          </cell>
          <cell r="C3595" t="str">
            <v>Bulk Diesel Storage 1 - Access Staircase and Platforms for Bulk Diesel Storage Yard 1B - Structural Earthing and Bonding Design</v>
          </cell>
          <cell r="D3595" t="str">
            <v>'-</v>
          </cell>
          <cell r="E3595" t="str">
            <v>RES - Reserved Placeholder</v>
          </cell>
          <cell r="F3595" t="str">
            <v>Pending</v>
          </cell>
        </row>
        <row r="3596">
          <cell r="B3596" t="str">
            <v>6105AK124-6264-CSEC-0015</v>
          </cell>
          <cell r="C3596" t="str">
            <v>Bulk Diesel Storage 1 - Fire Protection System for Bulk Diesel Storage Yard 1B - Structural Earthing and Bonding Design</v>
          </cell>
          <cell r="D3596" t="str">
            <v>'-</v>
          </cell>
          <cell r="E3596" t="str">
            <v>RES - Reserved Placeholder</v>
          </cell>
          <cell r="F3596" t="str">
            <v>Pending</v>
          </cell>
        </row>
        <row r="3597">
          <cell r="B3597" t="str">
            <v>6105AK124-6264-CSEC-0016</v>
          </cell>
          <cell r="C3597" t="str">
            <v>Bulk Diesel Storage 1 - Auto ESD Shut-off Valves for Bulk Diesel Storage Yard 1B - Corrosion Prevention and Protection Design</v>
          </cell>
          <cell r="D3597" t="str">
            <v>'-</v>
          </cell>
          <cell r="E3597" t="str">
            <v>RES - Reserved Placeholder</v>
          </cell>
          <cell r="F3597" t="str">
            <v>Pending</v>
          </cell>
        </row>
        <row r="3598">
          <cell r="B3598" t="str">
            <v>6105AK124-6264-CSHP-0001</v>
          </cell>
          <cell r="C3598" t="str">
            <v>Bulk Diesel Storage 1 - Fire Protection System for Bulk Diesel Storage Yard 1A - Equipment Assembly Drawings</v>
          </cell>
          <cell r="D3598" t="str">
            <v>'-</v>
          </cell>
          <cell r="E3598" t="str">
            <v>RES - Reserved Placeholder</v>
          </cell>
          <cell r="F3598" t="str">
            <v>Pending</v>
          </cell>
        </row>
        <row r="3599">
          <cell r="B3599" t="str">
            <v>6105AK124-6264-CSHP-0002</v>
          </cell>
          <cell r="C3599" t="str">
            <v>Bulk Diesel Storage 1 - Fire Protection System for Bulk Diesel Storage Yard 1B - Equipment Assembly Drawings</v>
          </cell>
          <cell r="D3599" t="str">
            <v>'-</v>
          </cell>
          <cell r="E3599" t="str">
            <v>RES - Reserved Placeholder</v>
          </cell>
          <cell r="F3599" t="str">
            <v>Pending</v>
          </cell>
        </row>
        <row r="3600">
          <cell r="B3600" t="str">
            <v>6105AK124-6264-CSPC-0001</v>
          </cell>
          <cell r="C3600" t="str">
            <v>Bulk Diesel Storage 1 - Emergency Equip for Bulk Diesel Storage Yard 1A - Steel Structures Corrosion Protection Specification</v>
          </cell>
          <cell r="D3600" t="str">
            <v>'-</v>
          </cell>
          <cell r="E3600" t="str">
            <v>RES - Reserved Placeholder</v>
          </cell>
          <cell r="F3600" t="str">
            <v>Pending</v>
          </cell>
        </row>
        <row r="3601">
          <cell r="B3601" t="str">
            <v>6105AK124-6264-CSPC-0002</v>
          </cell>
          <cell r="C3601" t="str">
            <v>Bulk Diesel Storage 1 - Earthing System for Bulk Diesel Storage Yard 1A - Concrete Construction Material Specifications</v>
          </cell>
          <cell r="D3601" t="str">
            <v>'-</v>
          </cell>
          <cell r="E3601" t="str">
            <v>RES - Reserved Placeholder</v>
          </cell>
          <cell r="F3601" t="str">
            <v>Pending</v>
          </cell>
        </row>
        <row r="3602">
          <cell r="B3602" t="str">
            <v>6105AK124-6264-CSPC-0003</v>
          </cell>
          <cell r="C3602" t="str">
            <v>Bulk Diesel Storage 1 - Earthing System for Bulk Diesel Storage Yard 1A - Excavation, Trenching and Compacting Design</v>
          </cell>
          <cell r="D3602" t="str">
            <v>'-</v>
          </cell>
          <cell r="E3602" t="str">
            <v>RES - Reserved Placeholder</v>
          </cell>
          <cell r="F3602" t="str">
            <v>Pending</v>
          </cell>
        </row>
        <row r="3603">
          <cell r="B3603" t="str">
            <v>6105AK124-6264-CSPC-0004</v>
          </cell>
          <cell r="C3603" t="str">
            <v>Bulk Diesel Storage 1 - Bund wall System for Bulk Diesel Storage Yard 1A - Civil Design Requirements</v>
          </cell>
          <cell r="D3603" t="str">
            <v>'-</v>
          </cell>
          <cell r="E3603" t="str">
            <v>RES - Reserved Placeholder</v>
          </cell>
          <cell r="F3603" t="str">
            <v>Pending</v>
          </cell>
        </row>
        <row r="3604">
          <cell r="B3604" t="str">
            <v>6105AK124-6264-CSPC-0005</v>
          </cell>
          <cell r="C3604" t="str">
            <v>Bulk Diesel Storage 1 - Bund wall System for Bulk Diesel Storage Yard 1A - Excavation, Trenching and Compacting Design</v>
          </cell>
          <cell r="D3604" t="str">
            <v>'-</v>
          </cell>
          <cell r="E3604" t="str">
            <v>RES - Reserved Placeholder</v>
          </cell>
          <cell r="F3604" t="str">
            <v>Pending</v>
          </cell>
        </row>
        <row r="3605">
          <cell r="B3605" t="str">
            <v>6105AK124-6264-CSPC-0006</v>
          </cell>
          <cell r="C3605" t="str">
            <v>Bulk Diesel Storage 1 - Bund wall System for Bulk Diesel Storage Yard 1A - Concrete Construction Material Specifications</v>
          </cell>
          <cell r="D3605" t="str">
            <v>'-</v>
          </cell>
          <cell r="E3605" t="str">
            <v>RES - Reserved Placeholder</v>
          </cell>
          <cell r="F3605" t="str">
            <v>Pending</v>
          </cell>
        </row>
        <row r="3606">
          <cell r="B3606" t="str">
            <v>6105AK124-6264-CSPC-0007</v>
          </cell>
          <cell r="C3606" t="str">
            <v>Bulk Diesel Storage 1 - Collection Sump from Bunds for Bulk Diesel Storage Yard 1A - Civil Design Requirements</v>
          </cell>
          <cell r="D3606" t="str">
            <v>'-</v>
          </cell>
          <cell r="E3606" t="str">
            <v>RES - Reserved Placeholder</v>
          </cell>
          <cell r="F3606" t="str">
            <v>Pending</v>
          </cell>
        </row>
        <row r="3607">
          <cell r="B3607" t="str">
            <v>6105AK124-6264-CSPC-0008</v>
          </cell>
          <cell r="C3607" t="str">
            <v>Bulk Diesel Storage 1 - Collection Sump from Bunds for Bulk Diesel Storage Yard 1A - Excavation, Trenching and Compacting Design</v>
          </cell>
          <cell r="D3607" t="str">
            <v>'-</v>
          </cell>
          <cell r="E3607" t="str">
            <v>RES - Reserved Placeholder</v>
          </cell>
          <cell r="F3607" t="str">
            <v>Pending</v>
          </cell>
        </row>
        <row r="3608">
          <cell r="B3608" t="str">
            <v>6105AK124-6264-CSPC-0009</v>
          </cell>
          <cell r="C3608" t="str">
            <v>Bulk Diesel Storage 1 - Collection Sump from Bunds for Bulk Diesel Storage Yard 1A - Concrete Construction Material Specifications</v>
          </cell>
          <cell r="D3608" t="str">
            <v>'-</v>
          </cell>
          <cell r="E3608" t="str">
            <v>RES - Reserved Placeholder</v>
          </cell>
          <cell r="F3608" t="str">
            <v>Pending</v>
          </cell>
        </row>
        <row r="3609">
          <cell r="B3609" t="str">
            <v>6105AK124-6264-CSPC-0010</v>
          </cell>
          <cell r="C3609" t="str">
            <v>Bulk Diesel Storage 1 - Access Staircase and Platforms for Bulk Diesel Storage Yard 1A - Steel Structures Corrosion Protection Specification</v>
          </cell>
          <cell r="D3609" t="str">
            <v>'-</v>
          </cell>
          <cell r="E3609" t="str">
            <v>RES - Reserved Placeholder</v>
          </cell>
          <cell r="F3609" t="str">
            <v>Pending</v>
          </cell>
        </row>
        <row r="3610">
          <cell r="B3610" t="str">
            <v>6105AK124-6264-CSPC-0011</v>
          </cell>
          <cell r="C3610" t="str">
            <v>Bulk Diesel Storage 1 - Fire Wall Protection System for Bulk Diesel Storage Yard 1A - Civil Design Requirements</v>
          </cell>
          <cell r="D3610" t="str">
            <v>'-</v>
          </cell>
          <cell r="E3610" t="str">
            <v>RES - Reserved Placeholder</v>
          </cell>
          <cell r="F3610" t="str">
            <v>Pending</v>
          </cell>
        </row>
        <row r="3611">
          <cell r="B3611" t="str">
            <v>6105AK124-6264-CSPC-0012</v>
          </cell>
          <cell r="C3611" t="str">
            <v>Bulk Diesel Storage 1 - Fire Wall Protection System for Bulk Diesel Storage Yard 1A - Concrete Construction Material Specifications</v>
          </cell>
          <cell r="D3611" t="str">
            <v>'-</v>
          </cell>
          <cell r="E3611" t="str">
            <v>RES - Reserved Placeholder</v>
          </cell>
          <cell r="F3611" t="str">
            <v>Pending</v>
          </cell>
        </row>
        <row r="3612">
          <cell r="B3612" t="str">
            <v>6105AK124-6264-CSPC-0013</v>
          </cell>
          <cell r="C3612" t="str">
            <v>Bulk Diesel Storage 1 - Fire Protection System for Bulk Diesel Storage Yard 1A - Civil Design Requirements</v>
          </cell>
          <cell r="D3612" t="str">
            <v>'-</v>
          </cell>
          <cell r="E3612" t="str">
            <v>RES - Reserved Placeholder</v>
          </cell>
          <cell r="F3612" t="str">
            <v>Pending</v>
          </cell>
        </row>
        <row r="3613">
          <cell r="B3613" t="str">
            <v>6105AK124-6264-CSPC-0014</v>
          </cell>
          <cell r="C3613" t="str">
            <v>Bulk Diesel Storage 1 - Fire Protection System for Bulk Diesel Storage Yard 1A - Excavation, Trenching and Compacting Design</v>
          </cell>
          <cell r="D3613" t="str">
            <v>'-</v>
          </cell>
          <cell r="E3613" t="str">
            <v>RES - Reserved Placeholder</v>
          </cell>
          <cell r="F3613" t="str">
            <v>Pending</v>
          </cell>
        </row>
        <row r="3614">
          <cell r="B3614" t="str">
            <v>6105AK124-6264-CSPC-0015</v>
          </cell>
          <cell r="C3614" t="str">
            <v>Bulk Diesel Storage 1 - Fire Protection System for Bulk Diesel Storage Yard 1A - Concrete Construction Material Specifications</v>
          </cell>
          <cell r="D3614" t="str">
            <v>'-</v>
          </cell>
          <cell r="E3614" t="str">
            <v>RES - Reserved Placeholder</v>
          </cell>
          <cell r="F3614" t="str">
            <v>Pending</v>
          </cell>
        </row>
        <row r="3615">
          <cell r="B3615" t="str">
            <v>6105AK124-6264-CSPC-0016</v>
          </cell>
          <cell r="C3615" t="str">
            <v>Bulk Diesel Storage 1 - Fire Protection System for Bulk Diesel Storage Yard 1A - Steel Structures Corrosion Protection Specification</v>
          </cell>
          <cell r="D3615" t="str">
            <v>'-</v>
          </cell>
          <cell r="E3615" t="str">
            <v>RES - Reserved Placeholder</v>
          </cell>
          <cell r="F3615" t="str">
            <v>Pending</v>
          </cell>
        </row>
        <row r="3616">
          <cell r="B3616" t="str">
            <v>6105AK124-6264-CSPC-0017</v>
          </cell>
          <cell r="C3616" t="str">
            <v>Bulk Diesel Storage 1 - Auto ESD Shut-off Valves for Bulk Diesel Storage Yard 1A - Steel Structures Corrosion Protection Specification</v>
          </cell>
          <cell r="D3616" t="str">
            <v>'-</v>
          </cell>
          <cell r="E3616" t="str">
            <v>RES - Reserved Placeholder</v>
          </cell>
          <cell r="F3616" t="str">
            <v>Pending</v>
          </cell>
        </row>
        <row r="3617">
          <cell r="B3617" t="str">
            <v>6105AK124-6264-CSPC-0018</v>
          </cell>
          <cell r="C3617" t="str">
            <v>Bulk Diesel Storage 1 - Emergency Equip for Bulk Diesel Storage Fuel System Yard 1B - Steel Structures Corrosion Protection Specification</v>
          </cell>
          <cell r="D3617" t="str">
            <v>'-</v>
          </cell>
          <cell r="E3617" t="str">
            <v>RES - Reserved Placeholder</v>
          </cell>
          <cell r="F3617" t="str">
            <v>Pending</v>
          </cell>
        </row>
        <row r="3618">
          <cell r="B3618" t="str">
            <v>6105AK124-6264-CSPC-0019</v>
          </cell>
          <cell r="C3618" t="str">
            <v>Bulk Diesel Storage 1 - Earthing System for Bulk Diesel Storage Yard 1B - Concrete Construction Material Specifications</v>
          </cell>
          <cell r="D3618" t="str">
            <v>'-</v>
          </cell>
          <cell r="E3618" t="str">
            <v>RES - Reserved Placeholder</v>
          </cell>
          <cell r="F3618" t="str">
            <v>Pending</v>
          </cell>
        </row>
        <row r="3619">
          <cell r="B3619" t="str">
            <v>6105AK124-6264-CSPC-0020</v>
          </cell>
          <cell r="C3619" t="str">
            <v>Bulk Diesel Storage 1 - Earthing System for Bulk Diesel Storage Yard 1B - Excavation, Trenching and Compacting Design</v>
          </cell>
          <cell r="D3619" t="str">
            <v>'-</v>
          </cell>
          <cell r="E3619" t="str">
            <v>RES - Reserved Placeholder</v>
          </cell>
          <cell r="F3619" t="str">
            <v>Pending</v>
          </cell>
        </row>
        <row r="3620">
          <cell r="B3620" t="str">
            <v>6105AK124-6264-CSPC-0021</v>
          </cell>
          <cell r="C3620" t="str">
            <v>Bulk Diesel Storage 1 - Bund wall System for Bulk Diesel Storage Yard 1B - Civil Design Requirements</v>
          </cell>
          <cell r="D3620" t="str">
            <v>'-</v>
          </cell>
          <cell r="E3620" t="str">
            <v>RES - Reserved Placeholder</v>
          </cell>
          <cell r="F3620" t="str">
            <v>Pending</v>
          </cell>
        </row>
        <row r="3621">
          <cell r="B3621" t="str">
            <v>6105AK124-6264-CSPC-0022</v>
          </cell>
          <cell r="C3621" t="str">
            <v>Bulk Diesel Storage 1 - Bund wall System for Bulk Diesel Storage Yard 1B - Excavation, Trenching and Compacting Design</v>
          </cell>
          <cell r="D3621" t="str">
            <v>'-</v>
          </cell>
          <cell r="E3621" t="str">
            <v>RES - Reserved Placeholder</v>
          </cell>
          <cell r="F3621" t="str">
            <v>Pending</v>
          </cell>
        </row>
        <row r="3622">
          <cell r="B3622" t="str">
            <v>6105AK124-6264-CSPC-0023</v>
          </cell>
          <cell r="C3622" t="str">
            <v>Bulk Diesel Storage 1 - Bund wall System for Bulk Diesel Storage Yard 1B - Concrete Construction Material Specifications</v>
          </cell>
          <cell r="D3622" t="str">
            <v>'-</v>
          </cell>
          <cell r="E3622" t="str">
            <v>RES - Reserved Placeholder</v>
          </cell>
          <cell r="F3622" t="str">
            <v>Pending</v>
          </cell>
        </row>
        <row r="3623">
          <cell r="B3623" t="str">
            <v>6105AK124-6264-CSPC-0024</v>
          </cell>
          <cell r="C3623" t="str">
            <v>Bulk Diesel Storage 1 - Collection Sump from Bunds for Bulk Diesel Storage Yard 1B - Civil Design Requirements</v>
          </cell>
          <cell r="D3623" t="str">
            <v>'-</v>
          </cell>
          <cell r="E3623" t="str">
            <v>RES - Reserved Placeholder</v>
          </cell>
          <cell r="F3623" t="str">
            <v>Pending</v>
          </cell>
        </row>
        <row r="3624">
          <cell r="B3624" t="str">
            <v>6105AK124-6264-CSPC-0025</v>
          </cell>
          <cell r="C3624" t="str">
            <v>Bulk Diesel Storage 1 - Collection Sump from Bunds for Bulk Diesel Storage Yard 1B - Excavation, Trenching and Compacting Design</v>
          </cell>
          <cell r="D3624" t="str">
            <v>'-</v>
          </cell>
          <cell r="E3624" t="str">
            <v>RES - Reserved Placeholder</v>
          </cell>
          <cell r="F3624" t="str">
            <v>Pending</v>
          </cell>
        </row>
        <row r="3625">
          <cell r="B3625" t="str">
            <v>6105AK124-6264-CSPC-0026</v>
          </cell>
          <cell r="C3625" t="str">
            <v>Bulk Diesel Storage 1 - Collection Sump from Bunds for Bulk Diesel Storage Yard 1B - Concrete Construction Material Specifications</v>
          </cell>
          <cell r="D3625" t="str">
            <v>'-</v>
          </cell>
          <cell r="E3625" t="str">
            <v>RES - Reserved Placeholder</v>
          </cell>
          <cell r="F3625" t="str">
            <v>Pending</v>
          </cell>
        </row>
        <row r="3626">
          <cell r="B3626" t="str">
            <v>6105AK124-6264-CSPC-0027</v>
          </cell>
          <cell r="C3626" t="str">
            <v>Bulk Diesel Storage 1 - Access Staircase and Platforms for Bulk Diesel Storage Yard 1B - Steel Structures Corrosion Protection Specification</v>
          </cell>
          <cell r="D3626" t="str">
            <v>'-</v>
          </cell>
          <cell r="E3626" t="str">
            <v>RES - Reserved Placeholder</v>
          </cell>
          <cell r="F3626" t="str">
            <v>Pending</v>
          </cell>
        </row>
        <row r="3627">
          <cell r="B3627" t="str">
            <v>6105AK124-6264-CSPC-0028</v>
          </cell>
          <cell r="C3627" t="str">
            <v>Bulk Diesel Storage 1 - Fire Wall Protection System for Bulk Diesel Storage Yard 1B - Civil Design Requirements</v>
          </cell>
          <cell r="D3627" t="str">
            <v>'-</v>
          </cell>
          <cell r="E3627" t="str">
            <v>RES - Reserved Placeholder</v>
          </cell>
          <cell r="F3627" t="str">
            <v>Pending</v>
          </cell>
        </row>
        <row r="3628">
          <cell r="B3628" t="str">
            <v>6105AK124-6264-CSPC-0029</v>
          </cell>
          <cell r="C3628" t="str">
            <v>Bulk Diesel Storage 1 - Fire Wall Protection System for Bulk Diesel Storage Yard 1B - Concrete Construction Material Specifications</v>
          </cell>
          <cell r="D3628" t="str">
            <v>'-</v>
          </cell>
          <cell r="E3628" t="str">
            <v>RES - Reserved Placeholder</v>
          </cell>
          <cell r="F3628" t="str">
            <v>Pending</v>
          </cell>
        </row>
        <row r="3629">
          <cell r="B3629" t="str">
            <v>6105AK124-6264-CSPC-0030</v>
          </cell>
          <cell r="C3629" t="str">
            <v>Bulk Diesel Storage 1 - Fire Protection System for Bulk Diesel Storage Yard 1B - Civil Design Requirements</v>
          </cell>
          <cell r="D3629" t="str">
            <v>'-</v>
          </cell>
          <cell r="E3629" t="str">
            <v>RES - Reserved Placeholder</v>
          </cell>
          <cell r="F3629" t="str">
            <v>Pending</v>
          </cell>
        </row>
        <row r="3630">
          <cell r="B3630" t="str">
            <v>6105AK124-6264-CSPC-0031</v>
          </cell>
          <cell r="C3630" t="str">
            <v>Bulk Diesel Storage 1 - Fire Protection System for Bulk Diesel Storage Yard 1B - Excavation, Trenching and Compacting Design</v>
          </cell>
          <cell r="D3630" t="str">
            <v>'-</v>
          </cell>
          <cell r="E3630" t="str">
            <v>RES - Reserved Placeholder</v>
          </cell>
          <cell r="F3630" t="str">
            <v>Pending</v>
          </cell>
        </row>
        <row r="3631">
          <cell r="B3631" t="str">
            <v>6105AK124-6264-CSPC-0032</v>
          </cell>
          <cell r="C3631" t="str">
            <v>Bulk Diesel Storage 1 - Fire Protection System for Bulk Diesel Storage Yard 1B - Concrete Construction Material Specifications</v>
          </cell>
          <cell r="D3631" t="str">
            <v>'-</v>
          </cell>
          <cell r="E3631" t="str">
            <v>RES - Reserved Placeholder</v>
          </cell>
          <cell r="F3631" t="str">
            <v>Pending</v>
          </cell>
        </row>
        <row r="3632">
          <cell r="B3632" t="str">
            <v>6105AK124-6264-CSPC-0033</v>
          </cell>
          <cell r="C3632" t="str">
            <v>Bulk Diesel Storage 1 - Fire Protection System for Bulk Diesel Storage Yard 1B - Steel Structures Corrosion Protection Specification</v>
          </cell>
          <cell r="D3632" t="str">
            <v>'-</v>
          </cell>
          <cell r="E3632" t="str">
            <v>RES - Reserved Placeholder</v>
          </cell>
          <cell r="F3632" t="str">
            <v>Pending</v>
          </cell>
        </row>
        <row r="3633">
          <cell r="B3633" t="str">
            <v>6105AK124-6264-CSPC-0034</v>
          </cell>
          <cell r="C3633" t="str">
            <v>Bulk Diesel Storage 1 - Auto ESD Shut-off Valves for Bulk Diesel Storage Yard 1B - Steel Structures Corrosion Protection Specification</v>
          </cell>
          <cell r="D3633" t="str">
            <v>'-</v>
          </cell>
          <cell r="E3633" t="str">
            <v>RES - Reserved Placeholder</v>
          </cell>
          <cell r="F3633" t="str">
            <v>Pending</v>
          </cell>
        </row>
        <row r="3634">
          <cell r="B3634" t="str">
            <v>6105AK124-6264-CSPL-0001</v>
          </cell>
          <cell r="C3634" t="str">
            <v>Bulk Diesel Storage 1 - Emergency Equip for Bulk Diesel Storage Yard 1A - Pipe Fabrication and Field Installation Inspection</v>
          </cell>
          <cell r="D3634" t="str">
            <v>'-</v>
          </cell>
          <cell r="E3634" t="str">
            <v>RES - Reserved Placeholder</v>
          </cell>
          <cell r="F3634" t="str">
            <v>Pending</v>
          </cell>
        </row>
        <row r="3635">
          <cell r="B3635" t="str">
            <v>6105AK124-6264-CSPL-0002</v>
          </cell>
          <cell r="C3635" t="str">
            <v>Bulk Diesel Storage 1 - Fire Protection System for Bulk Diesel Storage Yard 1A - Pipe Fabrication and Field Installation Inspection</v>
          </cell>
          <cell r="D3635" t="str">
            <v>'-</v>
          </cell>
          <cell r="E3635" t="str">
            <v>RES - Reserved Placeholder</v>
          </cell>
          <cell r="F3635" t="str">
            <v>Pending</v>
          </cell>
        </row>
        <row r="3636">
          <cell r="B3636" t="str">
            <v>6105AK124-6264-CSPL-0003</v>
          </cell>
          <cell r="C3636" t="str">
            <v>Bulk Diesel Storage 1 - Auto ESD Shut-off Valves for Bulk Diesel Storage Yard 1A - Pipe Fabrication and Field Installation Inspection</v>
          </cell>
          <cell r="D3636" t="str">
            <v>'-</v>
          </cell>
          <cell r="E3636" t="str">
            <v>RES - Reserved Placeholder</v>
          </cell>
          <cell r="F3636" t="str">
            <v>Pending</v>
          </cell>
        </row>
        <row r="3637">
          <cell r="B3637" t="str">
            <v>6105AK124-6264-CSPL-0004</v>
          </cell>
          <cell r="C3637" t="str">
            <v>Bulk Diesel Storage 1 - Emergency Equip for Bulk Diesel Storage Fuel System Yard 1B - Pipe Fabrication and Field Installation Inspection</v>
          </cell>
          <cell r="D3637" t="str">
            <v>'-</v>
          </cell>
          <cell r="E3637" t="str">
            <v>RES - Reserved Placeholder</v>
          </cell>
          <cell r="F3637" t="str">
            <v>Pending</v>
          </cell>
        </row>
        <row r="3638">
          <cell r="B3638" t="str">
            <v>6105AK124-6264-CSPL-0005</v>
          </cell>
          <cell r="C3638" t="str">
            <v>Bulk Diesel Storage 1 - Fire Protection System for Bulk Diesel Storage Yard 1B - Pipe Fabrication and Field Installation Inspection</v>
          </cell>
          <cell r="D3638" t="str">
            <v>'-</v>
          </cell>
          <cell r="E3638" t="str">
            <v>RES - Reserved Placeholder</v>
          </cell>
          <cell r="F3638" t="str">
            <v>Pending</v>
          </cell>
        </row>
        <row r="3639">
          <cell r="B3639" t="str">
            <v>6105AK124-6264-CSPL-0006</v>
          </cell>
          <cell r="C3639" t="str">
            <v>Bulk Diesel Storage 1 - Auto ESD Shut-off Valves for Bulk Diesel Storage Yard 1B - Pipe Fabrication and Field Installation Inspection</v>
          </cell>
          <cell r="D3639" t="str">
            <v>'-</v>
          </cell>
          <cell r="E3639" t="str">
            <v>RES - Reserved Placeholder</v>
          </cell>
          <cell r="F3639" t="str">
            <v>Pending</v>
          </cell>
        </row>
        <row r="3640">
          <cell r="B3640" t="str">
            <v>6105AK124-6264-CSSD-0001</v>
          </cell>
          <cell r="C3640" t="str">
            <v>Bulk Diesel Storage 1 - Emergency Equip for Bulk Diesel Storage Yard 1A - Steel Support Structures Design</v>
          </cell>
          <cell r="D3640" t="str">
            <v>'-</v>
          </cell>
          <cell r="E3640" t="str">
            <v>RES - Reserved Placeholder</v>
          </cell>
          <cell r="F3640" t="str">
            <v>Pending</v>
          </cell>
        </row>
        <row r="3641">
          <cell r="B3641" t="str">
            <v>6105AK124-6264-CSSD-0002</v>
          </cell>
          <cell r="C3641" t="str">
            <v>Bulk Diesel Storage 1 - Fire Protection System for Bulk Diesel Storage Yard 1A - Steel Support Structures Design</v>
          </cell>
          <cell r="D3641" t="str">
            <v>'-</v>
          </cell>
          <cell r="E3641" t="str">
            <v>RES - Reserved Placeholder</v>
          </cell>
          <cell r="F3641" t="str">
            <v>Pending</v>
          </cell>
        </row>
        <row r="3642">
          <cell r="B3642" t="str">
            <v>6105AK124-6264-CSSD-0003</v>
          </cell>
          <cell r="C3642" t="str">
            <v>Bulk Diesel Storage 1 - Emergency Equip for Bulk Diesel Storage Fuel System Yard 1B - Steel Support Structures Design</v>
          </cell>
          <cell r="D3642" t="str">
            <v>'-</v>
          </cell>
          <cell r="E3642" t="str">
            <v>RES - Reserved Placeholder</v>
          </cell>
          <cell r="F3642" t="str">
            <v>Pending</v>
          </cell>
        </row>
        <row r="3643">
          <cell r="B3643" t="str">
            <v>6105AK124-6264-CSSD-0004</v>
          </cell>
          <cell r="C3643" t="str">
            <v>Bulk Diesel Storage 1 - Fire Protection System for Bulk Diesel Storage Yard 1B - Steel Support Structures Design</v>
          </cell>
          <cell r="D3643" t="str">
            <v>'-</v>
          </cell>
          <cell r="E3643" t="str">
            <v>RES - Reserved Placeholder</v>
          </cell>
          <cell r="F3643" t="str">
            <v>Pending</v>
          </cell>
        </row>
        <row r="3644">
          <cell r="B3644" t="str">
            <v>6105AK124-6264-CSTD-0001</v>
          </cell>
          <cell r="C3644" t="str">
            <v>Bulk Diesel Storage 1 - Emergency Equip for Bulk Diesel Storage Yard 1A - Underground Pipe Route and Cable Bedding Design</v>
          </cell>
          <cell r="D3644" t="str">
            <v>'-</v>
          </cell>
          <cell r="E3644" t="str">
            <v>RES - Reserved Placeholder</v>
          </cell>
          <cell r="F3644" t="str">
            <v>Pending</v>
          </cell>
        </row>
        <row r="3645">
          <cell r="B3645" t="str">
            <v>6105AK124-6264-CSTD-0002</v>
          </cell>
          <cell r="C3645" t="str">
            <v>Bulk Diesel Storage 1 - Bund wall System for Bulk Diesel Storage Yard 1A - Bund-wall Requirements and Design</v>
          </cell>
          <cell r="D3645" t="str">
            <v>'-</v>
          </cell>
          <cell r="E3645" t="str">
            <v>RES - Reserved Placeholder</v>
          </cell>
          <cell r="F3645" t="str">
            <v>Pending</v>
          </cell>
        </row>
        <row r="3646">
          <cell r="B3646" t="str">
            <v>6105AK124-6264-CSTD-0003</v>
          </cell>
          <cell r="C3646" t="str">
            <v>Bulk Diesel Storage 1 - Bund wall System for Bulk Diesel Storage Yard 1A - Fire Protection System Design (Civil Works)</v>
          </cell>
          <cell r="D3646" t="str">
            <v>'-</v>
          </cell>
          <cell r="E3646" t="str">
            <v>RES - Reserved Placeholder</v>
          </cell>
          <cell r="F3646" t="str">
            <v>Pending</v>
          </cell>
        </row>
        <row r="3647">
          <cell r="B3647" t="str">
            <v>6105AK124-6264-CSTD-0004</v>
          </cell>
          <cell r="C3647" t="str">
            <v>Bulk Diesel Storage 1 - Bund wall System for Bulk Diesel Storage Yard 1A - Civil Construction Requirements</v>
          </cell>
          <cell r="D3647" t="str">
            <v>'-</v>
          </cell>
          <cell r="E3647" t="str">
            <v>RES - Reserved Placeholder</v>
          </cell>
          <cell r="F3647" t="str">
            <v>Pending</v>
          </cell>
        </row>
        <row r="3648">
          <cell r="B3648" t="str">
            <v>6105AK124-6264-CSTD-0005</v>
          </cell>
          <cell r="C3648" t="str">
            <v>Bulk Diesel Storage 1 - Bund wall System for Bulk Diesel Storage Yard 1A - Underground Pipe Route and Cable Bedding Design</v>
          </cell>
          <cell r="D3648" t="str">
            <v>'-</v>
          </cell>
          <cell r="E3648" t="str">
            <v>RES - Reserved Placeholder</v>
          </cell>
          <cell r="F3648" t="str">
            <v>Pending</v>
          </cell>
        </row>
        <row r="3649">
          <cell r="B3649" t="str">
            <v>6105AK124-6264-CSTD-0006</v>
          </cell>
          <cell r="C3649" t="str">
            <v>Bulk Diesel Storage 1 - Collection Sump from Bunds for Bulk Diesel Storage Yard 1A - Bund-wall Requirements and Design</v>
          </cell>
          <cell r="D3649" t="str">
            <v>'-</v>
          </cell>
          <cell r="E3649" t="str">
            <v>RES - Reserved Placeholder</v>
          </cell>
          <cell r="F3649" t="str">
            <v>Pending</v>
          </cell>
        </row>
        <row r="3650">
          <cell r="B3650" t="str">
            <v>6105AK124-6264-CSTD-0007</v>
          </cell>
          <cell r="C3650" t="str">
            <v>Bulk Diesel Storage 1 - Collection Sump from Bunds for Bulk Diesel Storage Yard 1A - Fire Protection System Design (Civil Works)</v>
          </cell>
          <cell r="D3650" t="str">
            <v>'-</v>
          </cell>
          <cell r="E3650" t="str">
            <v>RES - Reserved Placeholder</v>
          </cell>
          <cell r="F3650" t="str">
            <v>Pending</v>
          </cell>
        </row>
        <row r="3651">
          <cell r="B3651" t="str">
            <v>6105AK124-6264-CSTD-0008</v>
          </cell>
          <cell r="C3651" t="str">
            <v>Bulk Diesel Storage 1 - Collection Sump from Bunds for Bulk Diesel Storage Yard 1A - Civil Construction Requirements</v>
          </cell>
          <cell r="D3651" t="str">
            <v>'-</v>
          </cell>
          <cell r="E3651" t="str">
            <v>RES - Reserved Placeholder</v>
          </cell>
          <cell r="F3651" t="str">
            <v>Pending</v>
          </cell>
        </row>
        <row r="3652">
          <cell r="B3652" t="str">
            <v>6105AK124-6264-CSTD-0009</v>
          </cell>
          <cell r="C3652" t="str">
            <v>Bulk Diesel Storage 1 - Collection Sump from Bunds for Bulk Diesel Storage Yard 1A - Underground Pipe Route and Cable Bedding Design</v>
          </cell>
          <cell r="D3652" t="str">
            <v>'-</v>
          </cell>
          <cell r="E3652" t="str">
            <v>RES - Reserved Placeholder</v>
          </cell>
          <cell r="F3652" t="str">
            <v>Pending</v>
          </cell>
        </row>
        <row r="3653">
          <cell r="B3653" t="str">
            <v>6105AK124-6264-CSTD-0010</v>
          </cell>
          <cell r="C3653" t="str">
            <v>Bulk Diesel Storage 1 - Access Staircase and Platforms for Bulk Diesel Storage Yard 1A - Civil Construction Requirements</v>
          </cell>
          <cell r="D3653" t="str">
            <v>'-</v>
          </cell>
          <cell r="E3653" t="str">
            <v>RES - Reserved Placeholder</v>
          </cell>
          <cell r="F3653" t="str">
            <v>Pending</v>
          </cell>
        </row>
        <row r="3654">
          <cell r="B3654" t="str">
            <v>6105AK124-6264-CSTD-0011</v>
          </cell>
          <cell r="C3654" t="str">
            <v>Bulk Diesel Storage 1 - Access Staircase and Platforms for Bulk Diesel Storage Yard 1A - Roofing and Elevated Platforms Design</v>
          </cell>
          <cell r="D3654" t="str">
            <v>'-</v>
          </cell>
          <cell r="E3654" t="str">
            <v>RES - Reserved Placeholder</v>
          </cell>
          <cell r="F3654" t="str">
            <v>Pending</v>
          </cell>
        </row>
        <row r="3655">
          <cell r="B3655" t="str">
            <v>6105AK124-6264-CSTD-0012</v>
          </cell>
          <cell r="C3655" t="str">
            <v>Bulk Diesel Storage 1 - Fire Wall Protection System for Bulk Diesel Storage Yard 1A - Civil Construction Requirements</v>
          </cell>
          <cell r="D3655" t="str">
            <v>'-</v>
          </cell>
          <cell r="E3655" t="str">
            <v>RES - Reserved Placeholder</v>
          </cell>
          <cell r="F3655" t="str">
            <v>Pending</v>
          </cell>
        </row>
        <row r="3656">
          <cell r="B3656" t="str">
            <v>6105AK124-6264-CSTD-0013</v>
          </cell>
          <cell r="C3656" t="str">
            <v>Bulk Diesel Storage 1 - Fire Protection System for Bulk Diesel Storage Yard 1A - Fire Protection System Design (Civil Works)</v>
          </cell>
          <cell r="D3656" t="str">
            <v>'-</v>
          </cell>
          <cell r="E3656" t="str">
            <v>RES - Reserved Placeholder</v>
          </cell>
          <cell r="F3656" t="str">
            <v>Pending</v>
          </cell>
        </row>
        <row r="3657">
          <cell r="B3657" t="str">
            <v>6105AK124-6264-CSTD-0014</v>
          </cell>
          <cell r="C3657" t="str">
            <v>Bulk Diesel Storage 1 - Fire Protection System for Bulk Diesel Storage Yard 1A - Civil Construction Requirements</v>
          </cell>
          <cell r="D3657" t="str">
            <v>'-</v>
          </cell>
          <cell r="E3657" t="str">
            <v>RES - Reserved Placeholder</v>
          </cell>
          <cell r="F3657" t="str">
            <v>Pending</v>
          </cell>
        </row>
        <row r="3658">
          <cell r="B3658" t="str">
            <v>6105AK124-6264-CSTD-0015</v>
          </cell>
          <cell r="C3658" t="str">
            <v>Bulk Diesel Storage 1 - Fire Protection System for Bulk Diesel Storage Yard 1A - Underground Pipe Route and Cable Bedding Design</v>
          </cell>
          <cell r="D3658" t="str">
            <v>'-</v>
          </cell>
          <cell r="E3658" t="str">
            <v>RES - Reserved Placeholder</v>
          </cell>
          <cell r="F3658" t="str">
            <v>Pending</v>
          </cell>
        </row>
        <row r="3659">
          <cell r="B3659" t="str">
            <v>6105AK124-6264-CSTD-0016</v>
          </cell>
          <cell r="C3659" t="str">
            <v>Bulk Diesel Storage 1 - Emergency Equip for Bulk Diesel Storage Fuel System Yard 1B - Underground Pipe Route and Cable Bedding Design</v>
          </cell>
          <cell r="D3659" t="str">
            <v>'-</v>
          </cell>
          <cell r="E3659" t="str">
            <v>RES - Reserved Placeholder</v>
          </cell>
          <cell r="F3659" t="str">
            <v>Pending</v>
          </cell>
        </row>
        <row r="3660">
          <cell r="B3660" t="str">
            <v>6105AK124-6264-CSTD-0017</v>
          </cell>
          <cell r="C3660" t="str">
            <v>Bulk Diesel Storage 1 - Bund wall System for Bulk Diesel Storage Yard 1B - Bund-wall Requirements and Design</v>
          </cell>
          <cell r="D3660" t="str">
            <v>'-</v>
          </cell>
          <cell r="E3660" t="str">
            <v>RES - Reserved Placeholder</v>
          </cell>
          <cell r="F3660" t="str">
            <v>Pending</v>
          </cell>
        </row>
        <row r="3661">
          <cell r="B3661" t="str">
            <v>6105AK124-6264-CSTD-0018</v>
          </cell>
          <cell r="C3661" t="str">
            <v>Bulk Diesel Storage 1 - Bund wall System for Bulk Diesel Storage Yard 1B - Fire Protection System Design (Civil Works)</v>
          </cell>
          <cell r="D3661" t="str">
            <v>'-</v>
          </cell>
          <cell r="E3661" t="str">
            <v>RES - Reserved Placeholder</v>
          </cell>
          <cell r="F3661" t="str">
            <v>Pending</v>
          </cell>
        </row>
        <row r="3662">
          <cell r="B3662" t="str">
            <v>6105AK124-6264-CSTD-0019</v>
          </cell>
          <cell r="C3662" t="str">
            <v>Bulk Diesel Storage 1 - Bund wall System for Bulk Diesel Storage Yard 1B - Civil Construction Requirements</v>
          </cell>
          <cell r="D3662" t="str">
            <v>'-</v>
          </cell>
          <cell r="E3662" t="str">
            <v>RES - Reserved Placeholder</v>
          </cell>
          <cell r="F3662" t="str">
            <v>Pending</v>
          </cell>
        </row>
        <row r="3663">
          <cell r="B3663" t="str">
            <v>6105AK124-6264-CSTD-0020</v>
          </cell>
          <cell r="C3663" t="str">
            <v>Bulk Diesel Storage 1 - Bund wall System for Bulk Diesel Storage Yard 1B - Underground Pipe Route and Cable Bedding Design</v>
          </cell>
          <cell r="D3663" t="str">
            <v>'-</v>
          </cell>
          <cell r="E3663" t="str">
            <v>RES - Reserved Placeholder</v>
          </cell>
          <cell r="F3663" t="str">
            <v>Pending</v>
          </cell>
        </row>
        <row r="3664">
          <cell r="B3664" t="str">
            <v>6105AK124-6264-CSTD-0021</v>
          </cell>
          <cell r="C3664" t="str">
            <v>Bulk Diesel Storage 1 - Collection Sump from Bunds for Bulk Diesel Storage Yard 1B - Bund-wall Requirements and Design</v>
          </cell>
          <cell r="D3664" t="str">
            <v>'-</v>
          </cell>
          <cell r="E3664" t="str">
            <v>RES - Reserved Placeholder</v>
          </cell>
          <cell r="F3664" t="str">
            <v>Pending</v>
          </cell>
        </row>
        <row r="3665">
          <cell r="B3665" t="str">
            <v>6105AK124-6264-CSTD-0022</v>
          </cell>
          <cell r="C3665" t="str">
            <v>Bulk Diesel Storage 1 - Collection Sump from Bunds for Bulk Diesel Storage Yard 1B - Fire Protection System Design (Civil Works)</v>
          </cell>
          <cell r="D3665" t="str">
            <v>'-</v>
          </cell>
          <cell r="E3665" t="str">
            <v>RES - Reserved Placeholder</v>
          </cell>
          <cell r="F3665" t="str">
            <v>Pending</v>
          </cell>
        </row>
        <row r="3666">
          <cell r="B3666" t="str">
            <v>6105AK124-6264-CSTD-0023</v>
          </cell>
          <cell r="C3666" t="str">
            <v>Bulk Diesel Storage 1 - Collection Sump from Bunds for Bulk Diesel Storage Yard 1B - Civil Construction Requirements</v>
          </cell>
          <cell r="D3666" t="str">
            <v>'-</v>
          </cell>
          <cell r="E3666" t="str">
            <v>RES - Reserved Placeholder</v>
          </cell>
          <cell r="F3666" t="str">
            <v>Pending</v>
          </cell>
        </row>
        <row r="3667">
          <cell r="B3667" t="str">
            <v>6105AK124-6264-CSTD-0024</v>
          </cell>
          <cell r="C3667" t="str">
            <v>Bulk Diesel Storage 1 - Collection Sump from Bunds for Bulk Diesel Storage Yard 1B - Underground Pipe Route and Cable Bedding Design</v>
          </cell>
          <cell r="D3667" t="str">
            <v>'-</v>
          </cell>
          <cell r="E3667" t="str">
            <v>RES - Reserved Placeholder</v>
          </cell>
          <cell r="F3667" t="str">
            <v>Pending</v>
          </cell>
        </row>
        <row r="3668">
          <cell r="B3668" t="str">
            <v>6105AK124-6264-CSTD-0025</v>
          </cell>
          <cell r="C3668" t="str">
            <v>Bulk Diesel Storage 1 - Access Staircase and Platforms for Bulk Diesel Storage Yard 1B - Civil Construction Requirements</v>
          </cell>
          <cell r="D3668" t="str">
            <v>'-</v>
          </cell>
          <cell r="E3668" t="str">
            <v>RES - Reserved Placeholder</v>
          </cell>
          <cell r="F3668" t="str">
            <v>Pending</v>
          </cell>
        </row>
        <row r="3669">
          <cell r="B3669" t="str">
            <v>6105AK124-6264-CSTD-0026</v>
          </cell>
          <cell r="C3669" t="str">
            <v>Bulk Diesel Storage 1 - Access Staircase and Platforms for Bulk Diesel Storage Yard 1B - Roofing and Elevated Platforms Design</v>
          </cell>
          <cell r="D3669" t="str">
            <v>'-</v>
          </cell>
          <cell r="E3669" t="str">
            <v>RES - Reserved Placeholder</v>
          </cell>
          <cell r="F3669" t="str">
            <v>Pending</v>
          </cell>
        </row>
        <row r="3670">
          <cell r="B3670" t="str">
            <v>6105AK124-6264-CSTD-0027</v>
          </cell>
          <cell r="C3670" t="str">
            <v>Bulk Diesel Storage 1 - Fire Wall Protection System for Bulk Diesel Storage Yard 1B - Civil Construction Requirements</v>
          </cell>
          <cell r="D3670" t="str">
            <v>'-</v>
          </cell>
          <cell r="E3670" t="str">
            <v>RES - Reserved Placeholder</v>
          </cell>
          <cell r="F3670" t="str">
            <v>Pending</v>
          </cell>
        </row>
        <row r="3671">
          <cell r="B3671" t="str">
            <v>6105AK124-6264-CSTD-0028</v>
          </cell>
          <cell r="C3671" t="str">
            <v>Bulk Diesel Storage 1 - Fire Protection System for Bulk Diesel Storage Yard 1B - Fire Protection System Design (Civil Works)</v>
          </cell>
          <cell r="D3671" t="str">
            <v>'-</v>
          </cell>
          <cell r="E3671" t="str">
            <v>RES - Reserved Placeholder</v>
          </cell>
          <cell r="F3671" t="str">
            <v>Pending</v>
          </cell>
        </row>
        <row r="3672">
          <cell r="B3672" t="str">
            <v>6105AK124-6264-CSTD-0029</v>
          </cell>
          <cell r="C3672" t="str">
            <v>Bulk Diesel Storage 1 - Fire Protection System for Bulk Diesel Storage Yard 1B - Civil Construction Requirements</v>
          </cell>
          <cell r="D3672" t="str">
            <v>'-</v>
          </cell>
          <cell r="E3672" t="str">
            <v>RES - Reserved Placeholder</v>
          </cell>
          <cell r="F3672" t="str">
            <v>Pending</v>
          </cell>
        </row>
        <row r="3673">
          <cell r="B3673" t="str">
            <v>6105AK124-6264-CSTD-0030</v>
          </cell>
          <cell r="C3673" t="str">
            <v>Bulk Diesel Storage 1 - Fire Protection System for Bulk Diesel Storage Yard 1B - Underground Pipe Route and Cable Bedding Design</v>
          </cell>
          <cell r="D3673" t="str">
            <v>'-</v>
          </cell>
          <cell r="E3673" t="str">
            <v>RES - Reserved Placeholder</v>
          </cell>
          <cell r="F3673" t="str">
            <v>Pending</v>
          </cell>
        </row>
        <row r="3674">
          <cell r="B3674" t="str">
            <v>6105AK124-6264-ECAL-0001</v>
          </cell>
          <cell r="C3674" t="str">
            <v>Bulk Diesel Storage 1 - Earthing System for Bulk Diesel Storage Yard 1A - Cable and Conductor Sizing (incl Volt Drop Calcs)</v>
          </cell>
          <cell r="D3674" t="str">
            <v>'-</v>
          </cell>
          <cell r="E3674" t="str">
            <v>RES - Reserved Placeholder</v>
          </cell>
          <cell r="F3674" t="str">
            <v>Pending</v>
          </cell>
        </row>
        <row r="3675">
          <cell r="B3675" t="str">
            <v>6105AK124-6264-ECAL-0002</v>
          </cell>
          <cell r="C3675" t="str">
            <v>Bulk Diesel Storage 1 - Earthing System for Bulk Diesel Storage Yard 1A - Impedance and Burn-off Calculations</v>
          </cell>
          <cell r="D3675" t="str">
            <v>'-</v>
          </cell>
          <cell r="E3675" t="str">
            <v>RES - Reserved Placeholder</v>
          </cell>
          <cell r="F3675" t="str">
            <v>Pending</v>
          </cell>
        </row>
        <row r="3676">
          <cell r="B3676" t="str">
            <v>6105AK124-6264-ECAL-0003</v>
          </cell>
          <cell r="C3676" t="str">
            <v>Bulk Diesel Storage 1 - Collection Sump from Bunds for Bulk Diesel Storage Yard 1A - Cable and Conductor Sizing (incl Volt Drop Calcs)</v>
          </cell>
          <cell r="D3676" t="str">
            <v>'-</v>
          </cell>
          <cell r="E3676" t="str">
            <v>RES - Reserved Placeholder</v>
          </cell>
          <cell r="F3676" t="str">
            <v>Pending</v>
          </cell>
        </row>
        <row r="3677">
          <cell r="B3677" t="str">
            <v>6105AK124-6264-ECAL-0004</v>
          </cell>
          <cell r="C3677" t="str">
            <v>Bulk Diesel Storage 1 - Fire Protection System for Bulk Diesel Storage Yard 1A - Cable and Conductor Sizing (incl Volt Drop Calcs)</v>
          </cell>
          <cell r="D3677" t="str">
            <v>'-</v>
          </cell>
          <cell r="E3677" t="str">
            <v>RES - Reserved Placeholder</v>
          </cell>
          <cell r="F3677" t="str">
            <v>Pending</v>
          </cell>
        </row>
        <row r="3678">
          <cell r="B3678" t="str">
            <v>6105AK124-6264-ECAL-0005</v>
          </cell>
          <cell r="C3678" t="str">
            <v>Bulk Diesel Storage 1 - Earthing System for Bulk Diesel Storage Yard 1B - Cable and Conductor Sizing (incl Volt Drop Calcs)</v>
          </cell>
          <cell r="D3678" t="str">
            <v>'-</v>
          </cell>
          <cell r="E3678" t="str">
            <v>RES - Reserved Placeholder</v>
          </cell>
          <cell r="F3678" t="str">
            <v>Pending</v>
          </cell>
        </row>
        <row r="3679">
          <cell r="B3679" t="str">
            <v>6105AK124-6264-ECAL-0006</v>
          </cell>
          <cell r="C3679" t="str">
            <v>Bulk Diesel Storage 1 - Earthing System for Bulk Diesel Storage Yard 1B - Impedance and Burn-off Calculations</v>
          </cell>
          <cell r="D3679" t="str">
            <v>'-</v>
          </cell>
          <cell r="E3679" t="str">
            <v>RES - Reserved Placeholder</v>
          </cell>
          <cell r="F3679" t="str">
            <v>Pending</v>
          </cell>
        </row>
        <row r="3680">
          <cell r="B3680" t="str">
            <v>6105AK124-6264-ECAL-0007</v>
          </cell>
          <cell r="C3680" t="str">
            <v>Bulk Diesel Storage 1 - Collection Sump from Bunds for Bulk Diesel Storage Yard 1B - Cable and Conductor Sizing (incl Volt Drop Calcs)</v>
          </cell>
          <cell r="D3680" t="str">
            <v>'-</v>
          </cell>
          <cell r="E3680" t="str">
            <v>RES - Reserved Placeholder</v>
          </cell>
          <cell r="F3680" t="str">
            <v>Pending</v>
          </cell>
        </row>
        <row r="3681">
          <cell r="B3681" t="str">
            <v>6105AK124-6264-ECAL-0008</v>
          </cell>
          <cell r="C3681" t="str">
            <v>Bulk Diesel Storage 1 - Fire Protection System for Bulk Diesel Storage Yard 1B - Cable and Conductor Sizing (incl Volt Drop Calcs)</v>
          </cell>
          <cell r="D3681" t="str">
            <v>'-</v>
          </cell>
          <cell r="E3681" t="str">
            <v>RES - Reserved Placeholder</v>
          </cell>
          <cell r="F3681" t="str">
            <v>Pending</v>
          </cell>
        </row>
        <row r="3682">
          <cell r="B3682" t="str">
            <v>6105AK124-6264-EDIA-0001</v>
          </cell>
          <cell r="C3682" t="str">
            <v>Bulk Diesel Storage 1 - Earthing System for Bulk Diesel Storage Yard 1A - Electrical Circuit Diagrams (Schematics)</v>
          </cell>
          <cell r="D3682" t="str">
            <v>'-</v>
          </cell>
          <cell r="E3682" t="str">
            <v>RES - Reserved Placeholder</v>
          </cell>
          <cell r="F3682" t="str">
            <v>Pending</v>
          </cell>
        </row>
        <row r="3683">
          <cell r="B3683" t="str">
            <v>6105AK124-6264-EDIA-0002</v>
          </cell>
          <cell r="C3683" t="str">
            <v>Bulk Diesel Storage 1 - Earthing System for Bulk Diesel Storage Yard 1A - Cable Block Diagrams and Schedules</v>
          </cell>
          <cell r="D3683" t="str">
            <v>'-</v>
          </cell>
          <cell r="E3683" t="str">
            <v>RES - Reserved Placeholder</v>
          </cell>
          <cell r="F3683" t="str">
            <v>Pending</v>
          </cell>
        </row>
        <row r="3684">
          <cell r="B3684" t="str">
            <v>6105AK124-6264-EDIA-0003</v>
          </cell>
          <cell r="C3684" t="str">
            <v>Bulk Diesel Storage 1 - Earthing System for Bulk Diesel Storage Yard 1A - E/I Termination Schedule</v>
          </cell>
          <cell r="D3684" t="str">
            <v>'-</v>
          </cell>
          <cell r="E3684" t="str">
            <v>RES - Reserved Placeholder</v>
          </cell>
          <cell r="F3684" t="str">
            <v>Pending</v>
          </cell>
        </row>
        <row r="3685">
          <cell r="B3685" t="str">
            <v>6105AK124-6264-EDIA-0004</v>
          </cell>
          <cell r="C3685" t="str">
            <v>Bulk Diesel Storage 1 - Collection Sump from Bunds for Bulk Diesel Storage Yard 1A - Cable Block Diagrams and Schedules</v>
          </cell>
          <cell r="D3685" t="str">
            <v>'-</v>
          </cell>
          <cell r="E3685" t="str">
            <v>RES - Reserved Placeholder</v>
          </cell>
          <cell r="F3685" t="str">
            <v>Pending</v>
          </cell>
        </row>
        <row r="3686">
          <cell r="B3686" t="str">
            <v>6105AK124-6264-EDIA-0005</v>
          </cell>
          <cell r="C3686" t="str">
            <v>Bulk Diesel Storage 1 - Collection Sump from Bunds for Bulk Diesel Storage Yard 1A - Electrical Circuit Diagrams (Schematics)</v>
          </cell>
          <cell r="D3686" t="str">
            <v>'-</v>
          </cell>
          <cell r="E3686" t="str">
            <v>RES - Reserved Placeholder</v>
          </cell>
          <cell r="F3686" t="str">
            <v>Pending</v>
          </cell>
        </row>
        <row r="3687">
          <cell r="B3687" t="str">
            <v>6105AK124-6264-EDIA-0006</v>
          </cell>
          <cell r="C3687" t="str">
            <v>Bulk Diesel Storage 1 - Collection Sump from Bunds for Bulk Diesel Storage Yard 1A - E/I Termination Schedule</v>
          </cell>
          <cell r="D3687" t="str">
            <v>'-</v>
          </cell>
          <cell r="E3687" t="str">
            <v>RES - Reserved Placeholder</v>
          </cell>
          <cell r="F3687" t="str">
            <v>Pending</v>
          </cell>
        </row>
        <row r="3688">
          <cell r="B3688" t="str">
            <v>6105AK124-6264-EDIA-0007</v>
          </cell>
          <cell r="C3688" t="str">
            <v>Bulk Diesel Storage 1 - Fire Protection System for Bulk Diesel Storage Yard 1A - Cable Block Diagrams and Schedules</v>
          </cell>
          <cell r="D3688" t="str">
            <v>'-</v>
          </cell>
          <cell r="E3688" t="str">
            <v>RES - Reserved Placeholder</v>
          </cell>
          <cell r="F3688" t="str">
            <v>Pending</v>
          </cell>
        </row>
        <row r="3689">
          <cell r="B3689" t="str">
            <v>6105AK124-6264-EDIA-0008</v>
          </cell>
          <cell r="C3689" t="str">
            <v>Bulk Diesel Storage 1 - Fire Protection System for Bulk Diesel Storage Yard 1A - Electrical Circuit Diagrams (Schematics)</v>
          </cell>
          <cell r="D3689" t="str">
            <v>'-</v>
          </cell>
          <cell r="E3689" t="str">
            <v>RES - Reserved Placeholder</v>
          </cell>
          <cell r="F3689" t="str">
            <v>Pending</v>
          </cell>
        </row>
        <row r="3690">
          <cell r="B3690" t="str">
            <v>6105AK124-6264-EDIA-0009</v>
          </cell>
          <cell r="C3690" t="str">
            <v>Bulk Diesel Storage 1 - Fire Protection System for Bulk Diesel Storage Yard 1A - E/I Termination Schedule</v>
          </cell>
          <cell r="D3690" t="str">
            <v>'-</v>
          </cell>
          <cell r="E3690" t="str">
            <v>RES - Reserved Placeholder</v>
          </cell>
          <cell r="F3690" t="str">
            <v>Pending</v>
          </cell>
        </row>
        <row r="3691">
          <cell r="B3691" t="str">
            <v>6105AK124-6264-EDIA-0010</v>
          </cell>
          <cell r="C3691" t="str">
            <v>Bulk Diesel Storage 1 - Fire Protection System for Bulk Diesel Storage Yard 1A - Electrical Block Diagram</v>
          </cell>
          <cell r="D3691" t="str">
            <v>'-</v>
          </cell>
          <cell r="E3691" t="str">
            <v>RES - Reserved Placeholder</v>
          </cell>
          <cell r="F3691" t="str">
            <v>Pending</v>
          </cell>
        </row>
        <row r="3692">
          <cell r="B3692" t="str">
            <v>6105AK124-6264-EDIA-0011</v>
          </cell>
          <cell r="C3692" t="str">
            <v>Bulk Diesel Storage 1 - Fuel Management System for Bulk Diesel Storage Yard 1A - Electrical Circuit Diagrams (Schematics)</v>
          </cell>
          <cell r="D3692" t="str">
            <v>'-</v>
          </cell>
          <cell r="E3692" t="str">
            <v>RES - Reserved Placeholder</v>
          </cell>
          <cell r="F3692" t="str">
            <v>Pending</v>
          </cell>
        </row>
        <row r="3693">
          <cell r="B3693" t="str">
            <v>6105AK124-6264-EDIA-0012</v>
          </cell>
          <cell r="C3693" t="str">
            <v>Bulk Diesel Storage 1 - Earthing System for Bulk Diesel Storage Yard 1B - Electrical Circuit Diagrams (Schematics)</v>
          </cell>
          <cell r="D3693" t="str">
            <v>'-</v>
          </cell>
          <cell r="E3693" t="str">
            <v>RES - Reserved Placeholder</v>
          </cell>
          <cell r="F3693" t="str">
            <v>Pending</v>
          </cell>
        </row>
        <row r="3694">
          <cell r="B3694" t="str">
            <v>6105AK124-6264-EDIA-0013</v>
          </cell>
          <cell r="C3694" t="str">
            <v>Bulk Diesel Storage 1 - Earthing System for Bulk Diesel Storage Yard 1B - Cable Block Diagrams and Schedules</v>
          </cell>
          <cell r="D3694" t="str">
            <v>'-</v>
          </cell>
          <cell r="E3694" t="str">
            <v>RES - Reserved Placeholder</v>
          </cell>
          <cell r="F3694" t="str">
            <v>Pending</v>
          </cell>
        </row>
        <row r="3695">
          <cell r="B3695" t="str">
            <v>6105AK124-6264-EDIA-0014</v>
          </cell>
          <cell r="C3695" t="str">
            <v>Bulk Diesel Storage 1 - Earthing System for Bulk Diesel Storage Yard 1B - E/I Termination Schedule</v>
          </cell>
          <cell r="D3695" t="str">
            <v>'-</v>
          </cell>
          <cell r="E3695" t="str">
            <v>RES - Reserved Placeholder</v>
          </cell>
          <cell r="F3695" t="str">
            <v>Pending</v>
          </cell>
        </row>
        <row r="3696">
          <cell r="B3696" t="str">
            <v>6105AK124-6264-EDIA-0015</v>
          </cell>
          <cell r="C3696" t="str">
            <v>Bulk Diesel Storage 1 - Collection Sump from Bunds for Bulk Diesel Storage Yard 1B - Cable Block Diagrams and Schedules</v>
          </cell>
          <cell r="D3696" t="str">
            <v>'-</v>
          </cell>
          <cell r="E3696" t="str">
            <v>RES - Reserved Placeholder</v>
          </cell>
          <cell r="F3696" t="str">
            <v>Pending</v>
          </cell>
        </row>
        <row r="3697">
          <cell r="B3697" t="str">
            <v>6105AK124-6264-EDIA-0016</v>
          </cell>
          <cell r="C3697" t="str">
            <v>Bulk Diesel Storage 1 - Collection Sump from Bunds for Bulk Diesel Storage Yard 1B - Electrical Circuit Diagrams (Schematics)</v>
          </cell>
          <cell r="D3697" t="str">
            <v>'-</v>
          </cell>
          <cell r="E3697" t="str">
            <v>RES - Reserved Placeholder</v>
          </cell>
          <cell r="F3697" t="str">
            <v>Pending</v>
          </cell>
        </row>
        <row r="3698">
          <cell r="B3698" t="str">
            <v>6105AK124-6264-EDIA-0017</v>
          </cell>
          <cell r="C3698" t="str">
            <v>Bulk Diesel Storage 1 - Collection Sump from Bunds for Bulk Diesel Storage Yard 1B - E/I Termination Schedule</v>
          </cell>
          <cell r="D3698" t="str">
            <v>'-</v>
          </cell>
          <cell r="E3698" t="str">
            <v>RES - Reserved Placeholder</v>
          </cell>
          <cell r="F3698" t="str">
            <v>Pending</v>
          </cell>
        </row>
        <row r="3699">
          <cell r="B3699" t="str">
            <v>6105AK124-6264-EDIA-0018</v>
          </cell>
          <cell r="C3699" t="str">
            <v>Bulk Diesel Storage 1 - Fire Protection System for Bulk Diesel Storage Yard 1B - Cable Block Diagrams and Schedules</v>
          </cell>
          <cell r="D3699" t="str">
            <v>'-</v>
          </cell>
          <cell r="E3699" t="str">
            <v>RES - Reserved Placeholder</v>
          </cell>
          <cell r="F3699" t="str">
            <v>Pending</v>
          </cell>
        </row>
        <row r="3700">
          <cell r="B3700" t="str">
            <v>6105AK124-6264-EDIA-0019</v>
          </cell>
          <cell r="C3700" t="str">
            <v>Bulk Diesel Storage 1 - Fire Protection System for Bulk Diesel Storage Yard 1B - Electrical Circuit Diagrams (Schematics)</v>
          </cell>
          <cell r="D3700" t="str">
            <v>'-</v>
          </cell>
          <cell r="E3700" t="str">
            <v>RES - Reserved Placeholder</v>
          </cell>
          <cell r="F3700" t="str">
            <v>Pending</v>
          </cell>
        </row>
        <row r="3701">
          <cell r="B3701" t="str">
            <v>6105AK124-6264-EDIA-0020</v>
          </cell>
          <cell r="C3701" t="str">
            <v>Bulk Diesel Storage 1 - Fire Protection System for Bulk Diesel Storage Yard 1B - E/I Termination Schedule</v>
          </cell>
          <cell r="D3701" t="str">
            <v>'-</v>
          </cell>
          <cell r="E3701" t="str">
            <v>RES - Reserved Placeholder</v>
          </cell>
          <cell r="F3701" t="str">
            <v>Pending</v>
          </cell>
        </row>
        <row r="3702">
          <cell r="B3702" t="str">
            <v>6105AK124-6264-EDIA-0021</v>
          </cell>
          <cell r="C3702" t="str">
            <v>Bulk Diesel Storage 1 - Fire Protection System for Bulk Diesel Storage Yard 1B - Electrical Block Diagram</v>
          </cell>
          <cell r="D3702" t="str">
            <v>'-</v>
          </cell>
          <cell r="E3702" t="str">
            <v>RES - Reserved Placeholder</v>
          </cell>
          <cell r="F3702" t="str">
            <v>Pending</v>
          </cell>
        </row>
        <row r="3703">
          <cell r="B3703" t="str">
            <v>6105AK124-6264-EDIA-0022</v>
          </cell>
          <cell r="C3703" t="str">
            <v>Bulk Diesel Storage 1 - Fuel Management System for Bulk Diesel Storage Yard 1B - Electrical Circuit Diagrams (Schematics)</v>
          </cell>
          <cell r="D3703" t="str">
            <v>'-</v>
          </cell>
          <cell r="E3703" t="str">
            <v>RES - Reserved Placeholder</v>
          </cell>
          <cell r="F3703" t="str">
            <v>Pending</v>
          </cell>
        </row>
        <row r="3704">
          <cell r="B3704" t="str">
            <v>6105AK124-6264-EDST-0001</v>
          </cell>
          <cell r="C3704" t="str">
            <v>Bulk Diesel Storage 1 - Bulk Fuel Tanks - Datasheet</v>
          </cell>
          <cell r="D3704" t="str">
            <v>'-</v>
          </cell>
          <cell r="E3704" t="str">
            <v>RES - Reserved Placeholder</v>
          </cell>
          <cell r="F3704" t="str">
            <v>Pending</v>
          </cell>
        </row>
        <row r="3705">
          <cell r="B3705" t="str">
            <v>6105AK124-6264-EDST-0002</v>
          </cell>
          <cell r="C3705" t="str">
            <v>Bulk Diesel Storage 1 - Earthing System for Bulk Diesel Storage Yard 1A - Equipment Register and Technical Specifications</v>
          </cell>
          <cell r="D3705" t="str">
            <v>'-</v>
          </cell>
          <cell r="E3705" t="str">
            <v>RES - Reserved Placeholder</v>
          </cell>
          <cell r="F3705" t="str">
            <v>Pending</v>
          </cell>
        </row>
        <row r="3706">
          <cell r="B3706" t="str">
            <v>6105AK124-6264-EDST-0003</v>
          </cell>
          <cell r="C3706" t="str">
            <v>Bulk Diesel Storage 1 - Bund wall System for Bulk Diesel Storage Yard 1A - Equipment Register and Technical Specifications</v>
          </cell>
          <cell r="D3706" t="str">
            <v>'-</v>
          </cell>
          <cell r="E3706" t="str">
            <v>RES - Reserved Placeholder</v>
          </cell>
          <cell r="F3706" t="str">
            <v>Pending</v>
          </cell>
        </row>
        <row r="3707">
          <cell r="B3707" t="str">
            <v>6105AK124-6264-EDST-0004</v>
          </cell>
          <cell r="C3707" t="str">
            <v>Bulk Diesel Storage 1 - Collection Sump from Bunds for Bulk Diesel Storage Yard 1A - Equipment Register and Technical Specifications</v>
          </cell>
          <cell r="D3707" t="str">
            <v>'-</v>
          </cell>
          <cell r="E3707" t="str">
            <v>RES - Reserved Placeholder</v>
          </cell>
          <cell r="F3707" t="str">
            <v>Pending</v>
          </cell>
        </row>
        <row r="3708">
          <cell r="B3708" t="str">
            <v>6105AK124-6264-EDST-0005</v>
          </cell>
          <cell r="C3708" t="str">
            <v>Bulk Diesel Storage 1 - Fire Protection System for Bulk Diesel Storage Yard 1A - Equipment Register and Technical Specifications</v>
          </cell>
          <cell r="D3708" t="str">
            <v>'-</v>
          </cell>
          <cell r="E3708" t="str">
            <v>RES - Reserved Placeholder</v>
          </cell>
          <cell r="F3708" t="str">
            <v>Pending</v>
          </cell>
        </row>
        <row r="3709">
          <cell r="B3709" t="str">
            <v>6105AK124-6264-EDST-0006</v>
          </cell>
          <cell r="C3709" t="str">
            <v>Bulk Diesel Storage 1 - Earthing System for Bulk Diesel Storage Yard 1B - Equipment Register and Technical Specifications</v>
          </cell>
          <cell r="D3709" t="str">
            <v>'-</v>
          </cell>
          <cell r="E3709" t="str">
            <v>RES - Reserved Placeholder</v>
          </cell>
          <cell r="F3709" t="str">
            <v>Pending</v>
          </cell>
        </row>
        <row r="3710">
          <cell r="B3710" t="str">
            <v>6105AK124-6264-EDST-0007</v>
          </cell>
          <cell r="C3710" t="str">
            <v>Bulk Diesel Storage 1 - Bund wall System for Bulk Diesel Storage Yard 1B - Equipment Register and Technical Specifications</v>
          </cell>
          <cell r="D3710" t="str">
            <v>'-</v>
          </cell>
          <cell r="E3710" t="str">
            <v>RES - Reserved Placeholder</v>
          </cell>
          <cell r="F3710" t="str">
            <v>Pending</v>
          </cell>
        </row>
        <row r="3711">
          <cell r="B3711" t="str">
            <v>6105AK124-6264-EDST-0008</v>
          </cell>
          <cell r="C3711" t="str">
            <v>Bulk Diesel Storage 1 - Collection Sump from Bunds for Bulk Diesel Storage Yard 1B - Equipment Register and Technical Specifications</v>
          </cell>
          <cell r="D3711" t="str">
            <v>'-</v>
          </cell>
          <cell r="E3711" t="str">
            <v>RES - Reserved Placeholder</v>
          </cell>
          <cell r="F3711" t="str">
            <v>Pending</v>
          </cell>
        </row>
        <row r="3712">
          <cell r="B3712" t="str">
            <v>6105AK124-6264-EDST-0009</v>
          </cell>
          <cell r="C3712" t="str">
            <v>Bulk Diesel Storage 1 - Fire Protection System for Bulk Diesel Storage Yard 1B - Equipment Register and Technical Specifications</v>
          </cell>
          <cell r="D3712" t="str">
            <v>'-</v>
          </cell>
          <cell r="E3712" t="str">
            <v>RES - Reserved Placeholder</v>
          </cell>
          <cell r="F3712" t="str">
            <v>Pending</v>
          </cell>
        </row>
        <row r="3713">
          <cell r="B3713" t="str">
            <v>6105AK124-6264-ELAY-0001</v>
          </cell>
          <cell r="C3713" t="str">
            <v>Bulk Diesel Storage 1 - Earthing System for Bulk Diesel Storage Yard 1A - Control Room Power and Earthing Design</v>
          </cell>
          <cell r="D3713" t="str">
            <v>'-</v>
          </cell>
          <cell r="E3713" t="str">
            <v>RES - Reserved Placeholder</v>
          </cell>
          <cell r="F3713" t="str">
            <v>Pending</v>
          </cell>
        </row>
        <row r="3714">
          <cell r="B3714" t="str">
            <v>6105AK124-6264-ELAY-0002</v>
          </cell>
          <cell r="C3714" t="str">
            <v>Bulk Diesel Storage 1 - Earthing System for Bulk Diesel Storage Yard 1B - Control Room Power and Earthing Design</v>
          </cell>
          <cell r="D3714" t="str">
            <v>'-</v>
          </cell>
          <cell r="E3714" t="str">
            <v>RES - Reserved Placeholder</v>
          </cell>
          <cell r="F3714" t="str">
            <v>Pending</v>
          </cell>
        </row>
        <row r="3715">
          <cell r="B3715" t="str">
            <v>6105AK124-6264-EQRA-0001</v>
          </cell>
          <cell r="C3715" t="str">
            <v>Bulk Diesel Storage 1 - Emergency Equip for Bulk Diesel Storage Yard 1A - Lightning Protection Study and Risk Assessment</v>
          </cell>
          <cell r="D3715" t="str">
            <v>'-</v>
          </cell>
          <cell r="E3715" t="str">
            <v>RES - Reserved Placeholder</v>
          </cell>
          <cell r="F3715" t="str">
            <v>Pending</v>
          </cell>
        </row>
        <row r="3716">
          <cell r="B3716" t="str">
            <v>6105AK124-6264-EQRA-0002</v>
          </cell>
          <cell r="C3716" t="str">
            <v>Bulk Diesel Storage 1 - Emergency Equip for Bulk Diesel Storage Yard 1A - Risk Assessment: Electrical Hazards</v>
          </cell>
          <cell r="D3716" t="str">
            <v>'-</v>
          </cell>
          <cell r="E3716" t="str">
            <v>RES - Reserved Placeholder</v>
          </cell>
          <cell r="F3716" t="str">
            <v>Pending</v>
          </cell>
        </row>
        <row r="3717">
          <cell r="B3717" t="str">
            <v>6105AK124-6264-EQRA-0003</v>
          </cell>
          <cell r="C3717" t="str">
            <v>Bulk Diesel Storage 1 - Fire Protection System for Bulk Diesel Storage Yard 1A - Lightning Protection Study and Risk Assessment</v>
          </cell>
          <cell r="D3717" t="str">
            <v>'-</v>
          </cell>
          <cell r="E3717" t="str">
            <v>RES - Reserved Placeholder</v>
          </cell>
          <cell r="F3717" t="str">
            <v>Pending</v>
          </cell>
        </row>
        <row r="3718">
          <cell r="B3718" t="str">
            <v>6105AK124-6264-EQRA-0004</v>
          </cell>
          <cell r="C3718" t="str">
            <v>Bulk Diesel Storage 1 - Emergency Equip for Bulk Diesel Storage Fuel System Yard 1B - Lightning Protection Study and Risk Assessment</v>
          </cell>
          <cell r="D3718" t="str">
            <v>'-</v>
          </cell>
          <cell r="E3718" t="str">
            <v>RES - Reserved Placeholder</v>
          </cell>
          <cell r="F3718" t="str">
            <v>Pending</v>
          </cell>
        </row>
        <row r="3719">
          <cell r="B3719" t="str">
            <v>6105AK124-6264-EQRA-0005</v>
          </cell>
          <cell r="C3719" t="str">
            <v>Bulk Diesel Storage 1 - Emergency Equip for Bulk Diesel Storage Fuel System Yard 1B - Risk Assessment: Electrical Hazards</v>
          </cell>
          <cell r="D3719" t="str">
            <v>'-</v>
          </cell>
          <cell r="E3719" t="str">
            <v>RES - Reserved Placeholder</v>
          </cell>
          <cell r="F3719" t="str">
            <v>Pending</v>
          </cell>
        </row>
        <row r="3720">
          <cell r="B3720" t="str">
            <v>6105AK124-6264-EQRA-0006</v>
          </cell>
          <cell r="C3720" t="str">
            <v>Bulk Diesel Storage 1 - Fire Protection System for Bulk Diesel Storage Yard 1B - Lightning Protection Study and Risk Assessment</v>
          </cell>
          <cell r="D3720" t="str">
            <v>'-</v>
          </cell>
          <cell r="E3720" t="str">
            <v>RES - Reserved Placeholder</v>
          </cell>
          <cell r="F3720" t="str">
            <v>Pending</v>
          </cell>
        </row>
        <row r="3721">
          <cell r="B3721" t="str">
            <v>6105AK124-6264-ERFA-0001</v>
          </cell>
          <cell r="C3721" t="str">
            <v>Bulk Diesel Storage 1 - Bulk Fuel  - Bulk Fuel Storage Facility - Sht. 1 of 1</v>
          </cell>
          <cell r="D3721" t="str">
            <v>'-</v>
          </cell>
          <cell r="E3721" t="str">
            <v>RES - Reserved Placeholder</v>
          </cell>
          <cell r="F3721" t="str">
            <v>Pending</v>
          </cell>
        </row>
        <row r="3722">
          <cell r="B3722" t="str">
            <v>6105AK124-6264-ESLD-0001</v>
          </cell>
          <cell r="C3722" t="str">
            <v>Bulk Diesel Storage 1 - Fire Protection System for Bulk Diesel Storage Yard 1A - Electrical Single Line Diagram</v>
          </cell>
          <cell r="D3722" t="str">
            <v>'-</v>
          </cell>
          <cell r="E3722" t="str">
            <v>RES - Reserved Placeholder</v>
          </cell>
          <cell r="F3722" t="str">
            <v>Pending</v>
          </cell>
        </row>
        <row r="3723">
          <cell r="B3723" t="str">
            <v>6105AK124-6264-ESLD-0002</v>
          </cell>
          <cell r="C3723" t="str">
            <v>Bulk Diesel Storage 1 - Fire Protection System for Bulk Diesel Storage Yard 1B - Electrical Single Line Diagram</v>
          </cell>
          <cell r="D3723" t="str">
            <v>'-</v>
          </cell>
          <cell r="E3723" t="str">
            <v>RES - Reserved Placeholder</v>
          </cell>
          <cell r="F3723" t="str">
            <v>Pending</v>
          </cell>
        </row>
        <row r="3724">
          <cell r="B3724" t="str">
            <v>6105AK124-6264-ESOW-0001</v>
          </cell>
          <cell r="C3724" t="str">
            <v>Bulk Diesel Storage 1 -  Bulk Fuel Tanks - Scope of Work</v>
          </cell>
          <cell r="D3724" t="str">
            <v>'-</v>
          </cell>
          <cell r="E3724" t="str">
            <v>RES - Reserved Placeholder</v>
          </cell>
          <cell r="F3724" t="str">
            <v>Pending</v>
          </cell>
        </row>
        <row r="3725">
          <cell r="B3725" t="str">
            <v>6105AK124-6264-ESPC-0001</v>
          </cell>
          <cell r="C3725" t="str">
            <v>Bulk Diesel Storage 1 - Fire Protection System for Bulk Diesel Storage Yard 1A - Cable and Conductor Specifications</v>
          </cell>
          <cell r="D3725" t="str">
            <v>'-</v>
          </cell>
          <cell r="E3725" t="str">
            <v>RES - Reserved Placeholder</v>
          </cell>
          <cell r="F3725" t="str">
            <v>Pending</v>
          </cell>
        </row>
        <row r="3726">
          <cell r="B3726" t="str">
            <v>6105AK124-6264-ESPC-0002</v>
          </cell>
          <cell r="C3726" t="str">
            <v>Bulk Diesel Storage 1 - Fire Protection System for Bulk Diesel Storage Yard 1A - Cable Termination Specifications</v>
          </cell>
          <cell r="D3726" t="str">
            <v>'-</v>
          </cell>
          <cell r="E3726" t="str">
            <v>RES - Reserved Placeholder</v>
          </cell>
          <cell r="F3726" t="str">
            <v>Pending</v>
          </cell>
        </row>
        <row r="3727">
          <cell r="B3727" t="str">
            <v>6105AK124-6264-ESPC-0003</v>
          </cell>
          <cell r="C3727" t="str">
            <v>Bulk Diesel Storage 1 - Fuel Management System for Bulk Diesel Storage Yard 1A - Generator Requirements and Specification</v>
          </cell>
          <cell r="D3727" t="str">
            <v>'-</v>
          </cell>
          <cell r="E3727" t="str">
            <v>RES - Reserved Placeholder</v>
          </cell>
          <cell r="F3727" t="str">
            <v>Pending</v>
          </cell>
        </row>
        <row r="3728">
          <cell r="B3728" t="str">
            <v>6105AK124-6264-ESPC-0004</v>
          </cell>
          <cell r="C3728" t="str">
            <v>Bulk Diesel Storage 1 - Fire Protection System for Bulk Diesel Storage Yard 1B - Cable and Conductor Specifications</v>
          </cell>
          <cell r="D3728" t="str">
            <v>'-</v>
          </cell>
          <cell r="E3728" t="str">
            <v>RES - Reserved Placeholder</v>
          </cell>
          <cell r="F3728" t="str">
            <v>Pending</v>
          </cell>
        </row>
        <row r="3729">
          <cell r="B3729" t="str">
            <v>6105AK124-6264-ESPC-0005</v>
          </cell>
          <cell r="C3729" t="str">
            <v>Bulk Diesel Storage 1 - Fire Protection System for Bulk Diesel Storage Yard 1B - Cable Termination Specifications</v>
          </cell>
          <cell r="D3729" t="str">
            <v>'-</v>
          </cell>
          <cell r="E3729" t="str">
            <v>RES - Reserved Placeholder</v>
          </cell>
          <cell r="F3729" t="str">
            <v>Pending</v>
          </cell>
        </row>
        <row r="3730">
          <cell r="B3730" t="str">
            <v>6105AK124-6264-ESPC-0006</v>
          </cell>
          <cell r="C3730" t="str">
            <v>Bulk Diesel Storage 1 - Fuel Management System for Bulk Diesel Storage Yard 1B - Generator Requirements and Specification</v>
          </cell>
          <cell r="D3730" t="str">
            <v>'-</v>
          </cell>
          <cell r="E3730" t="str">
            <v>RES - Reserved Placeholder</v>
          </cell>
          <cell r="F3730" t="str">
            <v>Pending</v>
          </cell>
        </row>
        <row r="3731">
          <cell r="B3731" t="str">
            <v>6105AK124-6264-ESTD-0001</v>
          </cell>
          <cell r="C3731" t="str">
            <v>Bulk Diesel Storage 1 - Emergency Equip for Bulk Diesel Storage Yard 1A - Earth Map and Bonding Design</v>
          </cell>
          <cell r="D3731" t="str">
            <v>'-</v>
          </cell>
          <cell r="E3731" t="str">
            <v>RES - Reserved Placeholder</v>
          </cell>
          <cell r="F3731" t="str">
            <v>Pending</v>
          </cell>
        </row>
        <row r="3732">
          <cell r="B3732" t="str">
            <v>6105AK124-6264-ESTD-0002</v>
          </cell>
          <cell r="C3732" t="str">
            <v>Bulk Diesel Storage 1 - Emergency Equip for Bulk Diesel Storage Yard 1A - Electrical Equipment Installation Requirements</v>
          </cell>
          <cell r="D3732" t="str">
            <v>'-</v>
          </cell>
          <cell r="E3732" t="str">
            <v>RES - Reserved Placeholder</v>
          </cell>
          <cell r="F3732" t="str">
            <v>Pending</v>
          </cell>
        </row>
        <row r="3733">
          <cell r="B3733" t="str">
            <v>6105AK124-6264-ESTD-0003</v>
          </cell>
          <cell r="C3733" t="str">
            <v>Bulk Diesel Storage 1 - Emergency Equip for Bulk Diesel Storage Yard 1A - Hazardous Area Classification</v>
          </cell>
          <cell r="D3733" t="str">
            <v>'-</v>
          </cell>
          <cell r="E3733" t="str">
            <v>RES - Reserved Placeholder</v>
          </cell>
          <cell r="F3733" t="str">
            <v>Pending</v>
          </cell>
        </row>
        <row r="3734">
          <cell r="B3734" t="str">
            <v>6105AK124-6264-ESTD-0004</v>
          </cell>
          <cell r="C3734" t="str">
            <v>Bulk Diesel Storage 1 - Emergency Equip for Bulk Diesel Storage Yard 1A - Thermal Management and Fire Prevention Design</v>
          </cell>
          <cell r="D3734" t="str">
            <v>'-</v>
          </cell>
          <cell r="E3734" t="str">
            <v>RES - Reserved Placeholder</v>
          </cell>
          <cell r="F3734" t="str">
            <v>Pending</v>
          </cell>
        </row>
        <row r="3735">
          <cell r="B3735" t="str">
            <v>6105AK124-6264-ESTD-0005</v>
          </cell>
          <cell r="C3735" t="str">
            <v>Bulk Diesel Storage 1 - Earthing System for Bulk Diesel Storage Yard 1A - Earth Map and Bonding Design</v>
          </cell>
          <cell r="D3735" t="str">
            <v>'-</v>
          </cell>
          <cell r="E3735" t="str">
            <v>RES - Reserved Placeholder</v>
          </cell>
          <cell r="F3735" t="str">
            <v>Pending</v>
          </cell>
        </row>
        <row r="3736">
          <cell r="B3736" t="str">
            <v>6105AK124-6264-ESTD-0006</v>
          </cell>
          <cell r="C3736" t="str">
            <v>Bulk Diesel Storage 1 - Earthing System for Bulk Diesel Storage Yard 1A - Electrical Design Standards</v>
          </cell>
          <cell r="D3736" t="str">
            <v>'-</v>
          </cell>
          <cell r="E3736" t="str">
            <v>RES - Reserved Placeholder</v>
          </cell>
          <cell r="F3736" t="str">
            <v>Pending</v>
          </cell>
        </row>
        <row r="3737">
          <cell r="B3737" t="str">
            <v>6105AK124-6264-ESTD-0007</v>
          </cell>
          <cell r="C3737" t="str">
            <v>Bulk Diesel Storage 1 - Collection Sump from Bunds for Bulk Diesel Storage Yard 1A - Electrical Equipment Installation Requirements</v>
          </cell>
          <cell r="D3737" t="str">
            <v>'-</v>
          </cell>
          <cell r="E3737" t="str">
            <v>RES - Reserved Placeholder</v>
          </cell>
          <cell r="F3737" t="str">
            <v>Pending</v>
          </cell>
        </row>
        <row r="3738">
          <cell r="B3738" t="str">
            <v>6105AK124-6264-ESTD-0008</v>
          </cell>
          <cell r="C3738" t="str">
            <v>Bulk Diesel Storage 1 - Collection Sump from Bunds for Bulk Diesel Storage Yard 1A - Hazardous Area Classification</v>
          </cell>
          <cell r="D3738" t="str">
            <v>'-</v>
          </cell>
          <cell r="E3738" t="str">
            <v>RES - Reserved Placeholder</v>
          </cell>
          <cell r="F3738" t="str">
            <v>Pending</v>
          </cell>
        </row>
        <row r="3739">
          <cell r="B3739" t="str">
            <v>6105AK124-6264-ESTD-0009</v>
          </cell>
          <cell r="C3739" t="str">
            <v>Bulk Diesel Storage 1 - Collection Sump from Bunds for Bulk Diesel Storage Yard 1A - Thermal Management and Fire Prevention Design</v>
          </cell>
          <cell r="D3739" t="str">
            <v>'-</v>
          </cell>
          <cell r="E3739" t="str">
            <v>RES - Reserved Placeholder</v>
          </cell>
          <cell r="F3739" t="str">
            <v>Pending</v>
          </cell>
        </row>
        <row r="3740">
          <cell r="B3740" t="str">
            <v>6105AK124-6264-ESTD-0010</v>
          </cell>
          <cell r="C3740" t="str">
            <v>Bulk Diesel Storage 1 - Fire Protection System for Bulk Diesel Storage Yard 1A - Earth Map and Bonding Design</v>
          </cell>
          <cell r="D3740" t="str">
            <v>'-</v>
          </cell>
          <cell r="E3740" t="str">
            <v>RES - Reserved Placeholder</v>
          </cell>
          <cell r="F3740" t="str">
            <v>Pending</v>
          </cell>
        </row>
        <row r="3741">
          <cell r="B3741" t="str">
            <v>6105AK124-6264-ESTD-0011</v>
          </cell>
          <cell r="C3741" t="str">
            <v>Bulk Diesel Storage 1 - Fire Protection System for Bulk Diesel Storage Yard 1A - Electrical Equipment Installation Requirements</v>
          </cell>
          <cell r="D3741" t="str">
            <v>'-</v>
          </cell>
          <cell r="E3741" t="str">
            <v>RES - Reserved Placeholder</v>
          </cell>
          <cell r="F3741" t="str">
            <v>Pending</v>
          </cell>
        </row>
        <row r="3742">
          <cell r="B3742" t="str">
            <v>6105AK124-6264-ESTD-0012</v>
          </cell>
          <cell r="C3742" t="str">
            <v>Bulk Diesel Storage 1 - Fire Protection System for Bulk Diesel Storage Yard 1A - Hazardous Area Classification</v>
          </cell>
          <cell r="D3742" t="str">
            <v>'-</v>
          </cell>
          <cell r="E3742" t="str">
            <v>RES - Reserved Placeholder</v>
          </cell>
          <cell r="F3742" t="str">
            <v>Pending</v>
          </cell>
        </row>
        <row r="3743">
          <cell r="B3743" t="str">
            <v>6105AK124-6264-ESTD-0013</v>
          </cell>
          <cell r="C3743" t="str">
            <v>Bulk Diesel Storage 1 - Fire Protection System for Bulk Diesel Storage Yard 1A - Electrical Design Standards</v>
          </cell>
          <cell r="D3743" t="str">
            <v>'-</v>
          </cell>
          <cell r="E3743" t="str">
            <v>RES - Reserved Placeholder</v>
          </cell>
          <cell r="F3743" t="str">
            <v>Pending</v>
          </cell>
        </row>
        <row r="3744">
          <cell r="B3744" t="str">
            <v>6105AK124-6264-ESTD-0014</v>
          </cell>
          <cell r="C3744" t="str">
            <v>Bulk Diesel Storage 1 - Emergency Equip for Bulk Diesel Storage Fuel System Yard 1B - Earth Map and Bonding Design</v>
          </cell>
          <cell r="D3744" t="str">
            <v>'-</v>
          </cell>
          <cell r="E3744" t="str">
            <v>RES - Reserved Placeholder</v>
          </cell>
          <cell r="F3744" t="str">
            <v>Pending</v>
          </cell>
        </row>
        <row r="3745">
          <cell r="B3745" t="str">
            <v>6105AK124-6264-ESTD-0015</v>
          </cell>
          <cell r="C3745" t="str">
            <v>Bulk Diesel Storage 1 - Emergency Equip for Bulk Diesel Storage Fuel System Yard 1B - Electrical Equipment Installation Requirements</v>
          </cell>
          <cell r="D3745" t="str">
            <v>'-</v>
          </cell>
          <cell r="E3745" t="str">
            <v>RES - Reserved Placeholder</v>
          </cell>
          <cell r="F3745" t="str">
            <v>Pending</v>
          </cell>
        </row>
        <row r="3746">
          <cell r="B3746" t="str">
            <v>6105AK124-6264-ESTD-0016</v>
          </cell>
          <cell r="C3746" t="str">
            <v>Bulk Diesel Storage 1 - Emergency Equip for Bulk Diesel Storage Fuel System Yard 1B - Hazardous Area Classification</v>
          </cell>
          <cell r="D3746" t="str">
            <v>'-</v>
          </cell>
          <cell r="E3746" t="str">
            <v>RES - Reserved Placeholder</v>
          </cell>
          <cell r="F3746" t="str">
            <v>Pending</v>
          </cell>
        </row>
        <row r="3747">
          <cell r="B3747" t="str">
            <v>6105AK124-6264-ESTD-0017</v>
          </cell>
          <cell r="C3747" t="str">
            <v>Bulk Diesel Storage 1 - Emergency Equip for Bulk Diesel Storage Fuel System Yard 1B - Thermal Management and Fire Prevention Design</v>
          </cell>
          <cell r="D3747" t="str">
            <v>'-</v>
          </cell>
          <cell r="E3747" t="str">
            <v>RES - Reserved Placeholder</v>
          </cell>
          <cell r="F3747" t="str">
            <v>Pending</v>
          </cell>
        </row>
        <row r="3748">
          <cell r="B3748" t="str">
            <v>6105AK124-6264-ESTD-0018</v>
          </cell>
          <cell r="C3748" t="str">
            <v>Bulk Diesel Storage 1 - Earthing System for Bulk Diesel Storage Yard 1B - Earth Map and Bonding Design</v>
          </cell>
          <cell r="D3748" t="str">
            <v>'-</v>
          </cell>
          <cell r="E3748" t="str">
            <v>RES - Reserved Placeholder</v>
          </cell>
          <cell r="F3748" t="str">
            <v>Pending</v>
          </cell>
        </row>
        <row r="3749">
          <cell r="B3749" t="str">
            <v>6105AK124-6264-ESTD-0019</v>
          </cell>
          <cell r="C3749" t="str">
            <v>Bulk Diesel Storage 1 - Earthing System for Bulk Diesel Storage Yard 1B - Electrical Design Standards</v>
          </cell>
          <cell r="D3749" t="str">
            <v>'-</v>
          </cell>
          <cell r="E3749" t="str">
            <v>RES - Reserved Placeholder</v>
          </cell>
          <cell r="F3749" t="str">
            <v>Pending</v>
          </cell>
        </row>
        <row r="3750">
          <cell r="B3750" t="str">
            <v>6105AK124-6264-ESTD-0020</v>
          </cell>
          <cell r="C3750" t="str">
            <v>Bulk Diesel Storage 1 - Collection Sump from Bunds for Bulk Diesel Storage Yard 1B - Electrical Equipment Installation Requirements</v>
          </cell>
          <cell r="D3750" t="str">
            <v>'-</v>
          </cell>
          <cell r="E3750" t="str">
            <v>RES - Reserved Placeholder</v>
          </cell>
          <cell r="F3750" t="str">
            <v>Pending</v>
          </cell>
        </row>
        <row r="3751">
          <cell r="B3751" t="str">
            <v>6105AK124-6264-ESTD-0021</v>
          </cell>
          <cell r="C3751" t="str">
            <v>Bulk Diesel Storage 1 - Collection Sump from Bunds for Bulk Diesel Storage Yard 1B - Hazardous Area Classification</v>
          </cell>
          <cell r="D3751" t="str">
            <v>'-</v>
          </cell>
          <cell r="E3751" t="str">
            <v>RES - Reserved Placeholder</v>
          </cell>
          <cell r="F3751" t="str">
            <v>Pending</v>
          </cell>
        </row>
        <row r="3752">
          <cell r="B3752" t="str">
            <v>6105AK124-6264-ESTD-0022</v>
          </cell>
          <cell r="C3752" t="str">
            <v>Bulk Diesel Storage 1 - Collection Sump from Bunds for Bulk Diesel Storage Yard 1B - Thermal Management and Fire Prevention Design</v>
          </cell>
          <cell r="D3752" t="str">
            <v>'-</v>
          </cell>
          <cell r="E3752" t="str">
            <v>RES - Reserved Placeholder</v>
          </cell>
          <cell r="F3752" t="str">
            <v>Pending</v>
          </cell>
        </row>
        <row r="3753">
          <cell r="B3753" t="str">
            <v>6105AK124-6264-ESTD-0023</v>
          </cell>
          <cell r="C3753" t="str">
            <v>Bulk Diesel Storage 1 - Fire Protection System for Bulk Diesel Storage Yard 1B - Earth Map and Bonding Design</v>
          </cell>
          <cell r="D3753" t="str">
            <v>'-</v>
          </cell>
          <cell r="E3753" t="str">
            <v>RES - Reserved Placeholder</v>
          </cell>
          <cell r="F3753" t="str">
            <v>Pending</v>
          </cell>
        </row>
        <row r="3754">
          <cell r="B3754" t="str">
            <v>6105AK124-6264-ESTD-0024</v>
          </cell>
          <cell r="C3754" t="str">
            <v>Bulk Diesel Storage 1 - Fire Protection System for Bulk Diesel Storage Yard 1B - Electrical Equipment Installation Requirements</v>
          </cell>
          <cell r="D3754" t="str">
            <v>'-</v>
          </cell>
          <cell r="E3754" t="str">
            <v>RES - Reserved Placeholder</v>
          </cell>
          <cell r="F3754" t="str">
            <v>Pending</v>
          </cell>
        </row>
        <row r="3755">
          <cell r="B3755" t="str">
            <v>6105AK124-6264-ESTD-0025</v>
          </cell>
          <cell r="C3755" t="str">
            <v>Bulk Diesel Storage 1 - Fire Protection System for Bulk Diesel Storage Yard 1B - Hazardous Area Classification</v>
          </cell>
          <cell r="D3755" t="str">
            <v>'-</v>
          </cell>
          <cell r="E3755" t="str">
            <v>RES - Reserved Placeholder</v>
          </cell>
          <cell r="F3755" t="str">
            <v>Pending</v>
          </cell>
        </row>
        <row r="3756">
          <cell r="B3756" t="str">
            <v>6105AK124-6264-ESTD-0026</v>
          </cell>
          <cell r="C3756" t="str">
            <v>Bulk Diesel Storage 1 - Fire Protection System for Bulk Diesel Storage Yard 1B - Electrical Design Standards</v>
          </cell>
          <cell r="D3756" t="str">
            <v>'-</v>
          </cell>
          <cell r="E3756" t="str">
            <v>RES - Reserved Placeholder</v>
          </cell>
          <cell r="F3756" t="str">
            <v>Pending</v>
          </cell>
        </row>
        <row r="3757">
          <cell r="B3757" t="str">
            <v>6105AK124-6264-FDBD-0001</v>
          </cell>
          <cell r="C3757" t="str">
            <v>Bulk Diesel Storage 1 - Emergency Equip for Bulk Diesel Storage Yard 1A - Control System Configuration</v>
          </cell>
          <cell r="D3757" t="str">
            <v>'-</v>
          </cell>
          <cell r="E3757" t="str">
            <v>RES - Reserved Placeholder</v>
          </cell>
          <cell r="F3757" t="str">
            <v>Pending</v>
          </cell>
        </row>
        <row r="3758">
          <cell r="B3758" t="str">
            <v>6105AK124-6264-FDBD-0002</v>
          </cell>
          <cell r="C3758" t="str">
            <v>Bulk Diesel Storage 1 - Fire Detection System for Bulk Diesel Storage Yard 1A - Control System Configuration</v>
          </cell>
          <cell r="D3758" t="str">
            <v>'-</v>
          </cell>
          <cell r="E3758" t="str">
            <v>RES - Reserved Placeholder</v>
          </cell>
          <cell r="F3758" t="str">
            <v>Pending</v>
          </cell>
        </row>
        <row r="3759">
          <cell r="B3759" t="str">
            <v>6105AK124-6264-FDBD-0003</v>
          </cell>
          <cell r="C3759" t="str">
            <v>Bulk Diesel Storage 1 - Fuel Management System for Bulk Diesel Storage Yard 1A - Control System Configuration</v>
          </cell>
          <cell r="D3759" t="str">
            <v>'-</v>
          </cell>
          <cell r="E3759" t="str">
            <v>RES - Reserved Placeholder</v>
          </cell>
          <cell r="F3759" t="str">
            <v>Pending</v>
          </cell>
        </row>
        <row r="3760">
          <cell r="B3760" t="str">
            <v>6105AK124-6264-FDBD-0004</v>
          </cell>
          <cell r="C3760" t="str">
            <v>Bulk Diesel Storage 1 - Emergency Equip for Bulk Diesel Storage Fuel System Yard 1B - Control System Configuration</v>
          </cell>
          <cell r="D3760" t="str">
            <v>'-</v>
          </cell>
          <cell r="E3760" t="str">
            <v>RES - Reserved Placeholder</v>
          </cell>
          <cell r="F3760" t="str">
            <v>Pending</v>
          </cell>
        </row>
        <row r="3761">
          <cell r="B3761" t="str">
            <v>6105AK124-6264-FDBD-0005</v>
          </cell>
          <cell r="C3761" t="str">
            <v>Bulk Diesel Storage 1 - Fire Detection System for Bulk Diesel Storage Yard 1B - Control System Configuration</v>
          </cell>
          <cell r="D3761" t="str">
            <v>'-</v>
          </cell>
          <cell r="E3761" t="str">
            <v>RES - Reserved Placeholder</v>
          </cell>
          <cell r="F3761" t="str">
            <v>Pending</v>
          </cell>
        </row>
        <row r="3762">
          <cell r="B3762" t="str">
            <v>6105AK124-6264-FDBD-0006</v>
          </cell>
          <cell r="C3762" t="str">
            <v>Bulk Diesel Storage 1 - Fuel Management System for Bulk Diesel Storage Yard 1B - Control System Configuration</v>
          </cell>
          <cell r="D3762" t="str">
            <v>'-</v>
          </cell>
          <cell r="E3762" t="str">
            <v>RES - Reserved Placeholder</v>
          </cell>
          <cell r="F3762" t="str">
            <v>Pending</v>
          </cell>
        </row>
        <row r="3763">
          <cell r="B3763" t="str">
            <v>6105AK124-6264-FDIA-0001</v>
          </cell>
          <cell r="C3763" t="str">
            <v>Bulk Diesel Storage 1 - Emergency Equip for Bulk Diesel Storage Yard 1A - Emergency Shutdown System Design</v>
          </cell>
          <cell r="D3763" t="str">
            <v>'-</v>
          </cell>
          <cell r="E3763" t="str">
            <v>RES - Reserved Placeholder</v>
          </cell>
          <cell r="F3763" t="str">
            <v>Pending</v>
          </cell>
        </row>
        <row r="3764">
          <cell r="B3764" t="str">
            <v>6105AK124-6264-FDIA-0002</v>
          </cell>
          <cell r="C3764" t="str">
            <v>Bulk Diesel Storage 1 - Emergency Equip for Bulk Diesel Storage Yard 1A - Control Network Architecture Design</v>
          </cell>
          <cell r="D3764" t="str">
            <v>'-</v>
          </cell>
          <cell r="E3764" t="str">
            <v>RES - Reserved Placeholder</v>
          </cell>
          <cell r="F3764" t="str">
            <v>Pending</v>
          </cell>
        </row>
        <row r="3765">
          <cell r="B3765" t="str">
            <v>6105AK124-6264-FDIA-0003</v>
          </cell>
          <cell r="C3765" t="str">
            <v>Bulk Diesel Storage 1 - Emergency Equip for Bulk Diesel Storage Yard 1A - Control Network Communication Design</v>
          </cell>
          <cell r="D3765" t="str">
            <v>'-</v>
          </cell>
          <cell r="E3765" t="str">
            <v>RES - Reserved Placeholder</v>
          </cell>
          <cell r="F3765" t="str">
            <v>Pending</v>
          </cell>
        </row>
        <row r="3766">
          <cell r="B3766" t="str">
            <v>6105AK124-6264-FDIA-0004</v>
          </cell>
          <cell r="C3766" t="str">
            <v>Bulk Diesel Storage 1 - Earthing System for Bulk Diesel Storage Yard 1A - Interface Panel and I/O Schematics</v>
          </cell>
          <cell r="D3766" t="str">
            <v>'-</v>
          </cell>
          <cell r="E3766" t="str">
            <v>RES - Reserved Placeholder</v>
          </cell>
          <cell r="F3766" t="str">
            <v>Pending</v>
          </cell>
        </row>
        <row r="3767">
          <cell r="B3767" t="str">
            <v>6105AK124-6264-FDIA-0005</v>
          </cell>
          <cell r="C3767" t="str">
            <v>Bulk Diesel Storage 1 - Fire Detection System for Bulk Diesel Storage Yard 1A - Control Network Architecture Design</v>
          </cell>
          <cell r="D3767" t="str">
            <v>'-</v>
          </cell>
          <cell r="E3767" t="str">
            <v>RES - Reserved Placeholder</v>
          </cell>
          <cell r="F3767" t="str">
            <v>Pending</v>
          </cell>
        </row>
        <row r="3768">
          <cell r="B3768" t="str">
            <v>6105AK124-6264-FDIA-0006</v>
          </cell>
          <cell r="C3768" t="str">
            <v>Bulk Diesel Storage 1 - Fire Detection System for Bulk Diesel Storage Yard 1A - Control Network Communication Design</v>
          </cell>
          <cell r="D3768" t="str">
            <v>'-</v>
          </cell>
          <cell r="E3768" t="str">
            <v>RES - Reserved Placeholder</v>
          </cell>
          <cell r="F3768" t="str">
            <v>Pending</v>
          </cell>
        </row>
        <row r="3769">
          <cell r="B3769" t="str">
            <v>6105AK124-6264-FDIA-0007</v>
          </cell>
          <cell r="C3769" t="str">
            <v>Bulk Diesel Storage 1 - Fire Detection System for Bulk Diesel Storage Yard 1A - Emergency Shutdown System Design</v>
          </cell>
          <cell r="D3769" t="str">
            <v>'-</v>
          </cell>
          <cell r="E3769" t="str">
            <v>RES - Reserved Placeholder</v>
          </cell>
          <cell r="F3769" t="str">
            <v>Pending</v>
          </cell>
        </row>
        <row r="3770">
          <cell r="B3770" t="str">
            <v>6105AK124-6264-FDIA-0008</v>
          </cell>
          <cell r="C3770" t="str">
            <v>Bulk Diesel Storage 1 - Fuel Management System for Bulk Diesel Storage Yard 1A - Control Network Architecture Design</v>
          </cell>
          <cell r="D3770" t="str">
            <v>'-</v>
          </cell>
          <cell r="E3770" t="str">
            <v>RES - Reserved Placeholder</v>
          </cell>
          <cell r="F3770" t="str">
            <v>Pending</v>
          </cell>
        </row>
        <row r="3771">
          <cell r="B3771" t="str">
            <v>6105AK124-6264-FDIA-0009</v>
          </cell>
          <cell r="C3771" t="str">
            <v>Bulk Diesel Storage 1 - Fuel Management System for Bulk Diesel Storage Yard 1A - Control Network Communication Design</v>
          </cell>
          <cell r="D3771" t="str">
            <v>'-</v>
          </cell>
          <cell r="E3771" t="str">
            <v>RES - Reserved Placeholder</v>
          </cell>
          <cell r="F3771" t="str">
            <v>Pending</v>
          </cell>
        </row>
        <row r="3772">
          <cell r="B3772" t="str">
            <v>6105AK124-6264-FDIA-0010</v>
          </cell>
          <cell r="C3772" t="str">
            <v>Bulk Diesel Storage 1 - Auto ESD Shut-off Valves for Bulk Diesel Storage Yard 1A - Emergency Shutdown System Design</v>
          </cell>
          <cell r="D3772" t="str">
            <v>'-</v>
          </cell>
          <cell r="E3772" t="str">
            <v>RES - Reserved Placeholder</v>
          </cell>
          <cell r="F3772" t="str">
            <v>Pending</v>
          </cell>
        </row>
        <row r="3773">
          <cell r="B3773" t="str">
            <v>6105AK124-6264-FDIA-0011</v>
          </cell>
          <cell r="C3773" t="str">
            <v>Bulk Diesel Storage 1 - Emergency Equip for Bulk Diesel Storage Fuel System Yard 1B - Emergency Shutdown System Design</v>
          </cell>
          <cell r="D3773" t="str">
            <v>'-</v>
          </cell>
          <cell r="E3773" t="str">
            <v>RES - Reserved Placeholder</v>
          </cell>
          <cell r="F3773" t="str">
            <v>Pending</v>
          </cell>
        </row>
        <row r="3774">
          <cell r="B3774" t="str">
            <v>6105AK124-6264-FDIA-0012</v>
          </cell>
          <cell r="C3774" t="str">
            <v>Bulk Diesel Storage 1 - Emergency Equip for Bulk Diesel Storage Fuel System Yard 1B - Control Network Architecture Design</v>
          </cell>
          <cell r="D3774" t="str">
            <v>'-</v>
          </cell>
          <cell r="E3774" t="str">
            <v>RES - Reserved Placeholder</v>
          </cell>
          <cell r="F3774" t="str">
            <v>Pending</v>
          </cell>
        </row>
        <row r="3775">
          <cell r="B3775" t="str">
            <v>6105AK124-6264-FDIA-0013</v>
          </cell>
          <cell r="C3775" t="str">
            <v>Bulk Diesel Storage 1 - Emergency Equip for Bulk Diesel Storage Fuel System Yard 1B - Control Network Communication Design</v>
          </cell>
          <cell r="D3775" t="str">
            <v>'-</v>
          </cell>
          <cell r="E3775" t="str">
            <v>RES - Reserved Placeholder</v>
          </cell>
          <cell r="F3775" t="str">
            <v>Pending</v>
          </cell>
        </row>
        <row r="3776">
          <cell r="B3776" t="str">
            <v>6105AK124-6264-FDIA-0014</v>
          </cell>
          <cell r="C3776" t="str">
            <v>Bulk Diesel Storage 1 - Earthing System for Bulk Diesel Storage Yard 1B - Interface Panel and I/O Schematics</v>
          </cell>
          <cell r="D3776" t="str">
            <v>'-</v>
          </cell>
          <cell r="E3776" t="str">
            <v>RES - Reserved Placeholder</v>
          </cell>
          <cell r="F3776" t="str">
            <v>Pending</v>
          </cell>
        </row>
        <row r="3777">
          <cell r="B3777" t="str">
            <v>6105AK124-6264-FDIA-0015</v>
          </cell>
          <cell r="C3777" t="str">
            <v>Bulk Diesel Storage 1 - Fire Detection System for Bulk Diesel Storage Yard 1B - Control Network Architecture Design</v>
          </cell>
          <cell r="D3777" t="str">
            <v>'-</v>
          </cell>
          <cell r="E3777" t="str">
            <v>RES - Reserved Placeholder</v>
          </cell>
          <cell r="F3777" t="str">
            <v>Pending</v>
          </cell>
        </row>
        <row r="3778">
          <cell r="B3778" t="str">
            <v>6105AK124-6264-FDIA-0016</v>
          </cell>
          <cell r="C3778" t="str">
            <v>Bulk Diesel Storage 1 - Fire Detection System for Bulk Diesel Storage Yard 1B - Control Network Communication Design</v>
          </cell>
          <cell r="D3778" t="str">
            <v>'-</v>
          </cell>
          <cell r="E3778" t="str">
            <v>RES - Reserved Placeholder</v>
          </cell>
          <cell r="F3778" t="str">
            <v>Pending</v>
          </cell>
        </row>
        <row r="3779">
          <cell r="B3779" t="str">
            <v>6105AK124-6264-FDIA-0017</v>
          </cell>
          <cell r="C3779" t="str">
            <v>Bulk Diesel Storage 1 - Fire Detection System for Bulk Diesel Storage Yard 1B - Emergency Shutdown System Design</v>
          </cell>
          <cell r="D3779" t="str">
            <v>'-</v>
          </cell>
          <cell r="E3779" t="str">
            <v>RES - Reserved Placeholder</v>
          </cell>
          <cell r="F3779" t="str">
            <v>Pending</v>
          </cell>
        </row>
        <row r="3780">
          <cell r="B3780" t="str">
            <v>6105AK124-6264-FDIA-0018</v>
          </cell>
          <cell r="C3780" t="str">
            <v>Bulk Diesel Storage 1 - Fuel Management System for Bulk Diesel Storage Yard 1B - Control Network Architecture Design</v>
          </cell>
          <cell r="D3780" t="str">
            <v>'-</v>
          </cell>
          <cell r="E3780" t="str">
            <v>RES - Reserved Placeholder</v>
          </cell>
          <cell r="F3780" t="str">
            <v>Pending</v>
          </cell>
        </row>
        <row r="3781">
          <cell r="B3781" t="str">
            <v>6105AK124-6264-FDIA-0019</v>
          </cell>
          <cell r="C3781" t="str">
            <v>Bulk Diesel Storage 1 - Fuel Management System for Bulk Diesel Storage Yard 1B - Control Network Communication Design</v>
          </cell>
          <cell r="D3781" t="str">
            <v>'-</v>
          </cell>
          <cell r="E3781" t="str">
            <v>RES - Reserved Placeholder</v>
          </cell>
          <cell r="F3781" t="str">
            <v>Pending</v>
          </cell>
        </row>
        <row r="3782">
          <cell r="B3782" t="str">
            <v>6105AK124-6264-FDIA-0020</v>
          </cell>
          <cell r="C3782" t="str">
            <v>Bulk Diesel Storage 1 - Auto ESD Shut-off Valves for Bulk Diesel Storage Yard 1B - Emergency Shutdown System Design</v>
          </cell>
          <cell r="D3782" t="str">
            <v>'-</v>
          </cell>
          <cell r="E3782" t="str">
            <v>RES - Reserved Placeholder</v>
          </cell>
          <cell r="F3782" t="str">
            <v>Pending</v>
          </cell>
        </row>
        <row r="3783">
          <cell r="B3783" t="str">
            <v>6105AK124-6264-FLAY-0001</v>
          </cell>
          <cell r="C3783" t="str">
            <v>Bulk Diesel Storage 1 - Emergency Equip for Bulk Diesel Storage Yard 1A - HMI and Graphics design</v>
          </cell>
          <cell r="D3783" t="str">
            <v>'-</v>
          </cell>
          <cell r="E3783" t="str">
            <v>RES - Reserved Placeholder</v>
          </cell>
          <cell r="F3783" t="str">
            <v>Pending</v>
          </cell>
        </row>
        <row r="3784">
          <cell r="B3784" t="str">
            <v>6105AK124-6264-FLAY-0002</v>
          </cell>
          <cell r="C3784" t="str">
            <v>Bulk Diesel Storage 1 - Fire Detection System for Bulk Diesel Storage Yard 1A - HMI and Graphics design</v>
          </cell>
          <cell r="D3784" t="str">
            <v>'-</v>
          </cell>
          <cell r="E3784" t="str">
            <v>RES - Reserved Placeholder</v>
          </cell>
          <cell r="F3784" t="str">
            <v>Pending</v>
          </cell>
        </row>
        <row r="3785">
          <cell r="B3785" t="str">
            <v>6105AK124-6264-FLAY-0003</v>
          </cell>
          <cell r="C3785" t="str">
            <v>Bulk Diesel Storage 1 - Emergency Equip for Bulk Diesel Storage Fuel System Yard 1B - HMI and Graphics design</v>
          </cell>
          <cell r="D3785" t="str">
            <v>'-</v>
          </cell>
          <cell r="E3785" t="str">
            <v>RES - Reserved Placeholder</v>
          </cell>
          <cell r="F3785" t="str">
            <v>Pending</v>
          </cell>
        </row>
        <row r="3786">
          <cell r="B3786" t="str">
            <v>6105AK124-6264-FLAY-0004</v>
          </cell>
          <cell r="C3786" t="str">
            <v>Bulk Diesel Storage 1 - Fire Detection System for Bulk Diesel Storage Yard 1B - HMI and Graphics design</v>
          </cell>
          <cell r="D3786" t="str">
            <v>'-</v>
          </cell>
          <cell r="E3786" t="str">
            <v>RES - Reserved Placeholder</v>
          </cell>
          <cell r="F3786" t="str">
            <v>Pending</v>
          </cell>
        </row>
        <row r="3787">
          <cell r="B3787" t="str">
            <v>6105AK124-6264-FLST-0001</v>
          </cell>
          <cell r="C3787" t="str">
            <v>Bulk Diesel Storage 1 - Emergency Equip for Bulk Diesel Storage Yard 1A - Control Loop Register and Tuning Parameters</v>
          </cell>
          <cell r="D3787" t="str">
            <v>'-</v>
          </cell>
          <cell r="E3787" t="str">
            <v>RES - Reserved Placeholder</v>
          </cell>
          <cell r="F3787" t="str">
            <v>Pending</v>
          </cell>
        </row>
        <row r="3788">
          <cell r="B3788" t="str">
            <v>6105AK124-6264-FLST-0002</v>
          </cell>
          <cell r="C3788" t="str">
            <v>Bulk Diesel Storage 1 - Fire Detection System for Bulk Diesel Storage Yard 1A - Control Loop Register and Tuning Parameters</v>
          </cell>
          <cell r="D3788" t="str">
            <v>'-</v>
          </cell>
          <cell r="E3788" t="str">
            <v>RES - Reserved Placeholder</v>
          </cell>
          <cell r="F3788" t="str">
            <v>Pending</v>
          </cell>
        </row>
        <row r="3789">
          <cell r="B3789" t="str">
            <v>6105AK124-6264-FLST-0003</v>
          </cell>
          <cell r="C3789" t="str">
            <v>Bulk Diesel Storage 1 - Fuel Management System for Bulk Diesel Storage Yard 1A - Control Loop Register and Tuning Parameters</v>
          </cell>
          <cell r="D3789" t="str">
            <v>'-</v>
          </cell>
          <cell r="E3789" t="str">
            <v>RES - Reserved Placeholder</v>
          </cell>
          <cell r="F3789" t="str">
            <v>Pending</v>
          </cell>
        </row>
        <row r="3790">
          <cell r="B3790" t="str">
            <v>6105AK124-6264-FLST-0004</v>
          </cell>
          <cell r="C3790" t="str">
            <v>Bulk Diesel Storage 1 - Emergency Equip for Bulk Diesel Storage Fuel System Yard 1B - Control Loop Register and Tuning Parameters</v>
          </cell>
          <cell r="D3790" t="str">
            <v>'-</v>
          </cell>
          <cell r="E3790" t="str">
            <v>RES - Reserved Placeholder</v>
          </cell>
          <cell r="F3790" t="str">
            <v>Pending</v>
          </cell>
        </row>
        <row r="3791">
          <cell r="B3791" t="str">
            <v>6105AK124-6264-FLST-0005</v>
          </cell>
          <cell r="C3791" t="str">
            <v>Bulk Diesel Storage 1 - Fire Detection System for Bulk Diesel Storage Yard 1B - Control Loop Register and Tuning Parameters</v>
          </cell>
          <cell r="D3791" t="str">
            <v>'-</v>
          </cell>
          <cell r="E3791" t="str">
            <v>RES - Reserved Placeholder</v>
          </cell>
          <cell r="F3791" t="str">
            <v>Pending</v>
          </cell>
        </row>
        <row r="3792">
          <cell r="B3792" t="str">
            <v>6105AK124-6264-FLST-0006</v>
          </cell>
          <cell r="C3792" t="str">
            <v>Bulk Diesel Storage 1 - Fuel Management System for Bulk Diesel Storage Yard 1B - Control Loop Register and Tuning Parameters</v>
          </cell>
          <cell r="D3792" t="str">
            <v>'-</v>
          </cell>
          <cell r="E3792" t="str">
            <v>RES - Reserved Placeholder</v>
          </cell>
          <cell r="F3792" t="str">
            <v>Pending</v>
          </cell>
        </row>
        <row r="3793">
          <cell r="B3793" t="str">
            <v>6105AK124-6264-FNAR-0001</v>
          </cell>
          <cell r="C3793" t="str">
            <v>Bulk Diesel Storage 1 - Emergency Equip for Bulk Diesel Storage Yard 1A - Emergency Shutdown System Control Narrative</v>
          </cell>
          <cell r="D3793" t="str">
            <v>'-</v>
          </cell>
          <cell r="E3793" t="str">
            <v>RES - Reserved Placeholder</v>
          </cell>
          <cell r="F3793" t="str">
            <v>Pending</v>
          </cell>
        </row>
        <row r="3794">
          <cell r="B3794" t="str">
            <v>6105AK124-6264-FNAR-0002</v>
          </cell>
          <cell r="C3794" t="str">
            <v>Bulk Diesel Storage 1 - Emergency Equip for Bulk Diesel Storage Yard 1A - Control System Control Narrative and Interlock Design</v>
          </cell>
          <cell r="D3794" t="str">
            <v>'-</v>
          </cell>
          <cell r="E3794" t="str">
            <v>RES - Reserved Placeholder</v>
          </cell>
          <cell r="F3794" t="str">
            <v>Pending</v>
          </cell>
        </row>
        <row r="3795">
          <cell r="B3795" t="str">
            <v>6105AK124-6264-FNAR-0003</v>
          </cell>
          <cell r="C3795" t="str">
            <v>Bulk Diesel Storage 1 - Fire Detection System for Bulk Diesel Storage Yard 1A - Control System Control Narrative and Interlock Design</v>
          </cell>
          <cell r="D3795" t="str">
            <v>'-</v>
          </cell>
          <cell r="E3795" t="str">
            <v>RES - Reserved Placeholder</v>
          </cell>
          <cell r="F3795" t="str">
            <v>Pending</v>
          </cell>
        </row>
        <row r="3796">
          <cell r="B3796" t="str">
            <v>6105AK124-6264-FNAR-0004</v>
          </cell>
          <cell r="C3796" t="str">
            <v>Bulk Diesel Storage 1 - Fire Detection System for Bulk Diesel Storage Yard 1A - Emergency Shutdown System Control Narrative</v>
          </cell>
          <cell r="D3796" t="str">
            <v>'-</v>
          </cell>
          <cell r="E3796" t="str">
            <v>RES - Reserved Placeholder</v>
          </cell>
          <cell r="F3796" t="str">
            <v>Pending</v>
          </cell>
        </row>
        <row r="3797">
          <cell r="B3797" t="str">
            <v>6105AK124-6264-FNAR-0005</v>
          </cell>
          <cell r="C3797" t="str">
            <v>Bulk Diesel Storage 1 - Fuel Management System for Bulk Diesel Storage Yard 1A - Control System Control Narrative and Interlock Design</v>
          </cell>
          <cell r="D3797" t="str">
            <v>'-</v>
          </cell>
          <cell r="E3797" t="str">
            <v>RES - Reserved Placeholder</v>
          </cell>
          <cell r="F3797" t="str">
            <v>Pending</v>
          </cell>
        </row>
        <row r="3798">
          <cell r="B3798" t="str">
            <v>6105AK124-6264-FNAR-0006</v>
          </cell>
          <cell r="C3798" t="str">
            <v>Bulk Diesel Storage 1 - Auto ESD Shut-off Valves for Bulk Diesel Storage Yard 1A - Control System Control Narrative and Interlock Design</v>
          </cell>
          <cell r="D3798" t="str">
            <v>'-</v>
          </cell>
          <cell r="E3798" t="str">
            <v>RES - Reserved Placeholder</v>
          </cell>
          <cell r="F3798" t="str">
            <v>Pending</v>
          </cell>
        </row>
        <row r="3799">
          <cell r="B3799" t="str">
            <v>6105AK124-6264-FNAR-0007</v>
          </cell>
          <cell r="C3799" t="str">
            <v>Bulk Diesel Storage 1 - Auto ESD Shut-off Valves for Bulk Diesel Storage Yard 1A - Emergency Shutdown System Control Narrative</v>
          </cell>
          <cell r="D3799" t="str">
            <v>'-</v>
          </cell>
          <cell r="E3799" t="str">
            <v>RES - Reserved Placeholder</v>
          </cell>
          <cell r="F3799" t="str">
            <v>Pending</v>
          </cell>
        </row>
        <row r="3800">
          <cell r="B3800" t="str">
            <v>6105AK124-6264-FNAR-0008</v>
          </cell>
          <cell r="C3800" t="str">
            <v>Bulk Diesel Storage 1 - Emergency Equip for Bulk Diesel Storage Fuel System Yard 1B - Emergency Shutdown System Control Narrative</v>
          </cell>
          <cell r="D3800" t="str">
            <v>'-</v>
          </cell>
          <cell r="E3800" t="str">
            <v>RES - Reserved Placeholder</v>
          </cell>
          <cell r="F3800" t="str">
            <v>Pending</v>
          </cell>
        </row>
        <row r="3801">
          <cell r="B3801" t="str">
            <v>6105AK124-6264-FNAR-0009</v>
          </cell>
          <cell r="C3801" t="str">
            <v>Bulk Diesel Storage 1 - Emergency Equip for Bulk Diesel Storage Fuel System Yard 1B - Control System Control Narrative and Interlock Design</v>
          </cell>
          <cell r="D3801" t="str">
            <v>'-</v>
          </cell>
          <cell r="E3801" t="str">
            <v>RES - Reserved Placeholder</v>
          </cell>
          <cell r="F3801" t="str">
            <v>Pending</v>
          </cell>
        </row>
        <row r="3802">
          <cell r="B3802" t="str">
            <v>6105AK124-6264-FNAR-0010</v>
          </cell>
          <cell r="C3802" t="str">
            <v>Bulk Diesel Storage 1 - Fire Detection System for Bulk Diesel Storage Yard 1B - Control System Control Narrative and Interlock Design</v>
          </cell>
          <cell r="D3802" t="str">
            <v>'-</v>
          </cell>
          <cell r="E3802" t="str">
            <v>RES - Reserved Placeholder</v>
          </cell>
          <cell r="F3802" t="str">
            <v>Pending</v>
          </cell>
        </row>
        <row r="3803">
          <cell r="B3803" t="str">
            <v>6105AK124-6264-FNAR-0011</v>
          </cell>
          <cell r="C3803" t="str">
            <v>Bulk Diesel Storage 1 - Fire Detection System for Bulk Diesel Storage Yard 1B - Emergency Shutdown System Control Narrative</v>
          </cell>
          <cell r="D3803" t="str">
            <v>'-</v>
          </cell>
          <cell r="E3803" t="str">
            <v>RES - Reserved Placeholder</v>
          </cell>
          <cell r="F3803" t="str">
            <v>Pending</v>
          </cell>
        </row>
        <row r="3804">
          <cell r="B3804" t="str">
            <v>6105AK124-6264-FNAR-0012</v>
          </cell>
          <cell r="C3804" t="str">
            <v>Bulk Diesel Storage 1 - Fuel Management System for Bulk Diesel Storage Yard 1B - Control System Control Narrative and Interlock Design</v>
          </cell>
          <cell r="D3804" t="str">
            <v>'-</v>
          </cell>
          <cell r="E3804" t="str">
            <v>RES - Reserved Placeholder</v>
          </cell>
          <cell r="F3804" t="str">
            <v>Pending</v>
          </cell>
        </row>
        <row r="3805">
          <cell r="B3805" t="str">
            <v>6105AK124-6264-FNAR-0013</v>
          </cell>
          <cell r="C3805" t="str">
            <v>Bulk Diesel Storage 1 - Auto ESD Shut-off Valves for Bulk Diesel Storage Yard 1B - Control System Control Narrative and Interlock Design</v>
          </cell>
          <cell r="D3805" t="str">
            <v>'-</v>
          </cell>
          <cell r="E3805" t="str">
            <v>RES - Reserved Placeholder</v>
          </cell>
          <cell r="F3805" t="str">
            <v>Pending</v>
          </cell>
        </row>
        <row r="3806">
          <cell r="B3806" t="str">
            <v>6105AK124-6264-FNAR-0014</v>
          </cell>
          <cell r="C3806" t="str">
            <v>Bulk Diesel Storage 1 - Auto ESD Shut-off Valves for Bulk Diesel Storage Yard 1B - Emergency Shutdown System Control Narrative</v>
          </cell>
          <cell r="D3806" t="str">
            <v>'-</v>
          </cell>
          <cell r="E3806" t="str">
            <v>RES - Reserved Placeholder</v>
          </cell>
          <cell r="F3806" t="str">
            <v>Pending</v>
          </cell>
        </row>
        <row r="3807">
          <cell r="B3807" t="str">
            <v>6105AK124-6264-FPHL-0001</v>
          </cell>
          <cell r="C3807" t="str">
            <v>Bulk Diesel Storage 1 - Emergency Equip for Bulk Diesel Storage Yard 1A - Control System Control Philosophy</v>
          </cell>
          <cell r="D3807" t="str">
            <v>'-</v>
          </cell>
          <cell r="E3807" t="str">
            <v>RES - Reserved Placeholder</v>
          </cell>
          <cell r="F3807" t="str">
            <v>Pending</v>
          </cell>
        </row>
        <row r="3808">
          <cell r="B3808" t="str">
            <v>6105AK124-6264-FPHL-0002</v>
          </cell>
          <cell r="C3808" t="str">
            <v>Bulk Diesel Storage 1 - Fire Detection System for Bulk Diesel Storage Yard 1A - Control System Control Philosophy</v>
          </cell>
          <cell r="D3808" t="str">
            <v>'-</v>
          </cell>
          <cell r="E3808" t="str">
            <v>RES - Reserved Placeholder</v>
          </cell>
          <cell r="F3808" t="str">
            <v>Pending</v>
          </cell>
        </row>
        <row r="3809">
          <cell r="B3809" t="str">
            <v>6105AK124-6264-FPHL-0003</v>
          </cell>
          <cell r="C3809" t="str">
            <v>Bulk Diesel Storage 1 - Fuel Management System for Bulk Diesel Storage Yard 1A - Control System Control Philosophy</v>
          </cell>
          <cell r="D3809" t="str">
            <v>'-</v>
          </cell>
          <cell r="E3809" t="str">
            <v>RES - Reserved Placeholder</v>
          </cell>
          <cell r="F3809" t="str">
            <v>Pending</v>
          </cell>
        </row>
        <row r="3810">
          <cell r="B3810" t="str">
            <v>6105AK124-6264-FPHL-0004</v>
          </cell>
          <cell r="C3810" t="str">
            <v>Bulk Diesel Storage 1 - Auto ESD Shut-off Valves for Bulk Diesel Storage Yard 1A - Control System Control Philosophy</v>
          </cell>
          <cell r="D3810" t="str">
            <v>'-</v>
          </cell>
          <cell r="E3810" t="str">
            <v>RES - Reserved Placeholder</v>
          </cell>
          <cell r="F3810" t="str">
            <v>Pending</v>
          </cell>
        </row>
        <row r="3811">
          <cell r="B3811" t="str">
            <v>6105AK124-6264-FPHL-0005</v>
          </cell>
          <cell r="C3811" t="str">
            <v>Bulk Diesel Storage 1 - Emergency Equip for Bulk Diesel Storage Fuel System Yard 1B - Control System Control Philosophy</v>
          </cell>
          <cell r="D3811" t="str">
            <v>'-</v>
          </cell>
          <cell r="E3811" t="str">
            <v>RES - Reserved Placeholder</v>
          </cell>
          <cell r="F3811" t="str">
            <v>Pending</v>
          </cell>
        </row>
        <row r="3812">
          <cell r="B3812" t="str">
            <v>6105AK124-6264-FPHL-0006</v>
          </cell>
          <cell r="C3812" t="str">
            <v>Bulk Diesel Storage 1 - Fire Detection System for Bulk Diesel Storage Yard 1B - Control System Control Philosophy</v>
          </cell>
          <cell r="D3812" t="str">
            <v>'-</v>
          </cell>
          <cell r="E3812" t="str">
            <v>RES - Reserved Placeholder</v>
          </cell>
          <cell r="F3812" t="str">
            <v>Pending</v>
          </cell>
        </row>
        <row r="3813">
          <cell r="B3813" t="str">
            <v>6105AK124-6264-FPHL-0007</v>
          </cell>
          <cell r="C3813" t="str">
            <v>Bulk Diesel Storage 1 - Fuel Management System for Bulk Diesel Storage Yard 1B - Control System Control Philosophy</v>
          </cell>
          <cell r="D3813" t="str">
            <v>'-</v>
          </cell>
          <cell r="E3813" t="str">
            <v>RES - Reserved Placeholder</v>
          </cell>
          <cell r="F3813" t="str">
            <v>Pending</v>
          </cell>
        </row>
        <row r="3814">
          <cell r="B3814" t="str">
            <v>6105AK124-6264-FPHL-0008</v>
          </cell>
          <cell r="C3814" t="str">
            <v>Bulk Diesel Storage 1 - Auto ESD Shut-off Valves for Bulk Diesel Storage Yard 1B - Control System Control Philosophy</v>
          </cell>
          <cell r="D3814" t="str">
            <v>'-</v>
          </cell>
          <cell r="E3814" t="str">
            <v>RES - Reserved Placeholder</v>
          </cell>
          <cell r="F3814" t="str">
            <v>Pending</v>
          </cell>
        </row>
        <row r="3815">
          <cell r="B3815" t="str">
            <v>6105AK124-6264-FPRC-0001</v>
          </cell>
          <cell r="C3815" t="str">
            <v>Bulk Diesel Storage 1 - Emergency Equip for Bulk Diesel Storage Yard 1A - Alarm Classification Methodology</v>
          </cell>
          <cell r="D3815" t="str">
            <v>'-</v>
          </cell>
          <cell r="E3815" t="str">
            <v>RES - Reserved Placeholder</v>
          </cell>
          <cell r="F3815" t="str">
            <v>Pending</v>
          </cell>
        </row>
        <row r="3816">
          <cell r="B3816" t="str">
            <v>6105AK124-6264-FPRC-0002</v>
          </cell>
          <cell r="C3816" t="str">
            <v>Bulk Diesel Storage 1 - Emergency Equip for Bulk Diesel Storage Fuel System Yard 1B - Alarm Classification Methodology</v>
          </cell>
          <cell r="D3816" t="str">
            <v>'-</v>
          </cell>
          <cell r="E3816" t="str">
            <v>RES - Reserved Placeholder</v>
          </cell>
          <cell r="F3816" t="str">
            <v>Pending</v>
          </cell>
        </row>
        <row r="3817">
          <cell r="B3817" t="str">
            <v>6105AK124-6264-FSPC-0001</v>
          </cell>
          <cell r="C3817" t="str">
            <v>Bulk Diesel Storage 1 - Emergency Equip for Bulk Diesel Storage Yard 1A - Control System Design Requirements</v>
          </cell>
          <cell r="D3817" t="str">
            <v>'-</v>
          </cell>
          <cell r="E3817" t="str">
            <v>RES - Reserved Placeholder</v>
          </cell>
          <cell r="F3817" t="str">
            <v>Pending</v>
          </cell>
        </row>
        <row r="3818">
          <cell r="B3818" t="str">
            <v>6105AK124-6264-FSPC-0002</v>
          </cell>
          <cell r="C3818" t="str">
            <v>Bulk Diesel Storage 1 - Emergency Equip for Bulk Diesel Storage Yard 1A - Historian and Server Design</v>
          </cell>
          <cell r="D3818" t="str">
            <v>'-</v>
          </cell>
          <cell r="E3818" t="str">
            <v>RES - Reserved Placeholder</v>
          </cell>
          <cell r="F3818" t="str">
            <v>Pending</v>
          </cell>
        </row>
        <row r="3819">
          <cell r="B3819" t="str">
            <v>6105AK124-6264-FSPC-0003</v>
          </cell>
          <cell r="C3819" t="str">
            <v>Bulk Diesel Storage 1 - Fire Detection System for Bulk Diesel Storage Yard 1A - Control System Design Requirements</v>
          </cell>
          <cell r="D3819" t="str">
            <v>'-</v>
          </cell>
          <cell r="E3819" t="str">
            <v>RES - Reserved Placeholder</v>
          </cell>
          <cell r="F3819" t="str">
            <v>Pending</v>
          </cell>
        </row>
        <row r="3820">
          <cell r="B3820" t="str">
            <v>6105AK124-6264-FSPC-0004</v>
          </cell>
          <cell r="C3820" t="str">
            <v>Bulk Diesel Storage 1 - Fire Detection System for Bulk Diesel Storage Yard 1A - Historian and Server Design</v>
          </cell>
          <cell r="D3820" t="str">
            <v>'-</v>
          </cell>
          <cell r="E3820" t="str">
            <v>RES - Reserved Placeholder</v>
          </cell>
          <cell r="F3820" t="str">
            <v>Pending</v>
          </cell>
        </row>
        <row r="3821">
          <cell r="B3821" t="str">
            <v>6105AK124-6264-FSPC-0005</v>
          </cell>
          <cell r="C3821" t="str">
            <v>Bulk Diesel Storage 1 - Fuel Management System for Bulk Diesel Storage Yard 1A - Control System Design Requirements</v>
          </cell>
          <cell r="D3821" t="str">
            <v>'-</v>
          </cell>
          <cell r="E3821" t="str">
            <v>RES - Reserved Placeholder</v>
          </cell>
          <cell r="F3821" t="str">
            <v>Pending</v>
          </cell>
        </row>
        <row r="3822">
          <cell r="B3822" t="str">
            <v>6105AK124-6264-FSPC-0006</v>
          </cell>
          <cell r="C3822" t="str">
            <v>Bulk Diesel Storage 1 - Emergency Equip for Bulk Diesel Storage Fuel System Yard 1B - Control System Design Requirements</v>
          </cell>
          <cell r="D3822" t="str">
            <v>'-</v>
          </cell>
          <cell r="E3822" t="str">
            <v>RES - Reserved Placeholder</v>
          </cell>
          <cell r="F3822" t="str">
            <v>Pending</v>
          </cell>
        </row>
        <row r="3823">
          <cell r="B3823" t="str">
            <v>6105AK124-6264-FSPC-0007</v>
          </cell>
          <cell r="C3823" t="str">
            <v>Bulk Diesel Storage 1 - Emergency Equip for Bulk Diesel Storage Fuel System Yard 1B - Historian and Server Design</v>
          </cell>
          <cell r="D3823" t="str">
            <v>'-</v>
          </cell>
          <cell r="E3823" t="str">
            <v>RES - Reserved Placeholder</v>
          </cell>
          <cell r="F3823" t="str">
            <v>Pending</v>
          </cell>
        </row>
        <row r="3824">
          <cell r="B3824" t="str">
            <v>6105AK124-6264-FSPC-0008</v>
          </cell>
          <cell r="C3824" t="str">
            <v>Bulk Diesel Storage 1 - Fire Detection System for Bulk Diesel Storage Yard 1B - Control System Design Requirements</v>
          </cell>
          <cell r="D3824" t="str">
            <v>'-</v>
          </cell>
          <cell r="E3824" t="str">
            <v>RES - Reserved Placeholder</v>
          </cell>
          <cell r="F3824" t="str">
            <v>Pending</v>
          </cell>
        </row>
        <row r="3825">
          <cell r="B3825" t="str">
            <v>6105AK124-6264-FSPC-0009</v>
          </cell>
          <cell r="C3825" t="str">
            <v>Bulk Diesel Storage 1 - Fire Detection System for Bulk Diesel Storage Yard 1B - Historian and Server Design</v>
          </cell>
          <cell r="D3825" t="str">
            <v>'-</v>
          </cell>
          <cell r="E3825" t="str">
            <v>RES - Reserved Placeholder</v>
          </cell>
          <cell r="F3825" t="str">
            <v>Pending</v>
          </cell>
        </row>
        <row r="3826">
          <cell r="B3826" t="str">
            <v>6105AK124-6264-FSPC-0010</v>
          </cell>
          <cell r="C3826" t="str">
            <v>Bulk Diesel Storage 1 - Fuel Management System for Bulk Diesel Storage Yard 1B - Control System Design Requirements</v>
          </cell>
          <cell r="D3826" t="str">
            <v>'-</v>
          </cell>
          <cell r="E3826" t="str">
            <v>RES - Reserved Placeholder</v>
          </cell>
          <cell r="F3826" t="str">
            <v>Pending</v>
          </cell>
        </row>
        <row r="3827">
          <cell r="B3827" t="str">
            <v>6105AK124-6264-ICAL-0001</v>
          </cell>
          <cell r="C3827" t="str">
            <v>Bulk Diesel Storage 1 - Emergency Equip for Bulk Diesel Storage Yard 1A - Instrument Sizing and Specification Sheets</v>
          </cell>
          <cell r="D3827" t="str">
            <v>'-</v>
          </cell>
          <cell r="E3827" t="str">
            <v>RES - Reserved Placeholder</v>
          </cell>
          <cell r="F3827" t="str">
            <v>Pending</v>
          </cell>
        </row>
        <row r="3828">
          <cell r="B3828" t="str">
            <v>6105AK124-6264-ICAL-0002</v>
          </cell>
          <cell r="C3828" t="str">
            <v>Bulk Diesel Storage 1 - Emergency Equip for Bulk Diesel Storage Yard 1A - Safety Instrumented System Design and Calculations</v>
          </cell>
          <cell r="D3828" t="str">
            <v>'-</v>
          </cell>
          <cell r="E3828" t="str">
            <v>RES - Reserved Placeholder</v>
          </cell>
          <cell r="F3828" t="str">
            <v>Pending</v>
          </cell>
        </row>
        <row r="3829">
          <cell r="B3829" t="str">
            <v>6105AK124-6264-ICAL-0003</v>
          </cell>
          <cell r="C3829" t="str">
            <v>Bulk Diesel Storage 1 - Emergency Equip for Bulk Diesel Storage Yard 1A - Hazardous Area Classification Design and Calculations</v>
          </cell>
          <cell r="D3829" t="str">
            <v>'-</v>
          </cell>
          <cell r="E3829" t="str">
            <v>RES - Reserved Placeholder</v>
          </cell>
          <cell r="F3829" t="str">
            <v>Pending</v>
          </cell>
        </row>
        <row r="3830">
          <cell r="B3830" t="str">
            <v>6105AK124-6264-ICAL-0004</v>
          </cell>
          <cell r="C3830" t="str">
            <v>Bulk Diesel Storage 1 - Collection Sump from Bunds for Bulk Diesel Storage Yard 1A - Instrument Sizing and Specification Sheets</v>
          </cell>
          <cell r="D3830" t="str">
            <v>'-</v>
          </cell>
          <cell r="E3830" t="str">
            <v>RES - Reserved Placeholder</v>
          </cell>
          <cell r="F3830" t="str">
            <v>Pending</v>
          </cell>
        </row>
        <row r="3831">
          <cell r="B3831" t="str">
            <v>6105AK124-6264-ICAL-0005</v>
          </cell>
          <cell r="C3831" t="str">
            <v>Bulk Diesel Storage 1 - Collection Sump from Bunds for Bulk Diesel Storage Yard 1A - Hazardous Area Classification Design and Calculations</v>
          </cell>
          <cell r="D3831" t="str">
            <v>'-</v>
          </cell>
          <cell r="E3831" t="str">
            <v>RES - Reserved Placeholder</v>
          </cell>
          <cell r="F3831" t="str">
            <v>Pending</v>
          </cell>
        </row>
        <row r="3832">
          <cell r="B3832" t="str">
            <v>6105AK124-6264-ICAL-0006</v>
          </cell>
          <cell r="C3832" t="str">
            <v>Bulk Diesel Storage 1 - Fire Protection System for Bulk Diesel Storage Yard 1A - Instrument Sizing and Specification Sheets</v>
          </cell>
          <cell r="D3832" t="str">
            <v>'-</v>
          </cell>
          <cell r="E3832" t="str">
            <v>RES - Reserved Placeholder</v>
          </cell>
          <cell r="F3832" t="str">
            <v>Pending</v>
          </cell>
        </row>
        <row r="3833">
          <cell r="B3833" t="str">
            <v>6105AK124-6264-ICAL-0007</v>
          </cell>
          <cell r="C3833" t="str">
            <v>Bulk Diesel Storage 1 - Fire Protection System for Bulk Diesel Storage Yard 1A - Hazardous Area Classification Design and Calculations</v>
          </cell>
          <cell r="D3833" t="str">
            <v>'-</v>
          </cell>
          <cell r="E3833" t="str">
            <v>RES - Reserved Placeholder</v>
          </cell>
          <cell r="F3833" t="str">
            <v>Pending</v>
          </cell>
        </row>
        <row r="3834">
          <cell r="B3834" t="str">
            <v>6105AK124-6264-ICAL-0008</v>
          </cell>
          <cell r="C3834" t="str">
            <v>Bulk Diesel Storage 1 - Fire Detection System for Bulk Diesel Storage Yard 1A - Instrument Sizing and Specification Sheets</v>
          </cell>
          <cell r="D3834" t="str">
            <v>'-</v>
          </cell>
          <cell r="E3834" t="str">
            <v>RES - Reserved Placeholder</v>
          </cell>
          <cell r="F3834" t="str">
            <v>Pending</v>
          </cell>
        </row>
        <row r="3835">
          <cell r="B3835" t="str">
            <v>6105AK124-6264-ICAL-0009</v>
          </cell>
          <cell r="C3835" t="str">
            <v>Bulk Diesel Storage 1 - Fire Detection System for Bulk Diesel Storage Yard 1A - Hazardous Area Classification Design and Calculations</v>
          </cell>
          <cell r="D3835" t="str">
            <v>'-</v>
          </cell>
          <cell r="E3835" t="str">
            <v>RES - Reserved Placeholder</v>
          </cell>
          <cell r="F3835" t="str">
            <v>Pending</v>
          </cell>
        </row>
        <row r="3836">
          <cell r="B3836" t="str">
            <v>6105AK124-6264-ICAL-0010</v>
          </cell>
          <cell r="C3836" t="str">
            <v>Bulk Diesel Storage 1 - Fire Detection System for Bulk Diesel Storage Yard 1A - Safety Instrumented System Design and Calculations</v>
          </cell>
          <cell r="D3836" t="str">
            <v>'-</v>
          </cell>
          <cell r="E3836" t="str">
            <v>RES - Reserved Placeholder</v>
          </cell>
          <cell r="F3836" t="str">
            <v>Pending</v>
          </cell>
        </row>
        <row r="3837">
          <cell r="B3837" t="str">
            <v>6105AK124-6264-ICAL-0011</v>
          </cell>
          <cell r="C3837" t="str">
            <v>Bulk Diesel Storage 1 - Auto ESD Shut-off Valves for Bulk Diesel Storage Yard 1A - Instrument Sizing and Specification Sheets</v>
          </cell>
          <cell r="D3837" t="str">
            <v>'-</v>
          </cell>
          <cell r="E3837" t="str">
            <v>RES - Reserved Placeholder</v>
          </cell>
          <cell r="F3837" t="str">
            <v>Pending</v>
          </cell>
        </row>
        <row r="3838">
          <cell r="B3838" t="str">
            <v>6105AK124-6264-ICAL-0012</v>
          </cell>
          <cell r="C3838" t="str">
            <v>Bulk Diesel Storage 1 - Auto ESD Shut-off Valves for Bulk Diesel Storage Yard 1A - Hazardous Area Classification Design and Calculations</v>
          </cell>
          <cell r="D3838" t="str">
            <v>'-</v>
          </cell>
          <cell r="E3838" t="str">
            <v>RES - Reserved Placeholder</v>
          </cell>
          <cell r="F3838" t="str">
            <v>Pending</v>
          </cell>
        </row>
        <row r="3839">
          <cell r="B3839" t="str">
            <v>6105AK124-6264-ICAL-0013</v>
          </cell>
          <cell r="C3839" t="str">
            <v>Bulk Diesel Storage 1 - Emergency Equip for Bulk Diesel Storage Fuel System Yard 1B - Instrument Sizing and Specification Sheets</v>
          </cell>
          <cell r="D3839" t="str">
            <v>'-</v>
          </cell>
          <cell r="E3839" t="str">
            <v>RES - Reserved Placeholder</v>
          </cell>
          <cell r="F3839" t="str">
            <v>Pending</v>
          </cell>
        </row>
        <row r="3840">
          <cell r="B3840" t="str">
            <v>6105AK124-6264-ICAL-0014</v>
          </cell>
          <cell r="C3840" t="str">
            <v>Bulk Diesel Storage 1 - Emergency Equip for Bulk Diesel Storage Fuel System Yard 1B - Safety Instrumented System Design and Calculations</v>
          </cell>
          <cell r="D3840" t="str">
            <v>'-</v>
          </cell>
          <cell r="E3840" t="str">
            <v>RES - Reserved Placeholder</v>
          </cell>
          <cell r="F3840" t="str">
            <v>Pending</v>
          </cell>
        </row>
        <row r="3841">
          <cell r="B3841" t="str">
            <v>6105AK124-6264-ICAL-0015</v>
          </cell>
          <cell r="C3841" t="str">
            <v>Bulk Diesel Storage 1 - Emergency Equip for Bulk Diesel Storage Fuel System Yard 1B - Hazardous Area Classification Design and Calculations</v>
          </cell>
          <cell r="D3841" t="str">
            <v>'-</v>
          </cell>
          <cell r="E3841" t="str">
            <v>RES - Reserved Placeholder</v>
          </cell>
          <cell r="F3841" t="str">
            <v>Pending</v>
          </cell>
        </row>
        <row r="3842">
          <cell r="B3842" t="str">
            <v>6105AK124-6264-ICAL-0016</v>
          </cell>
          <cell r="C3842" t="str">
            <v>Bulk Diesel Storage 1 - Collection Sump from Bunds for Bulk Diesel Storage Yard 1B - Instrument Sizing and Specification Sheets</v>
          </cell>
          <cell r="D3842" t="str">
            <v>'-</v>
          </cell>
          <cell r="E3842" t="str">
            <v>RES - Reserved Placeholder</v>
          </cell>
          <cell r="F3842" t="str">
            <v>Pending</v>
          </cell>
        </row>
        <row r="3843">
          <cell r="B3843" t="str">
            <v>6105AK124-6264-ICAL-0017</v>
          </cell>
          <cell r="C3843" t="str">
            <v>Bulk Diesel Storage 1 - Collection Sump from Bunds for Bulk Diesel Storage Yard 1B - Hazardous Area Classification Design and Calculations</v>
          </cell>
          <cell r="D3843" t="str">
            <v>'-</v>
          </cell>
          <cell r="E3843" t="str">
            <v>RES - Reserved Placeholder</v>
          </cell>
          <cell r="F3843" t="str">
            <v>Pending</v>
          </cell>
        </row>
        <row r="3844">
          <cell r="B3844" t="str">
            <v>6105AK124-6264-ICAL-0018</v>
          </cell>
          <cell r="C3844" t="str">
            <v>Bulk Diesel Storage 1 - Fire Protection System for Bulk Diesel Storage Yard 1B - Instrument Sizing and Specification Sheets</v>
          </cell>
          <cell r="D3844" t="str">
            <v>'-</v>
          </cell>
          <cell r="E3844" t="str">
            <v>RES - Reserved Placeholder</v>
          </cell>
          <cell r="F3844" t="str">
            <v>Pending</v>
          </cell>
        </row>
        <row r="3845">
          <cell r="B3845" t="str">
            <v>6105AK124-6264-ICAL-0019</v>
          </cell>
          <cell r="C3845" t="str">
            <v>Bulk Diesel Storage 1 - Fire Protection System for Bulk Diesel Storage Yard 1B - Hazardous Area Classification Design and Calculations</v>
          </cell>
          <cell r="D3845" t="str">
            <v>'-</v>
          </cell>
          <cell r="E3845" t="str">
            <v>RES - Reserved Placeholder</v>
          </cell>
          <cell r="F3845" t="str">
            <v>Pending</v>
          </cell>
        </row>
        <row r="3846">
          <cell r="B3846" t="str">
            <v>6105AK124-6264-ICAL-0020</v>
          </cell>
          <cell r="C3846" t="str">
            <v>Bulk Diesel Storage 1 - Fire Detection System for Bulk Diesel Storage Yard 1B - Instrument Sizing and Specification Sheets</v>
          </cell>
          <cell r="D3846" t="str">
            <v>'-</v>
          </cell>
          <cell r="E3846" t="str">
            <v>RES - Reserved Placeholder</v>
          </cell>
          <cell r="F3846" t="str">
            <v>Pending</v>
          </cell>
        </row>
        <row r="3847">
          <cell r="B3847" t="str">
            <v>6105AK124-6264-ICAL-0021</v>
          </cell>
          <cell r="C3847" t="str">
            <v>Bulk Diesel Storage 1 - Fire Detection System for Bulk Diesel Storage Yard 1B - Hazardous Area Classification Design and Calculations</v>
          </cell>
          <cell r="D3847" t="str">
            <v>'-</v>
          </cell>
          <cell r="E3847" t="str">
            <v>RES - Reserved Placeholder</v>
          </cell>
          <cell r="F3847" t="str">
            <v>Pending</v>
          </cell>
        </row>
        <row r="3848">
          <cell r="B3848" t="str">
            <v>6105AK124-6264-ICAL-0022</v>
          </cell>
          <cell r="C3848" t="str">
            <v>Bulk Diesel Storage 1 - Fire Detection System for Bulk Diesel Storage Yard 1B - Safety Instrumented System Design and Calculations</v>
          </cell>
          <cell r="D3848" t="str">
            <v>'-</v>
          </cell>
          <cell r="E3848" t="str">
            <v>RES - Reserved Placeholder</v>
          </cell>
          <cell r="F3848" t="str">
            <v>Pending</v>
          </cell>
        </row>
        <row r="3849">
          <cell r="B3849" t="str">
            <v>6105AK124-6264-ICAL-0023</v>
          </cell>
          <cell r="C3849" t="str">
            <v>Bulk Diesel Storage 1 - Auto ESD Shut-off Valves for Bulk Diesel Storage Yard 1B - Instrument Sizing and Specification Sheets</v>
          </cell>
          <cell r="D3849" t="str">
            <v>'-</v>
          </cell>
          <cell r="E3849" t="str">
            <v>RES - Reserved Placeholder</v>
          </cell>
          <cell r="F3849" t="str">
            <v>Pending</v>
          </cell>
        </row>
        <row r="3850">
          <cell r="B3850" t="str">
            <v>6105AK124-6264-ICAL-0024</v>
          </cell>
          <cell r="C3850" t="str">
            <v>Bulk Diesel Storage 1 - Auto ESD Shut-off Valves for Bulk Diesel Storage Yard 1B - Hazardous Area Classification Design and Calculations</v>
          </cell>
          <cell r="D3850" t="str">
            <v>'-</v>
          </cell>
          <cell r="E3850" t="str">
            <v>RES - Reserved Placeholder</v>
          </cell>
          <cell r="F3850" t="str">
            <v>Pending</v>
          </cell>
        </row>
        <row r="3851">
          <cell r="B3851" t="str">
            <v>6105AK124-6264-IDIA-0001</v>
          </cell>
          <cell r="C3851" t="str">
            <v>Bulk Diesel Storage 1 - Emergency Equip for Bulk Diesel Storage Yard 1A - Smoke and Fire Detection System Design</v>
          </cell>
          <cell r="D3851" t="str">
            <v>'-</v>
          </cell>
          <cell r="E3851" t="str">
            <v>RES - Reserved Placeholder</v>
          </cell>
          <cell r="F3851" t="str">
            <v>Pending</v>
          </cell>
        </row>
        <row r="3852">
          <cell r="B3852" t="str">
            <v>6105AK124-6264-IDIA-0002</v>
          </cell>
          <cell r="C3852" t="str">
            <v>Bulk Diesel Storage 1 - Emergency Equip for Bulk Diesel Storage Yard 1A - Confined Space Protection System Design</v>
          </cell>
          <cell r="D3852" t="str">
            <v>'-</v>
          </cell>
          <cell r="E3852" t="str">
            <v>RES - Reserved Placeholder</v>
          </cell>
          <cell r="F3852" t="str">
            <v>Pending</v>
          </cell>
        </row>
        <row r="3853">
          <cell r="B3853" t="str">
            <v>6105AK124-6264-IDIA-0003</v>
          </cell>
          <cell r="C3853" t="str">
            <v>Bulk Diesel Storage 1 - Collection Sump from Bunds for Bulk Diesel Storage Yard 1A - Smoke and Fire Detection System Design</v>
          </cell>
          <cell r="D3853" t="str">
            <v>'-</v>
          </cell>
          <cell r="E3853" t="str">
            <v>RES - Reserved Placeholder</v>
          </cell>
          <cell r="F3853" t="str">
            <v>Pending</v>
          </cell>
        </row>
        <row r="3854">
          <cell r="B3854" t="str">
            <v>6105AK124-6264-IDIA-0004</v>
          </cell>
          <cell r="C3854" t="str">
            <v>Bulk Diesel Storage 1 - Collection Sump from Bunds for Bulk Diesel Storage Yard 1A - Confined Space Protection System Design</v>
          </cell>
          <cell r="D3854" t="str">
            <v>'-</v>
          </cell>
          <cell r="E3854" t="str">
            <v>RES - Reserved Placeholder</v>
          </cell>
          <cell r="F3854" t="str">
            <v>Pending</v>
          </cell>
        </row>
        <row r="3855">
          <cell r="B3855" t="str">
            <v>6105AK124-6264-IDIA-0005</v>
          </cell>
          <cell r="C3855" t="str">
            <v>Bulk Diesel Storage 1 - Fire Protection System for Bulk Diesel Storage Yard 1A - Smoke and Fire Detection System Design</v>
          </cell>
          <cell r="D3855" t="str">
            <v>'-</v>
          </cell>
          <cell r="E3855" t="str">
            <v>RES - Reserved Placeholder</v>
          </cell>
          <cell r="F3855" t="str">
            <v>Pending</v>
          </cell>
        </row>
        <row r="3856">
          <cell r="B3856" t="str">
            <v>6105AK124-6264-IDIA-0006</v>
          </cell>
          <cell r="C3856" t="str">
            <v>Bulk Diesel Storage 1 - Fire Detection System for Bulk Diesel Storage Yard 1A - Smoke and Fire Detection System Design</v>
          </cell>
          <cell r="D3856" t="str">
            <v>'-</v>
          </cell>
          <cell r="E3856" t="str">
            <v>RES - Reserved Placeholder</v>
          </cell>
          <cell r="F3856" t="str">
            <v>Pending</v>
          </cell>
        </row>
        <row r="3857">
          <cell r="B3857" t="str">
            <v>6105AK124-6264-IDIA-0007</v>
          </cell>
          <cell r="C3857" t="str">
            <v>Bulk Diesel Storage 1 - Fire Detection System for Bulk Diesel Storage Yard 1A - Confined Space Protection System Design</v>
          </cell>
          <cell r="D3857" t="str">
            <v>'-</v>
          </cell>
          <cell r="E3857" t="str">
            <v>RES - Reserved Placeholder</v>
          </cell>
          <cell r="F3857" t="str">
            <v>Pending</v>
          </cell>
        </row>
        <row r="3858">
          <cell r="B3858" t="str">
            <v>6105AK124-6264-IDIA-0008</v>
          </cell>
          <cell r="C3858" t="str">
            <v>Bulk Diesel Storage 1 - Emergency Equip for Bulk Diesel Storage Fuel System Yard 1B - Smoke and Fire Detection System Design</v>
          </cell>
          <cell r="D3858" t="str">
            <v>'-</v>
          </cell>
          <cell r="E3858" t="str">
            <v>RES - Reserved Placeholder</v>
          </cell>
          <cell r="F3858" t="str">
            <v>Pending</v>
          </cell>
        </row>
        <row r="3859">
          <cell r="B3859" t="str">
            <v>6105AK124-6264-IDIA-0009</v>
          </cell>
          <cell r="C3859" t="str">
            <v>Bulk Diesel Storage 1 - Emergency Equip for Bulk Diesel Storage Fuel System Yard 1B - Confined Space Protection System Design</v>
          </cell>
          <cell r="D3859" t="str">
            <v>'-</v>
          </cell>
          <cell r="E3859" t="str">
            <v>RES - Reserved Placeholder</v>
          </cell>
          <cell r="F3859" t="str">
            <v>Pending</v>
          </cell>
        </row>
        <row r="3860">
          <cell r="B3860" t="str">
            <v>6105AK124-6264-IDIA-0010</v>
          </cell>
          <cell r="C3860" t="str">
            <v>Bulk Diesel Storage 1 - Collection Sump from Bunds for Bulk Diesel Storage Yard 1B - Smoke and Fire Detection System Design</v>
          </cell>
          <cell r="D3860" t="str">
            <v>'-</v>
          </cell>
          <cell r="E3860" t="str">
            <v>RES - Reserved Placeholder</v>
          </cell>
          <cell r="F3860" t="str">
            <v>Pending</v>
          </cell>
        </row>
        <row r="3861">
          <cell r="B3861" t="str">
            <v>6105AK124-6264-IDIA-0011</v>
          </cell>
          <cell r="C3861" t="str">
            <v>Bulk Diesel Storage 1 - Collection Sump from Bunds for Bulk Diesel Storage Yard 1B - Confined Space Protection System Design</v>
          </cell>
          <cell r="D3861" t="str">
            <v>'-</v>
          </cell>
          <cell r="E3861" t="str">
            <v>RES - Reserved Placeholder</v>
          </cell>
          <cell r="F3861" t="str">
            <v>Pending</v>
          </cell>
        </row>
        <row r="3862">
          <cell r="B3862" t="str">
            <v>6105AK124-6264-IDIA-0012</v>
          </cell>
          <cell r="C3862" t="str">
            <v>Bulk Diesel Storage 1 - Fire Protection System for Bulk Diesel Storage Yard 1B - Smoke and Fire Detection System Design</v>
          </cell>
          <cell r="D3862" t="str">
            <v>'-</v>
          </cell>
          <cell r="E3862" t="str">
            <v>RES - Reserved Placeholder</v>
          </cell>
          <cell r="F3862" t="str">
            <v>Pending</v>
          </cell>
        </row>
        <row r="3863">
          <cell r="B3863" t="str">
            <v>6105AK124-6264-IDIA-0013</v>
          </cell>
          <cell r="C3863" t="str">
            <v>Bulk Diesel Storage 1 - Fire Detection System for Bulk Diesel Storage Yard 1B - Smoke and Fire Detection System Design</v>
          </cell>
          <cell r="D3863" t="str">
            <v>'-</v>
          </cell>
          <cell r="E3863" t="str">
            <v>RES - Reserved Placeholder</v>
          </cell>
          <cell r="F3863" t="str">
            <v>Pending</v>
          </cell>
        </row>
        <row r="3864">
          <cell r="B3864" t="str">
            <v>6105AK124-6264-IDIA-0014</v>
          </cell>
          <cell r="C3864" t="str">
            <v>Bulk Diesel Storage 1 - Fire Detection System for Bulk Diesel Storage Yard 1B - Confined Space Protection System Design</v>
          </cell>
          <cell r="D3864" t="str">
            <v>'-</v>
          </cell>
          <cell r="E3864" t="str">
            <v>RES - Reserved Placeholder</v>
          </cell>
          <cell r="F3864" t="str">
            <v>Pending</v>
          </cell>
        </row>
        <row r="3865">
          <cell r="B3865" t="str">
            <v>6105AK124-6264-IHAC-0001</v>
          </cell>
          <cell r="C3865" t="str">
            <v>Bulk Diesel Storage 1 - Emergency Equip for Bulk Diesel Storage Yard 1A - Process Safety Design Review (HAZOP and LOPA)</v>
          </cell>
          <cell r="D3865" t="str">
            <v>'-</v>
          </cell>
          <cell r="E3865" t="str">
            <v>RES - Reserved Placeholder</v>
          </cell>
          <cell r="F3865" t="str">
            <v>Pending</v>
          </cell>
        </row>
        <row r="3866">
          <cell r="B3866" t="str">
            <v>6105AK124-6264-IHAC-0002</v>
          </cell>
          <cell r="C3866" t="str">
            <v>Bulk Diesel Storage 1 - Fire Protection System for Bulk Diesel Storage Yard 1A - Process Safety Design Review (HAZOP and LOPA)</v>
          </cell>
          <cell r="D3866" t="str">
            <v>'-</v>
          </cell>
          <cell r="E3866" t="str">
            <v>RES - Reserved Placeholder</v>
          </cell>
          <cell r="F3866" t="str">
            <v>Pending</v>
          </cell>
        </row>
        <row r="3867">
          <cell r="B3867" t="str">
            <v>6105AK124-6264-IHAC-0003</v>
          </cell>
          <cell r="C3867" t="str">
            <v>Bulk Diesel Storage 1 - Fire Detection System for Bulk Diesel Storage Yard 1A - Process Safety Design Review (HAZOP and LOPA)</v>
          </cell>
          <cell r="D3867" t="str">
            <v>'-</v>
          </cell>
          <cell r="E3867" t="str">
            <v>RES - Reserved Placeholder</v>
          </cell>
          <cell r="F3867" t="str">
            <v>Pending</v>
          </cell>
        </row>
        <row r="3868">
          <cell r="B3868" t="str">
            <v>6105AK124-6264-IHAC-0004</v>
          </cell>
          <cell r="C3868" t="str">
            <v>Bulk Diesel Storage 1 - Auto ESD Shut-off Valves for Bulk Diesel Storage Yard 1A - Process Safety Design Review (HAZOP and LOPA)</v>
          </cell>
          <cell r="D3868" t="str">
            <v>'-</v>
          </cell>
          <cell r="E3868" t="str">
            <v>RES - Reserved Placeholder</v>
          </cell>
          <cell r="F3868" t="str">
            <v>Pending</v>
          </cell>
        </row>
        <row r="3869">
          <cell r="B3869" t="str">
            <v>6105AK124-6264-IHAC-0005</v>
          </cell>
          <cell r="C3869" t="str">
            <v>Bulk Diesel Storage 1 - Emergency Equip for Bulk Diesel Storage Fuel System Yard 1B - Process Safety Design Review (HAZOP and LOPA)</v>
          </cell>
          <cell r="D3869" t="str">
            <v>'-</v>
          </cell>
          <cell r="E3869" t="str">
            <v>RES - Reserved Placeholder</v>
          </cell>
          <cell r="F3869" t="str">
            <v>Pending</v>
          </cell>
        </row>
        <row r="3870">
          <cell r="B3870" t="str">
            <v>6105AK124-6264-IHAC-0006</v>
          </cell>
          <cell r="C3870" t="str">
            <v>Bulk Diesel Storage 1 - Fire Protection System for Bulk Diesel Storage Yard 1B - Process Safety Design Review (HAZOP and LOPA)</v>
          </cell>
          <cell r="D3870" t="str">
            <v>'-</v>
          </cell>
          <cell r="E3870" t="str">
            <v>RES - Reserved Placeholder</v>
          </cell>
          <cell r="F3870" t="str">
            <v>Pending</v>
          </cell>
        </row>
        <row r="3871">
          <cell r="B3871" t="str">
            <v>6105AK124-6264-IHAC-0007</v>
          </cell>
          <cell r="C3871" t="str">
            <v>Bulk Diesel Storage 1 - Fire Detection System for Bulk Diesel Storage Yard 1B - Process Safety Design Review (HAZOP and LOPA)</v>
          </cell>
          <cell r="D3871" t="str">
            <v>'-</v>
          </cell>
          <cell r="E3871" t="str">
            <v>RES - Reserved Placeholder</v>
          </cell>
          <cell r="F3871" t="str">
            <v>Pending</v>
          </cell>
        </row>
        <row r="3872">
          <cell r="B3872" t="str">
            <v>6105AK124-6264-IHAC-0008</v>
          </cell>
          <cell r="C3872" t="str">
            <v>Bulk Diesel Storage 1 - Auto ESD Shut-off Valves for Bulk Diesel Storage Yard 1B - Process Safety Design Review (HAZOP and LOPA)</v>
          </cell>
          <cell r="D3872" t="str">
            <v>'-</v>
          </cell>
          <cell r="E3872" t="str">
            <v>RES - Reserved Placeholder</v>
          </cell>
          <cell r="F3872" t="str">
            <v>Pending</v>
          </cell>
        </row>
        <row r="3873">
          <cell r="B3873" t="str">
            <v>6105AK124-6264-IITD-0001</v>
          </cell>
          <cell r="C3873" t="str">
            <v>Bulk Diesel Storage 1 - Emergency Equip for Bulk Diesel Storage Yard 1A - Instrument Wiring Loop Diagrams and Cable Schedule</v>
          </cell>
          <cell r="D3873" t="str">
            <v>'-</v>
          </cell>
          <cell r="E3873" t="str">
            <v>RES - Reserved Placeholder</v>
          </cell>
          <cell r="F3873" t="str">
            <v>Pending</v>
          </cell>
        </row>
        <row r="3874">
          <cell r="B3874" t="str">
            <v>6105AK124-6264-IITD-0002</v>
          </cell>
          <cell r="C3874" t="str">
            <v>Bulk Diesel Storage 1 - Collection Sump from Bunds for Bulk Diesel Storage Yard 1A - Instrument Wiring Loop Diagrams and Cable Schedule</v>
          </cell>
          <cell r="D3874" t="str">
            <v>'-</v>
          </cell>
          <cell r="E3874" t="str">
            <v>RES - Reserved Placeholder</v>
          </cell>
          <cell r="F3874" t="str">
            <v>Pending</v>
          </cell>
        </row>
        <row r="3875">
          <cell r="B3875" t="str">
            <v>6105AK124-6264-IITD-0003</v>
          </cell>
          <cell r="C3875" t="str">
            <v>Bulk Diesel Storage 1 - Fire Protection System for Bulk Diesel Storage Yard 1A - Instrument Wiring Loop Diagrams and Cable Schedule</v>
          </cell>
          <cell r="D3875" t="str">
            <v>'-</v>
          </cell>
          <cell r="E3875" t="str">
            <v>RES - Reserved Placeholder</v>
          </cell>
          <cell r="F3875" t="str">
            <v>Pending</v>
          </cell>
        </row>
        <row r="3876">
          <cell r="B3876" t="str">
            <v>6105AK124-6264-IITD-0004</v>
          </cell>
          <cell r="C3876" t="str">
            <v>Bulk Diesel Storage 1 - Fire Detection System for Bulk Diesel Storage Yard 1A - Instrument Wiring Loop Diagrams and Cable Schedule</v>
          </cell>
          <cell r="D3876" t="str">
            <v>'-</v>
          </cell>
          <cell r="E3876" t="str">
            <v>RES - Reserved Placeholder</v>
          </cell>
          <cell r="F3876" t="str">
            <v>Pending</v>
          </cell>
        </row>
        <row r="3877">
          <cell r="B3877" t="str">
            <v>6105AK124-6264-IITD-0005</v>
          </cell>
          <cell r="C3877" t="str">
            <v>Bulk Diesel Storage 1 - Fuel Management System for Bulk Diesel Storage Yard 1A - Instrument Wiring Loop Diagrams and Cable Schedule</v>
          </cell>
          <cell r="D3877" t="str">
            <v>'-</v>
          </cell>
          <cell r="E3877" t="str">
            <v>RES - Reserved Placeholder</v>
          </cell>
          <cell r="F3877" t="str">
            <v>Pending</v>
          </cell>
        </row>
        <row r="3878">
          <cell r="B3878" t="str">
            <v>6105AK124-6264-IITD-0006</v>
          </cell>
          <cell r="C3878" t="str">
            <v>Bulk Diesel Storage 1 - Auto ESD Shut-off Valves for Bulk Diesel Storage Yard 1A - Instrument Wiring Loop Diagrams and Cable Schedule</v>
          </cell>
          <cell r="D3878" t="str">
            <v>'-</v>
          </cell>
          <cell r="E3878" t="str">
            <v>RES - Reserved Placeholder</v>
          </cell>
          <cell r="F3878" t="str">
            <v>Pending</v>
          </cell>
        </row>
        <row r="3879">
          <cell r="B3879" t="str">
            <v>6105AK124-6264-IITD-0007</v>
          </cell>
          <cell r="C3879" t="str">
            <v>Bulk Diesel Storage 1 - Emergency Equip for Bulk Diesel Storage Fuel System Yard 1B - Instrument Wiring Loop Diagrams and Cable Schedule</v>
          </cell>
          <cell r="D3879" t="str">
            <v>'-</v>
          </cell>
          <cell r="E3879" t="str">
            <v>RES - Reserved Placeholder</v>
          </cell>
          <cell r="F3879" t="str">
            <v>Pending</v>
          </cell>
        </row>
        <row r="3880">
          <cell r="B3880" t="str">
            <v>6105AK124-6264-IITD-0008</v>
          </cell>
          <cell r="C3880" t="str">
            <v>Bulk Diesel Storage 1 - Collection Sump from Bunds for Bulk Diesel Storage Yard 1B - Instrument Wiring Loop Diagrams and Cable Schedule</v>
          </cell>
          <cell r="D3880" t="str">
            <v>'-</v>
          </cell>
          <cell r="E3880" t="str">
            <v>RES - Reserved Placeholder</v>
          </cell>
          <cell r="F3880" t="str">
            <v>Pending</v>
          </cell>
        </row>
        <row r="3881">
          <cell r="B3881" t="str">
            <v>6105AK124-6264-IITD-0009</v>
          </cell>
          <cell r="C3881" t="str">
            <v>Bulk Diesel Storage 1 - Fire Protection System for Bulk Diesel Storage Yard 1B - Instrument Wiring Loop Diagrams and Cable Schedule</v>
          </cell>
          <cell r="D3881" t="str">
            <v>'-</v>
          </cell>
          <cell r="E3881" t="str">
            <v>RES - Reserved Placeholder</v>
          </cell>
          <cell r="F3881" t="str">
            <v>Pending</v>
          </cell>
        </row>
        <row r="3882">
          <cell r="B3882" t="str">
            <v>6105AK124-6264-IITD-0010</v>
          </cell>
          <cell r="C3882" t="str">
            <v>Bulk Diesel Storage 1 - Fire Detection System for Bulk Diesel Storage Yard 1B - Instrument Wiring Loop Diagrams and Cable Schedule</v>
          </cell>
          <cell r="D3882" t="str">
            <v>'-</v>
          </cell>
          <cell r="E3882" t="str">
            <v>RES - Reserved Placeholder</v>
          </cell>
          <cell r="F3882" t="str">
            <v>Pending</v>
          </cell>
        </row>
        <row r="3883">
          <cell r="B3883" t="str">
            <v>6105AK124-6264-IITD-0011</v>
          </cell>
          <cell r="C3883" t="str">
            <v>Bulk Diesel Storage 1 - Fuel Management System for Bulk Diesel Storage Yard 1B - Instrument Wiring Loop Diagrams and Cable Schedule</v>
          </cell>
          <cell r="D3883" t="str">
            <v>'-</v>
          </cell>
          <cell r="E3883" t="str">
            <v>RES - Reserved Placeholder</v>
          </cell>
          <cell r="F3883" t="str">
            <v>Pending</v>
          </cell>
        </row>
        <row r="3884">
          <cell r="B3884" t="str">
            <v>6105AK124-6264-IITD-0012</v>
          </cell>
          <cell r="C3884" t="str">
            <v>Bulk Diesel Storage 1 - Auto ESD Shut-off Valves for Bulk Diesel Storage Yard 1B - Instrument Wiring Loop Diagrams and Cable Schedule</v>
          </cell>
          <cell r="D3884" t="str">
            <v>'-</v>
          </cell>
          <cell r="E3884" t="str">
            <v>RES - Reserved Placeholder</v>
          </cell>
          <cell r="F3884" t="str">
            <v>Pending</v>
          </cell>
        </row>
        <row r="3885">
          <cell r="B3885" t="str">
            <v>6105AK124-6264-ILST-0001</v>
          </cell>
          <cell r="C3885" t="str">
            <v>Bulk Diesel Storage 1 - Emergency Equip for Bulk Diesel Storage Yard 1A - Instrumentation Equipment Tag Register</v>
          </cell>
          <cell r="D3885" t="str">
            <v>'-</v>
          </cell>
          <cell r="E3885" t="str">
            <v>RES - Reserved Placeholder</v>
          </cell>
          <cell r="F3885" t="str">
            <v>Pending</v>
          </cell>
        </row>
        <row r="3886">
          <cell r="B3886" t="str">
            <v>6105AK124-6264-ILST-0002</v>
          </cell>
          <cell r="C3886" t="str">
            <v>Bulk Diesel Storage 1 - Collection Sump from Bunds for Bulk Diesel Storage Yard 1A - Instrumentation Equipment Tag Register</v>
          </cell>
          <cell r="D3886" t="str">
            <v>'-</v>
          </cell>
          <cell r="E3886" t="str">
            <v>RES - Reserved Placeholder</v>
          </cell>
          <cell r="F3886" t="str">
            <v>Pending</v>
          </cell>
        </row>
        <row r="3887">
          <cell r="B3887" t="str">
            <v>6105AK124-6264-ILST-0003</v>
          </cell>
          <cell r="C3887" t="str">
            <v>Bulk Diesel Storage 1 - Collection Sump from Bunds for Bulk Diesel Storage Yard 1A - Equipment Alarm and Trip Level Register</v>
          </cell>
          <cell r="D3887" t="str">
            <v>'-</v>
          </cell>
          <cell r="E3887" t="str">
            <v>RES - Reserved Placeholder</v>
          </cell>
          <cell r="F3887" t="str">
            <v>Pending</v>
          </cell>
        </row>
        <row r="3888">
          <cell r="B3888" t="str">
            <v>6105AK124-6264-ILST-0004</v>
          </cell>
          <cell r="C3888" t="str">
            <v>Bulk Diesel Storage 1 - Fire Protection System for Bulk Diesel Storage Yard 1A - Instrumentation Equipment Tag Register</v>
          </cell>
          <cell r="D3888" t="str">
            <v>'-</v>
          </cell>
          <cell r="E3888" t="str">
            <v>RES - Reserved Placeholder</v>
          </cell>
          <cell r="F3888" t="str">
            <v>Pending</v>
          </cell>
        </row>
        <row r="3889">
          <cell r="B3889" t="str">
            <v>6105AK124-6264-ILST-0005</v>
          </cell>
          <cell r="C3889" t="str">
            <v>Bulk Diesel Storage 1 - Fire Protection System for Bulk Diesel Storage Yard 1A - Equipment Alarm and Trip Level Register</v>
          </cell>
          <cell r="D3889" t="str">
            <v>'-</v>
          </cell>
          <cell r="E3889" t="str">
            <v>RES - Reserved Placeholder</v>
          </cell>
          <cell r="F3889" t="str">
            <v>Pending</v>
          </cell>
        </row>
        <row r="3890">
          <cell r="B3890" t="str">
            <v>6105AK124-6264-ILST-0006</v>
          </cell>
          <cell r="C3890" t="str">
            <v>Bulk Diesel Storage 1 - Fire Detection System for Bulk Diesel Storage Yard 1A - Instrumentation Equipment Tag Register</v>
          </cell>
          <cell r="D3890" t="str">
            <v>'-</v>
          </cell>
          <cell r="E3890" t="str">
            <v>RES - Reserved Placeholder</v>
          </cell>
          <cell r="F3890" t="str">
            <v>Pending</v>
          </cell>
        </row>
        <row r="3891">
          <cell r="B3891" t="str">
            <v>6105AK124-6264-ILST-0007</v>
          </cell>
          <cell r="C3891" t="str">
            <v>Bulk Diesel Storage 1 - Fire Detection System for Bulk Diesel Storage Yard 1A - Equipment Alarm and Trip Level Register</v>
          </cell>
          <cell r="D3891" t="str">
            <v>'-</v>
          </cell>
          <cell r="E3891" t="str">
            <v>RES - Reserved Placeholder</v>
          </cell>
          <cell r="F3891" t="str">
            <v>Pending</v>
          </cell>
        </row>
        <row r="3892">
          <cell r="B3892" t="str">
            <v>6105AK124-6264-ILST-0008</v>
          </cell>
          <cell r="C3892" t="str">
            <v>Bulk Diesel Storage 1 - Auto ESD Shut-off Valves for Bulk Diesel Storage Yard 1A - Instrumentation Equipment Tag Register</v>
          </cell>
          <cell r="D3892" t="str">
            <v>'-</v>
          </cell>
          <cell r="E3892" t="str">
            <v>RES - Reserved Placeholder</v>
          </cell>
          <cell r="F3892" t="str">
            <v>Pending</v>
          </cell>
        </row>
        <row r="3893">
          <cell r="B3893" t="str">
            <v>6105AK124-6264-ILST-0009</v>
          </cell>
          <cell r="C3893" t="str">
            <v>Bulk Diesel Storage 1 - Auto ESD Shut-off Valves for Bulk Diesel Storage Yard 1A - Equipment Alarm and Trip Level Register</v>
          </cell>
          <cell r="D3893" t="str">
            <v>'-</v>
          </cell>
          <cell r="E3893" t="str">
            <v>RES - Reserved Placeholder</v>
          </cell>
          <cell r="F3893" t="str">
            <v>Pending</v>
          </cell>
        </row>
        <row r="3894">
          <cell r="B3894" t="str">
            <v>6105AK124-6264-ILST-0010</v>
          </cell>
          <cell r="C3894" t="str">
            <v>Bulk Diesel Storage 1 - Emergency Equip for Bulk Diesel Storage Fuel System Yard 1B - Instrumentation Equipment Tag Register</v>
          </cell>
          <cell r="D3894" t="str">
            <v>'-</v>
          </cell>
          <cell r="E3894" t="str">
            <v>RES - Reserved Placeholder</v>
          </cell>
          <cell r="F3894" t="str">
            <v>Pending</v>
          </cell>
        </row>
        <row r="3895">
          <cell r="B3895" t="str">
            <v>6105AK124-6264-ILST-0011</v>
          </cell>
          <cell r="C3895" t="str">
            <v>Bulk Diesel Storage 1 - Collection Sump from Bunds for Bulk Diesel Storage Yard 1B - Instrumentation Equipment Tag Register</v>
          </cell>
          <cell r="D3895" t="str">
            <v>'-</v>
          </cell>
          <cell r="E3895" t="str">
            <v>RES - Reserved Placeholder</v>
          </cell>
          <cell r="F3895" t="str">
            <v>Pending</v>
          </cell>
        </row>
        <row r="3896">
          <cell r="B3896" t="str">
            <v>6105AK124-6264-ILST-0012</v>
          </cell>
          <cell r="C3896" t="str">
            <v>Bulk Diesel Storage 1 - Collection Sump from Bunds for Bulk Diesel Storage Yard 1B - Equipment Alarm and Trip Level Register</v>
          </cell>
          <cell r="D3896" t="str">
            <v>'-</v>
          </cell>
          <cell r="E3896" t="str">
            <v>RES - Reserved Placeholder</v>
          </cell>
          <cell r="F3896" t="str">
            <v>Pending</v>
          </cell>
        </row>
        <row r="3897">
          <cell r="B3897" t="str">
            <v>6105AK124-6264-ILST-0013</v>
          </cell>
          <cell r="C3897" t="str">
            <v>Bulk Diesel Storage 1 - Fire Protection System for Bulk Diesel Storage Yard 1B - Instrumentation Equipment Tag Register</v>
          </cell>
          <cell r="D3897" t="str">
            <v>'-</v>
          </cell>
          <cell r="E3897" t="str">
            <v>RES - Reserved Placeholder</v>
          </cell>
          <cell r="F3897" t="str">
            <v>Pending</v>
          </cell>
        </row>
        <row r="3898">
          <cell r="B3898" t="str">
            <v>6105AK124-6264-ILST-0014</v>
          </cell>
          <cell r="C3898" t="str">
            <v>Bulk Diesel Storage 1 - Fire Protection System for Bulk Diesel Storage Yard 1B - Equipment Alarm and Trip Level Register</v>
          </cell>
          <cell r="D3898" t="str">
            <v>'-</v>
          </cell>
          <cell r="E3898" t="str">
            <v>RES - Reserved Placeholder</v>
          </cell>
          <cell r="F3898" t="str">
            <v>Pending</v>
          </cell>
        </row>
        <row r="3899">
          <cell r="B3899" t="str">
            <v>6105AK124-6264-ILST-0015</v>
          </cell>
          <cell r="C3899" t="str">
            <v>Bulk Diesel Storage 1 - Fire Detection System for Bulk Diesel Storage Yard 1B - Instrumentation Equipment Tag Register</v>
          </cell>
          <cell r="D3899" t="str">
            <v>'-</v>
          </cell>
          <cell r="E3899" t="str">
            <v>RES - Reserved Placeholder</v>
          </cell>
          <cell r="F3899" t="str">
            <v>Pending</v>
          </cell>
        </row>
        <row r="3900">
          <cell r="B3900" t="str">
            <v>6105AK124-6264-ILST-0016</v>
          </cell>
          <cell r="C3900" t="str">
            <v>Bulk Diesel Storage 1 - Fire Detection System for Bulk Diesel Storage Yard 1B - Equipment Alarm and Trip Level Register</v>
          </cell>
          <cell r="D3900" t="str">
            <v>'-</v>
          </cell>
          <cell r="E3900" t="str">
            <v>RES - Reserved Placeholder</v>
          </cell>
          <cell r="F3900" t="str">
            <v>Pending</v>
          </cell>
        </row>
        <row r="3901">
          <cell r="B3901" t="str">
            <v>6105AK124-6264-ILST-0017</v>
          </cell>
          <cell r="C3901" t="str">
            <v>Bulk Diesel Storage 1 - Auto ESD Shut-off Valves for Bulk Diesel Storage Yard 1B - Instrumentation Equipment Tag Register</v>
          </cell>
          <cell r="D3901" t="str">
            <v>'-</v>
          </cell>
          <cell r="E3901" t="str">
            <v>RES - Reserved Placeholder</v>
          </cell>
          <cell r="F3901" t="str">
            <v>Pending</v>
          </cell>
        </row>
        <row r="3902">
          <cell r="B3902" t="str">
            <v>6105AK124-6264-ILST-0018</v>
          </cell>
          <cell r="C3902" t="str">
            <v>Bulk Diesel Storage 1 - Auto ESD Shut-off Valves for Bulk Diesel Storage Yard 1B - Equipment Alarm and Trip Level Register</v>
          </cell>
          <cell r="D3902" t="str">
            <v>'-</v>
          </cell>
          <cell r="E3902" t="str">
            <v>RES - Reserved Placeholder</v>
          </cell>
          <cell r="F3902" t="str">
            <v>Pending</v>
          </cell>
        </row>
        <row r="3903">
          <cell r="B3903" t="str">
            <v>6105AK124-6264-INAR-0001</v>
          </cell>
          <cell r="C3903" t="str">
            <v>Bulk Diesel Storage 1 - Emergency Equip for Bulk Diesel Storage Yard 1A - Plant Instruments Control Philosophy and Narrative</v>
          </cell>
          <cell r="D3903" t="str">
            <v>'-</v>
          </cell>
          <cell r="E3903" t="str">
            <v>RES - Reserved Placeholder</v>
          </cell>
          <cell r="F3903" t="str">
            <v>Pending</v>
          </cell>
        </row>
        <row r="3904">
          <cell r="B3904" t="str">
            <v>6105AK124-6264-INAR-0002</v>
          </cell>
          <cell r="C3904" t="str">
            <v>Bulk Diesel Storage 1 - Fire Protection System for Bulk Diesel Storage Yard 1A - Plant Instruments Control Philosophy and Narrative</v>
          </cell>
          <cell r="D3904" t="str">
            <v>'-</v>
          </cell>
          <cell r="E3904" t="str">
            <v>RES - Reserved Placeholder</v>
          </cell>
          <cell r="F3904" t="str">
            <v>Pending</v>
          </cell>
        </row>
        <row r="3905">
          <cell r="B3905" t="str">
            <v>6105AK124-6264-INAR-0003</v>
          </cell>
          <cell r="C3905" t="str">
            <v>Bulk Diesel Storage 1 - Fire Detection System for Bulk Diesel Storage Yard 1A - Plant Instruments Control Philosophy and Narrative</v>
          </cell>
          <cell r="D3905" t="str">
            <v>'-</v>
          </cell>
          <cell r="E3905" t="str">
            <v>RES - Reserved Placeholder</v>
          </cell>
          <cell r="F3905" t="str">
            <v>Pending</v>
          </cell>
        </row>
        <row r="3906">
          <cell r="B3906" t="str">
            <v>6105AK124-6264-INAR-0004</v>
          </cell>
          <cell r="C3906" t="str">
            <v>Bulk Diesel Storage 1 - Emergency Equip for Bulk Diesel Storage Fuel System Yard 1B - Plant Instruments Control Philosophy and Narrative</v>
          </cell>
          <cell r="D3906" t="str">
            <v>'-</v>
          </cell>
          <cell r="E3906" t="str">
            <v>RES - Reserved Placeholder</v>
          </cell>
          <cell r="F3906" t="str">
            <v>Pending</v>
          </cell>
        </row>
        <row r="3907">
          <cell r="B3907" t="str">
            <v>6105AK124-6264-INAR-0005</v>
          </cell>
          <cell r="C3907" t="str">
            <v>Bulk Diesel Storage 1 - Fire Protection System for Bulk Diesel Storage Yard 1B - Plant Instruments Control Philosophy and Narrative</v>
          </cell>
          <cell r="D3907" t="str">
            <v>'-</v>
          </cell>
          <cell r="E3907" t="str">
            <v>RES - Reserved Placeholder</v>
          </cell>
          <cell r="F3907" t="str">
            <v>Pending</v>
          </cell>
        </row>
        <row r="3908">
          <cell r="B3908" t="str">
            <v>6105AK124-6264-INAR-0006</v>
          </cell>
          <cell r="C3908" t="str">
            <v>Bulk Diesel Storage 1 - Fire Detection System for Bulk Diesel Storage Yard 1B - Plant Instruments Control Philosophy and Narrative</v>
          </cell>
          <cell r="D3908" t="str">
            <v>'-</v>
          </cell>
          <cell r="E3908" t="str">
            <v>RES - Reserved Placeholder</v>
          </cell>
          <cell r="F3908" t="str">
            <v>Pending</v>
          </cell>
        </row>
        <row r="3909">
          <cell r="B3909" t="str">
            <v>6105AK124-6264-IPFD-0001</v>
          </cell>
          <cell r="C3909" t="str">
            <v>Bulk Diesel Storage 1 - Emergency Equip for Bulk Diesel Storage Yard 1A - Process Flow Diagram</v>
          </cell>
          <cell r="D3909" t="str">
            <v>'-</v>
          </cell>
          <cell r="E3909" t="str">
            <v>RES - Reserved Placeholder</v>
          </cell>
          <cell r="F3909" t="str">
            <v>Pending</v>
          </cell>
        </row>
        <row r="3910">
          <cell r="B3910" t="str">
            <v>6105AK124-6264-IPFD-0002</v>
          </cell>
          <cell r="C3910" t="str">
            <v>Bulk Diesel Storage 1 - Fire Protection System for Bulk Diesel Storage Yard 1A - Process Flow Diagram</v>
          </cell>
          <cell r="D3910" t="str">
            <v>'-</v>
          </cell>
          <cell r="E3910" t="str">
            <v>RES - Reserved Placeholder</v>
          </cell>
          <cell r="F3910" t="str">
            <v>Pending</v>
          </cell>
        </row>
        <row r="3911">
          <cell r="B3911" t="str">
            <v>6105AK124-6264-IPFD-0003</v>
          </cell>
          <cell r="C3911" t="str">
            <v>Bulk Diesel Storage 1 - Fire Detection System for Bulk Diesel Storage Yard 1A - Process Flow Diagram</v>
          </cell>
          <cell r="D3911" t="str">
            <v>'-</v>
          </cell>
          <cell r="E3911" t="str">
            <v>RES - Reserved Placeholder</v>
          </cell>
          <cell r="F3911" t="str">
            <v>Pending</v>
          </cell>
        </row>
        <row r="3912">
          <cell r="B3912" t="str">
            <v>6105AK124-6264-IPFD-0004</v>
          </cell>
          <cell r="C3912" t="str">
            <v>Bulk Diesel Storage 1 - Emergency Equip for Bulk Diesel Storage Fuel System Yard 1B - Process Flow Diagram</v>
          </cell>
          <cell r="D3912" t="str">
            <v>'-</v>
          </cell>
          <cell r="E3912" t="str">
            <v>RES - Reserved Placeholder</v>
          </cell>
          <cell r="F3912" t="str">
            <v>Pending</v>
          </cell>
        </row>
        <row r="3913">
          <cell r="B3913" t="str">
            <v>6105AK124-6264-IPFD-0005</v>
          </cell>
          <cell r="C3913" t="str">
            <v>Bulk Diesel Storage 1 - Fire Protection System for Bulk Diesel Storage Yard 1B - Process Flow Diagram</v>
          </cell>
          <cell r="D3913" t="str">
            <v>'-</v>
          </cell>
          <cell r="E3913" t="str">
            <v>RES - Reserved Placeholder</v>
          </cell>
          <cell r="F3913" t="str">
            <v>Pending</v>
          </cell>
        </row>
        <row r="3914">
          <cell r="B3914" t="str">
            <v>6105AK124-6264-IPFD-0006</v>
          </cell>
          <cell r="C3914" t="str">
            <v>Bulk Diesel Storage 1 - Fire Detection System for Bulk Diesel Storage Yard 1B - Process Flow Diagram</v>
          </cell>
          <cell r="D3914" t="str">
            <v>'-</v>
          </cell>
          <cell r="E3914" t="str">
            <v>RES - Reserved Placeholder</v>
          </cell>
          <cell r="F3914" t="str">
            <v>Pending</v>
          </cell>
        </row>
        <row r="3915">
          <cell r="B3915" t="str">
            <v>6105AK124-6264-IPID-0001</v>
          </cell>
          <cell r="C3915" t="str">
            <v>Bulk Diesel Storage 1 - Emergency Equip for Bulk Diesel Storage Yard 1A - Pipe and Instrument Diagrams</v>
          </cell>
          <cell r="D3915" t="str">
            <v>'-</v>
          </cell>
          <cell r="E3915" t="str">
            <v>RES - Reserved Placeholder</v>
          </cell>
          <cell r="F3915" t="str">
            <v>Pending</v>
          </cell>
        </row>
        <row r="3916">
          <cell r="B3916" t="str">
            <v>6105AK124-6264-IPID-0002</v>
          </cell>
          <cell r="C3916" t="str">
            <v>Bulk Diesel Storage 1 - Collection Sump from Bunds for Bulk Diesel Storage Yard 1A - Pipe and Instrument Diagrams</v>
          </cell>
          <cell r="D3916" t="str">
            <v>'-</v>
          </cell>
          <cell r="E3916" t="str">
            <v>RES - Reserved Placeholder</v>
          </cell>
          <cell r="F3916" t="str">
            <v>Pending</v>
          </cell>
        </row>
        <row r="3917">
          <cell r="B3917" t="str">
            <v>6105AK124-6264-IPID-0003</v>
          </cell>
          <cell r="C3917" t="str">
            <v>Bulk Diesel Storage 1 - Fire Protection System for Bulk Diesel Storage Yard 1A - Pipe and Instrument Diagrams</v>
          </cell>
          <cell r="D3917" t="str">
            <v>'-</v>
          </cell>
          <cell r="E3917" t="str">
            <v>RES - Reserved Placeholder</v>
          </cell>
          <cell r="F3917" t="str">
            <v>Pending</v>
          </cell>
        </row>
        <row r="3918">
          <cell r="B3918" t="str">
            <v>6105AK124-6264-IPID-0004</v>
          </cell>
          <cell r="C3918" t="str">
            <v>Bulk Diesel Storage 1 - Fire Detection System for Bulk Diesel Storage Yard 1A - Pipe and Instrument Diagrams</v>
          </cell>
          <cell r="D3918" t="str">
            <v>'-</v>
          </cell>
          <cell r="E3918" t="str">
            <v>RES - Reserved Placeholder</v>
          </cell>
          <cell r="F3918" t="str">
            <v>Pending</v>
          </cell>
        </row>
        <row r="3919">
          <cell r="B3919" t="str">
            <v>6105AK124-6264-IPID-0005</v>
          </cell>
          <cell r="C3919" t="str">
            <v>Bulk Diesel Storage 1 - Auto ESD Shut-off Valves for Bulk Diesel Storage Yard 1A - Pipe and Instrument Diagrams</v>
          </cell>
          <cell r="D3919" t="str">
            <v>'-</v>
          </cell>
          <cell r="E3919" t="str">
            <v>RES - Reserved Placeholder</v>
          </cell>
          <cell r="F3919" t="str">
            <v>Pending</v>
          </cell>
        </row>
        <row r="3920">
          <cell r="B3920" t="str">
            <v>6105AK124-6264-IPID-0006</v>
          </cell>
          <cell r="C3920" t="str">
            <v>Bulk Diesel Storage 1 - Emergency Equip for Bulk Diesel Storage Fuel System Yard 1B - Pipe and Instrument Diagrams</v>
          </cell>
          <cell r="D3920" t="str">
            <v>'-</v>
          </cell>
          <cell r="E3920" t="str">
            <v>RES - Reserved Placeholder</v>
          </cell>
          <cell r="F3920" t="str">
            <v>Pending</v>
          </cell>
        </row>
        <row r="3921">
          <cell r="B3921" t="str">
            <v>6105AK124-6264-IPID-0007</v>
          </cell>
          <cell r="C3921" t="str">
            <v>Bulk Diesel Storage 1 - Collection Sump from Bunds for Bulk Diesel Storage Yard 1B - Pipe and Instrument Diagrams</v>
          </cell>
          <cell r="D3921" t="str">
            <v>'-</v>
          </cell>
          <cell r="E3921" t="str">
            <v>RES - Reserved Placeholder</v>
          </cell>
          <cell r="F3921" t="str">
            <v>Pending</v>
          </cell>
        </row>
        <row r="3922">
          <cell r="B3922" t="str">
            <v>6105AK124-6264-IPID-0008</v>
          </cell>
          <cell r="C3922" t="str">
            <v>Bulk Diesel Storage 1 - Fire Protection System for Bulk Diesel Storage Yard 1B - Pipe and Instrument Diagrams</v>
          </cell>
          <cell r="D3922" t="str">
            <v>'-</v>
          </cell>
          <cell r="E3922" t="str">
            <v>RES - Reserved Placeholder</v>
          </cell>
          <cell r="F3922" t="str">
            <v>Pending</v>
          </cell>
        </row>
        <row r="3923">
          <cell r="B3923" t="str">
            <v>6105AK124-6264-IPID-0009</v>
          </cell>
          <cell r="C3923" t="str">
            <v>Bulk Diesel Storage 1 - Fire Detection System for Bulk Diesel Storage Yard 1B - Pipe and Instrument Diagrams</v>
          </cell>
          <cell r="D3923" t="str">
            <v>'-</v>
          </cell>
          <cell r="E3923" t="str">
            <v>RES - Reserved Placeholder</v>
          </cell>
          <cell r="F3923" t="str">
            <v>Pending</v>
          </cell>
        </row>
        <row r="3924">
          <cell r="B3924" t="str">
            <v>6105AK124-6264-IPID-0010</v>
          </cell>
          <cell r="C3924" t="str">
            <v>Bulk Diesel Storage 1 - Auto ESD Shut-off Valves for Bulk Diesel Storage Yard 1B - Pipe and Instrument Diagrams</v>
          </cell>
          <cell r="D3924" t="str">
            <v>'-</v>
          </cell>
          <cell r="E3924" t="str">
            <v>RES - Reserved Placeholder</v>
          </cell>
          <cell r="F3924" t="str">
            <v>Pending</v>
          </cell>
        </row>
        <row r="3925">
          <cell r="B3925" t="str">
            <v>6105AK124-6264-IQRA-0001</v>
          </cell>
          <cell r="C3925" t="str">
            <v>Bulk Diesel Storage 1 - Emergency Equip for Bulk Diesel Storage Yard 1A - Risk Assessment: Fire and Explosions</v>
          </cell>
          <cell r="D3925" t="str">
            <v>'-</v>
          </cell>
          <cell r="E3925" t="str">
            <v>RES - Reserved Placeholder</v>
          </cell>
          <cell r="F3925" t="str">
            <v>Pending</v>
          </cell>
        </row>
        <row r="3926">
          <cell r="B3926" t="str">
            <v>6105AK124-6264-IQRA-0002</v>
          </cell>
          <cell r="C3926" t="str">
            <v>Bulk Diesel Storage 1 - Emergency Equip for Bulk Diesel Storage Yard 1A - Risk Assessment: Hazardous Substances</v>
          </cell>
          <cell r="D3926" t="str">
            <v>'-</v>
          </cell>
          <cell r="E3926" t="str">
            <v>RES - Reserved Placeholder</v>
          </cell>
          <cell r="F3926" t="str">
            <v>Pending</v>
          </cell>
        </row>
        <row r="3927">
          <cell r="B3927" t="str">
            <v>6105AK124-6264-IQRA-0003</v>
          </cell>
          <cell r="C3927" t="str">
            <v>Bulk Diesel Storage 1 - Collection Sump from Bunds for Bulk Diesel Storage Yard 1A - Risk Assessment: Fire and Explosions</v>
          </cell>
          <cell r="D3927" t="str">
            <v>'-</v>
          </cell>
          <cell r="E3927" t="str">
            <v>RES - Reserved Placeholder</v>
          </cell>
          <cell r="F3927" t="str">
            <v>Pending</v>
          </cell>
        </row>
        <row r="3928">
          <cell r="B3928" t="str">
            <v>6105AK124-6264-IQRA-0004</v>
          </cell>
          <cell r="C3928" t="str">
            <v>Bulk Diesel Storage 1 - Fire Wall Protection System for Bulk Diesel Storage Yard 1A - Risk Assessment: Fire and Explosions</v>
          </cell>
          <cell r="D3928" t="str">
            <v>'-</v>
          </cell>
          <cell r="E3928" t="str">
            <v>RES - Reserved Placeholder</v>
          </cell>
          <cell r="F3928" t="str">
            <v>Pending</v>
          </cell>
        </row>
        <row r="3929">
          <cell r="B3929" t="str">
            <v>6105AK124-6264-IQRA-0005</v>
          </cell>
          <cell r="C3929" t="str">
            <v>Bulk Diesel Storage 1 - Fire Protection System for Bulk Diesel Storage Yard 1A - Risk Assessment: Fire and Explosions</v>
          </cell>
          <cell r="D3929" t="str">
            <v>'-</v>
          </cell>
          <cell r="E3929" t="str">
            <v>RES - Reserved Placeholder</v>
          </cell>
          <cell r="F3929" t="str">
            <v>Pending</v>
          </cell>
        </row>
        <row r="3930">
          <cell r="B3930" t="str">
            <v>6105AK124-6264-IQRA-0006</v>
          </cell>
          <cell r="C3930" t="str">
            <v>Bulk Diesel Storage 1 - Fire Detection System for Bulk Diesel Storage Yard 1A - Risk Assessment: Fire and Explosions</v>
          </cell>
          <cell r="D3930" t="str">
            <v>'-</v>
          </cell>
          <cell r="E3930" t="str">
            <v>RES - Reserved Placeholder</v>
          </cell>
          <cell r="F3930" t="str">
            <v>Pending</v>
          </cell>
        </row>
        <row r="3931">
          <cell r="B3931" t="str">
            <v>6105AK124-6264-IQRA-0007</v>
          </cell>
          <cell r="C3931" t="str">
            <v>Bulk Diesel Storage 1 - Fire Detection System for Bulk Diesel Storage Yard 1A - Risk Assessment: Hazardous Atm. Conditions</v>
          </cell>
          <cell r="D3931" t="str">
            <v>'-</v>
          </cell>
          <cell r="E3931" t="str">
            <v>RES - Reserved Placeholder</v>
          </cell>
          <cell r="F3931" t="str">
            <v>Pending</v>
          </cell>
        </row>
        <row r="3932">
          <cell r="B3932" t="str">
            <v>6105AK124-6264-IQRA-0008</v>
          </cell>
          <cell r="C3932" t="str">
            <v>Bulk Diesel Storage 1 - Emergency Equip for Bulk Diesel Storage Fuel System Yard 1B - Risk Assessment: Fire and Explosions</v>
          </cell>
          <cell r="D3932" t="str">
            <v>'-</v>
          </cell>
          <cell r="E3932" t="str">
            <v>RES - Reserved Placeholder</v>
          </cell>
          <cell r="F3932" t="str">
            <v>Pending</v>
          </cell>
        </row>
        <row r="3933">
          <cell r="B3933" t="str">
            <v>6105AK124-6264-IQRA-0009</v>
          </cell>
          <cell r="C3933" t="str">
            <v>Bulk Diesel Storage 1 - Emergency Equip for Bulk Diesel Storage Fuel System Yard 1B - Risk Assessment: Hazardous Substances</v>
          </cell>
          <cell r="D3933" t="str">
            <v>'-</v>
          </cell>
          <cell r="E3933" t="str">
            <v>RES - Reserved Placeholder</v>
          </cell>
          <cell r="F3933" t="str">
            <v>Pending</v>
          </cell>
        </row>
        <row r="3934">
          <cell r="B3934" t="str">
            <v>6105AK124-6264-IQRA-0010</v>
          </cell>
          <cell r="C3934" t="str">
            <v>Bulk Diesel Storage 1 - Collection Sump from Bunds for Bulk Diesel Storage Yard 1B - Risk Assessment: Fire and Explosions</v>
          </cell>
          <cell r="D3934" t="str">
            <v>'-</v>
          </cell>
          <cell r="E3934" t="str">
            <v>RES - Reserved Placeholder</v>
          </cell>
          <cell r="F3934" t="str">
            <v>Pending</v>
          </cell>
        </row>
        <row r="3935">
          <cell r="B3935" t="str">
            <v>6105AK124-6264-IQRA-0011</v>
          </cell>
          <cell r="C3935" t="str">
            <v>Bulk Diesel Storage 1 - Fire Wall Protection System for Bulk Diesel Storage Yard 1B - Risk Assessment: Fire and Explosions</v>
          </cell>
          <cell r="D3935" t="str">
            <v>'-</v>
          </cell>
          <cell r="E3935" t="str">
            <v>RES - Reserved Placeholder</v>
          </cell>
          <cell r="F3935" t="str">
            <v>Pending</v>
          </cell>
        </row>
        <row r="3936">
          <cell r="B3936" t="str">
            <v>6105AK124-6264-IQRA-0012</v>
          </cell>
          <cell r="C3936" t="str">
            <v>Bulk Diesel Storage 1 - Fire Protection System for Bulk Diesel Storage Yard 1B - Risk Assessment: Fire and Explosions</v>
          </cell>
          <cell r="D3936" t="str">
            <v>'-</v>
          </cell>
          <cell r="E3936" t="str">
            <v>RES - Reserved Placeholder</v>
          </cell>
          <cell r="F3936" t="str">
            <v>Pending</v>
          </cell>
        </row>
        <row r="3937">
          <cell r="B3937" t="str">
            <v>6105AK124-6264-IQRA-0013</v>
          </cell>
          <cell r="C3937" t="str">
            <v>Bulk Diesel Storage 1 - Fire Detection System for Bulk Diesel Storage Yard 1B - Risk Assessment: Fire and Explosions</v>
          </cell>
          <cell r="D3937" t="str">
            <v>'-</v>
          </cell>
          <cell r="E3937" t="str">
            <v>RES - Reserved Placeholder</v>
          </cell>
          <cell r="F3937" t="str">
            <v>Pending</v>
          </cell>
        </row>
        <row r="3938">
          <cell r="B3938" t="str">
            <v>6105AK124-6264-IQRA-0014</v>
          </cell>
          <cell r="C3938" t="str">
            <v>Bulk Diesel Storage 1 - Fire Detection System for Bulk Diesel Storage Yard 1B - Risk Assessment: Hazardous Atm. Conditions</v>
          </cell>
          <cell r="D3938" t="str">
            <v>'-</v>
          </cell>
          <cell r="E3938" t="str">
            <v>RES - Reserved Placeholder</v>
          </cell>
          <cell r="F3938" t="str">
            <v>Pending</v>
          </cell>
        </row>
        <row r="3939">
          <cell r="B3939" t="str">
            <v>6105AK124-6264-ISPC-0001</v>
          </cell>
          <cell r="C3939" t="str">
            <v>Bulk Diesel Storage 1 - Emergency Equip for Bulk Diesel Storage Yard 1A - Automated Isolation Valve Specification</v>
          </cell>
          <cell r="D3939" t="str">
            <v>'-</v>
          </cell>
          <cell r="E3939" t="str">
            <v>RES - Reserved Placeholder</v>
          </cell>
          <cell r="F3939" t="str">
            <v>Pending</v>
          </cell>
        </row>
        <row r="3940">
          <cell r="B3940" t="str">
            <v>6105AK124-6264-ISPC-0002</v>
          </cell>
          <cell r="C3940" t="str">
            <v>Bulk Diesel Storage 1 - Emergency Equip for Bulk Diesel Storage Yard 1A - Junction Box and Interface Cabinet Design</v>
          </cell>
          <cell r="D3940" t="str">
            <v>'-</v>
          </cell>
          <cell r="E3940" t="str">
            <v>RES - Reserved Placeholder</v>
          </cell>
          <cell r="F3940" t="str">
            <v>Pending</v>
          </cell>
        </row>
        <row r="3941">
          <cell r="B3941" t="str">
            <v>6105AK124-6264-ISPC-0003</v>
          </cell>
          <cell r="C3941" t="str">
            <v>Bulk Diesel Storage 1 - Earthing System for Bulk Diesel Storage Yard 1A - Junction Box and Interface Cabinet Design</v>
          </cell>
          <cell r="D3941" t="str">
            <v>'-</v>
          </cell>
          <cell r="E3941" t="str">
            <v>RES - Reserved Placeholder</v>
          </cell>
          <cell r="F3941" t="str">
            <v>Pending</v>
          </cell>
        </row>
        <row r="3942">
          <cell r="B3942" t="str">
            <v>6105AK124-6264-ISPC-0004</v>
          </cell>
          <cell r="C3942" t="str">
            <v>Bulk Diesel Storage 1 - Collection Sump from Bunds for Bulk Diesel Storage Yard 1A - Automated Isolation Valve Specification</v>
          </cell>
          <cell r="D3942" t="str">
            <v>'-</v>
          </cell>
          <cell r="E3942" t="str">
            <v>RES - Reserved Placeholder</v>
          </cell>
          <cell r="F3942" t="str">
            <v>Pending</v>
          </cell>
        </row>
        <row r="3943">
          <cell r="B3943" t="str">
            <v>6105AK124-6264-ISPC-0005</v>
          </cell>
          <cell r="C3943" t="str">
            <v>Bulk Diesel Storage 1 - Fire Protection System for Bulk Diesel Storage Yard 1A - Automated Isolation Valve Specification</v>
          </cell>
          <cell r="D3943" t="str">
            <v>'-</v>
          </cell>
          <cell r="E3943" t="str">
            <v>RES - Reserved Placeholder</v>
          </cell>
          <cell r="F3943" t="str">
            <v>Pending</v>
          </cell>
        </row>
        <row r="3944">
          <cell r="B3944" t="str">
            <v>6105AK124-6264-ISPC-0006</v>
          </cell>
          <cell r="C3944" t="str">
            <v>Bulk Diesel Storage 1 - Fire Protection System for Bulk Diesel Storage Yard 1A - Junction Box and Interface Cabinet Design</v>
          </cell>
          <cell r="D3944" t="str">
            <v>'-</v>
          </cell>
          <cell r="E3944" t="str">
            <v>RES - Reserved Placeholder</v>
          </cell>
          <cell r="F3944" t="str">
            <v>Pending</v>
          </cell>
        </row>
        <row r="3945">
          <cell r="B3945" t="str">
            <v>6105AK124-6264-ISPC-0007</v>
          </cell>
          <cell r="C3945" t="str">
            <v>Bulk Diesel Storage 1 - Fire Detection System for Bulk Diesel Storage Yard 1A - Junction Box and Interface Cabinet Design</v>
          </cell>
          <cell r="D3945" t="str">
            <v>'-</v>
          </cell>
          <cell r="E3945" t="str">
            <v>RES - Reserved Placeholder</v>
          </cell>
          <cell r="F3945" t="str">
            <v>Pending</v>
          </cell>
        </row>
        <row r="3946">
          <cell r="B3946" t="str">
            <v>6105AK124-6264-ISPC-0008</v>
          </cell>
          <cell r="C3946" t="str">
            <v>Bulk Diesel Storage 1 - Fire Detection System for Bulk Diesel Storage Yard 1A - Automated Isolation Valve Specification</v>
          </cell>
          <cell r="D3946" t="str">
            <v>'-</v>
          </cell>
          <cell r="E3946" t="str">
            <v>RES - Reserved Placeholder</v>
          </cell>
          <cell r="F3946" t="str">
            <v>Pending</v>
          </cell>
        </row>
        <row r="3947">
          <cell r="B3947" t="str">
            <v>6105AK124-6264-ISPC-0009</v>
          </cell>
          <cell r="C3947" t="str">
            <v>Bulk Diesel Storage 1 - Fire Detection System for Bulk Diesel Storage Yard 1A - Instrument Communication Protocols Specification</v>
          </cell>
          <cell r="D3947" t="str">
            <v>'-</v>
          </cell>
          <cell r="E3947" t="str">
            <v>RES - Reserved Placeholder</v>
          </cell>
          <cell r="F3947" t="str">
            <v>Pending</v>
          </cell>
        </row>
        <row r="3948">
          <cell r="B3948" t="str">
            <v>6105AK124-6264-ISPC-0010</v>
          </cell>
          <cell r="C3948" t="str">
            <v>Bulk Diesel Storage 1 - Fuel Management System for Bulk Diesel Storage Yard 1A - Junction Box and Interface Cabinet Design</v>
          </cell>
          <cell r="D3948" t="str">
            <v>'-</v>
          </cell>
          <cell r="E3948" t="str">
            <v>RES - Reserved Placeholder</v>
          </cell>
          <cell r="F3948" t="str">
            <v>Pending</v>
          </cell>
        </row>
        <row r="3949">
          <cell r="B3949" t="str">
            <v>6105AK124-6264-ISPC-0011</v>
          </cell>
          <cell r="C3949" t="str">
            <v>Bulk Diesel Storage 1 - Auto ESD Shut-off Valves for Bulk Diesel Storage Yard 1A - Automated Isolation Valve Specification</v>
          </cell>
          <cell r="D3949" t="str">
            <v>'-</v>
          </cell>
          <cell r="E3949" t="str">
            <v>RES - Reserved Placeholder</v>
          </cell>
          <cell r="F3949" t="str">
            <v>Pending</v>
          </cell>
        </row>
        <row r="3950">
          <cell r="B3950" t="str">
            <v>6105AK124-6264-ISPC-0012</v>
          </cell>
          <cell r="C3950" t="str">
            <v>Bulk Diesel Storage 1 - Emergency Equip for Bulk Diesel Storage Fuel System Yard 1B - Automated Isolation Valve Specification</v>
          </cell>
          <cell r="D3950" t="str">
            <v>'-</v>
          </cell>
          <cell r="E3950" t="str">
            <v>RES - Reserved Placeholder</v>
          </cell>
          <cell r="F3950" t="str">
            <v>Pending</v>
          </cell>
        </row>
        <row r="3951">
          <cell r="B3951" t="str">
            <v>6105AK124-6264-ISPC-0013</v>
          </cell>
          <cell r="C3951" t="str">
            <v>Bulk Diesel Storage 1 - Emergency Equip for Bulk Diesel Storage Fuel System Yard 1B - Junction Box and Interface Cabinet Design</v>
          </cell>
          <cell r="D3951" t="str">
            <v>'-</v>
          </cell>
          <cell r="E3951" t="str">
            <v>RES - Reserved Placeholder</v>
          </cell>
          <cell r="F3951" t="str">
            <v>Pending</v>
          </cell>
        </row>
        <row r="3952">
          <cell r="B3952" t="str">
            <v>6105AK124-6264-ISPC-0014</v>
          </cell>
          <cell r="C3952" t="str">
            <v>Bulk Diesel Storage 1 - Earthing System for Bulk Diesel Storage Yard 1B - Junction Box and Interface Cabinet Design</v>
          </cell>
          <cell r="D3952" t="str">
            <v>'-</v>
          </cell>
          <cell r="E3952" t="str">
            <v>RES - Reserved Placeholder</v>
          </cell>
          <cell r="F3952" t="str">
            <v>Pending</v>
          </cell>
        </row>
        <row r="3953">
          <cell r="B3953" t="str">
            <v>6105AK124-6264-ISPC-0015</v>
          </cell>
          <cell r="C3953" t="str">
            <v>Bulk Diesel Storage 1 - Collection Sump from Bunds for Bulk Diesel Storage Yard 1B - Automated Isolation Valve Specification</v>
          </cell>
          <cell r="D3953" t="str">
            <v>'-</v>
          </cell>
          <cell r="E3953" t="str">
            <v>RES - Reserved Placeholder</v>
          </cell>
          <cell r="F3953" t="str">
            <v>Pending</v>
          </cell>
        </row>
        <row r="3954">
          <cell r="B3954" t="str">
            <v>6105AK124-6264-ISPC-0016</v>
          </cell>
          <cell r="C3954" t="str">
            <v>Bulk Diesel Storage 1 - Fire Protection System for Bulk Diesel Storage Yard 1B - Automated Isolation Valve Specification</v>
          </cell>
          <cell r="D3954" t="str">
            <v>'-</v>
          </cell>
          <cell r="E3954" t="str">
            <v>RES - Reserved Placeholder</v>
          </cell>
          <cell r="F3954" t="str">
            <v>Pending</v>
          </cell>
        </row>
        <row r="3955">
          <cell r="B3955" t="str">
            <v>6105AK124-6264-ISPC-0017</v>
          </cell>
          <cell r="C3955" t="str">
            <v>Bulk Diesel Storage 1 - Fire Protection System for Bulk Diesel Storage Yard 1B - Junction Box and Interface Cabinet Design</v>
          </cell>
          <cell r="D3955" t="str">
            <v>'-</v>
          </cell>
          <cell r="E3955" t="str">
            <v>RES - Reserved Placeholder</v>
          </cell>
          <cell r="F3955" t="str">
            <v>Pending</v>
          </cell>
        </row>
        <row r="3956">
          <cell r="B3956" t="str">
            <v>6105AK124-6264-ISPC-0018</v>
          </cell>
          <cell r="C3956" t="str">
            <v>Bulk Diesel Storage 1 - Fire Detection System for Bulk Diesel Storage Yard 1B - Junction Box and Interface Cabinet Design</v>
          </cell>
          <cell r="D3956" t="str">
            <v>'-</v>
          </cell>
          <cell r="E3956" t="str">
            <v>RES - Reserved Placeholder</v>
          </cell>
          <cell r="F3956" t="str">
            <v>Pending</v>
          </cell>
        </row>
        <row r="3957">
          <cell r="B3957" t="str">
            <v>6105AK124-6264-ISPC-0019</v>
          </cell>
          <cell r="C3957" t="str">
            <v>Bulk Diesel Storage 1 - Fire Detection System for Bulk Diesel Storage Yard 1B - Automated Isolation Valve Specification</v>
          </cell>
          <cell r="D3957" t="str">
            <v>'-</v>
          </cell>
          <cell r="E3957" t="str">
            <v>RES - Reserved Placeholder</v>
          </cell>
          <cell r="F3957" t="str">
            <v>Pending</v>
          </cell>
        </row>
        <row r="3958">
          <cell r="B3958" t="str">
            <v>6105AK124-6264-ISPC-0020</v>
          </cell>
          <cell r="C3958" t="str">
            <v>Bulk Diesel Storage 1 - Fire Detection System for Bulk Diesel Storage Yard 1B - Instrument Communication Protocols Specification</v>
          </cell>
          <cell r="D3958" t="str">
            <v>'-</v>
          </cell>
          <cell r="E3958" t="str">
            <v>RES - Reserved Placeholder</v>
          </cell>
          <cell r="F3958" t="str">
            <v>Pending</v>
          </cell>
        </row>
        <row r="3959">
          <cell r="B3959" t="str">
            <v>6105AK124-6264-ISPC-0021</v>
          </cell>
          <cell r="C3959" t="str">
            <v>Bulk Diesel Storage 1 - Fuel Management System for Bulk Diesel Storage Yard 1B - Junction Box and Interface Cabinet Design</v>
          </cell>
          <cell r="D3959" t="str">
            <v>'-</v>
          </cell>
          <cell r="E3959" t="str">
            <v>RES - Reserved Placeholder</v>
          </cell>
          <cell r="F3959" t="str">
            <v>Pending</v>
          </cell>
        </row>
        <row r="3960">
          <cell r="B3960" t="str">
            <v>6105AK124-6264-ISPC-0022</v>
          </cell>
          <cell r="C3960" t="str">
            <v>Bulk Diesel Storage 1 - Auto ESD Shut-off Valves for Bulk Diesel Storage Yard 1B - Automated Isolation Valve Specification</v>
          </cell>
          <cell r="D3960" t="str">
            <v>'-</v>
          </cell>
          <cell r="E3960" t="str">
            <v>RES - Reserved Placeholder</v>
          </cell>
          <cell r="F3960" t="str">
            <v>Pending</v>
          </cell>
        </row>
        <row r="3961">
          <cell r="B3961" t="str">
            <v>6105AK124-6264-ISPC-0023</v>
          </cell>
          <cell r="C3961" t="str">
            <v>Bulk Diesel Storage 1 - Emergency Equip for Bulk Diesel Storage Yard 1A - Emergency Shutdown System Design - Specification</v>
          </cell>
          <cell r="D3961" t="str">
            <v>'-</v>
          </cell>
          <cell r="E3961" t="str">
            <v>RES - Reserved Placeholder</v>
          </cell>
          <cell r="F3961" t="str">
            <v>Pending</v>
          </cell>
        </row>
        <row r="3962">
          <cell r="B3962" t="str">
            <v>6105AK124-6264-ISPC-0024</v>
          </cell>
          <cell r="C3962" t="str">
            <v>Bulk Diesel Storage 1 - Fire Detection System for Bulk Diesel Storage Yard 1A - Emergency Shutdown System Design - Specification</v>
          </cell>
          <cell r="D3962" t="str">
            <v>'-</v>
          </cell>
          <cell r="E3962" t="str">
            <v>RES - Reserved Placeholder</v>
          </cell>
          <cell r="F3962" t="str">
            <v>Pending</v>
          </cell>
        </row>
        <row r="3963">
          <cell r="B3963" t="str">
            <v>6105AK124-6264-ISPC-0025</v>
          </cell>
          <cell r="C3963" t="str">
            <v>Bulk Diesel Storage 1 - Emergency Equip for Bulk Diesel Storage Fuel System Yard 1B - Emergency Shutdown System Design - Specification</v>
          </cell>
          <cell r="D3963" t="str">
            <v>'-</v>
          </cell>
          <cell r="E3963" t="str">
            <v>RES - Reserved Placeholder</v>
          </cell>
          <cell r="F3963" t="str">
            <v>Pending</v>
          </cell>
        </row>
        <row r="3964">
          <cell r="B3964" t="str">
            <v>6105AK124-6264-ISPC-0026</v>
          </cell>
          <cell r="C3964" t="str">
            <v>Bulk Diesel Storage 1 - Fire Detection System for Bulk Diesel Storage Yard 1B - Emergency Shutdown System Design - Specification</v>
          </cell>
          <cell r="D3964" t="str">
            <v>'-</v>
          </cell>
          <cell r="E3964" t="str">
            <v>RES - Reserved Placeholder</v>
          </cell>
          <cell r="F3964" t="str">
            <v>Pending</v>
          </cell>
        </row>
        <row r="3965">
          <cell r="B3965" t="str">
            <v>6105AK124-6264-ISTD-0001</v>
          </cell>
          <cell r="C3965" t="str">
            <v>Bulk Diesel Storage 1 - Fire Protection System for Bulk Diesel Storage Yard 1A - Instrumentation Installation Requirements</v>
          </cell>
          <cell r="D3965" t="str">
            <v>'-</v>
          </cell>
          <cell r="E3965" t="str">
            <v>RES - Reserved Placeholder</v>
          </cell>
          <cell r="F3965" t="str">
            <v>Pending</v>
          </cell>
        </row>
        <row r="3966">
          <cell r="B3966" t="str">
            <v>6105AK124-6264-ISTD-0002</v>
          </cell>
          <cell r="C3966" t="str">
            <v>Bulk Diesel Storage 1 - Fire Protection System for Bulk Diesel Storage Yard 1A - Instrument Design Standards</v>
          </cell>
          <cell r="D3966" t="str">
            <v>'-</v>
          </cell>
          <cell r="E3966" t="str">
            <v>RES - Reserved Placeholder</v>
          </cell>
          <cell r="F3966" t="str">
            <v>Pending</v>
          </cell>
        </row>
        <row r="3967">
          <cell r="B3967" t="str">
            <v>6105AK124-6264-ISTD-0003</v>
          </cell>
          <cell r="C3967" t="str">
            <v>Bulk Diesel Storage 1 - Fire Detection System for Bulk Diesel Storage Yard 1A - Instrumentation Installation Requirements</v>
          </cell>
          <cell r="D3967" t="str">
            <v>'-</v>
          </cell>
          <cell r="E3967" t="str">
            <v>RES - Reserved Placeholder</v>
          </cell>
          <cell r="F3967" t="str">
            <v>Pending</v>
          </cell>
        </row>
        <row r="3968">
          <cell r="B3968" t="str">
            <v>6105AK124-6264-ISTD-0004</v>
          </cell>
          <cell r="C3968" t="str">
            <v>Bulk Diesel Storage 1 - Fire Detection System for Bulk Diesel Storage Yard 1A - Instrument Design Standards</v>
          </cell>
          <cell r="D3968" t="str">
            <v>'-</v>
          </cell>
          <cell r="E3968" t="str">
            <v>RES - Reserved Placeholder</v>
          </cell>
          <cell r="F3968" t="str">
            <v>Pending</v>
          </cell>
        </row>
        <row r="3969">
          <cell r="B3969" t="str">
            <v>6105AK124-6264-ISTD-0005</v>
          </cell>
          <cell r="C3969" t="str">
            <v>Bulk Diesel Storage 1 - Fire Protection System for Bulk Diesel Storage Yard 1B - Instrumentation Installation Requirements</v>
          </cell>
          <cell r="D3969" t="str">
            <v>'-</v>
          </cell>
          <cell r="E3969" t="str">
            <v>RES - Reserved Placeholder</v>
          </cell>
          <cell r="F3969" t="str">
            <v>Pending</v>
          </cell>
        </row>
        <row r="3970">
          <cell r="B3970" t="str">
            <v>6105AK124-6264-ISTD-0006</v>
          </cell>
          <cell r="C3970" t="str">
            <v>Bulk Diesel Storage 1 - Fire Protection System for Bulk Diesel Storage Yard 1B - Instrument Design Standards</v>
          </cell>
          <cell r="D3970" t="str">
            <v>'-</v>
          </cell>
          <cell r="E3970" t="str">
            <v>RES - Reserved Placeholder</v>
          </cell>
          <cell r="F3970" t="str">
            <v>Pending</v>
          </cell>
        </row>
        <row r="3971">
          <cell r="B3971" t="str">
            <v>6105AK124-6264-ISTD-0007</v>
          </cell>
          <cell r="C3971" t="str">
            <v>Bulk Diesel Storage 1 - Fire Detection System for Bulk Diesel Storage Yard 1B - Instrumentation Installation Requirements</v>
          </cell>
          <cell r="D3971" t="str">
            <v>'-</v>
          </cell>
          <cell r="E3971" t="str">
            <v>RES - Reserved Placeholder</v>
          </cell>
          <cell r="F3971" t="str">
            <v>Pending</v>
          </cell>
        </row>
        <row r="3972">
          <cell r="B3972" t="str">
            <v>6105AK124-6264-ISTD-0008</v>
          </cell>
          <cell r="C3972" t="str">
            <v>Bulk Diesel Storage 1 - Fire Detection System for Bulk Diesel Storage Yard 1B - Instrument Design Standards</v>
          </cell>
          <cell r="D3972" t="str">
            <v>'-</v>
          </cell>
          <cell r="E3972" t="str">
            <v>RES - Reserved Placeholder</v>
          </cell>
          <cell r="F3972" t="str">
            <v>Pending</v>
          </cell>
        </row>
        <row r="3973">
          <cell r="B3973" t="str">
            <v>6105AK124-6264-MCAL-0001</v>
          </cell>
          <cell r="C3973" t="str">
            <v>Bulk Diesel Storage 1 - Emergency Equip for Bulk Diesel Storage Yard 1A - Piping Pressure Drop Calculations</v>
          </cell>
          <cell r="D3973" t="str">
            <v>'-</v>
          </cell>
          <cell r="E3973" t="str">
            <v>RES - Reserved Placeholder</v>
          </cell>
          <cell r="F3973" t="str">
            <v>Pending</v>
          </cell>
        </row>
        <row r="3974">
          <cell r="B3974" t="str">
            <v>6105AK124-6264-MCAL-0002</v>
          </cell>
          <cell r="C3974" t="str">
            <v>Bulk Diesel Storage 1 - Emergency Equip for Bulk Diesel Storage Yard 1A - Vessel and Structure Design with Stress Analysis Calcs</v>
          </cell>
          <cell r="D3974" t="str">
            <v>'-</v>
          </cell>
          <cell r="E3974" t="str">
            <v>RES - Reserved Placeholder</v>
          </cell>
          <cell r="F3974" t="str">
            <v>Pending</v>
          </cell>
        </row>
        <row r="3975">
          <cell r="B3975" t="str">
            <v>6105AK124-6264-MCAL-0003</v>
          </cell>
          <cell r="C3975" t="str">
            <v>Bulk Diesel Storage 1 - Collection Sump from Bunds for Bulk Diesel Storage Yard 1A - Piping Pressure Drop Calculations</v>
          </cell>
          <cell r="D3975" t="str">
            <v>'-</v>
          </cell>
          <cell r="E3975" t="str">
            <v>RES - Reserved Placeholder</v>
          </cell>
          <cell r="F3975" t="str">
            <v>Pending</v>
          </cell>
        </row>
        <row r="3976">
          <cell r="B3976" t="str">
            <v>6105AK124-6264-MCAL-0004</v>
          </cell>
          <cell r="C3976" t="str">
            <v>Bulk Diesel Storage 1 - Access Staircase and Platforms for Bulk Diesel Storage Yard 1A - Vessel and Structure Design with Stress Analysis Calcs</v>
          </cell>
          <cell r="D3976" t="str">
            <v>'-</v>
          </cell>
          <cell r="E3976" t="str">
            <v>RES - Reserved Placeholder</v>
          </cell>
          <cell r="F3976" t="str">
            <v>Pending</v>
          </cell>
        </row>
        <row r="3977">
          <cell r="B3977" t="str">
            <v>6105AK124-6264-MCAL-0005</v>
          </cell>
          <cell r="C3977" t="str">
            <v>Bulk Diesel Storage 1 - Fire Protection System for Bulk Diesel Storage Yard 1A - Piping Pressure Drop Calculations</v>
          </cell>
          <cell r="D3977" t="str">
            <v>'-</v>
          </cell>
          <cell r="E3977" t="str">
            <v>RES - Reserved Placeholder</v>
          </cell>
          <cell r="F3977" t="str">
            <v>Pending</v>
          </cell>
        </row>
        <row r="3978">
          <cell r="B3978" t="str">
            <v>6105AK124-6264-MCAL-0006</v>
          </cell>
          <cell r="C3978" t="str">
            <v>Bulk Diesel Storage 1 - Fire Protection System for Bulk Diesel Storage Yard 1A - Vessel and Structure Design with Stress Analysis Calcs</v>
          </cell>
          <cell r="D3978" t="str">
            <v>'-</v>
          </cell>
          <cell r="E3978" t="str">
            <v>RES - Reserved Placeholder</v>
          </cell>
          <cell r="F3978" t="str">
            <v>Pending</v>
          </cell>
        </row>
        <row r="3979">
          <cell r="B3979" t="str">
            <v>6105AK124-6264-MCAL-0007</v>
          </cell>
          <cell r="C3979" t="str">
            <v>Bulk Diesel Storage 1 - Auto ESD Shut-off Valves for Bulk Diesel Storage Yard 1A - Piping Pressure Drop Calculations</v>
          </cell>
          <cell r="D3979" t="str">
            <v>'-</v>
          </cell>
          <cell r="E3979" t="str">
            <v>RES - Reserved Placeholder</v>
          </cell>
          <cell r="F3979" t="str">
            <v>Pending</v>
          </cell>
        </row>
        <row r="3980">
          <cell r="B3980" t="str">
            <v>6105AK124-6264-MCAL-0008</v>
          </cell>
          <cell r="C3980" t="str">
            <v>Bulk Diesel Storage 1 - Emergency Equip for Bulk Diesel Storage Fuel System Yard 1B - Piping Pressure Drop Calculations</v>
          </cell>
          <cell r="D3980" t="str">
            <v>'-</v>
          </cell>
          <cell r="E3980" t="str">
            <v>RES - Reserved Placeholder</v>
          </cell>
          <cell r="F3980" t="str">
            <v>Pending</v>
          </cell>
        </row>
        <row r="3981">
          <cell r="B3981" t="str">
            <v>6105AK124-6264-MCAL-0009</v>
          </cell>
          <cell r="C3981" t="str">
            <v>Bulk Diesel Storage 1 - Emergency Equip for Bulk Diesel Storage Fuel System Yard 1B - Vessel and Structure Design with Stress Analysis Calcs</v>
          </cell>
          <cell r="D3981" t="str">
            <v>'-</v>
          </cell>
          <cell r="E3981" t="str">
            <v>RES - Reserved Placeholder</v>
          </cell>
          <cell r="F3981" t="str">
            <v>Pending</v>
          </cell>
        </row>
        <row r="3982">
          <cell r="B3982" t="str">
            <v>6105AK124-6264-MCAL-0010</v>
          </cell>
          <cell r="C3982" t="str">
            <v>Bulk Diesel Storage 1 - Collection Sump from Bunds for Bulk Diesel Storage Yard 1B - Piping Pressure Drop Calculations</v>
          </cell>
          <cell r="D3982" t="str">
            <v>'-</v>
          </cell>
          <cell r="E3982" t="str">
            <v>RES - Reserved Placeholder</v>
          </cell>
          <cell r="F3982" t="str">
            <v>Pending</v>
          </cell>
        </row>
        <row r="3983">
          <cell r="B3983" t="str">
            <v>6105AK124-6264-MCAL-0011</v>
          </cell>
          <cell r="C3983" t="str">
            <v>Bulk Diesel Storage 1 - Access Staircase and Platforms for Bulk Diesel Storage Yard 1B - Vessel and Structure Design with Stress Analysis Calcs</v>
          </cell>
          <cell r="D3983" t="str">
            <v>'-</v>
          </cell>
          <cell r="E3983" t="str">
            <v>RES - Reserved Placeholder</v>
          </cell>
          <cell r="F3983" t="str">
            <v>Pending</v>
          </cell>
        </row>
        <row r="3984">
          <cell r="B3984" t="str">
            <v>6105AK124-6264-MCAL-0012</v>
          </cell>
          <cell r="C3984" t="str">
            <v>Bulk Diesel Storage 1 - Fire Protection System for Bulk Diesel Storage Yard 1B - Piping Pressure Drop Calculations</v>
          </cell>
          <cell r="D3984" t="str">
            <v>'-</v>
          </cell>
          <cell r="E3984" t="str">
            <v>RES - Reserved Placeholder</v>
          </cell>
          <cell r="F3984" t="str">
            <v>Pending</v>
          </cell>
        </row>
        <row r="3985">
          <cell r="B3985" t="str">
            <v>6105AK124-6264-MCAL-0013</v>
          </cell>
          <cell r="C3985" t="str">
            <v>Bulk Diesel Storage 1 - Fire Protection System for Bulk Diesel Storage Yard 1B - Vessel and Structure Design with Stress Analysis Calcs</v>
          </cell>
          <cell r="D3985" t="str">
            <v>'-</v>
          </cell>
          <cell r="E3985" t="str">
            <v>RES - Reserved Placeholder</v>
          </cell>
          <cell r="F3985" t="str">
            <v>Pending</v>
          </cell>
        </row>
        <row r="3986">
          <cell r="B3986" t="str">
            <v>6105AK124-6264-MCAL-0014</v>
          </cell>
          <cell r="C3986" t="str">
            <v>Bulk Diesel Storage 1 - Auto ESD Shut-off Valves for Bulk Diesel Storage Yard 1B - Piping Pressure Drop Calculations</v>
          </cell>
          <cell r="D3986" t="str">
            <v>'-</v>
          </cell>
          <cell r="E3986" t="str">
            <v>RES - Reserved Placeholder</v>
          </cell>
          <cell r="F3986" t="str">
            <v>Pending</v>
          </cell>
        </row>
        <row r="3987">
          <cell r="B3987" t="str">
            <v>6105AK124-6264-MDST-0001</v>
          </cell>
          <cell r="C3987" t="str">
            <v>Bulk Diesel Storage 1 - Collection Sump from Bunds for Bulk Diesel Storage Yard 1A - Pressure Relief Devices Design and Specification</v>
          </cell>
          <cell r="D3987" t="str">
            <v>'-</v>
          </cell>
          <cell r="E3987" t="str">
            <v>RES - Reserved Placeholder</v>
          </cell>
          <cell r="F3987" t="str">
            <v>Pending</v>
          </cell>
        </row>
        <row r="3988">
          <cell r="B3988" t="str">
            <v>6105AK124-6264-MDST-0002</v>
          </cell>
          <cell r="C3988" t="str">
            <v>Bulk Diesel Storage 1 - Auto ESD Shut-off Valves for Bulk Diesel Storage Yard 1A - Pressure Relief Devices Design and Specification</v>
          </cell>
          <cell r="D3988" t="str">
            <v>'-</v>
          </cell>
          <cell r="E3988" t="str">
            <v>RES - Reserved Placeholder</v>
          </cell>
          <cell r="F3988" t="str">
            <v>Pending</v>
          </cell>
        </row>
        <row r="3989">
          <cell r="B3989" t="str">
            <v>6105AK124-6264-MDST-0003</v>
          </cell>
          <cell r="C3989" t="str">
            <v>Bulk Diesel Storage 1 - Emergency Equip for Bulk Diesel Storage Fuel System Yard 1B - Pressure Relief Devices Design and Specification</v>
          </cell>
          <cell r="D3989" t="str">
            <v>'-</v>
          </cell>
          <cell r="E3989" t="str">
            <v>RES - Reserved Placeholder</v>
          </cell>
          <cell r="F3989" t="str">
            <v>Pending</v>
          </cell>
        </row>
        <row r="3990">
          <cell r="B3990" t="str">
            <v>6105AK124-6264-MDST-0004</v>
          </cell>
          <cell r="C3990" t="str">
            <v>Bulk Diesel Storage 1 - Collection Sump from Bunds for Bulk Diesel Storage Yard 1B - Pressure Relief Devices Design and Specification</v>
          </cell>
          <cell r="D3990" t="str">
            <v>'-</v>
          </cell>
          <cell r="E3990" t="str">
            <v>RES - Reserved Placeholder</v>
          </cell>
          <cell r="F3990" t="str">
            <v>Pending</v>
          </cell>
        </row>
        <row r="3991">
          <cell r="B3991" t="str">
            <v>6105AK124-6264-MDST-0005</v>
          </cell>
          <cell r="C3991" t="str">
            <v>Bulk Diesel Storage 1 - Auto ESD Shut-off Valves for Bulk Diesel Storage Yard 1B - Pressure Relief Devices Design and Specification</v>
          </cell>
          <cell r="D3991" t="str">
            <v>'-</v>
          </cell>
          <cell r="E3991" t="str">
            <v>RES - Reserved Placeholder</v>
          </cell>
          <cell r="F3991" t="str">
            <v>Pending</v>
          </cell>
        </row>
        <row r="3992">
          <cell r="B3992" t="str">
            <v>6105AK124-6264-MDST-0006</v>
          </cell>
          <cell r="C3992" t="str">
            <v>Bulk Diesel Storage 1 - Emergency Equip for Bulk Diesel Storage Yard 1A - Pressure Relief Devices Design and Specification</v>
          </cell>
          <cell r="D3992" t="str">
            <v>'-</v>
          </cell>
          <cell r="E3992" t="str">
            <v>RES - Reserved Placeholder</v>
          </cell>
          <cell r="F3992" t="str">
            <v>Pending</v>
          </cell>
        </row>
        <row r="3993">
          <cell r="B3993" t="str">
            <v>6105AK124-6264-MEQL-0001</v>
          </cell>
          <cell r="C3993" t="str">
            <v>Bulk Diesel Storage 1 - Emergency Equip for Bulk Diesel Storage Yard 1A - Mechanical Equipment Register with Specifications</v>
          </cell>
          <cell r="D3993" t="str">
            <v>'-</v>
          </cell>
          <cell r="E3993" t="str">
            <v>RES - Reserved Placeholder</v>
          </cell>
          <cell r="F3993" t="str">
            <v>Pending</v>
          </cell>
        </row>
        <row r="3994">
          <cell r="B3994" t="str">
            <v>6105AK124-6264-MEQL-0002</v>
          </cell>
          <cell r="C3994" t="str">
            <v>Bulk Diesel Storage 1 - Collection Sump from Bunds for Bulk Diesel Storage Yard 1A - Mechanical Equipment Register with Specifications</v>
          </cell>
          <cell r="D3994" t="str">
            <v>'-</v>
          </cell>
          <cell r="E3994" t="str">
            <v>RES - Reserved Placeholder</v>
          </cell>
          <cell r="F3994" t="str">
            <v>Pending</v>
          </cell>
        </row>
        <row r="3995">
          <cell r="B3995" t="str">
            <v>6105AK124-6264-MEQL-0003</v>
          </cell>
          <cell r="C3995" t="str">
            <v>Bulk Diesel Storage 1 - Fire Protection System for Bulk Diesel Storage Yard 1A - Mechanical Equipment Register with Specifications</v>
          </cell>
          <cell r="D3995" t="str">
            <v>'-</v>
          </cell>
          <cell r="E3995" t="str">
            <v>RES - Reserved Placeholder</v>
          </cell>
          <cell r="F3995" t="str">
            <v>Pending</v>
          </cell>
        </row>
        <row r="3996">
          <cell r="B3996" t="str">
            <v>6105AK124-6264-MEQL-0004</v>
          </cell>
          <cell r="C3996" t="str">
            <v>Bulk Diesel Storage 1 - Auto ESD Shut-off Valves for Bulk Diesel Storage Yard 1A - Mechanical Equipment Register with Specifications</v>
          </cell>
          <cell r="D3996" t="str">
            <v>'-</v>
          </cell>
          <cell r="E3996" t="str">
            <v>RES - Reserved Placeholder</v>
          </cell>
          <cell r="F3996" t="str">
            <v>Pending</v>
          </cell>
        </row>
        <row r="3997">
          <cell r="B3997" t="str">
            <v>6105AK124-6264-MEQL-0005</v>
          </cell>
          <cell r="C3997" t="str">
            <v>Bulk Diesel Storage 1 - Emergency Equip for Bulk Diesel Storage Fuel System Yard 1B - Mechanical Equipment Register with Specifications</v>
          </cell>
          <cell r="D3997" t="str">
            <v>'-</v>
          </cell>
          <cell r="E3997" t="str">
            <v>RES - Reserved Placeholder</v>
          </cell>
          <cell r="F3997" t="str">
            <v>Pending</v>
          </cell>
        </row>
        <row r="3998">
          <cell r="B3998" t="str">
            <v>6105AK124-6264-MEQL-0006</v>
          </cell>
          <cell r="C3998" t="str">
            <v>Bulk Diesel Storage 1 - Collection Sump from Bunds for Bulk Diesel Storage Yard 1B - Mechanical Equipment Register with Specifications</v>
          </cell>
          <cell r="D3998" t="str">
            <v>'-</v>
          </cell>
          <cell r="E3998" t="str">
            <v>RES - Reserved Placeholder</v>
          </cell>
          <cell r="F3998" t="str">
            <v>Pending</v>
          </cell>
        </row>
        <row r="3999">
          <cell r="B3999" t="str">
            <v>6105AK124-6264-MEQL-0007</v>
          </cell>
          <cell r="C3999" t="str">
            <v>Bulk Diesel Storage 1 - Fire Protection System for Bulk Diesel Storage Yard 1B - Mechanical Equipment Register with Specifications</v>
          </cell>
          <cell r="D3999" t="str">
            <v>'-</v>
          </cell>
          <cell r="E3999" t="str">
            <v>RES - Reserved Placeholder</v>
          </cell>
          <cell r="F3999" t="str">
            <v>Pending</v>
          </cell>
        </row>
        <row r="4000">
          <cell r="B4000" t="str">
            <v>6105AK124-6264-MEQL-0008</v>
          </cell>
          <cell r="C4000" t="str">
            <v>Bulk Diesel Storage 1 - Auto ESD Shut-off Valves for Bulk Diesel Storage Yard 1B - Mechanical Equipment Register with Specifications</v>
          </cell>
          <cell r="D4000" t="str">
            <v>'-</v>
          </cell>
          <cell r="E4000" t="str">
            <v>RES - Reserved Placeholder</v>
          </cell>
          <cell r="F4000" t="str">
            <v>Pending</v>
          </cell>
        </row>
        <row r="4001">
          <cell r="B4001" t="str">
            <v>6105AK124-6264-MISO-0001</v>
          </cell>
          <cell r="C4001" t="str">
            <v>Bulk Diesel Storage 1 - Emergency Equip for Bulk Diesel Storage Yard 1A - Piping Isometric Design and Layouts</v>
          </cell>
          <cell r="D4001" t="str">
            <v>'-</v>
          </cell>
          <cell r="E4001" t="str">
            <v>RES - Reserved Placeholder</v>
          </cell>
          <cell r="F4001" t="str">
            <v>Pending</v>
          </cell>
        </row>
        <row r="4002">
          <cell r="B4002" t="str">
            <v>6105AK124-6264-MISO-0002</v>
          </cell>
          <cell r="C4002" t="str">
            <v>Bulk Diesel Storage 1 - Collection Sump from Bunds for Bulk Diesel Storage Yard 1A - Piping Isometric Design and Layouts</v>
          </cell>
          <cell r="D4002" t="str">
            <v>'-</v>
          </cell>
          <cell r="E4002" t="str">
            <v>RES - Reserved Placeholder</v>
          </cell>
          <cell r="F4002" t="str">
            <v>Pending</v>
          </cell>
        </row>
        <row r="4003">
          <cell r="B4003" t="str">
            <v>6105AK124-6264-MISO-0003</v>
          </cell>
          <cell r="C4003" t="str">
            <v>Bulk Diesel Storage 1 - Fire Protection System for Bulk Diesel Storage Yard 1A - Piping Isometric Design and Layouts</v>
          </cell>
          <cell r="D4003" t="str">
            <v>'-</v>
          </cell>
          <cell r="E4003" t="str">
            <v>RES - Reserved Placeholder</v>
          </cell>
          <cell r="F4003" t="str">
            <v>Pending</v>
          </cell>
        </row>
        <row r="4004">
          <cell r="B4004" t="str">
            <v>6105AK124-6264-MISO-0004</v>
          </cell>
          <cell r="C4004" t="str">
            <v>Bulk Diesel Storage 1 - Auto ESD Shut-off Valves for Bulk Diesel Storage Yard 1A - Piping Isometric Design and Layouts</v>
          </cell>
          <cell r="D4004" t="str">
            <v>'-</v>
          </cell>
          <cell r="E4004" t="str">
            <v>RES - Reserved Placeholder</v>
          </cell>
          <cell r="F4004" t="str">
            <v>Pending</v>
          </cell>
        </row>
        <row r="4005">
          <cell r="B4005" t="str">
            <v>6105AK124-6264-MISO-0005</v>
          </cell>
          <cell r="C4005" t="str">
            <v>Bulk Diesel Storage 1 - Emergency Equip for Bulk Diesel Storage Fuel System Yard 1B - Piping Isometric Design and Layouts</v>
          </cell>
          <cell r="D4005" t="str">
            <v>'-</v>
          </cell>
          <cell r="E4005" t="str">
            <v>RES - Reserved Placeholder</v>
          </cell>
          <cell r="F4005" t="str">
            <v>Pending</v>
          </cell>
        </row>
        <row r="4006">
          <cell r="B4006" t="str">
            <v>6105AK124-6264-MISO-0006</v>
          </cell>
          <cell r="C4006" t="str">
            <v>Bulk Diesel Storage 1 - Collection Sump from Bunds for Bulk Diesel Storage Yard 1B - Piping Isometric Design and Layouts</v>
          </cell>
          <cell r="D4006" t="str">
            <v>'-</v>
          </cell>
          <cell r="E4006" t="str">
            <v>RES - Reserved Placeholder</v>
          </cell>
          <cell r="F4006" t="str">
            <v>Pending</v>
          </cell>
        </row>
        <row r="4007">
          <cell r="B4007" t="str">
            <v>6105AK124-6264-MISO-0007</v>
          </cell>
          <cell r="C4007" t="str">
            <v>Bulk Diesel Storage 1 - Fire Protection System for Bulk Diesel Storage Yard 1B - Piping Isometric Design and Layouts</v>
          </cell>
          <cell r="D4007" t="str">
            <v>'-</v>
          </cell>
          <cell r="E4007" t="str">
            <v>RES - Reserved Placeholder</v>
          </cell>
          <cell r="F4007" t="str">
            <v>Pending</v>
          </cell>
        </row>
        <row r="4008">
          <cell r="B4008" t="str">
            <v>6105AK124-6264-MISO-0008</v>
          </cell>
          <cell r="C4008" t="str">
            <v>Bulk Diesel Storage 1 - Auto ESD Shut-off Valves for Bulk Diesel Storage Yard 1B - Piping Isometric Design and Layouts</v>
          </cell>
          <cell r="D4008" t="str">
            <v>'-</v>
          </cell>
          <cell r="E4008" t="str">
            <v>RES - Reserved Placeholder</v>
          </cell>
          <cell r="F4008" t="str">
            <v>Pending</v>
          </cell>
        </row>
        <row r="4009">
          <cell r="B4009" t="str">
            <v>6105AK124-6264-MPRC-0001</v>
          </cell>
          <cell r="C4009" t="str">
            <v>Bulk Diesel Storage 1 - Emergency Equip for Bulk Diesel Storage Yard 1A - Fastener Specification and Torque Procedures</v>
          </cell>
          <cell r="D4009" t="str">
            <v>'-</v>
          </cell>
          <cell r="E4009" t="str">
            <v>RES - Reserved Placeholder</v>
          </cell>
          <cell r="F4009" t="str">
            <v>Pending</v>
          </cell>
        </row>
        <row r="4010">
          <cell r="B4010" t="str">
            <v>6105AK124-6264-MPRC-0002</v>
          </cell>
          <cell r="C4010" t="str">
            <v>Bulk Diesel Storage 1 - Collection Sump from Bunds for Bulk Diesel Storage Yard 1A - Fastener Specification and Torque Procedures</v>
          </cell>
          <cell r="D4010" t="str">
            <v>'-</v>
          </cell>
          <cell r="E4010" t="str">
            <v>RES - Reserved Placeholder</v>
          </cell>
          <cell r="F4010" t="str">
            <v>Pending</v>
          </cell>
        </row>
        <row r="4011">
          <cell r="B4011" t="str">
            <v>6105AK124-6264-MPRC-0003</v>
          </cell>
          <cell r="C4011" t="str">
            <v>Bulk Diesel Storage 1 - Fire Protection System for Bulk Diesel Storage Yard 1A - Rigging Study and Lifting Equipment Design</v>
          </cell>
          <cell r="D4011" t="str">
            <v>'-</v>
          </cell>
          <cell r="E4011" t="str">
            <v>RES - Reserved Placeholder</v>
          </cell>
          <cell r="F4011" t="str">
            <v>Pending</v>
          </cell>
        </row>
        <row r="4012">
          <cell r="B4012" t="str">
            <v>6105AK124-6264-MPRC-0004</v>
          </cell>
          <cell r="C4012" t="str">
            <v>Bulk Diesel Storage 1 - Fire Protection System for Bulk Diesel Storage Yard 1A - Fastener Specification and Torque Procedures</v>
          </cell>
          <cell r="D4012" t="str">
            <v>'-</v>
          </cell>
          <cell r="E4012" t="str">
            <v>RES - Reserved Placeholder</v>
          </cell>
          <cell r="F4012" t="str">
            <v>Pending</v>
          </cell>
        </row>
        <row r="4013">
          <cell r="B4013" t="str">
            <v>6105AK124-6264-MPRC-0005</v>
          </cell>
          <cell r="C4013" t="str">
            <v>Bulk Diesel Storage 1 - Auto ESD Shut-off Valves for Bulk Diesel Storage Yard 1A - Fastener Specification and Torque Procedures</v>
          </cell>
          <cell r="D4013" t="str">
            <v>'-</v>
          </cell>
          <cell r="E4013" t="str">
            <v>RES - Reserved Placeholder</v>
          </cell>
          <cell r="F4013" t="str">
            <v>Pending</v>
          </cell>
        </row>
        <row r="4014">
          <cell r="B4014" t="str">
            <v>6105AK124-6264-MPRC-0006</v>
          </cell>
          <cell r="C4014" t="str">
            <v>Bulk Diesel Storage 1 - Emergency Equip for Bulk Diesel Storage Fuel System Yard 1B - Fastener Specification and Torque Procedures</v>
          </cell>
          <cell r="D4014" t="str">
            <v>'-</v>
          </cell>
          <cell r="E4014" t="str">
            <v>RES - Reserved Placeholder</v>
          </cell>
          <cell r="F4014" t="str">
            <v>Pending</v>
          </cell>
        </row>
        <row r="4015">
          <cell r="B4015" t="str">
            <v>6105AK124-6264-MPRC-0007</v>
          </cell>
          <cell r="C4015" t="str">
            <v>Bulk Diesel Storage 1 - Collection Sump from Bunds for Bulk Diesel Storage Yard 1B - Fastener Specification and Torque Procedures</v>
          </cell>
          <cell r="D4015" t="str">
            <v>'-</v>
          </cell>
          <cell r="E4015" t="str">
            <v>RES - Reserved Placeholder</v>
          </cell>
          <cell r="F4015" t="str">
            <v>Pending</v>
          </cell>
        </row>
        <row r="4016">
          <cell r="B4016" t="str">
            <v>6105AK124-6264-MPRC-0008</v>
          </cell>
          <cell r="C4016" t="str">
            <v>Bulk Diesel Storage 1 - Fire Protection System for Bulk Diesel Storage Yard 1B - Rigging Study and Lifting Equipment Design</v>
          </cell>
          <cell r="D4016" t="str">
            <v>'-</v>
          </cell>
          <cell r="E4016" t="str">
            <v>RES - Reserved Placeholder</v>
          </cell>
          <cell r="F4016" t="str">
            <v>Pending</v>
          </cell>
        </row>
        <row r="4017">
          <cell r="B4017" t="str">
            <v>6105AK124-6264-MPRC-0009</v>
          </cell>
          <cell r="C4017" t="str">
            <v>Bulk Diesel Storage 1 - Fire Protection System for Bulk Diesel Storage Yard 1B - Fastener Specification and Torque Procedures</v>
          </cell>
          <cell r="D4017" t="str">
            <v>'-</v>
          </cell>
          <cell r="E4017" t="str">
            <v>RES - Reserved Placeholder</v>
          </cell>
          <cell r="F4017" t="str">
            <v>Pending</v>
          </cell>
        </row>
        <row r="4018">
          <cell r="B4018" t="str">
            <v>6105AK124-6264-MPRC-0010</v>
          </cell>
          <cell r="C4018" t="str">
            <v>Bulk Diesel Storage 1 - Auto ESD Shut-off Valves for Bulk Diesel Storage Yard 1B - Fastener Specification and Torque Procedures</v>
          </cell>
          <cell r="D4018" t="str">
            <v>'-</v>
          </cell>
          <cell r="E4018" t="str">
            <v>RES - Reserved Placeholder</v>
          </cell>
          <cell r="F4018" t="str">
            <v>Pending</v>
          </cell>
        </row>
        <row r="4019">
          <cell r="B4019" t="str">
            <v>6105AK124-6264-MPSP-0001</v>
          </cell>
          <cell r="C4019" t="str">
            <v>Bulk Diesel Storage 1 - Emergency Equip for Bulk Diesel Storage Yard 1A - Pipe and Cable Support Racks Design</v>
          </cell>
          <cell r="D4019" t="str">
            <v>'-</v>
          </cell>
          <cell r="E4019" t="str">
            <v>RES - Reserved Placeholder</v>
          </cell>
          <cell r="F4019" t="str">
            <v>Pending</v>
          </cell>
        </row>
        <row r="4020">
          <cell r="B4020" t="str">
            <v>6105AK124-6264-MPSP-0002</v>
          </cell>
          <cell r="C4020" t="str">
            <v>Bulk Diesel Storage 1 - Fire Protection System for Bulk Diesel Storage Yard 1A - Pipe and Cable Support Racks Design</v>
          </cell>
          <cell r="D4020" t="str">
            <v>'-</v>
          </cell>
          <cell r="E4020" t="str">
            <v>RES - Reserved Placeholder</v>
          </cell>
          <cell r="F4020" t="str">
            <v>Pending</v>
          </cell>
        </row>
        <row r="4021">
          <cell r="B4021" t="str">
            <v>6105AK124-6264-MPSP-0003</v>
          </cell>
          <cell r="C4021" t="str">
            <v>Bulk Diesel Storage 1 - Auto ESD Shut-off  Valves for Bulk Diesel Storage Yard 1A - Pipe and Cable Support Racks Design</v>
          </cell>
          <cell r="D4021" t="str">
            <v>'-</v>
          </cell>
          <cell r="E4021" t="str">
            <v>RES - Reserved Placeholder</v>
          </cell>
          <cell r="F4021" t="str">
            <v>Pending</v>
          </cell>
        </row>
        <row r="4022">
          <cell r="B4022" t="str">
            <v>6105AK124-6264-MPSP-0004</v>
          </cell>
          <cell r="C4022" t="str">
            <v>Bulk Diesel Storage 1 - Emergency Equip for Bulk Diesel Storage Fuel System Yard 1B - Pipe and Cable Support Racks Design</v>
          </cell>
          <cell r="D4022" t="str">
            <v>'-</v>
          </cell>
          <cell r="E4022" t="str">
            <v>RES - Reserved Placeholder</v>
          </cell>
          <cell r="F4022" t="str">
            <v>Pending</v>
          </cell>
        </row>
        <row r="4023">
          <cell r="B4023" t="str">
            <v>6105AK124-6264-MPSP-0005</v>
          </cell>
          <cell r="C4023" t="str">
            <v>Bulk Diesel Storage 1 - Fire Protection System for Bulk Diesel Storage Yard 1B - Pipe and Cable Support Racks Design</v>
          </cell>
          <cell r="D4023" t="str">
            <v>'-</v>
          </cell>
          <cell r="E4023" t="str">
            <v>RES - Reserved Placeholder</v>
          </cell>
          <cell r="F4023" t="str">
            <v>Pending</v>
          </cell>
        </row>
        <row r="4024">
          <cell r="B4024" t="str">
            <v>6105AK124-6264-MPSP-0006</v>
          </cell>
          <cell r="C4024" t="str">
            <v>Bulk Diesel Storage 1 - Auto ESD Shut-off  Valves for Bulk Diesel Storage Yard 1B - Pipe and Cable Support Racks Design</v>
          </cell>
          <cell r="D4024" t="str">
            <v>'-</v>
          </cell>
          <cell r="E4024" t="str">
            <v>RES - Reserved Placeholder</v>
          </cell>
          <cell r="F4024" t="str">
            <v>Pending</v>
          </cell>
        </row>
        <row r="4025">
          <cell r="B4025" t="str">
            <v>6105AK124-6264-MQAD-0001</v>
          </cell>
          <cell r="C4025" t="str">
            <v>Bulk Diesel Storage 1 - Emergency Equip for Bulk Diesel Storage Yard 1A - Fabrication Inspection QC Pack (Incl. NDT)</v>
          </cell>
          <cell r="D4025" t="str">
            <v>'-</v>
          </cell>
          <cell r="E4025" t="str">
            <v>RES - Reserved Placeholder</v>
          </cell>
          <cell r="F4025" t="str">
            <v>Pending</v>
          </cell>
        </row>
        <row r="4026">
          <cell r="B4026" t="str">
            <v>6105AK124-6264-MQAD-0002</v>
          </cell>
          <cell r="C4026" t="str">
            <v>Bulk Diesel Storage 1 - Fire Protection System for Bulk Diesel Storage Yard 1A - Fabrication Inspection QC Pack (Incl. NDT)</v>
          </cell>
          <cell r="D4026" t="str">
            <v>'-</v>
          </cell>
          <cell r="E4026" t="str">
            <v>RES - Reserved Placeholder</v>
          </cell>
          <cell r="F4026" t="str">
            <v>Pending</v>
          </cell>
        </row>
        <row r="4027">
          <cell r="B4027" t="str">
            <v>6105AK124-6264-MQAD-0003</v>
          </cell>
          <cell r="C4027" t="str">
            <v>Bulk Diesel Storage 1 - Emergency Equip for Bulk Diesel Storage Fuel System Yard 1B - Fabrication Inspection QC Pack (Incl. NDT)</v>
          </cell>
          <cell r="D4027" t="str">
            <v>'-</v>
          </cell>
          <cell r="E4027" t="str">
            <v>RES - Reserved Placeholder</v>
          </cell>
          <cell r="F4027" t="str">
            <v>Pending</v>
          </cell>
        </row>
        <row r="4028">
          <cell r="B4028" t="str">
            <v>6105AK124-6264-MQAD-0004</v>
          </cell>
          <cell r="C4028" t="str">
            <v>Bulk Diesel Storage 1 - Fire Protection System for Bulk Diesel Storage Yard 1B - Fabrication Inspection QC Pack (Incl. NDT)</v>
          </cell>
          <cell r="D4028" t="str">
            <v>'-</v>
          </cell>
          <cell r="E4028" t="str">
            <v>RES - Reserved Placeholder</v>
          </cell>
          <cell r="F4028" t="str">
            <v>Pending</v>
          </cell>
        </row>
        <row r="4029">
          <cell r="B4029" t="str">
            <v>6105AK124-6264-MSHP-0001</v>
          </cell>
          <cell r="C4029" t="str">
            <v>Bulk Diesel Storage 1 - Access Staircase and Platforms for Bulk Diesel Storage Yard 1A - Equipment Fabrication Drawings</v>
          </cell>
          <cell r="D4029" t="str">
            <v>'-</v>
          </cell>
          <cell r="E4029" t="str">
            <v>RES - Reserved Placeholder</v>
          </cell>
          <cell r="F4029" t="str">
            <v>Pending</v>
          </cell>
        </row>
        <row r="4030">
          <cell r="B4030" t="str">
            <v>6105AK124-6264-MSHP-0002</v>
          </cell>
          <cell r="C4030" t="str">
            <v>Bulk Diesel Storage 1 - Access Staircase and Platforms for Bulk Diesel Storage Yard 1B - Equipment Fabrication Drawings</v>
          </cell>
          <cell r="D4030" t="str">
            <v>'-</v>
          </cell>
          <cell r="E4030" t="str">
            <v>RES - Reserved Placeholder</v>
          </cell>
          <cell r="F4030" t="str">
            <v>Pending</v>
          </cell>
        </row>
        <row r="4031">
          <cell r="B4031" t="str">
            <v>6105AK124-6264-MSPC-0001</v>
          </cell>
          <cell r="C4031" t="str">
            <v>Bulk Diesel Storage 1 - Emergency Equip for Bulk Diesel Storage Yard 1A - Material Selection and Verification Specification</v>
          </cell>
          <cell r="D4031" t="str">
            <v>'-</v>
          </cell>
          <cell r="E4031" t="str">
            <v>RES - Reserved Placeholder</v>
          </cell>
          <cell r="F4031" t="str">
            <v>Pending</v>
          </cell>
        </row>
        <row r="4032">
          <cell r="B4032" t="str">
            <v>6105AK124-6264-MSPC-0002</v>
          </cell>
          <cell r="C4032" t="str">
            <v>Bulk Diesel Storage 1 - Emergency Equip for Bulk Diesel Storage Yard 1A - Gasket Schedule and Material Specification</v>
          </cell>
          <cell r="D4032" t="str">
            <v>'-</v>
          </cell>
          <cell r="E4032" t="str">
            <v>RES - Reserved Placeholder</v>
          </cell>
          <cell r="F4032" t="str">
            <v>Pending</v>
          </cell>
        </row>
        <row r="4033">
          <cell r="B4033" t="str">
            <v>6105AK124-6264-MSPC-0003</v>
          </cell>
          <cell r="C4033" t="str">
            <v>Bulk Diesel Storage 1 - Collection Sump from Bunds for Bulk Diesel Storage Yard 1A - Pump Design and Specifications</v>
          </cell>
          <cell r="D4033" t="str">
            <v>'-</v>
          </cell>
          <cell r="E4033" t="str">
            <v>RES - Reserved Placeholder</v>
          </cell>
          <cell r="F4033" t="str">
            <v>Pending</v>
          </cell>
        </row>
        <row r="4034">
          <cell r="B4034" t="str">
            <v>6105AK124-6264-MSPC-0004</v>
          </cell>
          <cell r="C4034" t="str">
            <v>Bulk Diesel Storage 1 - Collection Sump from Bunds for Bulk Diesel Storage Yard 1A - Lifting and Crawl Beam Design Specification</v>
          </cell>
          <cell r="D4034" t="str">
            <v>'-</v>
          </cell>
          <cell r="E4034" t="str">
            <v>RES - Reserved Placeholder</v>
          </cell>
          <cell r="F4034" t="str">
            <v>Pending</v>
          </cell>
        </row>
        <row r="4035">
          <cell r="B4035" t="str">
            <v>6105AK124-6264-MSPC-0005</v>
          </cell>
          <cell r="C4035" t="str">
            <v>Bulk Diesel Storage 1 - Collection Sump from Bunds for Bulk Diesel Storage Yard 1A - Material Selection and Verification Specification</v>
          </cell>
          <cell r="D4035" t="str">
            <v>'-</v>
          </cell>
          <cell r="E4035" t="str">
            <v>RES - Reserved Placeholder</v>
          </cell>
          <cell r="F4035" t="str">
            <v>Pending</v>
          </cell>
        </row>
        <row r="4036">
          <cell r="B4036" t="str">
            <v>6105AK124-6264-MSPC-0006</v>
          </cell>
          <cell r="C4036" t="str">
            <v>Bulk Diesel Storage 1 - Collection Sump from Bunds for Bulk Diesel Storage Yard 1A - Rotating Equipment Alignment Specifications</v>
          </cell>
          <cell r="D4036" t="str">
            <v>'-</v>
          </cell>
          <cell r="E4036" t="str">
            <v>RES - Reserved Placeholder</v>
          </cell>
          <cell r="F4036" t="str">
            <v>Pending</v>
          </cell>
        </row>
        <row r="4037">
          <cell r="B4037" t="str">
            <v>6105AK124-6264-MSPC-0007</v>
          </cell>
          <cell r="C4037" t="str">
            <v>Bulk Diesel Storage 1 - Collection Sump from Bunds for Bulk Diesel Storage Yard 1A - Drive Coupling and Connector Design Specification</v>
          </cell>
          <cell r="D4037" t="str">
            <v>'-</v>
          </cell>
          <cell r="E4037" t="str">
            <v>RES - Reserved Placeholder</v>
          </cell>
          <cell r="F4037" t="str">
            <v>Pending</v>
          </cell>
        </row>
        <row r="4038">
          <cell r="B4038" t="str">
            <v>6105AK124-6264-MSPC-0008</v>
          </cell>
          <cell r="C4038" t="str">
            <v>Bulk Diesel Storage 1 - Access Staircase and Platforms for Bulk Diesel Storage Yard 1A - Safety Barriers Design (Fencing, Handrails and Guards)</v>
          </cell>
          <cell r="D4038" t="str">
            <v>'-</v>
          </cell>
          <cell r="E4038" t="str">
            <v>RES - Reserved Placeholder</v>
          </cell>
          <cell r="F4038" t="str">
            <v>Pending</v>
          </cell>
        </row>
        <row r="4039">
          <cell r="B4039" t="str">
            <v>6105AK124-6264-MSPC-0009</v>
          </cell>
          <cell r="C4039" t="str">
            <v>Bulk Diesel Storage 1 - Access Staircase and Platforms for Bulk Diesel Storage Yard 1A - Material Selection and Verification Specification</v>
          </cell>
          <cell r="D4039" t="str">
            <v>'-</v>
          </cell>
          <cell r="E4039" t="str">
            <v>RES - Reserved Placeholder</v>
          </cell>
          <cell r="F4039" t="str">
            <v>Pending</v>
          </cell>
        </row>
        <row r="4040">
          <cell r="B4040" t="str">
            <v>6105AK124-6264-MSPC-0010</v>
          </cell>
          <cell r="C4040" t="str">
            <v>Bulk Diesel Storage 1 - Fire Protection System for Bulk Diesel Storage Yard 1A - Manual Isolation Valve Design Specification</v>
          </cell>
          <cell r="D4040" t="str">
            <v>'-</v>
          </cell>
          <cell r="E4040" t="str">
            <v>RES - Reserved Placeholder</v>
          </cell>
          <cell r="F4040" t="str">
            <v>Pending</v>
          </cell>
        </row>
        <row r="4041">
          <cell r="B4041" t="str">
            <v>6105AK124-6264-MSPC-0011</v>
          </cell>
          <cell r="C4041" t="str">
            <v>Bulk Diesel Storage 1 - Fire Protection System for Bulk Diesel Storage Yard 1A - Material Selection and Verification Specification</v>
          </cell>
          <cell r="D4041" t="str">
            <v>'-</v>
          </cell>
          <cell r="E4041" t="str">
            <v>RES - Reserved Placeholder</v>
          </cell>
          <cell r="F4041" t="str">
            <v>Pending</v>
          </cell>
        </row>
        <row r="4042">
          <cell r="B4042" t="str">
            <v>6105AK124-6264-MSPC-0012</v>
          </cell>
          <cell r="C4042" t="str">
            <v>Bulk Diesel Storage 1 - Fire Protection System for Bulk Diesel Storage Yard 1A - Gasket Schedule and Material Specification</v>
          </cell>
          <cell r="D4042" t="str">
            <v>'-</v>
          </cell>
          <cell r="E4042" t="str">
            <v>RES - Reserved Placeholder</v>
          </cell>
          <cell r="F4042" t="str">
            <v>Pending</v>
          </cell>
        </row>
        <row r="4043">
          <cell r="B4043" t="str">
            <v>6105AK124-6264-MSPC-0013</v>
          </cell>
          <cell r="C4043" t="str">
            <v>Bulk Diesel Storage 1 - Fire Protection System for Bulk Diesel Storage Yard 1A - Pump Design and Specifications</v>
          </cell>
          <cell r="D4043" t="str">
            <v>'-</v>
          </cell>
          <cell r="E4043" t="str">
            <v>RES - Reserved Placeholder</v>
          </cell>
          <cell r="F4043" t="str">
            <v>Pending</v>
          </cell>
        </row>
        <row r="4044">
          <cell r="B4044" t="str">
            <v>6105AK124-6264-MSPC-0014</v>
          </cell>
          <cell r="C4044" t="str">
            <v>Bulk Diesel Storage 1 - Fire Protection System for Bulk Diesel Storage Yard 1A - Rotating Equipment Alignment Specifications</v>
          </cell>
          <cell r="D4044" t="str">
            <v>'-</v>
          </cell>
          <cell r="E4044" t="str">
            <v>RES - Reserved Placeholder</v>
          </cell>
          <cell r="F4044" t="str">
            <v>Pending</v>
          </cell>
        </row>
        <row r="4045">
          <cell r="B4045" t="str">
            <v>6105AK124-6264-MSPC-0015</v>
          </cell>
          <cell r="C4045" t="str">
            <v>Bulk Diesel Storage 1 - Fire Protection System for Bulk Diesel Storage Yard 1A - Drive Coupling and Connector Design Specification</v>
          </cell>
          <cell r="D4045" t="str">
            <v>'-</v>
          </cell>
          <cell r="E4045" t="str">
            <v>RES - Reserved Placeholder</v>
          </cell>
          <cell r="F4045" t="str">
            <v>Pending</v>
          </cell>
        </row>
        <row r="4046">
          <cell r="B4046" t="str">
            <v>6105AK124-6264-MSPC-0016</v>
          </cell>
          <cell r="C4046" t="str">
            <v>Bulk Diesel Storage 1 - Auto ESD Shut-off Valves for Bulk Diesel Storage Yard 1A - Material Selection and Verification Specification</v>
          </cell>
          <cell r="D4046" t="str">
            <v>'-</v>
          </cell>
          <cell r="E4046" t="str">
            <v>RES - Reserved Placeholder</v>
          </cell>
          <cell r="F4046" t="str">
            <v>Pending</v>
          </cell>
        </row>
        <row r="4047">
          <cell r="B4047" t="str">
            <v>6105AK124-6264-MSPC-0017</v>
          </cell>
          <cell r="C4047" t="str">
            <v>Bulk Diesel Storage 1 - Auto ESD Shut-off Valves for Bulk Diesel Storage Yard 1A - Gasket Schedule and Material Specification</v>
          </cell>
          <cell r="D4047" t="str">
            <v>'-</v>
          </cell>
          <cell r="E4047" t="str">
            <v>RES - Reserved Placeholder</v>
          </cell>
          <cell r="F4047" t="str">
            <v>Pending</v>
          </cell>
        </row>
        <row r="4048">
          <cell r="B4048" t="str">
            <v>6105AK124-6264-MSPC-0018</v>
          </cell>
          <cell r="C4048" t="str">
            <v>Bulk Diesel Storage 1 - Emergency Equip for Bulk Diesel Storage Fuel System Yard 1B - Material Selection and Verification Specification</v>
          </cell>
          <cell r="D4048" t="str">
            <v>'-</v>
          </cell>
          <cell r="E4048" t="str">
            <v>RES - Reserved Placeholder</v>
          </cell>
          <cell r="F4048" t="str">
            <v>Pending</v>
          </cell>
        </row>
        <row r="4049">
          <cell r="B4049" t="str">
            <v>6105AK124-6264-MSPC-0019</v>
          </cell>
          <cell r="C4049" t="str">
            <v>Bulk Diesel Storage 1 - Emergency Equip for Bulk Diesel Storage Fuel System Yard 1B - Gasket Schedule and Material Specification</v>
          </cell>
          <cell r="D4049" t="str">
            <v>'-</v>
          </cell>
          <cell r="E4049" t="str">
            <v>RES - Reserved Placeholder</v>
          </cell>
          <cell r="F4049" t="str">
            <v>Pending</v>
          </cell>
        </row>
        <row r="4050">
          <cell r="B4050" t="str">
            <v>6105AK124-6264-MSPC-0020</v>
          </cell>
          <cell r="C4050" t="str">
            <v>Bulk Diesel Storage 1 - Collection Sump from Bunds for Bulk Diesel Storage Yard 1B - Pump Design and Specifications</v>
          </cell>
          <cell r="D4050" t="str">
            <v>'-</v>
          </cell>
          <cell r="E4050" t="str">
            <v>RES - Reserved Placeholder</v>
          </cell>
          <cell r="F4050" t="str">
            <v>Pending</v>
          </cell>
        </row>
        <row r="4051">
          <cell r="B4051" t="str">
            <v>6105AK124-6264-MSPC-0021</v>
          </cell>
          <cell r="C4051" t="str">
            <v>Bulk Diesel Storage 1 - Collection Sump from Bunds for Bulk Diesel Storage Yard 1B - Lifting and Crawl Beam Design Specification</v>
          </cell>
          <cell r="D4051" t="str">
            <v>'-</v>
          </cell>
          <cell r="E4051" t="str">
            <v>RES - Reserved Placeholder</v>
          </cell>
          <cell r="F4051" t="str">
            <v>Pending</v>
          </cell>
        </row>
        <row r="4052">
          <cell r="B4052" t="str">
            <v>6105AK124-6264-MSPC-0022</v>
          </cell>
          <cell r="C4052" t="str">
            <v>Bulk Diesel Storage 1 - Collection Sump from Bunds for Bulk Diesel Storage Yard 1B - Material Selection and Verification Specification</v>
          </cell>
          <cell r="D4052" t="str">
            <v>'-</v>
          </cell>
          <cell r="E4052" t="str">
            <v>RES - Reserved Placeholder</v>
          </cell>
          <cell r="F4052" t="str">
            <v>Pending</v>
          </cell>
        </row>
        <row r="4053">
          <cell r="B4053" t="str">
            <v>6105AK124-6264-MSPC-0023</v>
          </cell>
          <cell r="C4053" t="str">
            <v>Bulk Diesel Storage 1 - Collection Sump from Bunds for Bulk Diesel Storage Yard 1B - Rotating Equipment Alignment Specifications</v>
          </cell>
          <cell r="D4053" t="str">
            <v>'-</v>
          </cell>
          <cell r="E4053" t="str">
            <v>RES - Reserved Placeholder</v>
          </cell>
          <cell r="F4053" t="str">
            <v>Pending</v>
          </cell>
        </row>
        <row r="4054">
          <cell r="B4054" t="str">
            <v>6105AK124-6264-MSPC-0024</v>
          </cell>
          <cell r="C4054" t="str">
            <v>Bulk Diesel Storage 1 - Collection Sump from Bunds for Bulk Diesel Storage Yard 1B - Drive Coupling and Connector Design Specification</v>
          </cell>
          <cell r="D4054" t="str">
            <v>'-</v>
          </cell>
          <cell r="E4054" t="str">
            <v>RES - Reserved Placeholder</v>
          </cell>
          <cell r="F4054" t="str">
            <v>Pending</v>
          </cell>
        </row>
        <row r="4055">
          <cell r="B4055" t="str">
            <v>6105AK124-6264-MSPC-0025</v>
          </cell>
          <cell r="C4055" t="str">
            <v>Bulk Diesel Storage 1 - Access Staircase and Platforms for Bulk Diesel Storage Yard 1B - Safety Barriers Design (Fencing, Handrails and Guards)</v>
          </cell>
          <cell r="D4055" t="str">
            <v>'-</v>
          </cell>
          <cell r="E4055" t="str">
            <v>RES - Reserved Placeholder</v>
          </cell>
          <cell r="F4055" t="str">
            <v>Pending</v>
          </cell>
        </row>
        <row r="4056">
          <cell r="B4056" t="str">
            <v>6105AK124-6264-MSPC-0026</v>
          </cell>
          <cell r="C4056" t="str">
            <v>Bulk Diesel Storage 1 - Access Staircase and Platforms for Bulk Diesel Storage Yard 1B - Material Selection and Verification Specification</v>
          </cell>
          <cell r="D4056" t="str">
            <v>'-</v>
          </cell>
          <cell r="E4056" t="str">
            <v>RES - Reserved Placeholder</v>
          </cell>
          <cell r="F4056" t="str">
            <v>Pending</v>
          </cell>
        </row>
        <row r="4057">
          <cell r="B4057" t="str">
            <v>6105AK124-6264-MSPC-0027</v>
          </cell>
          <cell r="C4057" t="str">
            <v>Bulk Diesel Storage 1 - Fire Protection System for Bulk Diesel Storage Yard 1B - Manual Isolation Valve Design Specification</v>
          </cell>
          <cell r="D4057" t="str">
            <v>'-</v>
          </cell>
          <cell r="E4057" t="str">
            <v>RES - Reserved Placeholder</v>
          </cell>
          <cell r="F4057" t="str">
            <v>Pending</v>
          </cell>
        </row>
        <row r="4058">
          <cell r="B4058" t="str">
            <v>6105AK124-6264-MSPC-0028</v>
          </cell>
          <cell r="C4058" t="str">
            <v>Bulk Diesel Storage 1 - Fire Protection System for Bulk Diesel Storage Yard 1B - Material Selection and Verification Specification</v>
          </cell>
          <cell r="D4058" t="str">
            <v>'-</v>
          </cell>
          <cell r="E4058" t="str">
            <v>RES - Reserved Placeholder</v>
          </cell>
          <cell r="F4058" t="str">
            <v>Pending</v>
          </cell>
        </row>
        <row r="4059">
          <cell r="B4059" t="str">
            <v>6105AK124-6264-MSPC-0029</v>
          </cell>
          <cell r="C4059" t="str">
            <v>Bulk Diesel Storage 1 - Fire Protection System for Bulk Diesel Storage Yard 1B - Gasket Schedule and Material Specification</v>
          </cell>
          <cell r="D4059" t="str">
            <v>'-</v>
          </cell>
          <cell r="E4059" t="str">
            <v>RES - Reserved Placeholder</v>
          </cell>
          <cell r="F4059" t="str">
            <v>Pending</v>
          </cell>
        </row>
        <row r="4060">
          <cell r="B4060" t="str">
            <v>6105AK124-6264-MSPC-0030</v>
          </cell>
          <cell r="C4060" t="str">
            <v>Bulk Diesel Storage 1 - Fire Protection System for Bulk Diesel Storage Yard 1B - Pump Design and Specifications</v>
          </cell>
          <cell r="D4060" t="str">
            <v>'-</v>
          </cell>
          <cell r="E4060" t="str">
            <v>RES - Reserved Placeholder</v>
          </cell>
          <cell r="F4060" t="str">
            <v>Pending</v>
          </cell>
        </row>
        <row r="4061">
          <cell r="B4061" t="str">
            <v>6105AK124-6264-MSPC-0031</v>
          </cell>
          <cell r="C4061" t="str">
            <v>Bulk Diesel Storage 1 - Fire Protection System for Bulk Diesel Storage Yard 1B - Rotating Equipment Alignment Specifications</v>
          </cell>
          <cell r="D4061" t="str">
            <v>'-</v>
          </cell>
          <cell r="E4061" t="str">
            <v>RES - Reserved Placeholder</v>
          </cell>
          <cell r="F4061" t="str">
            <v>Pending</v>
          </cell>
        </row>
        <row r="4062">
          <cell r="B4062" t="str">
            <v>6105AK124-6264-MSPC-0032</v>
          </cell>
          <cell r="C4062" t="str">
            <v>Bulk Diesel Storage 1 - Fire Protection System for Bulk Diesel Storage Yard 1B - Drive Coupling and Connector Design Specification</v>
          </cell>
          <cell r="D4062" t="str">
            <v>'-</v>
          </cell>
          <cell r="E4062" t="str">
            <v>RES - Reserved Placeholder</v>
          </cell>
          <cell r="F4062" t="str">
            <v>Pending</v>
          </cell>
        </row>
        <row r="4063">
          <cell r="B4063" t="str">
            <v>6105AK124-6264-MSPC-0033</v>
          </cell>
          <cell r="C4063" t="str">
            <v>Bulk Diesel Storage 1 - Auto ESD Shut-off Valves for Bulk Diesel Storage Yard 1B - Material Selection and Verification Specification</v>
          </cell>
          <cell r="D4063" t="str">
            <v>'-</v>
          </cell>
          <cell r="E4063" t="str">
            <v>RES - Reserved Placeholder</v>
          </cell>
          <cell r="F4063" t="str">
            <v>Pending</v>
          </cell>
        </row>
        <row r="4064">
          <cell r="B4064" t="str">
            <v>6105AK124-6264-MSPC-0034</v>
          </cell>
          <cell r="C4064" t="str">
            <v>Bulk Diesel Storage 1 - Auto ESD Shut-off Valves for Bulk Diesel Storage Yard 1B - Gasket Schedule and Material Specification</v>
          </cell>
          <cell r="D4064" t="str">
            <v>'-</v>
          </cell>
          <cell r="E4064" t="str">
            <v>RES - Reserved Placeholder</v>
          </cell>
          <cell r="F4064" t="str">
            <v>Pending</v>
          </cell>
        </row>
        <row r="4065">
          <cell r="B4065" t="str">
            <v>6105AK124-6264-MSTD-0001</v>
          </cell>
          <cell r="C4065" t="str">
            <v>Bulk Diesel Storage 1 - Emergency Equip for Bulk Diesel Storage Yard 1A - Diesel Fuel Handling and Storage Design</v>
          </cell>
          <cell r="D4065" t="str">
            <v>'-</v>
          </cell>
          <cell r="E4065" t="str">
            <v>RES - Reserved Placeholder</v>
          </cell>
          <cell r="F4065" t="str">
            <v>Pending</v>
          </cell>
        </row>
        <row r="4066">
          <cell r="B4066" t="str">
            <v>6105AK124-6264-MSTD-0002</v>
          </cell>
          <cell r="C4066" t="str">
            <v>Bulk Diesel Storage 1 - Collection Sump from Bunds for Bulk Diesel Storage Yard 1A - Diesel Fuel Handling and Storage Design</v>
          </cell>
          <cell r="D4066" t="str">
            <v>'-</v>
          </cell>
          <cell r="E4066" t="str">
            <v>RES - Reserved Placeholder</v>
          </cell>
          <cell r="F4066" t="str">
            <v>Pending</v>
          </cell>
        </row>
        <row r="4067">
          <cell r="B4067" t="str">
            <v>6105AK124-6264-MSTD-0003</v>
          </cell>
          <cell r="C4067" t="str">
            <v>Bulk Diesel Storage 1 - Auto ESD Shut-off Valves for Bulk Diesel Storage Yard 1A - Diesel Fuel Handling and Storage Design</v>
          </cell>
          <cell r="D4067" t="str">
            <v>'-</v>
          </cell>
          <cell r="E4067" t="str">
            <v>RES - Reserved Placeholder</v>
          </cell>
          <cell r="F4067" t="str">
            <v>Pending</v>
          </cell>
        </row>
        <row r="4068">
          <cell r="B4068" t="str">
            <v>6105AK124-6264-MSTD-0004</v>
          </cell>
          <cell r="C4068" t="str">
            <v>Bulk Diesel Storage 1 - Emergency Equip for Bulk Diesel Storage Fuel System Yard 1B - Diesel Fuel Handling and Storage Design</v>
          </cell>
          <cell r="D4068" t="str">
            <v>'-</v>
          </cell>
          <cell r="E4068" t="str">
            <v>RES - Reserved Placeholder</v>
          </cell>
          <cell r="F4068" t="str">
            <v>Pending</v>
          </cell>
        </row>
        <row r="4069">
          <cell r="B4069" t="str">
            <v>6105AK124-6264-MSTD-0005</v>
          </cell>
          <cell r="C4069" t="str">
            <v>Bulk Diesel Storage 1 - Collection Sump from Bunds for Bulk Diesel Storage Yard 1B - Diesel Fuel Handling and Storage Design</v>
          </cell>
          <cell r="D4069" t="str">
            <v>'-</v>
          </cell>
          <cell r="E4069" t="str">
            <v>RES - Reserved Placeholder</v>
          </cell>
          <cell r="F4069" t="str">
            <v>Pending</v>
          </cell>
        </row>
        <row r="4070">
          <cell r="B4070" t="str">
            <v>6105AK124-6264-MSTD-0006</v>
          </cell>
          <cell r="C4070" t="str">
            <v>Bulk Diesel Storage 1 - Auto ESD Shut-off Valves for Bulk Diesel Storage Yard 1B - Diesel Fuel Handling and Storage Design</v>
          </cell>
          <cell r="D4070" t="str">
            <v>'-</v>
          </cell>
          <cell r="E4070" t="str">
            <v>RES - Reserved Placeholder</v>
          </cell>
          <cell r="F4070" t="str">
            <v>Pending</v>
          </cell>
        </row>
        <row r="4071">
          <cell r="B4071" t="str">
            <v>6105AK124-6264-TRPT-0001</v>
          </cell>
          <cell r="C4071" t="str">
            <v>Bulk Diesel Storage 1 - Collection Sump from Bunds for Bulk Diesel Storage Yard 1A - Site Surveying and Geotechnical Report</v>
          </cell>
          <cell r="D4071" t="str">
            <v>'-</v>
          </cell>
          <cell r="E4071" t="str">
            <v>RES - Reserved Placeholder</v>
          </cell>
          <cell r="F4071" t="str">
            <v>Pending</v>
          </cell>
        </row>
        <row r="4072">
          <cell r="B4072" t="str">
            <v>6105AK124-6264-TRPT-0002</v>
          </cell>
          <cell r="C4072" t="str">
            <v>Bulk Diesel Storage 1 - Fire Wall Protection System for Bulk Diesel Storage Yard 1A - Site Surveying and Geotechnical Report</v>
          </cell>
          <cell r="D4072" t="str">
            <v>'-</v>
          </cell>
          <cell r="E4072" t="str">
            <v>RES - Reserved Placeholder</v>
          </cell>
          <cell r="F4072" t="str">
            <v>Pending</v>
          </cell>
        </row>
        <row r="4073">
          <cell r="B4073" t="str">
            <v>6105AK124-6264-TRPT-0003</v>
          </cell>
          <cell r="C4073" t="str">
            <v>Bulk Diesel Storage 1 - Fire Protection System for Bulk Diesel Storage Yard 1A - Site Surveying and Geotechnical Report</v>
          </cell>
          <cell r="D4073" t="str">
            <v>'-</v>
          </cell>
          <cell r="E4073" t="str">
            <v>RES - Reserved Placeholder</v>
          </cell>
          <cell r="F4073" t="str">
            <v>Pending</v>
          </cell>
        </row>
        <row r="4074">
          <cell r="B4074" t="str">
            <v>6105AK124-6264-TRPT-0004</v>
          </cell>
          <cell r="C4074" t="str">
            <v>Bulk Diesel Storage 1 - Collection Sump from Bunds for Bulk Diesel Storage Yard 1B - Site Surveying and Geotechnical Report</v>
          </cell>
          <cell r="D4074" t="str">
            <v>'-</v>
          </cell>
          <cell r="E4074" t="str">
            <v>RES - Reserved Placeholder</v>
          </cell>
          <cell r="F4074" t="str">
            <v>Pending</v>
          </cell>
        </row>
        <row r="4075">
          <cell r="B4075" t="str">
            <v>6105AK124-6264-TRPT-0005</v>
          </cell>
          <cell r="C4075" t="str">
            <v>Bulk Diesel Storage 1 - Fire Wall Protection System for Bulk Diesel Storage Yard 1B - Site Surveying and Geotechnical Report</v>
          </cell>
          <cell r="D4075" t="str">
            <v>'-</v>
          </cell>
          <cell r="E4075" t="str">
            <v>RES - Reserved Placeholder</v>
          </cell>
          <cell r="F4075" t="str">
            <v>Pending</v>
          </cell>
        </row>
        <row r="4076">
          <cell r="B4076" t="str">
            <v>6105AK124-6264-TRPT-0006</v>
          </cell>
          <cell r="C4076" t="str">
            <v>Bulk Diesel Storage 1 - Fire Protection System for Bulk Diesel Storage Yard 1B - Site Surveying and Geotechnical Report</v>
          </cell>
          <cell r="D4076" t="str">
            <v>'-</v>
          </cell>
          <cell r="E4076" t="str">
            <v>RES - Reserved Placeholder</v>
          </cell>
          <cell r="F4076" t="str">
            <v>Pending</v>
          </cell>
        </row>
        <row r="4077">
          <cell r="B4077" t="str">
            <v>6105AK124-6264-TSPC-0001</v>
          </cell>
          <cell r="C4077" t="str">
            <v>Bulk Diesel Storage 1 - Earthing System for Bulk Diesel Storage Yard 1A - Civil Design and Requirements</v>
          </cell>
          <cell r="D4077" t="str">
            <v>'-</v>
          </cell>
          <cell r="E4077" t="str">
            <v>RES - Reserved Placeholder</v>
          </cell>
          <cell r="F4077" t="str">
            <v>Pending</v>
          </cell>
        </row>
        <row r="4078">
          <cell r="B4078" t="str">
            <v>6105AK124-6264-TSPC-0002</v>
          </cell>
          <cell r="C4078" t="str">
            <v>Bulk Diesel Storage 1 - Bund wall System for Bulk Diesel Storage Yard 1A - Civil Design and Requirements</v>
          </cell>
          <cell r="D4078" t="str">
            <v>'-</v>
          </cell>
          <cell r="E4078" t="str">
            <v>RES - Reserved Placeholder</v>
          </cell>
          <cell r="F4078" t="str">
            <v>Pending</v>
          </cell>
        </row>
        <row r="4079">
          <cell r="B4079" t="str">
            <v>6105AK124-6264-TSPC-0003</v>
          </cell>
          <cell r="C4079" t="str">
            <v>Bulk Diesel Storage 1 - Collection Sump from Bunds for Bulk Diesel Storage Yard 1A - Civil Design and Requirements</v>
          </cell>
          <cell r="D4079" t="str">
            <v>'-</v>
          </cell>
          <cell r="E4079" t="str">
            <v>RES - Reserved Placeholder</v>
          </cell>
          <cell r="F4079" t="str">
            <v>Pending</v>
          </cell>
        </row>
        <row r="4080">
          <cell r="B4080" t="str">
            <v>6105AK124-6264-TSPC-0004</v>
          </cell>
          <cell r="C4080" t="str">
            <v>Bulk Diesel Storage 1 - Fire Wall Protection System for Bulk Diesel Storage Yard 1A - Civil Design and Requirements</v>
          </cell>
          <cell r="D4080" t="str">
            <v>'-</v>
          </cell>
          <cell r="E4080" t="str">
            <v>RES - Reserved Placeholder</v>
          </cell>
          <cell r="F4080" t="str">
            <v>Pending</v>
          </cell>
        </row>
        <row r="4081">
          <cell r="B4081" t="str">
            <v>6105AK124-6264-TSPC-0005</v>
          </cell>
          <cell r="C4081" t="str">
            <v>Bulk Diesel Storage 1 - Fire Protection System for Bulk Diesel Storage Yard 1A - Civil Design and Requirements</v>
          </cell>
          <cell r="D4081" t="str">
            <v>'-</v>
          </cell>
          <cell r="E4081" t="str">
            <v>RES - Reserved Placeholder</v>
          </cell>
          <cell r="F4081" t="str">
            <v>Pending</v>
          </cell>
        </row>
        <row r="4082">
          <cell r="B4082" t="str">
            <v>6105AK124-6264-TSPC-0006</v>
          </cell>
          <cell r="C4082" t="str">
            <v>Bulk Diesel Storage 1 - Earthing System for Bulk Diesel Storage Yard 1B - Civil Design and Requirements</v>
          </cell>
          <cell r="D4082" t="str">
            <v>'-</v>
          </cell>
          <cell r="E4082" t="str">
            <v>RES - Reserved Placeholder</v>
          </cell>
          <cell r="F4082" t="str">
            <v>Pending</v>
          </cell>
        </row>
        <row r="4083">
          <cell r="B4083" t="str">
            <v>6105AK124-6264-TSPC-0007</v>
          </cell>
          <cell r="C4083" t="str">
            <v>Bulk Diesel Storage 1 - Bund wall System for Bulk Diesel Storage Yard 1B - Civil Design and Requirements</v>
          </cell>
          <cell r="D4083" t="str">
            <v>'-</v>
          </cell>
          <cell r="E4083" t="str">
            <v>RES - Reserved Placeholder</v>
          </cell>
          <cell r="F4083" t="str">
            <v>Pending</v>
          </cell>
        </row>
        <row r="4084">
          <cell r="B4084" t="str">
            <v>6105AK124-6264-TSPC-0008</v>
          </cell>
          <cell r="C4084" t="str">
            <v>Bulk Diesel Storage 1 - Collection Sump from Bunds for Bulk Diesel Storage Yard 1B - Civil Design and Requirements</v>
          </cell>
          <cell r="D4084" t="str">
            <v>'-</v>
          </cell>
          <cell r="E4084" t="str">
            <v>RES - Reserved Placeholder</v>
          </cell>
          <cell r="F4084" t="str">
            <v>Pending</v>
          </cell>
        </row>
        <row r="4085">
          <cell r="B4085" t="str">
            <v>6105AK124-6264-TSPC-0009</v>
          </cell>
          <cell r="C4085" t="str">
            <v>Bulk Diesel Storage 1 - Fire Wall Protection System for Bulk Diesel Storage Yard 1B - Civil Design and Requirements</v>
          </cell>
          <cell r="D4085" t="str">
            <v>'-</v>
          </cell>
          <cell r="E4085" t="str">
            <v>RES - Reserved Placeholder</v>
          </cell>
          <cell r="F4085" t="str">
            <v>Pending</v>
          </cell>
        </row>
        <row r="4086">
          <cell r="B4086" t="str">
            <v>6105AK124-6264-TSPC-0010</v>
          </cell>
          <cell r="C4086" t="str">
            <v>Bulk Diesel Storage 1 - Fire Protection System for Bulk Diesel Storage Yard 1B - Civil Design and Requirements</v>
          </cell>
          <cell r="D4086" t="str">
            <v>'-</v>
          </cell>
          <cell r="E4086" t="str">
            <v>RES - Reserved Placeholder</v>
          </cell>
          <cell r="F4086" t="str">
            <v>Pending</v>
          </cell>
        </row>
        <row r="4087">
          <cell r="B4087" t="str">
            <v>6105AK124-6264-WELE-0001</v>
          </cell>
          <cell r="C4087" t="str">
            <v>Bulk Diesel Storage 1 - Bund wall System for Bulk Diesel Storage Yard 1A - Bulk Earth Works Design and Report</v>
          </cell>
          <cell r="D4087" t="str">
            <v>'-</v>
          </cell>
          <cell r="E4087" t="str">
            <v>RES - Reserved Placeholder</v>
          </cell>
          <cell r="F4087" t="str">
            <v>Pending</v>
          </cell>
        </row>
        <row r="4088">
          <cell r="B4088" t="str">
            <v>6105AK124-6264-WELE-0002</v>
          </cell>
          <cell r="C4088" t="str">
            <v>Bulk Diesel Storage 1 - Collection Sump from Bunds for Bulk Diesel Storage Yard 1A - Bulk Earth Works Design and Report</v>
          </cell>
          <cell r="D4088" t="str">
            <v>'-</v>
          </cell>
          <cell r="E4088" t="str">
            <v>RES - Reserved Placeholder</v>
          </cell>
          <cell r="F4088" t="str">
            <v>Pending</v>
          </cell>
        </row>
        <row r="4089">
          <cell r="B4089" t="str">
            <v>6105AK124-6264-WELE-0003</v>
          </cell>
          <cell r="C4089" t="str">
            <v>Bulk Diesel Storage 1 - Bund wall System for Bulk Diesel Storage Yard 1B - Bulk Earth Works Design and Report</v>
          </cell>
          <cell r="D4089" t="str">
            <v>'-</v>
          </cell>
          <cell r="E4089" t="str">
            <v>RES - Reserved Placeholder</v>
          </cell>
          <cell r="F4089" t="str">
            <v>Pending</v>
          </cell>
        </row>
        <row r="4090">
          <cell r="B4090" t="str">
            <v>6105AK124-6264-WELE-0004</v>
          </cell>
          <cell r="C4090" t="str">
            <v>Bulk Diesel Storage 1 - Collection Sump from Bunds for Bulk Diesel Storage Yard 1B - Bulk Earth Works Design and Report</v>
          </cell>
          <cell r="D4090" t="str">
            <v>'-</v>
          </cell>
          <cell r="E4090" t="str">
            <v>RES - Reserved Placeholder</v>
          </cell>
          <cell r="F4090" t="str">
            <v>Pending</v>
          </cell>
        </row>
        <row r="4091">
          <cell r="B4091" t="str">
            <v>6105AK124-6264-WLAY-0001</v>
          </cell>
          <cell r="C4091" t="str">
            <v>Bulk Diesel Storage 1 - Bund wall System for Bulk Diesel Storage Yard 1A - Drainage, Run-off and Impoundment Design</v>
          </cell>
          <cell r="D4091" t="str">
            <v>'-</v>
          </cell>
          <cell r="E4091" t="str">
            <v>RES - Reserved Placeholder</v>
          </cell>
          <cell r="F4091" t="str">
            <v>Pending</v>
          </cell>
        </row>
        <row r="4092">
          <cell r="B4092" t="str">
            <v>6105AK124-6264-WLAY-0002</v>
          </cell>
          <cell r="C4092" t="str">
            <v>Bulk Diesel Storage 1 - Collection Sump from Bunds for Bulk Diesel Storage Yard 1A - Drainage, Run-off and Impoundment Design</v>
          </cell>
          <cell r="D4092" t="str">
            <v>'-</v>
          </cell>
          <cell r="E4092" t="str">
            <v>RES - Reserved Placeholder</v>
          </cell>
          <cell r="F4092" t="str">
            <v>Pending</v>
          </cell>
        </row>
        <row r="4093">
          <cell r="B4093" t="str">
            <v>6105AK124-6264-WLAY-0003</v>
          </cell>
          <cell r="C4093" t="str">
            <v>Bulk Diesel Storage 1 - Fire Protection System for Bulk Diesel Storage Yard 1A - Drainage, Run-off and Impoundment Design</v>
          </cell>
          <cell r="D4093" t="str">
            <v>'-</v>
          </cell>
          <cell r="E4093" t="str">
            <v>RES - Reserved Placeholder</v>
          </cell>
          <cell r="F4093" t="str">
            <v>Pending</v>
          </cell>
        </row>
        <row r="4094">
          <cell r="B4094" t="str">
            <v>6105AK124-6264-WLAY-0004</v>
          </cell>
          <cell r="C4094" t="str">
            <v>Bulk Diesel Storage 1 - Bund wall System for Bulk Diesel Storage Yard 1B - Drainage, Run-off and Impoundment Design</v>
          </cell>
          <cell r="D4094" t="str">
            <v>'-</v>
          </cell>
          <cell r="E4094" t="str">
            <v>RES - Reserved Placeholder</v>
          </cell>
          <cell r="F4094" t="str">
            <v>Pending</v>
          </cell>
        </row>
        <row r="4095">
          <cell r="B4095" t="str">
            <v>6105AK124-6264-WLAY-0005</v>
          </cell>
          <cell r="C4095" t="str">
            <v>Bulk Diesel Storage 1 - Collection Sump from Bunds for Bulk Diesel Storage Yard 1B - Drainage, Run-off and Impoundment Design</v>
          </cell>
          <cell r="D4095" t="str">
            <v>'-</v>
          </cell>
          <cell r="E4095" t="str">
            <v>RES - Reserved Placeholder</v>
          </cell>
          <cell r="F4095" t="str">
            <v>Pending</v>
          </cell>
        </row>
        <row r="4096">
          <cell r="B4096" t="str">
            <v>6105AK124-6264-WLAY-0006</v>
          </cell>
          <cell r="C4096" t="str">
            <v>Bulk Diesel Storage 1 - Fire Protection System for Bulk Diesel Storage Yard 1B - Drainage, Run-off and Impoundment Design</v>
          </cell>
          <cell r="D4096" t="str">
            <v>'-</v>
          </cell>
          <cell r="E4096" t="str">
            <v>RES - Reserved Placeholder</v>
          </cell>
          <cell r="F4096" t="str">
            <v>Pending</v>
          </cell>
        </row>
        <row r="4097">
          <cell r="B4097" t="str">
            <v>6105AK124-6264-WTRP-0001</v>
          </cell>
          <cell r="C4097" t="str">
            <v>Bulk Diesel Storage 1 - Earthing System for Bulk Diesel Storage Yard 1A - Soil Resistivity Testing Report</v>
          </cell>
          <cell r="D4097" t="str">
            <v>'-</v>
          </cell>
          <cell r="E4097" t="str">
            <v>RES - Reserved Placeholder</v>
          </cell>
          <cell r="F4097" t="str">
            <v>Pending</v>
          </cell>
        </row>
        <row r="4098">
          <cell r="B4098" t="str">
            <v>6105AK124-6264-WTRP-0002</v>
          </cell>
          <cell r="C4098" t="str">
            <v>Bulk Diesel Storage 1 - Bund wall System for Bulk Diesel Storage Yard 1A - Soil Classification and Nomination Deliverables</v>
          </cell>
          <cell r="D4098" t="str">
            <v>'-</v>
          </cell>
          <cell r="E4098" t="str">
            <v>RES - Reserved Placeholder</v>
          </cell>
          <cell r="F4098" t="str">
            <v>Pending</v>
          </cell>
        </row>
        <row r="4099">
          <cell r="B4099" t="str">
            <v>6105AK124-6264-WTRP-0003</v>
          </cell>
          <cell r="C4099" t="str">
            <v>Bulk Diesel Storage 1 - Fire Wall Protection System for Bulk Diesel Storage Yard 1A - Soil Classification and Nomination Deliverables</v>
          </cell>
          <cell r="D4099" t="str">
            <v>'-</v>
          </cell>
          <cell r="E4099" t="str">
            <v>RES - Reserved Placeholder</v>
          </cell>
          <cell r="F4099" t="str">
            <v>Pending</v>
          </cell>
        </row>
        <row r="4100">
          <cell r="B4100" t="str">
            <v>6105AK124-6264-WTRP-0004</v>
          </cell>
          <cell r="C4100" t="str">
            <v>Bulk Diesel Storage 1 - Earthing System for Bulk Diesel Storage Yard 1B - Soil Resistivity Testing Report</v>
          </cell>
          <cell r="D4100" t="str">
            <v>'-</v>
          </cell>
          <cell r="E4100" t="str">
            <v>RES - Reserved Placeholder</v>
          </cell>
          <cell r="F4100" t="str">
            <v>Pending</v>
          </cell>
        </row>
        <row r="4101">
          <cell r="B4101" t="str">
            <v>6105AK124-6264-WTRP-0005</v>
          </cell>
          <cell r="C4101" t="str">
            <v>Bulk Diesel Storage 1 - Bund wall System for Bulk Diesel Storage Yard 1B - Soil Classification and Nomination Deliverables</v>
          </cell>
          <cell r="D4101" t="str">
            <v>'-</v>
          </cell>
          <cell r="E4101" t="str">
            <v>RES - Reserved Placeholder</v>
          </cell>
          <cell r="F4101" t="str">
            <v>Pending</v>
          </cell>
        </row>
        <row r="4102">
          <cell r="B4102" t="str">
            <v>6105AK124-6264-WTRP-0006</v>
          </cell>
          <cell r="C4102" t="str">
            <v>Bulk Diesel Storage 1 - Fire Wall Protection System for Bulk Diesel Storage Yard 1B - Soil Classification and Nomination Deliverables</v>
          </cell>
          <cell r="D4102" t="str">
            <v>'-</v>
          </cell>
          <cell r="E4102" t="str">
            <v>RES - Reserved Placeholder</v>
          </cell>
          <cell r="F4102" t="str">
            <v>Pending</v>
          </cell>
        </row>
        <row r="4103">
          <cell r="B4103" t="str">
            <v>6105AK124-6265-CFND-0001</v>
          </cell>
          <cell r="C4103" t="str">
            <v>Truck Diesel Unloading and Power Station 1 - Drainage and Collection System for Diesel Offloading Station 1A - Civil Foundation Design</v>
          </cell>
          <cell r="D4103" t="str">
            <v>'-</v>
          </cell>
          <cell r="E4103" t="str">
            <v>RES - Reserved Placeholder</v>
          </cell>
          <cell r="F4103" t="str">
            <v>Pending</v>
          </cell>
        </row>
        <row r="4104">
          <cell r="B4104" t="str">
            <v>6105AK124-6265-CFND-0002</v>
          </cell>
          <cell r="C4104" t="str">
            <v>Truck Diesel Unloading and Power Station 1 - Drainage and Collection System for Diesel Offloading Station 1A - Plinth Design and Layout</v>
          </cell>
          <cell r="D4104" t="str">
            <v>'-</v>
          </cell>
          <cell r="E4104" t="str">
            <v>RES - Reserved Placeholder</v>
          </cell>
          <cell r="F4104" t="str">
            <v>Pending</v>
          </cell>
        </row>
        <row r="4105">
          <cell r="B4105" t="str">
            <v>6105AK124-6265-CFND-0003</v>
          </cell>
          <cell r="C4105" t="str">
            <v>Truck Diesel Unloading and Power Station 1 - Drainage and Collection System for Diesel Offloading Station 1B - Civil Foundation Design</v>
          </cell>
          <cell r="D4105" t="str">
            <v>'-</v>
          </cell>
          <cell r="E4105" t="str">
            <v>RES - Reserved Placeholder</v>
          </cell>
          <cell r="F4105" t="str">
            <v>Pending</v>
          </cell>
        </row>
        <row r="4106">
          <cell r="B4106" t="str">
            <v>6105AK124-6265-CFND-0004</v>
          </cell>
          <cell r="C4106" t="str">
            <v>Truck Diesel Unloading and Power Station 1 - Drainage and Collection System for Diesel Offloading Station 1B - Plinth Design and Layout</v>
          </cell>
          <cell r="D4106" t="str">
            <v>'-</v>
          </cell>
          <cell r="E4106" t="str">
            <v>RES - Reserved Placeholder</v>
          </cell>
          <cell r="F4106" t="str">
            <v>Pending</v>
          </cell>
        </row>
        <row r="4107">
          <cell r="B4107" t="str">
            <v>6105AK124-6265-CGAD-0001</v>
          </cell>
          <cell r="C4107" t="str">
            <v>Truck Diesel Unloading and Power Station 1 - Drainage and Collection System for Diesel Offloading Station 1A - Buildings and Structures GA</v>
          </cell>
          <cell r="D4107" t="str">
            <v>'-</v>
          </cell>
          <cell r="E4107" t="str">
            <v>RES - Reserved Placeholder</v>
          </cell>
          <cell r="F4107" t="str">
            <v>Pending</v>
          </cell>
        </row>
        <row r="4108">
          <cell r="B4108" t="str">
            <v>6105AK124-6265-CGAD-0002</v>
          </cell>
          <cell r="C4108" t="str">
            <v>Truck Diesel Unloading and Power Station 1 - Drainage and Collection System for Diesel Offloading Station 1A - Terrace Equipment GA</v>
          </cell>
          <cell r="D4108" t="str">
            <v>'-</v>
          </cell>
          <cell r="E4108" t="str">
            <v>RES - Reserved Placeholder</v>
          </cell>
          <cell r="F4108" t="str">
            <v>Pending</v>
          </cell>
        </row>
        <row r="4109">
          <cell r="B4109" t="str">
            <v>6105AK124-6265-CGAD-0003</v>
          </cell>
          <cell r="C4109" t="str">
            <v>Truck Diesel Unloading and Power Station 1 - Drainage and Collection System for Diesel Offloading Station 1A - Stormwater and Effluent System Design</v>
          </cell>
          <cell r="D4109" t="str">
            <v>'-</v>
          </cell>
          <cell r="E4109" t="str">
            <v>RES - Reserved Placeholder</v>
          </cell>
          <cell r="F4109" t="str">
            <v>Pending</v>
          </cell>
        </row>
        <row r="4110">
          <cell r="B4110" t="str">
            <v>6105AK124-6265-CGAD-0004</v>
          </cell>
          <cell r="C4110" t="str">
            <v>Truck Diesel Unloading and Power Station 1 - Earthing System for Diesel Offloading Station 1A - Lighting Design and Layout GA</v>
          </cell>
          <cell r="D4110" t="str">
            <v>'-</v>
          </cell>
          <cell r="E4110" t="str">
            <v>RES - Reserved Placeholder</v>
          </cell>
          <cell r="F4110" t="str">
            <v>Pending</v>
          </cell>
        </row>
        <row r="4111">
          <cell r="B4111" t="str">
            <v>6105AK124-6265-CGAD-0005</v>
          </cell>
          <cell r="C4111" t="str">
            <v>Truck Diesel Unloading and Power Station 1 - Drainage and Collection System for Diesel Offloading Station 1B - Buildings and Structures GA</v>
          </cell>
          <cell r="D4111" t="str">
            <v>'-</v>
          </cell>
          <cell r="E4111" t="str">
            <v>RES - Reserved Placeholder</v>
          </cell>
          <cell r="F4111" t="str">
            <v>Pending</v>
          </cell>
        </row>
        <row r="4112">
          <cell r="B4112" t="str">
            <v>6105AK124-6265-CGAD-0006</v>
          </cell>
          <cell r="C4112" t="str">
            <v>Truck Diesel Unloading and Power Station 1 - Drainage and Collection System for Diesel Offloading Station 1B - Terrace Equipment GA</v>
          </cell>
          <cell r="D4112" t="str">
            <v>'-</v>
          </cell>
          <cell r="E4112" t="str">
            <v>RES - Reserved Placeholder</v>
          </cell>
          <cell r="F4112" t="str">
            <v>Pending</v>
          </cell>
        </row>
        <row r="4113">
          <cell r="B4113" t="str">
            <v>6105AK124-6265-CGAD-0007</v>
          </cell>
          <cell r="C4113" t="str">
            <v>Truck Diesel Unloading and Power Station 1 - Drainage and Collection System for Diesel Offloading Station 1B - Stormwater and Effluent System Design</v>
          </cell>
          <cell r="D4113" t="str">
            <v>'-</v>
          </cell>
          <cell r="E4113" t="str">
            <v>RES - Reserved Placeholder</v>
          </cell>
          <cell r="F4113" t="str">
            <v>Pending</v>
          </cell>
        </row>
        <row r="4114">
          <cell r="B4114" t="str">
            <v>6105AK124-6265-CGAD-0008</v>
          </cell>
          <cell r="C4114" t="str">
            <v>Truck Diesel Unloading and Power Station 1 - Earthing System for Diesel Offloading Station 1B - Lighting Design and Layout GA</v>
          </cell>
          <cell r="D4114" t="str">
            <v>'-</v>
          </cell>
          <cell r="E4114" t="str">
            <v>RES - Reserved Placeholder</v>
          </cell>
          <cell r="F4114" t="str">
            <v>Pending</v>
          </cell>
        </row>
        <row r="4115">
          <cell r="B4115" t="str">
            <v>6105AK124-6265-CMDL-0001</v>
          </cell>
          <cell r="C4115" t="str">
            <v>Truck Diesel Unloading and Power Station 1 - Drainage and Collection System for Diesel Offloading Station 1A - 3D Designs and Drawings</v>
          </cell>
          <cell r="D4115" t="str">
            <v>'-</v>
          </cell>
          <cell r="E4115" t="str">
            <v>RES - Reserved Placeholder</v>
          </cell>
          <cell r="F4115" t="str">
            <v>Pending</v>
          </cell>
        </row>
        <row r="4116">
          <cell r="B4116" t="str">
            <v>6105AK124-6265-CMDL-0002</v>
          </cell>
          <cell r="C4116" t="str">
            <v>Truck Diesel Unloading and Power Station 1 - Earthing System for Diesel Offloading Station 1A - 3D Designs and Drawings</v>
          </cell>
          <cell r="D4116" t="str">
            <v>'-</v>
          </cell>
          <cell r="E4116" t="str">
            <v>RES - Reserved Placeholder</v>
          </cell>
          <cell r="F4116" t="str">
            <v>Pending</v>
          </cell>
        </row>
        <row r="4117">
          <cell r="B4117" t="str">
            <v>6105AK124-6265-CMDL-0003</v>
          </cell>
          <cell r="C4117" t="str">
            <v>Truck Diesel Unloading and Power Station 1 - Drainage and Collection System for Diesel Offloading Station 1B - 3D Designs and Drawings</v>
          </cell>
          <cell r="D4117" t="str">
            <v>'-</v>
          </cell>
          <cell r="E4117" t="str">
            <v>RES - Reserved Placeholder</v>
          </cell>
          <cell r="F4117" t="str">
            <v>Pending</v>
          </cell>
        </row>
        <row r="4118">
          <cell r="B4118" t="str">
            <v>6105AK124-6265-CMDL-0004</v>
          </cell>
          <cell r="C4118" t="str">
            <v>Truck Diesel Unloading and Power Station 1 - Earthing System for Diesel Offloading Station 1B - 3D Designs and Drawings</v>
          </cell>
          <cell r="D4118" t="str">
            <v>'-</v>
          </cell>
          <cell r="E4118" t="str">
            <v>RES - Reserved Placeholder</v>
          </cell>
          <cell r="F4118" t="str">
            <v>Pending</v>
          </cell>
        </row>
        <row r="4119">
          <cell r="B4119" t="str">
            <v>6105AK124-6265-CPLN-0001</v>
          </cell>
          <cell r="C4119" t="str">
            <v>Truck Diesel Unloading and Power Station 1 - Drainage and Collection System for Diesel Offloading Station 1A - Civil Works Execution Plan</v>
          </cell>
          <cell r="D4119" t="str">
            <v>'-</v>
          </cell>
          <cell r="E4119" t="str">
            <v>RES - Reserved Placeholder</v>
          </cell>
          <cell r="F4119" t="str">
            <v>Pending</v>
          </cell>
        </row>
        <row r="4120">
          <cell r="B4120" t="str">
            <v>6105AK124-6265-CPLN-0002</v>
          </cell>
          <cell r="C4120" t="str">
            <v>Truck Diesel Unloading and Power Station 1 - Earthing System for Diesel Offloading Station 1A - Civil Works Execution Plan</v>
          </cell>
          <cell r="D4120" t="str">
            <v>'-</v>
          </cell>
          <cell r="E4120" t="str">
            <v>RES - Reserved Placeholder</v>
          </cell>
          <cell r="F4120" t="str">
            <v>Pending</v>
          </cell>
        </row>
        <row r="4121">
          <cell r="B4121" t="str">
            <v>6105AK124-6265-CPLN-0003</v>
          </cell>
          <cell r="C4121" t="str">
            <v>Truck Diesel Unloading and Power Station 1 - Drainage and Collection System for Diesel Offloading Station 1B - Civil Works Execution Plan</v>
          </cell>
          <cell r="D4121" t="str">
            <v>'-</v>
          </cell>
          <cell r="E4121" t="str">
            <v>RES - Reserved Placeholder</v>
          </cell>
          <cell r="F4121" t="str">
            <v>Pending</v>
          </cell>
        </row>
        <row r="4122">
          <cell r="B4122" t="str">
            <v>6105AK124-6265-CPLN-0004</v>
          </cell>
          <cell r="C4122" t="str">
            <v>Truck Diesel Unloading and Power Station 1 - Earthing System for Diesel Offloading Station 1B - Civil Works Execution Plan</v>
          </cell>
          <cell r="D4122" t="str">
            <v>'-</v>
          </cell>
          <cell r="E4122" t="str">
            <v>RES - Reserved Placeholder</v>
          </cell>
          <cell r="F4122" t="str">
            <v>Pending</v>
          </cell>
        </row>
        <row r="4123">
          <cell r="B4123" t="str">
            <v>6105AK124-6265-CSEC-0001</v>
          </cell>
          <cell r="C4123" t="str">
            <v>Truck Diesel Unloading and Power Station 1 - Earthing System for Diesel Offloading Station 1A - Corrosion Prevention and Protection Design</v>
          </cell>
          <cell r="D4123" t="str">
            <v>'-</v>
          </cell>
          <cell r="E4123" t="str">
            <v>RES - Reserved Placeholder</v>
          </cell>
          <cell r="F4123" t="str">
            <v>Pending</v>
          </cell>
        </row>
        <row r="4124">
          <cell r="B4124" t="str">
            <v>6105AK124-6265-CSEC-0002</v>
          </cell>
          <cell r="C4124" t="str">
            <v>Truck Diesel Unloading and Power Station 1 - Earthing System for Diesel Offloading Station 1A - Structural Earthing and Bonding Design</v>
          </cell>
          <cell r="D4124" t="str">
            <v>'-</v>
          </cell>
          <cell r="E4124" t="str">
            <v>RES - Reserved Placeholder</v>
          </cell>
          <cell r="F4124" t="str">
            <v>Pending</v>
          </cell>
        </row>
        <row r="4125">
          <cell r="B4125" t="str">
            <v>6105AK124-6265-CSEC-0003</v>
          </cell>
          <cell r="C4125" t="str">
            <v>Truck Diesel Unloading and Power Station 1 - Earthing System for Diesel Offloading Station 1B - Corrosion Prevention and Protection Design</v>
          </cell>
          <cell r="D4125" t="str">
            <v>'-</v>
          </cell>
          <cell r="E4125" t="str">
            <v>RES - Reserved Placeholder</v>
          </cell>
          <cell r="F4125" t="str">
            <v>Pending</v>
          </cell>
        </row>
        <row r="4126">
          <cell r="B4126" t="str">
            <v>6105AK124-6265-CSEC-0004</v>
          </cell>
          <cell r="C4126" t="str">
            <v>Truck Diesel Unloading and Power Station 1 - Earthing System for Diesel Offloading Station 1B - Structural Earthing and Bonding Design</v>
          </cell>
          <cell r="D4126" t="str">
            <v>'-</v>
          </cell>
          <cell r="E4126" t="str">
            <v>RES - Reserved Placeholder</v>
          </cell>
          <cell r="F4126" t="str">
            <v>Pending</v>
          </cell>
        </row>
        <row r="4127">
          <cell r="B4127" t="str">
            <v>6105AK124-6265-CSPC-0001</v>
          </cell>
          <cell r="C4127" t="str">
            <v>Truck Diesel Unloading and Power Station 1 - Drainage and Collection System for Diesel Offloading Station 1A - Civil Design Requirements</v>
          </cell>
          <cell r="D4127" t="str">
            <v>'-</v>
          </cell>
          <cell r="E4127" t="str">
            <v>RES - Reserved Placeholder</v>
          </cell>
          <cell r="F4127" t="str">
            <v>Pending</v>
          </cell>
        </row>
        <row r="4128">
          <cell r="B4128" t="str">
            <v>6105AK124-6265-CSPC-0002</v>
          </cell>
          <cell r="C4128" t="str">
            <v>Truck Diesel Unloading and Power Station 1 - Drainage and Collection System for Diesel Offloading Station 1A - Excavation, Trenching and Compacting Design</v>
          </cell>
          <cell r="D4128" t="str">
            <v>'-</v>
          </cell>
          <cell r="E4128" t="str">
            <v>RES - Reserved Placeholder</v>
          </cell>
          <cell r="F4128" t="str">
            <v>Pending</v>
          </cell>
        </row>
        <row r="4129">
          <cell r="B4129" t="str">
            <v>6105AK124-6265-CSPC-0003</v>
          </cell>
          <cell r="C4129" t="str">
            <v>Truck Diesel Unloading and Power Station 1 - Drainage and Collection System for Diesel Offloading Station 1A - Concrete Construction Material Specifications</v>
          </cell>
          <cell r="D4129" t="str">
            <v>'-</v>
          </cell>
          <cell r="E4129" t="str">
            <v>RES - Reserved Placeholder</v>
          </cell>
          <cell r="F4129" t="str">
            <v>Pending</v>
          </cell>
        </row>
        <row r="4130">
          <cell r="B4130" t="str">
            <v>6105AK124-6265-CSPC-0004</v>
          </cell>
          <cell r="C4130" t="str">
            <v>Truck Diesel Unloading and Power Station 1 - Earthing System for Diesel Offloading Station 1A - Concrete Construction Material Specifications</v>
          </cell>
          <cell r="D4130" t="str">
            <v>'-</v>
          </cell>
          <cell r="E4130" t="str">
            <v>RES - Reserved Placeholder</v>
          </cell>
          <cell r="F4130" t="str">
            <v>Pending</v>
          </cell>
        </row>
        <row r="4131">
          <cell r="B4131" t="str">
            <v>6105AK124-6265-CSPC-0005</v>
          </cell>
          <cell r="C4131" t="str">
            <v>Truck Diesel Unloading and Power Station 1 - Earthing System for Diesel Offloading Station 1A - Excavation, Trenching and Compacting Design</v>
          </cell>
          <cell r="D4131" t="str">
            <v>'-</v>
          </cell>
          <cell r="E4131" t="str">
            <v>RES - Reserved Placeholder</v>
          </cell>
          <cell r="F4131" t="str">
            <v>Pending</v>
          </cell>
        </row>
        <row r="4132">
          <cell r="B4132" t="str">
            <v>6105AK124-6265-CSPC-0006</v>
          </cell>
          <cell r="C4132" t="str">
            <v>Truck Diesel Unloading and Power Station 1 - Drainage and Collection System for Diesel Offloading Station 1B - Civil Design Requirements</v>
          </cell>
          <cell r="D4132" t="str">
            <v>'-</v>
          </cell>
          <cell r="E4132" t="str">
            <v>RES - Reserved Placeholder</v>
          </cell>
          <cell r="F4132" t="str">
            <v>Pending</v>
          </cell>
        </row>
        <row r="4133">
          <cell r="B4133" t="str">
            <v>6105AK124-6265-CSPC-0007</v>
          </cell>
          <cell r="C4133" t="str">
            <v>Truck Diesel Unloading and Power Station 1 - Drainage and Collection System for Diesel Offloading Station 1B - Excavation, Trenching and Compacting Design</v>
          </cell>
          <cell r="D4133" t="str">
            <v>'-</v>
          </cell>
          <cell r="E4133" t="str">
            <v>RES - Reserved Placeholder</v>
          </cell>
          <cell r="F4133" t="str">
            <v>Pending</v>
          </cell>
        </row>
        <row r="4134">
          <cell r="B4134" t="str">
            <v>6105AK124-6265-CSPC-0008</v>
          </cell>
          <cell r="C4134" t="str">
            <v>Truck Diesel Unloading and Power Station 1 - Drainage and Collection System for Diesel Offloading Station 1B - Concrete Construction Material Specifications</v>
          </cell>
          <cell r="D4134" t="str">
            <v>'-</v>
          </cell>
          <cell r="E4134" t="str">
            <v>RES - Reserved Placeholder</v>
          </cell>
          <cell r="F4134" t="str">
            <v>Pending</v>
          </cell>
        </row>
        <row r="4135">
          <cell r="B4135" t="str">
            <v>6105AK124-6265-CSPC-0009</v>
          </cell>
          <cell r="C4135" t="str">
            <v>Truck Diesel Unloading and Power Station 1 - Earthing System for Diesel Offloading Station 1B - Concrete Construction Material Specifications</v>
          </cell>
          <cell r="D4135" t="str">
            <v>'-</v>
          </cell>
          <cell r="E4135" t="str">
            <v>RES - Reserved Placeholder</v>
          </cell>
          <cell r="F4135" t="str">
            <v>Pending</v>
          </cell>
        </row>
        <row r="4136">
          <cell r="B4136" t="str">
            <v>6105AK124-6265-CSPC-0010</v>
          </cell>
          <cell r="C4136" t="str">
            <v>Truck Diesel Unloading and Power Station 1 - Earthing System for Diesel Offloading Station 1B - Excavation, Trenching and Compacting Design</v>
          </cell>
          <cell r="D4136" t="str">
            <v>'-</v>
          </cell>
          <cell r="E4136" t="str">
            <v>RES - Reserved Placeholder</v>
          </cell>
          <cell r="F4136" t="str">
            <v>Pending</v>
          </cell>
        </row>
        <row r="4137">
          <cell r="B4137" t="str">
            <v>6105AK124-6265-CSTD-0001</v>
          </cell>
          <cell r="C4137" t="str">
            <v>Truck Diesel Unloading and Power Station 1 - Drainage and Collection System for Diesel Offloading Station 1A - Bund-wall Requirements and Design</v>
          </cell>
          <cell r="D4137" t="str">
            <v>'-</v>
          </cell>
          <cell r="E4137" t="str">
            <v>RES - Reserved Placeholder</v>
          </cell>
          <cell r="F4137" t="str">
            <v>Pending</v>
          </cell>
        </row>
        <row r="4138">
          <cell r="B4138" t="str">
            <v>6105AK124-6265-CSTD-0002</v>
          </cell>
          <cell r="C4138" t="str">
            <v>Truck Diesel Unloading and Power Station 1 - Drainage and Collection System for Diesel Offloading Station 1A - Fire Protection System Design (Civil Works)</v>
          </cell>
          <cell r="D4138" t="str">
            <v>'-</v>
          </cell>
          <cell r="E4138" t="str">
            <v>RES - Reserved Placeholder</v>
          </cell>
          <cell r="F4138" t="str">
            <v>Pending</v>
          </cell>
        </row>
        <row r="4139">
          <cell r="B4139" t="str">
            <v>6105AK124-6265-CSTD-0003</v>
          </cell>
          <cell r="C4139" t="str">
            <v>Truck Diesel Unloading and Power Station 1 - Drainage and Collection System for Diesel Offloading Station 1A - Civil Construction Requirements</v>
          </cell>
          <cell r="D4139" t="str">
            <v>'-</v>
          </cell>
          <cell r="E4139" t="str">
            <v>RES - Reserved Placeholder</v>
          </cell>
          <cell r="F4139" t="str">
            <v>Pending</v>
          </cell>
        </row>
        <row r="4140">
          <cell r="B4140" t="str">
            <v>6105AK124-6265-CSTD-0004</v>
          </cell>
          <cell r="C4140" t="str">
            <v>Truck Diesel Unloading and Power Station 1 - Drainage and Collection System for Diesel Offloading Station 1A - Underground Pipe Route and Cable Bedding Design</v>
          </cell>
          <cell r="D4140" t="str">
            <v>'-</v>
          </cell>
          <cell r="E4140" t="str">
            <v>RES - Reserved Placeholder</v>
          </cell>
          <cell r="F4140" t="str">
            <v>Pending</v>
          </cell>
        </row>
        <row r="4141">
          <cell r="B4141" t="str">
            <v>6105AK124-6265-CSTD-0005</v>
          </cell>
          <cell r="C4141" t="str">
            <v>Truck Diesel Unloading and Power Station 1 - Drainage and Collection System for Diesel Offloading Station 1B - Bund-wall Requirements and Design</v>
          </cell>
          <cell r="D4141" t="str">
            <v>'-</v>
          </cell>
          <cell r="E4141" t="str">
            <v>RES - Reserved Placeholder</v>
          </cell>
          <cell r="F4141" t="str">
            <v>Pending</v>
          </cell>
        </row>
        <row r="4142">
          <cell r="B4142" t="str">
            <v>6105AK124-6265-CSTD-0006</v>
          </cell>
          <cell r="C4142" t="str">
            <v>Truck Diesel Unloading and Power Station 1 - Drainage and Collection System for Diesel Offloading Station 1B - Fire Protection System Design (Civil Works)</v>
          </cell>
          <cell r="D4142" t="str">
            <v>'-</v>
          </cell>
          <cell r="E4142" t="str">
            <v>RES - Reserved Placeholder</v>
          </cell>
          <cell r="F4142" t="str">
            <v>Pending</v>
          </cell>
        </row>
        <row r="4143">
          <cell r="B4143" t="str">
            <v>6105AK124-6265-CSTD-0007</v>
          </cell>
          <cell r="C4143" t="str">
            <v>Truck Diesel Unloading and Power Station 1 - Drainage and Collection System for Diesel Offloading Station 1B - Civil Construction Requirements</v>
          </cell>
          <cell r="D4143" t="str">
            <v>'-</v>
          </cell>
          <cell r="E4143" t="str">
            <v>RES - Reserved Placeholder</v>
          </cell>
          <cell r="F4143" t="str">
            <v>Pending</v>
          </cell>
        </row>
        <row r="4144">
          <cell r="B4144" t="str">
            <v>6105AK124-6265-CSTD-0008</v>
          </cell>
          <cell r="C4144" t="str">
            <v>Truck Diesel Unloading and Power Station 1 - Drainage and Collection System for Diesel Offloading Station 1B - Underground Pipe Route and Cable Bedding Design</v>
          </cell>
          <cell r="D4144" t="str">
            <v>'-</v>
          </cell>
          <cell r="E4144" t="str">
            <v>RES - Reserved Placeholder</v>
          </cell>
          <cell r="F4144" t="str">
            <v>Pending</v>
          </cell>
        </row>
        <row r="4145">
          <cell r="B4145" t="str">
            <v>6105AK124-6265-ECAL-0001</v>
          </cell>
          <cell r="C4145" t="str">
            <v>Truck Diesel Unloading and Power Station 1 - Earthing System for Diesel Offloading Station 1A - Cable and Conductor Sizing (incl Volt Drop Calcs)</v>
          </cell>
          <cell r="D4145" t="str">
            <v>'-</v>
          </cell>
          <cell r="E4145" t="str">
            <v>RES - Reserved Placeholder</v>
          </cell>
          <cell r="F4145" t="str">
            <v>Pending</v>
          </cell>
        </row>
        <row r="4146">
          <cell r="B4146" t="str">
            <v>6105AK124-6265-ECAL-0002</v>
          </cell>
          <cell r="C4146" t="str">
            <v>Truck Diesel Unloading and Power Station 1 - Earthing System for Diesel Offloading Station 1A - Impedance and Burn-off Calculations</v>
          </cell>
          <cell r="D4146" t="str">
            <v>'-</v>
          </cell>
          <cell r="E4146" t="str">
            <v>RES - Reserved Placeholder</v>
          </cell>
          <cell r="F4146" t="str">
            <v>Pending</v>
          </cell>
        </row>
        <row r="4147">
          <cell r="B4147" t="str">
            <v>6105AK124-6265-ECAL-0003</v>
          </cell>
          <cell r="C4147" t="str">
            <v>Truck Diesel Unloading and Power Station 1 - Earthing System for Diesel Offloading Station 1B - Cable and Conductor Sizing (incl Volt Drop Calcs)</v>
          </cell>
          <cell r="D4147" t="str">
            <v>'-</v>
          </cell>
          <cell r="E4147" t="str">
            <v>RES - Reserved Placeholder</v>
          </cell>
          <cell r="F4147" t="str">
            <v>Pending</v>
          </cell>
        </row>
        <row r="4148">
          <cell r="B4148" t="str">
            <v>6105AK124-6265-ECAL-0004</v>
          </cell>
          <cell r="C4148" t="str">
            <v>Truck Diesel Unloading and Power Station 1 - Earthing System for Diesel Offloading Station 1B - Impedance and Burn-off Calculations</v>
          </cell>
          <cell r="D4148" t="str">
            <v>'-</v>
          </cell>
          <cell r="E4148" t="str">
            <v>RES - Reserved Placeholder</v>
          </cell>
          <cell r="F4148" t="str">
            <v>Pending</v>
          </cell>
        </row>
        <row r="4149">
          <cell r="B4149" t="str">
            <v>6105AK124-6265-EDIA-0001</v>
          </cell>
          <cell r="C4149" t="str">
            <v>Truck Diesel Unloading and Power Station 1 - Earthing System for Diesel Offloading Station 1A - Electrical Circuit Diagrams (Schematics)</v>
          </cell>
          <cell r="D4149" t="str">
            <v>'-</v>
          </cell>
          <cell r="E4149" t="str">
            <v>RES - Reserved Placeholder</v>
          </cell>
          <cell r="F4149" t="str">
            <v>Pending</v>
          </cell>
        </row>
        <row r="4150">
          <cell r="B4150" t="str">
            <v>6105AK124-6265-EDIA-0002</v>
          </cell>
          <cell r="C4150" t="str">
            <v>Truck Diesel Unloading and Power Station 1 - Earthing System for Diesel Offloading Station 1A - Cable Block Diagrams and Schedules</v>
          </cell>
          <cell r="D4150" t="str">
            <v>'-</v>
          </cell>
          <cell r="E4150" t="str">
            <v>RES - Reserved Placeholder</v>
          </cell>
          <cell r="F4150" t="str">
            <v>Pending</v>
          </cell>
        </row>
        <row r="4151">
          <cell r="B4151" t="str">
            <v>6105AK124-6265-EDIA-0003</v>
          </cell>
          <cell r="C4151" t="str">
            <v>Truck Diesel Unloading and Power Station 1 - Earthing System for Diesel Offloading Station 1A - E/I Termination Schedule</v>
          </cell>
          <cell r="D4151" t="str">
            <v>'-</v>
          </cell>
          <cell r="E4151" t="str">
            <v>RES - Reserved Placeholder</v>
          </cell>
          <cell r="F4151" t="str">
            <v>Pending</v>
          </cell>
        </row>
        <row r="4152">
          <cell r="B4152" t="str">
            <v>6105AK124-6265-EDIA-0004</v>
          </cell>
          <cell r="C4152" t="str">
            <v>Truck Diesel Unloading and Power Station 1 - Earthing System for Diesel Offloading Station 1B - Electrical Circuit Diagrams (Schematics)</v>
          </cell>
          <cell r="D4152" t="str">
            <v>'-</v>
          </cell>
          <cell r="E4152" t="str">
            <v>RES - Reserved Placeholder</v>
          </cell>
          <cell r="F4152" t="str">
            <v>Pending</v>
          </cell>
        </row>
        <row r="4153">
          <cell r="B4153" t="str">
            <v>6105AK124-6265-EDIA-0005</v>
          </cell>
          <cell r="C4153" t="str">
            <v>Truck Diesel Unloading and Power Station 1 - Earthing System for Diesel Offloading Station 1B - Cable Block Diagrams and Schedules</v>
          </cell>
          <cell r="D4153" t="str">
            <v>'-</v>
          </cell>
          <cell r="E4153" t="str">
            <v>RES - Reserved Placeholder</v>
          </cell>
          <cell r="F4153" t="str">
            <v>Pending</v>
          </cell>
        </row>
        <row r="4154">
          <cell r="B4154" t="str">
            <v>6105AK124-6265-EDIA-0006</v>
          </cell>
          <cell r="C4154" t="str">
            <v>Truck Diesel Unloading and Power Station 1 - Earthing System for Diesel Offloading Station 1B - E/I Termination Schedule</v>
          </cell>
          <cell r="D4154" t="str">
            <v>'-</v>
          </cell>
          <cell r="E4154" t="str">
            <v>RES - Reserved Placeholder</v>
          </cell>
          <cell r="F4154" t="str">
            <v>Pending</v>
          </cell>
        </row>
        <row r="4155">
          <cell r="B4155" t="str">
            <v>6105AK124-6265-EDST-0001</v>
          </cell>
          <cell r="C4155" t="str">
            <v>Truck Diesel Unloading and Power Station 1 - Drainage and Collection System for Diesel Offloading Station 1A - Equipment Register and Technical Specifications</v>
          </cell>
          <cell r="D4155" t="str">
            <v>'-</v>
          </cell>
          <cell r="E4155" t="str">
            <v>RES - Reserved Placeholder</v>
          </cell>
          <cell r="F4155" t="str">
            <v>Pending</v>
          </cell>
        </row>
        <row r="4156">
          <cell r="B4156" t="str">
            <v>6105AK124-6265-EDST-0002</v>
          </cell>
          <cell r="C4156" t="str">
            <v>Truck Diesel Unloading and Power Station 1 - Earthing System for Diesel Offloading Station 1A - Equipment Register and Technical Specifications</v>
          </cell>
          <cell r="D4156" t="str">
            <v>'-</v>
          </cell>
          <cell r="E4156" t="str">
            <v>RES - Reserved Placeholder</v>
          </cell>
          <cell r="F4156" t="str">
            <v>Pending</v>
          </cell>
        </row>
        <row r="4157">
          <cell r="B4157" t="str">
            <v>6105AK124-6265-EDST-0003</v>
          </cell>
          <cell r="C4157" t="str">
            <v>Truck Diesel Unloading and Power Station 1 - Drainage and Collection System for Diesel Offloading Station 1B - Equipment Register and Technical Specifications</v>
          </cell>
          <cell r="D4157" t="str">
            <v>'-</v>
          </cell>
          <cell r="E4157" t="str">
            <v>RES - Reserved Placeholder</v>
          </cell>
          <cell r="F4157" t="str">
            <v>Pending</v>
          </cell>
        </row>
        <row r="4158">
          <cell r="B4158" t="str">
            <v>6105AK124-6265-EDST-0004</v>
          </cell>
          <cell r="C4158" t="str">
            <v>Truck Diesel Unloading and Power Station 1 - Earthing System for Diesel Offloading Station 1B - Equipment Register and Technical Specifications</v>
          </cell>
          <cell r="D4158" t="str">
            <v>'-</v>
          </cell>
          <cell r="E4158" t="str">
            <v>RES - Reserved Placeholder</v>
          </cell>
          <cell r="F4158" t="str">
            <v>Pending</v>
          </cell>
        </row>
        <row r="4159">
          <cell r="B4159" t="str">
            <v>6105AK124-6265-ELAY-0001</v>
          </cell>
          <cell r="C4159" t="str">
            <v>Truck Diesel Unloading and Power Station 1 - Earthing System for Diesel Offloading Station 1A - Control Room Power and Earthing Design</v>
          </cell>
          <cell r="D4159" t="str">
            <v>'-</v>
          </cell>
          <cell r="E4159" t="str">
            <v>RES - Reserved Placeholder</v>
          </cell>
          <cell r="F4159" t="str">
            <v>Pending</v>
          </cell>
        </row>
        <row r="4160">
          <cell r="B4160" t="str">
            <v>6105AK124-6265-ELAY-0002</v>
          </cell>
          <cell r="C4160" t="str">
            <v>Truck Diesel Unloading and Power Station 1 - Earthing System for Diesel Offloading Station 1B - Control Room Power and Earthing Design</v>
          </cell>
          <cell r="D4160" t="str">
            <v>'-</v>
          </cell>
          <cell r="E4160" t="str">
            <v>RES - Reserved Placeholder</v>
          </cell>
          <cell r="F4160" t="str">
            <v>Pending</v>
          </cell>
        </row>
        <row r="4161">
          <cell r="B4161" t="str">
            <v>6105AK124-6265-ESTD-0001</v>
          </cell>
          <cell r="C4161" t="str">
            <v>Truck Diesel Unloading and Power Station 1 - Earthing System for Diesel Offloading Station 1A - Earth Map and Bonding Design</v>
          </cell>
          <cell r="D4161" t="str">
            <v>'-</v>
          </cell>
          <cell r="E4161" t="str">
            <v>RES - Reserved Placeholder</v>
          </cell>
          <cell r="F4161" t="str">
            <v>Pending</v>
          </cell>
        </row>
        <row r="4162">
          <cell r="B4162" t="str">
            <v>6105AK124-6265-ESTD-0002</v>
          </cell>
          <cell r="C4162" t="str">
            <v>Truck Diesel Unloading and Power Station 1 - Earthing System for Diesel Offloading Station 1A - Electrical Design Standards</v>
          </cell>
          <cell r="D4162" t="str">
            <v>'-</v>
          </cell>
          <cell r="E4162" t="str">
            <v>RES - Reserved Placeholder</v>
          </cell>
          <cell r="F4162" t="str">
            <v>Pending</v>
          </cell>
        </row>
        <row r="4163">
          <cell r="B4163" t="str">
            <v>6105AK124-6265-ESTD-0003</v>
          </cell>
          <cell r="C4163" t="str">
            <v>Truck Diesel Unloading and Power Station 1 - Earthing System for Diesel Offloading Station 1B - Earth Map and Bonding Design</v>
          </cell>
          <cell r="D4163" t="str">
            <v>'-</v>
          </cell>
          <cell r="E4163" t="str">
            <v>RES - Reserved Placeholder</v>
          </cell>
          <cell r="F4163" t="str">
            <v>Pending</v>
          </cell>
        </row>
        <row r="4164">
          <cell r="B4164" t="str">
            <v>6105AK124-6265-ESTD-0004</v>
          </cell>
          <cell r="C4164" t="str">
            <v>Truck Diesel Unloading and Power Station 1 - Earthing System for Diesel Offloading Station 1B - Electrical Design Standards</v>
          </cell>
          <cell r="D4164" t="str">
            <v>'-</v>
          </cell>
          <cell r="E4164" t="str">
            <v>RES - Reserved Placeholder</v>
          </cell>
          <cell r="F4164" t="str">
            <v>Pending</v>
          </cell>
        </row>
        <row r="4165">
          <cell r="B4165" t="str">
            <v>6105AK124-6265-FDIA-0001</v>
          </cell>
          <cell r="C4165" t="str">
            <v>Truck Diesel Unloading and Power Station 1 - Earthing System for Diesel Offloading Station 1A - Interface Panel and I/O Schematics</v>
          </cell>
          <cell r="D4165" t="str">
            <v>'-</v>
          </cell>
          <cell r="E4165" t="str">
            <v>RES - Reserved Placeholder</v>
          </cell>
          <cell r="F4165" t="str">
            <v>Pending</v>
          </cell>
        </row>
        <row r="4166">
          <cell r="B4166" t="str">
            <v>6105AK124-6265-FDIA-0002</v>
          </cell>
          <cell r="C4166" t="str">
            <v>Truck Diesel Unloading and Power Station 1 - Earthing System for Diesel Offloading Station 1B - Interface Panel and I/O Schematics</v>
          </cell>
          <cell r="D4166" t="str">
            <v>'-</v>
          </cell>
          <cell r="E4166" t="str">
            <v>RES - Reserved Placeholder</v>
          </cell>
          <cell r="F4166" t="str">
            <v>Pending</v>
          </cell>
        </row>
        <row r="4167">
          <cell r="B4167" t="str">
            <v>6105AK124-6265-ISPC-0001</v>
          </cell>
          <cell r="C4167" t="str">
            <v>Truck Diesel Unloading and Power Station 1 - Earthing System for Diesel Offloading Station 1A - Junction Box and Interface Cabinet Design</v>
          </cell>
          <cell r="D4167" t="str">
            <v>'-</v>
          </cell>
          <cell r="E4167" t="str">
            <v>RES - Reserved Placeholder</v>
          </cell>
          <cell r="F4167" t="str">
            <v>Pending</v>
          </cell>
        </row>
        <row r="4168">
          <cell r="B4168" t="str">
            <v>6105AK124-6265-ISPC-0002</v>
          </cell>
          <cell r="C4168" t="str">
            <v>Truck Diesel Unloading and Power Station 1 - Earthing System for Diesel Offloading Station 1B - Junction Box and Interface Cabinet Design</v>
          </cell>
          <cell r="D4168" t="str">
            <v>'-</v>
          </cell>
          <cell r="E4168" t="str">
            <v>RES - Reserved Placeholder</v>
          </cell>
          <cell r="F4168" t="str">
            <v>Pending</v>
          </cell>
        </row>
        <row r="4169">
          <cell r="B4169" t="str">
            <v>6105AK124-6265-TSPC-0001</v>
          </cell>
          <cell r="C4169" t="str">
            <v>Truck Diesel Unloading and Power Station 1 - Drainage and Collection System for Diesel Offloading Station 1A - Civil Design and Requirements</v>
          </cell>
          <cell r="D4169" t="str">
            <v>'-</v>
          </cell>
          <cell r="E4169" t="str">
            <v>RES - Reserved Placeholder</v>
          </cell>
          <cell r="F4169" t="str">
            <v>Pending</v>
          </cell>
        </row>
        <row r="4170">
          <cell r="B4170" t="str">
            <v>6105AK124-6265-TSPC-0002</v>
          </cell>
          <cell r="C4170" t="str">
            <v>Truck Diesel Unloading and Power Station 1 - Earthing System for Diesel Offloading Station 1A - Civil Design and Requirements</v>
          </cell>
          <cell r="D4170" t="str">
            <v>'-</v>
          </cell>
          <cell r="E4170" t="str">
            <v>RES - Reserved Placeholder</v>
          </cell>
          <cell r="F4170" t="str">
            <v>Pending</v>
          </cell>
        </row>
        <row r="4171">
          <cell r="B4171" t="str">
            <v>6105AK124-6265-TSPC-0003</v>
          </cell>
          <cell r="C4171" t="str">
            <v>Truck Diesel Unloading and Power Station 1 - Drainage and Collection System for Diesel Offloading Station 1B - Civil Design and Requirements</v>
          </cell>
          <cell r="D4171" t="str">
            <v>'-</v>
          </cell>
          <cell r="E4171" t="str">
            <v>RES - Reserved Placeholder</v>
          </cell>
          <cell r="F4171" t="str">
            <v>Pending</v>
          </cell>
        </row>
        <row r="4172">
          <cell r="B4172" t="str">
            <v>6105AK124-6265-TSPC-0004</v>
          </cell>
          <cell r="C4172" t="str">
            <v>Truck Diesel Unloading and Power Station 1 - Earthing System for Diesel Offloading Station 1B - Civil Design and Requirements</v>
          </cell>
          <cell r="D4172" t="str">
            <v>'-</v>
          </cell>
          <cell r="E4172" t="str">
            <v>RES - Reserved Placeholder</v>
          </cell>
          <cell r="F4172" t="str">
            <v>Pending</v>
          </cell>
        </row>
        <row r="4173">
          <cell r="B4173" t="str">
            <v>6105AK124-6265-WELE-0001</v>
          </cell>
          <cell r="C4173" t="str">
            <v>Truck Diesel Unloading and Power Station 1 - Drainage and Collection System for Diesel Offloading Station 1A - Bulk Earth Works Design and Report</v>
          </cell>
          <cell r="D4173" t="str">
            <v>'-</v>
          </cell>
          <cell r="E4173" t="str">
            <v>RES - Reserved Placeholder</v>
          </cell>
          <cell r="F4173" t="str">
            <v>Pending</v>
          </cell>
        </row>
        <row r="4174">
          <cell r="B4174" t="str">
            <v>6105AK124-6265-WELE-0002</v>
          </cell>
          <cell r="C4174" t="str">
            <v>Truck Diesel Unloading and Power Station 1 - Drainage and Collection System for Diesel Offloading Station 1B - Bulk Earth Works Design and Report</v>
          </cell>
          <cell r="D4174" t="str">
            <v>'-</v>
          </cell>
          <cell r="E4174" t="str">
            <v>RES - Reserved Placeholder</v>
          </cell>
          <cell r="F4174" t="str">
            <v>Pending</v>
          </cell>
        </row>
        <row r="4175">
          <cell r="B4175" t="str">
            <v>6105AK124-6265-WLAY-0001</v>
          </cell>
          <cell r="C4175" t="str">
            <v>Truck Diesel Unloading and Power Station 1 - Drainage and Collection System for Diesel Offloading Station 1A - Drainage, Run-off and Impoundment Design</v>
          </cell>
          <cell r="D4175" t="str">
            <v>'-</v>
          </cell>
          <cell r="E4175" t="str">
            <v>RES - Reserved Placeholder</v>
          </cell>
          <cell r="F4175" t="str">
            <v>Pending</v>
          </cell>
        </row>
        <row r="4176">
          <cell r="B4176" t="str">
            <v>6105AK124-6265-WLAY-0002</v>
          </cell>
          <cell r="C4176" t="str">
            <v>Truck Diesel Unloading and Power Station 1 - Drainage and Collection System for Diesel Offloading Station 1B - Drainage, Run-off and Impoundment Design</v>
          </cell>
          <cell r="D4176" t="str">
            <v>'-</v>
          </cell>
          <cell r="E4176" t="str">
            <v>RES - Reserved Placeholder</v>
          </cell>
          <cell r="F4176" t="str">
            <v>Pending</v>
          </cell>
        </row>
        <row r="4177">
          <cell r="B4177" t="str">
            <v>6105AK124-6265-WTRP-0001</v>
          </cell>
          <cell r="C4177" t="str">
            <v>Truck Diesel Unloading and Power Station 1 - Drainage and Collection System for Diesel Offloading Station 1A - Soil Classification and Nomination Deliverables</v>
          </cell>
          <cell r="D4177" t="str">
            <v>'-</v>
          </cell>
          <cell r="E4177" t="str">
            <v>RES - Reserved Placeholder</v>
          </cell>
          <cell r="F4177" t="str">
            <v>Pending</v>
          </cell>
        </row>
        <row r="4178">
          <cell r="B4178" t="str">
            <v>6105AK124-6265-WTRP-0002</v>
          </cell>
          <cell r="C4178" t="str">
            <v>Truck Diesel Unloading and Power Station 1 - Earthing System for Diesel Offloading Station 1A - Soil Resistivity Testing Report</v>
          </cell>
          <cell r="D4178" t="str">
            <v>'-</v>
          </cell>
          <cell r="E4178" t="str">
            <v>RES - Reserved Placeholder</v>
          </cell>
          <cell r="F4178" t="str">
            <v>Pending</v>
          </cell>
        </row>
        <row r="4179">
          <cell r="B4179" t="str">
            <v>6105AK124-6265-WTRP-0003</v>
          </cell>
          <cell r="C4179" t="str">
            <v>Truck Diesel Unloading and Power Station 1 - Drainage and Collection System for Diesel Offloading Station 1B - Soil Classification and Nomination Deliverables</v>
          </cell>
          <cell r="D4179" t="str">
            <v>'-</v>
          </cell>
          <cell r="E4179" t="str">
            <v>RES - Reserved Placeholder</v>
          </cell>
          <cell r="F4179" t="str">
            <v>Pending</v>
          </cell>
        </row>
        <row r="4180">
          <cell r="B4180" t="str">
            <v>6105AK124-6265-WTRP-0004</v>
          </cell>
          <cell r="C4180" t="str">
            <v>Truck Diesel Unloading and Power Station 1 - Earthing System for Diesel Offloading Station 1B - Soil Resistivity Testing Report</v>
          </cell>
          <cell r="D4180" t="str">
            <v>'-</v>
          </cell>
          <cell r="E4180" t="str">
            <v>RES - Reserved Placeholder</v>
          </cell>
          <cell r="F4180" t="str">
            <v>Pending</v>
          </cell>
        </row>
        <row r="4181">
          <cell r="B4181" t="str">
            <v>6105AK124-6267-CDTL-0001</v>
          </cell>
          <cell r="C4181" t="str">
            <v>CANCELLED - 36 MVA Power Station 2 - Main Consumer Substation - Transformer Detail</v>
          </cell>
          <cell r="D4181" t="str">
            <v>'-</v>
          </cell>
          <cell r="E4181" t="str">
            <v>CAN - Cancelled</v>
          </cell>
          <cell r="F4181" t="str">
            <v>Pending</v>
          </cell>
        </row>
        <row r="4182">
          <cell r="B4182" t="str">
            <v>6105AK124-6267-CLAY-0001</v>
          </cell>
          <cell r="C4182" t="str">
            <v>CANCELLED - 36 MVA Power Station 2 - Main Consumer Substation - 11kV E-house Layout</v>
          </cell>
          <cell r="D4182" t="str">
            <v>'-</v>
          </cell>
          <cell r="E4182" t="str">
            <v>CAN - Cancelled</v>
          </cell>
          <cell r="F4182" t="str">
            <v>Pending</v>
          </cell>
        </row>
        <row r="4183">
          <cell r="B4183" t="str">
            <v>6105AK124-6267-CSEC-0001</v>
          </cell>
          <cell r="C4183" t="str">
            <v>CANCELLED - 36 MVA Power Station 2 - Main Consumer Substation - Transformer Section</v>
          </cell>
          <cell r="D4183" t="str">
            <v>'-</v>
          </cell>
          <cell r="E4183" t="str">
            <v>CAN - Cancelled</v>
          </cell>
          <cell r="F4183" t="str">
            <v>Pending</v>
          </cell>
        </row>
        <row r="4184">
          <cell r="B4184" t="str">
            <v>6105AK124-6280-CDTL-0001</v>
          </cell>
          <cell r="C4184" t="str">
            <v>Medium Voltage (33 kV) Overhead Powerlines - Right of way access and Maintenance road - Detail - Sht. 1 of 6</v>
          </cell>
          <cell r="D4184" t="str">
            <v>A</v>
          </cell>
          <cell r="E4184" t="str">
            <v>IFR - Issued for Review</v>
          </cell>
          <cell r="F4184" t="str">
            <v>Rejected - Revise &amp; Resubmit</v>
          </cell>
        </row>
        <row r="4185">
          <cell r="B4185" t="str">
            <v>6105AK124-6280-CDTL-0002</v>
          </cell>
          <cell r="C4185" t="str">
            <v>Medium Voltage (33 kV) Overhead Powerlines - Right of way access and Maintenance road - Detail - Sht. 2 of 6</v>
          </cell>
          <cell r="D4185" t="str">
            <v>A</v>
          </cell>
          <cell r="E4185" t="str">
            <v>IFR - Issued for Review</v>
          </cell>
          <cell r="F4185" t="str">
            <v>Rejected - Revise &amp; Resubmit</v>
          </cell>
        </row>
        <row r="4186">
          <cell r="B4186" t="str">
            <v>6105AK124-6280-CDTL-0003</v>
          </cell>
          <cell r="C4186" t="str">
            <v>Medium Voltage (33 kV) Overhead Powerlines - Right of way access and Maintenance road - Detail - Sht. 3 of 6</v>
          </cell>
          <cell r="D4186" t="str">
            <v>A</v>
          </cell>
          <cell r="E4186" t="str">
            <v>IFR - Issued for Review</v>
          </cell>
          <cell r="F4186" t="str">
            <v>Rejected - Revise &amp; Resubmit</v>
          </cell>
        </row>
        <row r="4187">
          <cell r="B4187" t="str">
            <v>6105AK124-6280-CDTL-0004</v>
          </cell>
          <cell r="C4187" t="str">
            <v>Medium Voltage (33 kV) Overhead Powerlines - Right of way access and Maintenance road - Detail - Sht. 4 of 6</v>
          </cell>
          <cell r="D4187" t="str">
            <v>A</v>
          </cell>
          <cell r="E4187" t="str">
            <v>IFR - Issued for Review</v>
          </cell>
          <cell r="F4187" t="str">
            <v>Rejected - Revise &amp; Resubmit</v>
          </cell>
        </row>
        <row r="4188">
          <cell r="B4188" t="str">
            <v>6105AK124-6280-CDTL-0005</v>
          </cell>
          <cell r="C4188" t="str">
            <v>Medium Voltage (33 kV) Overhead Powerlines - Right of way access and Maintenance road - Detail - Sht. 5 of 6</v>
          </cell>
          <cell r="D4188" t="str">
            <v>A</v>
          </cell>
          <cell r="E4188" t="str">
            <v>IFR - Issued for Review</v>
          </cell>
          <cell r="F4188" t="str">
            <v>Rejected - Revise &amp; Resubmit</v>
          </cell>
        </row>
        <row r="4189">
          <cell r="B4189" t="str">
            <v>6105AK124-6280-CDTL-0006</v>
          </cell>
          <cell r="C4189" t="str">
            <v>Medium Voltage (33 kV) Overhead Powerlines - Right of way access and Maintenance road - Detail - Sht. 6 of 6</v>
          </cell>
          <cell r="D4189" t="str">
            <v>A</v>
          </cell>
          <cell r="E4189" t="str">
            <v>IFR - Issued for Review</v>
          </cell>
          <cell r="F4189" t="str">
            <v>Rejected - Revise &amp; Resubmit</v>
          </cell>
        </row>
        <row r="4190">
          <cell r="B4190" t="str">
            <v>6105AK124-6280-CLAY-0001</v>
          </cell>
          <cell r="C4190" t="str">
            <v>Medium Voltage (33 kV) Overhead Powerlines - Right of way access and Maintenance road - Layout - Sht. 1 of 1</v>
          </cell>
          <cell r="D4190" t="str">
            <v>A</v>
          </cell>
          <cell r="E4190" t="str">
            <v>IFR - Issued for Review</v>
          </cell>
          <cell r="F4190" t="str">
            <v>Rejected - Revise &amp; Resubmit</v>
          </cell>
        </row>
        <row r="4191">
          <cell r="B4191" t="str">
            <v>6105AK124-6280-ELAY-0001</v>
          </cell>
          <cell r="C4191" t="str">
            <v>Medium Voltage (33 kV) Overhead Powerlines - Mining Supply 33kV &amp; 11kV OHL Routing - Enlarged Layout - Sht 1 of 5</v>
          </cell>
          <cell r="D4191" t="str">
            <v>'-</v>
          </cell>
          <cell r="E4191" t="str">
            <v>RES - Reserved Placeholder</v>
          </cell>
          <cell r="F4191" t="str">
            <v>Pending</v>
          </cell>
        </row>
        <row r="4192">
          <cell r="B4192" t="str">
            <v>6105AK124-6280-ELAY-0002</v>
          </cell>
          <cell r="C4192" t="str">
            <v>Medium Voltage (33 kV) Overhead Powerlines - Mining Supply 33kV &amp; 11kV OHL Routing - Enlarged Layout - Sht 2 of 5</v>
          </cell>
          <cell r="D4192" t="str">
            <v>'-</v>
          </cell>
          <cell r="E4192" t="str">
            <v>RES - Reserved Placeholder</v>
          </cell>
          <cell r="F4192" t="str">
            <v>Pending</v>
          </cell>
        </row>
        <row r="4193">
          <cell r="B4193" t="str">
            <v>6105AK124-6280-ELAY-0003</v>
          </cell>
          <cell r="C4193" t="str">
            <v>Medium Voltage (33 kV) Overhead Powerlines - Mining Supply 33kV &amp; 11kV OHL Routing - Enlarged Layout - Sht 3 of 5</v>
          </cell>
          <cell r="D4193" t="str">
            <v>'-</v>
          </cell>
          <cell r="E4193" t="str">
            <v>RES - Reserved Placeholder</v>
          </cell>
          <cell r="F4193" t="str">
            <v>Pending</v>
          </cell>
        </row>
        <row r="4194">
          <cell r="B4194" t="str">
            <v>6105AK124-6280-ELAY-0004</v>
          </cell>
          <cell r="C4194" t="str">
            <v>Medium Voltage (33 kV) Overhead Powerlines - Mining Supply 33kV &amp; 11kV OHL Routing - Enlarged Layout - Sht 4 of 5</v>
          </cell>
          <cell r="D4194" t="str">
            <v>'-</v>
          </cell>
          <cell r="E4194" t="str">
            <v>RES - Reserved Placeholder</v>
          </cell>
          <cell r="F4194" t="str">
            <v>Pending</v>
          </cell>
        </row>
        <row r="4195">
          <cell r="B4195" t="str">
            <v>6105AK124-6280-ELAY-0005</v>
          </cell>
          <cell r="C4195" t="str">
            <v>Medium Voltage (33 kV) Overhead Powerlines - Mining Supply 33kV &amp; 11kV OHL Routing - Enlarged Layout - Sht 5 of 5</v>
          </cell>
          <cell r="D4195" t="str">
            <v>'-</v>
          </cell>
          <cell r="E4195" t="str">
            <v>RES - Reserved Placeholder</v>
          </cell>
          <cell r="F4195" t="str">
            <v>Pending</v>
          </cell>
        </row>
        <row r="4196">
          <cell r="B4196" t="str">
            <v>6105AK124-6280-ELAY-0006</v>
          </cell>
          <cell r="C4196" t="str">
            <v>Medium Voltage (33 kV) Overhead Powerlines - Mining Supply 33kV &amp; 11kV OHL Routing - Layout - Final Years - Sht 1 of 6</v>
          </cell>
          <cell r="D4196" t="str">
            <v>'-</v>
          </cell>
          <cell r="E4196" t="str">
            <v>RES - Reserved Placeholder</v>
          </cell>
          <cell r="F4196" t="str">
            <v>Pending</v>
          </cell>
        </row>
        <row r="4197">
          <cell r="B4197" t="str">
            <v>6105AK124-6280-ELAY-0007</v>
          </cell>
          <cell r="C4197" t="str">
            <v>Medium Voltage (33 kV) Overhead Powerlines - Mining Supply 33kV &amp; 11kV OHL Routing - Enlarged Layout - Final years - Sht 2 of 6</v>
          </cell>
          <cell r="D4197" t="str">
            <v>'-</v>
          </cell>
          <cell r="E4197" t="str">
            <v>RES - Reserved Placeholder</v>
          </cell>
          <cell r="F4197" t="str">
            <v>Pending</v>
          </cell>
        </row>
        <row r="4198">
          <cell r="B4198" t="str">
            <v>6105AK124-6280-ELAY-0008</v>
          </cell>
          <cell r="C4198" t="str">
            <v>Medium Voltage (33 kV) Overhead Powerlines - Mining Supply 33kV &amp; 11kV OHL Routing - Enlarged Layout - Final years - Sht 3 of 6</v>
          </cell>
          <cell r="D4198" t="str">
            <v>'-</v>
          </cell>
          <cell r="E4198" t="str">
            <v>RES - Reserved Placeholder</v>
          </cell>
          <cell r="F4198" t="str">
            <v>Pending</v>
          </cell>
        </row>
        <row r="4199">
          <cell r="B4199" t="str">
            <v>6105AK124-6280-ELAY-0009</v>
          </cell>
          <cell r="C4199" t="str">
            <v>Medium Voltage (33 kV) Overhead Powerlines - Mining Supply 33kV &amp; 11kV OHL Routing - Enlarged Layout - Final years - Sht 4 of 6</v>
          </cell>
          <cell r="D4199" t="str">
            <v>'-</v>
          </cell>
          <cell r="E4199" t="str">
            <v>RES - Reserved Placeholder</v>
          </cell>
          <cell r="F4199" t="str">
            <v>Pending</v>
          </cell>
        </row>
        <row r="4200">
          <cell r="B4200" t="str">
            <v>6105AK124-6280-ELAY-0010</v>
          </cell>
          <cell r="C4200" t="str">
            <v>Medium Voltage (33 kV) Overhead Powerlines - MINING SUPPLY 33kV &amp; 11kV OHL ROUTING - Enlarged Layout - Final years - Sht 5 of 6</v>
          </cell>
          <cell r="D4200" t="str">
            <v>'-</v>
          </cell>
          <cell r="E4200" t="str">
            <v>RES - Reserved Placeholder</v>
          </cell>
          <cell r="F4200" t="str">
            <v>Pending</v>
          </cell>
        </row>
        <row r="4201">
          <cell r="B4201" t="str">
            <v>6105AK124-6280-ELAY-0011</v>
          </cell>
          <cell r="C4201" t="str">
            <v>Medium Voltage (33 kV) Overhead Powerlines - MINING SUPPLY 33kV &amp; 11kV OHL ROUTING - Enlarged Layout - Final years - Sht 6 of 6</v>
          </cell>
          <cell r="D4201" t="str">
            <v>'-</v>
          </cell>
          <cell r="E4201" t="str">
            <v>RES - Reserved Placeholder</v>
          </cell>
          <cell r="F4201" t="str">
            <v>Pending</v>
          </cell>
        </row>
        <row r="4202">
          <cell r="B4202" t="str">
            <v>6105AK124-6280-ESLD-0001</v>
          </cell>
          <cell r="C4202" t="str">
            <v>Medium Voltage (33 kV) Overhead Powerlines - Primary Electrical Reticulation Network - 33kV Open Pit Substation - Single Line Diagram - Sht 1 of 1</v>
          </cell>
          <cell r="D4202" t="str">
            <v>'-</v>
          </cell>
          <cell r="E4202" t="str">
            <v>RES - Reserved Placeholder</v>
          </cell>
          <cell r="F4202" t="str">
            <v>Pending</v>
          </cell>
        </row>
        <row r="4203">
          <cell r="B4203" t="str">
            <v>6105AK124-6281-QDBK-0001</v>
          </cell>
          <cell r="C4203" t="str">
            <v>Booster Pump Station - Motors, Generators, NERs and VSDs - Data Book</v>
          </cell>
          <cell r="D4203" t="str">
            <v>'-</v>
          </cell>
          <cell r="E4203" t="str">
            <v>RES - Reserved Placeholder</v>
          </cell>
          <cell r="F4203" t="str">
            <v>Pending</v>
          </cell>
        </row>
        <row r="4204">
          <cell r="B4204" t="str">
            <v>6105AK124-6282-EDST-0001</v>
          </cell>
          <cell r="C4204" t="str">
            <v>Borefields - 500kVA, Mini-substation, 33/0.69kV - Datasheet</v>
          </cell>
          <cell r="D4204" t="str">
            <v>'-</v>
          </cell>
          <cell r="E4204" t="str">
            <v>RES - Reserved Placeholder</v>
          </cell>
          <cell r="F4204" t="str">
            <v>Pending</v>
          </cell>
        </row>
        <row r="4205">
          <cell r="B4205" t="str">
            <v>6105AK124-6282-EDTL-0001</v>
          </cell>
          <cell r="C4205" t="str">
            <v>Borefields - 33kV Overhead Line - 33kV OHL Transformer Structure</v>
          </cell>
          <cell r="D4205" t="str">
            <v>'-</v>
          </cell>
          <cell r="E4205" t="str">
            <v>RES - Reserved Placeholder</v>
          </cell>
          <cell r="F4205" t="str">
            <v>Pending</v>
          </cell>
        </row>
        <row r="4206">
          <cell r="B4206" t="str">
            <v>6105AK124-6282-EDTL-0002</v>
          </cell>
          <cell r="C4206" t="str">
            <v>Borefields - 33kV Overhead Line - 33kV OHL Termination Pole</v>
          </cell>
          <cell r="D4206" t="str">
            <v>'-</v>
          </cell>
          <cell r="E4206" t="str">
            <v>RES - Reserved Placeholder</v>
          </cell>
          <cell r="F4206" t="str">
            <v>Pending</v>
          </cell>
        </row>
        <row r="4207">
          <cell r="B4207" t="str">
            <v>6105AK124-6282-ESLD-0001</v>
          </cell>
          <cell r="C4207" t="str">
            <v>Borefields - 33kV OHL Routing for Borefields - 33kV OHL Single Line diagram for Boreholes</v>
          </cell>
          <cell r="D4207" t="str">
            <v>'-</v>
          </cell>
          <cell r="E4207" t="str">
            <v>RES - Reserved Placeholder</v>
          </cell>
          <cell r="F4207" t="str">
            <v>Pending</v>
          </cell>
        </row>
        <row r="4208">
          <cell r="B4208" t="str">
            <v>6105AK124-6286-BCAL-0001</v>
          </cell>
          <cell r="C4208" t="str">
            <v>Mining Open Pit - Mining Substation 33/11 kV Project Package - Design Criteria / Basis of Design</v>
          </cell>
          <cell r="D4208" t="str">
            <v>'-</v>
          </cell>
          <cell r="E4208" t="str">
            <v>RES - Reserved Placeholder</v>
          </cell>
          <cell r="F4208" t="str">
            <v>Pending</v>
          </cell>
        </row>
        <row r="4209">
          <cell r="B4209" t="str">
            <v>6105AK124-6286-BPHL-0001</v>
          </cell>
          <cell r="C4209" t="str">
            <v>Mining Open Pit - Mining Substation 33/11 kV Project Package - Control Philosophy</v>
          </cell>
          <cell r="D4209" t="str">
            <v>'-</v>
          </cell>
          <cell r="E4209" t="str">
            <v>RES - Reserved Placeholder</v>
          </cell>
          <cell r="F4209" t="str">
            <v>Pending</v>
          </cell>
        </row>
        <row r="4210">
          <cell r="B4210" t="str">
            <v>6105AK124-6286-BPHL-0002</v>
          </cell>
          <cell r="C4210" t="str">
            <v>Mining Open Pit - Mining Substation 33/11 kV Project Package - Synchronization Philosophy</v>
          </cell>
          <cell r="D4210" t="str">
            <v>'-</v>
          </cell>
          <cell r="E4210" t="str">
            <v>RES - Reserved Placeholder</v>
          </cell>
          <cell r="F4210" t="str">
            <v>Pending</v>
          </cell>
        </row>
        <row r="4211">
          <cell r="B4211" t="str">
            <v>6105AK124-6286-BSPC-0001</v>
          </cell>
          <cell r="C4211" t="str">
            <v>Mining Open Pit - Mining Substation 33/11 kV Project Package - Functional Design Specification</v>
          </cell>
          <cell r="D4211" t="str">
            <v>'-</v>
          </cell>
          <cell r="E4211" t="str">
            <v>RES - Reserved Placeholder</v>
          </cell>
          <cell r="F4211" t="str">
            <v>Pending</v>
          </cell>
        </row>
        <row r="4212">
          <cell r="B4212" t="str">
            <v>6105AK124-6286-BSTD-0001</v>
          </cell>
          <cell r="C4212" t="str">
            <v>Mining Open Pit - Mining Substation 33/11 kV Project Package - System Detailed Engineering Design</v>
          </cell>
          <cell r="D4212" t="str">
            <v>'-</v>
          </cell>
          <cell r="E4212" t="str">
            <v>RES - Reserved Placeholder</v>
          </cell>
          <cell r="F4212" t="str">
            <v>Pending</v>
          </cell>
        </row>
        <row r="4213">
          <cell r="B4213" t="str">
            <v>6105AK124-6286-CBOM-0002</v>
          </cell>
          <cell r="C4213" t="str">
            <v>Mining Open Pit - 33/220 kV Switchyard - Bulk Earthworks Bill of Material</v>
          </cell>
          <cell r="D4213" t="str">
            <v>A</v>
          </cell>
          <cell r="E4213" t="str">
            <v>IFR - Issued for Review</v>
          </cell>
          <cell r="F4213" t="str">
            <v>Reviewed</v>
          </cell>
        </row>
        <row r="4214">
          <cell r="B4214" t="str">
            <v>6105AK124-6286-CFND-0001</v>
          </cell>
          <cell r="C4214" t="str">
            <v>Mining Open Pit - Collection Sump from Bunds for Mining Sub Station - Civil Foundation Design</v>
          </cell>
          <cell r="D4214" t="str">
            <v>'-</v>
          </cell>
          <cell r="E4214" t="str">
            <v>RES - Reserved Placeholder</v>
          </cell>
          <cell r="F4214" t="str">
            <v>Pending</v>
          </cell>
        </row>
        <row r="4215">
          <cell r="B4215" t="str">
            <v>6105AK124-6286-CFND-0002</v>
          </cell>
          <cell r="C4215" t="str">
            <v>Mining Open Pit - Cable Racks and Trays for Mining Sub Station - Civil Foundation Design</v>
          </cell>
          <cell r="D4215" t="str">
            <v>'-</v>
          </cell>
          <cell r="E4215" t="str">
            <v>RES - Reserved Placeholder</v>
          </cell>
          <cell r="F4215" t="str">
            <v>Pending</v>
          </cell>
        </row>
        <row r="4216">
          <cell r="B4216" t="str">
            <v>6105AK124-6286-CFND-0003</v>
          </cell>
          <cell r="C4216" t="str">
            <v>Mining Open Pit - Perimeter Fencing for Mining Sub Station - Civil Foundation Design</v>
          </cell>
          <cell r="D4216" t="str">
            <v>'-</v>
          </cell>
          <cell r="E4216" t="str">
            <v>RES - Reserved Placeholder</v>
          </cell>
          <cell r="F4216" t="str">
            <v>Pending</v>
          </cell>
        </row>
        <row r="4217">
          <cell r="B4217" t="str">
            <v>6105AK124-6286-CFND-0004</v>
          </cell>
          <cell r="C4217" t="str">
            <v>Mining Open Pit - Small Power and Lighting for Mining Sub Station - Civil Foundation Design</v>
          </cell>
          <cell r="D4217" t="str">
            <v>'-</v>
          </cell>
          <cell r="E4217" t="str">
            <v>RES - Reserved Placeholder</v>
          </cell>
          <cell r="F4217" t="str">
            <v>Pending</v>
          </cell>
        </row>
        <row r="4218">
          <cell r="B4218" t="str">
            <v>6105AK124-6286-CGAD-0001</v>
          </cell>
          <cell r="C4218" t="str">
            <v>Mining Open Pit - Collection Sump from Bunds for Mining Sub Station - Stormwater and Effluent System Design</v>
          </cell>
          <cell r="D4218" t="str">
            <v>'-</v>
          </cell>
          <cell r="E4218" t="str">
            <v>RES - Reserved Placeholder</v>
          </cell>
          <cell r="F4218" t="str">
            <v>Pending</v>
          </cell>
        </row>
        <row r="4219">
          <cell r="B4219" t="str">
            <v>6105AK124-6286-CGAD-0002</v>
          </cell>
          <cell r="C4219" t="str">
            <v>Mining Open Pit - Cable Racks and Trays for Mining Sub Station - Buildings and Structures GA</v>
          </cell>
          <cell r="D4219" t="str">
            <v>'-</v>
          </cell>
          <cell r="E4219" t="str">
            <v>RES - Reserved Placeholder</v>
          </cell>
          <cell r="F4219" t="str">
            <v>Pending</v>
          </cell>
        </row>
        <row r="4220">
          <cell r="B4220" t="str">
            <v>6105AK124-6286-CGAD-0003</v>
          </cell>
          <cell r="C4220" t="str">
            <v>Mining Open Pit - Cable Racks and Trays for Mining Sub Station - Cables, OHL and Fibre Route GA</v>
          </cell>
          <cell r="D4220" t="str">
            <v>'-</v>
          </cell>
          <cell r="E4220" t="str">
            <v>RES - Reserved Placeholder</v>
          </cell>
          <cell r="F4220" t="str">
            <v>Pending</v>
          </cell>
        </row>
        <row r="4221">
          <cell r="B4221" t="str">
            <v>6105AK124-6286-CGAD-0004</v>
          </cell>
          <cell r="C4221" t="str">
            <v>Mining Open Pit - Cable Racks and Trays for Mining Sub Station - Terrace Equipment GA</v>
          </cell>
          <cell r="D4221" t="str">
            <v>'-</v>
          </cell>
          <cell r="E4221" t="str">
            <v>RES - Reserved Placeholder</v>
          </cell>
          <cell r="F4221" t="str">
            <v>Pending</v>
          </cell>
        </row>
        <row r="4222">
          <cell r="B4222" t="str">
            <v>6105AK124-6286-CGAD-0005</v>
          </cell>
          <cell r="C4222" t="str">
            <v>Mining Open Pit - Cable Racks and Trays for Mining Sub Station - Roads, Pathways, Offloading Areas and Fences GA</v>
          </cell>
          <cell r="D4222" t="str">
            <v>'-</v>
          </cell>
          <cell r="E4222" t="str">
            <v>RES - Reserved Placeholder</v>
          </cell>
          <cell r="F4222" t="str">
            <v>Pending</v>
          </cell>
        </row>
        <row r="4223">
          <cell r="B4223" t="str">
            <v>6105AK124-6286-CGAD-0006</v>
          </cell>
          <cell r="C4223" t="str">
            <v>Mining Open Pit - Cable Trench and Tunnels for Mining Sub Station - Buildings and Structures GA</v>
          </cell>
          <cell r="D4223" t="str">
            <v>'-</v>
          </cell>
          <cell r="E4223" t="str">
            <v>RES - Reserved Placeholder</v>
          </cell>
          <cell r="F4223" t="str">
            <v>Pending</v>
          </cell>
        </row>
        <row r="4224">
          <cell r="B4224" t="str">
            <v>6105AK124-6286-CGAD-0007</v>
          </cell>
          <cell r="C4224" t="str">
            <v>Mining Open Pit - Cable Trench and Tunnels for Mining Sub Station - Cables, OHL and Fibre Route GA</v>
          </cell>
          <cell r="D4224" t="str">
            <v>'-</v>
          </cell>
          <cell r="E4224" t="str">
            <v>RES - Reserved Placeholder</v>
          </cell>
          <cell r="F4224" t="str">
            <v>Pending</v>
          </cell>
        </row>
        <row r="4225">
          <cell r="B4225" t="str">
            <v>6105AK124-6286-CGAD-0008</v>
          </cell>
          <cell r="C4225" t="str">
            <v>Mining Open Pit - Cable Trench and Tunnels for Mining Sub Station - Terrace Equipment GA</v>
          </cell>
          <cell r="D4225" t="str">
            <v>'-</v>
          </cell>
          <cell r="E4225" t="str">
            <v>RES - Reserved Placeholder</v>
          </cell>
          <cell r="F4225" t="str">
            <v>Pending</v>
          </cell>
        </row>
        <row r="4226">
          <cell r="B4226" t="str">
            <v>6105AK124-6286-CGAD-0009</v>
          </cell>
          <cell r="C4226" t="str">
            <v>Mining Open Pit - Perimeter Fencing for Mining Sub Station - Roads, Pathways, Offloading Areas and Fences GA</v>
          </cell>
          <cell r="D4226" t="str">
            <v>'-</v>
          </cell>
          <cell r="E4226" t="str">
            <v>RES - Reserved Placeholder</v>
          </cell>
          <cell r="F4226" t="str">
            <v>Pending</v>
          </cell>
        </row>
        <row r="4227">
          <cell r="B4227" t="str">
            <v>6105AK124-6286-CGAD-0010</v>
          </cell>
          <cell r="C4227" t="str">
            <v>Mining Open Pit - Perimeter Fencing for Mining Sub Station - Lighting Design and Layout GA</v>
          </cell>
          <cell r="D4227" t="str">
            <v>'-</v>
          </cell>
          <cell r="E4227" t="str">
            <v>RES - Reserved Placeholder</v>
          </cell>
          <cell r="F4227" t="str">
            <v>Pending</v>
          </cell>
        </row>
        <row r="4228">
          <cell r="B4228" t="str">
            <v>6105AK124-6286-CGAD-0011</v>
          </cell>
          <cell r="C4228" t="str">
            <v>Mining Open Pit - Perimeter Fencing for Mining Sub Station - Cables, OHL and Fibre Route GA</v>
          </cell>
          <cell r="D4228" t="str">
            <v>'-</v>
          </cell>
          <cell r="E4228" t="str">
            <v>RES - Reserved Placeholder</v>
          </cell>
          <cell r="F4228" t="str">
            <v>Pending</v>
          </cell>
        </row>
        <row r="4229">
          <cell r="B4229" t="str">
            <v>6105AK124-6286-CGAD-0012</v>
          </cell>
          <cell r="C4229" t="str">
            <v>Mining Open Pit - Terrace, Roads and Access-ways for Mining Sub Station - Buildings and Structures GA</v>
          </cell>
          <cell r="D4229" t="str">
            <v>'-</v>
          </cell>
          <cell r="E4229" t="str">
            <v>RES - Reserved Placeholder</v>
          </cell>
          <cell r="F4229" t="str">
            <v>Pending</v>
          </cell>
        </row>
        <row r="4230">
          <cell r="B4230" t="str">
            <v>6105AK124-6286-CGAD-0013</v>
          </cell>
          <cell r="C4230" t="str">
            <v>Mining Open Pit - Terrace, Roads and Access-ways for Mining Sub Station - Cables, OHL and Fibre Route GA</v>
          </cell>
          <cell r="D4230" t="str">
            <v>'-</v>
          </cell>
          <cell r="E4230" t="str">
            <v>RES - Reserved Placeholder</v>
          </cell>
          <cell r="F4230" t="str">
            <v>Pending</v>
          </cell>
        </row>
        <row r="4231">
          <cell r="B4231" t="str">
            <v>6105AK124-6286-CGAD-0014</v>
          </cell>
          <cell r="C4231" t="str">
            <v>Mining Open Pit - Terrace, Roads and Access-ways for Mining Sub Station - Key Emergency Points and Equipment</v>
          </cell>
          <cell r="D4231" t="str">
            <v>'-</v>
          </cell>
          <cell r="E4231" t="str">
            <v>RES - Reserved Placeholder</v>
          </cell>
          <cell r="F4231" t="str">
            <v>Pending</v>
          </cell>
        </row>
        <row r="4232">
          <cell r="B4232" t="str">
            <v>6105AK124-6286-CGAD-0015</v>
          </cell>
          <cell r="C4232" t="str">
            <v>Mining Open Pit - Terrace, Roads and Access-ways for Mining Sub Station - Terrace Equipment GA</v>
          </cell>
          <cell r="D4232" t="str">
            <v>'-</v>
          </cell>
          <cell r="E4232" t="str">
            <v>RES - Reserved Placeholder</v>
          </cell>
          <cell r="F4232" t="str">
            <v>Pending</v>
          </cell>
        </row>
        <row r="4233">
          <cell r="B4233" t="str">
            <v>6105AK124-6286-CGAD-0016</v>
          </cell>
          <cell r="C4233" t="str">
            <v>Mining Open Pit - Terrace, Roads and Access-ways for Mining Sub Station - Disposal Areas General Arrangement</v>
          </cell>
          <cell r="D4233" t="str">
            <v>'-</v>
          </cell>
          <cell r="E4233" t="str">
            <v>RES - Reserved Placeholder</v>
          </cell>
          <cell r="F4233" t="str">
            <v>Pending</v>
          </cell>
        </row>
        <row r="4234">
          <cell r="B4234" t="str">
            <v>6105AK124-6286-CGAD-0017</v>
          </cell>
          <cell r="C4234" t="str">
            <v>Mining Open Pit - Terrace, Roads and Access-ways for Mining Sub Station - Laydown Areas and Temp Buildings GA</v>
          </cell>
          <cell r="D4234" t="str">
            <v>'-</v>
          </cell>
          <cell r="E4234" t="str">
            <v>RES - Reserved Placeholder</v>
          </cell>
          <cell r="F4234" t="str">
            <v>Pending</v>
          </cell>
        </row>
        <row r="4235">
          <cell r="B4235" t="str">
            <v>6105AK124-6286-CGAD-0018</v>
          </cell>
          <cell r="C4235" t="str">
            <v>Mining Open Pit - Terrace, Roads and Access-ways for Mining Sub Station - Stormwater and Effluent System Design</v>
          </cell>
          <cell r="D4235" t="str">
            <v>'-</v>
          </cell>
          <cell r="E4235" t="str">
            <v>RES - Reserved Placeholder</v>
          </cell>
          <cell r="F4235" t="str">
            <v>Pending</v>
          </cell>
        </row>
        <row r="4236">
          <cell r="B4236" t="str">
            <v>6105AK124-6286-CGAD-0019</v>
          </cell>
          <cell r="C4236" t="str">
            <v>Mining Open Pit - Terrace, Roads and Access-ways for Mining Sub Station - Lighting Design and Layout GA</v>
          </cell>
          <cell r="D4236" t="str">
            <v>'-</v>
          </cell>
          <cell r="E4236" t="str">
            <v>RES - Reserved Placeholder</v>
          </cell>
          <cell r="F4236" t="str">
            <v>Pending</v>
          </cell>
        </row>
        <row r="4237">
          <cell r="B4237" t="str">
            <v>6105AK124-6286-CGAD-0020</v>
          </cell>
          <cell r="C4237" t="str">
            <v>Mining Open Pit - Terrace, Roads and Access-ways for Mining Sub Station - Roads, Pathways, Offloading Areas and Fences GA</v>
          </cell>
          <cell r="D4237" t="str">
            <v>'-</v>
          </cell>
          <cell r="E4237" t="str">
            <v>RES - Reserved Placeholder</v>
          </cell>
          <cell r="F4237" t="str">
            <v>Pending</v>
          </cell>
        </row>
        <row r="4238">
          <cell r="B4238" t="str">
            <v>6105AK124-6286-CGAD-0021</v>
          </cell>
          <cell r="C4238" t="str">
            <v>Mining Open Pit - Earthing System for Mining Sub Station - Lighting Design and Layout GA</v>
          </cell>
          <cell r="D4238" t="str">
            <v>'-</v>
          </cell>
          <cell r="E4238" t="str">
            <v>RES - Reserved Placeholder</v>
          </cell>
          <cell r="F4238" t="str">
            <v>Pending</v>
          </cell>
        </row>
        <row r="4239">
          <cell r="B4239" t="str">
            <v>6105AK124-6286-CGAD-0022</v>
          </cell>
          <cell r="C4239" t="str">
            <v>Mining Open Pit - Small Power and Lighting for Mining Sub Station - Buildings and Structures GA</v>
          </cell>
          <cell r="D4239" t="str">
            <v>'-</v>
          </cell>
          <cell r="E4239" t="str">
            <v>RES - Reserved Placeholder</v>
          </cell>
          <cell r="F4239" t="str">
            <v>Pending</v>
          </cell>
        </row>
        <row r="4240">
          <cell r="B4240" t="str">
            <v>6105AK124-6286-CGAD-0023</v>
          </cell>
          <cell r="C4240" t="str">
            <v>Mining Open Pit - Small Power and Lighting for Mining Sub Station - Cables, OHL and Fibre Route GA</v>
          </cell>
          <cell r="D4240" t="str">
            <v>'-</v>
          </cell>
          <cell r="E4240" t="str">
            <v>RES - Reserved Placeholder</v>
          </cell>
          <cell r="F4240" t="str">
            <v>Pending</v>
          </cell>
        </row>
        <row r="4241">
          <cell r="B4241" t="str">
            <v>6105AK124-6286-CGAD-0024</v>
          </cell>
          <cell r="C4241" t="str">
            <v>Mining Open Pit - Small Power and Lighting for Mining Sub Station - Terrace Equipment GA</v>
          </cell>
          <cell r="D4241" t="str">
            <v>'-</v>
          </cell>
          <cell r="E4241" t="str">
            <v>RES - Reserved Placeholder</v>
          </cell>
          <cell r="F4241" t="str">
            <v>Pending</v>
          </cell>
        </row>
        <row r="4242">
          <cell r="B4242" t="str">
            <v>6105AK124-6286-CGAD-0025</v>
          </cell>
          <cell r="C4242" t="str">
            <v>Mining Open Pit - Small Power and Lighting for Mining Sub Station - Laydown Areas and Temp Buildings GA</v>
          </cell>
          <cell r="D4242" t="str">
            <v>'-</v>
          </cell>
          <cell r="E4242" t="str">
            <v>RES - Reserved Placeholder</v>
          </cell>
          <cell r="F4242" t="str">
            <v>Pending</v>
          </cell>
        </row>
        <row r="4243">
          <cell r="B4243" t="str">
            <v>6105AK124-6286-CGAD-0026</v>
          </cell>
          <cell r="C4243" t="str">
            <v>Mining Open Pit - Small Power and Lighting for Mining Sub Station - Lighting Design and Layout GA</v>
          </cell>
          <cell r="D4243" t="str">
            <v>'-</v>
          </cell>
          <cell r="E4243" t="str">
            <v>RES - Reserved Placeholder</v>
          </cell>
          <cell r="F4243" t="str">
            <v>Pending</v>
          </cell>
        </row>
        <row r="4244">
          <cell r="B4244" t="str">
            <v>6105AK124-6286-CGAD-0027</v>
          </cell>
          <cell r="C4244" t="str">
            <v>Mining Open Pit - Small Power and Lighting for Mining Sub Station - Roads, Pathways, Offloading Areas and Fences GA</v>
          </cell>
          <cell r="D4244" t="str">
            <v>'-</v>
          </cell>
          <cell r="E4244" t="str">
            <v>RES - Reserved Placeholder</v>
          </cell>
          <cell r="F4244" t="str">
            <v>Pending</v>
          </cell>
        </row>
        <row r="4245">
          <cell r="B4245" t="str">
            <v>6105AK124-6286-CGAD-0028</v>
          </cell>
          <cell r="C4245" t="str">
            <v>Mining Open Pit - Lightning Protection Mining Sub Station - Buildings and Structures GA</v>
          </cell>
          <cell r="D4245" t="str">
            <v>'-</v>
          </cell>
          <cell r="E4245" t="str">
            <v>RES - Reserved Placeholder</v>
          </cell>
          <cell r="F4245" t="str">
            <v>Pending</v>
          </cell>
        </row>
        <row r="4246">
          <cell r="B4246" t="str">
            <v>6105AK124-6286-CGAD-0029</v>
          </cell>
          <cell r="C4246" t="str">
            <v>Mining Open Pit - Lightning Protection Mining Sub Station - Cables, OHL and Fibre Route GA</v>
          </cell>
          <cell r="D4246" t="str">
            <v>'-</v>
          </cell>
          <cell r="E4246" t="str">
            <v>RES - Reserved Placeholder</v>
          </cell>
          <cell r="F4246" t="str">
            <v>Pending</v>
          </cell>
        </row>
        <row r="4247">
          <cell r="B4247" t="str">
            <v>6105AK124-6286-CGAD-0030</v>
          </cell>
          <cell r="C4247" t="str">
            <v>Mining Open Pit - Lightning Protection Mining Sub Station - Terrace Equipment GA</v>
          </cell>
          <cell r="D4247" t="str">
            <v>'-</v>
          </cell>
          <cell r="E4247" t="str">
            <v>RES - Reserved Placeholder</v>
          </cell>
          <cell r="F4247" t="str">
            <v>Pending</v>
          </cell>
        </row>
        <row r="4248">
          <cell r="B4248" t="str">
            <v>6105AK124-6286-CLAY-0001</v>
          </cell>
          <cell r="C4248" t="str">
            <v>Mining Open Pit - 33/220 kV Switchyard - Bulk Earthworks Layout - Sht. 1 of 1</v>
          </cell>
          <cell r="D4248" t="str">
            <v>0</v>
          </cell>
          <cell r="E4248" t="str">
            <v>IFC - Issued for Construction</v>
          </cell>
          <cell r="F4248" t="str">
            <v>Pending</v>
          </cell>
        </row>
        <row r="4249">
          <cell r="B4249" t="str">
            <v>6105AK124-6286-CMDL-0001</v>
          </cell>
          <cell r="C4249" t="str">
            <v>Mining Open Pit - Collection Sump from Bunds for Mining Sub Station - 3D Designs and Drawings</v>
          </cell>
          <cell r="D4249" t="str">
            <v>'-</v>
          </cell>
          <cell r="E4249" t="str">
            <v>RES - Reserved Placeholder</v>
          </cell>
          <cell r="F4249" t="str">
            <v>Pending</v>
          </cell>
        </row>
        <row r="4250">
          <cell r="B4250" t="str">
            <v>6105AK124-6286-CMDL-0002</v>
          </cell>
          <cell r="C4250" t="str">
            <v>Mining Open Pit - Cable Racks and Trays for Mining Sub Station - 3D Designs and Drawings</v>
          </cell>
          <cell r="D4250" t="str">
            <v>'-</v>
          </cell>
          <cell r="E4250" t="str">
            <v>RES - Reserved Placeholder</v>
          </cell>
          <cell r="F4250" t="str">
            <v>Pending</v>
          </cell>
        </row>
        <row r="4251">
          <cell r="B4251" t="str">
            <v>6105AK124-6286-CMDL-0003</v>
          </cell>
          <cell r="C4251" t="str">
            <v>Mining Open Pit - Cable Trench and Tunnels for Mining Sub Station - 3D Designs and Drawings</v>
          </cell>
          <cell r="D4251" t="str">
            <v>'-</v>
          </cell>
          <cell r="E4251" t="str">
            <v>RES - Reserved Placeholder</v>
          </cell>
          <cell r="F4251" t="str">
            <v>Pending</v>
          </cell>
        </row>
        <row r="4252">
          <cell r="B4252" t="str">
            <v>6105AK124-6286-CMDL-0004</v>
          </cell>
          <cell r="C4252" t="str">
            <v>Mining Open Pit - Perimeter Fencing for Mining Sub Station - 3D Designs and Drawings</v>
          </cell>
          <cell r="D4252" t="str">
            <v>'-</v>
          </cell>
          <cell r="E4252" t="str">
            <v>RES - Reserved Placeholder</v>
          </cell>
          <cell r="F4252" t="str">
            <v>Pending</v>
          </cell>
        </row>
        <row r="4253">
          <cell r="B4253" t="str">
            <v>6105AK124-6286-CMDL-0005</v>
          </cell>
          <cell r="C4253" t="str">
            <v>Mining Open Pit - Terrace, Roads and Access-ways for Mining Sub Station - 3D Designs and Drawings</v>
          </cell>
          <cell r="D4253" t="str">
            <v>'-</v>
          </cell>
          <cell r="E4253" t="str">
            <v>RES - Reserved Placeholder</v>
          </cell>
          <cell r="F4253" t="str">
            <v>Pending</v>
          </cell>
        </row>
        <row r="4254">
          <cell r="B4254" t="str">
            <v>6105AK124-6286-CMDL-0006</v>
          </cell>
          <cell r="C4254" t="str">
            <v>Mining Open Pit - Earthing System for Mining Sub Station - 3D Designs and Drawings</v>
          </cell>
          <cell r="D4254" t="str">
            <v>'-</v>
          </cell>
          <cell r="E4254" t="str">
            <v>RES - Reserved Placeholder</v>
          </cell>
          <cell r="F4254" t="str">
            <v>Pending</v>
          </cell>
        </row>
        <row r="4255">
          <cell r="B4255" t="str">
            <v>6105AK124-6286-CMDL-0007</v>
          </cell>
          <cell r="C4255" t="str">
            <v>Mining Open Pit - Small Power and Lighting for Mining Sub Station - 3D Designs and Drawings</v>
          </cell>
          <cell r="D4255" t="str">
            <v>'-</v>
          </cell>
          <cell r="E4255" t="str">
            <v>RES - Reserved Placeholder</v>
          </cell>
          <cell r="F4255" t="str">
            <v>Pending</v>
          </cell>
        </row>
        <row r="4256">
          <cell r="B4256" t="str">
            <v>6105AK124-6286-CMDL-0008</v>
          </cell>
          <cell r="C4256" t="str">
            <v>Mining Open Pit - Lightning Protection Mining Sub Station - 3D Designs and Drawings</v>
          </cell>
          <cell r="D4256" t="str">
            <v>'-</v>
          </cell>
          <cell r="E4256" t="str">
            <v>RES - Reserved Placeholder</v>
          </cell>
          <cell r="F4256" t="str">
            <v>Pending</v>
          </cell>
        </row>
        <row r="4257">
          <cell r="B4257" t="str">
            <v>6105AK124-6286-CPLN-0001</v>
          </cell>
          <cell r="C4257" t="str">
            <v>Mining Open Pit - Collection Sump from Bunds for Mining Sub Station - Civil Works Execution Plan</v>
          </cell>
          <cell r="D4257" t="str">
            <v>'-</v>
          </cell>
          <cell r="E4257" t="str">
            <v>RES - Reserved Placeholder</v>
          </cell>
          <cell r="F4257" t="str">
            <v>Pending</v>
          </cell>
        </row>
        <row r="4258">
          <cell r="B4258" t="str">
            <v>6105AK124-6286-CPLN-0002</v>
          </cell>
          <cell r="C4258" t="str">
            <v>Mining Open Pit - Cable Trench and Tunnels for Mining Sub Station - Civil Works Execution Plan</v>
          </cell>
          <cell r="D4258" t="str">
            <v>'-</v>
          </cell>
          <cell r="E4258" t="str">
            <v>RES - Reserved Placeholder</v>
          </cell>
          <cell r="F4258" t="str">
            <v>Pending</v>
          </cell>
        </row>
        <row r="4259">
          <cell r="B4259" t="str">
            <v>6105AK124-6286-CPLN-0003</v>
          </cell>
          <cell r="C4259" t="str">
            <v>Mining Open Pit - Earthing System for Mining Sub Station - Civil Works Execution Plan</v>
          </cell>
          <cell r="D4259" t="str">
            <v>'-</v>
          </cell>
          <cell r="E4259" t="str">
            <v>RES - Reserved Placeholder</v>
          </cell>
          <cell r="F4259" t="str">
            <v>Pending</v>
          </cell>
        </row>
        <row r="4260">
          <cell r="B4260" t="str">
            <v>6105AK124-6286-CPLN-0004</v>
          </cell>
          <cell r="C4260" t="str">
            <v>Mining Open Pit - Small Power and Lighting for Mining Sub Station - Civil Works Execution Plan</v>
          </cell>
          <cell r="D4260" t="str">
            <v>'-</v>
          </cell>
          <cell r="E4260" t="str">
            <v>RES - Reserved Placeholder</v>
          </cell>
          <cell r="F4260" t="str">
            <v>Pending</v>
          </cell>
        </row>
        <row r="4261">
          <cell r="B4261" t="str">
            <v>6105AK124-6286-CPPL-0001</v>
          </cell>
          <cell r="C4261" t="str">
            <v>Mining Open Pit - Cable Racks and Trays for Mining Sub Station - Operational and Maint Access Routes Design</v>
          </cell>
          <cell r="D4261" t="str">
            <v>'-</v>
          </cell>
          <cell r="E4261" t="str">
            <v>RES - Reserved Placeholder</v>
          </cell>
          <cell r="F4261" t="str">
            <v>Pending</v>
          </cell>
        </row>
        <row r="4262">
          <cell r="B4262" t="str">
            <v>6105AK124-6286-CPPL-0002</v>
          </cell>
          <cell r="C4262" t="str">
            <v>Mining Open Pit - Cable Trench and Tunnels for Mining Sub Station - Operational and Maint Access Routes Design</v>
          </cell>
          <cell r="D4262" t="str">
            <v>'-</v>
          </cell>
          <cell r="E4262" t="str">
            <v>RES - Reserved Placeholder</v>
          </cell>
          <cell r="F4262" t="str">
            <v>Pending</v>
          </cell>
        </row>
        <row r="4263">
          <cell r="B4263" t="str">
            <v>6105AK124-6286-CPPL-0003</v>
          </cell>
          <cell r="C4263" t="str">
            <v>Mining Open Pit - Terrace, Roads and Access-ways for Mining Sub Station - Operational and Maint Access Routes Design</v>
          </cell>
          <cell r="D4263" t="str">
            <v>'-</v>
          </cell>
          <cell r="E4263" t="str">
            <v>RES - Reserved Placeholder</v>
          </cell>
          <cell r="F4263" t="str">
            <v>Pending</v>
          </cell>
        </row>
        <row r="4264">
          <cell r="B4264" t="str">
            <v>6105AK124-6286-CSEC-0001</v>
          </cell>
          <cell r="C4264" t="str">
            <v>Mining Open Pit - 33/220 kV Switchyard - Bulk Earthworks Profile Layout - Sht. 1 of 1</v>
          </cell>
          <cell r="D4264" t="str">
            <v>0</v>
          </cell>
          <cell r="E4264" t="str">
            <v>IFC - Issued for Construction</v>
          </cell>
          <cell r="F4264" t="str">
            <v>Pending</v>
          </cell>
        </row>
        <row r="4265">
          <cell r="B4265" t="str">
            <v>6105AK124-6286-CSEC-0002</v>
          </cell>
          <cell r="C4265" t="str">
            <v>Mining Open Pit - 33/220 kV Switchyard - Bulk Earthworks Profile Sections - Sht. 1 of 3</v>
          </cell>
          <cell r="D4265" t="str">
            <v>0</v>
          </cell>
          <cell r="E4265" t="str">
            <v>IFC - Issued for Construction</v>
          </cell>
          <cell r="F4265" t="str">
            <v>Pending</v>
          </cell>
        </row>
        <row r="4266">
          <cell r="B4266" t="str">
            <v>6105AK124-6286-CSEC-0003</v>
          </cell>
          <cell r="C4266" t="str">
            <v>Mining Open Pit - 33/220 kV Switchyard - Bulk Earthworks Profile Sections - Sht. 2 of 3</v>
          </cell>
          <cell r="D4266" t="str">
            <v>0</v>
          </cell>
          <cell r="E4266" t="str">
            <v>IFC - Issued for Construction</v>
          </cell>
          <cell r="F4266" t="str">
            <v>Pending</v>
          </cell>
        </row>
        <row r="4267">
          <cell r="B4267" t="str">
            <v>6105AK124-6286-CSEC-0004</v>
          </cell>
          <cell r="C4267" t="str">
            <v>Mining Open Pit - 33/220 kV Switchyard - Bulk Earthworks Profile Sections - Sht. 3 of 3</v>
          </cell>
          <cell r="D4267" t="str">
            <v>0</v>
          </cell>
          <cell r="E4267" t="str">
            <v>IFC - Issued for Construction</v>
          </cell>
          <cell r="F4267" t="str">
            <v>Pending</v>
          </cell>
        </row>
        <row r="4268">
          <cell r="B4268" t="str">
            <v>6105AK124-6286-CSEC-0005</v>
          </cell>
          <cell r="C4268" t="str">
            <v>Mining Open Pit - Cable Racks and Trays for Mining Sub Station - Corrosion Prevention and Protection Design</v>
          </cell>
          <cell r="D4268" t="str">
            <v>'-</v>
          </cell>
          <cell r="E4268" t="str">
            <v>RES - Reserved Placeholder</v>
          </cell>
          <cell r="F4268" t="str">
            <v>Pending</v>
          </cell>
        </row>
        <row r="4269">
          <cell r="B4269" t="str">
            <v>6105AK124-6286-CSEC-0006</v>
          </cell>
          <cell r="C4269" t="str">
            <v>Mining Open Pit - Cable Racks and Trays for Mining Sub Station - Structural Earthing and Bonding Design</v>
          </cell>
          <cell r="D4269" t="str">
            <v>'-</v>
          </cell>
          <cell r="E4269" t="str">
            <v>RES - Reserved Placeholder</v>
          </cell>
          <cell r="F4269" t="str">
            <v>Pending</v>
          </cell>
        </row>
        <row r="4270">
          <cell r="B4270" t="str">
            <v>6105AK124-6286-CSEC-0007</v>
          </cell>
          <cell r="C4270" t="str">
            <v>Mining Open Pit - Earthing System for Mining Sub Station - Corrosion Prevention and Protection Design</v>
          </cell>
          <cell r="D4270" t="str">
            <v>'-</v>
          </cell>
          <cell r="E4270" t="str">
            <v>RES - Reserved Placeholder</v>
          </cell>
          <cell r="F4270" t="str">
            <v>Pending</v>
          </cell>
        </row>
        <row r="4271">
          <cell r="B4271" t="str">
            <v>6105AK124-6286-CSEC-0008</v>
          </cell>
          <cell r="C4271" t="str">
            <v>Mining Open Pit - Earthing System for Mining Sub Station - Structural Earthing and Bonding Design</v>
          </cell>
          <cell r="D4271" t="str">
            <v>'-</v>
          </cell>
          <cell r="E4271" t="str">
            <v>RES - Reserved Placeholder</v>
          </cell>
          <cell r="F4271" t="str">
            <v>Pending</v>
          </cell>
        </row>
        <row r="4272">
          <cell r="B4272" t="str">
            <v>6105AK124-6286-CSEC-0009</v>
          </cell>
          <cell r="C4272" t="str">
            <v>Mining Open Pit - Small Power and Lighting for Mining Sub Station - Corrosion Prevention and Protection Design</v>
          </cell>
          <cell r="D4272" t="str">
            <v>'-</v>
          </cell>
          <cell r="E4272" t="str">
            <v>RES - Reserved Placeholder</v>
          </cell>
          <cell r="F4272" t="str">
            <v>Pending</v>
          </cell>
        </row>
        <row r="4273">
          <cell r="B4273" t="str">
            <v>6105AK124-6286-CSEC-0010</v>
          </cell>
          <cell r="C4273" t="str">
            <v>Mining Open Pit - Small Power and Lighting for Mining Sub Station - Structural Earthing and Bonding Design</v>
          </cell>
          <cell r="D4273" t="str">
            <v>'-</v>
          </cell>
          <cell r="E4273" t="str">
            <v>RES - Reserved Placeholder</v>
          </cell>
          <cell r="F4273" t="str">
            <v>Pending</v>
          </cell>
        </row>
        <row r="4274">
          <cell r="B4274" t="str">
            <v>6105AK124-6286-CSEC-0011</v>
          </cell>
          <cell r="C4274" t="str">
            <v>Mining Open Pit - Lightning Protection Mining Sub Station - Corrosion Prevention and Protection Design</v>
          </cell>
          <cell r="D4274" t="str">
            <v>'-</v>
          </cell>
          <cell r="E4274" t="str">
            <v>RES - Reserved Placeholder</v>
          </cell>
          <cell r="F4274" t="str">
            <v>Pending</v>
          </cell>
        </row>
        <row r="4275">
          <cell r="B4275" t="str">
            <v>6105AK124-6286-CSEC-0012</v>
          </cell>
          <cell r="C4275" t="str">
            <v>Mining Open Pit - Lightning Protection Mining Sub Station - Structural Earthing and Bonding Design</v>
          </cell>
          <cell r="D4275" t="str">
            <v>'-</v>
          </cell>
          <cell r="E4275" t="str">
            <v>RES - Reserved Placeholder</v>
          </cell>
          <cell r="F4275" t="str">
            <v>Pending</v>
          </cell>
        </row>
        <row r="4276">
          <cell r="B4276" t="str">
            <v>6105AK124-6286-CSHP-0001</v>
          </cell>
          <cell r="C4276" t="str">
            <v>Mining Open Pit - Cable Racks and Trays for Mining Sub Station - Equipment Assembly Drawings</v>
          </cell>
          <cell r="D4276" t="str">
            <v>'-</v>
          </cell>
          <cell r="E4276" t="str">
            <v>RES - Reserved Placeholder</v>
          </cell>
          <cell r="F4276" t="str">
            <v>Pending</v>
          </cell>
        </row>
        <row r="4277">
          <cell r="B4277" t="str">
            <v>6105AK124-6286-CSHP-0002</v>
          </cell>
          <cell r="C4277" t="str">
            <v>Mining Open Pit - Perimeter Fencing for Mining Sub Station - Equipment Assembly Drawings</v>
          </cell>
          <cell r="D4277" t="str">
            <v>'-</v>
          </cell>
          <cell r="E4277" t="str">
            <v>RES - Reserved Placeholder</v>
          </cell>
          <cell r="F4277" t="str">
            <v>Pending</v>
          </cell>
        </row>
        <row r="4278">
          <cell r="B4278" t="str">
            <v>6105AK124-6286-CSHP-0003</v>
          </cell>
          <cell r="C4278" t="str">
            <v>Mining Open Pit - Small Power and Lighting for Mining Sub Station - Equipment Assembly Drawings</v>
          </cell>
          <cell r="D4278" t="str">
            <v>'-</v>
          </cell>
          <cell r="E4278" t="str">
            <v>RES - Reserved Placeholder</v>
          </cell>
          <cell r="F4278" t="str">
            <v>Pending</v>
          </cell>
        </row>
        <row r="4279">
          <cell r="B4279" t="str">
            <v>6105AK124-6286-CSPC-0001</v>
          </cell>
          <cell r="C4279" t="str">
            <v>Mining Open Pit - 33/220 kV Switchyard - Bulk Earthworks Specification</v>
          </cell>
          <cell r="D4279" t="str">
            <v>A</v>
          </cell>
          <cell r="E4279" t="str">
            <v>IFR - Issued for Review</v>
          </cell>
          <cell r="F4279" t="str">
            <v>Reviewed</v>
          </cell>
        </row>
        <row r="4280">
          <cell r="B4280" t="str">
            <v>6105AK124-6286-CSPC-0002</v>
          </cell>
          <cell r="C4280" t="str">
            <v>Mining Open Pit - Collection Sump from Bunds for Mining Sub Station - Civil Design Requirements</v>
          </cell>
          <cell r="D4280" t="str">
            <v>'-</v>
          </cell>
          <cell r="E4280" t="str">
            <v>RES - Reserved Placeholder</v>
          </cell>
          <cell r="F4280" t="str">
            <v>Pending</v>
          </cell>
        </row>
        <row r="4281">
          <cell r="B4281" t="str">
            <v>6105AK124-6286-CSPC-0003</v>
          </cell>
          <cell r="C4281" t="str">
            <v>Mining Open Pit - Collection Sump from Bunds for Mining Sub Station - Excavation, Trenching and Compacting Design</v>
          </cell>
          <cell r="D4281" t="str">
            <v>'-</v>
          </cell>
          <cell r="E4281" t="str">
            <v>RES - Reserved Placeholder</v>
          </cell>
          <cell r="F4281" t="str">
            <v>Pending</v>
          </cell>
        </row>
        <row r="4282">
          <cell r="B4282" t="str">
            <v>6105AK124-6286-CSPC-0004</v>
          </cell>
          <cell r="C4282" t="str">
            <v>Mining Open Pit - Collection Sump from Bunds for Mining Sub Station - Concrete Construction Material Specifications</v>
          </cell>
          <cell r="D4282" t="str">
            <v>'-</v>
          </cell>
          <cell r="E4282" t="str">
            <v>RES - Reserved Placeholder</v>
          </cell>
          <cell r="F4282" t="str">
            <v>Pending</v>
          </cell>
        </row>
        <row r="4283">
          <cell r="B4283" t="str">
            <v>6105AK124-6286-CSPC-0005</v>
          </cell>
          <cell r="C4283" t="str">
            <v>Mining Open Pit - Cable Racks and Trays for Mining Sub Station - Civil Design Requirements</v>
          </cell>
          <cell r="D4283" t="str">
            <v>'-</v>
          </cell>
          <cell r="E4283" t="str">
            <v>RES - Reserved Placeholder</v>
          </cell>
          <cell r="F4283" t="str">
            <v>Pending</v>
          </cell>
        </row>
        <row r="4284">
          <cell r="B4284" t="str">
            <v>6105AK124-6286-CSPC-0006</v>
          </cell>
          <cell r="C4284" t="str">
            <v>Mining Open Pit - Cable Racks and Trays for Mining Sub Station - Concrete Construction Material Specifications</v>
          </cell>
          <cell r="D4284" t="str">
            <v>'-</v>
          </cell>
          <cell r="E4284" t="str">
            <v>RES - Reserved Placeholder</v>
          </cell>
          <cell r="F4284" t="str">
            <v>Pending</v>
          </cell>
        </row>
        <row r="4285">
          <cell r="B4285" t="str">
            <v>6105AK124-6286-CSPC-0007</v>
          </cell>
          <cell r="C4285" t="str">
            <v>Mining Open Pit - Cable Racks and Trays for Mining Sub Station - Steel Structures Corrosion Protection Specification</v>
          </cell>
          <cell r="D4285" t="str">
            <v>'-</v>
          </cell>
          <cell r="E4285" t="str">
            <v>RES - Reserved Placeholder</v>
          </cell>
          <cell r="F4285" t="str">
            <v>Pending</v>
          </cell>
        </row>
        <row r="4286">
          <cell r="B4286" t="str">
            <v>6105AK124-6286-CSPC-0008</v>
          </cell>
          <cell r="C4286" t="str">
            <v>Mining Open Pit - Cable Trench and Tunnels for Mining Sub Station - Civil Design Requirements</v>
          </cell>
          <cell r="D4286" t="str">
            <v>'-</v>
          </cell>
          <cell r="E4286" t="str">
            <v>RES - Reserved Placeholder</v>
          </cell>
          <cell r="F4286" t="str">
            <v>Pending</v>
          </cell>
        </row>
        <row r="4287">
          <cell r="B4287" t="str">
            <v>6105AK124-6286-CSPC-0009</v>
          </cell>
          <cell r="C4287" t="str">
            <v>Mining Open Pit - Cable Trench and Tunnels for Mining Sub Station - Excavation, Trenching and Compacting Design</v>
          </cell>
          <cell r="D4287" t="str">
            <v>'-</v>
          </cell>
          <cell r="E4287" t="str">
            <v>RES - Reserved Placeholder</v>
          </cell>
          <cell r="F4287" t="str">
            <v>Pending</v>
          </cell>
        </row>
        <row r="4288">
          <cell r="B4288" t="str">
            <v>6105AK124-6286-CSPC-0010</v>
          </cell>
          <cell r="C4288" t="str">
            <v>Mining Open Pit - Cable Trench and Tunnels for Mining Sub Station - Concrete Construction Material Specifications</v>
          </cell>
          <cell r="D4288" t="str">
            <v>'-</v>
          </cell>
          <cell r="E4288" t="str">
            <v>RES - Reserved Placeholder</v>
          </cell>
          <cell r="F4288" t="str">
            <v>Pending</v>
          </cell>
        </row>
        <row r="4289">
          <cell r="B4289" t="str">
            <v>6105AK124-6286-CSPC-0011</v>
          </cell>
          <cell r="C4289" t="str">
            <v>Mining Open Pit - Perimeter Fencing for Mining Sub Station - Excavation, Trenching and Compacting Design</v>
          </cell>
          <cell r="D4289" t="str">
            <v>'-</v>
          </cell>
          <cell r="E4289" t="str">
            <v>RES - Reserved Placeholder</v>
          </cell>
          <cell r="F4289" t="str">
            <v>Pending</v>
          </cell>
        </row>
        <row r="4290">
          <cell r="B4290" t="str">
            <v>6105AK124-6286-CSPC-0012</v>
          </cell>
          <cell r="C4290" t="str">
            <v>Mining Open Pit - Perimeter Fencing for Mining Sub Station - Concrete Construction Material Specifications</v>
          </cell>
          <cell r="D4290" t="str">
            <v>'-</v>
          </cell>
          <cell r="E4290" t="str">
            <v>RES - Reserved Placeholder</v>
          </cell>
          <cell r="F4290" t="str">
            <v>Pending</v>
          </cell>
        </row>
        <row r="4291">
          <cell r="B4291" t="str">
            <v>6105AK124-6286-CSPC-0013</v>
          </cell>
          <cell r="C4291" t="str">
            <v>Mining Open Pit - Perimeter Fencing for Mining Sub Station - Steel Structures Corrosion Protection Specification</v>
          </cell>
          <cell r="D4291" t="str">
            <v>'-</v>
          </cell>
          <cell r="E4291" t="str">
            <v>RES - Reserved Placeholder</v>
          </cell>
          <cell r="F4291" t="str">
            <v>Pending</v>
          </cell>
        </row>
        <row r="4292">
          <cell r="B4292" t="str">
            <v>6105AK124-6286-CSPC-0014</v>
          </cell>
          <cell r="C4292" t="str">
            <v>Mining Open Pit - Terrace, Roads and Access-ways for Mining Sub Station - Civil Design Requirements</v>
          </cell>
          <cell r="D4292" t="str">
            <v>'-</v>
          </cell>
          <cell r="E4292" t="str">
            <v>RES - Reserved Placeholder</v>
          </cell>
          <cell r="F4292" t="str">
            <v>Pending</v>
          </cell>
        </row>
        <row r="4293">
          <cell r="B4293" t="str">
            <v>6105AK124-6286-CSPC-0015</v>
          </cell>
          <cell r="C4293" t="str">
            <v>Mining Open Pit - Terrace, Roads and Access-ways for Mining Sub Station - Excavation, Trenching and Compacting Design</v>
          </cell>
          <cell r="D4293" t="str">
            <v>'-</v>
          </cell>
          <cell r="E4293" t="str">
            <v>RES - Reserved Placeholder</v>
          </cell>
          <cell r="F4293" t="str">
            <v>Pending</v>
          </cell>
        </row>
        <row r="4294">
          <cell r="B4294" t="str">
            <v>6105AK124-6286-CSPC-0016</v>
          </cell>
          <cell r="C4294" t="str">
            <v>Mining Open Pit - Terrace, Roads and Access-ways for Mining Sub Station - Concrete Construction Material Specifications</v>
          </cell>
          <cell r="D4294" t="str">
            <v>'-</v>
          </cell>
          <cell r="E4294" t="str">
            <v>RES - Reserved Placeholder</v>
          </cell>
          <cell r="F4294" t="str">
            <v>Pending</v>
          </cell>
        </row>
        <row r="4295">
          <cell r="B4295" t="str">
            <v>6105AK124-6286-CSPC-0017</v>
          </cell>
          <cell r="C4295" t="str">
            <v>Mining Open Pit - Earthing System for Mining Sub Station - Concrete Construction Material Specifications</v>
          </cell>
          <cell r="D4295" t="str">
            <v>'-</v>
          </cell>
          <cell r="E4295" t="str">
            <v>RES - Reserved Placeholder</v>
          </cell>
          <cell r="F4295" t="str">
            <v>Pending</v>
          </cell>
        </row>
        <row r="4296">
          <cell r="B4296" t="str">
            <v>6105AK124-6286-CSPC-0018</v>
          </cell>
          <cell r="C4296" t="str">
            <v>Mining Open Pit - Earthing System for Mining Sub Station - Excavation, Trenching and Compacting Design</v>
          </cell>
          <cell r="D4296" t="str">
            <v>'-</v>
          </cell>
          <cell r="E4296" t="str">
            <v>RES - Reserved Placeholder</v>
          </cell>
          <cell r="F4296" t="str">
            <v>Pending</v>
          </cell>
        </row>
        <row r="4297">
          <cell r="B4297" t="str">
            <v>6105AK124-6286-CSPC-0019</v>
          </cell>
          <cell r="C4297" t="str">
            <v>Mining Open Pit - Small Power and Lighting for Mining Sub Station - Concrete Construction Material Specifications</v>
          </cell>
          <cell r="D4297" t="str">
            <v>'-</v>
          </cell>
          <cell r="E4297" t="str">
            <v>RES - Reserved Placeholder</v>
          </cell>
          <cell r="F4297" t="str">
            <v>Pending</v>
          </cell>
        </row>
        <row r="4298">
          <cell r="B4298" t="str">
            <v>6105AK124-6286-CSSD-0001</v>
          </cell>
          <cell r="C4298" t="str">
            <v>Mining Open Pit - Cable Racks and Trays for Mining Sub Station - Steel Support Structures Design</v>
          </cell>
          <cell r="D4298" t="str">
            <v>'-</v>
          </cell>
          <cell r="E4298" t="str">
            <v>RES - Reserved Placeholder</v>
          </cell>
          <cell r="F4298" t="str">
            <v>Pending</v>
          </cell>
        </row>
        <row r="4299">
          <cell r="B4299" t="str">
            <v>6105AK124-6286-CSSD-0002</v>
          </cell>
          <cell r="C4299" t="str">
            <v>Mining Open Pit - Perimeter Fencing for Mining Sub Station - Steel Support Structures Design</v>
          </cell>
          <cell r="D4299" t="str">
            <v>'-</v>
          </cell>
          <cell r="E4299" t="str">
            <v>RES - Reserved Placeholder</v>
          </cell>
          <cell r="F4299" t="str">
            <v>Pending</v>
          </cell>
        </row>
        <row r="4300">
          <cell r="B4300" t="str">
            <v>6105AK124-6286-CSTD-0001</v>
          </cell>
          <cell r="C4300" t="str">
            <v>Mining Open Pit - Collection Sump from Bunds for Mining Sub Station - Bund-wall Requirements and Design</v>
          </cell>
          <cell r="D4300" t="str">
            <v>'-</v>
          </cell>
          <cell r="E4300" t="str">
            <v>RES - Reserved Placeholder</v>
          </cell>
          <cell r="F4300" t="str">
            <v>Pending</v>
          </cell>
        </row>
        <row r="4301">
          <cell r="B4301" t="str">
            <v>6105AK124-6286-CSTD-0002</v>
          </cell>
          <cell r="C4301" t="str">
            <v>Mining Open Pit - Collection Sump from Bunds for Mining Sub Station - Fire Protection System Design (Civil Works)</v>
          </cell>
          <cell r="D4301" t="str">
            <v>'-</v>
          </cell>
          <cell r="E4301" t="str">
            <v>RES - Reserved Placeholder</v>
          </cell>
          <cell r="F4301" t="str">
            <v>Pending</v>
          </cell>
        </row>
        <row r="4302">
          <cell r="B4302" t="str">
            <v>6105AK124-6286-CSTD-0003</v>
          </cell>
          <cell r="C4302" t="str">
            <v>Mining Open Pit - Collection Sump from Bunds for Mining Sub Station - Civil Construction Requirements</v>
          </cell>
          <cell r="D4302" t="str">
            <v>'-</v>
          </cell>
          <cell r="E4302" t="str">
            <v>RES - Reserved Placeholder</v>
          </cell>
          <cell r="F4302" t="str">
            <v>Pending</v>
          </cell>
        </row>
        <row r="4303">
          <cell r="B4303" t="str">
            <v>6105AK124-6286-CSTD-0004</v>
          </cell>
          <cell r="C4303" t="str">
            <v>Mining Open Pit - Collection Sump from Bunds for Mining Sub Station - Underground Pipe Route and Cable Bedding Design</v>
          </cell>
          <cell r="D4303" t="str">
            <v>'-</v>
          </cell>
          <cell r="E4303" t="str">
            <v>RES - Reserved Placeholder</v>
          </cell>
          <cell r="F4303" t="str">
            <v>Pending</v>
          </cell>
        </row>
        <row r="4304">
          <cell r="B4304" t="str">
            <v>6105AK124-6286-CSTD-0005</v>
          </cell>
          <cell r="C4304" t="str">
            <v>Mining Open Pit - Cable Racks and Trays for Mining Sub Station - Underground Pipe Route and Cable Bedding Design</v>
          </cell>
          <cell r="D4304" t="str">
            <v>'-</v>
          </cell>
          <cell r="E4304" t="str">
            <v>RES - Reserved Placeholder</v>
          </cell>
          <cell r="F4304" t="str">
            <v>Pending</v>
          </cell>
        </row>
        <row r="4305">
          <cell r="B4305" t="str">
            <v>6105AK124-6286-CSTD-0006</v>
          </cell>
          <cell r="C4305" t="str">
            <v>Mining Open Pit - Cable Trench and Tunnels for Mining Sub Station - Civil Construction Requirements</v>
          </cell>
          <cell r="D4305" t="str">
            <v>'-</v>
          </cell>
          <cell r="E4305" t="str">
            <v>RES - Reserved Placeholder</v>
          </cell>
          <cell r="F4305" t="str">
            <v>Pending</v>
          </cell>
        </row>
        <row r="4306">
          <cell r="B4306" t="str">
            <v>6105AK124-6286-CSTD-0007</v>
          </cell>
          <cell r="C4306" t="str">
            <v>Mining Open Pit - Cable Trench and Tunnels for Mining Sub Station - Underground Pipe Route and Cable Bedding Design</v>
          </cell>
          <cell r="D4306" t="str">
            <v>'-</v>
          </cell>
          <cell r="E4306" t="str">
            <v>RES - Reserved Placeholder</v>
          </cell>
          <cell r="F4306" t="str">
            <v>Pending</v>
          </cell>
        </row>
        <row r="4307">
          <cell r="B4307" t="str">
            <v>6105AK124-6286-CSTD-0008</v>
          </cell>
          <cell r="C4307" t="str">
            <v>Mining Open Pit - Perimeter Fencing for Mining Sub Station - Underground Pipe Route and Cable Bedding Design</v>
          </cell>
          <cell r="D4307" t="str">
            <v>'-</v>
          </cell>
          <cell r="E4307" t="str">
            <v>RES - Reserved Placeholder</v>
          </cell>
          <cell r="F4307" t="str">
            <v>Pending</v>
          </cell>
        </row>
        <row r="4308">
          <cell r="B4308" t="str">
            <v>6105AK124-6286-CSTD-0009</v>
          </cell>
          <cell r="C4308" t="str">
            <v>Mining Open Pit - Terrace, Roads and Access-ways for Mining Sub Station - Bund-wall Requirements and Design</v>
          </cell>
          <cell r="D4308" t="str">
            <v>'-</v>
          </cell>
          <cell r="E4308" t="str">
            <v>RES - Reserved Placeholder</v>
          </cell>
          <cell r="F4308" t="str">
            <v>Pending</v>
          </cell>
        </row>
        <row r="4309">
          <cell r="B4309" t="str">
            <v>6105AK124-6286-CSTD-0010</v>
          </cell>
          <cell r="C4309" t="str">
            <v>Mining Open Pit - Terrace, Roads and Access-ways for Mining Sub Station - Civil Construction Requirements</v>
          </cell>
          <cell r="D4309" t="str">
            <v>'-</v>
          </cell>
          <cell r="E4309" t="str">
            <v>RES - Reserved Placeholder</v>
          </cell>
          <cell r="F4309" t="str">
            <v>Pending</v>
          </cell>
        </row>
        <row r="4310">
          <cell r="B4310" t="str">
            <v>6105AK124-6286-CSTD-0011</v>
          </cell>
          <cell r="C4310" t="str">
            <v>Mining Open Pit - Terrace, Roads and Access-ways for Mining Sub Station - Underground Pipe Route and Cable Bedding Design</v>
          </cell>
          <cell r="D4310" t="str">
            <v>'-</v>
          </cell>
          <cell r="E4310" t="str">
            <v>RES - Reserved Placeholder</v>
          </cell>
          <cell r="F4310" t="str">
            <v>Pending</v>
          </cell>
        </row>
        <row r="4311">
          <cell r="B4311" t="str">
            <v>6105AK124-6286-CSTD-0012</v>
          </cell>
          <cell r="C4311" t="str">
            <v>Mining Open Pit - Small Power and Lighting for Mining Sub Station - Civil Construction Requirements</v>
          </cell>
          <cell r="D4311" t="str">
            <v>'-</v>
          </cell>
          <cell r="E4311" t="str">
            <v>RES - Reserved Placeholder</v>
          </cell>
          <cell r="F4311" t="str">
            <v>Pending</v>
          </cell>
        </row>
        <row r="4312">
          <cell r="B4312" t="str">
            <v>6105AK124-6286-CSTD-0013</v>
          </cell>
          <cell r="C4312" t="str">
            <v>Mining Open Pit - Small Power and Lighting for Mining Sub Station - Underground Pipe Route and Cable Bedding Design</v>
          </cell>
          <cell r="D4312" t="str">
            <v>'-</v>
          </cell>
          <cell r="E4312" t="str">
            <v>RES - Reserved Placeholder</v>
          </cell>
          <cell r="F4312" t="str">
            <v>Pending</v>
          </cell>
        </row>
        <row r="4313">
          <cell r="B4313" t="str">
            <v>6105AK124-6286-CSTD-0014</v>
          </cell>
          <cell r="C4313" t="str">
            <v>Mining Open Pit - Lightning Protection Mining Sub Station - Civil Construction Requirements</v>
          </cell>
          <cell r="D4313" t="str">
            <v>'-</v>
          </cell>
          <cell r="E4313" t="str">
            <v>RES - Reserved Placeholder</v>
          </cell>
          <cell r="F4313" t="str">
            <v>Pending</v>
          </cell>
        </row>
        <row r="4314">
          <cell r="B4314" t="str">
            <v>6105AK124-6286-CSTD-0015</v>
          </cell>
          <cell r="C4314" t="str">
            <v>Mining Open Pit - Lightning Protection Mining Sub Station - Underground Pipe Route and Cable Bedding Design</v>
          </cell>
          <cell r="D4314" t="str">
            <v>'-</v>
          </cell>
          <cell r="E4314" t="str">
            <v>RES - Reserved Placeholder</v>
          </cell>
          <cell r="F4314" t="str">
            <v>Pending</v>
          </cell>
        </row>
        <row r="4315">
          <cell r="B4315" t="str">
            <v>6105AK124-6286-ECAL-0001</v>
          </cell>
          <cell r="C4315" t="str">
            <v>Mining Open Pit - Terrace, Roads and Access-ways for Mining Sub Station - Conductor Sag and Tension Plan</v>
          </cell>
          <cell r="D4315" t="str">
            <v>'-</v>
          </cell>
          <cell r="E4315" t="str">
            <v>RES - Reserved Placeholder</v>
          </cell>
          <cell r="F4315" t="str">
            <v>Pending</v>
          </cell>
        </row>
        <row r="4316">
          <cell r="B4316" t="str">
            <v>6105AK124-6286-ECAL-0002</v>
          </cell>
          <cell r="C4316" t="str">
            <v>Mining Open Pit - Earthing System for Mining Sub Station - Cable and Conductor Sizing (incl Volt Drop Calcs)</v>
          </cell>
          <cell r="D4316" t="str">
            <v>'-</v>
          </cell>
          <cell r="E4316" t="str">
            <v>RES - Reserved Placeholder</v>
          </cell>
          <cell r="F4316" t="str">
            <v>Pending</v>
          </cell>
        </row>
        <row r="4317">
          <cell r="B4317" t="str">
            <v>6105AK124-6286-ECAL-0003</v>
          </cell>
          <cell r="C4317" t="str">
            <v>Mining Open Pit - Earthing System for Mining Sub Station - Impedance and Burn-off Calculations</v>
          </cell>
          <cell r="D4317" t="str">
            <v>'-</v>
          </cell>
          <cell r="E4317" t="str">
            <v>RES - Reserved Placeholder</v>
          </cell>
          <cell r="F4317" t="str">
            <v>Pending</v>
          </cell>
        </row>
        <row r="4318">
          <cell r="B4318" t="str">
            <v>6105AK124-6286-ECAL-0004</v>
          </cell>
          <cell r="C4318" t="str">
            <v>Mining Open Pit - Small Power and Lighting for Mining Sub Station - Cable and Conductor Sizing (incl Volt Drop Calcs)</v>
          </cell>
          <cell r="D4318" t="str">
            <v>'-</v>
          </cell>
          <cell r="E4318" t="str">
            <v>RES - Reserved Placeholder</v>
          </cell>
          <cell r="F4318" t="str">
            <v>Pending</v>
          </cell>
        </row>
        <row r="4319">
          <cell r="B4319" t="str">
            <v>6105AK124-6286-ECAL-0005</v>
          </cell>
          <cell r="C4319" t="str">
            <v>Mining Open Pit - Small Power and Lighting for Mining Sub Station - Conductor Sag and Tension Plan</v>
          </cell>
          <cell r="D4319" t="str">
            <v>'-</v>
          </cell>
          <cell r="E4319" t="str">
            <v>RES - Reserved Placeholder</v>
          </cell>
          <cell r="F4319" t="str">
            <v>Pending</v>
          </cell>
        </row>
        <row r="4320">
          <cell r="B4320" t="str">
            <v>6105AK124-6286-ECAL-0006</v>
          </cell>
          <cell r="C4320" t="str">
            <v>Mining Open Pit - Lightning Protection Mining Sub Station - Impedance and Burn-off Calculations</v>
          </cell>
          <cell r="D4320" t="str">
            <v>'-</v>
          </cell>
          <cell r="E4320" t="str">
            <v>RES - Reserved Placeholder</v>
          </cell>
          <cell r="F4320" t="str">
            <v>Pending</v>
          </cell>
        </row>
        <row r="4321">
          <cell r="B4321" t="str">
            <v>6105AK124-6286-EDIA-0001</v>
          </cell>
          <cell r="C4321" t="str">
            <v>Mining Open Pit - Mining Substation  - LV Cable Block Diagram</v>
          </cell>
          <cell r="D4321" t="str">
            <v>'-</v>
          </cell>
          <cell r="E4321" t="str">
            <v>RES - Reserved Placeholder</v>
          </cell>
          <cell r="F4321" t="str">
            <v>Pending</v>
          </cell>
        </row>
        <row r="4322">
          <cell r="B4322" t="str">
            <v>6105AK124-6286-EDIA-0002</v>
          </cell>
          <cell r="C4322" t="str">
            <v>Mining Open Pit - Mining Substation - 11kV Cable Block Diagram</v>
          </cell>
          <cell r="D4322" t="str">
            <v>'-</v>
          </cell>
          <cell r="E4322" t="str">
            <v>RES - Reserved Placeholder</v>
          </cell>
          <cell r="F4322" t="str">
            <v>Pending</v>
          </cell>
        </row>
        <row r="4323">
          <cell r="B4323" t="str">
            <v>6105AK124-6286-EDIA-0003</v>
          </cell>
          <cell r="C4323" t="str">
            <v>Mining Open Pit - Mining Substation - 33kV Cable Block Diagram</v>
          </cell>
          <cell r="D4323" t="str">
            <v>'-</v>
          </cell>
          <cell r="E4323" t="str">
            <v>RES - Reserved Placeholder</v>
          </cell>
          <cell r="F4323" t="str">
            <v>Pending</v>
          </cell>
        </row>
        <row r="4324">
          <cell r="B4324" t="str">
            <v>6105AK124-6286-EDIA-0004</v>
          </cell>
          <cell r="C4324" t="str">
            <v>Mining Open Pit - Cable Racks and Trays for Mining Sub Station - Cable Block Diagrams and Schedules</v>
          </cell>
          <cell r="D4324" t="str">
            <v>'-</v>
          </cell>
          <cell r="E4324" t="str">
            <v>RES - Reserved Placeholder</v>
          </cell>
          <cell r="F4324" t="str">
            <v>Pending</v>
          </cell>
        </row>
        <row r="4325">
          <cell r="B4325" t="str">
            <v>6105AK124-6286-EDIA-0005</v>
          </cell>
          <cell r="C4325" t="str">
            <v>Mining Open Pit - Cable Racks and Trays for Mining Sub Station - E/I Termination Schedule</v>
          </cell>
          <cell r="D4325" t="str">
            <v>'-</v>
          </cell>
          <cell r="E4325" t="str">
            <v>RES - Reserved Placeholder</v>
          </cell>
          <cell r="F4325" t="str">
            <v>Pending</v>
          </cell>
        </row>
        <row r="4326">
          <cell r="B4326" t="str">
            <v>6105AK124-6286-EDIA-0006</v>
          </cell>
          <cell r="C4326" t="str">
            <v>Mining Open Pit - Cable Trench and Tunnels for Mining Sub Station - Cable Block Diagrams and Schedules</v>
          </cell>
          <cell r="D4326" t="str">
            <v>'-</v>
          </cell>
          <cell r="E4326" t="str">
            <v>RES - Reserved Placeholder</v>
          </cell>
          <cell r="F4326" t="str">
            <v>Pending</v>
          </cell>
        </row>
        <row r="4327">
          <cell r="B4327" t="str">
            <v>6105AK124-6286-EDIA-0007</v>
          </cell>
          <cell r="C4327" t="str">
            <v>Mining Open Pit - Cable Trench and Tunnels for Mining Sub Station - E/I Termination Schedule</v>
          </cell>
          <cell r="D4327" t="str">
            <v>'-</v>
          </cell>
          <cell r="E4327" t="str">
            <v>RES - Reserved Placeholder</v>
          </cell>
          <cell r="F4327" t="str">
            <v>Pending</v>
          </cell>
        </row>
        <row r="4328">
          <cell r="B4328" t="str">
            <v>6105AK124-6286-EDIA-0008</v>
          </cell>
          <cell r="C4328" t="str">
            <v>Mining Open Pit - Earthing System for Mining Sub Station - Electrical Circuit Diagrams (Schematics)</v>
          </cell>
          <cell r="D4328" t="str">
            <v>'-</v>
          </cell>
          <cell r="E4328" t="str">
            <v>RES - Reserved Placeholder</v>
          </cell>
          <cell r="F4328" t="str">
            <v>Pending</v>
          </cell>
        </row>
        <row r="4329">
          <cell r="B4329" t="str">
            <v>6105AK124-6286-EDIA-0009</v>
          </cell>
          <cell r="C4329" t="str">
            <v>Mining Open Pit - Earthing System for Mining Sub Station - Cable Block Diagrams and Schedules</v>
          </cell>
          <cell r="D4329" t="str">
            <v>'-</v>
          </cell>
          <cell r="E4329" t="str">
            <v>RES - Reserved Placeholder</v>
          </cell>
          <cell r="F4329" t="str">
            <v>Pending</v>
          </cell>
        </row>
        <row r="4330">
          <cell r="B4330" t="str">
            <v>6105AK124-6286-EDIA-0010</v>
          </cell>
          <cell r="C4330" t="str">
            <v>Mining Open Pit - Earthing System for Mining Sub Station - E/I Termination Schedule</v>
          </cell>
          <cell r="D4330" t="str">
            <v>'-</v>
          </cell>
          <cell r="E4330" t="str">
            <v>RES - Reserved Placeholder</v>
          </cell>
          <cell r="F4330" t="str">
            <v>Pending</v>
          </cell>
        </row>
        <row r="4331">
          <cell r="B4331" t="str">
            <v>6105AK124-6286-EDIA-0011</v>
          </cell>
          <cell r="C4331" t="str">
            <v>Mining Open Pit - Small Power and Lighting for Mining Sub Station - Cable Block Diagrams and Schedules</v>
          </cell>
          <cell r="D4331" t="str">
            <v>'-</v>
          </cell>
          <cell r="E4331" t="str">
            <v>RES - Reserved Placeholder</v>
          </cell>
          <cell r="F4331" t="str">
            <v>Pending</v>
          </cell>
        </row>
        <row r="4332">
          <cell r="B4332" t="str">
            <v>6105AK124-6286-EDIA-0012</v>
          </cell>
          <cell r="C4332" t="str">
            <v>Mining Open Pit - Small Power and Lighting for Mining Sub Station - Electrical Block Diagram</v>
          </cell>
          <cell r="D4332" t="str">
            <v>'-</v>
          </cell>
          <cell r="E4332" t="str">
            <v>RES - Reserved Placeholder</v>
          </cell>
          <cell r="F4332" t="str">
            <v>Pending</v>
          </cell>
        </row>
        <row r="4333">
          <cell r="B4333" t="str">
            <v>6105AK124-6286-EDIA-0013</v>
          </cell>
          <cell r="C4333" t="str">
            <v>Mining Open Pit - Small Power and Lighting for Mining Sub Station - Electrical Circuit Diagrams (Schematics)</v>
          </cell>
          <cell r="D4333" t="str">
            <v>'-</v>
          </cell>
          <cell r="E4333" t="str">
            <v>RES - Reserved Placeholder</v>
          </cell>
          <cell r="F4333" t="str">
            <v>Pending</v>
          </cell>
        </row>
        <row r="4334">
          <cell r="B4334" t="str">
            <v>6105AK124-6286-EDIA-0014</v>
          </cell>
          <cell r="C4334" t="str">
            <v>Mining Open Pit - Small Power and Lighting for Mining Sub Station - E/I Termination Schedule</v>
          </cell>
          <cell r="D4334" t="str">
            <v>'-</v>
          </cell>
          <cell r="E4334" t="str">
            <v>RES - Reserved Placeholder</v>
          </cell>
          <cell r="F4334" t="str">
            <v>Pending</v>
          </cell>
        </row>
        <row r="4335">
          <cell r="B4335" t="str">
            <v>6105AK124-6286-EDIA-0015</v>
          </cell>
          <cell r="C4335" t="str">
            <v>Mining Open Pit - Lightning Protection Mining Sub Station - Cable Block Diagrams and Schedules</v>
          </cell>
          <cell r="D4335" t="str">
            <v>'-</v>
          </cell>
          <cell r="E4335" t="str">
            <v>RES - Reserved Placeholder</v>
          </cell>
          <cell r="F4335" t="str">
            <v>Pending</v>
          </cell>
        </row>
        <row r="4336">
          <cell r="B4336" t="str">
            <v>6105AK124-6286-EDIA-0016</v>
          </cell>
          <cell r="C4336" t="str">
            <v>Mining Open Pit - Lightning Protection Mining Sub Station - Electrical Circuit Diagrams (Schematics)</v>
          </cell>
          <cell r="D4336" t="str">
            <v>'-</v>
          </cell>
          <cell r="E4336" t="str">
            <v>RES - Reserved Placeholder</v>
          </cell>
          <cell r="F4336" t="str">
            <v>Pending</v>
          </cell>
        </row>
        <row r="4337">
          <cell r="B4337" t="str">
            <v>6105AK124-6286-EDST-0001</v>
          </cell>
          <cell r="C4337" t="str">
            <v>Mining Open Pit - On-Site Power Supply &amp; Transmission_MV 33KV Mining Sub MV Switchgear - Datasheet</v>
          </cell>
          <cell r="D4337" t="str">
            <v>0</v>
          </cell>
          <cell r="E4337" t="str">
            <v>IFD - Issued for Design</v>
          </cell>
          <cell r="F4337" t="str">
            <v>Approved</v>
          </cell>
        </row>
        <row r="4338">
          <cell r="B4338" t="str">
            <v>6105AK124-6286-EDST-0002</v>
          </cell>
          <cell r="C4338" t="str">
            <v>Mining Open Pit - 11kV Substation - Datasheet</v>
          </cell>
          <cell r="D4338" t="str">
            <v>'-</v>
          </cell>
          <cell r="E4338" t="str">
            <v>RES - Reserved Placeholder</v>
          </cell>
          <cell r="F4338" t="str">
            <v>Pending</v>
          </cell>
        </row>
        <row r="4339">
          <cell r="B4339" t="str">
            <v>6105AK124-6286-EDST-0003</v>
          </cell>
          <cell r="C4339" t="str">
            <v>Mining Open Pit - Auxiliary 400Vac Distribution Board - Datasheet</v>
          </cell>
          <cell r="D4339" t="str">
            <v>'-</v>
          </cell>
          <cell r="E4339" t="str">
            <v>RES - Reserved Placeholder</v>
          </cell>
          <cell r="F4339" t="str">
            <v>Pending</v>
          </cell>
        </row>
        <row r="4340">
          <cell r="B4340" t="str">
            <v>6105AK124-6286-EDST-0004</v>
          </cell>
          <cell r="C4340" t="str">
            <v>Mining Open Pit - 11kV Switchgear - Datasheet</v>
          </cell>
          <cell r="D4340" t="str">
            <v>0</v>
          </cell>
          <cell r="E4340" t="str">
            <v>IFD - Issued for Design</v>
          </cell>
          <cell r="F4340" t="str">
            <v>Pending</v>
          </cell>
        </row>
        <row r="4341">
          <cell r="B4341" t="str">
            <v>6105AK124-6286-EDST-0005</v>
          </cell>
          <cell r="C4341" t="str">
            <v>CANCELLED - Mining Open Pit - 400kVA Mini-substation (11/0.4kV) - Datasheet</v>
          </cell>
          <cell r="D4341" t="str">
            <v>'-</v>
          </cell>
          <cell r="E4341" t="str">
            <v>CAN - Cancelled</v>
          </cell>
          <cell r="F4341" t="str">
            <v>Terminated</v>
          </cell>
        </row>
        <row r="4342">
          <cell r="B4342" t="str">
            <v>6105AK124-6286-EDST-0006</v>
          </cell>
          <cell r="C4342" t="str">
            <v>Mining Open Pit - Auxiliary Supply - 250kVA, Mini-substation, 11/0.4kV - Datasheet - Sht 1 of 1</v>
          </cell>
          <cell r="D4342" t="str">
            <v>'-</v>
          </cell>
          <cell r="E4342" t="str">
            <v>RES - Reserved Placeholder</v>
          </cell>
          <cell r="F4342" t="str">
            <v>Pending</v>
          </cell>
        </row>
        <row r="4343">
          <cell r="B4343" t="str">
            <v>6105AK124-6286-EDST-0007</v>
          </cell>
          <cell r="C4343" t="str">
            <v>Mining Open Pit - Generator -  250kVA, 400Vac - Datasheet</v>
          </cell>
          <cell r="D4343" t="str">
            <v>'-</v>
          </cell>
          <cell r="E4343" t="str">
            <v>RES - Reserved Placeholder</v>
          </cell>
          <cell r="F4343" t="str">
            <v>Pending</v>
          </cell>
        </row>
        <row r="4344">
          <cell r="B4344" t="str">
            <v>6105AK124-6286-EDST-0008</v>
          </cell>
          <cell r="C4344" t="str">
            <v>Mining Open Pit - Cable Racks and Trays for Mining Sub Station - Equipment Register and Technical Specifications</v>
          </cell>
          <cell r="D4344" t="str">
            <v>'-</v>
          </cell>
          <cell r="E4344" t="str">
            <v>RES - Reserved Placeholder</v>
          </cell>
          <cell r="F4344" t="str">
            <v>Pending</v>
          </cell>
        </row>
        <row r="4345">
          <cell r="B4345" t="str">
            <v>6105AK124-6286-EDST-0009</v>
          </cell>
          <cell r="C4345" t="str">
            <v>Mining Open Pit - Cable Trench and Tunnels for Mining Sub Station - Equipment Register and Technical Specifications</v>
          </cell>
          <cell r="D4345" t="str">
            <v>'-</v>
          </cell>
          <cell r="E4345" t="str">
            <v>RES - Reserved Placeholder</v>
          </cell>
          <cell r="F4345" t="str">
            <v>Pending</v>
          </cell>
        </row>
        <row r="4346">
          <cell r="B4346" t="str">
            <v>6105AK124-6286-EDST-0010</v>
          </cell>
          <cell r="C4346" t="str">
            <v>Mining Open Pit - Earthing System for Mining Sub Station - Equipment Register and Technical Specifications</v>
          </cell>
          <cell r="D4346" t="str">
            <v>'-</v>
          </cell>
          <cell r="E4346" t="str">
            <v>RES - Reserved Placeholder</v>
          </cell>
          <cell r="F4346" t="str">
            <v>Pending</v>
          </cell>
        </row>
        <row r="4347">
          <cell r="B4347" t="str">
            <v>6105AK124-6286-EDST-0011</v>
          </cell>
          <cell r="C4347" t="str">
            <v>Mining Open Pit - Small Power and Lighting for Mining Sub Station - Equipment Register and Technical Specifications</v>
          </cell>
          <cell r="D4347" t="str">
            <v>'-</v>
          </cell>
          <cell r="E4347" t="str">
            <v>RES - Reserved Placeholder</v>
          </cell>
          <cell r="F4347" t="str">
            <v>Pending</v>
          </cell>
        </row>
        <row r="4348">
          <cell r="B4348" t="str">
            <v>6105AK124-6286-EDST-0012</v>
          </cell>
          <cell r="C4348" t="str">
            <v>Mining Open Pit - Lightning Protection Mining Sub Station - Equipment Register and Technical Specifications</v>
          </cell>
          <cell r="D4348" t="str">
            <v>'-</v>
          </cell>
          <cell r="E4348" t="str">
            <v>RES - Reserved Placeholder</v>
          </cell>
          <cell r="F4348" t="str">
            <v>Pending</v>
          </cell>
        </row>
        <row r="4349">
          <cell r="B4349" t="str">
            <v>6105AK124-6286-EDTL-0001</v>
          </cell>
          <cell r="C4349" t="str">
            <v>Mining Open Pit - Auxiliary 400V AC Panel 2 - Details - Sht 3 of 3</v>
          </cell>
          <cell r="D4349" t="str">
            <v>'-</v>
          </cell>
          <cell r="E4349" t="str">
            <v>RES - Reserved Placeholder</v>
          </cell>
          <cell r="F4349" t="str">
            <v>Pending</v>
          </cell>
        </row>
        <row r="4350">
          <cell r="B4350" t="str">
            <v>6105AK124-6286-EDTL-0002</v>
          </cell>
          <cell r="C4350" t="str">
            <v>Mining Open Pit - Auxiliary 400V AC Panel 2 - Details - Sht 2 of 3</v>
          </cell>
          <cell r="D4350" t="str">
            <v>'-</v>
          </cell>
          <cell r="E4350" t="str">
            <v>RES - Reserved Placeholder</v>
          </cell>
          <cell r="F4350" t="str">
            <v>Pending</v>
          </cell>
        </row>
        <row r="4351">
          <cell r="B4351" t="str">
            <v>6105AK124-6286-EEQL-0001</v>
          </cell>
          <cell r="C4351" t="str">
            <v>Mining Open Pit - Small Power and Lighting for Mining Sub Station - Electrical Equipment Load Register</v>
          </cell>
          <cell r="D4351" t="str">
            <v>'-</v>
          </cell>
          <cell r="E4351" t="str">
            <v>RES - Reserved Placeholder</v>
          </cell>
          <cell r="F4351" t="str">
            <v>Pending</v>
          </cell>
        </row>
        <row r="4352">
          <cell r="B4352" t="str">
            <v>6105AK124-6286-EGAD-0001</v>
          </cell>
          <cell r="C4352" t="str">
            <v>Mining Open Pit - Mining Substation - General Arrangement - Sht 1 of 1</v>
          </cell>
          <cell r="D4352" t="str">
            <v>'-</v>
          </cell>
          <cell r="E4352" t="str">
            <v>RES - Reserved Placeholder</v>
          </cell>
          <cell r="F4352" t="str">
            <v>Pending</v>
          </cell>
        </row>
        <row r="4353">
          <cell r="B4353" t="str">
            <v>6105AK124-6286-ELAY-0001</v>
          </cell>
          <cell r="C4353" t="str">
            <v>Mining Open Pit - Auxiliary 400V AC Panel 2 - Layout - Sht 1 of 3</v>
          </cell>
          <cell r="D4353" t="str">
            <v>'-</v>
          </cell>
          <cell r="E4353" t="str">
            <v>RES - Reserved Placeholder</v>
          </cell>
          <cell r="F4353" t="str">
            <v>Pending</v>
          </cell>
        </row>
        <row r="4354">
          <cell r="B4354" t="str">
            <v>6105AK124-6286-ELAY-0002</v>
          </cell>
          <cell r="C4354" t="str">
            <v>CANCELLED - Mining Open Pit - Switchroom -  Layout - Sht 1 of 1</v>
          </cell>
          <cell r="D4354" t="str">
            <v>'-</v>
          </cell>
          <cell r="E4354" t="str">
            <v>CAN - Cancelled</v>
          </cell>
          <cell r="F4354" t="str">
            <v>Terminated</v>
          </cell>
        </row>
        <row r="4355">
          <cell r="B4355" t="str">
            <v>6105AK124-6286-ELAY-0003</v>
          </cell>
          <cell r="C4355" t="str">
            <v>Mining Open Pit - Open Pit Mining Switchroom - Layout - Sht. 1 of 1</v>
          </cell>
          <cell r="D4355" t="str">
            <v>0</v>
          </cell>
          <cell r="E4355" t="str">
            <v>IFC - Issued for Construction</v>
          </cell>
          <cell r="F4355" t="str">
            <v>Pending</v>
          </cell>
        </row>
        <row r="4356">
          <cell r="B4356" t="str">
            <v>6105AK124-6286-ELAY-0004</v>
          </cell>
          <cell r="C4356" t="str">
            <v>Mining Open Pit - Mining Substation - Earthing Layout - Sht. 1 of 1</v>
          </cell>
          <cell r="D4356" t="str">
            <v>A</v>
          </cell>
          <cell r="E4356" t="str">
            <v>IFR - Issued for Review</v>
          </cell>
          <cell r="F4356" t="str">
            <v>Pending</v>
          </cell>
        </row>
        <row r="4357">
          <cell r="B4357" t="str">
            <v>6105AK124-6286-ELAY-0005</v>
          </cell>
          <cell r="C4357" t="str">
            <v>Mining Open Pit - Mining Substation - Overall Lighting Layout - Sht. 1 of 1</v>
          </cell>
          <cell r="D4357" t="str">
            <v>A</v>
          </cell>
          <cell r="E4357" t="str">
            <v>IFR - Issued for Review</v>
          </cell>
          <cell r="F4357" t="str">
            <v>Pending</v>
          </cell>
        </row>
        <row r="4358">
          <cell r="B4358" t="str">
            <v>6105AK124-6286-ELAY-0006</v>
          </cell>
          <cell r="C4358" t="str">
            <v>CANCELLED - Mining Open Pit - 33kV Transformer bay layout - 33kV Outdoor Cable Termination</v>
          </cell>
          <cell r="D4358" t="str">
            <v>'-</v>
          </cell>
          <cell r="E4358" t="str">
            <v>CAN - Cancelled</v>
          </cell>
          <cell r="F4358" t="str">
            <v>Terminated</v>
          </cell>
        </row>
        <row r="4359">
          <cell r="B4359" t="str">
            <v>6105AK124-6286-ELAY-0007</v>
          </cell>
          <cell r="C4359" t="str">
            <v>CANCELLED - Mining Open Pit - 11kV Transformer Bay Layout - 11kV Outdoor Cable Termination</v>
          </cell>
          <cell r="D4359" t="str">
            <v>'-</v>
          </cell>
          <cell r="E4359" t="str">
            <v>CAN - Cancelled</v>
          </cell>
          <cell r="F4359" t="str">
            <v>Terminated</v>
          </cell>
        </row>
        <row r="4360">
          <cell r="B4360" t="str">
            <v>6105AK124-6286-ELAY-0008</v>
          </cell>
          <cell r="C4360" t="str">
            <v>Mining Open Pit - Earthing System for Mining Sub Station - Control Room Power and Earthing Design</v>
          </cell>
          <cell r="D4360" t="str">
            <v>'-</v>
          </cell>
          <cell r="E4360" t="str">
            <v>RES - Reserved Placeholder</v>
          </cell>
          <cell r="F4360" t="str">
            <v>Pending</v>
          </cell>
        </row>
        <row r="4361">
          <cell r="B4361" t="str">
            <v>6105AK124-6286-ELAY-0009</v>
          </cell>
          <cell r="C4361" t="str">
            <v>Mining Open Pit - Small Power and Lighting for Mining Sub Station - Control Room Power and Earthing Design</v>
          </cell>
          <cell r="D4361" t="str">
            <v>'-</v>
          </cell>
          <cell r="E4361" t="str">
            <v>RES - Reserved Placeholder</v>
          </cell>
          <cell r="F4361" t="str">
            <v>Pending</v>
          </cell>
        </row>
        <row r="4362">
          <cell r="B4362" t="str">
            <v>6105AK124-6286-ELAY-0010</v>
          </cell>
          <cell r="C4362" t="str">
            <v>Mining Open Pit - Lightning Protection Mining Sub Station - Control Room Power and Earthing Design</v>
          </cell>
          <cell r="D4362" t="str">
            <v>'-</v>
          </cell>
          <cell r="E4362" t="str">
            <v>RES - Reserved Placeholder</v>
          </cell>
          <cell r="F4362" t="str">
            <v>Pending</v>
          </cell>
        </row>
        <row r="4363">
          <cell r="B4363" t="str">
            <v>6105AK124-6286-EQRA-0001</v>
          </cell>
          <cell r="C4363" t="str">
            <v>Mining Open Pit - Cable Racks and Trays for Mining Sub Station - Lightning Protection Study and Risk Assessment</v>
          </cell>
          <cell r="D4363" t="str">
            <v>'-</v>
          </cell>
          <cell r="E4363" t="str">
            <v>RES - Reserved Placeholder</v>
          </cell>
          <cell r="F4363" t="str">
            <v>Pending</v>
          </cell>
        </row>
        <row r="4364">
          <cell r="B4364" t="str">
            <v>6105AK124-6286-EQRA-0002</v>
          </cell>
          <cell r="C4364" t="str">
            <v>Mining Open Pit - Cable Trench and Tunnels for Mining Sub Station - Risk Assessment: Electrical Hazards</v>
          </cell>
          <cell r="D4364" t="str">
            <v>'-</v>
          </cell>
          <cell r="E4364" t="str">
            <v>RES - Reserved Placeholder</v>
          </cell>
          <cell r="F4364" t="str">
            <v>Pending</v>
          </cell>
        </row>
        <row r="4365">
          <cell r="B4365" t="str">
            <v>6105AK124-6286-EQRA-0003</v>
          </cell>
          <cell r="C4365" t="str">
            <v>Mining Open Pit - Small Power and Lighting for Mining Sub Station - Lightning Protection Study and Risk Assessment</v>
          </cell>
          <cell r="D4365" t="str">
            <v>'-</v>
          </cell>
          <cell r="E4365" t="str">
            <v>RES - Reserved Placeholder</v>
          </cell>
          <cell r="F4365" t="str">
            <v>Pending</v>
          </cell>
        </row>
        <row r="4366">
          <cell r="B4366" t="str">
            <v>6105AK124-6286-EQRA-0004</v>
          </cell>
          <cell r="C4366" t="str">
            <v>Mining Open Pit - Lightning Protection Mining Sub Station - Lightning Protection Study and Risk Assessment</v>
          </cell>
          <cell r="D4366" t="str">
            <v>'-</v>
          </cell>
          <cell r="E4366" t="str">
            <v>RES - Reserved Placeholder</v>
          </cell>
          <cell r="F4366" t="str">
            <v>Pending</v>
          </cell>
        </row>
        <row r="4367">
          <cell r="B4367" t="str">
            <v>6105AK124-6286-ERPT-0001</v>
          </cell>
          <cell r="C4367" t="str">
            <v>Mining Open Pit - Early Works Shovels - Load Flow and Fault Level Study - Report</v>
          </cell>
          <cell r="D4367" t="str">
            <v>A</v>
          </cell>
          <cell r="E4367" t="str">
            <v>IFR - Issued for Review</v>
          </cell>
          <cell r="F4367" t="str">
            <v>Pending</v>
          </cell>
        </row>
        <row r="4368">
          <cell r="B4368" t="str">
            <v>6105AK124-6286-ERPT-0002</v>
          </cell>
          <cell r="C4368" t="str">
            <v>Mining Open Pit - Trailing Cable Selection  - Voltage Drop Calculation - Report</v>
          </cell>
          <cell r="D4368" t="str">
            <v>A</v>
          </cell>
          <cell r="E4368" t="str">
            <v>IFR - Issued for Review</v>
          </cell>
          <cell r="F4368" t="str">
            <v>Pending</v>
          </cell>
        </row>
        <row r="4369">
          <cell r="B4369" t="str">
            <v>6105AK124-6286-ESCH-0001</v>
          </cell>
          <cell r="C4369" t="str">
            <v>Mining Open Pit - Cable  - Schedule</v>
          </cell>
          <cell r="D4369" t="str">
            <v>'-</v>
          </cell>
          <cell r="E4369" t="str">
            <v>RES - Reserved Placeholder</v>
          </cell>
          <cell r="F4369" t="str">
            <v>Pending</v>
          </cell>
        </row>
        <row r="4370">
          <cell r="B4370" t="str">
            <v>6105AK124-6286-ESEC-0001</v>
          </cell>
          <cell r="C4370" t="str">
            <v>Mining Open Pit - Mining Substation - MV Cable Trench Cable Detail - 33kV OHL Trench - Sht. 1 of 1</v>
          </cell>
          <cell r="D4370" t="str">
            <v>'-</v>
          </cell>
          <cell r="E4370" t="str">
            <v>RES - Reserved Placeholder</v>
          </cell>
          <cell r="F4370" t="str">
            <v>Pending</v>
          </cell>
        </row>
        <row r="4371">
          <cell r="B4371" t="str">
            <v>6105AK124-6286-ESEC-0002</v>
          </cell>
          <cell r="C4371" t="str">
            <v>Mining Open Pit - Mining Substation - Cable Trench Cable Detail - 33kV Mining TX Trench - Sht. 1 of 1</v>
          </cell>
          <cell r="D4371" t="str">
            <v>'-</v>
          </cell>
          <cell r="E4371" t="str">
            <v>RES - Reserved Placeholder</v>
          </cell>
          <cell r="F4371" t="str">
            <v>Pending</v>
          </cell>
        </row>
        <row r="4372">
          <cell r="B4372" t="str">
            <v>6105AK124-6286-ESEC-0003</v>
          </cell>
          <cell r="C4372" t="str">
            <v>Mining Open Pit - Mining Substation - Cable Trench Cable Detail - 11kV Mining TX Trench - Sht. 1 of 1</v>
          </cell>
          <cell r="D4372" t="str">
            <v>'-</v>
          </cell>
          <cell r="E4372" t="str">
            <v>RES - Reserved Placeholder</v>
          </cell>
          <cell r="F4372" t="str">
            <v>Pending</v>
          </cell>
        </row>
        <row r="4373">
          <cell r="B4373" t="str">
            <v>6105AK124-6286-ESEC-0004</v>
          </cell>
          <cell r="C4373" t="str">
            <v>Mining Open Pit - Mining Substation - Cable Trench Cable Detail - 11kV Mining OHL Trench - Sht. 1 of 1</v>
          </cell>
          <cell r="D4373" t="str">
            <v>'-</v>
          </cell>
          <cell r="E4373" t="str">
            <v>RES - Reserved Placeholder</v>
          </cell>
          <cell r="F4373" t="str">
            <v>Pending</v>
          </cell>
        </row>
        <row r="4374">
          <cell r="B4374" t="str">
            <v>6105AK124-6286-ESLD-0001</v>
          </cell>
          <cell r="C4374" t="str">
            <v>Mining Open Pit - Auxiliary 400V AC Panel 2 - Single Line Diagram - Sht 1 of 1</v>
          </cell>
          <cell r="D4374" t="str">
            <v>'-</v>
          </cell>
          <cell r="E4374" t="str">
            <v>RES - Reserved Placeholder</v>
          </cell>
          <cell r="F4374" t="str">
            <v>Pending</v>
          </cell>
        </row>
        <row r="4375">
          <cell r="B4375" t="str">
            <v>6105AK124-6286-ESLD-0002</v>
          </cell>
          <cell r="C4375" t="str">
            <v>Mining Open Pit - 11kV Open Pit Mining Substation - Primary Electrical Reticulation Network - Single Line Diagram - Sht. 1 of 1</v>
          </cell>
          <cell r="D4375" t="str">
            <v>0</v>
          </cell>
          <cell r="E4375" t="str">
            <v>IFD - Issued for Design</v>
          </cell>
          <cell r="F4375" t="str">
            <v>Pending</v>
          </cell>
        </row>
        <row r="4376">
          <cell r="B4376" t="str">
            <v>6105AK124-6286-ESLD-0003</v>
          </cell>
          <cell r="C4376" t="str">
            <v>Mining Open Pit - 33kV Open Pit Mining Substation - Primary Electrical Reticulation Network - Single Line Diagram - Sht. 1 of 1</v>
          </cell>
          <cell r="D4376" t="str">
            <v>0</v>
          </cell>
          <cell r="E4376" t="str">
            <v>IFD - Issued for Design</v>
          </cell>
          <cell r="F4376" t="str">
            <v>Pending</v>
          </cell>
        </row>
        <row r="4377">
          <cell r="B4377" t="str">
            <v>6105AK124-6286-ESLD-0004</v>
          </cell>
          <cell r="C4377" t="str">
            <v>Mining Open Pit - Auxiliary Power Supply - Single Line Diagram - Sht. 1 of 1</v>
          </cell>
          <cell r="D4377" t="str">
            <v>'-</v>
          </cell>
          <cell r="E4377" t="str">
            <v>RES - Reserved Placeholder</v>
          </cell>
          <cell r="F4377" t="str">
            <v>Pending</v>
          </cell>
        </row>
        <row r="4378">
          <cell r="B4378" t="str">
            <v>6105AK124-6286-ESLD-0005</v>
          </cell>
          <cell r="C4378" t="str">
            <v>Mining Open Pit - Mining Substation-33kV/11kV Mining Open Pit Panel K02 &amp; K07 and A07 &amp; A11 - Single Line Diagram</v>
          </cell>
          <cell r="D4378" t="str">
            <v>'-</v>
          </cell>
          <cell r="E4378" t="str">
            <v>RES - Reserved Placeholder</v>
          </cell>
          <cell r="F4378" t="str">
            <v>Pending</v>
          </cell>
        </row>
        <row r="4379">
          <cell r="B4379" t="str">
            <v>6105AK124-6286-ESLD-0006</v>
          </cell>
          <cell r="C4379" t="str">
            <v>Mining Open Pit - Mining 11kV Switch Room 1-Panel A02-A16 - Capacitor Feeders - Single Line Diagram</v>
          </cell>
          <cell r="D4379" t="str">
            <v>'-</v>
          </cell>
          <cell r="E4379" t="str">
            <v>RES - Reserved Placeholder</v>
          </cell>
          <cell r="F4379" t="str">
            <v>Pending</v>
          </cell>
        </row>
        <row r="4380">
          <cell r="B4380" t="str">
            <v>6105AK124-6286-ESLD-0007</v>
          </cell>
          <cell r="C4380" t="str">
            <v>Mining Open Pit - Mining 11kV Switch Room 1-Panel A01, A03-A06 and A12-15 &amp; A17 Feeders - Single Line Diagram</v>
          </cell>
          <cell r="D4380" t="str">
            <v>'-</v>
          </cell>
          <cell r="E4380" t="str">
            <v>RES - Reserved Placeholder</v>
          </cell>
          <cell r="F4380" t="str">
            <v>Pending</v>
          </cell>
        </row>
        <row r="4381">
          <cell r="B4381" t="str">
            <v>6105AK124-6286-ESLD-0008</v>
          </cell>
          <cell r="C4381" t="str">
            <v>Mining Open Pit - Mining 11kV Switch Room 1-Panel A09 Bus Section - Single Line Diagram</v>
          </cell>
          <cell r="D4381" t="str">
            <v>'-</v>
          </cell>
          <cell r="E4381" t="str">
            <v>RES - Reserved Placeholder</v>
          </cell>
          <cell r="F4381" t="str">
            <v>Pending</v>
          </cell>
        </row>
        <row r="4382">
          <cell r="B4382" t="str">
            <v>6105AK124-6286-ESLD-0009</v>
          </cell>
          <cell r="C4382" t="str">
            <v>Mining Open Pit - Mining 33kV Switch Room 1-Panel K04 Bus Section - Single Line Diagram</v>
          </cell>
          <cell r="D4382" t="str">
            <v>'-</v>
          </cell>
          <cell r="E4382" t="str">
            <v>RES - Reserved Placeholder</v>
          </cell>
          <cell r="F4382" t="str">
            <v>Pending</v>
          </cell>
        </row>
        <row r="4383">
          <cell r="B4383" t="str">
            <v>6105AK124-6286-ESLD-0010</v>
          </cell>
          <cell r="C4383" t="str">
            <v>Mining Open Pit - Mining 33kV Switch Room 1-Panel K01 &amp; K08 Feeders - Single Line Diagram</v>
          </cell>
          <cell r="D4383" t="str">
            <v>'-</v>
          </cell>
          <cell r="E4383" t="str">
            <v>RES - Reserved Placeholder</v>
          </cell>
          <cell r="F4383" t="str">
            <v>Pending</v>
          </cell>
        </row>
        <row r="4384">
          <cell r="B4384" t="str">
            <v>6105AK124-6286-ESLD-0011</v>
          </cell>
          <cell r="C4384" t="str">
            <v>Mining Open Pit - Mining 33kV Switch Room 1-Panel K03 &amp; K06 Incomer Feeders - Single Line Diagram</v>
          </cell>
          <cell r="D4384" t="str">
            <v>'-</v>
          </cell>
          <cell r="E4384" t="str">
            <v>RES - Reserved Placeholder</v>
          </cell>
          <cell r="F4384" t="str">
            <v>Pending</v>
          </cell>
        </row>
        <row r="4385">
          <cell r="B4385" t="str">
            <v>6105AK124-6286-ESLD-0012</v>
          </cell>
          <cell r="C4385" t="str">
            <v>Mining Open Pit - Cable Trench and Tunnels for Mining Sub Station - Electrical Single Line Diagram</v>
          </cell>
          <cell r="D4385" t="str">
            <v>'-</v>
          </cell>
          <cell r="E4385" t="str">
            <v>RES - Reserved Placeholder</v>
          </cell>
          <cell r="F4385" t="str">
            <v>Pending</v>
          </cell>
        </row>
        <row r="4386">
          <cell r="B4386" t="str">
            <v>6105AK124-6286-ESLD-0013</v>
          </cell>
          <cell r="C4386" t="str">
            <v>Mining Open Pit - Small Power and Lighting for Mining Sub Station - Electrical Single Line Diagram</v>
          </cell>
          <cell r="D4386" t="str">
            <v>'-</v>
          </cell>
          <cell r="E4386" t="str">
            <v>RES - Reserved Placeholder</v>
          </cell>
          <cell r="F4386" t="str">
            <v>Pending</v>
          </cell>
        </row>
        <row r="4387">
          <cell r="B4387" t="str">
            <v>6105AK124-6286-ESLD-0014</v>
          </cell>
          <cell r="C4387" t="str">
            <v>Mining Open Pit - Lightning Protection Mining Sub Station - Electrical Single Line Diagram</v>
          </cell>
          <cell r="D4387" t="str">
            <v>'-</v>
          </cell>
          <cell r="E4387" t="str">
            <v>RES - Reserved Placeholder</v>
          </cell>
          <cell r="F4387" t="str">
            <v>Pending</v>
          </cell>
        </row>
        <row r="4388">
          <cell r="B4388" t="str">
            <v>6105AK124-6286-ESOW-0001</v>
          </cell>
          <cell r="C4388" t="str">
            <v>Mining Open Pit - Overall Plant - Scope of Works: Construct, Supply, Iinstall and Commissiong</v>
          </cell>
          <cell r="D4388" t="str">
            <v>'-</v>
          </cell>
          <cell r="E4388" t="str">
            <v>RES - Reserved Placeholder</v>
          </cell>
          <cell r="F4388" t="str">
            <v>Pending</v>
          </cell>
        </row>
        <row r="4389">
          <cell r="B4389" t="str">
            <v>6105AK124-6286-ESPC-0001</v>
          </cell>
          <cell r="C4389" t="str">
            <v>Mining Open Pit - Cable Racks and Trays for Mining Sub Station - Cable and Conductor Specifications</v>
          </cell>
          <cell r="D4389" t="str">
            <v>'-</v>
          </cell>
          <cell r="E4389" t="str">
            <v>RES - Reserved Placeholder</v>
          </cell>
          <cell r="F4389" t="str">
            <v>Pending</v>
          </cell>
        </row>
        <row r="4390">
          <cell r="B4390" t="str">
            <v>6105AK124-6286-ESPC-0002</v>
          </cell>
          <cell r="C4390" t="str">
            <v>Mining Open Pit - Cable Trench and Tunnels for Mining Sub Station - Cable and Conductor Specifications</v>
          </cell>
          <cell r="D4390" t="str">
            <v>'-</v>
          </cell>
          <cell r="E4390" t="str">
            <v>RES - Reserved Placeholder</v>
          </cell>
          <cell r="F4390" t="str">
            <v>Pending</v>
          </cell>
        </row>
        <row r="4391">
          <cell r="B4391" t="str">
            <v>6105AK124-6286-ESPC-0003</v>
          </cell>
          <cell r="C4391" t="str">
            <v>Mining Open Pit - Cable Trench and Tunnels for Mining Sub Station - Lighting and Luminaire Design</v>
          </cell>
          <cell r="D4391" t="str">
            <v>'-</v>
          </cell>
          <cell r="E4391" t="str">
            <v>RES - Reserved Placeholder</v>
          </cell>
          <cell r="F4391" t="str">
            <v>Pending</v>
          </cell>
        </row>
        <row r="4392">
          <cell r="B4392" t="str">
            <v>6105AK124-6286-ESPC-0004</v>
          </cell>
          <cell r="C4392" t="str">
            <v>Mining Open Pit - Small Power and Lighting for Mining Sub Station - Cable Termination Specifications</v>
          </cell>
          <cell r="D4392" t="str">
            <v>'-</v>
          </cell>
          <cell r="E4392" t="str">
            <v>RES - Reserved Placeholder</v>
          </cell>
          <cell r="F4392" t="str">
            <v>Pending</v>
          </cell>
        </row>
        <row r="4393">
          <cell r="B4393" t="str">
            <v>6105AK124-6286-ESPC-0005</v>
          </cell>
          <cell r="C4393" t="str">
            <v>Mining Open Pit - Small Power and Lighting for Mining Sub Station - Cable and Conductor Specifications</v>
          </cell>
          <cell r="D4393" t="str">
            <v>'-</v>
          </cell>
          <cell r="E4393" t="str">
            <v>RES - Reserved Placeholder</v>
          </cell>
          <cell r="F4393" t="str">
            <v>Pending</v>
          </cell>
        </row>
        <row r="4394">
          <cell r="B4394" t="str">
            <v>6105AK124-6286-ESPC-0006</v>
          </cell>
          <cell r="C4394" t="str">
            <v>Mining Open Pit - Small Power and Lighting for Mining Sub Station - Lighting and Luminaire Design</v>
          </cell>
          <cell r="D4394" t="str">
            <v>'-</v>
          </cell>
          <cell r="E4394" t="str">
            <v>RES - Reserved Placeholder</v>
          </cell>
          <cell r="F4394" t="str">
            <v>Pending</v>
          </cell>
        </row>
        <row r="4395">
          <cell r="B4395" t="str">
            <v>6105AK124-6286-ESTD-0001</v>
          </cell>
          <cell r="C4395" t="str">
            <v>Mining Open Pit - Cable Racks and Trays for Mining Sub Station - Thermal Management and Fire Prevention Design</v>
          </cell>
          <cell r="D4395" t="str">
            <v>'-</v>
          </cell>
          <cell r="E4395" t="str">
            <v>RES - Reserved Placeholder</v>
          </cell>
          <cell r="F4395" t="str">
            <v>Pending</v>
          </cell>
        </row>
        <row r="4396">
          <cell r="B4396" t="str">
            <v>6105AK124-6286-ESTD-0002</v>
          </cell>
          <cell r="C4396" t="str">
            <v>Mining Open Pit - Cable Trench and Tunnels for Mining Sub Station - Electrical Equipment Installation Requirements</v>
          </cell>
          <cell r="D4396" t="str">
            <v>'-</v>
          </cell>
          <cell r="E4396" t="str">
            <v>RES - Reserved Placeholder</v>
          </cell>
          <cell r="F4396" t="str">
            <v>Pending</v>
          </cell>
        </row>
        <row r="4397">
          <cell r="B4397" t="str">
            <v>6105AK124-6286-ESTD-0003</v>
          </cell>
          <cell r="C4397" t="str">
            <v>Mining Open Pit - Cable Trench and Tunnels for Mining Sub Station - Electrical Design Standards</v>
          </cell>
          <cell r="D4397" t="str">
            <v>'-</v>
          </cell>
          <cell r="E4397" t="str">
            <v>RES - Reserved Placeholder</v>
          </cell>
          <cell r="F4397" t="str">
            <v>Pending</v>
          </cell>
        </row>
        <row r="4398">
          <cell r="B4398" t="str">
            <v>6105AK124-6286-ESTD-0004</v>
          </cell>
          <cell r="C4398" t="str">
            <v>Mining Open Pit - Cable Trench and Tunnels for Mining Sub Station - Thermal Management and Fire Prevention Design</v>
          </cell>
          <cell r="D4398" t="str">
            <v>'-</v>
          </cell>
          <cell r="E4398" t="str">
            <v>RES - Reserved Placeholder</v>
          </cell>
          <cell r="F4398" t="str">
            <v>Pending</v>
          </cell>
        </row>
        <row r="4399">
          <cell r="B4399" t="str">
            <v>6105AK124-6286-ESTD-0005</v>
          </cell>
          <cell r="C4399" t="str">
            <v>Mining Open Pit - Earthing System for Mining Sub Station - Earth Map and Bonding Design</v>
          </cell>
          <cell r="D4399" t="str">
            <v>'-</v>
          </cell>
          <cell r="E4399" t="str">
            <v>RES - Reserved Placeholder</v>
          </cell>
          <cell r="F4399" t="str">
            <v>Pending</v>
          </cell>
        </row>
        <row r="4400">
          <cell r="B4400" t="str">
            <v>6105AK124-6286-ESTD-0006</v>
          </cell>
          <cell r="C4400" t="str">
            <v>Mining Open Pit - Earthing System for Mining Sub Station - Electrical Design Standards</v>
          </cell>
          <cell r="D4400" t="str">
            <v>'-</v>
          </cell>
          <cell r="E4400" t="str">
            <v>RES - Reserved Placeholder</v>
          </cell>
          <cell r="F4400" t="str">
            <v>Pending</v>
          </cell>
        </row>
        <row r="4401">
          <cell r="B4401" t="str">
            <v>6105AK124-6286-ESTD-0007</v>
          </cell>
          <cell r="C4401" t="str">
            <v>Mining Open Pit - Small Power and Lighting for Mining Sub Station - Electrical Equipment Installation Requirements</v>
          </cell>
          <cell r="D4401" t="str">
            <v>'-</v>
          </cell>
          <cell r="E4401" t="str">
            <v>RES - Reserved Placeholder</v>
          </cell>
          <cell r="F4401" t="str">
            <v>Pending</v>
          </cell>
        </row>
        <row r="4402">
          <cell r="B4402" t="str">
            <v>6105AK124-6286-ESTD-0008</v>
          </cell>
          <cell r="C4402" t="str">
            <v>Mining Open Pit - Small Power and Lighting for Mining Sub Station - Earth Map and Bonding Design</v>
          </cell>
          <cell r="D4402" t="str">
            <v>'-</v>
          </cell>
          <cell r="E4402" t="str">
            <v>RES - Reserved Placeholder</v>
          </cell>
          <cell r="F4402" t="str">
            <v>Pending</v>
          </cell>
        </row>
        <row r="4403">
          <cell r="B4403" t="str">
            <v>6105AK124-6286-ESTD-0009</v>
          </cell>
          <cell r="C4403" t="str">
            <v>Mining Open Pit - Small Power and Lighting for Mining Sub Station - Electrical Design Standards</v>
          </cell>
          <cell r="D4403" t="str">
            <v>'-</v>
          </cell>
          <cell r="E4403" t="str">
            <v>RES - Reserved Placeholder</v>
          </cell>
          <cell r="F4403" t="str">
            <v>Pending</v>
          </cell>
        </row>
        <row r="4404">
          <cell r="B4404" t="str">
            <v>6105AK124-6286-ESTD-0010</v>
          </cell>
          <cell r="C4404" t="str">
            <v>Mining Open Pit - Lightning Protection Mining Sub Station - Electrical Design Standards</v>
          </cell>
          <cell r="D4404" t="str">
            <v>'-</v>
          </cell>
          <cell r="E4404" t="str">
            <v>RES - Reserved Placeholder</v>
          </cell>
          <cell r="F4404" t="str">
            <v>Pending</v>
          </cell>
        </row>
        <row r="4405">
          <cell r="B4405" t="str">
            <v>6105AK124-6286-ESTD-0011</v>
          </cell>
          <cell r="C4405" t="str">
            <v>Mining Open Pit - Lightning Protection Mining Sub Station - Earth Map and Bonding Design</v>
          </cell>
          <cell r="D4405" t="str">
            <v>'-</v>
          </cell>
          <cell r="E4405" t="str">
            <v>RES - Reserved Placeholder</v>
          </cell>
          <cell r="F4405" t="str">
            <v>Pending</v>
          </cell>
        </row>
        <row r="4406">
          <cell r="B4406" t="str">
            <v>6105AK124-6286-ESTD-0012</v>
          </cell>
          <cell r="C4406" t="str">
            <v>Mining Open Pit - Lightning Protection Mining Sub Station - Thermal Management and Fire Prevention Design</v>
          </cell>
          <cell r="D4406" t="str">
            <v>'-</v>
          </cell>
          <cell r="E4406" t="str">
            <v>RES - Reserved Placeholder</v>
          </cell>
          <cell r="F4406" t="str">
            <v>Pending</v>
          </cell>
        </row>
        <row r="4407">
          <cell r="B4407" t="str">
            <v>6105AK124-6286-FDIA-0001</v>
          </cell>
          <cell r="C4407" t="str">
            <v>Mining Open Pit - Cable Racks and Trays for Mining Sub Station - Control Network Architecture Design</v>
          </cell>
          <cell r="D4407" t="str">
            <v>'-</v>
          </cell>
          <cell r="E4407" t="str">
            <v>RES - Reserved Placeholder</v>
          </cell>
          <cell r="F4407" t="str">
            <v>Pending</v>
          </cell>
        </row>
        <row r="4408">
          <cell r="B4408" t="str">
            <v>6105AK124-6286-FDIA-0002</v>
          </cell>
          <cell r="C4408" t="str">
            <v>Mining Open Pit - Earthing System for Mining Sub Station - Interface Panel and I/O Schematics</v>
          </cell>
          <cell r="D4408" t="str">
            <v>'-</v>
          </cell>
          <cell r="E4408" t="str">
            <v>RES - Reserved Placeholder</v>
          </cell>
          <cell r="F4408" t="str">
            <v>Pending</v>
          </cell>
        </row>
        <row r="4409">
          <cell r="B4409" t="str">
            <v>6105AK124-6286-GBOM-0001</v>
          </cell>
          <cell r="C4409" t="str">
            <v>Mining Open Pit - Plant &amp; Equipment - Bill of Material</v>
          </cell>
          <cell r="D4409" t="str">
            <v>'-</v>
          </cell>
          <cell r="E4409" t="str">
            <v>RES - Reserved Placeholder</v>
          </cell>
          <cell r="F4409" t="str">
            <v>Pending</v>
          </cell>
        </row>
        <row r="4410">
          <cell r="B4410" t="str">
            <v>6105AK124-6286-IDIA-0001</v>
          </cell>
          <cell r="C4410" t="str">
            <v>Mining Open Pit - Collection Sump from Bunds for Mining Sub Station - Smoke and Fire Detection System Design</v>
          </cell>
          <cell r="D4410" t="str">
            <v>'-</v>
          </cell>
          <cell r="E4410" t="str">
            <v>RES - Reserved Placeholder</v>
          </cell>
          <cell r="F4410" t="str">
            <v>Pending</v>
          </cell>
        </row>
        <row r="4411">
          <cell r="B4411" t="str">
            <v>6105AK124-6286-IDIA-0002</v>
          </cell>
          <cell r="C4411" t="str">
            <v>Mining Open Pit - Perimeter Fencing for Mining Sub Station - Closed Circuit Television (CCTV) Design</v>
          </cell>
          <cell r="D4411" t="str">
            <v>'-</v>
          </cell>
          <cell r="E4411" t="str">
            <v>RES - Reserved Placeholder</v>
          </cell>
          <cell r="F4411" t="str">
            <v>Pending</v>
          </cell>
        </row>
        <row r="4412">
          <cell r="B4412" t="str">
            <v>6105AK124-6286-IITD-0001</v>
          </cell>
          <cell r="C4412" t="str">
            <v>Mining Open Pit - Collection Sump from Bunds for Mining Sub Station - Instrument Wiring Loop Diagrams and Cable Schedule</v>
          </cell>
          <cell r="D4412" t="str">
            <v>'-</v>
          </cell>
          <cell r="E4412" t="str">
            <v>RES - Reserved Placeholder</v>
          </cell>
          <cell r="F4412" t="str">
            <v>Pending</v>
          </cell>
        </row>
        <row r="4413">
          <cell r="B4413" t="str">
            <v>6105AK124-6286-ILST-0001</v>
          </cell>
          <cell r="C4413" t="str">
            <v>Mining Open Pit - Collection Sump from Bunds for Mining Sub Station - Equipment Alarm and Trip Level Register</v>
          </cell>
          <cell r="D4413" t="str">
            <v>'-</v>
          </cell>
          <cell r="E4413" t="str">
            <v>RES - Reserved Placeholder</v>
          </cell>
          <cell r="F4413" t="str">
            <v>Pending</v>
          </cell>
        </row>
        <row r="4414">
          <cell r="B4414" t="str">
            <v>6105AK124-6286-IQRA-0001</v>
          </cell>
          <cell r="C4414" t="str">
            <v>Mining Open Pit - Collection Sump from Bunds for Mining Sub Station - Risk Assessment: Fire and Explosions</v>
          </cell>
          <cell r="D4414" t="str">
            <v>'-</v>
          </cell>
          <cell r="E4414" t="str">
            <v>RES - Reserved Placeholder</v>
          </cell>
          <cell r="F4414" t="str">
            <v>Pending</v>
          </cell>
        </row>
        <row r="4415">
          <cell r="B4415" t="str">
            <v>6105AK124-6286-ISPC-0001</v>
          </cell>
          <cell r="C4415" t="str">
            <v>Mining Open Pit - Collection Sump from Bunds for Mining Sub Station - Junction Box and Interface Cabinet Design</v>
          </cell>
          <cell r="D4415" t="str">
            <v>'-</v>
          </cell>
          <cell r="E4415" t="str">
            <v>RES - Reserved Placeholder</v>
          </cell>
          <cell r="F4415" t="str">
            <v>Pending</v>
          </cell>
        </row>
        <row r="4416">
          <cell r="B4416" t="str">
            <v>6105AK124-6286-ISPC-0002</v>
          </cell>
          <cell r="C4416" t="str">
            <v>Mining Open Pit - Earthing System for Mining Sub Station - Junction Box and Interface Cabinet Design</v>
          </cell>
          <cell r="D4416" t="str">
            <v>'-</v>
          </cell>
          <cell r="E4416" t="str">
            <v>RES - Reserved Placeholder</v>
          </cell>
          <cell r="F4416" t="str">
            <v>Pending</v>
          </cell>
        </row>
        <row r="4417">
          <cell r="B4417" t="str">
            <v>6105AK124-6286-MCAL-0001</v>
          </cell>
          <cell r="C4417" t="str">
            <v>Mining Open Pit - Cable Racks and Trays for Mining Sub Station - Vessel and Structure Design with Stress Analysis Calcs</v>
          </cell>
          <cell r="D4417" t="str">
            <v>'-</v>
          </cell>
          <cell r="E4417" t="str">
            <v>RES - Reserved Placeholder</v>
          </cell>
          <cell r="F4417" t="str">
            <v>Pending</v>
          </cell>
        </row>
        <row r="4418">
          <cell r="B4418" t="str">
            <v>6105AK124-6286-MGAD-0001</v>
          </cell>
          <cell r="C4418" t="str">
            <v>Mining Open Pit - 11kVA MV E-house type 1A - External Views - Sht 1 of 1</v>
          </cell>
          <cell r="D4418" t="str">
            <v>'-</v>
          </cell>
          <cell r="E4418" t="str">
            <v>RES - Reserved Placeholder</v>
          </cell>
          <cell r="F4418" t="str">
            <v>Pending</v>
          </cell>
        </row>
        <row r="4419">
          <cell r="B4419" t="str">
            <v>6105AK124-6286-MGAD-0002</v>
          </cell>
          <cell r="C4419" t="str">
            <v>Mining Open Pit - 11kVA MV E-house type 1A - Internal Views - Sht 1 of 1</v>
          </cell>
          <cell r="D4419" t="str">
            <v>'-</v>
          </cell>
          <cell r="E4419" t="str">
            <v>RES - Reserved Placeholder</v>
          </cell>
          <cell r="F4419" t="str">
            <v>Pending</v>
          </cell>
        </row>
        <row r="4420">
          <cell r="B4420" t="str">
            <v>6105AK124-6286-MGAD-0003</v>
          </cell>
          <cell r="C4420" t="str">
            <v>Mining Open Pit - 11kVA MV E-house type 1A - Plan Views - Sht 1 of 1</v>
          </cell>
          <cell r="D4420" t="str">
            <v>'-</v>
          </cell>
          <cell r="E4420" t="str">
            <v>RES - Reserved Placeholder</v>
          </cell>
          <cell r="F4420" t="str">
            <v>Pending</v>
          </cell>
        </row>
        <row r="4421">
          <cell r="B4421" t="str">
            <v>6105AK124-6286-MGAD-0004</v>
          </cell>
          <cell r="C4421" t="str">
            <v>Mining Open Pit - 11kVA MV E-house type 1A - Paint Schedule - Sht 1 of 1</v>
          </cell>
          <cell r="D4421" t="str">
            <v>'-</v>
          </cell>
          <cell r="E4421" t="str">
            <v>RES - Reserved Placeholder</v>
          </cell>
          <cell r="F4421" t="str">
            <v>Pending</v>
          </cell>
        </row>
        <row r="4422">
          <cell r="B4422" t="str">
            <v>6105AK124-6286-MGAD-0005</v>
          </cell>
          <cell r="C4422" t="str">
            <v>Mining Open Pit - 11kVA MV E-house type 1A - Signage Schedule - Sht 1 of 1</v>
          </cell>
          <cell r="D4422" t="str">
            <v>'-</v>
          </cell>
          <cell r="E4422" t="str">
            <v>RES - Reserved Placeholder</v>
          </cell>
          <cell r="F4422" t="str">
            <v>Pending</v>
          </cell>
        </row>
        <row r="4423">
          <cell r="B4423" t="str">
            <v>6105AK124-6286-MGAD-0006</v>
          </cell>
          <cell r="C4423" t="str">
            <v>Mining Open Pit - 11kVA MV E-house type 1B - External Views - Sht 1 of 1</v>
          </cell>
          <cell r="D4423" t="str">
            <v>'-</v>
          </cell>
          <cell r="E4423" t="str">
            <v>RES - Reserved Placeholder</v>
          </cell>
          <cell r="F4423" t="str">
            <v>Pending</v>
          </cell>
        </row>
        <row r="4424">
          <cell r="B4424" t="str">
            <v>6105AK124-6286-MGAD-0007</v>
          </cell>
          <cell r="C4424" t="str">
            <v>Mining Open Pit - 11kVA MV E-house type 1B - Internal Views - Sht 1 of 1</v>
          </cell>
          <cell r="D4424" t="str">
            <v>'-</v>
          </cell>
          <cell r="E4424" t="str">
            <v>RES - Reserved Placeholder</v>
          </cell>
          <cell r="F4424" t="str">
            <v>Pending</v>
          </cell>
        </row>
        <row r="4425">
          <cell r="B4425" t="str">
            <v>6105AK124-6286-MGAD-0008</v>
          </cell>
          <cell r="C4425" t="str">
            <v>Mining Open Pit - 11kVA MV E-house type 1B - Plan Views - Sht 1 of 1</v>
          </cell>
          <cell r="D4425" t="str">
            <v>'-</v>
          </cell>
          <cell r="E4425" t="str">
            <v>RES - Reserved Placeholder</v>
          </cell>
          <cell r="F4425" t="str">
            <v>Pending</v>
          </cell>
        </row>
        <row r="4426">
          <cell r="B4426" t="str">
            <v>6105AK124-6286-MGAD-0009</v>
          </cell>
          <cell r="C4426" t="str">
            <v>Mining Open Pit - 11kVA MV E-house type 1B - Paint Schedule - Sht 1 of 1</v>
          </cell>
          <cell r="D4426" t="str">
            <v>'-</v>
          </cell>
          <cell r="E4426" t="str">
            <v>RES - Reserved Placeholder</v>
          </cell>
          <cell r="F4426" t="str">
            <v>Pending</v>
          </cell>
        </row>
        <row r="4427">
          <cell r="B4427" t="str">
            <v>6105AK124-6286-MGAD-0010</v>
          </cell>
          <cell r="C4427" t="str">
            <v>Mining Open Pit - 11kVA MV E-house type 1B - Signage Schedule - Sht 1 of 1</v>
          </cell>
          <cell r="D4427" t="str">
            <v>'-</v>
          </cell>
          <cell r="E4427" t="str">
            <v>RES - Reserved Placeholder</v>
          </cell>
          <cell r="F4427" t="str">
            <v>Pending</v>
          </cell>
        </row>
        <row r="4428">
          <cell r="B4428" t="str">
            <v>6105AK124-6286-MGAD-0011</v>
          </cell>
          <cell r="C4428" t="str">
            <v>Mining Open Pit - 33kVA MV Switchroom - External Views - Sht 1 of 1</v>
          </cell>
          <cell r="D4428" t="str">
            <v>'-</v>
          </cell>
          <cell r="E4428" t="str">
            <v>RES - Reserved Placeholder</v>
          </cell>
          <cell r="F4428" t="str">
            <v>Pending</v>
          </cell>
        </row>
        <row r="4429">
          <cell r="B4429" t="str">
            <v>6105AK124-6286-MGAD-0012</v>
          </cell>
          <cell r="C4429" t="str">
            <v>Mining Open Pit - 33kVA MV Switchroom - Internal Views - Sht 1 of 1</v>
          </cell>
          <cell r="D4429" t="str">
            <v>'-</v>
          </cell>
          <cell r="E4429" t="str">
            <v>RES - Reserved Placeholder</v>
          </cell>
          <cell r="F4429" t="str">
            <v>Pending</v>
          </cell>
        </row>
        <row r="4430">
          <cell r="B4430" t="str">
            <v>6105AK124-6286-MGAD-0013</v>
          </cell>
          <cell r="C4430" t="str">
            <v>Mining Open Pit - 33kVA MV Switchroom - Plan Views - Sht 1 of 1</v>
          </cell>
          <cell r="D4430" t="str">
            <v>'-</v>
          </cell>
          <cell r="E4430" t="str">
            <v>RES - Reserved Placeholder</v>
          </cell>
          <cell r="F4430" t="str">
            <v>Pending</v>
          </cell>
        </row>
        <row r="4431">
          <cell r="B4431" t="str">
            <v>6105AK124-6286-MGAD-0014</v>
          </cell>
          <cell r="C4431" t="str">
            <v>Mining Open Pit - 33kVA MV Switchroom - Paint Schedule - Sht 1 of 1</v>
          </cell>
          <cell r="D4431" t="str">
            <v>'-</v>
          </cell>
          <cell r="E4431" t="str">
            <v>RES - Reserved Placeholder</v>
          </cell>
          <cell r="F4431" t="str">
            <v>Pending</v>
          </cell>
        </row>
        <row r="4432">
          <cell r="B4432" t="str">
            <v>6105AK124-6286-MGAD-0015</v>
          </cell>
          <cell r="C4432" t="str">
            <v>Mining Open Pit - 33kVA MV Switchroom - Signage Schedule - Sht 1 of 1</v>
          </cell>
          <cell r="D4432" t="str">
            <v>'-</v>
          </cell>
          <cell r="E4432" t="str">
            <v>RES - Reserved Placeholder</v>
          </cell>
          <cell r="F4432" t="str">
            <v>Pending</v>
          </cell>
        </row>
        <row r="4433">
          <cell r="B4433" t="str">
            <v>6105AK124-6286-MPRC-0001</v>
          </cell>
          <cell r="C4433" t="str">
            <v>Mining Open Pit - Terrace, Roads and Access-ways for Mining Sub Station - Rigging Study and Lifting Equipment Design</v>
          </cell>
          <cell r="D4433" t="str">
            <v>'-</v>
          </cell>
          <cell r="E4433" t="str">
            <v>RES - Reserved Placeholder</v>
          </cell>
          <cell r="F4433" t="str">
            <v>Pending</v>
          </cell>
        </row>
        <row r="4434">
          <cell r="B4434" t="str">
            <v>6105AK124-6286-MPSP-0001</v>
          </cell>
          <cell r="C4434" t="str">
            <v>Mining Open Pit - Cable Racks and Trays for Mining Sub Station - Pipe and Cable Support Racks Design</v>
          </cell>
          <cell r="D4434" t="str">
            <v>'-</v>
          </cell>
          <cell r="E4434" t="str">
            <v>RES - Reserved Placeholder</v>
          </cell>
          <cell r="F4434" t="str">
            <v>Pending</v>
          </cell>
        </row>
        <row r="4435">
          <cell r="B4435" t="str">
            <v>6105AK124-6286-MSPC-0001</v>
          </cell>
          <cell r="C4435" t="str">
            <v>Mining Open Pit - Cable Racks and Trays for Mining Sub Station - Material Selection and Verification Specification</v>
          </cell>
          <cell r="D4435" t="str">
            <v>'-</v>
          </cell>
          <cell r="E4435" t="str">
            <v>RES - Reserved Placeholder</v>
          </cell>
          <cell r="F4435" t="str">
            <v>Pending</v>
          </cell>
        </row>
        <row r="4436">
          <cell r="B4436" t="str">
            <v>6105AK124-6286-TRPT-0001</v>
          </cell>
          <cell r="C4436" t="str">
            <v>Mining Open Pit - Collection Sump from Bunds for Mining Sub Station - Site Surveying and Geotechnical Report</v>
          </cell>
          <cell r="D4436" t="str">
            <v>'-</v>
          </cell>
          <cell r="E4436" t="str">
            <v>RES - Reserved Placeholder</v>
          </cell>
          <cell r="F4436" t="str">
            <v>Pending</v>
          </cell>
        </row>
        <row r="4437">
          <cell r="B4437" t="str">
            <v>6105AK124-6286-TRPT-0002</v>
          </cell>
          <cell r="C4437" t="str">
            <v>Mining Open Pit - Perimeter Fencing for Mining Sub Station - Site Surveying and Geotechnical Report</v>
          </cell>
          <cell r="D4437" t="str">
            <v>'-</v>
          </cell>
          <cell r="E4437" t="str">
            <v>RES - Reserved Placeholder</v>
          </cell>
          <cell r="F4437" t="str">
            <v>Pending</v>
          </cell>
        </row>
        <row r="4438">
          <cell r="B4438" t="str">
            <v>6105AK124-6286-TRPT-0003</v>
          </cell>
          <cell r="C4438" t="str">
            <v>Mining Open Pit - Terrace, Roads and Access-ways for Mining Sub Station - Site Surveying and Geotechnical Report</v>
          </cell>
          <cell r="D4438" t="str">
            <v>'-</v>
          </cell>
          <cell r="E4438" t="str">
            <v>RES - Reserved Placeholder</v>
          </cell>
          <cell r="F4438" t="str">
            <v>Pending</v>
          </cell>
        </row>
        <row r="4439">
          <cell r="B4439" t="str">
            <v>6105AK124-6286-TSPC-0001</v>
          </cell>
          <cell r="C4439" t="str">
            <v>Mining Open Pit - Collection Sump from Bunds for Mining Sub Station - Civil Design and Requirements</v>
          </cell>
          <cell r="D4439" t="str">
            <v>'-</v>
          </cell>
          <cell r="E4439" t="str">
            <v>RES - Reserved Placeholder</v>
          </cell>
          <cell r="F4439" t="str">
            <v>Pending</v>
          </cell>
        </row>
        <row r="4440">
          <cell r="B4440" t="str">
            <v>6105AK124-6286-TSPC-0002</v>
          </cell>
          <cell r="C4440" t="str">
            <v>Mining Open Pit - Cable Trench and Tunnels for Mining Sub Station - Civil Design and Requirements</v>
          </cell>
          <cell r="D4440" t="str">
            <v>'-</v>
          </cell>
          <cell r="E4440" t="str">
            <v>RES - Reserved Placeholder</v>
          </cell>
          <cell r="F4440" t="str">
            <v>Pending</v>
          </cell>
        </row>
        <row r="4441">
          <cell r="B4441" t="str">
            <v>6105AK124-6286-TSPC-0003</v>
          </cell>
          <cell r="C4441" t="str">
            <v>Mining Open Pit - Earthing System for Mining Sub Station - Civil Design and Requirements</v>
          </cell>
          <cell r="D4441" t="str">
            <v>'-</v>
          </cell>
          <cell r="E4441" t="str">
            <v>RES - Reserved Placeholder</v>
          </cell>
          <cell r="F4441" t="str">
            <v>Pending</v>
          </cell>
        </row>
        <row r="4442">
          <cell r="B4442" t="str">
            <v>6105AK124-6286-WELE-0001</v>
          </cell>
          <cell r="C4442" t="str">
            <v>Mining Open Pit - Collection Sump from Bunds for Mining Sub Station - Bulk Earth Works Design and Report</v>
          </cell>
          <cell r="D4442" t="str">
            <v>'-</v>
          </cell>
          <cell r="E4442" t="str">
            <v>RES - Reserved Placeholder</v>
          </cell>
          <cell r="F4442" t="str">
            <v>Pending</v>
          </cell>
        </row>
        <row r="4443">
          <cell r="B4443" t="str">
            <v>6105AK124-6286-WELE-0002</v>
          </cell>
          <cell r="C4443" t="str">
            <v>Mining Open Pit - Cable Trench and Tunnels for Mining Sub Station - Bulk Earth Works Design and Report</v>
          </cell>
          <cell r="D4443" t="str">
            <v>'-</v>
          </cell>
          <cell r="E4443" t="str">
            <v>RES - Reserved Placeholder</v>
          </cell>
          <cell r="F4443" t="str">
            <v>Pending</v>
          </cell>
        </row>
        <row r="4444">
          <cell r="B4444" t="str">
            <v>6105AK124-6286-WELE-0003</v>
          </cell>
          <cell r="C4444" t="str">
            <v>Mining Open Pit - Terrace, Roads and Access-ways for Mining Sub Station - Bulk Earth Works Design and Report</v>
          </cell>
          <cell r="D4444" t="str">
            <v>'-</v>
          </cell>
          <cell r="E4444" t="str">
            <v>RES - Reserved Placeholder</v>
          </cell>
          <cell r="F4444" t="str">
            <v>Pending</v>
          </cell>
        </row>
        <row r="4445">
          <cell r="B4445" t="str">
            <v>6105AK124-6286-WLAY-0004</v>
          </cell>
          <cell r="C4445" t="str">
            <v>Mining Open Pit - Collection Sump from Bunds for Mining Sub Station - Drainage, Run-off and Impoundment Design</v>
          </cell>
          <cell r="D4445" t="str">
            <v>'-</v>
          </cell>
          <cell r="E4445" t="str">
            <v>RES - Reserved Placeholder</v>
          </cell>
          <cell r="F4445" t="str">
            <v>Pending</v>
          </cell>
        </row>
        <row r="4446">
          <cell r="B4446" t="str">
            <v>6105AK124-6286-WLAY-0005</v>
          </cell>
          <cell r="C4446" t="str">
            <v>Mining Open Pit - Cable Trench and Tunnels for Mining Sub Station - Drainage, Run-off and Impoundment Design</v>
          </cell>
          <cell r="D4446" t="str">
            <v>'-</v>
          </cell>
          <cell r="E4446" t="str">
            <v>RES - Reserved Placeholder</v>
          </cell>
          <cell r="F4446" t="str">
            <v>Pending</v>
          </cell>
        </row>
        <row r="4447">
          <cell r="B4447" t="str">
            <v>6105AK124-6286-WLAY-0006</v>
          </cell>
          <cell r="C4447" t="str">
            <v>Mining Open Pit - Terrace, Roads and Access-ways for Mining Sub Station - Drainage, Run-off and Impoundment Design</v>
          </cell>
          <cell r="D4447" t="str">
            <v>'-</v>
          </cell>
          <cell r="E4447" t="str">
            <v>RES - Reserved Placeholder</v>
          </cell>
          <cell r="F4447" t="str">
            <v>Pending</v>
          </cell>
        </row>
        <row r="4448">
          <cell r="B4448" t="str">
            <v>6105AK124-6286-WTRP-0001</v>
          </cell>
          <cell r="C4448" t="str">
            <v>Mining Open Pit - Cable Trench and Tunnels for Mining Sub Station - Soil Classification and Nomination Deliverables</v>
          </cell>
          <cell r="D4448" t="str">
            <v>'-</v>
          </cell>
          <cell r="E4448" t="str">
            <v>RES - Reserved Placeholder</v>
          </cell>
          <cell r="F4448" t="str">
            <v>Pending</v>
          </cell>
        </row>
        <row r="4449">
          <cell r="B4449" t="str">
            <v>6105AK124-6286-WTRP-0002</v>
          </cell>
          <cell r="C4449" t="str">
            <v>Mining Open Pit - Terrace, Roads and Access-ways for Mining Sub Station - Soil Classification and Nomination Deliverables</v>
          </cell>
          <cell r="D4449" t="str">
            <v>'-</v>
          </cell>
          <cell r="E4449" t="str">
            <v>RES - Reserved Placeholder</v>
          </cell>
          <cell r="F4449" t="str">
            <v>Pending</v>
          </cell>
        </row>
        <row r="4450">
          <cell r="B4450" t="str">
            <v>6105AK124-6286-WTRP-0003</v>
          </cell>
          <cell r="C4450" t="str">
            <v>Mining Open Pit - Terrace, Roads and Access-ways for Mining Sub Station - Soil Resistivity Testing Report</v>
          </cell>
          <cell r="D4450" t="str">
            <v>'-</v>
          </cell>
          <cell r="E4450" t="str">
            <v>RES - Reserved Placeholder</v>
          </cell>
          <cell r="F4450" t="str">
            <v>Pending</v>
          </cell>
        </row>
        <row r="4451">
          <cell r="B4451" t="str">
            <v>6105AK124-6286-WTRP-0004</v>
          </cell>
          <cell r="C4451" t="str">
            <v>Mining Open Pit - Earthing System for Mining Sub Station - Soil Resistivity Testing Report</v>
          </cell>
          <cell r="D4451" t="str">
            <v>'-</v>
          </cell>
          <cell r="E4451" t="str">
            <v>RES - Reserved Placeholder</v>
          </cell>
          <cell r="F4451" t="str">
            <v>Pending</v>
          </cell>
        </row>
        <row r="4452">
          <cell r="B4452" t="str">
            <v>6105AK124-6286-WTRP-0005</v>
          </cell>
          <cell r="C4452" t="str">
            <v>Mining Open Pit - Lightning Protection Mining Sub Station - Soil Classification and Nomination Deliverables</v>
          </cell>
          <cell r="D4452" t="str">
            <v>'-</v>
          </cell>
          <cell r="E4452" t="str">
            <v>RES - Reserved Placeholder</v>
          </cell>
          <cell r="F4452" t="str">
            <v>Pending</v>
          </cell>
        </row>
        <row r="4453">
          <cell r="B4453" t="str">
            <v>6105AK124-6286-WTRP-0006</v>
          </cell>
          <cell r="C4453" t="str">
            <v>Mining Open Pit - Lightning Protection Mining Sub Station - Soil Resistivity Testing Report</v>
          </cell>
          <cell r="D4453" t="str">
            <v>'-</v>
          </cell>
          <cell r="E4453" t="str">
            <v>RES - Reserved Placeholder</v>
          </cell>
          <cell r="F4453" t="str">
            <v>Pending</v>
          </cell>
        </row>
        <row r="4454">
          <cell r="B4454" t="str">
            <v>6105AK124-6290-BDBD-0001</v>
          </cell>
          <cell r="C4454" t="str">
            <v>Renewable Energy - Solar PV Plant Project Package - Design Criteria / Basis of Design</v>
          </cell>
          <cell r="D4454" t="str">
            <v>'-</v>
          </cell>
          <cell r="E4454" t="str">
            <v>RES - Reserved Placeholder</v>
          </cell>
          <cell r="F4454" t="str">
            <v>Pending</v>
          </cell>
        </row>
        <row r="4455">
          <cell r="B4455" t="str">
            <v>6105AK124-6290-BPHL-0001</v>
          </cell>
          <cell r="C4455" t="str">
            <v>Renewable Energy - Solar PV Plant Project Package - Control Philosophy</v>
          </cell>
          <cell r="D4455" t="str">
            <v>'-</v>
          </cell>
          <cell r="E4455" t="str">
            <v>RES - Reserved Placeholder</v>
          </cell>
          <cell r="F4455" t="str">
            <v>Pending</v>
          </cell>
        </row>
        <row r="4456">
          <cell r="B4456" t="str">
            <v>6105AK124-6290-BPHL-0002</v>
          </cell>
          <cell r="C4456" t="str">
            <v>Renewable Energy - Solar PV Plant Project Package - Synchronization Philosophy</v>
          </cell>
          <cell r="D4456" t="str">
            <v>'-</v>
          </cell>
          <cell r="E4456" t="str">
            <v>RES - Reserved Placeholder</v>
          </cell>
          <cell r="F4456" t="str">
            <v>Pending</v>
          </cell>
        </row>
        <row r="4457">
          <cell r="B4457" t="str">
            <v>6105AK124-6290-BSPC-0001</v>
          </cell>
          <cell r="C4457" t="str">
            <v>Renewable Energy - Solar PV Plant Project Package - Functional Design Specification</v>
          </cell>
          <cell r="D4457" t="str">
            <v>'-</v>
          </cell>
          <cell r="E4457" t="str">
            <v>RES - Reserved Placeholder</v>
          </cell>
          <cell r="F4457" t="str">
            <v>Pending</v>
          </cell>
        </row>
        <row r="4458">
          <cell r="B4458" t="str">
            <v>6105AK124-6290-BSTD-0001</v>
          </cell>
          <cell r="C4458" t="str">
            <v>Renewable Energy - Solar PV Plant Project Package - System Detailed Engineering Design</v>
          </cell>
          <cell r="D4458" t="str">
            <v>'-</v>
          </cell>
          <cell r="E4458" t="str">
            <v>RES - Reserved Placeholder</v>
          </cell>
          <cell r="F4458" t="str">
            <v>Pending</v>
          </cell>
        </row>
        <row r="4459">
          <cell r="B4459" t="str">
            <v>6105AK124-6290-EDBD-0001</v>
          </cell>
          <cell r="C4459" t="str">
            <v>150MW Solar PV Plant - Basis of Design</v>
          </cell>
          <cell r="D4459" t="str">
            <v>0</v>
          </cell>
          <cell r="E4459" t="str">
            <v>IFU - Issued for Use</v>
          </cell>
          <cell r="F4459" t="str">
            <v>Pending</v>
          </cell>
        </row>
        <row r="4460">
          <cell r="B4460" t="str">
            <v>6105AK124-6290-EDBD-0002</v>
          </cell>
          <cell r="C4460" t="str">
            <v>50MW BESS System - Basis of Design</v>
          </cell>
          <cell r="D4460" t="str">
            <v>0</v>
          </cell>
          <cell r="E4460" t="str">
            <v>IFU - Issued for Use</v>
          </cell>
          <cell r="F4460" t="str">
            <v>Pending</v>
          </cell>
        </row>
        <row r="4461">
          <cell r="B4461" t="str">
            <v>6105AK124-6291-ASTD-0001</v>
          </cell>
          <cell r="C4461" t="str">
            <v>Administration and General Buildings - Control Room and Equip Offloading Storage Building for Solar PV Plant - Building Design</v>
          </cell>
          <cell r="D4461" t="str">
            <v>'-</v>
          </cell>
          <cell r="E4461" t="str">
            <v>RES - Reserved Placeholder</v>
          </cell>
          <cell r="F4461" t="str">
            <v>Pending</v>
          </cell>
        </row>
        <row r="4462">
          <cell r="B4462" t="str">
            <v>6105AK124-6291-ASTD-0002</v>
          </cell>
          <cell r="C4462" t="str">
            <v>Administration and General Buildings - Solar PV Plant Yard Ablution Facilities - Building Design</v>
          </cell>
          <cell r="D4462" t="str">
            <v>'-</v>
          </cell>
          <cell r="E4462" t="str">
            <v>RES - Reserved Placeholder</v>
          </cell>
          <cell r="F4462" t="str">
            <v>Pending</v>
          </cell>
        </row>
        <row r="4463">
          <cell r="B4463" t="str">
            <v>6105AK124-6291-CDID-0001</v>
          </cell>
          <cell r="C4463" t="str">
            <v>Administration and General Buildings - Control Room and Equip Offloading Storage Building for Solar PV Plant - Ventilation and Air Filtration Systems Design</v>
          </cell>
          <cell r="D4463" t="str">
            <v>'-</v>
          </cell>
          <cell r="E4463" t="str">
            <v>RES - Reserved Placeholder</v>
          </cell>
          <cell r="F4463" t="str">
            <v>Pending</v>
          </cell>
        </row>
        <row r="4464">
          <cell r="B4464" t="str">
            <v>6105AK124-6291-CDID-0002</v>
          </cell>
          <cell r="C4464" t="str">
            <v>Administration and General Buildings - Solar PV Plant Yard Ablution Facilities - Ventilation and Air Filtration Systems Design</v>
          </cell>
          <cell r="D4464" t="str">
            <v>'-</v>
          </cell>
          <cell r="E4464" t="str">
            <v>RES - Reserved Placeholder</v>
          </cell>
          <cell r="F4464" t="str">
            <v>Pending</v>
          </cell>
        </row>
        <row r="4465">
          <cell r="B4465" t="str">
            <v>6105AK124-6291-CGAD-0001</v>
          </cell>
          <cell r="C4465" t="str">
            <v>Administration and General Buildings - Control Room and Equip Offloading Storage Building for Solar PV Plant - Buildings and Structures GA</v>
          </cell>
          <cell r="D4465" t="str">
            <v>'-</v>
          </cell>
          <cell r="E4465" t="str">
            <v>RES - Reserved Placeholder</v>
          </cell>
          <cell r="F4465" t="str">
            <v>Pending</v>
          </cell>
        </row>
        <row r="4466">
          <cell r="B4466" t="str">
            <v>6105AK124-6291-CGAD-0002</v>
          </cell>
          <cell r="C4466" t="str">
            <v>Administration and General Buildings - Control Room and Equip Offloading Storage Building for Solar PV Plant - Terrace Equipment GA</v>
          </cell>
          <cell r="D4466" t="str">
            <v>'-</v>
          </cell>
          <cell r="E4466" t="str">
            <v>RES - Reserved Placeholder</v>
          </cell>
          <cell r="F4466" t="str">
            <v>Pending</v>
          </cell>
        </row>
        <row r="4467">
          <cell r="B4467" t="str">
            <v>6105AK124-6291-CGAD-0003</v>
          </cell>
          <cell r="C4467" t="str">
            <v>Administration and General Buildings - Control Room and Equip Offloading Storage Building for Solar PV Plant - Pipe Routing General Arrangement</v>
          </cell>
          <cell r="D4467" t="str">
            <v>'-</v>
          </cell>
          <cell r="E4467" t="str">
            <v>RES - Reserved Placeholder</v>
          </cell>
          <cell r="F4467" t="str">
            <v>Pending</v>
          </cell>
        </row>
        <row r="4468">
          <cell r="B4468" t="str">
            <v>6105AK124-6291-CGAD-0004</v>
          </cell>
          <cell r="C4468" t="str">
            <v>Administration and General Buildings - Control Room and Equip Offloading Storage Building for Solar PV Plant - Roads, Pathways, Offloading Areas and Fences GA</v>
          </cell>
          <cell r="D4468" t="str">
            <v>'-</v>
          </cell>
          <cell r="E4468" t="str">
            <v>RES - Reserved Placeholder</v>
          </cell>
          <cell r="F4468" t="str">
            <v>Pending</v>
          </cell>
        </row>
        <row r="4469">
          <cell r="B4469" t="str">
            <v>6105AK124-6291-CGAD-0005</v>
          </cell>
          <cell r="C4469" t="str">
            <v>Administration and General Buildings - Control Room and Equip Offloading Storage Building for Solar PV Plant - Water Reticulation and Sewer System Design</v>
          </cell>
          <cell r="D4469" t="str">
            <v>'-</v>
          </cell>
          <cell r="E4469" t="str">
            <v>RES - Reserved Placeholder</v>
          </cell>
          <cell r="F4469" t="str">
            <v>Pending</v>
          </cell>
        </row>
        <row r="4470">
          <cell r="B4470" t="str">
            <v>6105AK124-6291-CGAD-0006</v>
          </cell>
          <cell r="C4470" t="str">
            <v>Administration and General Buildings - Control Room and Equip Offloading Storage Building for Solar PV Plant - Utilities Connections and Battery Limits GA</v>
          </cell>
          <cell r="D4470" t="str">
            <v>'-</v>
          </cell>
          <cell r="E4470" t="str">
            <v>RES - Reserved Placeholder</v>
          </cell>
          <cell r="F4470" t="str">
            <v>Pending</v>
          </cell>
        </row>
        <row r="4471">
          <cell r="B4471" t="str">
            <v>6105AK124-6291-CGAD-0007</v>
          </cell>
          <cell r="C4471" t="str">
            <v>Administration and General Buildings - Control Room and Equip Offloading Storage Building for Solar PV Plant - Key Emergency Points and Equipment</v>
          </cell>
          <cell r="D4471" t="str">
            <v>'-</v>
          </cell>
          <cell r="E4471" t="str">
            <v>RES - Reserved Placeholder</v>
          </cell>
          <cell r="F4471" t="str">
            <v>Pending</v>
          </cell>
        </row>
        <row r="4472">
          <cell r="B4472" t="str">
            <v>6105AK124-6291-CGAD-0008</v>
          </cell>
          <cell r="C4472" t="str">
            <v>Administration and General Buildings - Control Room and Equip Offloading Storage Building for Solar PV Plant - Laydown Areas and Temp Buildings GA</v>
          </cell>
          <cell r="D4472" t="str">
            <v>'-</v>
          </cell>
          <cell r="E4472" t="str">
            <v>RES - Reserved Placeholder</v>
          </cell>
          <cell r="F4472" t="str">
            <v>Pending</v>
          </cell>
        </row>
        <row r="4473">
          <cell r="B4473" t="str">
            <v>6105AK124-6291-CGAD-0009</v>
          </cell>
          <cell r="C4473" t="str">
            <v>Administration and General Buildings - Solar PV Plant Yard Ablution Facilities - Buildings and Structures GA</v>
          </cell>
          <cell r="D4473" t="str">
            <v>'-</v>
          </cell>
          <cell r="E4473" t="str">
            <v>RES - Reserved Placeholder</v>
          </cell>
          <cell r="F4473" t="str">
            <v>Pending</v>
          </cell>
        </row>
        <row r="4474">
          <cell r="B4474" t="str">
            <v>6105AK124-6291-CGAD-0010</v>
          </cell>
          <cell r="C4474" t="str">
            <v>Administration and General Buildings - Solar PV Plant Yard Ablution Facilities - Terrace Equipment GA</v>
          </cell>
          <cell r="D4474" t="str">
            <v>'-</v>
          </cell>
          <cell r="E4474" t="str">
            <v>RES - Reserved Placeholder</v>
          </cell>
          <cell r="F4474" t="str">
            <v>Pending</v>
          </cell>
        </row>
        <row r="4475">
          <cell r="B4475" t="str">
            <v>6105AK124-6291-CGAD-0011</v>
          </cell>
          <cell r="C4475" t="str">
            <v>Administration and General Buildings - Solar PV Plant Yard Ablution Facilities - Pipe Routing General Arrangement</v>
          </cell>
          <cell r="D4475" t="str">
            <v>'-</v>
          </cell>
          <cell r="E4475" t="str">
            <v>RES - Reserved Placeholder</v>
          </cell>
          <cell r="F4475" t="str">
            <v>Pending</v>
          </cell>
        </row>
        <row r="4476">
          <cell r="B4476" t="str">
            <v>6105AK124-6291-CGAD-0012</v>
          </cell>
          <cell r="C4476" t="str">
            <v>Administration and General Buildings - Solar PV Plant Yard Ablution Facilities - Roads, Pathways, Offloading Areas and Fences GA</v>
          </cell>
          <cell r="D4476" t="str">
            <v>'-</v>
          </cell>
          <cell r="E4476" t="str">
            <v>RES - Reserved Placeholder</v>
          </cell>
          <cell r="F4476" t="str">
            <v>Pending</v>
          </cell>
        </row>
        <row r="4477">
          <cell r="B4477" t="str">
            <v>6105AK124-6291-CGAD-0013</v>
          </cell>
          <cell r="C4477" t="str">
            <v>Administration and General Buildings - Solar PV Plant Yard Ablution Facilities - Water Reticulation and Sewer System Design</v>
          </cell>
          <cell r="D4477" t="str">
            <v>'-</v>
          </cell>
          <cell r="E4477" t="str">
            <v>RES - Reserved Placeholder</v>
          </cell>
          <cell r="F4477" t="str">
            <v>Pending</v>
          </cell>
        </row>
        <row r="4478">
          <cell r="B4478" t="str">
            <v>6105AK124-6291-CGAD-0014</v>
          </cell>
          <cell r="C4478" t="str">
            <v>Administration and General Buildings - Solar PV Plant Yard Ablution Facilities - Utilities Connections and Battery Limits GA</v>
          </cell>
          <cell r="D4478" t="str">
            <v>'-</v>
          </cell>
          <cell r="E4478" t="str">
            <v>RES - Reserved Placeholder</v>
          </cell>
          <cell r="F4478" t="str">
            <v>Pending</v>
          </cell>
        </row>
        <row r="4479">
          <cell r="B4479" t="str">
            <v>6105AK124-6291-CGAD-0015</v>
          </cell>
          <cell r="C4479" t="str">
            <v>Administration and General Buildings - Solar PV Plant Yard Ablution Facilities - Key Emergency Points and Equipment</v>
          </cell>
          <cell r="D4479" t="str">
            <v>'-</v>
          </cell>
          <cell r="E4479" t="str">
            <v>RES - Reserved Placeholder</v>
          </cell>
          <cell r="F4479" t="str">
            <v>Pending</v>
          </cell>
        </row>
        <row r="4480">
          <cell r="B4480" t="str">
            <v>6105AK124-6291-CGAD-0016</v>
          </cell>
          <cell r="C4480" t="str">
            <v>Administration and General Buildings - Solar PV Plant Yard Ablution Facilities - Laydown Areas and Temp Buildings GA</v>
          </cell>
          <cell r="D4480" t="str">
            <v>'-</v>
          </cell>
          <cell r="E4480" t="str">
            <v>RES - Reserved Placeholder</v>
          </cell>
          <cell r="F4480" t="str">
            <v>Pending</v>
          </cell>
        </row>
        <row r="4481">
          <cell r="B4481" t="str">
            <v>6105AK124-6291-CMDL-0001</v>
          </cell>
          <cell r="C4481" t="str">
            <v>Administration and General Buildings - Control Room and Equip Offloading Storage Building for Solar PV Plant - 3D Designs and Drawings</v>
          </cell>
          <cell r="D4481" t="str">
            <v>'-</v>
          </cell>
          <cell r="E4481" t="str">
            <v>RES - Reserved Placeholder</v>
          </cell>
          <cell r="F4481" t="str">
            <v>Pending</v>
          </cell>
        </row>
        <row r="4482">
          <cell r="B4482" t="str">
            <v>6105AK124-6291-CMDL-0002</v>
          </cell>
          <cell r="C4482" t="str">
            <v>Administration and General Buildings - Solar PV Plant Yard Ablution Facilities - 3D Designs and Drawings</v>
          </cell>
          <cell r="D4482" t="str">
            <v>'-</v>
          </cell>
          <cell r="E4482" t="str">
            <v>RES - Reserved Placeholder</v>
          </cell>
          <cell r="F4482" t="str">
            <v>Pending</v>
          </cell>
        </row>
        <row r="4483">
          <cell r="B4483" t="str">
            <v>6105AK124-6291-CPLN-0001</v>
          </cell>
          <cell r="C4483" t="str">
            <v>Administration and General Buildings - Control Room and Equip Offloading Storage Building for Solar PV Plant - Civil Works Execution Plan</v>
          </cell>
          <cell r="D4483" t="str">
            <v>'-</v>
          </cell>
          <cell r="E4483" t="str">
            <v>RES - Reserved Placeholder</v>
          </cell>
          <cell r="F4483" t="str">
            <v>Pending</v>
          </cell>
        </row>
        <row r="4484">
          <cell r="B4484" t="str">
            <v>6105AK124-6291-CPLN-0002</v>
          </cell>
          <cell r="C4484" t="str">
            <v>Administration and General Buildings - Solar PV Plant Yard Ablution Facilities - Civil Works Execution Plan</v>
          </cell>
          <cell r="D4484" t="str">
            <v>'-</v>
          </cell>
          <cell r="E4484" t="str">
            <v>RES - Reserved Placeholder</v>
          </cell>
          <cell r="F4484" t="str">
            <v>Pending</v>
          </cell>
        </row>
        <row r="4485">
          <cell r="B4485" t="str">
            <v>6105AK124-6291-CPPL-0001</v>
          </cell>
          <cell r="C4485" t="str">
            <v>Administration and General Buildings - Control Room and Equip Offloading Storage Building for Solar PV Plant - Operational and Maint Access Routes Design</v>
          </cell>
          <cell r="D4485" t="str">
            <v>'-</v>
          </cell>
          <cell r="E4485" t="str">
            <v>RES - Reserved Placeholder</v>
          </cell>
          <cell r="F4485" t="str">
            <v>Pending</v>
          </cell>
        </row>
        <row r="4486">
          <cell r="B4486" t="str">
            <v>6105AK124-6291-CPPL-0002</v>
          </cell>
          <cell r="C4486" t="str">
            <v>Administration and General Buildings - Solar PV Plant Yard Ablution Facilities - Operational and Maint Access Routes Design</v>
          </cell>
          <cell r="D4486" t="str">
            <v>'-</v>
          </cell>
          <cell r="E4486" t="str">
            <v>RES - Reserved Placeholder</v>
          </cell>
          <cell r="F4486" t="str">
            <v>Pending</v>
          </cell>
        </row>
        <row r="4487">
          <cell r="B4487" t="str">
            <v>6105AK124-6291-CSEC-0001</v>
          </cell>
          <cell r="C4487" t="str">
            <v>Administration and General Buildings - Control Room and Equip Offloading Storage Building for Solar PV Plant - Structural Earthing and Bonding Design</v>
          </cell>
          <cell r="D4487" t="str">
            <v>'-</v>
          </cell>
          <cell r="E4487" t="str">
            <v>RES - Reserved Placeholder</v>
          </cell>
          <cell r="F4487" t="str">
            <v>Pending</v>
          </cell>
        </row>
        <row r="4488">
          <cell r="B4488" t="str">
            <v>6105AK124-6291-CSEC-0002</v>
          </cell>
          <cell r="C4488" t="str">
            <v>Administration and General Buildings - Control Room and Equip Offloading Storage Building for Solar PV Plant - Corrosion Prevention and Protection Design</v>
          </cell>
          <cell r="D4488" t="str">
            <v>'-</v>
          </cell>
          <cell r="E4488" t="str">
            <v>RES - Reserved Placeholder</v>
          </cell>
          <cell r="F4488" t="str">
            <v>Pending</v>
          </cell>
        </row>
        <row r="4489">
          <cell r="B4489" t="str">
            <v>6105AK124-6291-CSEC-0003</v>
          </cell>
          <cell r="C4489" t="str">
            <v>Administration and General Buildings - Solar PV Plant Yard Ablution Facilities - Structural Earthing and Bonding Design</v>
          </cell>
          <cell r="D4489" t="str">
            <v>'-</v>
          </cell>
          <cell r="E4489" t="str">
            <v>RES - Reserved Placeholder</v>
          </cell>
          <cell r="F4489" t="str">
            <v>Pending</v>
          </cell>
        </row>
        <row r="4490">
          <cell r="B4490" t="str">
            <v>6105AK124-6291-CSEC-0004</v>
          </cell>
          <cell r="C4490" t="str">
            <v>Administration and General Buildings - Solar PV Plant Yard Ablution Facilities - Corrosion Prevention and Protection Design</v>
          </cell>
          <cell r="D4490" t="str">
            <v>'-</v>
          </cell>
          <cell r="E4490" t="str">
            <v>RES - Reserved Placeholder</v>
          </cell>
          <cell r="F4490" t="str">
            <v>Pending</v>
          </cell>
        </row>
        <row r="4491">
          <cell r="B4491" t="str">
            <v>6105AK124-6291-CSPC-0001</v>
          </cell>
          <cell r="C4491" t="str">
            <v>Administration and General Buildings - Control Room and Equip Offloading Storage Building for Solar PV Plant - Civil Design Requirements</v>
          </cell>
          <cell r="D4491" t="str">
            <v>'-</v>
          </cell>
          <cell r="E4491" t="str">
            <v>RES - Reserved Placeholder</v>
          </cell>
          <cell r="F4491" t="str">
            <v>Pending</v>
          </cell>
        </row>
        <row r="4492">
          <cell r="B4492" t="str">
            <v>6105AK124-6291-CSPC-0002</v>
          </cell>
          <cell r="C4492" t="str">
            <v>Administration and General Buildings - Control Room and Equip Offloading Storage Building for Solar PV Plant - Excavation, Trenching and Compacting Design</v>
          </cell>
          <cell r="D4492" t="str">
            <v>'-</v>
          </cell>
          <cell r="E4492" t="str">
            <v>RES - Reserved Placeholder</v>
          </cell>
          <cell r="F4492" t="str">
            <v>Pending</v>
          </cell>
        </row>
        <row r="4493">
          <cell r="B4493" t="str">
            <v>6105AK124-6291-CSPC-0003</v>
          </cell>
          <cell r="C4493" t="str">
            <v>Administration and General Buildings - Control Room and Equip Offloading Storage Building for Solar PV Plant - Concrete Construction Material Specifications</v>
          </cell>
          <cell r="D4493" t="str">
            <v>'-</v>
          </cell>
          <cell r="E4493" t="str">
            <v>RES - Reserved Placeholder</v>
          </cell>
          <cell r="F4493" t="str">
            <v>Pending</v>
          </cell>
        </row>
        <row r="4494">
          <cell r="B4494" t="str">
            <v>6105AK124-6291-CSPC-0004</v>
          </cell>
          <cell r="C4494" t="str">
            <v>Administration and General Buildings - Control Room and Equip Offloading Storage Building for Solar PV Plant - Steel Structures Corrosion Protection Specification</v>
          </cell>
          <cell r="D4494" t="str">
            <v>'-</v>
          </cell>
          <cell r="E4494" t="str">
            <v>RES - Reserved Placeholder</v>
          </cell>
          <cell r="F4494" t="str">
            <v>Pending</v>
          </cell>
        </row>
        <row r="4495">
          <cell r="B4495" t="str">
            <v>6105AK124-6291-CSPC-0005</v>
          </cell>
          <cell r="C4495" t="str">
            <v>Administration and General Buildings - Solar PV Plant Yard Ablution Facilities - Civil Design Requirements</v>
          </cell>
          <cell r="D4495" t="str">
            <v>'-</v>
          </cell>
          <cell r="E4495" t="str">
            <v>RES - Reserved Placeholder</v>
          </cell>
          <cell r="F4495" t="str">
            <v>Pending</v>
          </cell>
        </row>
        <row r="4496">
          <cell r="B4496" t="str">
            <v>6105AK124-6291-CSPC-0006</v>
          </cell>
          <cell r="C4496" t="str">
            <v>Administration and General Buildings - Solar PV Plant Yard Ablution Facilities - Excavation, Trenching and Compacting Design</v>
          </cell>
          <cell r="D4496" t="str">
            <v>'-</v>
          </cell>
          <cell r="E4496" t="str">
            <v>RES - Reserved Placeholder</v>
          </cell>
          <cell r="F4496" t="str">
            <v>Pending</v>
          </cell>
        </row>
        <row r="4497">
          <cell r="B4497" t="str">
            <v>6105AK124-6291-CSPC-0007</v>
          </cell>
          <cell r="C4497" t="str">
            <v>Administration and General Buildings - Solar PV Plant Yard Ablution Facilities - Concrete Construction Material Specifications</v>
          </cell>
          <cell r="D4497" t="str">
            <v>'-</v>
          </cell>
          <cell r="E4497" t="str">
            <v>RES - Reserved Placeholder</v>
          </cell>
          <cell r="F4497" t="str">
            <v>Pending</v>
          </cell>
        </row>
        <row r="4498">
          <cell r="B4498" t="str">
            <v>6105AK124-6291-CSPC-0008</v>
          </cell>
          <cell r="C4498" t="str">
            <v>Administration and General Buildings - Solar PV Plant Yard Ablution Facilities - Steel Structures Corrosion Protection Specification</v>
          </cell>
          <cell r="D4498" t="str">
            <v>'-</v>
          </cell>
          <cell r="E4498" t="str">
            <v>RES - Reserved Placeholder</v>
          </cell>
          <cell r="F4498" t="str">
            <v>Pending</v>
          </cell>
        </row>
        <row r="4499">
          <cell r="B4499" t="str">
            <v>6105AK124-6291-CSPL-0001</v>
          </cell>
          <cell r="C4499" t="str">
            <v>Administration and General Buildings - Control Room and Equip Offloading Storage Building for Solar PV Plant - Pipe Fabrication and Field Installation Inspection</v>
          </cell>
          <cell r="D4499" t="str">
            <v>'-</v>
          </cell>
          <cell r="E4499" t="str">
            <v>RES - Reserved Placeholder</v>
          </cell>
          <cell r="F4499" t="str">
            <v>Pending</v>
          </cell>
        </row>
        <row r="4500">
          <cell r="B4500" t="str">
            <v>6105AK124-6291-CSPL-0002</v>
          </cell>
          <cell r="C4500" t="str">
            <v>Administration and General Buildings - Solar PV Plant Yard Ablution Facilities - Pipe Fabrication and Field Installation Inspection</v>
          </cell>
          <cell r="D4500" t="str">
            <v>'-</v>
          </cell>
          <cell r="E4500" t="str">
            <v>RES - Reserved Placeholder</v>
          </cell>
          <cell r="F4500" t="str">
            <v>Pending</v>
          </cell>
        </row>
        <row r="4501">
          <cell r="B4501" t="str">
            <v>6105AK124-6291-CSTD-0001</v>
          </cell>
          <cell r="C4501" t="str">
            <v>Administration and General Buildings - Control Room and Equip Offloading Storage Building for Solar PV Plant - Civil Construction Requirements</v>
          </cell>
          <cell r="D4501" t="str">
            <v>'-</v>
          </cell>
          <cell r="E4501" t="str">
            <v>RES - Reserved Placeholder</v>
          </cell>
          <cell r="F4501" t="str">
            <v>Pending</v>
          </cell>
        </row>
        <row r="4502">
          <cell r="B4502" t="str">
            <v>6105AK124-0000-BCON-0001</v>
          </cell>
          <cell r="C4502" t="str">
            <v>General - Notice of Intent to Claim (EOT) - Extension of Time and Cost - Contract</v>
          </cell>
          <cell r="D4502" t="str">
            <v>'-</v>
          </cell>
          <cell r="E4502" t="str">
            <v>RES - Reserved Placeholder</v>
          </cell>
          <cell r="F4502" t="str">
            <v>Pending</v>
          </cell>
        </row>
        <row r="4503">
          <cell r="B4503" t="str">
            <v>6105AK124-0000-BCON-0002</v>
          </cell>
          <cell r="C4503" t="str">
            <v>General - Change Control Log - Contract</v>
          </cell>
          <cell r="D4503" t="str">
            <v>'-</v>
          </cell>
          <cell r="E4503" t="str">
            <v>RES - Reserved Placeholder</v>
          </cell>
          <cell r="F4503" t="str">
            <v>Pending</v>
          </cell>
        </row>
        <row r="4504">
          <cell r="B4504" t="str">
            <v>6105AK124-0000-BCON-0003</v>
          </cell>
          <cell r="C4504" t="str">
            <v>General - Notice of Delay - Delay Notification Contractual - General</v>
          </cell>
          <cell r="D4504" t="str">
            <v>A</v>
          </cell>
          <cell r="E4504" t="str">
            <v>IFR - Issued for Review</v>
          </cell>
          <cell r="F4504" t="str">
            <v>Pending</v>
          </cell>
        </row>
        <row r="4505">
          <cell r="B4505" t="str">
            <v>6105AK124-0000-BCON-0004</v>
          </cell>
          <cell r="C4505" t="str">
            <v>General - Formal Letter: Employer's Default Isak Mare - General</v>
          </cell>
          <cell r="D4505" t="str">
            <v>A</v>
          </cell>
          <cell r="E4505" t="str">
            <v>IFR - Issued for Review</v>
          </cell>
          <cell r="F4505" t="str">
            <v>Acknowledged (Information Only)</v>
          </cell>
        </row>
        <row r="4506">
          <cell r="B4506" t="str">
            <v>6105AK124-0000-BCON-0005</v>
          </cell>
          <cell r="C4506" t="str">
            <v>General - Notice of EMPLOYER'S DELAY - General</v>
          </cell>
          <cell r="D4506" t="str">
            <v>A</v>
          </cell>
          <cell r="E4506" t="str">
            <v>IFR - Issued for Review</v>
          </cell>
          <cell r="F4506" t="str">
            <v>Pending</v>
          </cell>
        </row>
        <row r="4507">
          <cell r="B4507" t="str">
            <v>6105AK124-0000-BCON-0006</v>
          </cell>
          <cell r="C4507" t="str">
            <v>General - Notice of Change Management System and Outstanding Variations - General</v>
          </cell>
          <cell r="D4507" t="str">
            <v>A</v>
          </cell>
          <cell r="E4507" t="str">
            <v>IFR - Issued for Review</v>
          </cell>
          <cell r="F4507" t="str">
            <v>Pending</v>
          </cell>
        </row>
        <row r="4508">
          <cell r="B4508" t="str">
            <v>6105AK124-0000-BPCN-0001</v>
          </cell>
          <cell r="C4508" t="str">
            <v>General - Phase 1 Contractual Response to Call off Agreement 10 - Project Change Notice</v>
          </cell>
          <cell r="D4508" t="str">
            <v>'-</v>
          </cell>
          <cell r="E4508" t="str">
            <v>RES - Reserved Placeholder</v>
          </cell>
          <cell r="F4508" t="str">
            <v>Pending</v>
          </cell>
        </row>
        <row r="4509">
          <cell r="B4509" t="str">
            <v>6105AK124-0000-BPCN-0002</v>
          </cell>
          <cell r="C4509" t="str">
            <v>General - Phase 1 Contractual Response to Call off Agreement 11 - Project Change Notice</v>
          </cell>
          <cell r="D4509" t="str">
            <v>'-</v>
          </cell>
          <cell r="E4509" t="str">
            <v>RES - Reserved Placeholder</v>
          </cell>
          <cell r="F4509" t="str">
            <v>Pending</v>
          </cell>
        </row>
        <row r="4510">
          <cell r="B4510" t="str">
            <v>6105AK124-0000-BPCN-0003</v>
          </cell>
          <cell r="C4510" t="str">
            <v>General - Response to Engineering Change Request: Additional Equipment   - Project Change Notice</v>
          </cell>
          <cell r="D4510" t="str">
            <v>'-</v>
          </cell>
          <cell r="E4510" t="str">
            <v>RES - Reserved Placeholder</v>
          </cell>
          <cell r="F4510" t="str">
            <v>Pending</v>
          </cell>
        </row>
        <row r="4511">
          <cell r="B4511" t="str">
            <v>6105AK124-0000-ELST-0001</v>
          </cell>
          <cell r="C4511" t="str">
            <v>General - RDMC Phase 1 – Spare Parts Planning Register - List</v>
          </cell>
          <cell r="D4511" t="str">
            <v>'-</v>
          </cell>
          <cell r="E4511" t="str">
            <v>RES - Reserved Placeholder</v>
          </cell>
          <cell r="F4511" t="str">
            <v>Pending</v>
          </cell>
        </row>
        <row r="4512">
          <cell r="B4512" t="str">
            <v>6105AK124-0000-ETMP-0001</v>
          </cell>
          <cell r="C4512" t="str">
            <v>General - Hook-Up Drawing - 16A Socket Outlet - Template</v>
          </cell>
          <cell r="D4512" t="str">
            <v>'-</v>
          </cell>
          <cell r="E4512" t="str">
            <v>RES - Reserved Placeholder</v>
          </cell>
          <cell r="F4512" t="str">
            <v>Pending</v>
          </cell>
        </row>
        <row r="4513">
          <cell r="B4513" t="str">
            <v>6105AK124-0000-ETMP-0002</v>
          </cell>
          <cell r="C4513" t="str">
            <v>General - Hook-Up Drawing - 16A Socket Outlet 2 - Template</v>
          </cell>
          <cell r="D4513" t="str">
            <v>'-</v>
          </cell>
          <cell r="E4513" t="str">
            <v>RES - Reserved Placeholder</v>
          </cell>
          <cell r="F4513" t="str">
            <v>Pending</v>
          </cell>
        </row>
        <row r="4514">
          <cell r="B4514" t="str">
            <v>6105AK124-0000-ETMP-0003</v>
          </cell>
          <cell r="C4514" t="str">
            <v>General - Hook-Up Drawing - 63A Welding Socket 1. - Template</v>
          </cell>
          <cell r="D4514" t="str">
            <v>'-</v>
          </cell>
          <cell r="E4514" t="str">
            <v>RES - Reserved Placeholder</v>
          </cell>
          <cell r="F4514" t="str">
            <v>Pending</v>
          </cell>
        </row>
        <row r="4515">
          <cell r="B4515" t="str">
            <v>6105AK124-0000-ETMP-0004</v>
          </cell>
          <cell r="C4515" t="str">
            <v>General - Hook-Up Drawing - 63A Welding Socket 2 - Template</v>
          </cell>
          <cell r="D4515" t="str">
            <v>'-</v>
          </cell>
          <cell r="E4515" t="str">
            <v>RES - Reserved Placeholder</v>
          </cell>
          <cell r="F4515" t="str">
            <v>Pending</v>
          </cell>
        </row>
        <row r="4516">
          <cell r="B4516" t="str">
            <v>6105AK124-0000-ETMP-0005</v>
          </cell>
          <cell r="C4516" t="str">
            <v>General - Hook-Up Drawing - Building mounted Floodlight - Template</v>
          </cell>
          <cell r="D4516" t="str">
            <v>'-</v>
          </cell>
          <cell r="E4516" t="str">
            <v>RES - Reserved Placeholder</v>
          </cell>
          <cell r="F4516" t="str">
            <v>Pending</v>
          </cell>
        </row>
        <row r="4517">
          <cell r="B4517" t="str">
            <v>6105AK124-0000-ETMP-0006</v>
          </cell>
          <cell r="C4517" t="str">
            <v>General - Hook-Up Drawing - Buried Cable typical Installation - Template</v>
          </cell>
          <cell r="D4517" t="str">
            <v>'-</v>
          </cell>
          <cell r="E4517" t="str">
            <v>RES - Reserved Placeholder</v>
          </cell>
          <cell r="F4517" t="str">
            <v>Pending</v>
          </cell>
        </row>
        <row r="4518">
          <cell r="B4518" t="str">
            <v>6105AK124-0000-ETMP-0007</v>
          </cell>
          <cell r="C4518" t="str">
            <v>General - Hook-Up Drawing - Cable Ladder and Unistrut Installation - Template</v>
          </cell>
          <cell r="D4518" t="str">
            <v>'-</v>
          </cell>
          <cell r="E4518" t="str">
            <v>RES - Reserved Placeholder</v>
          </cell>
          <cell r="F4518" t="str">
            <v>Pending</v>
          </cell>
        </row>
        <row r="4519">
          <cell r="B4519" t="str">
            <v>6105AK124-0000-ETMP-0008</v>
          </cell>
          <cell r="C4519" t="str">
            <v>General - Hook-Up Drawing - Cable Rack Bending Detail - Template</v>
          </cell>
          <cell r="D4519" t="str">
            <v>'-</v>
          </cell>
          <cell r="E4519" t="str">
            <v>RES - Reserved Placeholder</v>
          </cell>
          <cell r="F4519" t="str">
            <v>Pending</v>
          </cell>
        </row>
        <row r="4520">
          <cell r="B4520" t="str">
            <v>6105AK124-0000-ETMP-0009</v>
          </cell>
          <cell r="C4520" t="str">
            <v>General - Hook-Up Drawing - Cable Rack channel iron supports - Template</v>
          </cell>
          <cell r="D4520" t="str">
            <v>'-</v>
          </cell>
          <cell r="E4520" t="str">
            <v>RES - Reserved Placeholder</v>
          </cell>
          <cell r="F4520" t="str">
            <v>Pending</v>
          </cell>
        </row>
        <row r="4521">
          <cell r="B4521" t="str">
            <v>6105AK124-0000-ETMP-0010</v>
          </cell>
          <cell r="C4521" t="str">
            <v>General - Hook-Up Drawing - Cable Rack Earthing Installation - Template</v>
          </cell>
          <cell r="D4521" t="str">
            <v>'-</v>
          </cell>
          <cell r="E4521" t="str">
            <v>RES - Reserved Placeholder</v>
          </cell>
          <cell r="F4521" t="str">
            <v>Pending</v>
          </cell>
        </row>
        <row r="4522">
          <cell r="B4522" t="str">
            <v>6105AK124-0000-ETMP-0011</v>
          </cell>
          <cell r="C4522" t="str">
            <v>General - Hook-Up Drawing - Cable Rack Installation on I Beam 1 - Template</v>
          </cell>
          <cell r="D4522" t="str">
            <v>'-</v>
          </cell>
          <cell r="E4522" t="str">
            <v>RES - Reserved Placeholder</v>
          </cell>
          <cell r="F4522" t="str">
            <v>Pending</v>
          </cell>
        </row>
        <row r="4523">
          <cell r="B4523" t="str">
            <v>6105AK124-0000-ETMP-0012</v>
          </cell>
          <cell r="C4523" t="str">
            <v>General - Hook-Up Drawing - Cable Rack Installation on I Beam 2 - Template</v>
          </cell>
          <cell r="D4523" t="str">
            <v>'-</v>
          </cell>
          <cell r="E4523" t="str">
            <v>RES - Reserved Placeholder</v>
          </cell>
          <cell r="F4523" t="str">
            <v>Pending</v>
          </cell>
        </row>
        <row r="4524">
          <cell r="B4524" t="str">
            <v>6105AK124-0000-ETMP-0013</v>
          </cell>
          <cell r="C4524" t="str">
            <v>General - Hook-Up Drawing - Cable Rack on cast in Typical - Template</v>
          </cell>
          <cell r="D4524" t="str">
            <v>'-</v>
          </cell>
          <cell r="E4524" t="str">
            <v>RES - Reserved Placeholder</v>
          </cell>
          <cell r="F4524" t="str">
            <v>Pending</v>
          </cell>
        </row>
        <row r="4525">
          <cell r="B4525" t="str">
            <v>6105AK124-0000-ETMP-0014</v>
          </cell>
          <cell r="C4525" t="str">
            <v>General - Hook-Up Drawing - Cable Rack Plinth Supports - Template</v>
          </cell>
          <cell r="D4525" t="str">
            <v>'-</v>
          </cell>
          <cell r="E4525" t="str">
            <v>RES - Reserved Placeholder</v>
          </cell>
          <cell r="F4525" t="str">
            <v>Pending</v>
          </cell>
        </row>
        <row r="4526">
          <cell r="B4526" t="str">
            <v>6105AK124-0000-ETMP-0015</v>
          </cell>
          <cell r="C4526" t="str">
            <v>General - Hook-Up Drawing - Cable Rack Support in ground - Template</v>
          </cell>
          <cell r="D4526" t="str">
            <v>'-</v>
          </cell>
          <cell r="E4526" t="str">
            <v>RES - Reserved Placeholder</v>
          </cell>
          <cell r="F4526" t="str">
            <v>Pending</v>
          </cell>
        </row>
        <row r="4527">
          <cell r="B4527" t="str">
            <v>6105AK124-0000-ETMP-0016</v>
          </cell>
          <cell r="C4527" t="str">
            <v>General - Hook-Up Drawing - Cable run on Angle Iron Runner - Template</v>
          </cell>
          <cell r="D4527" t="str">
            <v>'-</v>
          </cell>
          <cell r="E4527" t="str">
            <v>RES - Reserved Placeholder</v>
          </cell>
          <cell r="F4527" t="str">
            <v>Pending</v>
          </cell>
        </row>
        <row r="4528">
          <cell r="B4528" t="str">
            <v>6105AK124-0000-ETMP-0017</v>
          </cell>
          <cell r="C4528" t="str">
            <v>General - Hook-Up Drawing - Cable Tagging detail - Template</v>
          </cell>
          <cell r="D4528" t="str">
            <v>'-</v>
          </cell>
          <cell r="E4528" t="str">
            <v>RES - Reserved Placeholder</v>
          </cell>
          <cell r="F4528" t="str">
            <v>Pending</v>
          </cell>
        </row>
        <row r="4529">
          <cell r="B4529" t="str">
            <v>6105AK124-0000-ETMP-0018</v>
          </cell>
          <cell r="C4529" t="str">
            <v>General - Hook-Up Drawing - Cable typical arrangement on ladder - Template</v>
          </cell>
          <cell r="D4529" t="str">
            <v>'-</v>
          </cell>
          <cell r="E4529" t="str">
            <v>RES - Reserved Placeholder</v>
          </cell>
          <cell r="F4529" t="str">
            <v>Pending</v>
          </cell>
        </row>
        <row r="4530">
          <cell r="B4530" t="str">
            <v>6105AK124-0000-ETMP-0019</v>
          </cell>
          <cell r="C4530" t="str">
            <v>General - Hook-Up Drawing - Conveyor Gantry Light Pole - Template</v>
          </cell>
          <cell r="D4530" t="str">
            <v>'-</v>
          </cell>
          <cell r="E4530" t="str">
            <v>RES - Reserved Placeholder</v>
          </cell>
          <cell r="F4530" t="str">
            <v>Pending</v>
          </cell>
        </row>
        <row r="4531">
          <cell r="B4531" t="str">
            <v>6105AK124-0000-ETMP-0020</v>
          </cell>
          <cell r="C4531" t="str">
            <v>General - Hook-Up Drawing - Earthing for conveyor foundation - Template</v>
          </cell>
          <cell r="D4531" t="str">
            <v>'-</v>
          </cell>
          <cell r="E4531" t="str">
            <v>RES - Reserved Placeholder</v>
          </cell>
          <cell r="F4531" t="str">
            <v>Pending</v>
          </cell>
        </row>
        <row r="4532">
          <cell r="B4532" t="str">
            <v>6105AK124-0000-ETMP-0021</v>
          </cell>
          <cell r="C4532" t="str">
            <v>General - Hook-Up Drawing - Earthing for Conveyors - Template</v>
          </cell>
          <cell r="D4532" t="str">
            <v>'-</v>
          </cell>
          <cell r="E4532" t="str">
            <v>RES - Reserved Placeholder</v>
          </cell>
          <cell r="F4532" t="str">
            <v>Pending</v>
          </cell>
        </row>
        <row r="4533">
          <cell r="B4533" t="str">
            <v>6105AK124-0000-ETMP-0022</v>
          </cell>
          <cell r="C4533" t="str">
            <v>General - Hook-Up Drawing - Earthing Pipe Rack - Template</v>
          </cell>
          <cell r="D4533" t="str">
            <v>'-</v>
          </cell>
          <cell r="E4533" t="str">
            <v>RES - Reserved Placeholder</v>
          </cell>
          <cell r="F4533" t="str">
            <v>Pending</v>
          </cell>
        </row>
        <row r="4534">
          <cell r="B4534" t="str">
            <v>6105AK124-0000-ETMP-0023</v>
          </cell>
          <cell r="C4534" t="str">
            <v>General - Hook-Up Drawing - Earthing Terminal from rebar - Template</v>
          </cell>
          <cell r="D4534" t="str">
            <v>'-</v>
          </cell>
          <cell r="E4534" t="str">
            <v>RES - Reserved Placeholder</v>
          </cell>
          <cell r="F4534" t="str">
            <v>Pending</v>
          </cell>
        </row>
        <row r="4535">
          <cell r="B4535" t="str">
            <v>6105AK124-0000-ETMP-0024</v>
          </cell>
          <cell r="C4535" t="str">
            <v>General - Hook-Up Drawing - Electric Motor Cable Hook up - Template</v>
          </cell>
          <cell r="D4535" t="str">
            <v>'-</v>
          </cell>
          <cell r="E4535" t="str">
            <v>RES - Reserved Placeholder</v>
          </cell>
          <cell r="F4535" t="str">
            <v>Pending</v>
          </cell>
        </row>
        <row r="4536">
          <cell r="B4536" t="str">
            <v>6105AK124-0000-ETMP-0025</v>
          </cell>
          <cell r="C4536" t="str">
            <v>General - Hook-Up Drawing - Emergency Stop Mounted on Channel - Template</v>
          </cell>
          <cell r="D4536" t="str">
            <v>'-</v>
          </cell>
          <cell r="E4536" t="str">
            <v>RES - Reserved Placeholder</v>
          </cell>
          <cell r="F4536" t="str">
            <v>Pending</v>
          </cell>
        </row>
        <row r="4537">
          <cell r="B4537" t="str">
            <v>6105AK124-0000-ETMP-0026</v>
          </cell>
          <cell r="C4537" t="str">
            <v>General - Hook-Up Drawing - Emergency Stop Mounted on wall - Template</v>
          </cell>
          <cell r="D4537" t="str">
            <v>'-</v>
          </cell>
          <cell r="E4537" t="str">
            <v>RES - Reserved Placeholder</v>
          </cell>
          <cell r="F4537" t="str">
            <v>Pending</v>
          </cell>
        </row>
        <row r="4538">
          <cell r="B4538" t="str">
            <v>6105AK124-0000-ETMP-0027</v>
          </cell>
          <cell r="C4538" t="str">
            <v>General - Hook-Up Drawing - Emergency Stop Mounting - Template</v>
          </cell>
          <cell r="D4538" t="str">
            <v>'-</v>
          </cell>
          <cell r="E4538" t="str">
            <v>RES - Reserved Placeholder</v>
          </cell>
          <cell r="F4538" t="str">
            <v>Pending</v>
          </cell>
        </row>
        <row r="4539">
          <cell r="B4539" t="str">
            <v>6105AK124-0000-ETMP-0028</v>
          </cell>
          <cell r="C4539" t="str">
            <v>General - Hook-Up Drawing - Flourescent Bulk Head Fitting on Building - Template</v>
          </cell>
          <cell r="D4539" t="str">
            <v>'-</v>
          </cell>
          <cell r="E4539" t="str">
            <v>RES - Reserved Placeholder</v>
          </cell>
          <cell r="F4539" t="str">
            <v>Pending</v>
          </cell>
        </row>
        <row r="4540">
          <cell r="B4540" t="str">
            <v>6105AK124-0000-ETMP-0029</v>
          </cell>
          <cell r="C4540" t="str">
            <v>General - Hook-Up Drawing - Flourescent Bulk Head Fitting Pole mount - Template</v>
          </cell>
          <cell r="D4540" t="str">
            <v>'-</v>
          </cell>
          <cell r="E4540" t="str">
            <v>RES - Reserved Placeholder</v>
          </cell>
          <cell r="F4540" t="str">
            <v>Pending</v>
          </cell>
        </row>
        <row r="4541">
          <cell r="B4541" t="str">
            <v>6105AK124-0000-ETMP-0030</v>
          </cell>
          <cell r="C4541" t="str">
            <v>General - Hook-Up Drawing - Highbay Fitting Plant - Template</v>
          </cell>
          <cell r="D4541" t="str">
            <v>'-</v>
          </cell>
          <cell r="E4541" t="str">
            <v>RES - Reserved Placeholder</v>
          </cell>
          <cell r="F4541" t="str">
            <v>Pending</v>
          </cell>
        </row>
        <row r="4542">
          <cell r="B4542" t="str">
            <v>6105AK124-0000-ETMP-0031</v>
          </cell>
          <cell r="C4542" t="str">
            <v>General - Hook-Up Drawing - Highbay Fitting Workshop - Template</v>
          </cell>
          <cell r="D4542" t="str">
            <v>'-</v>
          </cell>
          <cell r="E4542" t="str">
            <v>RES - Reserved Placeholder</v>
          </cell>
          <cell r="F4542" t="str">
            <v>Pending</v>
          </cell>
        </row>
        <row r="4543">
          <cell r="B4543" t="str">
            <v>6105AK124-0000-ETMP-0032</v>
          </cell>
          <cell r="C4543" t="str">
            <v>General - Hook-Up Drawing - Highbay Roof Purlin Mounting - Template</v>
          </cell>
          <cell r="D4543" t="str">
            <v>'-</v>
          </cell>
          <cell r="E4543" t="str">
            <v>RES - Reserved Placeholder</v>
          </cell>
          <cell r="F4543" t="str">
            <v>Pending</v>
          </cell>
        </row>
        <row r="4544">
          <cell r="B4544" t="str">
            <v>6105AK124-0000-ETMP-0033</v>
          </cell>
          <cell r="C4544" t="str">
            <v>CANCELLED - General - Hook-Up Drawing - Highmast Distribution Typical. - Template</v>
          </cell>
          <cell r="D4544" t="str">
            <v>'-</v>
          </cell>
          <cell r="E4544" t="str">
            <v>CAN - Cancelled</v>
          </cell>
          <cell r="F4544" t="str">
            <v>Terminated</v>
          </cell>
        </row>
        <row r="4545">
          <cell r="B4545" t="str">
            <v>6105AK124-0000-ETMP-0034</v>
          </cell>
          <cell r="C4545" t="str">
            <v>General - Hook-Up Drawing - Highmast Light Kiosk Typical - Template</v>
          </cell>
          <cell r="D4545" t="str">
            <v>'-</v>
          </cell>
          <cell r="E4545" t="str">
            <v>RES - Reserved Placeholder</v>
          </cell>
          <cell r="F4545" t="str">
            <v>Pending</v>
          </cell>
        </row>
        <row r="4546">
          <cell r="B4546" t="str">
            <v>6105AK124-0000-ETMP-0035</v>
          </cell>
          <cell r="C4546" t="str">
            <v>General - Hook-Up Drawing - Highmast Structure and Luminaire Arrangement - Template</v>
          </cell>
          <cell r="D4546" t="str">
            <v>'-</v>
          </cell>
          <cell r="E4546" t="str">
            <v>RES - Reserved Placeholder</v>
          </cell>
          <cell r="F4546" t="str">
            <v>Pending</v>
          </cell>
        </row>
        <row r="4547">
          <cell r="B4547" t="str">
            <v>6105AK124-0000-ETMP-0036</v>
          </cell>
          <cell r="C4547" t="str">
            <v>General - Hook-Up Drawing - Unistrut attached to I-Beam - Template</v>
          </cell>
          <cell r="D4547" t="str">
            <v>'-</v>
          </cell>
          <cell r="E4547" t="str">
            <v>RES - Reserved Placeholder</v>
          </cell>
          <cell r="F4547" t="str">
            <v>Pending</v>
          </cell>
        </row>
        <row r="4548">
          <cell r="B4548" t="str">
            <v>6105AK124-0000-ETMP-0037</v>
          </cell>
          <cell r="C4548" t="str">
            <v>General - Hook-Up Drawing - Electrical Lighting DB Mounting detail 1 - Template</v>
          </cell>
          <cell r="D4548" t="str">
            <v>'-</v>
          </cell>
          <cell r="E4548" t="str">
            <v>RES - Reserved Placeholder</v>
          </cell>
          <cell r="F4548" t="str">
            <v>Pending</v>
          </cell>
        </row>
        <row r="4549">
          <cell r="B4549" t="str">
            <v>6105AK124-0000-ETMP-0038</v>
          </cell>
          <cell r="C4549" t="str">
            <v>General - Hook-Up Drawing - Electrical Lighting DB Mounting detail 2 - Template</v>
          </cell>
          <cell r="D4549" t="str">
            <v>'-</v>
          </cell>
          <cell r="E4549" t="str">
            <v>RES - Reserved Placeholder</v>
          </cell>
          <cell r="F4549" t="str">
            <v>Pending</v>
          </cell>
        </row>
        <row r="4550">
          <cell r="B4550" t="str">
            <v>6105AK124-0000-ETMP-0039</v>
          </cell>
          <cell r="C4550" t="str">
            <v>General - Hook-Up Drawing - Electrical Lighting DB Mounting detail 3 over Trench - Template</v>
          </cell>
          <cell r="D4550" t="str">
            <v>'-</v>
          </cell>
          <cell r="E4550" t="str">
            <v>RES - Reserved Placeholder</v>
          </cell>
          <cell r="F4550" t="str">
            <v>Pending</v>
          </cell>
        </row>
        <row r="4551">
          <cell r="B4551" t="str">
            <v>6105AK124-0000-ETMP-0040</v>
          </cell>
          <cell r="C4551" t="str">
            <v>General - Hook-Up Drawing - Electrical Motor Earthing typical - Template</v>
          </cell>
          <cell r="D4551" t="str">
            <v>'-</v>
          </cell>
          <cell r="E4551" t="str">
            <v>RES - Reserved Placeholder</v>
          </cell>
          <cell r="F4551" t="str">
            <v>Pending</v>
          </cell>
        </row>
        <row r="4552">
          <cell r="B4552" t="str">
            <v>6105AK124-0000-ETMP-0041</v>
          </cell>
          <cell r="C4552" t="str">
            <v>General - Hook-Up Drawing - Electrical Photocell Day- Night Switch Installation - Template</v>
          </cell>
          <cell r="D4552" t="str">
            <v>'-</v>
          </cell>
          <cell r="E4552" t="str">
            <v>RES - Reserved Placeholder</v>
          </cell>
          <cell r="F4552" t="str">
            <v>Pending</v>
          </cell>
        </row>
        <row r="4553">
          <cell r="B4553" t="str">
            <v>6105AK124-0000-ETMP-0042</v>
          </cell>
          <cell r="C4553" t="str">
            <v>General - Hook-Up Drawing - Electrical Pratley CCG Box 3 way installation - Template</v>
          </cell>
          <cell r="D4553" t="str">
            <v>'-</v>
          </cell>
          <cell r="E4553" t="str">
            <v>RES - Reserved Placeholder</v>
          </cell>
          <cell r="F4553" t="str">
            <v>Pending</v>
          </cell>
        </row>
        <row r="4554">
          <cell r="B4554" t="str">
            <v>6105AK124-0000-ETMP-0043</v>
          </cell>
          <cell r="C4554" t="str">
            <v>General - Hook-Up Drawing - Electrical Pratley CCG Box termination - Template</v>
          </cell>
          <cell r="D4554" t="str">
            <v>'-</v>
          </cell>
          <cell r="E4554" t="str">
            <v>RES - Reserved Placeholder</v>
          </cell>
          <cell r="F4554" t="str">
            <v>Pending</v>
          </cell>
        </row>
        <row r="4555">
          <cell r="B4555" t="str">
            <v>6105AK124-0000-ETMP-0044</v>
          </cell>
          <cell r="C4555" t="str">
            <v>General - Hook-Up Drawing - Electrical Stop Start Station with Canopy - Template</v>
          </cell>
          <cell r="D4555" t="str">
            <v>'-</v>
          </cell>
          <cell r="E4555" t="str">
            <v>RES - Reserved Placeholder</v>
          </cell>
          <cell r="F4555" t="str">
            <v>Pending</v>
          </cell>
        </row>
        <row r="4556">
          <cell r="B4556" t="str">
            <v>6105AK124-0000-ETMP-0045</v>
          </cell>
          <cell r="C4556" t="str">
            <v>General - Hook-Up Drawing - Electrical Unistrut to side of I-Beam - Template</v>
          </cell>
          <cell r="D4556" t="str">
            <v>'-</v>
          </cell>
          <cell r="E4556" t="str">
            <v>RES - Reserved Placeholder</v>
          </cell>
          <cell r="F4556" t="str">
            <v>Pending</v>
          </cell>
        </row>
        <row r="4557">
          <cell r="B4557" t="str">
            <v>6105AK124-0000-ETMP-0046</v>
          </cell>
          <cell r="C4557" t="str">
            <v>General - Electrical Check list - Above Ground Cables - Form - Template</v>
          </cell>
          <cell r="D4557" t="str">
            <v>'-</v>
          </cell>
          <cell r="E4557" t="str">
            <v>RES - Reserved Placeholder</v>
          </cell>
          <cell r="F4557" t="str">
            <v>Pending</v>
          </cell>
        </row>
        <row r="4558">
          <cell r="B4558" t="str">
            <v>6105AK124-0000-ETMP-0047</v>
          </cell>
          <cell r="C4558" t="str">
            <v>General - Electrical Check list - Battery Tripping Unit (BTU) - Form - Template</v>
          </cell>
          <cell r="D4558" t="str">
            <v>'-</v>
          </cell>
          <cell r="E4558" t="str">
            <v>RES - Reserved Placeholder</v>
          </cell>
          <cell r="F4558" t="str">
            <v>Pending</v>
          </cell>
        </row>
        <row r="4559">
          <cell r="B4559" t="str">
            <v>6105AK124-0000-ETMP-0048</v>
          </cell>
          <cell r="C4559" t="str">
            <v>General - Electrical Check list - Cable Ladder Inspection - Form - Template</v>
          </cell>
          <cell r="D4559" t="str">
            <v>'-</v>
          </cell>
          <cell r="E4559" t="str">
            <v>RES - Reserved Placeholder</v>
          </cell>
          <cell r="F4559" t="str">
            <v>Pending</v>
          </cell>
        </row>
        <row r="4560">
          <cell r="B4560" t="str">
            <v>6105AK124-0000-ETMP-0049</v>
          </cell>
          <cell r="C4560" t="str">
            <v>General - Electrical Check list - DB Installation - Form - Template</v>
          </cell>
          <cell r="D4560" t="str">
            <v>'-</v>
          </cell>
          <cell r="E4560" t="str">
            <v>RES - Reserved Placeholder</v>
          </cell>
          <cell r="F4560" t="str">
            <v>Pending</v>
          </cell>
        </row>
        <row r="4561">
          <cell r="B4561" t="str">
            <v>6105AK124-0000-ETMP-0050</v>
          </cell>
          <cell r="C4561" t="str">
            <v>General - Electrical Check list - Glanding and Termination of Cables - Form - Template</v>
          </cell>
          <cell r="D4561" t="str">
            <v>'-</v>
          </cell>
          <cell r="E4561" t="str">
            <v>RES - Reserved Placeholder</v>
          </cell>
          <cell r="F4561" t="str">
            <v>Pending</v>
          </cell>
        </row>
        <row r="4562">
          <cell r="B4562" t="str">
            <v>6105AK124-0000-ETMP-0051</v>
          </cell>
          <cell r="C4562" t="str">
            <v>General - Electrical Check list - Installation of Safety Earths - Form - Template</v>
          </cell>
          <cell r="D4562" t="str">
            <v>'-</v>
          </cell>
          <cell r="E4562" t="str">
            <v>RES - Reserved Placeholder</v>
          </cell>
          <cell r="F4562" t="str">
            <v>Pending</v>
          </cell>
        </row>
        <row r="4563">
          <cell r="B4563" t="str">
            <v>6105AK124-0000-ETMP-0052</v>
          </cell>
          <cell r="C4563" t="str">
            <v>General - Electrical Check list - JB Installation - Form - Template</v>
          </cell>
          <cell r="D4563" t="str">
            <v>'-</v>
          </cell>
          <cell r="E4563" t="str">
            <v>RES - Reserved Placeholder</v>
          </cell>
          <cell r="F4563" t="str">
            <v>Pending</v>
          </cell>
        </row>
        <row r="4564">
          <cell r="B4564" t="str">
            <v>6105AK124-0000-ETMP-0053</v>
          </cell>
          <cell r="C4564" t="str">
            <v>General - Electrical Check list - Lighting and Small Power - Form - Template</v>
          </cell>
          <cell r="D4564" t="str">
            <v>'-</v>
          </cell>
          <cell r="E4564" t="str">
            <v>RES - Reserved Placeholder</v>
          </cell>
          <cell r="F4564" t="str">
            <v>Pending</v>
          </cell>
        </row>
        <row r="4565">
          <cell r="B4565" t="str">
            <v>6105AK124-0000-ETMP-0054</v>
          </cell>
          <cell r="C4565" t="str">
            <v>General - Electrical Check list - Manufacture and Installation Cable Rack - Form - Template</v>
          </cell>
          <cell r="D4565" t="str">
            <v>'-</v>
          </cell>
          <cell r="E4565" t="str">
            <v>RES - Reserved Placeholder</v>
          </cell>
          <cell r="F4565" t="str">
            <v>Pending</v>
          </cell>
        </row>
        <row r="4566">
          <cell r="B4566" t="str">
            <v>6105AK124-0000-ETMP-0055</v>
          </cell>
          <cell r="C4566" t="str">
            <v>General - Electrical Check list - MCC Installation - Form - Template</v>
          </cell>
          <cell r="D4566" t="str">
            <v>'-</v>
          </cell>
          <cell r="E4566" t="str">
            <v>RES - Reserved Placeholder</v>
          </cell>
          <cell r="F4566" t="str">
            <v>Pending</v>
          </cell>
        </row>
        <row r="4567">
          <cell r="B4567" t="str">
            <v>6105AK124-0000-ETMP-0056</v>
          </cell>
          <cell r="C4567" t="str">
            <v>General - Electrical Check list - Motor Installation- Form - Template</v>
          </cell>
          <cell r="D4567" t="str">
            <v>'-</v>
          </cell>
          <cell r="E4567" t="str">
            <v>RES - Reserved Placeholder</v>
          </cell>
          <cell r="F4567" t="str">
            <v>Pending</v>
          </cell>
        </row>
        <row r="4568">
          <cell r="B4568" t="str">
            <v>6105AK124-0000-ETMP-0057</v>
          </cell>
          <cell r="C4568" t="str">
            <v>General - Electrical Check list - Stand Station Installation - Form - Template</v>
          </cell>
          <cell r="D4568" t="str">
            <v>'-</v>
          </cell>
          <cell r="E4568" t="str">
            <v>RES - Reserved Placeholder</v>
          </cell>
          <cell r="F4568" t="str">
            <v>Pending</v>
          </cell>
        </row>
        <row r="4569">
          <cell r="B4569" t="str">
            <v>6105AK124-0000-ETMP-0058</v>
          </cell>
          <cell r="C4569" t="str">
            <v>General - Electrical Check list - Test Certificate Equipment Safety Earth - Form - Template</v>
          </cell>
          <cell r="D4569" t="str">
            <v>'-</v>
          </cell>
          <cell r="E4569" t="str">
            <v>RES - Reserved Placeholder</v>
          </cell>
          <cell r="F4569" t="str">
            <v>Pending</v>
          </cell>
        </row>
        <row r="4570">
          <cell r="B4570" t="str">
            <v>6105AK124-0000-ETMP-0059</v>
          </cell>
          <cell r="C4570" t="str">
            <v>General - Electrical Check list - Transformer Installation- Form - Template</v>
          </cell>
          <cell r="D4570" t="str">
            <v>'-</v>
          </cell>
          <cell r="E4570" t="str">
            <v>RES - Reserved Placeholder</v>
          </cell>
          <cell r="F4570" t="str">
            <v>Pending</v>
          </cell>
        </row>
        <row r="4571">
          <cell r="B4571" t="str">
            <v>6105AK124-0000-ETMP-0060</v>
          </cell>
          <cell r="C4571" t="str">
            <v>General - Electrical Check list - Trenching and Underground Cable Installation - Form - Template</v>
          </cell>
          <cell r="D4571" t="str">
            <v>'-</v>
          </cell>
          <cell r="E4571" t="str">
            <v>RES - Reserved Placeholder</v>
          </cell>
          <cell r="F4571" t="str">
            <v>Pending</v>
          </cell>
        </row>
        <row r="4572">
          <cell r="B4572" t="str">
            <v>6105AK124-0000-ETMP-0061</v>
          </cell>
          <cell r="C4572" t="str">
            <v>General - ITP  Motor Cable Installation - Template</v>
          </cell>
          <cell r="D4572" t="str">
            <v>'-</v>
          </cell>
          <cell r="E4572" t="str">
            <v>RES - Reserved Placeholder</v>
          </cell>
          <cell r="F4572" t="str">
            <v>Pending</v>
          </cell>
        </row>
        <row r="4573">
          <cell r="B4573" t="str">
            <v>6105AK124-0000-ETMP-0062</v>
          </cell>
          <cell r="C4573" t="str">
            <v>General - ITP  Transformer Istallation - Template</v>
          </cell>
          <cell r="D4573" t="str">
            <v>'-</v>
          </cell>
          <cell r="E4573" t="str">
            <v>RES - Reserved Placeholder</v>
          </cell>
          <cell r="F4573" t="str">
            <v>Pending</v>
          </cell>
        </row>
        <row r="4574">
          <cell r="B4574" t="str">
            <v>6105AK124-0000-ETMP-0063</v>
          </cell>
          <cell r="C4574" t="str">
            <v>General - Electrical - ITP Cable Tray - Template</v>
          </cell>
          <cell r="D4574" t="str">
            <v>'-</v>
          </cell>
          <cell r="E4574" t="str">
            <v>RES - Reserved Placeholder</v>
          </cell>
          <cell r="F4574" t="str">
            <v>Pending</v>
          </cell>
        </row>
        <row r="4575">
          <cell r="B4575" t="str">
            <v>6105AK124-0000-ETMP-0064</v>
          </cell>
          <cell r="C4575" t="str">
            <v>General - Electrical - ITP Distribution Board - Template</v>
          </cell>
          <cell r="D4575" t="str">
            <v>'-</v>
          </cell>
          <cell r="E4575" t="str">
            <v>RES - Reserved Placeholder</v>
          </cell>
          <cell r="F4575" t="str">
            <v>Pending</v>
          </cell>
        </row>
        <row r="4576">
          <cell r="B4576" t="str">
            <v>6105AK124-0000-ETMP-0065</v>
          </cell>
          <cell r="C4576" t="str">
            <v>General - ITP Earthing Installation - Template</v>
          </cell>
          <cell r="D4576" t="str">
            <v>'-</v>
          </cell>
          <cell r="E4576" t="str">
            <v>RES - Reserved Placeholder</v>
          </cell>
          <cell r="F4576" t="str">
            <v>Pending</v>
          </cell>
        </row>
        <row r="4577">
          <cell r="B4577" t="str">
            <v>6105AK124-0000-ETMP-0066</v>
          </cell>
          <cell r="C4577" t="str">
            <v>General - ITP MCC Installations - Template</v>
          </cell>
          <cell r="D4577" t="str">
            <v>'-</v>
          </cell>
          <cell r="E4577" t="str">
            <v>RES - Reserved Placeholder</v>
          </cell>
          <cell r="F4577" t="str">
            <v>Pending</v>
          </cell>
        </row>
        <row r="4578">
          <cell r="B4578" t="str">
            <v>6105AK124-0000-ETMP-0067</v>
          </cell>
          <cell r="C4578" t="str">
            <v>General - ITP Motor Installation - Template</v>
          </cell>
          <cell r="D4578" t="str">
            <v>'-</v>
          </cell>
          <cell r="E4578" t="str">
            <v>RES - Reserved Placeholder</v>
          </cell>
          <cell r="F4578" t="str">
            <v>Pending</v>
          </cell>
        </row>
        <row r="4579">
          <cell r="B4579" t="str">
            <v>6105AK124-0000-ETMP-0068</v>
          </cell>
          <cell r="C4579" t="str">
            <v>General - ITP Small Power and Lighting - Template</v>
          </cell>
          <cell r="D4579" t="str">
            <v>'-</v>
          </cell>
          <cell r="E4579" t="str">
            <v>RES - Reserved Placeholder</v>
          </cell>
          <cell r="F4579" t="str">
            <v>Pending</v>
          </cell>
        </row>
        <row r="4580">
          <cell r="B4580" t="str">
            <v>6105AK124-0000-ETMP-0069</v>
          </cell>
          <cell r="C4580" t="str">
            <v>General - Test Certificate - Insulation Test of Cables - Form - Template</v>
          </cell>
          <cell r="D4580" t="str">
            <v>'-</v>
          </cell>
          <cell r="E4580" t="str">
            <v>RES - Reserved Placeholder</v>
          </cell>
          <cell r="F4580" t="str">
            <v>Pending</v>
          </cell>
        </row>
        <row r="4581">
          <cell r="B4581" t="str">
            <v>6105AK124-0000-ETMP-0070</v>
          </cell>
          <cell r="C4581" t="str">
            <v>General - Test Certificate - Earth Resistance - Form - Template</v>
          </cell>
          <cell r="D4581" t="str">
            <v>'-</v>
          </cell>
          <cell r="E4581" t="str">
            <v>RES - Reserved Placeholder</v>
          </cell>
          <cell r="F4581" t="str">
            <v>Pending</v>
          </cell>
        </row>
        <row r="4582">
          <cell r="B4582" t="str">
            <v>6105AK124-0000-ETMP-0071</v>
          </cell>
          <cell r="C4582" t="str">
            <v>General - Test Certificate - Motor Installation- Form - Template</v>
          </cell>
          <cell r="D4582" t="str">
            <v>'-</v>
          </cell>
          <cell r="E4582" t="str">
            <v>RES - Reserved Placeholder</v>
          </cell>
          <cell r="F4582" t="str">
            <v>Pending</v>
          </cell>
        </row>
        <row r="4583">
          <cell r="B4583" t="str">
            <v>6105AK124-0000-ETMP-0072</v>
          </cell>
          <cell r="C4583" t="str">
            <v>General - Test Certificate - Transformer - Form - Template</v>
          </cell>
          <cell r="D4583" t="str">
            <v>'-</v>
          </cell>
          <cell r="E4583" t="str">
            <v>RES - Reserved Placeholder</v>
          </cell>
          <cell r="F4583" t="str">
            <v>Pending</v>
          </cell>
        </row>
        <row r="4584">
          <cell r="B4584" t="str">
            <v>6105AK124-0000-ETMP-0073</v>
          </cell>
          <cell r="C4584" t="str">
            <v>General - Hook-Up Drawing - Highbay Roof Purlin Mountin - Template</v>
          </cell>
          <cell r="D4584" t="str">
            <v>'-</v>
          </cell>
          <cell r="E4584" t="str">
            <v>RES - Reserved Placeholder</v>
          </cell>
          <cell r="F4584" t="str">
            <v>Pending</v>
          </cell>
        </row>
        <row r="4585">
          <cell r="B4585" t="str">
            <v>6105AK124-0000-FTMP-0001</v>
          </cell>
          <cell r="C4585" t="str">
            <v>General - Check List - Manhole and Splice for FOC Installation - Form - Template</v>
          </cell>
          <cell r="D4585" t="str">
            <v>'-</v>
          </cell>
          <cell r="E4585" t="str">
            <v>RES - Reserved Placeholder</v>
          </cell>
          <cell r="F4585" t="str">
            <v>Pending</v>
          </cell>
        </row>
        <row r="4586">
          <cell r="B4586" t="str">
            <v>6105AK124-0000-GCHR-0001</v>
          </cell>
          <cell r="C4586" t="str">
            <v>General - Phase 1 - Package Management Organogram - Chart</v>
          </cell>
          <cell r="D4586" t="str">
            <v>'-</v>
          </cell>
          <cell r="E4586" t="str">
            <v>RES - Reserved Placeholder</v>
          </cell>
          <cell r="F4586" t="str">
            <v>Pending</v>
          </cell>
        </row>
        <row r="4587">
          <cell r="B4587" t="str">
            <v>6105AK124-0000-GDDR-0001</v>
          </cell>
          <cell r="C4587" t="str">
            <v>Contractor Document and Data List (CDDL)</v>
          </cell>
          <cell r="D4587" t="str">
            <v>0</v>
          </cell>
          <cell r="E4587" t="str">
            <v>IFI - Issued for Information</v>
          </cell>
          <cell r="F4587" t="str">
            <v>Reviewed</v>
          </cell>
        </row>
        <row r="4588">
          <cell r="B4588" t="str">
            <v>6105AK124-0000-GDDR-0002</v>
          </cell>
          <cell r="C4588" t="str">
            <v>General - Initial controlled issue with tracking enhancements and dashboard -  Document and Data Register</v>
          </cell>
          <cell r="D4588" t="str">
            <v>'-</v>
          </cell>
          <cell r="E4588" t="str">
            <v>RES - Reserved Placeholder</v>
          </cell>
          <cell r="F4588" t="str">
            <v>Pending</v>
          </cell>
        </row>
        <row r="4589">
          <cell r="B4589" t="str">
            <v>6105AK124-0000-GPLN-0001</v>
          </cell>
          <cell r="C4589" t="str">
            <v>General - Phase 1 Construction Project Management - Plan</v>
          </cell>
          <cell r="D4589" t="str">
            <v>A</v>
          </cell>
          <cell r="E4589" t="str">
            <v>IFR - Issued for Review</v>
          </cell>
          <cell r="F4589" t="str">
            <v>Reviewed With Comments</v>
          </cell>
        </row>
        <row r="4590">
          <cell r="B4590" t="str">
            <v>6105AK124-0000-GPLN-0002</v>
          </cell>
          <cell r="C4590" t="str">
            <v>General - ​Project Site Wide 3D Model Management - Plan</v>
          </cell>
          <cell r="D4590" t="str">
            <v>0</v>
          </cell>
          <cell r="E4590" t="str">
            <v>IFU - Issued for Use</v>
          </cell>
          <cell r="F4590" t="str">
            <v>Pending</v>
          </cell>
        </row>
        <row r="4591">
          <cell r="B4591" t="str">
            <v>6105AK124-0000-GPLN-0003</v>
          </cell>
          <cell r="C4591" t="str">
            <v>General - Construction Execution - Plan</v>
          </cell>
          <cell r="D4591" t="str">
            <v>A</v>
          </cell>
          <cell r="E4591" t="str">
            <v>IFR - Issued for Review</v>
          </cell>
          <cell r="F4591" t="str">
            <v>Reviewed With Comments</v>
          </cell>
        </row>
        <row r="4592">
          <cell r="B4592" t="str">
            <v>6105AK124-0000-GPRC-0001</v>
          </cell>
          <cell r="C4592" t="str">
            <v>General - Project and Package Management  - Procedure</v>
          </cell>
          <cell r="D4592" t="str">
            <v>A</v>
          </cell>
          <cell r="E4592" t="str">
            <v>IFR - Issued for Review</v>
          </cell>
          <cell r="F4592" t="str">
            <v>Pending</v>
          </cell>
        </row>
        <row r="4593">
          <cell r="B4593" t="str">
            <v>6105AK124-0000-GPRC-0002</v>
          </cell>
          <cell r="C4593" t="str">
            <v>General - Construction Readiness &amp; Interface Management Framework  - Procedure</v>
          </cell>
          <cell r="D4593" t="str">
            <v>'-</v>
          </cell>
          <cell r="E4593" t="str">
            <v>RES - Reserved Placeholder</v>
          </cell>
          <cell r="F4593" t="str">
            <v>Pending</v>
          </cell>
        </row>
        <row r="4594">
          <cell r="B4594" t="str">
            <v>6105AK124-0000-GPRC-0003</v>
          </cell>
          <cell r="C4594" t="str">
            <v>General - Risk Management Process  - Procedure</v>
          </cell>
          <cell r="D4594" t="str">
            <v>'-</v>
          </cell>
          <cell r="E4594" t="str">
            <v>RES - Reserved Placeholder</v>
          </cell>
          <cell r="F4594" t="str">
            <v>Pending</v>
          </cell>
        </row>
        <row r="4595">
          <cell r="B4595" t="str">
            <v>6105AK124-0000-GPRC-0004</v>
          </cell>
          <cell r="C4595" t="str">
            <v>General - FAT Govemance (EP side) - Procedure</v>
          </cell>
          <cell r="D4595" t="str">
            <v>'-</v>
          </cell>
          <cell r="E4595" t="str">
            <v>RES - Reserved Placeholder</v>
          </cell>
          <cell r="F4595" t="str">
            <v>Pending</v>
          </cell>
        </row>
        <row r="4596">
          <cell r="B4596" t="str">
            <v>6105AK124-0000-GPRC-0005</v>
          </cell>
          <cell r="C4596" t="str">
            <v>General - Interface Management  - Procedure</v>
          </cell>
          <cell r="D4596" t="str">
            <v>'-</v>
          </cell>
          <cell r="E4596" t="str">
            <v>RES - Reserved Placeholder</v>
          </cell>
          <cell r="F4596" t="str">
            <v>Pending</v>
          </cell>
        </row>
        <row r="4597">
          <cell r="B4597" t="str">
            <v>6105AK124-0000-GPRC-0006</v>
          </cell>
          <cell r="C4597" t="str">
            <v>General - Reporting &amp; Performance KPIs  - Procedure</v>
          </cell>
          <cell r="D4597" t="str">
            <v>'-</v>
          </cell>
          <cell r="E4597" t="str">
            <v>RES - Reserved Placeholder</v>
          </cell>
          <cell r="F4597" t="str">
            <v>Pending</v>
          </cell>
        </row>
        <row r="4598">
          <cell r="B4598" t="str">
            <v>6105AK124-0000-GPRC-0007</v>
          </cell>
          <cell r="C4598" t="str">
            <v>General - Quality Oversight (ITPs, NCRs) - Procedure</v>
          </cell>
          <cell r="D4598" t="str">
            <v>'-</v>
          </cell>
          <cell r="E4598" t="str">
            <v>RES - Reserved Placeholder</v>
          </cell>
          <cell r="F4598" t="str">
            <v>Pending</v>
          </cell>
        </row>
        <row r="4599">
          <cell r="B4599" t="str">
            <v>6105AK124-0000-GPRC-0008</v>
          </cell>
          <cell r="C4599" t="str">
            <v>General - PPE Phase 1 Project Controls - Procedure</v>
          </cell>
          <cell r="D4599" t="str">
            <v>A</v>
          </cell>
          <cell r="E4599" t="str">
            <v>IFR - Issued for Review</v>
          </cell>
          <cell r="F4599" t="str">
            <v>Pending</v>
          </cell>
        </row>
        <row r="4600">
          <cell r="B4600" t="str">
            <v>6105AK124-0000-GPRC-0009</v>
          </cell>
          <cell r="C4600" t="str">
            <v>General - Construction Data and As-Built Management - Procedure</v>
          </cell>
          <cell r="D4600" t="str">
            <v>A</v>
          </cell>
          <cell r="E4600" t="str">
            <v>IFR - Issued for Review</v>
          </cell>
          <cell r="F4600" t="str">
            <v>Reviewed With Comments</v>
          </cell>
        </row>
        <row r="4601">
          <cell r="B4601" t="str">
            <v>6105AK124-0000-GRFA-0001</v>
          </cell>
          <cell r="C4601" t="str">
            <v>General - Commercial Agreement - Recommendation for Award</v>
          </cell>
          <cell r="D4601" t="str">
            <v>'-</v>
          </cell>
          <cell r="E4601" t="str">
            <v>RES - Reserved Placeholder</v>
          </cell>
          <cell r="F4601" t="str">
            <v>Pending</v>
          </cell>
        </row>
        <row r="4602">
          <cell r="B4602" t="str">
            <v>6105AK124-6291-CSTD-0002</v>
          </cell>
          <cell r="C4602" t="str">
            <v>Administration and General Buildings - Control Room and Equip Offloading Storage Building for Solar PV Plant - Roofing and Elevated Platforms Design</v>
          </cell>
          <cell r="D4602" t="str">
            <v>'-</v>
          </cell>
          <cell r="E4602" t="str">
            <v>RES - Reserved Placeholder</v>
          </cell>
          <cell r="F4602" t="str">
            <v>Pending</v>
          </cell>
        </row>
        <row r="4603">
          <cell r="B4603" t="str">
            <v>6105AK124-6291-CSTD-0003</v>
          </cell>
          <cell r="C4603" t="str">
            <v>Administration and General Buildings - Control Room and Equip Offloading Storage Building for Solar PV Plant - Underground Pipe Route and Cable Bedding Design</v>
          </cell>
          <cell r="D4603" t="str">
            <v>'-</v>
          </cell>
          <cell r="E4603" t="str">
            <v>RES - Reserved Placeholder</v>
          </cell>
          <cell r="F4603" t="str">
            <v>Pending</v>
          </cell>
        </row>
        <row r="4604">
          <cell r="B4604" t="str">
            <v>6105AK124-6291-CSTD-0004</v>
          </cell>
          <cell r="C4604" t="str">
            <v>Administration and General Buildings - Solar PV Plant Yard Ablution Facilities - Civil Construction Requirements</v>
          </cell>
          <cell r="D4604" t="str">
            <v>'-</v>
          </cell>
          <cell r="E4604" t="str">
            <v>RES - Reserved Placeholder</v>
          </cell>
          <cell r="F4604" t="str">
            <v>Pending</v>
          </cell>
        </row>
        <row r="4605">
          <cell r="B4605" t="str">
            <v>6105AK124-6291-CSTD-0005</v>
          </cell>
          <cell r="C4605" t="str">
            <v>Administration and General Buildings - Solar PV Plant Yard Ablution Facilities - Roofing and Elevated Platforms Design</v>
          </cell>
          <cell r="D4605" t="str">
            <v>'-</v>
          </cell>
          <cell r="E4605" t="str">
            <v>RES - Reserved Placeholder</v>
          </cell>
          <cell r="F4605" t="str">
            <v>Pending</v>
          </cell>
        </row>
        <row r="4606">
          <cell r="B4606" t="str">
            <v>6105AK124-6291-CSTD-0006</v>
          </cell>
          <cell r="C4606" t="str">
            <v>Administration and General Buildings - Solar PV Plant Yard Ablution Facilities - Underground Pipe Route and Cable Bedding Design</v>
          </cell>
          <cell r="D4606" t="str">
            <v>'-</v>
          </cell>
          <cell r="E4606" t="str">
            <v>RES - Reserved Placeholder</v>
          </cell>
          <cell r="F4606" t="str">
            <v>Pending</v>
          </cell>
        </row>
        <row r="4607">
          <cell r="B4607" t="str">
            <v>6105AK124-6291-ECAL-0001</v>
          </cell>
          <cell r="C4607" t="str">
            <v>Administration and General Buildings - Control Room and Equip Offloading Storage Building for Solar PV Plant - Cable and Conductor Sizing (incl Volt Drop Calcs)</v>
          </cell>
          <cell r="D4607" t="str">
            <v>'-</v>
          </cell>
          <cell r="E4607" t="str">
            <v>RES - Reserved Placeholder</v>
          </cell>
          <cell r="F4607" t="str">
            <v>Pending</v>
          </cell>
        </row>
        <row r="4608">
          <cell r="B4608" t="str">
            <v>6105AK124-6291-ECAL-0002</v>
          </cell>
          <cell r="C4608" t="str">
            <v>Administration and General Buildings - Solar PV Plant Yard Ablution Facilities - Cable and Conductor Sizing (incl Volt Drop Calcs)</v>
          </cell>
          <cell r="D4608" t="str">
            <v>'-</v>
          </cell>
          <cell r="E4608" t="str">
            <v>RES - Reserved Placeholder</v>
          </cell>
          <cell r="F4608" t="str">
            <v>Pending</v>
          </cell>
        </row>
        <row r="4609">
          <cell r="B4609" t="str">
            <v>6105AK124-6291-EDIA-0001</v>
          </cell>
          <cell r="C4609" t="str">
            <v>Administration and General Buildings - Control Room and Equip Offloading Storage Building for Solar PV Plant - Cable Block Diagrams and Schedules</v>
          </cell>
          <cell r="D4609" t="str">
            <v>'-</v>
          </cell>
          <cell r="E4609" t="str">
            <v>RES - Reserved Placeholder</v>
          </cell>
          <cell r="F4609" t="str">
            <v>Pending</v>
          </cell>
        </row>
        <row r="4610">
          <cell r="B4610" t="str">
            <v>6105AK124-6291-EDIA-0002</v>
          </cell>
          <cell r="C4610" t="str">
            <v>Administration and General Buildings - Control Room and Equip Offloading Storage Building for Solar PV Plant - Electrical Circuit Diagrams (Schematics)</v>
          </cell>
          <cell r="D4610" t="str">
            <v>'-</v>
          </cell>
          <cell r="E4610" t="str">
            <v>RES - Reserved Placeholder</v>
          </cell>
          <cell r="F4610" t="str">
            <v>Pending</v>
          </cell>
        </row>
        <row r="4611">
          <cell r="B4611" t="str">
            <v>6105AK124-6291-EDIA-0003</v>
          </cell>
          <cell r="C4611" t="str">
            <v>Administration and General Buildings - Control Room and Equip Offloading Storage Building for Solar PV Plant - E/I Termination Schedule</v>
          </cell>
          <cell r="D4611" t="str">
            <v>'-</v>
          </cell>
          <cell r="E4611" t="str">
            <v>RES - Reserved Placeholder</v>
          </cell>
          <cell r="F4611" t="str">
            <v>Pending</v>
          </cell>
        </row>
        <row r="4612">
          <cell r="B4612" t="str">
            <v>6105AK124-6291-EDIA-0004</v>
          </cell>
          <cell r="C4612" t="str">
            <v>Administration and General Buildings - Solar PV Plant Yard Ablution Facilities - Cable Block Diagrams and Schedules</v>
          </cell>
          <cell r="D4612" t="str">
            <v>'-</v>
          </cell>
          <cell r="E4612" t="str">
            <v>RES - Reserved Placeholder</v>
          </cell>
          <cell r="F4612" t="str">
            <v>Pending</v>
          </cell>
        </row>
        <row r="4613">
          <cell r="B4613" t="str">
            <v>6105AK124-6291-EDIA-0005</v>
          </cell>
          <cell r="C4613" t="str">
            <v>Administration and General Buildings - Solar PV Plant Yard Ablution Facilities - Electrical Circuit Diagrams (Schematics)</v>
          </cell>
          <cell r="D4613" t="str">
            <v>'-</v>
          </cell>
          <cell r="E4613" t="str">
            <v>RES - Reserved Placeholder</v>
          </cell>
          <cell r="F4613" t="str">
            <v>Pending</v>
          </cell>
        </row>
        <row r="4614">
          <cell r="B4614" t="str">
            <v>6105AK124-6291-EDIA-0006</v>
          </cell>
          <cell r="C4614" t="str">
            <v>Administration and General Buildings - Solar PV Plant Yard Ablution Facilities - E/I Termination Schedule</v>
          </cell>
          <cell r="D4614" t="str">
            <v>'-</v>
          </cell>
          <cell r="E4614" t="str">
            <v>RES - Reserved Placeholder</v>
          </cell>
          <cell r="F4614" t="str">
            <v>Pending</v>
          </cell>
        </row>
        <row r="4615">
          <cell r="B4615" t="str">
            <v>6105AK124-6291-EDST-0001</v>
          </cell>
          <cell r="C4615" t="str">
            <v>Administration and General Buildings - Control Room and Equip Offloading Storage Building for Solar PV Plant - Equipment Register and Technical Specifications</v>
          </cell>
          <cell r="D4615" t="str">
            <v>'-</v>
          </cell>
          <cell r="E4615" t="str">
            <v>RES - Reserved Placeholder</v>
          </cell>
          <cell r="F4615" t="str">
            <v>Pending</v>
          </cell>
        </row>
        <row r="4616">
          <cell r="B4616" t="str">
            <v>6105AK124-6291-EDST-0002</v>
          </cell>
          <cell r="C4616" t="str">
            <v>Administration and General Buildings - Solar PV Plant Yard Ablution Facilities - Equipment Register and Technical Specifications</v>
          </cell>
          <cell r="D4616" t="str">
            <v>'-</v>
          </cell>
          <cell r="E4616" t="str">
            <v>RES - Reserved Placeholder</v>
          </cell>
          <cell r="F4616" t="str">
            <v>Pending</v>
          </cell>
        </row>
        <row r="4617">
          <cell r="B4617" t="str">
            <v>6105AK124-6291-EEQL-0001</v>
          </cell>
          <cell r="C4617" t="str">
            <v>Administration and General Buildings - Control Room and Equip Offloading Storage Building for Solar PV Plant - Electrical Equipment Load Register</v>
          </cell>
          <cell r="D4617" t="str">
            <v>'-</v>
          </cell>
          <cell r="E4617" t="str">
            <v>RES - Reserved Placeholder</v>
          </cell>
          <cell r="F4617" t="str">
            <v>Pending</v>
          </cell>
        </row>
        <row r="4618">
          <cell r="B4618" t="str">
            <v>6105AK124-6291-EEQL-0002</v>
          </cell>
          <cell r="C4618" t="str">
            <v>Administration and General Buildings - Solar PV Plant Yard Ablution Facilities - Electrical Equipment Load Register</v>
          </cell>
          <cell r="D4618" t="str">
            <v>'-</v>
          </cell>
          <cell r="E4618" t="str">
            <v>RES - Reserved Placeholder</v>
          </cell>
          <cell r="F4618" t="str">
            <v>Pending</v>
          </cell>
        </row>
        <row r="4619">
          <cell r="B4619" t="str">
            <v>6105AK124-6291-EQRA-0001</v>
          </cell>
          <cell r="C4619" t="str">
            <v>Administration and General Buildings - Control Room and Equip Offloading Storage Building for Solar PV Plant - Lightning Protection Study and Risk Assessment</v>
          </cell>
          <cell r="D4619" t="str">
            <v>'-</v>
          </cell>
          <cell r="E4619" t="str">
            <v>RES - Reserved Placeholder</v>
          </cell>
          <cell r="F4619" t="str">
            <v>Pending</v>
          </cell>
        </row>
        <row r="4620">
          <cell r="B4620" t="str">
            <v>6105AK124-6291-EQRA-0002</v>
          </cell>
          <cell r="C4620" t="str">
            <v>Administration and General Buildings - Solar PV Plant Yard Ablution Facilities - Lightning Protection Study and Risk Assessment</v>
          </cell>
          <cell r="D4620" t="str">
            <v>'-</v>
          </cell>
          <cell r="E4620" t="str">
            <v>RES - Reserved Placeholder</v>
          </cell>
          <cell r="F4620" t="str">
            <v>Pending</v>
          </cell>
        </row>
        <row r="4621">
          <cell r="B4621" t="str">
            <v>6105AK124-6291-ESPC-0001</v>
          </cell>
          <cell r="C4621" t="str">
            <v>Administration and General Buildings - Control Room and Equip Offloading Storage Building for Solar PV Plant - Cable Termination Specifications</v>
          </cell>
          <cell r="D4621" t="str">
            <v>'-</v>
          </cell>
          <cell r="E4621" t="str">
            <v>RES - Reserved Placeholder</v>
          </cell>
          <cell r="F4621" t="str">
            <v>Pending</v>
          </cell>
        </row>
        <row r="4622">
          <cell r="B4622" t="str">
            <v>6105AK124-6291-ESPC-0002</v>
          </cell>
          <cell r="C4622" t="str">
            <v>Administration and General Buildings - Control Room and Equip Offloading Storage Building for Solar PV Plant - Lighting and Luminaire Design</v>
          </cell>
          <cell r="D4622" t="str">
            <v>'-</v>
          </cell>
          <cell r="E4622" t="str">
            <v>RES - Reserved Placeholder</v>
          </cell>
          <cell r="F4622" t="str">
            <v>Pending</v>
          </cell>
        </row>
        <row r="4623">
          <cell r="B4623" t="str">
            <v>6105AK124-6291-ESPC-0003</v>
          </cell>
          <cell r="C4623" t="str">
            <v>Administration and General Buildings - Solar PV Plant Yard Ablution Facilities - Cable Termination Specifications</v>
          </cell>
          <cell r="D4623" t="str">
            <v>'-</v>
          </cell>
          <cell r="E4623" t="str">
            <v>RES - Reserved Placeholder</v>
          </cell>
          <cell r="F4623" t="str">
            <v>Pending</v>
          </cell>
        </row>
        <row r="4624">
          <cell r="B4624" t="str">
            <v>6105AK124-6291-ESPC-0004</v>
          </cell>
          <cell r="C4624" t="str">
            <v>Administration and General Buildings - Solar PV Plant Yard Ablution Facilities - Lighting and Luminaire Design</v>
          </cell>
          <cell r="D4624" t="str">
            <v>'-</v>
          </cell>
          <cell r="E4624" t="str">
            <v>RES - Reserved Placeholder</v>
          </cell>
          <cell r="F4624" t="str">
            <v>Pending</v>
          </cell>
        </row>
        <row r="4625">
          <cell r="B4625" t="str">
            <v>6105AK124-6291-ESTD-0001</v>
          </cell>
          <cell r="C4625" t="str">
            <v>Administration and General Buildings - Control Room and Equip Offloading Storage Building for Solar PV Plant - Earth Map and Bonding Design</v>
          </cell>
          <cell r="D4625" t="str">
            <v>'-</v>
          </cell>
          <cell r="E4625" t="str">
            <v>RES - Reserved Placeholder</v>
          </cell>
          <cell r="F4625" t="str">
            <v>Pending</v>
          </cell>
        </row>
        <row r="4626">
          <cell r="B4626" t="str">
            <v>6105AK124-6291-ESTD-0002</v>
          </cell>
          <cell r="C4626" t="str">
            <v>Administration and General Buildings - Control Room and Equip Offloading Storage Building for Solar PV Plant - Electrical Design Standards</v>
          </cell>
          <cell r="D4626" t="str">
            <v>'-</v>
          </cell>
          <cell r="E4626" t="str">
            <v>RES - Reserved Placeholder</v>
          </cell>
          <cell r="F4626" t="str">
            <v>Pending</v>
          </cell>
        </row>
        <row r="4627">
          <cell r="B4627" t="str">
            <v>6105AK124-6291-ESTD-0003</v>
          </cell>
          <cell r="C4627" t="str">
            <v>Administration and General Buildings - Solar PV Plant Yard Ablution Facilities - Earth Map and Bonding Design</v>
          </cell>
          <cell r="D4627" t="str">
            <v>'-</v>
          </cell>
          <cell r="E4627" t="str">
            <v>RES - Reserved Placeholder</v>
          </cell>
          <cell r="F4627" t="str">
            <v>Pending</v>
          </cell>
        </row>
        <row r="4628">
          <cell r="B4628" t="str">
            <v>6105AK124-6291-ESTD-0004</v>
          </cell>
          <cell r="C4628" t="str">
            <v>Administration and General Buildings - Solar PV Plant Yard Ablution Facilities - Electrical Design Standards</v>
          </cell>
          <cell r="D4628" t="str">
            <v>'-</v>
          </cell>
          <cell r="E4628" t="str">
            <v>RES - Reserved Placeholder</v>
          </cell>
          <cell r="F4628" t="str">
            <v>Pending</v>
          </cell>
        </row>
        <row r="4629">
          <cell r="B4629" t="str">
            <v>6105AK124-6291-MCAL-0001</v>
          </cell>
          <cell r="C4629" t="str">
            <v>Administration and General Buildings - Control Room and Equip Offloading Storage Building for Solar PV Plant - Piping Pressure Drop Calculations</v>
          </cell>
          <cell r="D4629" t="str">
            <v>'-</v>
          </cell>
          <cell r="E4629" t="str">
            <v>RES - Reserved Placeholder</v>
          </cell>
          <cell r="F4629" t="str">
            <v>Pending</v>
          </cell>
        </row>
        <row r="4630">
          <cell r="B4630" t="str">
            <v>6105AK124-6291-MCAL-0002</v>
          </cell>
          <cell r="C4630" t="str">
            <v>Administration and General Buildings - Solar PV Plant Yard Ablution Facilities - Piping Pressure Drop Calculations</v>
          </cell>
          <cell r="D4630" t="str">
            <v>'-</v>
          </cell>
          <cell r="E4630" t="str">
            <v>RES - Reserved Placeholder</v>
          </cell>
          <cell r="F4630" t="str">
            <v>Pending</v>
          </cell>
        </row>
        <row r="4631">
          <cell r="B4631" t="str">
            <v>6105AK124-6291-MEQL-0001</v>
          </cell>
          <cell r="C4631" t="str">
            <v>Administration and General Buildings - Control Room and Equip Offloading Storage Building for Solar PV Plant - Mechanical Equipment Register with Specifications</v>
          </cell>
          <cell r="D4631" t="str">
            <v>'-</v>
          </cell>
          <cell r="E4631" t="str">
            <v>RES - Reserved Placeholder</v>
          </cell>
          <cell r="F4631" t="str">
            <v>Pending</v>
          </cell>
        </row>
        <row r="4632">
          <cell r="B4632" t="str">
            <v>6105AK124-6291-MEQL-0002</v>
          </cell>
          <cell r="C4632" t="str">
            <v>Administration and General Buildings - Solar PV Plant Yard Ablution Facilities - Mechanical Equipment Register with Specifications</v>
          </cell>
          <cell r="D4632" t="str">
            <v>'-</v>
          </cell>
          <cell r="E4632" t="str">
            <v>RES - Reserved Placeholder</v>
          </cell>
          <cell r="F4632" t="str">
            <v>Pending</v>
          </cell>
        </row>
        <row r="4633">
          <cell r="B4633" t="str">
            <v>6105AK124-6291-MISO-0001</v>
          </cell>
          <cell r="C4633" t="str">
            <v>Administration and General Buildings - Control Room and Equip Offloading Storage Building for Solar PV Plant - Piping Isometric Design and Layouts</v>
          </cell>
          <cell r="D4633" t="str">
            <v>'-</v>
          </cell>
          <cell r="E4633" t="str">
            <v>RES - Reserved Placeholder</v>
          </cell>
          <cell r="F4633" t="str">
            <v>Pending</v>
          </cell>
        </row>
        <row r="4634">
          <cell r="B4634" t="str">
            <v>6105AK124-6291-MISO-0002</v>
          </cell>
          <cell r="C4634" t="str">
            <v>Administration and General Buildings - Solar PV Plant Yard Ablution Facilities - Piping Isometric Design and Layouts</v>
          </cell>
          <cell r="D4634" t="str">
            <v>'-</v>
          </cell>
          <cell r="E4634" t="str">
            <v>RES - Reserved Placeholder</v>
          </cell>
          <cell r="F4634" t="str">
            <v>Pending</v>
          </cell>
        </row>
        <row r="4635">
          <cell r="B4635" t="str">
            <v>6105AK124-6291-MPRC-0001</v>
          </cell>
          <cell r="C4635" t="str">
            <v>Administration and General Buildings - Control Room and Equip Offloading Storage Building for Solar PV Plant - Rigging Study and Lifting Equipment Design</v>
          </cell>
          <cell r="D4635" t="str">
            <v>'-</v>
          </cell>
          <cell r="E4635" t="str">
            <v>RES - Reserved Placeholder</v>
          </cell>
          <cell r="F4635" t="str">
            <v>Pending</v>
          </cell>
        </row>
        <row r="4636">
          <cell r="B4636" t="str">
            <v>6105AK124-6291-MPRC-0002</v>
          </cell>
          <cell r="C4636" t="str">
            <v>Administration and General Buildings - Control Room and Equip Offloading Storage Building for Solar PV Plant - Fastener Specification and Torque Procedures</v>
          </cell>
          <cell r="D4636" t="str">
            <v>'-</v>
          </cell>
          <cell r="E4636" t="str">
            <v>RES - Reserved Placeholder</v>
          </cell>
          <cell r="F4636" t="str">
            <v>Pending</v>
          </cell>
        </row>
        <row r="4637">
          <cell r="B4637" t="str">
            <v>6105AK124-6291-MPRC-0003</v>
          </cell>
          <cell r="C4637" t="str">
            <v>Administration and General Buildings - Solar PV Plant Yard Ablution Facilities - Rigging Study and Lifting Equipment Design</v>
          </cell>
          <cell r="D4637" t="str">
            <v>'-</v>
          </cell>
          <cell r="E4637" t="str">
            <v>RES - Reserved Placeholder</v>
          </cell>
          <cell r="F4637" t="str">
            <v>Pending</v>
          </cell>
        </row>
        <row r="4638">
          <cell r="B4638" t="str">
            <v>6105AK124-6291-MPRC-0004</v>
          </cell>
          <cell r="C4638" t="str">
            <v>Administration and General Buildings - Solar PV Plant Yard Ablution Facilities - Fastener Specification and Torque Procedures</v>
          </cell>
          <cell r="D4638" t="str">
            <v>'-</v>
          </cell>
          <cell r="E4638" t="str">
            <v>RES - Reserved Placeholder</v>
          </cell>
          <cell r="F4638" t="str">
            <v>Pending</v>
          </cell>
        </row>
        <row r="4639">
          <cell r="B4639" t="str">
            <v>6105AK124-6291-MQAD-0001</v>
          </cell>
          <cell r="C4639" t="str">
            <v>Administration and General Buildings - Control Room and Equip Offloading Storage Building for Solar PV Plant - Fabrication Inspection QC Pack (Incl. NDT)</v>
          </cell>
          <cell r="D4639" t="str">
            <v>'-</v>
          </cell>
          <cell r="E4639" t="str">
            <v>RES - Reserved Placeholder</v>
          </cell>
          <cell r="F4639" t="str">
            <v>Pending</v>
          </cell>
        </row>
        <row r="4640">
          <cell r="B4640" t="str">
            <v>6105AK124-6291-MQAD-0002</v>
          </cell>
          <cell r="C4640" t="str">
            <v>Administration and General Buildings - Solar PV Plant Yard Ablution Facilities - Fabrication Inspection QC Pack (Incl. NDT)</v>
          </cell>
          <cell r="D4640" t="str">
            <v>'-</v>
          </cell>
          <cell r="E4640" t="str">
            <v>RES - Reserved Placeholder</v>
          </cell>
          <cell r="F4640" t="str">
            <v>Pending</v>
          </cell>
        </row>
        <row r="4641">
          <cell r="B4641" t="str">
            <v>6105AK124-6291-MSPC-0001</v>
          </cell>
          <cell r="C4641" t="str">
            <v>Administration and General Buildings - Control Room and Equip Offloading Storage Building for Solar PV Plant - Manual Isolation Valve Design Specification</v>
          </cell>
          <cell r="D4641" t="str">
            <v>'-</v>
          </cell>
          <cell r="E4641" t="str">
            <v>RES - Reserved Placeholder</v>
          </cell>
          <cell r="F4641" t="str">
            <v>Pending</v>
          </cell>
        </row>
        <row r="4642">
          <cell r="B4642" t="str">
            <v>6105AK124-6291-MSPC-0002</v>
          </cell>
          <cell r="C4642" t="str">
            <v>Administration and General Buildings - Control Room and Equip Offloading Storage Building for Solar PV Plant - Material Selection and Verification Specification</v>
          </cell>
          <cell r="D4642" t="str">
            <v>'-</v>
          </cell>
          <cell r="E4642" t="str">
            <v>RES - Reserved Placeholder</v>
          </cell>
          <cell r="F4642" t="str">
            <v>Pending</v>
          </cell>
        </row>
        <row r="4643">
          <cell r="B4643" t="str">
            <v>6105AK124-6291-MSPC-0003</v>
          </cell>
          <cell r="C4643" t="str">
            <v>Administration and General Buildings - Control Room and Equip Offloading Storage Building for Solar PV Plant - Gasket Schedule and Material Specification</v>
          </cell>
          <cell r="D4643" t="str">
            <v>'-</v>
          </cell>
          <cell r="E4643" t="str">
            <v>RES - Reserved Placeholder</v>
          </cell>
          <cell r="F4643" t="str">
            <v>Pending</v>
          </cell>
        </row>
        <row r="4644">
          <cell r="B4644" t="str">
            <v>6105AK124-6291-MSPC-0004</v>
          </cell>
          <cell r="C4644" t="str">
            <v>Administration and General Buildings - Solar PV Plant Yard Ablution Facilities - Manual Isolation Valve Design Specification</v>
          </cell>
          <cell r="D4644" t="str">
            <v>'-</v>
          </cell>
          <cell r="E4644" t="str">
            <v>RES - Reserved Placeholder</v>
          </cell>
          <cell r="F4644" t="str">
            <v>Pending</v>
          </cell>
        </row>
        <row r="4645">
          <cell r="B4645" t="str">
            <v>6105AK124-6291-MSPC-0005</v>
          </cell>
          <cell r="C4645" t="str">
            <v>Administration and General Buildings - Solar PV Plant Yard Ablution Facilities - Material Selection and Verification Specification</v>
          </cell>
          <cell r="D4645" t="str">
            <v>'-</v>
          </cell>
          <cell r="E4645" t="str">
            <v>RES - Reserved Placeholder</v>
          </cell>
          <cell r="F4645" t="str">
            <v>Pending</v>
          </cell>
        </row>
        <row r="4646">
          <cell r="B4646" t="str">
            <v>6105AK124-6291-MSPC-0006</v>
          </cell>
          <cell r="C4646" t="str">
            <v>Administration and General Buildings - Solar PV Plant Yard Ablution Facilities - Gasket Schedule and Material Specification</v>
          </cell>
          <cell r="D4646" t="str">
            <v>'-</v>
          </cell>
          <cell r="E4646" t="str">
            <v>RES - Reserved Placeholder</v>
          </cell>
          <cell r="F4646" t="str">
            <v>Pending</v>
          </cell>
        </row>
        <row r="4647">
          <cell r="B4647" t="str">
            <v>6105AK124-6291-TRPT-0001</v>
          </cell>
          <cell r="C4647" t="str">
            <v>Administration and General Buildings - Control Room and Equip Offloading Storage Building for Solar PV Plant - Site Surveying and Geotechnical Report</v>
          </cell>
          <cell r="D4647" t="str">
            <v>'-</v>
          </cell>
          <cell r="E4647" t="str">
            <v>RES - Reserved Placeholder</v>
          </cell>
          <cell r="F4647" t="str">
            <v>Pending</v>
          </cell>
        </row>
        <row r="4648">
          <cell r="B4648" t="str">
            <v>6105AK124-6291-TRPT-0002</v>
          </cell>
          <cell r="C4648" t="str">
            <v>Administration and General Buildings - Solar PV Plant Yard Ablution Facilities - Site Surveying and Geotechnical Report</v>
          </cell>
          <cell r="D4648" t="str">
            <v>'-</v>
          </cell>
          <cell r="E4648" t="str">
            <v>RES - Reserved Placeholder</v>
          </cell>
          <cell r="F4648" t="str">
            <v>Pending</v>
          </cell>
        </row>
        <row r="4649">
          <cell r="B4649" t="str">
            <v>6105AK124-6291-TSPC-0001</v>
          </cell>
          <cell r="C4649" t="str">
            <v>Administration and General Buildings - Control Room and Equip Offloading Storage Building for Solar PV Plant - Civil Design and Requirements</v>
          </cell>
          <cell r="D4649" t="str">
            <v>'-</v>
          </cell>
          <cell r="E4649" t="str">
            <v>RES - Reserved Placeholder</v>
          </cell>
          <cell r="F4649" t="str">
            <v>Pending</v>
          </cell>
        </row>
        <row r="4650">
          <cell r="B4650" t="str">
            <v>6105AK124-6291-TSPC-0002</v>
          </cell>
          <cell r="C4650" t="str">
            <v>Administration and General Buildings - Solar PV Plant Yard Ablution Facilities - Civil Design and Requirements</v>
          </cell>
          <cell r="D4650" t="str">
            <v>'-</v>
          </cell>
          <cell r="E4650" t="str">
            <v>RES - Reserved Placeholder</v>
          </cell>
          <cell r="F4650" t="str">
            <v>Pending</v>
          </cell>
        </row>
        <row r="4651">
          <cell r="B4651" t="str">
            <v>6105AK124-6291-WELE-0001</v>
          </cell>
          <cell r="C4651" t="str">
            <v>Administration and General Buildings - Control Room and Equip Offloading Storage Building for Solar PV Plant - Bulk Earth Works Design and Report</v>
          </cell>
          <cell r="D4651" t="str">
            <v>'-</v>
          </cell>
          <cell r="E4651" t="str">
            <v>RES - Reserved Placeholder</v>
          </cell>
          <cell r="F4651" t="str">
            <v>Pending</v>
          </cell>
        </row>
        <row r="4652">
          <cell r="B4652" t="str">
            <v>6105AK124-6291-WELE-0002</v>
          </cell>
          <cell r="C4652" t="str">
            <v>Administration and General Buildings - Solar PV Plant Yard Ablution Facilities - Bulk Earth Works Design and Report</v>
          </cell>
          <cell r="D4652" t="str">
            <v>'-</v>
          </cell>
          <cell r="E4652" t="str">
            <v>RES - Reserved Placeholder</v>
          </cell>
          <cell r="F4652" t="str">
            <v>Pending</v>
          </cell>
        </row>
        <row r="4653">
          <cell r="B4653" t="str">
            <v>6105AK124-6291-WLAY-0001</v>
          </cell>
          <cell r="C4653" t="str">
            <v>Administration and General Buildings - Control Room and Equip Offloading Storage Building for Solar PV Plant - Drainage, Run-off and Impoundment Design</v>
          </cell>
          <cell r="D4653" t="str">
            <v>'-</v>
          </cell>
          <cell r="E4653" t="str">
            <v>RES - Reserved Placeholder</v>
          </cell>
          <cell r="F4653" t="str">
            <v>Pending</v>
          </cell>
        </row>
        <row r="4654">
          <cell r="B4654" t="str">
            <v>6105AK124-6291-WLAY-0002</v>
          </cell>
          <cell r="C4654" t="str">
            <v>Administration and General Buildings - Solar PV Plant Yard Ablution Facilities - Drainage, Run-off and Impoundment Design</v>
          </cell>
          <cell r="D4654" t="str">
            <v>'-</v>
          </cell>
          <cell r="E4654" t="str">
            <v>RES - Reserved Placeholder</v>
          </cell>
          <cell r="F4654" t="str">
            <v>Pending</v>
          </cell>
        </row>
        <row r="4655">
          <cell r="B4655" t="str">
            <v>6105AK124-6291-WTRP-0001</v>
          </cell>
          <cell r="C4655" t="str">
            <v>Administration and General Buildings - Control Room and Equip Offloading Storage Building for Solar PV Plant - Soil Classification and Nomination Deliverables</v>
          </cell>
          <cell r="D4655" t="str">
            <v>'-</v>
          </cell>
          <cell r="E4655" t="str">
            <v>RES - Reserved Placeholder</v>
          </cell>
          <cell r="F4655" t="str">
            <v>Pending</v>
          </cell>
        </row>
        <row r="4656">
          <cell r="B4656" t="str">
            <v>6105AK124-6291-WTRP-0002</v>
          </cell>
          <cell r="C4656" t="str">
            <v>Administration and General Buildings - Solar PV Plant Yard Ablution Facilities - Soil Classification and Nomination Deliverables</v>
          </cell>
          <cell r="D4656" t="str">
            <v>'-</v>
          </cell>
          <cell r="E4656" t="str">
            <v>RES - Reserved Placeholder</v>
          </cell>
          <cell r="F4656" t="str">
            <v>Pending</v>
          </cell>
        </row>
        <row r="4657">
          <cell r="B4657" t="str">
            <v>6105AK124-6292-EDST-0001</v>
          </cell>
          <cell r="C4657" t="str">
            <v>11/33 kV Solar PV Substation 1 and Control Room 1 - 33kV Indoor Switchgear  - Datasheet</v>
          </cell>
          <cell r="D4657" t="str">
            <v>'-</v>
          </cell>
          <cell r="E4657" t="str">
            <v>RES - Reserved Placeholder</v>
          </cell>
          <cell r="F4657" t="str">
            <v>Pending</v>
          </cell>
        </row>
        <row r="4658">
          <cell r="B4658" t="str">
            <v>6105AK124-6292-EDST-0002</v>
          </cell>
          <cell r="C4658" t="str">
            <v>11/33 kV Solar PV Substation 1 and Control Room 1 - 3x Battery Tripping Units 9110V DC - Datasheet</v>
          </cell>
          <cell r="D4658" t="str">
            <v>'-</v>
          </cell>
          <cell r="E4658" t="str">
            <v>RES - Reserved Placeholder</v>
          </cell>
          <cell r="F4658" t="str">
            <v>Pending</v>
          </cell>
        </row>
        <row r="4659">
          <cell r="B4659" t="str">
            <v>6105AK124-6292-EDST-0003</v>
          </cell>
          <cell r="C4659" t="str">
            <v>11/33 kV Solar PV Substation 1 and Control Room 1 - MV 33kV Solar Plant  Sub StationSwitchgear  - Datasheet</v>
          </cell>
          <cell r="D4659" t="str">
            <v>'-</v>
          </cell>
          <cell r="E4659" t="str">
            <v>RES - Reserved Placeholder</v>
          </cell>
          <cell r="F4659" t="str">
            <v>Pending</v>
          </cell>
        </row>
        <row r="4660">
          <cell r="B4660" t="str">
            <v>6105AK124-6292-EDST-0004</v>
          </cell>
          <cell r="C4660" t="str">
            <v>11/33 kV Solar PV Substation 1 and Control Room 1 - Primary Electrical Reticulation Network - Main Consumer Plant Reticulation - Datasheet</v>
          </cell>
          <cell r="D4660" t="str">
            <v>'-</v>
          </cell>
          <cell r="E4660" t="str">
            <v>RES - Reserved Placeholder</v>
          </cell>
          <cell r="F4660" t="str">
            <v>Pending</v>
          </cell>
        </row>
        <row r="4661">
          <cell r="B4661" t="str">
            <v>6105AK124-6292-EDST-0005</v>
          </cell>
          <cell r="C4661" t="str">
            <v>11/33 kV Solar PV Substation 1 and Control Room 1 -  On-Site Power Supply &amp; Transmission - MV 33kV Solar PV Data Sheet</v>
          </cell>
          <cell r="D4661" t="str">
            <v>'-</v>
          </cell>
          <cell r="E4661" t="str">
            <v>RES - Reserved Placeholder</v>
          </cell>
          <cell r="F4661" t="str">
            <v>Pending</v>
          </cell>
        </row>
        <row r="4662">
          <cell r="B4662" t="str">
            <v>6105AK124-6292-ESLD-0001</v>
          </cell>
          <cell r="C4662" t="str">
            <v>11/33 kV Solar PV Substation 1 and Control Room 1 - Primary Electrical Reticulation Network-Single Line Diagram  -  MV 33kV Solar PV</v>
          </cell>
          <cell r="D4662" t="str">
            <v>'-</v>
          </cell>
          <cell r="E4662" t="str">
            <v>RES - Reserved Placeholder</v>
          </cell>
          <cell r="F4662" t="str">
            <v>Pending</v>
          </cell>
        </row>
        <row r="4663">
          <cell r="B4663" t="str">
            <v>6105AK124-6292-ESOW-0001</v>
          </cell>
          <cell r="C4663" t="str">
            <v>11/33 kV Solar PV Substation 1 and Control Room 1 - 33kV GIS  Switchgear &amp; Switchrooms - Solar Plant  - Scope of Work</v>
          </cell>
          <cell r="D4663" t="str">
            <v>'-</v>
          </cell>
          <cell r="E4663" t="str">
            <v>RES - Reserved Placeholder</v>
          </cell>
          <cell r="F4663" t="str">
            <v>Pending</v>
          </cell>
        </row>
        <row r="4664">
          <cell r="B4664" t="str">
            <v>6105AK124-6293-CFND-0001</v>
          </cell>
          <cell r="C4664" t="str">
            <v>Power Station 1 Photovoltaic Array, Inverters, and Transformers - Perimeter Fencing and Access Gates for Solar PV Yard - Civil Foundation Design</v>
          </cell>
          <cell r="D4664" t="str">
            <v>'-</v>
          </cell>
          <cell r="E4664" t="str">
            <v>RES - Reserved Placeholder</v>
          </cell>
          <cell r="F4664" t="str">
            <v>Pending</v>
          </cell>
        </row>
        <row r="4665">
          <cell r="B4665" t="str">
            <v>6105AK124-6293-CFND-0002</v>
          </cell>
          <cell r="C4665" t="str">
            <v>Power Station 1 Photovoltaic Array, Inverters, and Transformers - Small Power and Lighting for Solar PV Yard - Civil Foundation Design</v>
          </cell>
          <cell r="D4665" t="str">
            <v>'-</v>
          </cell>
          <cell r="E4665" t="str">
            <v>RES - Reserved Placeholder</v>
          </cell>
          <cell r="F4665" t="str">
            <v>Pending</v>
          </cell>
        </row>
        <row r="4666">
          <cell r="B4666" t="str">
            <v>6105AK124-6293-CFND-0003</v>
          </cell>
          <cell r="C4666" t="str">
            <v>Power Station 1 Photovoltaic Array, Inverters, and Transformers - K110 (6291) - Cable Racks and Trays for Solar yard - Civil Foundation Design</v>
          </cell>
          <cell r="D4666" t="str">
            <v>'-</v>
          </cell>
          <cell r="E4666" t="str">
            <v>RES - Reserved Placeholder</v>
          </cell>
          <cell r="F4666" t="str">
            <v>Pending</v>
          </cell>
        </row>
        <row r="4667">
          <cell r="B4667" t="str">
            <v>6105AK124-6293-CGAD-0001</v>
          </cell>
          <cell r="C4667" t="str">
            <v>Power Station 1 Photovoltaic Array, Inverters, and Transformers - Perimeter Fencing and Access Gates for Solar PV Yard - Roads, Pathways, Offloading Areas and Fences GA</v>
          </cell>
          <cell r="D4667" t="str">
            <v>'-</v>
          </cell>
          <cell r="E4667" t="str">
            <v>RES - Reserved Placeholder</v>
          </cell>
          <cell r="F4667" t="str">
            <v>Pending</v>
          </cell>
        </row>
        <row r="4668">
          <cell r="B4668" t="str">
            <v>6105AK124-6293-CGAD-0002</v>
          </cell>
          <cell r="C4668" t="str">
            <v>Power Station 1 Photovoltaic Array, Inverters, and Transformers - Perimeter Fencing and Access Gates for Solar PV Yard - Lighting Design and Layout GA</v>
          </cell>
          <cell r="D4668" t="str">
            <v>'-</v>
          </cell>
          <cell r="E4668" t="str">
            <v>RES - Reserved Placeholder</v>
          </cell>
          <cell r="F4668" t="str">
            <v>Pending</v>
          </cell>
        </row>
        <row r="4669">
          <cell r="B4669" t="str">
            <v>6105AK124-6293-CGAD-0003</v>
          </cell>
          <cell r="C4669" t="str">
            <v>Power Station 1 Photovoltaic Array, Inverters, and Transformers - Perimeter Fencing and Access Gates for Solar PV Yard - Cables, OHL and Fibre Route GA</v>
          </cell>
          <cell r="D4669" t="str">
            <v>'-</v>
          </cell>
          <cell r="E4669" t="str">
            <v>RES - Reserved Placeholder</v>
          </cell>
          <cell r="F4669" t="str">
            <v>Pending</v>
          </cell>
        </row>
        <row r="4670">
          <cell r="B4670" t="str">
            <v>6105AK124-6293-CGAD-0004</v>
          </cell>
          <cell r="C4670" t="str">
            <v>Power Station 1 Photovoltaic Array, Inverters, and Transformers - CCTV and Security System for Solar PV Yard and Buildings - Buildings and Structures GA</v>
          </cell>
          <cell r="D4670" t="str">
            <v>'-</v>
          </cell>
          <cell r="E4670" t="str">
            <v>RES - Reserved Placeholder</v>
          </cell>
          <cell r="F4670" t="str">
            <v>Pending</v>
          </cell>
        </row>
        <row r="4671">
          <cell r="B4671" t="str">
            <v>6105AK124-6293-CGAD-0005</v>
          </cell>
          <cell r="C4671" t="str">
            <v>Power Station 1 Photovoltaic Array, Inverters, and Transformers - CCTV and Security System for Solar PV Yard and Buildings - Cables, OHL and Fibre Route GA</v>
          </cell>
          <cell r="D4671" t="str">
            <v>'-</v>
          </cell>
          <cell r="E4671" t="str">
            <v>RES - Reserved Placeholder</v>
          </cell>
          <cell r="F4671" t="str">
            <v>Pending</v>
          </cell>
        </row>
        <row r="4672">
          <cell r="B4672" t="str">
            <v>6105AK124-6293-CGAD-0006</v>
          </cell>
          <cell r="C4672" t="str">
            <v>Power Station 1 Photovoltaic Array, Inverters, and Transformers - CCTV and Security System for Solar PV Yard and Buildings - Terrace Equipment GA</v>
          </cell>
          <cell r="D4672" t="str">
            <v>'-</v>
          </cell>
          <cell r="E4672" t="str">
            <v>RES - Reserved Placeholder</v>
          </cell>
          <cell r="F4672" t="str">
            <v>Pending</v>
          </cell>
        </row>
        <row r="4673">
          <cell r="B4673" t="str">
            <v>6105AK124-6293-CGAD-0007</v>
          </cell>
          <cell r="C4673" t="str">
            <v>Power Station 1 Photovoltaic Array, Inverters, and Transformers - CCTV and Security System for Solar PV Yard and Buildings - Lighting Design and Layout GA</v>
          </cell>
          <cell r="D4673" t="str">
            <v>'-</v>
          </cell>
          <cell r="E4673" t="str">
            <v>RES - Reserved Placeholder</v>
          </cell>
          <cell r="F4673" t="str">
            <v>Pending</v>
          </cell>
        </row>
        <row r="4674">
          <cell r="B4674" t="str">
            <v>6105AK124-6293-CGAD-0008</v>
          </cell>
          <cell r="C4674" t="str">
            <v>Power Station 1 Photovoltaic Array, Inverters, and Transformers - Small Power and Lighting for Solar PV Yard - Buildings and Structures GA</v>
          </cell>
          <cell r="D4674" t="str">
            <v>'-</v>
          </cell>
          <cell r="E4674" t="str">
            <v>RES - Reserved Placeholder</v>
          </cell>
          <cell r="F4674" t="str">
            <v>Pending</v>
          </cell>
        </row>
        <row r="4675">
          <cell r="B4675" t="str">
            <v>6105AK124-6293-CGAD-0009</v>
          </cell>
          <cell r="C4675" t="str">
            <v>Power Station 1 Photovoltaic Array, Inverters, and Transformers - Small Power and Lighting for Solar PV Yard - Cables, OHL and Fibre Route GA</v>
          </cell>
          <cell r="D4675" t="str">
            <v>'-</v>
          </cell>
          <cell r="E4675" t="str">
            <v>RES - Reserved Placeholder</v>
          </cell>
          <cell r="F4675" t="str">
            <v>Pending</v>
          </cell>
        </row>
        <row r="4676">
          <cell r="B4676" t="str">
            <v>6105AK124-6293-CGAD-0010</v>
          </cell>
          <cell r="C4676" t="str">
            <v>Power Station 1 Photovoltaic Array, Inverters, and Transformers - Small Power and Lighting for Solar PV Yard - Terrace Equipment GA</v>
          </cell>
          <cell r="D4676" t="str">
            <v>'-</v>
          </cell>
          <cell r="E4676" t="str">
            <v>RES - Reserved Placeholder</v>
          </cell>
          <cell r="F4676" t="str">
            <v>Pending</v>
          </cell>
        </row>
        <row r="4677">
          <cell r="B4677" t="str">
            <v>6105AK124-6293-CGAD-0011</v>
          </cell>
          <cell r="C4677" t="str">
            <v>Power Station 1 Photovoltaic Array, Inverters, and Transformers - Small Power and Lighting for Solar PV Yard - Laydown Areas and Temp Buildings GA</v>
          </cell>
          <cell r="D4677" t="str">
            <v>'-</v>
          </cell>
          <cell r="E4677" t="str">
            <v>RES - Reserved Placeholder</v>
          </cell>
          <cell r="F4677" t="str">
            <v>Pending</v>
          </cell>
        </row>
        <row r="4678">
          <cell r="B4678" t="str">
            <v>6105AK124-6293-CGAD-0012</v>
          </cell>
          <cell r="C4678" t="str">
            <v>Power Station 1 Photovoltaic Array, Inverters, and Transformers - Small Power and Lighting for Solar PV Yard - Lighting Design and Layout GA</v>
          </cell>
          <cell r="D4678" t="str">
            <v>'-</v>
          </cell>
          <cell r="E4678" t="str">
            <v>RES - Reserved Placeholder</v>
          </cell>
          <cell r="F4678" t="str">
            <v>Pending</v>
          </cell>
        </row>
        <row r="4679">
          <cell r="B4679" t="str">
            <v>6105AK124-6293-CGAD-0013</v>
          </cell>
          <cell r="C4679" t="str">
            <v>Power Station 1 Photovoltaic Array, Inverters, and Transformers - Small Power and Lighting for Solar PV Yard - Roads, Pathways, Offloading Areas and Fences GA</v>
          </cell>
          <cell r="D4679" t="str">
            <v>'-</v>
          </cell>
          <cell r="E4679" t="str">
            <v>RES - Reserved Placeholder</v>
          </cell>
          <cell r="F4679" t="str">
            <v>Pending</v>
          </cell>
        </row>
        <row r="4680">
          <cell r="B4680" t="str">
            <v>6105AK124-6293-CGAD-0014</v>
          </cell>
          <cell r="C4680" t="str">
            <v>Power Station 1 Photovoltaic Array, Inverters, and Transformers - MV Cables for Solar PV Yard - Cables, OHL and Fibre Route GA</v>
          </cell>
          <cell r="D4680" t="str">
            <v>'-</v>
          </cell>
          <cell r="E4680" t="str">
            <v>RES - Reserved Placeholder</v>
          </cell>
          <cell r="F4680" t="str">
            <v>Pending</v>
          </cell>
        </row>
        <row r="4681">
          <cell r="B4681" t="str">
            <v>6105AK124-6293-CGAD-0015</v>
          </cell>
          <cell r="C4681" t="str">
            <v>Power Station 1 Photovoltaic Array, Inverters, and Transformers - MV Cables for Solar PV Yard - Terrace Equipment GA</v>
          </cell>
          <cell r="D4681" t="str">
            <v>'-</v>
          </cell>
          <cell r="E4681" t="str">
            <v>RES - Reserved Placeholder</v>
          </cell>
          <cell r="F4681" t="str">
            <v>Pending</v>
          </cell>
        </row>
        <row r="4682">
          <cell r="B4682" t="str">
            <v>6105AK124-6293-CGAD-0016</v>
          </cell>
          <cell r="C4682" t="str">
            <v>Power Station 1 Photovoltaic Array, Inverters, and Transformers - K110 (6291) - LV, Control and Signal Cables (Incl. Gland/Lugs) for Solar Yard - Cables, OHL and Fibre Route GA</v>
          </cell>
          <cell r="D4682" t="str">
            <v>'-</v>
          </cell>
          <cell r="E4682" t="str">
            <v>RES - Reserved Placeholder</v>
          </cell>
          <cell r="F4682" t="str">
            <v>Pending</v>
          </cell>
        </row>
        <row r="4683">
          <cell r="B4683" t="str">
            <v>6105AK124-6293-CGAD-0017</v>
          </cell>
          <cell r="C4683" t="str">
            <v>Power Station 1 Photovoltaic Array, Inverters, and Transformers - K110 (6291) - LV, Control and Signal Cables (Incl. Gland/Lugs) for Solar Yard - Terrace Equipment GA</v>
          </cell>
          <cell r="D4683" t="str">
            <v>'-</v>
          </cell>
          <cell r="E4683" t="str">
            <v>RES - Reserved Placeholder</v>
          </cell>
          <cell r="F4683" t="str">
            <v>Pending</v>
          </cell>
        </row>
        <row r="4684">
          <cell r="B4684" t="str">
            <v>6105AK124-6293-CGAD-0018</v>
          </cell>
          <cell r="C4684" t="str">
            <v>Power Station 1 Photovoltaic Array, Inverters, and Transformers - K110 (6291) - Cable Racks and Trays for Solar yard - Buildings and Structures GA</v>
          </cell>
          <cell r="D4684" t="str">
            <v>'-</v>
          </cell>
          <cell r="E4684" t="str">
            <v>RES - Reserved Placeholder</v>
          </cell>
          <cell r="F4684" t="str">
            <v>Pending</v>
          </cell>
        </row>
        <row r="4685">
          <cell r="B4685" t="str">
            <v>6105AK124-6293-CGAD-0019</v>
          </cell>
          <cell r="C4685" t="str">
            <v>Power Station 1 Photovoltaic Array, Inverters, and Transformers - K110 (6291) - Cable Racks and Trays for Solar yard - Cables, OHL and Fibre Route GA</v>
          </cell>
          <cell r="D4685" t="str">
            <v>'-</v>
          </cell>
          <cell r="E4685" t="str">
            <v>RES - Reserved Placeholder</v>
          </cell>
          <cell r="F4685" t="str">
            <v>Pending</v>
          </cell>
        </row>
        <row r="4686">
          <cell r="B4686" t="str">
            <v>6105AK124-6293-CGAD-0020</v>
          </cell>
          <cell r="C4686" t="str">
            <v>Power Station 1 Photovoltaic Array, Inverters, and Transformers - K110 (6291) - Cable Racks and Trays for Solar yard - Terrace Equipment GA</v>
          </cell>
          <cell r="D4686" t="str">
            <v>'-</v>
          </cell>
          <cell r="E4686" t="str">
            <v>RES - Reserved Placeholder</v>
          </cell>
          <cell r="F4686" t="str">
            <v>Pending</v>
          </cell>
        </row>
        <row r="4687">
          <cell r="B4687" t="str">
            <v>6105AK124-6293-CGAD-0021</v>
          </cell>
          <cell r="C4687" t="str">
            <v>Power Station 1 Photovoltaic Array, Inverters, and Transformers - K110 (6291) - Cable Racks and Trays for Solar yard - Roads, Pathways, Offloading Areas and Fences GA</v>
          </cell>
          <cell r="D4687" t="str">
            <v>'-</v>
          </cell>
          <cell r="E4687" t="str">
            <v>RES - Reserved Placeholder</v>
          </cell>
          <cell r="F4687" t="str">
            <v>Pending</v>
          </cell>
        </row>
        <row r="4688">
          <cell r="B4688" t="str">
            <v>6105AK124-6293-CGAD-0022</v>
          </cell>
          <cell r="C4688" t="str">
            <v>Power Station 1 Photovoltaic Array, Inverters, and Transformers - K110 (6291) - Cable Trench / Tunnels for Solar yard - Buildings and Structures GA</v>
          </cell>
          <cell r="D4688" t="str">
            <v>'-</v>
          </cell>
          <cell r="E4688" t="str">
            <v>RES - Reserved Placeholder</v>
          </cell>
          <cell r="F4688" t="str">
            <v>Pending</v>
          </cell>
        </row>
        <row r="4689">
          <cell r="B4689" t="str">
            <v>6105AK124-6293-CGAD-0023</v>
          </cell>
          <cell r="C4689" t="str">
            <v>Power Station 1 Photovoltaic Array, Inverters, and Transformers - K110 (6291) - Cable Trench / Tunnels for Solar yard - Cables, OHL and Fibre Route GA</v>
          </cell>
          <cell r="D4689" t="str">
            <v>'-</v>
          </cell>
          <cell r="E4689" t="str">
            <v>RES - Reserved Placeholder</v>
          </cell>
          <cell r="F4689" t="str">
            <v>Pending</v>
          </cell>
        </row>
        <row r="4690">
          <cell r="B4690" t="str">
            <v>6105AK124-6293-CGAD-0024</v>
          </cell>
          <cell r="C4690" t="str">
            <v>Power Station 1 Photovoltaic Array, Inverters, and Transformers - K110 (6291) - Cable Trench / Tunnels for Solar yard - Terrace Equipment GA</v>
          </cell>
          <cell r="D4690" t="str">
            <v>'-</v>
          </cell>
          <cell r="E4690" t="str">
            <v>RES - Reserved Placeholder</v>
          </cell>
          <cell r="F4690" t="str">
            <v>Pending</v>
          </cell>
        </row>
        <row r="4691">
          <cell r="B4691" t="str">
            <v>6105AK124-6293-CGAD-0025</v>
          </cell>
          <cell r="C4691" t="str">
            <v>Power Station 1 Photovoltaic Array, Inverters, and Transformers - K110 (6291) - Lightning Protection System for Solar PV Panels and Yard - Buildings and Structures GA</v>
          </cell>
          <cell r="D4691" t="str">
            <v>'-</v>
          </cell>
          <cell r="E4691" t="str">
            <v>RES - Reserved Placeholder</v>
          </cell>
          <cell r="F4691" t="str">
            <v>Pending</v>
          </cell>
        </row>
        <row r="4692">
          <cell r="B4692" t="str">
            <v>6105AK124-6293-CGAD-0026</v>
          </cell>
          <cell r="C4692" t="str">
            <v>Power Station 1 Photovoltaic Array, Inverters, and Transformers - K110 (6291) - Lightning Protection System for Solar PV Panels and Yard - Cables, OHL and Fibre Route GA</v>
          </cell>
          <cell r="D4692" t="str">
            <v>'-</v>
          </cell>
          <cell r="E4692" t="str">
            <v>RES - Reserved Placeholder</v>
          </cell>
          <cell r="F4692" t="str">
            <v>Pending</v>
          </cell>
        </row>
        <row r="4693">
          <cell r="B4693" t="str">
            <v>6105AK124-6293-CGAD-0027</v>
          </cell>
          <cell r="C4693" t="str">
            <v>Power Station 1 Photovoltaic Array, Inverters, and Transformers - K110 (6291) - Lightning Protection System for Solar PV Panels and Yard - Terrace Equipment GA</v>
          </cell>
          <cell r="D4693" t="str">
            <v>'-</v>
          </cell>
          <cell r="E4693" t="str">
            <v>RES - Reserved Placeholder</v>
          </cell>
          <cell r="F4693" t="str">
            <v>Pending</v>
          </cell>
        </row>
        <row r="4694">
          <cell r="B4694" t="str">
            <v>6105AK124-6293-CGAD-0028</v>
          </cell>
          <cell r="C4694" t="str">
            <v>Power Station 1 Photovoltaic Array, Inverters, and Transformers - K110 (6291) - Earthing System for Solar Yard - Lighting Design and Layout GA</v>
          </cell>
          <cell r="D4694" t="str">
            <v>'-</v>
          </cell>
          <cell r="E4694" t="str">
            <v>RES - Reserved Placeholder</v>
          </cell>
          <cell r="F4694" t="str">
            <v>Pending</v>
          </cell>
        </row>
        <row r="4695">
          <cell r="B4695" t="str">
            <v>6105AK124-6293-CGAD-0029</v>
          </cell>
          <cell r="C4695" t="str">
            <v>Power Station 1 Photovoltaic Array, Inverters, and Transformers - K110 (6291) - Terrace, Roads and Access-ways for Solar Yard - Buildings and Structures GA</v>
          </cell>
          <cell r="D4695" t="str">
            <v>'-</v>
          </cell>
          <cell r="E4695" t="str">
            <v>RES - Reserved Placeholder</v>
          </cell>
          <cell r="F4695" t="str">
            <v>Pending</v>
          </cell>
        </row>
        <row r="4696">
          <cell r="B4696" t="str">
            <v>6105AK124-6293-CGAD-0030</v>
          </cell>
          <cell r="C4696" t="str">
            <v>Power Station 1 Photovoltaic Array, Inverters, and Transformers - K110 (6291) - Terrace, Roads and Access-ways for Solar Yard - Cables, OHL and Fibre Route GA</v>
          </cell>
          <cell r="D4696" t="str">
            <v>'-</v>
          </cell>
          <cell r="E4696" t="str">
            <v>RES - Reserved Placeholder</v>
          </cell>
          <cell r="F4696" t="str">
            <v>Pending</v>
          </cell>
        </row>
        <row r="4697">
          <cell r="B4697" t="str">
            <v>6105AK124-6293-CGAD-0031</v>
          </cell>
          <cell r="C4697" t="str">
            <v>Power Station 1 Photovoltaic Array, Inverters, and Transformers - K110 (6291) - Terrace, Roads and Access-ways for Solar Yard - Key Emergency Points and Equipment</v>
          </cell>
          <cell r="D4697" t="str">
            <v>'-</v>
          </cell>
          <cell r="E4697" t="str">
            <v>RES - Reserved Placeholder</v>
          </cell>
          <cell r="F4697" t="str">
            <v>Pending</v>
          </cell>
        </row>
        <row r="4698">
          <cell r="B4698" t="str">
            <v>6105AK124-6293-CGAD-0032</v>
          </cell>
          <cell r="C4698" t="str">
            <v>Power Station 1 Photovoltaic Array, Inverters, and Transformers - K110 (6291) - Terrace, Roads and Access-ways for Solar Yard - Terrace Equipment GA</v>
          </cell>
          <cell r="D4698" t="str">
            <v>'-</v>
          </cell>
          <cell r="E4698" t="str">
            <v>RES - Reserved Placeholder</v>
          </cell>
          <cell r="F4698" t="str">
            <v>Pending</v>
          </cell>
        </row>
        <row r="4699">
          <cell r="B4699" t="str">
            <v>6105AK124-6293-CGAD-0033</v>
          </cell>
          <cell r="C4699" t="str">
            <v>Power Station 1 Photovoltaic Array, Inverters, and Transformers - K110 (6291) - Terrace, Roads and Access-ways for Solar Yard - Disposal Areas General Arrangement</v>
          </cell>
          <cell r="D4699" t="str">
            <v>'-</v>
          </cell>
          <cell r="E4699" t="str">
            <v>RES - Reserved Placeholder</v>
          </cell>
          <cell r="F4699" t="str">
            <v>Pending</v>
          </cell>
        </row>
        <row r="4700">
          <cell r="B4700" t="str">
            <v>6105AK124-6293-CGAD-0034</v>
          </cell>
          <cell r="C4700" t="str">
            <v>Power Station 1 Photovoltaic Array, Inverters, and Transformers - K110 (6291) - Terrace, Roads and Access-ways for Solar Yard - Laydown Areas and Temp Buildings GA</v>
          </cell>
          <cell r="D4700" t="str">
            <v>'-</v>
          </cell>
          <cell r="E4700" t="str">
            <v>RES - Reserved Placeholder</v>
          </cell>
          <cell r="F4700" t="str">
            <v>Pending</v>
          </cell>
        </row>
        <row r="4701">
          <cell r="B4701" t="str">
            <v>6105AK124-6293-CGAD-0035</v>
          </cell>
          <cell r="C4701" t="str">
            <v>Power Station 1 Photovoltaic Array, Inverters, and Transformers - K110 (6291) - Terrace, Roads and Access-ways for Solar Yard - Stormwater and Effluent System Design</v>
          </cell>
          <cell r="D4701" t="str">
            <v>'-</v>
          </cell>
          <cell r="E4701" t="str">
            <v>RES - Reserved Placeholder</v>
          </cell>
          <cell r="F4701" t="str">
            <v>Pending</v>
          </cell>
        </row>
        <row r="4702">
          <cell r="B4702" t="str">
            <v>6105AK124-6293-CGAD-0036</v>
          </cell>
          <cell r="C4702" t="str">
            <v>Power Station 1 Photovoltaic Array, Inverters, and Transformers - K110 (6291) - Terrace, Roads and Access-ways for Solar Yard - Lighting Design and Layout GA</v>
          </cell>
          <cell r="D4702" t="str">
            <v>'-</v>
          </cell>
          <cell r="E4702" t="str">
            <v>RES - Reserved Placeholder</v>
          </cell>
          <cell r="F4702" t="str">
            <v>Pending</v>
          </cell>
        </row>
        <row r="4703">
          <cell r="B4703" t="str">
            <v>6105AK124-6293-CGAD-0037</v>
          </cell>
          <cell r="C4703" t="str">
            <v>Power Station 1 Photovoltaic Array, Inverters, and Transformers - K110 (6291) - Terrace, Roads and Access-ways for Solar Yard - Roads, Pathways, Offloading Areas and Fences GA</v>
          </cell>
          <cell r="D4703" t="str">
            <v>'-</v>
          </cell>
          <cell r="E4703" t="str">
            <v>RES - Reserved Placeholder</v>
          </cell>
          <cell r="F4703" t="str">
            <v>Pending</v>
          </cell>
        </row>
        <row r="4704">
          <cell r="B4704" t="str">
            <v>6105AK124-6293-CGAD-0038</v>
          </cell>
          <cell r="C4704" t="str">
            <v>Power Station 1 Photovoltaic Array, Inverters, and Transformers - K110 (6291) - Metering Instr. and Weather Station (Incl. PV Performance Man. System) - Terrace Equipment GA</v>
          </cell>
          <cell r="D4704" t="str">
            <v>'-</v>
          </cell>
          <cell r="E4704" t="str">
            <v>RES - Reserved Placeholder</v>
          </cell>
          <cell r="F4704" t="str">
            <v>Pending</v>
          </cell>
        </row>
        <row r="4705">
          <cell r="B4705" t="str">
            <v>6105AK124-6293-CGAD-0039</v>
          </cell>
          <cell r="C4705" t="str">
            <v>Power Station 1 Photovoltaic Array, Inverters, and Transformers - K110 (6291) - Panel Cleaning Systems Infrastructure - Buildings and Structures GA</v>
          </cell>
          <cell r="D4705" t="str">
            <v>'-</v>
          </cell>
          <cell r="E4705" t="str">
            <v>RES - Reserved Placeholder</v>
          </cell>
          <cell r="F4705" t="str">
            <v>Pending</v>
          </cell>
        </row>
        <row r="4706">
          <cell r="B4706" t="str">
            <v>6105AK124-6293-CGAD-0040</v>
          </cell>
          <cell r="C4706" t="str">
            <v>Power Station 1 Photovoltaic Array, Inverters, and Transformers - K110 (6291) - Panel Cleaning Systems Infrastructure - Cables, OHL and Fibre Route GA</v>
          </cell>
          <cell r="D4706" t="str">
            <v>'-</v>
          </cell>
          <cell r="E4706" t="str">
            <v>RES - Reserved Placeholder</v>
          </cell>
          <cell r="F4706" t="str">
            <v>Pending</v>
          </cell>
        </row>
        <row r="4707">
          <cell r="B4707" t="str">
            <v>6105AK124-6293-CGAD-0041</v>
          </cell>
          <cell r="C4707" t="str">
            <v>Power Station 1 Photovoltaic Array, Inverters, and Transformers - K110 (6291) - Panel Cleaning Systems Infrastructure - Terrace Equipment GA</v>
          </cell>
          <cell r="D4707" t="str">
            <v>'-</v>
          </cell>
          <cell r="E4707" t="str">
            <v>RES - Reserved Placeholder</v>
          </cell>
          <cell r="F4707" t="str">
            <v>Pending</v>
          </cell>
        </row>
        <row r="4708">
          <cell r="B4708" t="str">
            <v>6105AK124-6293-CGAD-0042</v>
          </cell>
          <cell r="C4708" t="str">
            <v>Power Station 1 Photovoltaic Array, Inverters, and Transformers - K110 (6291) - Panel Cleaning Systems Infrastructure - Stormwater and Effluent System Design</v>
          </cell>
          <cell r="D4708" t="str">
            <v>'-</v>
          </cell>
          <cell r="E4708" t="str">
            <v>RES - Reserved Placeholder</v>
          </cell>
          <cell r="F4708" t="str">
            <v>Pending</v>
          </cell>
        </row>
        <row r="4709">
          <cell r="B4709" t="str">
            <v>6105AK124-6293-CGAD-0043</v>
          </cell>
          <cell r="C4709" t="str">
            <v>Power Station 1 Photovoltaic Array, Inverters, and Transformers - K110 (6291) - Panel Cleaning Systems Infrastructure - Utilities Connections and Battery Limits GA</v>
          </cell>
          <cell r="D4709" t="str">
            <v>'-</v>
          </cell>
          <cell r="E4709" t="str">
            <v>RES - Reserved Placeholder</v>
          </cell>
          <cell r="F4709" t="str">
            <v>Pending</v>
          </cell>
        </row>
        <row r="4710">
          <cell r="B4710" t="str">
            <v>6105AK124-6293-CGAD-0044</v>
          </cell>
          <cell r="C4710" t="str">
            <v>Power Station 1 Photovoltaic Array, Inverters, and Transformers - K110 (6291) - Panel Cleaning Systems Infrastructure - Water Reticulation and Sewer System Design</v>
          </cell>
          <cell r="D4710" t="str">
            <v>'-</v>
          </cell>
          <cell r="E4710" t="str">
            <v>RES - Reserved Placeholder</v>
          </cell>
          <cell r="F4710" t="str">
            <v>Pending</v>
          </cell>
        </row>
        <row r="4711">
          <cell r="B4711" t="str">
            <v>6105AK124-6293-CMDL-0001</v>
          </cell>
          <cell r="C4711" t="str">
            <v>Power Station 1 Photovoltaic Array, Inverters, and Transformers - Perimeter Fencing and Access Gates for Solar PV Yard - 3D Designs and Drawings</v>
          </cell>
          <cell r="D4711" t="str">
            <v>'-</v>
          </cell>
          <cell r="E4711" t="str">
            <v>RES - Reserved Placeholder</v>
          </cell>
          <cell r="F4711" t="str">
            <v>Pending</v>
          </cell>
        </row>
        <row r="4712">
          <cell r="B4712" t="str">
            <v>6105AK124-6293-CMDL-0002</v>
          </cell>
          <cell r="C4712" t="str">
            <v>Power Station 1 Photovoltaic Array, Inverters, and Transformers - Small Power and Lighting for Solar PV Yard - 3D Designs and Drawings</v>
          </cell>
          <cell r="D4712" t="str">
            <v>'-</v>
          </cell>
          <cell r="E4712" t="str">
            <v>RES - Reserved Placeholder</v>
          </cell>
          <cell r="F4712" t="str">
            <v>Pending</v>
          </cell>
        </row>
        <row r="4713">
          <cell r="B4713" t="str">
            <v>6105AK124-6293-CMDL-0003</v>
          </cell>
          <cell r="C4713" t="str">
            <v>Power Station 1 Photovoltaic Array, Inverters, and Transformers - K110 (6291) - Cable Racks and Trays for Solar yard - 3D Designs and Drawings</v>
          </cell>
          <cell r="D4713" t="str">
            <v>'-</v>
          </cell>
          <cell r="E4713" t="str">
            <v>RES - Reserved Placeholder</v>
          </cell>
          <cell r="F4713" t="str">
            <v>Pending</v>
          </cell>
        </row>
        <row r="4714">
          <cell r="B4714" t="str">
            <v>6105AK124-6293-CMDL-0004</v>
          </cell>
          <cell r="C4714" t="str">
            <v>Power Station 1 Photovoltaic Array, Inverters, and Transformers - K110 (6291) - Cable Trench / Tunnels for Solar yard - 3D Designs and Drawings</v>
          </cell>
          <cell r="D4714" t="str">
            <v>'-</v>
          </cell>
          <cell r="E4714" t="str">
            <v>RES - Reserved Placeholder</v>
          </cell>
          <cell r="F4714" t="str">
            <v>Pending</v>
          </cell>
        </row>
        <row r="4715">
          <cell r="B4715" t="str">
            <v>6105AK124-6293-CMDL-0005</v>
          </cell>
          <cell r="C4715" t="str">
            <v>Power Station 1 Photovoltaic Array, Inverters, and Transformers - K110 (6291) - Lightning Protection System for Solar PV Panels and Yard - 3D Designs and Drawings</v>
          </cell>
          <cell r="D4715" t="str">
            <v>'-</v>
          </cell>
          <cell r="E4715" t="str">
            <v>RES - Reserved Placeholder</v>
          </cell>
          <cell r="F4715" t="str">
            <v>Pending</v>
          </cell>
        </row>
        <row r="4716">
          <cell r="B4716" t="str">
            <v>6105AK124-6293-CMDL-0006</v>
          </cell>
          <cell r="C4716" t="str">
            <v>Power Station 1 Photovoltaic Array, Inverters, and Transformers - K110 (6291) - Earthing System for Solar Yard - 3D Designs and Drawings</v>
          </cell>
          <cell r="D4716" t="str">
            <v>'-</v>
          </cell>
          <cell r="E4716" t="str">
            <v>RES - Reserved Placeholder</v>
          </cell>
          <cell r="F4716" t="str">
            <v>Pending</v>
          </cell>
        </row>
        <row r="4717">
          <cell r="B4717" t="str">
            <v>6105AK124-6293-CMDL-0007</v>
          </cell>
          <cell r="C4717" t="str">
            <v>Power Station 1 Photovoltaic Array, Inverters, and Transformers - K110 (6291) - Terrace, Roads and Access-ways for Solar Yard - 3D Designs and Drawings</v>
          </cell>
          <cell r="D4717" t="str">
            <v>'-</v>
          </cell>
          <cell r="E4717" t="str">
            <v>RES - Reserved Placeholder</v>
          </cell>
          <cell r="F4717" t="str">
            <v>Pending</v>
          </cell>
        </row>
        <row r="4718">
          <cell r="B4718" t="str">
            <v>6105AK124-6293-CMDL-0008</v>
          </cell>
          <cell r="C4718" t="str">
            <v>Power Station 1 Photovoltaic Array, Inverters, and Transformers - K110 (6291) - Panel Cleaning Systems Infrastructure - 3D Designs and Drawings</v>
          </cell>
          <cell r="D4718" t="str">
            <v>'-</v>
          </cell>
          <cell r="E4718" t="str">
            <v>RES - Reserved Placeholder</v>
          </cell>
          <cell r="F4718" t="str">
            <v>Pending</v>
          </cell>
        </row>
        <row r="4719">
          <cell r="B4719" t="str">
            <v>6105AK124-6293-CPLN-0001</v>
          </cell>
          <cell r="C4719" t="str">
            <v>Power Station 1 Photovoltaic Array, Inverters, and Transformers - Small Power and Lighting for Solar PV Yard - Civil Works Execution Plan</v>
          </cell>
          <cell r="D4719" t="str">
            <v>'-</v>
          </cell>
          <cell r="E4719" t="str">
            <v>RES - Reserved Placeholder</v>
          </cell>
          <cell r="F4719" t="str">
            <v>Pending</v>
          </cell>
        </row>
        <row r="4720">
          <cell r="B4720" t="str">
            <v>6105AK124-6293-CPLN-0002</v>
          </cell>
          <cell r="C4720" t="str">
            <v>Power Station 1 Photovoltaic Array, Inverters, and Transformers - MV Cables for Solar PV Yard - Civil Works Execution Plan</v>
          </cell>
          <cell r="D4720" t="str">
            <v>'-</v>
          </cell>
          <cell r="E4720" t="str">
            <v>RES - Reserved Placeholder</v>
          </cell>
          <cell r="F4720" t="str">
            <v>Pending</v>
          </cell>
        </row>
        <row r="4721">
          <cell r="B4721" t="str">
            <v>6105AK124-6293-CPLN-0003</v>
          </cell>
          <cell r="C4721" t="str">
            <v>Power Station 1 Photovoltaic Array, Inverters, and Transformers - K110 (6291) - LV, Control and Signal Cables (Incl. Gland/Lugs) for Solar Yard - Civil Works Execution Plan</v>
          </cell>
          <cell r="D4721" t="str">
            <v>'-</v>
          </cell>
          <cell r="E4721" t="str">
            <v>RES - Reserved Placeholder</v>
          </cell>
          <cell r="F4721" t="str">
            <v>Pending</v>
          </cell>
        </row>
        <row r="4722">
          <cell r="B4722" t="str">
            <v>6105AK124-6293-CPLN-0004</v>
          </cell>
          <cell r="C4722" t="str">
            <v>Power Station 1 Photovoltaic Array, Inverters, and Transformers - K110 (6291) - Cable Trench / Tunnels for Solar yard - Civil Works Execution Plan</v>
          </cell>
          <cell r="D4722" t="str">
            <v>'-</v>
          </cell>
          <cell r="E4722" t="str">
            <v>RES - Reserved Placeholder</v>
          </cell>
          <cell r="F4722" t="str">
            <v>Pending</v>
          </cell>
        </row>
        <row r="4723">
          <cell r="B4723" t="str">
            <v>6105AK124-6293-CPLN-0005</v>
          </cell>
          <cell r="C4723" t="str">
            <v>Power Station 1 Photovoltaic Array, Inverters, and Transformers - K110 (6291) - Earthing System for Solar Yard - Civil Works Execution Plan</v>
          </cell>
          <cell r="D4723" t="str">
            <v>'-</v>
          </cell>
          <cell r="E4723" t="str">
            <v>RES - Reserved Placeholder</v>
          </cell>
          <cell r="F4723" t="str">
            <v>Pending</v>
          </cell>
        </row>
        <row r="4724">
          <cell r="B4724" t="str">
            <v>6105AK124-6293-CPPL-0001</v>
          </cell>
          <cell r="C4724" t="str">
            <v>Power Station 1 Photovoltaic Array, Inverters, and Transformers - K110 (6291) - Cable Racks and Trays for Solar yard - Operational and Maint Access Routes Design</v>
          </cell>
          <cell r="D4724" t="str">
            <v>'-</v>
          </cell>
          <cell r="E4724" t="str">
            <v>RES - Reserved Placeholder</v>
          </cell>
          <cell r="F4724" t="str">
            <v>Pending</v>
          </cell>
        </row>
        <row r="4725">
          <cell r="B4725" t="str">
            <v>6105AK124-6293-CPPL-0002</v>
          </cell>
          <cell r="C4725" t="str">
            <v>Power Station 1 Photovoltaic Array, Inverters, and Transformers - K110 (6291) - Cable Trench / Tunnels for Solar yard - Operational and Maint Access Routes Design</v>
          </cell>
          <cell r="D4725" t="str">
            <v>'-</v>
          </cell>
          <cell r="E4725" t="str">
            <v>RES - Reserved Placeholder</v>
          </cell>
          <cell r="F4725" t="str">
            <v>Pending</v>
          </cell>
        </row>
        <row r="4726">
          <cell r="B4726" t="str">
            <v>6105AK124-6293-CPPL-0003</v>
          </cell>
          <cell r="C4726" t="str">
            <v>Power Station 1 Photovoltaic Array, Inverters, and Transformers - K110 (6291) - Terrace, Roads and Access-ways for Solar Yard - Operational and Maint Access Routes Design</v>
          </cell>
          <cell r="D4726" t="str">
            <v>'-</v>
          </cell>
          <cell r="E4726" t="str">
            <v>RES - Reserved Placeholder</v>
          </cell>
          <cell r="F4726" t="str">
            <v>Pending</v>
          </cell>
        </row>
        <row r="4727">
          <cell r="B4727" t="str">
            <v>6105AK124-6293-CPPL-0004</v>
          </cell>
          <cell r="C4727" t="str">
            <v>Power Station 1 Photovoltaic Array, Inverters, and Transformers - K110 (6291) - Panel Cleaning Systems Infrastructure - Operational and Maint Access Routes Design</v>
          </cell>
          <cell r="D4727" t="str">
            <v>'-</v>
          </cell>
          <cell r="E4727" t="str">
            <v>RES - Reserved Placeholder</v>
          </cell>
          <cell r="F4727" t="str">
            <v>Pending</v>
          </cell>
        </row>
        <row r="4728">
          <cell r="B4728" t="str">
            <v>6105AK124-6293-CSEC-0001</v>
          </cell>
          <cell r="C4728" t="str">
            <v>Power Station 1 Photovoltaic Array, Inverters, and Transformers - CCTV and Security System for Solar PV Yard and Buildings - Corrosion Prevention and Protection Design</v>
          </cell>
          <cell r="D4728" t="str">
            <v>'-</v>
          </cell>
          <cell r="E4728" t="str">
            <v>RES - Reserved Placeholder</v>
          </cell>
          <cell r="F4728" t="str">
            <v>Pending</v>
          </cell>
        </row>
        <row r="4729">
          <cell r="B4729" t="str">
            <v>6105AK124-6293-CSEC-0002</v>
          </cell>
          <cell r="C4729" t="str">
            <v>Power Station 1 Photovoltaic Array, Inverters, and Transformers - Small Power and Lighting for Solar PV Yard - Corrosion Prevention and Protection Design</v>
          </cell>
          <cell r="D4729" t="str">
            <v>'-</v>
          </cell>
          <cell r="E4729" t="str">
            <v>RES - Reserved Placeholder</v>
          </cell>
          <cell r="F4729" t="str">
            <v>Pending</v>
          </cell>
        </row>
        <row r="4730">
          <cell r="B4730" t="str">
            <v>6105AK124-6293-CSEC-0003</v>
          </cell>
          <cell r="C4730" t="str">
            <v>Power Station 1 Photovoltaic Array, Inverters, and Transformers - Small Power and Lighting for Solar PV Yard - Structural Earthing and Bonding Design</v>
          </cell>
          <cell r="D4730" t="str">
            <v>'-</v>
          </cell>
          <cell r="E4730" t="str">
            <v>RES - Reserved Placeholder</v>
          </cell>
          <cell r="F4730" t="str">
            <v>Pending</v>
          </cell>
        </row>
        <row r="4731">
          <cell r="B4731" t="str">
            <v>6105AK124-6293-CSEC-0004</v>
          </cell>
          <cell r="C4731" t="str">
            <v>Power Station 1 Photovoltaic Array, Inverters, and Transformers - K110 (6291) - Cable Racks and Trays for Solar yard - Corrosion Prevention and Protection Design</v>
          </cell>
          <cell r="D4731" t="str">
            <v>'-</v>
          </cell>
          <cell r="E4731" t="str">
            <v>RES - Reserved Placeholder</v>
          </cell>
          <cell r="F4731" t="str">
            <v>Pending</v>
          </cell>
        </row>
        <row r="4732">
          <cell r="B4732" t="str">
            <v>6105AK124-6293-CSEC-0005</v>
          </cell>
          <cell r="C4732" t="str">
            <v>Power Station 1 Photovoltaic Array, Inverters, and Transformers - K110 (6291) - Cable Racks and Trays for Solar yard - Structural Earthing and Bonding Design</v>
          </cell>
          <cell r="D4732" t="str">
            <v>'-</v>
          </cell>
          <cell r="E4732" t="str">
            <v>RES - Reserved Placeholder</v>
          </cell>
          <cell r="F4732" t="str">
            <v>Pending</v>
          </cell>
        </row>
        <row r="4733">
          <cell r="B4733" t="str">
            <v>6105AK124-6293-CSEC-0006</v>
          </cell>
          <cell r="C4733" t="str">
            <v>Power Station 1 Photovoltaic Array, Inverters, and Transformers - K110 (6291) - Lightning Protection System for Solar PV Panels and Yard - Corrosion Prevention and Protection Design</v>
          </cell>
          <cell r="D4733" t="str">
            <v>'-</v>
          </cell>
          <cell r="E4733" t="str">
            <v>RES - Reserved Placeholder</v>
          </cell>
          <cell r="F4733" t="str">
            <v>Pending</v>
          </cell>
        </row>
        <row r="4734">
          <cell r="B4734" t="str">
            <v>6105AK124-6293-CSEC-0007</v>
          </cell>
          <cell r="C4734" t="str">
            <v>Power Station 1 Photovoltaic Array, Inverters, and Transformers - K110 (6291) - Lightning Protection System for Solar PV Panels and Yard - Structural Earthing and Bonding Design</v>
          </cell>
          <cell r="D4734" t="str">
            <v>'-</v>
          </cell>
          <cell r="E4734" t="str">
            <v>RES - Reserved Placeholder</v>
          </cell>
          <cell r="F4734" t="str">
            <v>Pending</v>
          </cell>
        </row>
        <row r="4735">
          <cell r="B4735" t="str">
            <v>6105AK124-6293-CSEC-0008</v>
          </cell>
          <cell r="C4735" t="str">
            <v>Power Station 1 Photovoltaic Array, Inverters, and Transformers - K110 (6291) - Earthing System for Solar Yard - Corrosion Prevention and Protection Design</v>
          </cell>
          <cell r="D4735" t="str">
            <v>'-</v>
          </cell>
          <cell r="E4735" t="str">
            <v>RES - Reserved Placeholder</v>
          </cell>
          <cell r="F4735" t="str">
            <v>Pending</v>
          </cell>
        </row>
        <row r="4736">
          <cell r="B4736" t="str">
            <v>6105AK124-6293-CSEC-0009</v>
          </cell>
          <cell r="C4736" t="str">
            <v>Power Station 1 Photovoltaic Array, Inverters, and Transformers - K110 (6291) - Earthing System for Solar Yard - Structural Earthing and Bonding Design</v>
          </cell>
          <cell r="D4736" t="str">
            <v>'-</v>
          </cell>
          <cell r="E4736" t="str">
            <v>RES - Reserved Placeholder</v>
          </cell>
          <cell r="F4736" t="str">
            <v>Pending</v>
          </cell>
        </row>
        <row r="4737">
          <cell r="B4737" t="str">
            <v>6105AK124-6293-CSHP-0001</v>
          </cell>
          <cell r="C4737" t="str">
            <v>Power Station 1 Photovoltaic Array, Inverters, and Transformers - Perimeter Fencing and Access Gates for Solar PV Yard - Equipment Assembly Drawings</v>
          </cell>
          <cell r="D4737" t="str">
            <v>'-</v>
          </cell>
          <cell r="E4737" t="str">
            <v>RES - Reserved Placeholder</v>
          </cell>
          <cell r="F4737" t="str">
            <v>Pending</v>
          </cell>
        </row>
        <row r="4738">
          <cell r="B4738" t="str">
            <v>6105AK124-6293-CSHP-0002</v>
          </cell>
          <cell r="C4738" t="str">
            <v>Power Station 1 Photovoltaic Array, Inverters, and Transformers - CCTV and Security System for Solar PV Yard and Buildings - Equipment Assembly Drawings</v>
          </cell>
          <cell r="D4738" t="str">
            <v>'-</v>
          </cell>
          <cell r="E4738" t="str">
            <v>RES - Reserved Placeholder</v>
          </cell>
          <cell r="F4738" t="str">
            <v>Pending</v>
          </cell>
        </row>
        <row r="4739">
          <cell r="B4739" t="str">
            <v>6105AK124-6293-CSHP-0003</v>
          </cell>
          <cell r="C4739" t="str">
            <v>Power Station 1 Photovoltaic Array, Inverters, and Transformers - Small Power and Lighting for Solar PV Yard - Equipment Assembly Drawings</v>
          </cell>
          <cell r="D4739" t="str">
            <v>'-</v>
          </cell>
          <cell r="E4739" t="str">
            <v>RES - Reserved Placeholder</v>
          </cell>
          <cell r="F4739" t="str">
            <v>Pending</v>
          </cell>
        </row>
        <row r="4740">
          <cell r="B4740" t="str">
            <v>6105AK124-6293-CSHP-0004</v>
          </cell>
          <cell r="C4740" t="str">
            <v>Power Station 1 Photovoltaic Array, Inverters, and Transformers - K110 (6291) - Cable Racks and Trays for Solar yard - Equipment Assembly Drawings</v>
          </cell>
          <cell r="D4740" t="str">
            <v>'-</v>
          </cell>
          <cell r="E4740" t="str">
            <v>RES - Reserved Placeholder</v>
          </cell>
          <cell r="F4740" t="str">
            <v>Pending</v>
          </cell>
        </row>
        <row r="4741">
          <cell r="B4741" t="str">
            <v>6105AK124-6293-CSHP-0005</v>
          </cell>
          <cell r="C4741" t="str">
            <v>Power Station 1 Photovoltaic Array, Inverters, and Transformers - K110 (6291) - Metering Instr. and Weather Station (Incl. PV Performance Man. System) - Equipment Assembly Drawings</v>
          </cell>
          <cell r="D4741" t="str">
            <v>'-</v>
          </cell>
          <cell r="E4741" t="str">
            <v>RES - Reserved Placeholder</v>
          </cell>
          <cell r="F4741" t="str">
            <v>Pending</v>
          </cell>
        </row>
        <row r="4742">
          <cell r="B4742" t="str">
            <v>6105AK124-6293-CSHP-0006</v>
          </cell>
          <cell r="C4742" t="str">
            <v>Power Station 1 Photovoltaic Array, Inverters, and Transformers - K110 (6291) - Panel Cleaning Systems Infrastructure - Equipment Assembly Drawings</v>
          </cell>
          <cell r="D4742" t="str">
            <v>'-</v>
          </cell>
          <cell r="E4742" t="str">
            <v>RES - Reserved Placeholder</v>
          </cell>
          <cell r="F4742" t="str">
            <v>Pending</v>
          </cell>
        </row>
        <row r="4743">
          <cell r="B4743" t="str">
            <v>6105AK124-6293-CSPC-0001</v>
          </cell>
          <cell r="C4743" t="str">
            <v>Power Station 1 Photovoltaic Array, Inverters, and Transformers - Perimeter Fencing and Access Gates for Solar PV Yard - Excavation, Trenching and Compacting Design</v>
          </cell>
          <cell r="D4743" t="str">
            <v>'-</v>
          </cell>
          <cell r="E4743" t="str">
            <v>RES - Reserved Placeholder</v>
          </cell>
          <cell r="F4743" t="str">
            <v>Pending</v>
          </cell>
        </row>
        <row r="4744">
          <cell r="B4744" t="str">
            <v>6105AK124-6293-CSPC-0002</v>
          </cell>
          <cell r="C4744" t="str">
            <v>Power Station 1 Photovoltaic Array, Inverters, and Transformers - Perimeter Fencing and Access Gates for Solar PV Yard - Concrete Construction Material Specifications</v>
          </cell>
          <cell r="D4744" t="str">
            <v>'-</v>
          </cell>
          <cell r="E4744" t="str">
            <v>RES - Reserved Placeholder</v>
          </cell>
          <cell r="F4744" t="str">
            <v>Pending</v>
          </cell>
        </row>
        <row r="4745">
          <cell r="B4745" t="str">
            <v>6105AK124-6293-CSPC-0003</v>
          </cell>
          <cell r="C4745" t="str">
            <v>Power Station 1 Photovoltaic Array, Inverters, and Transformers - Perimeter Fencing and Access Gates for Solar PV Yard - Steel Structures Corrosion Protection Specification</v>
          </cell>
          <cell r="D4745" t="str">
            <v>'-</v>
          </cell>
          <cell r="E4745" t="str">
            <v>RES - Reserved Placeholder</v>
          </cell>
          <cell r="F4745" t="str">
            <v>Pending</v>
          </cell>
        </row>
        <row r="4746">
          <cell r="B4746" t="str">
            <v>6105AK124-6293-CSPC-0004</v>
          </cell>
          <cell r="C4746" t="str">
            <v>Power Station 1 Photovoltaic Array, Inverters, and Transformers - Small Power and Lighting for Solar PV Yard - Concrete Construction Material Specifications</v>
          </cell>
          <cell r="D4746" t="str">
            <v>'-</v>
          </cell>
          <cell r="E4746" t="str">
            <v>RES - Reserved Placeholder</v>
          </cell>
          <cell r="F4746" t="str">
            <v>Pending</v>
          </cell>
        </row>
        <row r="4747">
          <cell r="B4747" t="str">
            <v>6105AK124-6293-CSPC-0005</v>
          </cell>
          <cell r="C4747" t="str">
            <v>Power Station 1 Photovoltaic Array, Inverters, and Transformers - MV Cables for Solar PV Yard - Excavation, Trenching and Compacting Design</v>
          </cell>
          <cell r="D4747" t="str">
            <v>'-</v>
          </cell>
          <cell r="E4747" t="str">
            <v>RES - Reserved Placeholder</v>
          </cell>
          <cell r="F4747" t="str">
            <v>Pending</v>
          </cell>
        </row>
        <row r="4748">
          <cell r="B4748" t="str">
            <v>6105AK124-6293-CSPC-0006</v>
          </cell>
          <cell r="C4748" t="str">
            <v>Power Station 1 Photovoltaic Array, Inverters, and Transformers - MV Cables for Solar PV Yard - Concrete Construction Material Specifications</v>
          </cell>
          <cell r="D4748" t="str">
            <v>'-</v>
          </cell>
          <cell r="E4748" t="str">
            <v>RES - Reserved Placeholder</v>
          </cell>
          <cell r="F4748" t="str">
            <v>Pending</v>
          </cell>
        </row>
        <row r="4749">
          <cell r="B4749" t="str">
            <v>6105AK124-6293-CSPC-0007</v>
          </cell>
          <cell r="C4749" t="str">
            <v>Power Station 1 Photovoltaic Array, Inverters, and Transformers - K110 (6291) - LV, Control and Signal Cables (Incl. Gland/Lugs) for Solar Yard - Excavation, Trenching and Compacting Design</v>
          </cell>
          <cell r="D4749" t="str">
            <v>'-</v>
          </cell>
          <cell r="E4749" t="str">
            <v>RES - Reserved Placeholder</v>
          </cell>
          <cell r="F4749" t="str">
            <v>Pending</v>
          </cell>
        </row>
        <row r="4750">
          <cell r="B4750" t="str">
            <v>6105AK124-6293-CSPC-0008</v>
          </cell>
          <cell r="C4750" t="str">
            <v>Power Station 1 Photovoltaic Array, Inverters, and Transformers - K110 (6291) - LV, Control and Signal Cables (Incl. Gland/Lugs) for Solar Yard - Concrete Construction Material Specifications</v>
          </cell>
          <cell r="D4750" t="str">
            <v>'-</v>
          </cell>
          <cell r="E4750" t="str">
            <v>RES - Reserved Placeholder</v>
          </cell>
          <cell r="F4750" t="str">
            <v>Pending</v>
          </cell>
        </row>
        <row r="4751">
          <cell r="B4751" t="str">
            <v>6105AK124-6293-CSPC-0009</v>
          </cell>
          <cell r="C4751" t="str">
            <v>Power Station 1 Photovoltaic Array, Inverters, and Transformers - K110 (6291) - Cable Racks and Trays for Solar yard - Civil Design Requirements</v>
          </cell>
          <cell r="D4751" t="str">
            <v>'-</v>
          </cell>
          <cell r="E4751" t="str">
            <v>RES - Reserved Placeholder</v>
          </cell>
          <cell r="F4751" t="str">
            <v>Pending</v>
          </cell>
        </row>
        <row r="4752">
          <cell r="B4752" t="str">
            <v>6105AK124-6293-CSPC-0010</v>
          </cell>
          <cell r="C4752" t="str">
            <v>Power Station 1 Photovoltaic Array, Inverters, and Transformers - K110 (6291) - Cable Racks and Trays for Solar yard - Concrete Construction Material Specifications</v>
          </cell>
          <cell r="D4752" t="str">
            <v>'-</v>
          </cell>
          <cell r="E4752" t="str">
            <v>RES - Reserved Placeholder</v>
          </cell>
          <cell r="F4752" t="str">
            <v>Pending</v>
          </cell>
        </row>
        <row r="4753">
          <cell r="B4753" t="str">
            <v>6105AK124-6293-CSPC-0011</v>
          </cell>
          <cell r="C4753" t="str">
            <v>Power Station 1 Photovoltaic Array, Inverters, and Transformers - K110 (6291) - Cable Racks and Trays for Solar yard - Steel Structures Corrosion Protection Specification</v>
          </cell>
          <cell r="D4753" t="str">
            <v>'-</v>
          </cell>
          <cell r="E4753" t="str">
            <v>RES - Reserved Placeholder</v>
          </cell>
          <cell r="F4753" t="str">
            <v>Pending</v>
          </cell>
        </row>
        <row r="4754">
          <cell r="B4754" t="str">
            <v>6105AK124-6293-CSPC-0012</v>
          </cell>
          <cell r="C4754" t="str">
            <v>Power Station 1 Photovoltaic Array, Inverters, and Transformers - K110 (6291) - Cable Trench / Tunnels for Solar yard - Civil Design Requirements</v>
          </cell>
          <cell r="D4754" t="str">
            <v>'-</v>
          </cell>
          <cell r="E4754" t="str">
            <v>RES - Reserved Placeholder</v>
          </cell>
          <cell r="F4754" t="str">
            <v>Pending</v>
          </cell>
        </row>
        <row r="4755">
          <cell r="B4755" t="str">
            <v>6105AK124-6293-CSPC-0013</v>
          </cell>
          <cell r="C4755" t="str">
            <v>Power Station 1 Photovoltaic Array, Inverters, and Transformers - K110 (6291) - Cable Trench / Tunnels for Solar yard - Excavation, Trenching and Compacting Design</v>
          </cell>
          <cell r="D4755" t="str">
            <v>'-</v>
          </cell>
          <cell r="E4755" t="str">
            <v>RES - Reserved Placeholder</v>
          </cell>
          <cell r="F4755" t="str">
            <v>Pending</v>
          </cell>
        </row>
        <row r="4756">
          <cell r="B4756" t="str">
            <v>6105AK124-6293-CSPC-0014</v>
          </cell>
          <cell r="C4756" t="str">
            <v>Power Station 1 Photovoltaic Array, Inverters, and Transformers - K110 (6291) - Cable Trench / Tunnels for Solar yard - Concrete Construction Material Specifications</v>
          </cell>
          <cell r="D4756" t="str">
            <v>'-</v>
          </cell>
          <cell r="E4756" t="str">
            <v>RES - Reserved Placeholder</v>
          </cell>
          <cell r="F4756" t="str">
            <v>Pending</v>
          </cell>
        </row>
        <row r="4757">
          <cell r="B4757" t="str">
            <v>6105AK124-6293-CSPC-0015</v>
          </cell>
          <cell r="C4757" t="str">
            <v>Power Station 1 Photovoltaic Array, Inverters, and Transformers - K110 (6291) - Earthing System for Solar Yard - Concrete Construction Material Specifications</v>
          </cell>
          <cell r="D4757" t="str">
            <v>'-</v>
          </cell>
          <cell r="E4757" t="str">
            <v>RES - Reserved Placeholder</v>
          </cell>
          <cell r="F4757" t="str">
            <v>Pending</v>
          </cell>
        </row>
        <row r="4758">
          <cell r="B4758" t="str">
            <v>6105AK124-6293-CSPC-0016</v>
          </cell>
          <cell r="C4758" t="str">
            <v>Power Station 1 Photovoltaic Array, Inverters, and Transformers - K110 (6291) - Earthing System for Solar Yard - Excavation, Trenching and Compacting Design</v>
          </cell>
          <cell r="D4758" t="str">
            <v>'-</v>
          </cell>
          <cell r="E4758" t="str">
            <v>RES - Reserved Placeholder</v>
          </cell>
          <cell r="F4758" t="str">
            <v>Pending</v>
          </cell>
        </row>
        <row r="4759">
          <cell r="B4759" t="str">
            <v>6105AK124-6293-CSPC-0017</v>
          </cell>
          <cell r="C4759" t="str">
            <v>Power Station 1 Photovoltaic Array, Inverters, and Transformers - K110 (6291) - Terrace, Roads and Access-ways for Solar Yard - Civil Design Requirements</v>
          </cell>
          <cell r="D4759" t="str">
            <v>'-</v>
          </cell>
          <cell r="E4759" t="str">
            <v>RES - Reserved Placeholder</v>
          </cell>
          <cell r="F4759" t="str">
            <v>Pending</v>
          </cell>
        </row>
        <row r="4760">
          <cell r="B4760" t="str">
            <v>6105AK124-6293-CSPC-0018</v>
          </cell>
          <cell r="C4760" t="str">
            <v>Power Station 1 Photovoltaic Array, Inverters, and Transformers - K110 (6291) - Terrace, Roads and Access-ways for Solar Yard - Excavation, Trenching and Compacting Design</v>
          </cell>
          <cell r="D4760" t="str">
            <v>'-</v>
          </cell>
          <cell r="E4760" t="str">
            <v>RES - Reserved Placeholder</v>
          </cell>
          <cell r="F4760" t="str">
            <v>Pending</v>
          </cell>
        </row>
        <row r="4761">
          <cell r="B4761" t="str">
            <v>6105AK124-6293-CSPC-0019</v>
          </cell>
          <cell r="C4761" t="str">
            <v>Power Station 1 Photovoltaic Array, Inverters, and Transformers - K110 (6291) - Terrace, Roads and Access-ways for Solar Yard - Concrete Construction Material Specifications</v>
          </cell>
          <cell r="D4761" t="str">
            <v>'-</v>
          </cell>
          <cell r="E4761" t="str">
            <v>RES - Reserved Placeholder</v>
          </cell>
          <cell r="F4761" t="str">
            <v>Pending</v>
          </cell>
        </row>
        <row r="4762">
          <cell r="B4762" t="str">
            <v>6105AK124-6293-CSPC-0020</v>
          </cell>
          <cell r="C4762" t="str">
            <v>Power Station 1 Photovoltaic Array, Inverters, and Transformers - K110 (6291) - Panel Cleaning Systems Infrastructure - Civil Design Requirements</v>
          </cell>
          <cell r="D4762" t="str">
            <v>'-</v>
          </cell>
          <cell r="E4762" t="str">
            <v>RES - Reserved Placeholder</v>
          </cell>
          <cell r="F4762" t="str">
            <v>Pending</v>
          </cell>
        </row>
        <row r="4763">
          <cell r="B4763" t="str">
            <v>6105AK124-6293-CSPC-0021</v>
          </cell>
          <cell r="C4763" t="str">
            <v>Power Station 1 Photovoltaic Array, Inverters, and Transformers - K110 (6291) - Panel Cleaning Systems Infrastructure - Steel Structures Corrosion Protection Specification</v>
          </cell>
          <cell r="D4763" t="str">
            <v>'-</v>
          </cell>
          <cell r="E4763" t="str">
            <v>RES - Reserved Placeholder</v>
          </cell>
          <cell r="F4763" t="str">
            <v>Pending</v>
          </cell>
        </row>
        <row r="4764">
          <cell r="B4764" t="str">
            <v>6105AK124-6293-CSSD-0001</v>
          </cell>
          <cell r="C4764" t="str">
            <v>Power Station 1 Photovoltaic Array, Inverters, and Transformers - Perimeter Fencing and Access Gates for Solar PV Yard - Steel Support Structures Design</v>
          </cell>
          <cell r="D4764" t="str">
            <v>'-</v>
          </cell>
          <cell r="E4764" t="str">
            <v>RES - Reserved Placeholder</v>
          </cell>
          <cell r="F4764" t="str">
            <v>Pending</v>
          </cell>
        </row>
        <row r="4765">
          <cell r="B4765" t="str">
            <v>6105AK124-6293-CSSD-0002</v>
          </cell>
          <cell r="C4765" t="str">
            <v>Power Station 1 Photovoltaic Array, Inverters, and Transformers - K110 (6291) - Cable Racks and Trays for Solar yard - Steel Support Structures Design</v>
          </cell>
          <cell r="D4765" t="str">
            <v>'-</v>
          </cell>
          <cell r="E4765" t="str">
            <v>RES - Reserved Placeholder</v>
          </cell>
          <cell r="F4765" t="str">
            <v>Pending</v>
          </cell>
        </row>
        <row r="4766">
          <cell r="B4766" t="str">
            <v>6105AK124-6293-CSSD-0003</v>
          </cell>
          <cell r="C4766" t="str">
            <v>Power Station 1 Photovoltaic Array, Inverters, and Transformers - K110 (6291) - Panel Cleaning Systems Infrastructure - Steel Support Structures Design</v>
          </cell>
          <cell r="D4766" t="str">
            <v>'-</v>
          </cell>
          <cell r="E4766" t="str">
            <v>RES - Reserved Placeholder</v>
          </cell>
          <cell r="F4766" t="str">
            <v>Pending</v>
          </cell>
        </row>
        <row r="4767">
          <cell r="B4767" t="str">
            <v>6105AK124-6293-CSTD-0001</v>
          </cell>
          <cell r="C4767" t="str">
            <v>Power Station 1 Photovoltaic Array, Inverters, and Transformers - Perimeter Fencing and Access Gates for Solar PV Yard - Underground Pipe Route and Cable Bedding Design</v>
          </cell>
          <cell r="D4767" t="str">
            <v>'-</v>
          </cell>
          <cell r="E4767" t="str">
            <v>RES - Reserved Placeholder</v>
          </cell>
          <cell r="F4767" t="str">
            <v>Pending</v>
          </cell>
        </row>
        <row r="4768">
          <cell r="B4768" t="str">
            <v>6105AK124-6293-CSTD-0002</v>
          </cell>
          <cell r="C4768" t="str">
            <v>Power Station 1 Photovoltaic Array, Inverters, and Transformers - Small Power and Lighting for Solar PV Yard - Civil Construction Requirements</v>
          </cell>
          <cell r="D4768" t="str">
            <v>'-</v>
          </cell>
          <cell r="E4768" t="str">
            <v>RES - Reserved Placeholder</v>
          </cell>
          <cell r="F4768" t="str">
            <v>Pending</v>
          </cell>
        </row>
        <row r="4769">
          <cell r="B4769" t="str">
            <v>6105AK124-6293-CSTD-0003</v>
          </cell>
          <cell r="C4769" t="str">
            <v>Power Station 1 Photovoltaic Array, Inverters, and Transformers - Small Power and Lighting for Solar PV Yard - Underground Pipe Route and Cable Bedding Design</v>
          </cell>
          <cell r="D4769" t="str">
            <v>'-</v>
          </cell>
          <cell r="E4769" t="str">
            <v>RES - Reserved Placeholder</v>
          </cell>
          <cell r="F4769" t="str">
            <v>Pending</v>
          </cell>
        </row>
        <row r="4770">
          <cell r="B4770" t="str">
            <v>6105AK124-6293-CSTD-0004</v>
          </cell>
          <cell r="C4770" t="str">
            <v>Power Station 1 Photovoltaic Array, Inverters, and Transformers - MV Cables for Solar PV Yard - Civil Construction Requirements</v>
          </cell>
          <cell r="D4770" t="str">
            <v>'-</v>
          </cell>
          <cell r="E4770" t="str">
            <v>RES - Reserved Placeholder</v>
          </cell>
          <cell r="F4770" t="str">
            <v>Pending</v>
          </cell>
        </row>
        <row r="4771">
          <cell r="B4771" t="str">
            <v>6105AK124-6293-CSTD-0005</v>
          </cell>
          <cell r="C4771" t="str">
            <v>Power Station 1 Photovoltaic Array, Inverters, and Transformers - MV Cables for Solar PV Yard - Underground Pipe Route and Cable Bedding Design</v>
          </cell>
          <cell r="D4771" t="str">
            <v>'-</v>
          </cell>
          <cell r="E4771" t="str">
            <v>RES - Reserved Placeholder</v>
          </cell>
          <cell r="F4771" t="str">
            <v>Pending</v>
          </cell>
        </row>
        <row r="4772">
          <cell r="B4772" t="str">
            <v>6105AK124-6293-CSTD-0006</v>
          </cell>
          <cell r="C4772" t="str">
            <v>Power Station 1 Photovoltaic Array, Inverters, and Transformers - K110 (6291) - LV, Control and Signal Cables (Incl. Gland/Lugs) for Solar Yard - Civil Construction Requirements</v>
          </cell>
          <cell r="D4772" t="str">
            <v>'-</v>
          </cell>
          <cell r="E4772" t="str">
            <v>RES - Reserved Placeholder</v>
          </cell>
          <cell r="F4772" t="str">
            <v>Pending</v>
          </cell>
        </row>
        <row r="4773">
          <cell r="B4773" t="str">
            <v>6105AK124-6293-CSTD-0007</v>
          </cell>
          <cell r="C4773" t="str">
            <v>Power Station 1 Photovoltaic Array, Inverters, and Transformers - K110 (6291) - LV, Control and Signal Cables (Incl. Gland/Lugs) for Solar Yard - Underground Pipe Route and Cable Bedding Design</v>
          </cell>
          <cell r="D4773" t="str">
            <v>'-</v>
          </cell>
          <cell r="E4773" t="str">
            <v>RES - Reserved Placeholder</v>
          </cell>
          <cell r="F4773" t="str">
            <v>Pending</v>
          </cell>
        </row>
        <row r="4774">
          <cell r="B4774" t="str">
            <v>6105AK124-6293-CSTD-0008</v>
          </cell>
          <cell r="C4774" t="str">
            <v>Power Station 1 Photovoltaic Array, Inverters, and Transformers - K110 (6291) - Cable Racks and Trays for Solar yard - Underground Pipe Route and Cable Bedding Design</v>
          </cell>
          <cell r="D4774" t="str">
            <v>'-</v>
          </cell>
          <cell r="E4774" t="str">
            <v>RES - Reserved Placeholder</v>
          </cell>
          <cell r="F4774" t="str">
            <v>Pending</v>
          </cell>
        </row>
        <row r="4775">
          <cell r="B4775" t="str">
            <v>6105AK124-6293-CSTD-0009</v>
          </cell>
          <cell r="C4775" t="str">
            <v>Power Station 1 Photovoltaic Array, Inverters, and Transformers - K110 (6291) - Cable Trench / Tunnels for Solar yard - Civil Construction Requirements</v>
          </cell>
          <cell r="D4775" t="str">
            <v>'-</v>
          </cell>
          <cell r="E4775" t="str">
            <v>RES - Reserved Placeholder</v>
          </cell>
          <cell r="F4775" t="str">
            <v>Pending</v>
          </cell>
        </row>
        <row r="4776">
          <cell r="B4776" t="str">
            <v>6105AK124-6293-CSTD-0010</v>
          </cell>
          <cell r="C4776" t="str">
            <v>Power Station 1 Photovoltaic Array, Inverters, and Transformers - K110 (6291) - Cable Trench / Tunnels for Solar yard - Underground Pipe Route and Cable Bedding Design</v>
          </cell>
          <cell r="D4776" t="str">
            <v>'-</v>
          </cell>
          <cell r="E4776" t="str">
            <v>RES - Reserved Placeholder</v>
          </cell>
          <cell r="F4776" t="str">
            <v>Pending</v>
          </cell>
        </row>
        <row r="4777">
          <cell r="B4777" t="str">
            <v>6105AK124-6293-CSTD-0011</v>
          </cell>
          <cell r="C4777" t="str">
            <v>Power Station 1 Photovoltaic Array, Inverters, and Transformers - K110 (6291) - Lightning Protection System for Solar PV Panels and Yard - Civil Construction Requirements</v>
          </cell>
          <cell r="D4777" t="str">
            <v>'-</v>
          </cell>
          <cell r="E4777" t="str">
            <v>RES - Reserved Placeholder</v>
          </cell>
          <cell r="F4777" t="str">
            <v>Pending</v>
          </cell>
        </row>
        <row r="4778">
          <cell r="B4778" t="str">
            <v>6105AK124-6293-CSTD-0012</v>
          </cell>
          <cell r="C4778" t="str">
            <v>Power Station 1 Photovoltaic Array, Inverters, and Transformers - K110 (6291) - Lightning Protection System for Solar PV Panels and Yard - Underground Pipe Route and Cable Bedding Design</v>
          </cell>
          <cell r="D4778" t="str">
            <v>'-</v>
          </cell>
          <cell r="E4778" t="str">
            <v>RES - Reserved Placeholder</v>
          </cell>
          <cell r="F4778" t="str">
            <v>Pending</v>
          </cell>
        </row>
        <row r="4779">
          <cell r="B4779" t="str">
            <v>6105AK124-6293-CSTD-0013</v>
          </cell>
          <cell r="C4779" t="str">
            <v>Power Station 1 Photovoltaic Array, Inverters, and Transformers - K110 (6291) - Terrace, Roads and Access-ways for Solar Yard - Bund-wall Requirements and Design</v>
          </cell>
          <cell r="D4779" t="str">
            <v>'-</v>
          </cell>
          <cell r="E4779" t="str">
            <v>RES - Reserved Placeholder</v>
          </cell>
          <cell r="F4779" t="str">
            <v>Pending</v>
          </cell>
        </row>
        <row r="4780">
          <cell r="B4780" t="str">
            <v>6105AK124-6293-CSTD-0014</v>
          </cell>
          <cell r="C4780" t="str">
            <v>Power Station 1 Photovoltaic Array, Inverters, and Transformers - K110 (6291) - Terrace, Roads and Access-ways for Solar Yard - Civil Construction Requirements</v>
          </cell>
          <cell r="D4780" t="str">
            <v>'-</v>
          </cell>
          <cell r="E4780" t="str">
            <v>RES - Reserved Placeholder</v>
          </cell>
          <cell r="F4780" t="str">
            <v>Pending</v>
          </cell>
        </row>
        <row r="4781">
          <cell r="B4781" t="str">
            <v>6105AK124-6293-CSTD-0015</v>
          </cell>
          <cell r="C4781" t="str">
            <v>Power Station 1 Photovoltaic Array, Inverters, and Transformers - K110 (6291) - Terrace, Roads and Access-ways for Solar Yard - Underground Pipe Route and Cable Bedding Design</v>
          </cell>
          <cell r="D4781" t="str">
            <v>'-</v>
          </cell>
          <cell r="E4781" t="str">
            <v>RES - Reserved Placeholder</v>
          </cell>
          <cell r="F4781" t="str">
            <v>Pending</v>
          </cell>
        </row>
        <row r="4782">
          <cell r="B4782" t="str">
            <v>6105AK124-6293-CSTD-0016</v>
          </cell>
          <cell r="C4782" t="str">
            <v>Power Station 1 Photovoltaic Array, Inverters, and Transformers - K110 (6291) - Panel Cleaning Systems Infrastructure - Underground Pipe Route and Cable Bedding Design</v>
          </cell>
          <cell r="D4782" t="str">
            <v>'-</v>
          </cell>
          <cell r="E4782" t="str">
            <v>RES - Reserved Placeholder</v>
          </cell>
          <cell r="F4782" t="str">
            <v>Pending</v>
          </cell>
        </row>
        <row r="4783">
          <cell r="B4783" t="str">
            <v>6105AK124-6293-ECAL-0001</v>
          </cell>
          <cell r="C4783" t="str">
            <v>Power Station 1 Photovoltaic Array, Inverters, and Transformers - Small Power and Lighting for Solar PV Yard - Cable and Conductor Sizing (incl Volt Drop Calcs)</v>
          </cell>
          <cell r="D4783" t="str">
            <v>'-</v>
          </cell>
          <cell r="E4783" t="str">
            <v>RES - Reserved Placeholder</v>
          </cell>
          <cell r="F4783" t="str">
            <v>Pending</v>
          </cell>
        </row>
        <row r="4784">
          <cell r="B4784" t="str">
            <v>6105AK124-6293-ECAL-0002</v>
          </cell>
          <cell r="C4784" t="str">
            <v>Power Station 1 Photovoltaic Array, Inverters, and Transformers - Small Power and Lighting for Solar PV Yard - Conductor Sag and Tension Plan</v>
          </cell>
          <cell r="D4784" t="str">
            <v>'-</v>
          </cell>
          <cell r="E4784" t="str">
            <v>RES - Reserved Placeholder</v>
          </cell>
          <cell r="F4784" t="str">
            <v>Pending</v>
          </cell>
        </row>
        <row r="4785">
          <cell r="B4785" t="str">
            <v>6105AK124-6293-ECAL-0003</v>
          </cell>
          <cell r="C4785" t="str">
            <v>Power Station 1 Photovoltaic Array, Inverters, and Transformers - MV Cables for Solar PV Yard - Cable and Conductor Sizing (incl Volt Drop Calcs)</v>
          </cell>
          <cell r="D4785" t="str">
            <v>'-</v>
          </cell>
          <cell r="E4785" t="str">
            <v>RES - Reserved Placeholder</v>
          </cell>
          <cell r="F4785" t="str">
            <v>Pending</v>
          </cell>
        </row>
        <row r="4786">
          <cell r="B4786" t="str">
            <v>6105AK124-6293-ECAL-0004</v>
          </cell>
          <cell r="C4786" t="str">
            <v>Power Station 1 Photovoltaic Array, Inverters, and Transformers - MV Cables for Solar PV Yard - Impedance and Burn-off Calculations</v>
          </cell>
          <cell r="D4786" t="str">
            <v>'-</v>
          </cell>
          <cell r="E4786" t="str">
            <v>RES - Reserved Placeholder</v>
          </cell>
          <cell r="F4786" t="str">
            <v>Pending</v>
          </cell>
        </row>
        <row r="4787">
          <cell r="B4787" t="str">
            <v>6105AK124-6293-ECAL-0005</v>
          </cell>
          <cell r="C4787" t="str">
            <v>Power Station 1 Photovoltaic Array, Inverters, and Transformers - K110 (6291) - LV, Control and Signal Cables (Incl. Gland/Lugs) for Solar Yard - Cable and Conductor Sizing (incl Volt Drop Calcs)</v>
          </cell>
          <cell r="D4787" t="str">
            <v>'-</v>
          </cell>
          <cell r="E4787" t="str">
            <v>RES - Reserved Placeholder</v>
          </cell>
          <cell r="F4787" t="str">
            <v>Pending</v>
          </cell>
        </row>
        <row r="4788">
          <cell r="B4788" t="str">
            <v>6105AK124-6293-ECAL-0006</v>
          </cell>
          <cell r="C4788" t="str">
            <v>Power Station 1 Photovoltaic Array, Inverters, and Transformers - K110 (6291) - LV, Control and Signal Cables (Incl. Gland/Lugs) for Solar Yard - Impedance and Burn-off Calculations</v>
          </cell>
          <cell r="D4788" t="str">
            <v>'-</v>
          </cell>
          <cell r="E4788" t="str">
            <v>RES - Reserved Placeholder</v>
          </cell>
          <cell r="F4788" t="str">
            <v>Pending</v>
          </cell>
        </row>
        <row r="4789">
          <cell r="B4789" t="str">
            <v>6105AK124-6293-ECAL-0007</v>
          </cell>
          <cell r="C4789" t="str">
            <v>Power Station 1 Photovoltaic Array, Inverters, and Transformers - K110 (6291) - Lightning Protection System for Solar PV Panels and Yard - Impedance and Burn-off Calculations</v>
          </cell>
          <cell r="D4789" t="str">
            <v>'-</v>
          </cell>
          <cell r="E4789" t="str">
            <v>RES - Reserved Placeholder</v>
          </cell>
          <cell r="F4789" t="str">
            <v>Pending</v>
          </cell>
        </row>
        <row r="4790">
          <cell r="B4790" t="str">
            <v>6105AK124-6293-ECAL-0008</v>
          </cell>
          <cell r="C4790" t="str">
            <v>Power Station 1 Photovoltaic Array, Inverters, and Transformers - K110 (6291) - Earthing System for Solar Yard - Cable and Conductor Sizing (incl Volt Drop Calcs)</v>
          </cell>
          <cell r="D4790" t="str">
            <v>'-</v>
          </cell>
          <cell r="E4790" t="str">
            <v>RES - Reserved Placeholder</v>
          </cell>
          <cell r="F4790" t="str">
            <v>Pending</v>
          </cell>
        </row>
        <row r="4791">
          <cell r="B4791" t="str">
            <v>6105AK124-6293-ECAL-0009</v>
          </cell>
          <cell r="C4791" t="str">
            <v>Power Station 1 Photovoltaic Array, Inverters, and Transformers - K110 (6291) - Earthing System for Solar Yard - Impedance and Burn-off Calculations</v>
          </cell>
          <cell r="D4791" t="str">
            <v>'-</v>
          </cell>
          <cell r="E4791" t="str">
            <v>RES - Reserved Placeholder</v>
          </cell>
          <cell r="F4791" t="str">
            <v>Pending</v>
          </cell>
        </row>
        <row r="4792">
          <cell r="B4792" t="str">
            <v>6105AK124-6293-ECAL-0010</v>
          </cell>
          <cell r="C4792" t="str">
            <v>Power Station 1 Photovoltaic Array, Inverters, and Transformers - K110 (6291) - Terrace, Roads and Access-ways for Solar Yard - Conductor Sag and Tension Plan</v>
          </cell>
          <cell r="D4792" t="str">
            <v>'-</v>
          </cell>
          <cell r="E4792" t="str">
            <v>RES - Reserved Placeholder</v>
          </cell>
          <cell r="F4792" t="str">
            <v>Pending</v>
          </cell>
        </row>
        <row r="4793">
          <cell r="B4793" t="str">
            <v>6105AK124-6293-ECAL-0011</v>
          </cell>
          <cell r="C4793" t="str">
            <v>Power Station 1 Photovoltaic Array, Inverters, and Transformers - K110 (6291) - Metering Instr. and Weather Station (Incl. PV Performance Man. System) - Solar Resource Performance Ratio Calculations</v>
          </cell>
          <cell r="D4793" t="str">
            <v>'-</v>
          </cell>
          <cell r="E4793" t="str">
            <v>RES - Reserved Placeholder</v>
          </cell>
          <cell r="F4793" t="str">
            <v>Pending</v>
          </cell>
        </row>
        <row r="4794">
          <cell r="B4794" t="str">
            <v>6105AK124-6293-ECAL-0012</v>
          </cell>
          <cell r="C4794" t="str">
            <v>Power Station 1 Photovoltaic Array, Inverters, and Transformers - K110 (6291) - Panel Cleaning Systems Infrastructure - Solar Resource Performance Ratio Calculations</v>
          </cell>
          <cell r="D4794" t="str">
            <v>'-</v>
          </cell>
          <cell r="E4794" t="str">
            <v>RES - Reserved Placeholder</v>
          </cell>
          <cell r="F4794" t="str">
            <v>Pending</v>
          </cell>
        </row>
        <row r="4795">
          <cell r="B4795" t="str">
            <v>6105AK124-6293-EDBD-0001</v>
          </cell>
          <cell r="C4795" t="str">
            <v>Power Station 1 Photovoltaic Array, Inverters, and Transformers - K110 (6291) - Metering Instr. and Weather Station (Incl. PV Performance Man. System) - Solar Plant Control System Design</v>
          </cell>
          <cell r="D4795" t="str">
            <v>'-</v>
          </cell>
          <cell r="E4795" t="str">
            <v>RES - Reserved Placeholder</v>
          </cell>
          <cell r="F4795" t="str">
            <v>Pending</v>
          </cell>
        </row>
        <row r="4796">
          <cell r="B4796" t="str">
            <v>6105AK124-6293-EDIA-0001</v>
          </cell>
          <cell r="C4796" t="str">
            <v>Power Station 1 Photovoltaic Array, Inverters, and Transformers - CCTV and Security System for Solar PV Yard and Buildings - Cable Block Diagrams and Schedules</v>
          </cell>
          <cell r="D4796" t="str">
            <v>'-</v>
          </cell>
          <cell r="E4796" t="str">
            <v>RES - Reserved Placeholder</v>
          </cell>
          <cell r="F4796" t="str">
            <v>Pending</v>
          </cell>
        </row>
        <row r="4797">
          <cell r="B4797" t="str">
            <v>6105AK124-6293-EDIA-0002</v>
          </cell>
          <cell r="C4797" t="str">
            <v>Power Station 1 Photovoltaic Array, Inverters, and Transformers - CCTV and Security System for Solar PV Yard and Buildings - Electrical Circuit Diagrams (Schematics)</v>
          </cell>
          <cell r="D4797" t="str">
            <v>'-</v>
          </cell>
          <cell r="E4797" t="str">
            <v>RES - Reserved Placeholder</v>
          </cell>
          <cell r="F4797" t="str">
            <v>Pending</v>
          </cell>
        </row>
        <row r="4798">
          <cell r="B4798" t="str">
            <v>6105AK124-6293-EDIA-0003</v>
          </cell>
          <cell r="C4798" t="str">
            <v>Power Station 1 Photovoltaic Array, Inverters, and Transformers - Small Power and Lighting for Solar PV Yard - Cable Block Diagrams and Schedules</v>
          </cell>
          <cell r="D4798" t="str">
            <v>'-</v>
          </cell>
          <cell r="E4798" t="str">
            <v>RES - Reserved Placeholder</v>
          </cell>
          <cell r="F4798" t="str">
            <v>Pending</v>
          </cell>
        </row>
        <row r="4799">
          <cell r="B4799" t="str">
            <v>6105AK124-6293-EDIA-0004</v>
          </cell>
          <cell r="C4799" t="str">
            <v>Power Station 1 Photovoltaic Array, Inverters, and Transformers - Small Power and Lighting for Solar PV Yard - Electrical Block Diagram</v>
          </cell>
          <cell r="D4799" t="str">
            <v>'-</v>
          </cell>
          <cell r="E4799" t="str">
            <v>RES - Reserved Placeholder</v>
          </cell>
          <cell r="F4799" t="str">
            <v>Pending</v>
          </cell>
        </row>
        <row r="4800">
          <cell r="B4800" t="str">
            <v>6105AK124-6293-EDIA-0005</v>
          </cell>
          <cell r="C4800" t="str">
            <v>Power Station 1 Photovoltaic Array, Inverters, and Transformers - Small Power and Lighting for Solar PV Yard - Electrical Circuit Diagrams (Schematics)</v>
          </cell>
          <cell r="D4800" t="str">
            <v>'-</v>
          </cell>
          <cell r="E4800" t="str">
            <v>RES - Reserved Placeholder</v>
          </cell>
          <cell r="F4800" t="str">
            <v>Pending</v>
          </cell>
        </row>
        <row r="4801">
          <cell r="B4801" t="str">
            <v>6105AK124-6293-EDIA-0006</v>
          </cell>
          <cell r="C4801" t="str">
            <v>Power Station 1 Photovoltaic Array, Inverters, and Transformers - Small Power and Lighting for Solar PV Yard - E/I Termination Schedule</v>
          </cell>
          <cell r="D4801" t="str">
            <v>'-</v>
          </cell>
          <cell r="E4801" t="str">
            <v>RES - Reserved Placeholder</v>
          </cell>
          <cell r="F4801" t="str">
            <v>Pending</v>
          </cell>
        </row>
        <row r="4802">
          <cell r="B4802" t="str">
            <v>6105AK124-6293-EDIA-0007</v>
          </cell>
          <cell r="C4802" t="str">
            <v>Power Station 1 Photovoltaic Array, Inverters, and Transformers - MV Cables for Solar PV Yard - Cable Block Diagrams and Schedules</v>
          </cell>
          <cell r="D4802" t="str">
            <v>'-</v>
          </cell>
          <cell r="E4802" t="str">
            <v>RES - Reserved Placeholder</v>
          </cell>
          <cell r="F4802" t="str">
            <v>Pending</v>
          </cell>
        </row>
        <row r="4803">
          <cell r="B4803" t="str">
            <v>6105AK124-6293-EDIA-0008</v>
          </cell>
          <cell r="C4803" t="str">
            <v>Power Station 1 Photovoltaic Array, Inverters, and Transformers - MV Cables for Solar PV Yard - Electrical Circuit Diagrams (Schematics)</v>
          </cell>
          <cell r="D4803" t="str">
            <v>'-</v>
          </cell>
          <cell r="E4803" t="str">
            <v>RES - Reserved Placeholder</v>
          </cell>
          <cell r="F4803" t="str">
            <v>Pending</v>
          </cell>
        </row>
        <row r="4804">
          <cell r="B4804" t="str">
            <v>6105AK124-6293-EDIA-0009</v>
          </cell>
          <cell r="C4804" t="str">
            <v>Power Station 1 Photovoltaic Array, Inverters, and Transformers - MV Cables for Solar PV Yard - Electrical Block Diagram</v>
          </cell>
          <cell r="D4804" t="str">
            <v>'-</v>
          </cell>
          <cell r="E4804" t="str">
            <v>RES - Reserved Placeholder</v>
          </cell>
          <cell r="F4804" t="str">
            <v>Pending</v>
          </cell>
        </row>
        <row r="4805">
          <cell r="B4805" t="str">
            <v>6105AK124-6293-EDIA-0010</v>
          </cell>
          <cell r="C4805" t="str">
            <v>Power Station 1 Photovoltaic Array, Inverters, and Transformers - MV Cables for Solar PV Yard - E/I Termination Schedule</v>
          </cell>
          <cell r="D4805" t="str">
            <v>'-</v>
          </cell>
          <cell r="E4805" t="str">
            <v>RES - Reserved Placeholder</v>
          </cell>
          <cell r="F4805" t="str">
            <v>Pending</v>
          </cell>
        </row>
        <row r="4806">
          <cell r="B4806" t="str">
            <v>6105AK124-6293-EDIA-0011</v>
          </cell>
          <cell r="C4806" t="str">
            <v>Power Station 1 Photovoltaic Array, Inverters, and Transformers - K110 (6291) - LV, Control and Signal Cables (Incl. Gland/Lugs) for Solar Yard - Cable Block Diagrams and Schedules</v>
          </cell>
          <cell r="D4806" t="str">
            <v>'-</v>
          </cell>
          <cell r="E4806" t="str">
            <v>RES - Reserved Placeholder</v>
          </cell>
          <cell r="F4806" t="str">
            <v>Pending</v>
          </cell>
        </row>
        <row r="4807">
          <cell r="B4807" t="str">
            <v>6105AK124-6293-EDIA-0012</v>
          </cell>
          <cell r="C4807" t="str">
            <v>Power Station 1 Photovoltaic Array, Inverters, and Transformers - K110 (6291) - LV, Control and Signal Cables (Incl. Gland/Lugs) for Solar Yard - Electrical Circuit Diagrams (Schematics)</v>
          </cell>
          <cell r="D4807" t="str">
            <v>'-</v>
          </cell>
          <cell r="E4807" t="str">
            <v>RES - Reserved Placeholder</v>
          </cell>
          <cell r="F4807" t="str">
            <v>Pending</v>
          </cell>
        </row>
        <row r="4808">
          <cell r="B4808" t="str">
            <v>6105AK124-6293-EDIA-0013</v>
          </cell>
          <cell r="C4808" t="str">
            <v>Power Station 1 Photovoltaic Array, Inverters, and Transformers - K110 (6291) - LV, Control and Signal Cables (Incl. Gland/Lugs) for Solar Yard - Electrical Block Diagram</v>
          </cell>
          <cell r="D4808" t="str">
            <v>'-</v>
          </cell>
          <cell r="E4808" t="str">
            <v>RES - Reserved Placeholder</v>
          </cell>
          <cell r="F4808" t="str">
            <v>Pending</v>
          </cell>
        </row>
        <row r="4809">
          <cell r="B4809" t="str">
            <v>6105AK124-6293-EDIA-0014</v>
          </cell>
          <cell r="C4809" t="str">
            <v>Power Station 1 Photovoltaic Array, Inverters, and Transformers - K110 (6291) - LV, Control and Signal Cables (Incl. Gland/Lugs) for Solar Yard - E/I Termination Schedule</v>
          </cell>
          <cell r="D4809" t="str">
            <v>'-</v>
          </cell>
          <cell r="E4809" t="str">
            <v>RES - Reserved Placeholder</v>
          </cell>
          <cell r="F4809" t="str">
            <v>Pending</v>
          </cell>
        </row>
        <row r="4810">
          <cell r="B4810" t="str">
            <v>6105AK124-6293-EDIA-0015</v>
          </cell>
          <cell r="C4810" t="str">
            <v>Power Station 1 Photovoltaic Array, Inverters, and Transformers - K110 (6291) - Cable Racks and Trays for Solar yard - Cable Block Diagrams and Schedules</v>
          </cell>
          <cell r="D4810" t="str">
            <v>'-</v>
          </cell>
          <cell r="E4810" t="str">
            <v>RES - Reserved Placeholder</v>
          </cell>
          <cell r="F4810" t="str">
            <v>Pending</v>
          </cell>
        </row>
        <row r="4811">
          <cell r="B4811" t="str">
            <v>6105AK124-6293-EDIA-0016</v>
          </cell>
          <cell r="C4811" t="str">
            <v>Power Station 1 Photovoltaic Array, Inverters, and Transformers - K110 (6291) - Cable Racks and Trays for Solar yard - E/I Termination Schedule</v>
          </cell>
          <cell r="D4811" t="str">
            <v>'-</v>
          </cell>
          <cell r="E4811" t="str">
            <v>RES - Reserved Placeholder</v>
          </cell>
          <cell r="F4811" t="str">
            <v>Pending</v>
          </cell>
        </row>
        <row r="4812">
          <cell r="B4812" t="str">
            <v>6105AK124-6293-EDIA-0017</v>
          </cell>
          <cell r="C4812" t="str">
            <v>Power Station 1 Photovoltaic Array, Inverters, and Transformers - K110 (6291) - Cable Trench / Tunnels for Solar yard - Cable Block Diagrams and Schedules</v>
          </cell>
          <cell r="D4812" t="str">
            <v>'-</v>
          </cell>
          <cell r="E4812" t="str">
            <v>RES - Reserved Placeholder</v>
          </cell>
          <cell r="F4812" t="str">
            <v>Pending</v>
          </cell>
        </row>
        <row r="4813">
          <cell r="B4813" t="str">
            <v>6105AK124-6293-EDIA-0018</v>
          </cell>
          <cell r="C4813" t="str">
            <v>Power Station 1 Photovoltaic Array, Inverters, and Transformers - K110 (6291) - Cable Trench / Tunnels for Solar yard - E/I Termination Schedule</v>
          </cell>
          <cell r="D4813" t="str">
            <v>'-</v>
          </cell>
          <cell r="E4813" t="str">
            <v>RES - Reserved Placeholder</v>
          </cell>
          <cell r="F4813" t="str">
            <v>Pending</v>
          </cell>
        </row>
        <row r="4814">
          <cell r="B4814" t="str">
            <v>6105AK124-6293-EDIA-0019</v>
          </cell>
          <cell r="C4814" t="str">
            <v>Power Station 1 Photovoltaic Array, Inverters, and Transformers - K110 (6291) - Lightning Protection System for Solar PV Panels and Yard - Cable Block Diagrams and Schedules</v>
          </cell>
          <cell r="D4814" t="str">
            <v>'-</v>
          </cell>
          <cell r="E4814" t="str">
            <v>RES - Reserved Placeholder</v>
          </cell>
          <cell r="F4814" t="str">
            <v>Pending</v>
          </cell>
        </row>
        <row r="4815">
          <cell r="B4815" t="str">
            <v>6105AK124-6293-EDIA-0020</v>
          </cell>
          <cell r="C4815" t="str">
            <v>Power Station 1 Photovoltaic Array, Inverters, and Transformers - K110 (6291) - Lightning Protection System for Solar PV Panels and Yard - Electrical Circuit Diagrams (Schematics)</v>
          </cell>
          <cell r="D4815" t="str">
            <v>'-</v>
          </cell>
          <cell r="E4815" t="str">
            <v>RES - Reserved Placeholder</v>
          </cell>
          <cell r="F4815" t="str">
            <v>Pending</v>
          </cell>
        </row>
        <row r="4816">
          <cell r="B4816" t="str">
            <v>6105AK124-6293-EDIA-0021</v>
          </cell>
          <cell r="C4816" t="str">
            <v>Power Station 1 Photovoltaic Array, Inverters, and Transformers - K110 (6291) - Earthing System for Solar Yard - Electrical Circuit Diagrams (Schematics)</v>
          </cell>
          <cell r="D4816" t="str">
            <v>'-</v>
          </cell>
          <cell r="E4816" t="str">
            <v>RES - Reserved Placeholder</v>
          </cell>
          <cell r="F4816" t="str">
            <v>Pending</v>
          </cell>
        </row>
        <row r="4817">
          <cell r="B4817" t="str">
            <v>6105AK124-6293-EDIA-0022</v>
          </cell>
          <cell r="C4817" t="str">
            <v>Power Station 1 Photovoltaic Array, Inverters, and Transformers - K110 (6291) - Earthing System for Solar Yard - Cable Block Diagrams and Schedules</v>
          </cell>
          <cell r="D4817" t="str">
            <v>'-</v>
          </cell>
          <cell r="E4817" t="str">
            <v>RES - Reserved Placeholder</v>
          </cell>
          <cell r="F4817" t="str">
            <v>Pending</v>
          </cell>
        </row>
        <row r="4818">
          <cell r="B4818" t="str">
            <v>6105AK124-6293-EDIA-0023</v>
          </cell>
          <cell r="C4818" t="str">
            <v>Power Station 1 Photovoltaic Array, Inverters, and Transformers - K110 (6291) - Earthing System for Solar Yard - E/I Termination Schedule</v>
          </cell>
          <cell r="D4818" t="str">
            <v>'-</v>
          </cell>
          <cell r="E4818" t="str">
            <v>RES - Reserved Placeholder</v>
          </cell>
          <cell r="F4818" t="str">
            <v>Pending</v>
          </cell>
        </row>
        <row r="4819">
          <cell r="B4819" t="str">
            <v>6105AK124-6293-EDIA-0024</v>
          </cell>
          <cell r="C4819" t="str">
            <v>Power Station 1 Photovoltaic Array, Inverters, and Transformers - K110 (6291) - Metering Instr. and Weather Station (Incl. PV Performance Man. System) - Cable Block Diagrams and Schedules</v>
          </cell>
          <cell r="D4819" t="str">
            <v>'-</v>
          </cell>
          <cell r="E4819" t="str">
            <v>RES - Reserved Placeholder</v>
          </cell>
          <cell r="F4819" t="str">
            <v>Pending</v>
          </cell>
        </row>
        <row r="4820">
          <cell r="B4820" t="str">
            <v>6105AK124-6293-EDIA-0025</v>
          </cell>
          <cell r="C4820" t="str">
            <v>Power Station 1 Photovoltaic Array, Inverters, and Transformers - K110 (6291) - Metering Instr. and Weather Station (Incl. PV Performance Man. System) - Electrical Circuit Diagrams (Schematics)</v>
          </cell>
          <cell r="D4820" t="str">
            <v>'-</v>
          </cell>
          <cell r="E4820" t="str">
            <v>RES - Reserved Placeholder</v>
          </cell>
          <cell r="F4820" t="str">
            <v>Pending</v>
          </cell>
        </row>
        <row r="4821">
          <cell r="B4821" t="str">
            <v>6105AK124-6293-EDIA-0026</v>
          </cell>
          <cell r="C4821" t="str">
            <v>Power Station 1 Photovoltaic Array, Inverters, and Transformers - K110 (6291) - Metering Instr. and Weather Station (Incl. PV Performance Man. System) - Electrical Block Diagram</v>
          </cell>
          <cell r="D4821" t="str">
            <v>'-</v>
          </cell>
          <cell r="E4821" t="str">
            <v>RES - Reserved Placeholder</v>
          </cell>
          <cell r="F4821" t="str">
            <v>Pending</v>
          </cell>
        </row>
        <row r="4822">
          <cell r="B4822" t="str">
            <v>6105AK124-6293-EDIA-0027</v>
          </cell>
          <cell r="C4822" t="str">
            <v>Power Station 1 Photovoltaic Array, Inverters, and Transformers - K110 (6291) - Metering Instr. and Weather Station (Incl. PV Performance Man. System) - Solar Plant Efficiency Control Design</v>
          </cell>
          <cell r="D4822" t="str">
            <v>'-</v>
          </cell>
          <cell r="E4822" t="str">
            <v>RES - Reserved Placeholder</v>
          </cell>
          <cell r="F4822" t="str">
            <v>Pending</v>
          </cell>
        </row>
        <row r="4823">
          <cell r="B4823" t="str">
            <v>6105AK124-6293-EDIA-0028</v>
          </cell>
          <cell r="C4823" t="str">
            <v>Power Station 1 Photovoltaic Array, Inverters, and Transformers - K110 (6291) - Panel Cleaning Systems Infrastructure - Solar Plant Design</v>
          </cell>
          <cell r="D4823" t="str">
            <v>'-</v>
          </cell>
          <cell r="E4823" t="str">
            <v>RES - Reserved Placeholder</v>
          </cell>
          <cell r="F4823" t="str">
            <v>Pending</v>
          </cell>
        </row>
        <row r="4824">
          <cell r="B4824" t="str">
            <v>6105AK124-6293-EDST-0001</v>
          </cell>
          <cell r="C4824" t="str">
            <v>Power Station 1 Photovoltaic Array, Inverters, and Transformers - CCTV and Security System for Solar PV Yard and Buildings - Equipment Register and Technical Specifications</v>
          </cell>
          <cell r="D4824" t="str">
            <v>'-</v>
          </cell>
          <cell r="E4824" t="str">
            <v>RES - Reserved Placeholder</v>
          </cell>
          <cell r="F4824" t="str">
            <v>Pending</v>
          </cell>
        </row>
        <row r="4825">
          <cell r="B4825" t="str">
            <v>6105AK124-6293-EDST-0002</v>
          </cell>
          <cell r="C4825" t="str">
            <v>Power Station 1 Photovoltaic Array, Inverters, and Transformers - Small Power and Lighting for Solar PV Yard - Equipment Register and Technical Specifications</v>
          </cell>
          <cell r="D4825" t="str">
            <v>'-</v>
          </cell>
          <cell r="E4825" t="str">
            <v>RES - Reserved Placeholder</v>
          </cell>
          <cell r="F4825" t="str">
            <v>Pending</v>
          </cell>
        </row>
        <row r="4826">
          <cell r="B4826" t="str">
            <v>6105AK124-6293-EDST-0003</v>
          </cell>
          <cell r="C4826" t="str">
            <v>Power Station 1 Photovoltaic Array, Inverters, and Transformers - MV Cables for Solar PV Yard - Equipment Register and Technical Specifications</v>
          </cell>
          <cell r="D4826" t="str">
            <v>'-</v>
          </cell>
          <cell r="E4826" t="str">
            <v>RES - Reserved Placeholder</v>
          </cell>
          <cell r="F4826" t="str">
            <v>Pending</v>
          </cell>
        </row>
        <row r="4827">
          <cell r="B4827" t="str">
            <v>6105AK124-6293-EDST-0004</v>
          </cell>
          <cell r="C4827" t="str">
            <v>Power Station 1 Photovoltaic Array, Inverters, and Transformers - K110 (6291) - LV, Control and Signal Cables (Incl. Gland/Lugs) for Solar Yard - Equipment Register and Technical Specifications</v>
          </cell>
          <cell r="D4827" t="str">
            <v>'-</v>
          </cell>
          <cell r="E4827" t="str">
            <v>RES - Reserved Placeholder</v>
          </cell>
          <cell r="F4827" t="str">
            <v>Pending</v>
          </cell>
        </row>
        <row r="4828">
          <cell r="B4828" t="str">
            <v>6105AK124-6293-EDST-0005</v>
          </cell>
          <cell r="C4828" t="str">
            <v>Power Station 1 Photovoltaic Array, Inverters, and Transformers - K110 (6291) - Cable Racks and Trays for Solar yard - Equipment Register and Technical Specifications</v>
          </cell>
          <cell r="D4828" t="str">
            <v>'-</v>
          </cell>
          <cell r="E4828" t="str">
            <v>RES - Reserved Placeholder</v>
          </cell>
          <cell r="F4828" t="str">
            <v>Pending</v>
          </cell>
        </row>
        <row r="4829">
          <cell r="B4829" t="str">
            <v>6105AK124-6293-EDST-0006</v>
          </cell>
          <cell r="C4829" t="str">
            <v>Power Station 1 Photovoltaic Array, Inverters, and Transformers - K110 (6291) - Cable Trench / Tunnels for Solar yard - Equipment Register and Technical Specifications</v>
          </cell>
          <cell r="D4829" t="str">
            <v>'-</v>
          </cell>
          <cell r="E4829" t="str">
            <v>RES - Reserved Placeholder</v>
          </cell>
          <cell r="F4829" t="str">
            <v>Pending</v>
          </cell>
        </row>
        <row r="4830">
          <cell r="B4830" t="str">
            <v>6105AK124-6293-EDST-0007</v>
          </cell>
          <cell r="C4830" t="str">
            <v>Power Station 1 Photovoltaic Array, Inverters, and Transformers - K110 (6291) - Lightning Protection System for Solar PV Panels and Yard - Equipment Register and Technical Specifications</v>
          </cell>
          <cell r="D4830" t="str">
            <v>'-</v>
          </cell>
          <cell r="E4830" t="str">
            <v>RES - Reserved Placeholder</v>
          </cell>
          <cell r="F4830" t="str">
            <v>Pending</v>
          </cell>
        </row>
        <row r="4831">
          <cell r="B4831" t="str">
            <v>6105AK124-6293-EDST-0008</v>
          </cell>
          <cell r="C4831" t="str">
            <v>Power Station 1 Photovoltaic Array, Inverters, and Transformers - K110 (6291) - Earthing System for Solar Yard - Equipment Register and Technical Specifications</v>
          </cell>
          <cell r="D4831" t="str">
            <v>'-</v>
          </cell>
          <cell r="E4831" t="str">
            <v>RES - Reserved Placeholder</v>
          </cell>
          <cell r="F4831" t="str">
            <v>Pending</v>
          </cell>
        </row>
        <row r="4832">
          <cell r="B4832" t="str">
            <v>6105AK124-6293-EDST-0009</v>
          </cell>
          <cell r="C4832" t="str">
            <v>Power Station 1 Photovoltaic Array, Inverters, and Transformers - K110 (6291) - Metering Instr. and Weather Station (Incl. PV Performance Man. System) - CT and PT Datasheets</v>
          </cell>
          <cell r="D4832" t="str">
            <v>'-</v>
          </cell>
          <cell r="E4832" t="str">
            <v>RES - Reserved Placeholder</v>
          </cell>
          <cell r="F4832" t="str">
            <v>Pending</v>
          </cell>
        </row>
        <row r="4833">
          <cell r="B4833" t="str">
            <v>6105AK124-6293-EDST-0010</v>
          </cell>
          <cell r="C4833" t="str">
            <v>Power Station 1 Photovoltaic Array, Inverters, and Transformers - K110 (6291) - Metering Instr. and Weather Station (Incl. PV Performance Man. System) - Equipment Register and Technical Specifications</v>
          </cell>
          <cell r="D4833" t="str">
            <v>'-</v>
          </cell>
          <cell r="E4833" t="str">
            <v>RES - Reserved Placeholder</v>
          </cell>
          <cell r="F4833" t="str">
            <v>Pending</v>
          </cell>
        </row>
        <row r="4834">
          <cell r="B4834" t="str">
            <v>6105AK124-6293-EDST-0011</v>
          </cell>
          <cell r="C4834" t="str">
            <v>Power Station 1 Photovoltaic Array, Inverters, and Transformers - K110 (6291) - Panel Cleaning Systems Infrastructure - Equipment Register and Technical Specifications</v>
          </cell>
          <cell r="D4834" t="str">
            <v>'-</v>
          </cell>
          <cell r="E4834" t="str">
            <v>RES - Reserved Placeholder</v>
          </cell>
          <cell r="F4834" t="str">
            <v>Pending</v>
          </cell>
        </row>
        <row r="4835">
          <cell r="B4835" t="str">
            <v>6105AK124-6293-EEQL-0001</v>
          </cell>
          <cell r="C4835" t="str">
            <v>Power Station 1 Photovoltaic Array, Inverters, and Transformers - CCTV and Security System for Solar PV Yard and Buildings - Electrical Equipment Load Register</v>
          </cell>
          <cell r="D4835" t="str">
            <v>'-</v>
          </cell>
          <cell r="E4835" t="str">
            <v>RES - Reserved Placeholder</v>
          </cell>
          <cell r="F4835" t="str">
            <v>Pending</v>
          </cell>
        </row>
        <row r="4836">
          <cell r="B4836" t="str">
            <v>6105AK124-6293-EEQL-0002</v>
          </cell>
          <cell r="C4836" t="str">
            <v>Power Station 1 Photovoltaic Array, Inverters, and Transformers - Small Power and Lighting for Solar PV Yard - Electrical Equipment Load Register</v>
          </cell>
          <cell r="D4836" t="str">
            <v>'-</v>
          </cell>
          <cell r="E4836" t="str">
            <v>RES - Reserved Placeholder</v>
          </cell>
          <cell r="F4836" t="str">
            <v>Pending</v>
          </cell>
        </row>
        <row r="4837">
          <cell r="B4837" t="str">
            <v>6105AK124-6293-EEQL-0003</v>
          </cell>
          <cell r="C4837" t="str">
            <v>Power Station 1 Photovoltaic Array, Inverters, and Transformers - MV Cables for Solar PV Yard - Electrical Equipment Load Register</v>
          </cell>
          <cell r="D4837" t="str">
            <v>'-</v>
          </cell>
          <cell r="E4837" t="str">
            <v>RES - Reserved Placeholder</v>
          </cell>
          <cell r="F4837" t="str">
            <v>Pending</v>
          </cell>
        </row>
        <row r="4838">
          <cell r="B4838" t="str">
            <v>6105AK124-6293-EEQL-0004</v>
          </cell>
          <cell r="C4838" t="str">
            <v>Power Station 1 Photovoltaic Array, Inverters, and Transformers - K110 (6291) - LV, Control and Signal Cables (Incl. Gland/Lugs) for Solar Yard - Electrical Equipment Load Register</v>
          </cell>
          <cell r="D4838" t="str">
            <v>'-</v>
          </cell>
          <cell r="E4838" t="str">
            <v>RES - Reserved Placeholder</v>
          </cell>
          <cell r="F4838" t="str">
            <v>Pending</v>
          </cell>
        </row>
        <row r="4839">
          <cell r="B4839" t="str">
            <v>6105AK124-6293-ELAY-0001</v>
          </cell>
          <cell r="C4839" t="str">
            <v>Power Station 1 Photovoltaic Array, Inverters, and Transformers - Small Power and Lighting for Solar PV Yard - Control Room Power and Earthing Design</v>
          </cell>
          <cell r="D4839" t="str">
            <v>'-</v>
          </cell>
          <cell r="E4839" t="str">
            <v>RES - Reserved Placeholder</v>
          </cell>
          <cell r="F4839" t="str">
            <v>Pending</v>
          </cell>
        </row>
        <row r="4840">
          <cell r="B4840" t="str">
            <v>6105AK124-6293-ELAY-0002</v>
          </cell>
          <cell r="C4840" t="str">
            <v>Power Station 1 Photovoltaic Array, Inverters, and Transformers - K110 (6291) - Lightning Protection System for Solar PV Panels and Yard - Control Room Power and Earthing Design</v>
          </cell>
          <cell r="D4840" t="str">
            <v>'-</v>
          </cell>
          <cell r="E4840" t="str">
            <v>RES - Reserved Placeholder</v>
          </cell>
          <cell r="F4840" t="str">
            <v>Pending</v>
          </cell>
        </row>
        <row r="4841">
          <cell r="B4841" t="str">
            <v>6105AK124-6293-ELAY-0003</v>
          </cell>
          <cell r="C4841" t="str">
            <v>Power Station 1 Photovoltaic Array, Inverters, and Transformers - K110 (6291) - Earthing System for Solar Yard - Control Room Power and Earthing Design</v>
          </cell>
          <cell r="D4841" t="str">
            <v>'-</v>
          </cell>
          <cell r="E4841" t="str">
            <v>RES - Reserved Placeholder</v>
          </cell>
          <cell r="F4841" t="str">
            <v>Pending</v>
          </cell>
        </row>
        <row r="4842">
          <cell r="B4842" t="str">
            <v>6105AK124-6293-ELAY-0004</v>
          </cell>
          <cell r="C4842" t="str">
            <v>Power Station 1 Photovoltaic Array, Inverters, and Transformers - K110 (6291) - Metering Instr. and Weather Station (Incl. PV Performance Man. System) - Switch Room (PCC and MCC) Detail Design</v>
          </cell>
          <cell r="D4842" t="str">
            <v>'-</v>
          </cell>
          <cell r="E4842" t="str">
            <v>RES - Reserved Placeholder</v>
          </cell>
          <cell r="F4842" t="str">
            <v>Pending</v>
          </cell>
        </row>
        <row r="4843">
          <cell r="B4843" t="str">
            <v>6105AK124-6293-EQRA-0001</v>
          </cell>
          <cell r="C4843" t="str">
            <v>Power Station 1 Photovoltaic Array, Inverters, and Transformers - CCTV and Security System for Solar PV Yard and Buildings - Lightning Protection Study and Risk Assessment</v>
          </cell>
          <cell r="D4843" t="str">
            <v>'-</v>
          </cell>
          <cell r="E4843" t="str">
            <v>RES - Reserved Placeholder</v>
          </cell>
          <cell r="F4843" t="str">
            <v>Pending</v>
          </cell>
        </row>
        <row r="4844">
          <cell r="B4844" t="str">
            <v>6105AK124-6293-EQRA-0002</v>
          </cell>
          <cell r="C4844" t="str">
            <v>Power Station 1 Photovoltaic Array, Inverters, and Transformers - Small Power and Lighting for Solar PV Yard - Lightning Protection Study and Risk Assessment</v>
          </cell>
          <cell r="D4844" t="str">
            <v>'-</v>
          </cell>
          <cell r="E4844" t="str">
            <v>RES - Reserved Placeholder</v>
          </cell>
          <cell r="F4844" t="str">
            <v>Pending</v>
          </cell>
        </row>
        <row r="4845">
          <cell r="B4845" t="str">
            <v>6105AK124-6293-EQRA-0003</v>
          </cell>
          <cell r="C4845" t="str">
            <v>Power Station 1 Photovoltaic Array, Inverters, and Transformers - K110 (6291) - Cable Racks and Trays for Solar yard - Lightning Protection Study and Risk Assessment</v>
          </cell>
          <cell r="D4845" t="str">
            <v>'-</v>
          </cell>
          <cell r="E4845" t="str">
            <v>RES - Reserved Placeholder</v>
          </cell>
          <cell r="F4845" t="str">
            <v>Pending</v>
          </cell>
        </row>
        <row r="4846">
          <cell r="B4846" t="str">
            <v>6105AK124-6293-EQRA-0004</v>
          </cell>
          <cell r="C4846" t="str">
            <v>Power Station 1 Photovoltaic Array, Inverters, and Transformers - K110 (6291) - Cable Trench / Tunnels for Solar yard - Risk Assessment: Electrical Hazards</v>
          </cell>
          <cell r="D4846" t="str">
            <v>'-</v>
          </cell>
          <cell r="E4846" t="str">
            <v>RES - Reserved Placeholder</v>
          </cell>
          <cell r="F4846" t="str">
            <v>Pending</v>
          </cell>
        </row>
        <row r="4847">
          <cell r="B4847" t="str">
            <v>6105AK124-6293-EQRA-0005</v>
          </cell>
          <cell r="C4847" t="str">
            <v>Power Station 1 Photovoltaic Array, Inverters, and Transformers - K110 (6291) - Lightning Protection System for Solar PV Panels and Yard - Lightning Protection Study and Risk Assessment</v>
          </cell>
          <cell r="D4847" t="str">
            <v>'-</v>
          </cell>
          <cell r="E4847" t="str">
            <v>RES - Reserved Placeholder</v>
          </cell>
          <cell r="F4847" t="str">
            <v>Pending</v>
          </cell>
        </row>
        <row r="4848">
          <cell r="B4848" t="str">
            <v>6105AK124-6293-ESLD-0001</v>
          </cell>
          <cell r="C4848" t="str">
            <v>Power Station 1 Photovoltaic Array, Inverters, and Transformers - CCTV and Security System for Solar PV Yard and Buildings - Electrical Single Line Diagram</v>
          </cell>
          <cell r="D4848" t="str">
            <v>'-</v>
          </cell>
          <cell r="E4848" t="str">
            <v>RES - Reserved Placeholder</v>
          </cell>
          <cell r="F4848" t="str">
            <v>Pending</v>
          </cell>
        </row>
        <row r="4849">
          <cell r="B4849" t="str">
            <v>6105AK124-6293-ESLD-0002</v>
          </cell>
          <cell r="C4849" t="str">
            <v>Power Station 1 Photovoltaic Array, Inverters, and Transformers - Small Power and Lighting for Solar PV Yard - Electrical Single Line Diagram</v>
          </cell>
          <cell r="D4849" t="str">
            <v>'-</v>
          </cell>
          <cell r="E4849" t="str">
            <v>RES - Reserved Placeholder</v>
          </cell>
          <cell r="F4849" t="str">
            <v>Pending</v>
          </cell>
        </row>
        <row r="4850">
          <cell r="B4850" t="str">
            <v>6105AK124-6293-ESLD-0003</v>
          </cell>
          <cell r="C4850" t="str">
            <v>Power Station 1 Photovoltaic Array, Inverters, and Transformers - MV Cables for Solar PV Yard - Electrical Single Line Diagram</v>
          </cell>
          <cell r="D4850" t="str">
            <v>'-</v>
          </cell>
          <cell r="E4850" t="str">
            <v>RES - Reserved Placeholder</v>
          </cell>
          <cell r="F4850" t="str">
            <v>Pending</v>
          </cell>
        </row>
        <row r="4851">
          <cell r="B4851" t="str">
            <v>6105AK124-6293-ESLD-0004</v>
          </cell>
          <cell r="C4851" t="str">
            <v>Power Station 1 Photovoltaic Array, Inverters, and Transformers - K110 (6291) - LV, Control and Signal Cables (Incl. Gland/Lugs) for Solar Yard - Electrical Single Line Diagram</v>
          </cell>
          <cell r="D4851" t="str">
            <v>'-</v>
          </cell>
          <cell r="E4851" t="str">
            <v>RES - Reserved Placeholder</v>
          </cell>
          <cell r="F4851" t="str">
            <v>Pending</v>
          </cell>
        </row>
        <row r="4852">
          <cell r="B4852" t="str">
            <v>6105AK124-6293-ESLD-0005</v>
          </cell>
          <cell r="C4852" t="str">
            <v>Power Station 1 Photovoltaic Array, Inverters, and Transformers - K110 (6291) - Cable Trench / Tunnels for Solar yard - Electrical Single Line Diagram</v>
          </cell>
          <cell r="D4852" t="str">
            <v>'-</v>
          </cell>
          <cell r="E4852" t="str">
            <v>RES - Reserved Placeholder</v>
          </cell>
          <cell r="F4852" t="str">
            <v>Pending</v>
          </cell>
        </row>
        <row r="4853">
          <cell r="B4853" t="str">
            <v>6105AK124-6293-ESLD-0006</v>
          </cell>
          <cell r="C4853" t="str">
            <v>Power Station 1 Photovoltaic Array, Inverters, and Transformers - K110 (6291) - Lightning Protection System for Solar PV Panels and Yard - Electrical Single Line Diagram</v>
          </cell>
          <cell r="D4853" t="str">
            <v>'-</v>
          </cell>
          <cell r="E4853" t="str">
            <v>RES - Reserved Placeholder</v>
          </cell>
          <cell r="F4853" t="str">
            <v>Pending</v>
          </cell>
        </row>
        <row r="4854">
          <cell r="B4854" t="str">
            <v>6105AK124-6293-ESPC-0001</v>
          </cell>
          <cell r="C4854" t="str">
            <v>Power Station 1 Photovoltaic Array, Inverters, and Transformers - CCTV and Security System for Solar PV Yard and Buildings - Cable and Conductor Specifications</v>
          </cell>
          <cell r="D4854" t="str">
            <v>'-</v>
          </cell>
          <cell r="E4854" t="str">
            <v>RES - Reserved Placeholder</v>
          </cell>
          <cell r="F4854" t="str">
            <v>Pending</v>
          </cell>
        </row>
        <row r="4855">
          <cell r="B4855" t="str">
            <v>6105AK124-6293-ESPC-0002</v>
          </cell>
          <cell r="C4855" t="str">
            <v>Power Station 1 Photovoltaic Array, Inverters, and Transformers - CCTV and Security System for Solar PV Yard and Buildings - Cable Termination Specifications</v>
          </cell>
          <cell r="D4855" t="str">
            <v>'-</v>
          </cell>
          <cell r="E4855" t="str">
            <v>RES - Reserved Placeholder</v>
          </cell>
          <cell r="F4855" t="str">
            <v>Pending</v>
          </cell>
        </row>
        <row r="4856">
          <cell r="B4856" t="str">
            <v>6105AK124-6293-ESPC-0003</v>
          </cell>
          <cell r="C4856" t="str">
            <v>Power Station 1 Photovoltaic Array, Inverters, and Transformers - CCTV and Security System for Solar PV Yard and Buildings - Electrical Equipment Communication Specification</v>
          </cell>
          <cell r="D4856" t="str">
            <v>'-</v>
          </cell>
          <cell r="E4856" t="str">
            <v>RES - Reserved Placeholder</v>
          </cell>
          <cell r="F4856" t="str">
            <v>Pending</v>
          </cell>
        </row>
        <row r="4857">
          <cell r="B4857" t="str">
            <v>6105AK124-6293-ESPC-0004</v>
          </cell>
          <cell r="C4857" t="str">
            <v>Power Station 1 Photovoltaic Array, Inverters, and Transformers - Small Power and Lighting for Solar PV Yard - Cable Termination Specifications</v>
          </cell>
          <cell r="D4857" t="str">
            <v>'-</v>
          </cell>
          <cell r="E4857" t="str">
            <v>RES - Reserved Placeholder</v>
          </cell>
          <cell r="F4857" t="str">
            <v>Pending</v>
          </cell>
        </row>
        <row r="4858">
          <cell r="B4858" t="str">
            <v>6105AK124-6293-ESPC-0005</v>
          </cell>
          <cell r="C4858" t="str">
            <v>Power Station 1 Photovoltaic Array, Inverters, and Transformers - Small Power and Lighting for Solar PV Yard - Cable and Conductor Specifications</v>
          </cell>
          <cell r="D4858" t="str">
            <v>'-</v>
          </cell>
          <cell r="E4858" t="str">
            <v>RES - Reserved Placeholder</v>
          </cell>
          <cell r="F4858" t="str">
            <v>Pending</v>
          </cell>
        </row>
        <row r="4859">
          <cell r="B4859" t="str">
            <v>6105AK124-6293-ESPC-0006</v>
          </cell>
          <cell r="C4859" t="str">
            <v>Power Station 1 Photovoltaic Array, Inverters, and Transformers - Small Power and Lighting for Solar PV Yard - Lighting and Luminaire Design</v>
          </cell>
          <cell r="D4859" t="str">
            <v>'-</v>
          </cell>
          <cell r="E4859" t="str">
            <v>RES - Reserved Placeholder</v>
          </cell>
          <cell r="F4859" t="str">
            <v>Pending</v>
          </cell>
        </row>
        <row r="4860">
          <cell r="B4860" t="str">
            <v>6105AK124-6293-ESPC-0007</v>
          </cell>
          <cell r="C4860" t="str">
            <v>Power Station 1 Photovoltaic Array, Inverters, and Transformers - MV Cables for Solar PV Yard - Cable Termination Specifications</v>
          </cell>
          <cell r="D4860" t="str">
            <v>'-</v>
          </cell>
          <cell r="E4860" t="str">
            <v>RES - Reserved Placeholder</v>
          </cell>
          <cell r="F4860" t="str">
            <v>Pending</v>
          </cell>
        </row>
        <row r="4861">
          <cell r="B4861" t="str">
            <v>6105AK124-6293-ESPC-0008</v>
          </cell>
          <cell r="C4861" t="str">
            <v>Power Station 1 Photovoltaic Array, Inverters, and Transformers - K110 (6291) - LV, Control and Signal Cables (Incl. Gland/Lugs) for Solar Yard - Cable Termination Specifications</v>
          </cell>
          <cell r="D4861" t="str">
            <v>'-</v>
          </cell>
          <cell r="E4861" t="str">
            <v>RES - Reserved Placeholder</v>
          </cell>
          <cell r="F4861" t="str">
            <v>Pending</v>
          </cell>
        </row>
        <row r="4862">
          <cell r="B4862" t="str">
            <v>6105AK124-6293-ESPC-0009</v>
          </cell>
          <cell r="C4862" t="str">
            <v>Power Station 1 Photovoltaic Array, Inverters, and Transformers - K110 (6291) - Cable Racks and Trays for Solar yard - Cable and Conductor Specifications</v>
          </cell>
          <cell r="D4862" t="str">
            <v>'-</v>
          </cell>
          <cell r="E4862" t="str">
            <v>RES - Reserved Placeholder</v>
          </cell>
          <cell r="F4862" t="str">
            <v>Pending</v>
          </cell>
        </row>
        <row r="4863">
          <cell r="B4863" t="str">
            <v>6105AK124-6293-ESPC-0010</v>
          </cell>
          <cell r="C4863" t="str">
            <v>Power Station 1 Photovoltaic Array, Inverters, and Transformers - K110 (6291) - Cable Trench / Tunnels for Solar yard - Cable and Conductor Specifications</v>
          </cell>
          <cell r="D4863" t="str">
            <v>'-</v>
          </cell>
          <cell r="E4863" t="str">
            <v>RES - Reserved Placeholder</v>
          </cell>
          <cell r="F4863" t="str">
            <v>Pending</v>
          </cell>
        </row>
        <row r="4864">
          <cell r="B4864" t="str">
            <v>6105AK124-6293-ESPC-0011</v>
          </cell>
          <cell r="C4864" t="str">
            <v>Power Station 1 Photovoltaic Array, Inverters, and Transformers - K110 (6291) - Cable Trench / Tunnels for Solar yard - Lighting and Luminaire Design</v>
          </cell>
          <cell r="D4864" t="str">
            <v>'-</v>
          </cell>
          <cell r="E4864" t="str">
            <v>RES - Reserved Placeholder</v>
          </cell>
          <cell r="F4864" t="str">
            <v>Pending</v>
          </cell>
        </row>
        <row r="4865">
          <cell r="B4865" t="str">
            <v>6105AK124-6293-ESPC-0012</v>
          </cell>
          <cell r="C4865" t="str">
            <v>Power Station 1 Photovoltaic Array, Inverters, and Transformers - K110 (6291) - Metering Instr. and Weather Station (Incl. PV Performance Man. System) - Cable Termination Specifications</v>
          </cell>
          <cell r="D4865" t="str">
            <v>'-</v>
          </cell>
          <cell r="E4865" t="str">
            <v>RES - Reserved Placeholder</v>
          </cell>
          <cell r="F4865" t="str">
            <v>Pending</v>
          </cell>
        </row>
        <row r="4866">
          <cell r="B4866" t="str">
            <v>6105AK124-6293-ESSD-0001</v>
          </cell>
          <cell r="C4866" t="str">
            <v>Power Station 1 Photovoltaic Array, Inverters, and Transformers - K110 (6291) - Metering Instr. and Weather Station (Incl. PV Performance Man. System) - Solar PV Array Layout and Mounting Structure Design</v>
          </cell>
          <cell r="D4866" t="str">
            <v>'-</v>
          </cell>
          <cell r="E4866" t="str">
            <v>RES - Reserved Placeholder</v>
          </cell>
          <cell r="F4866" t="str">
            <v>Pending</v>
          </cell>
        </row>
        <row r="4867">
          <cell r="B4867" t="str">
            <v>6105AK124-6293-ESTD-0001</v>
          </cell>
          <cell r="C4867" t="str">
            <v>Power Station 1 Photovoltaic Array, Inverters, and Transformers - CCTV and Security System for Solar PV Yard and Buildings - Electrical Equipment Installation Requirements</v>
          </cell>
          <cell r="D4867" t="str">
            <v>'-</v>
          </cell>
          <cell r="E4867" t="str">
            <v>RES - Reserved Placeholder</v>
          </cell>
          <cell r="F4867" t="str">
            <v>Pending</v>
          </cell>
        </row>
        <row r="4868">
          <cell r="B4868" t="str">
            <v>6105AK124-6293-ESTD-0002</v>
          </cell>
          <cell r="C4868" t="str">
            <v>Power Station 1 Photovoltaic Array, Inverters, and Transformers - Small Power and Lighting for Solar PV Yard - Electrical Equipment Installation Requirements</v>
          </cell>
          <cell r="D4868" t="str">
            <v>'-</v>
          </cell>
          <cell r="E4868" t="str">
            <v>RES - Reserved Placeholder</v>
          </cell>
          <cell r="F4868" t="str">
            <v>Pending</v>
          </cell>
        </row>
        <row r="4869">
          <cell r="B4869" t="str">
            <v>6105AK124-6293-ESTD-0003</v>
          </cell>
          <cell r="C4869" t="str">
            <v>Power Station 1 Photovoltaic Array, Inverters, and Transformers - Small Power and Lighting for Solar PV Yard - Earth Map and Bonding Design</v>
          </cell>
          <cell r="D4869" t="str">
            <v>'-</v>
          </cell>
          <cell r="E4869" t="str">
            <v>RES - Reserved Placeholder</v>
          </cell>
          <cell r="F4869" t="str">
            <v>Pending</v>
          </cell>
        </row>
        <row r="4870">
          <cell r="B4870" t="str">
            <v>6105AK124-6293-ESTD-0004</v>
          </cell>
          <cell r="C4870" t="str">
            <v>Power Station 1 Photovoltaic Array, Inverters, and Transformers - Small Power and Lighting for Solar PV Yard - Electrical Design Standards</v>
          </cell>
          <cell r="D4870" t="str">
            <v>'-</v>
          </cell>
          <cell r="E4870" t="str">
            <v>RES - Reserved Placeholder</v>
          </cell>
          <cell r="F4870" t="str">
            <v>Pending</v>
          </cell>
        </row>
        <row r="4871">
          <cell r="B4871" t="str">
            <v>6105AK124-6293-ESTD-0005</v>
          </cell>
          <cell r="C4871" t="str">
            <v>Power Station 1 Photovoltaic Array, Inverters, and Transformers - MV Cables for Solar PV Yard - Electrical Equipment Installation Requirements</v>
          </cell>
          <cell r="D4871" t="str">
            <v>'-</v>
          </cell>
          <cell r="E4871" t="str">
            <v>RES - Reserved Placeholder</v>
          </cell>
          <cell r="F4871" t="str">
            <v>Pending</v>
          </cell>
        </row>
        <row r="4872">
          <cell r="B4872" t="str">
            <v>6105AK124-6293-ESTD-0006</v>
          </cell>
          <cell r="C4872" t="str">
            <v>Power Station 1 Photovoltaic Array, Inverters, and Transformers - K110 (6291) - LV, Control and Signal Cables (Incl. Gland/Lugs) for Solar Yard - Electrical Equipment Installation Requirements</v>
          </cell>
          <cell r="D4872" t="str">
            <v>'-</v>
          </cell>
          <cell r="E4872" t="str">
            <v>RES - Reserved Placeholder</v>
          </cell>
          <cell r="F4872" t="str">
            <v>Pending</v>
          </cell>
        </row>
        <row r="4873">
          <cell r="B4873" t="str">
            <v>6105AK124-6293-ESTD-0007</v>
          </cell>
          <cell r="C4873" t="str">
            <v>Power Station 1 Photovoltaic Array, Inverters, and Transformers - K110 (6291) - Cable Racks and Trays for Solar yard - Thermal Management and Fire Prevention Design</v>
          </cell>
          <cell r="D4873" t="str">
            <v>'-</v>
          </cell>
          <cell r="E4873" t="str">
            <v>RES - Reserved Placeholder</v>
          </cell>
          <cell r="F4873" t="str">
            <v>Pending</v>
          </cell>
        </row>
        <row r="4874">
          <cell r="B4874" t="str">
            <v>6105AK124-6293-ESTD-0008</v>
          </cell>
          <cell r="C4874" t="str">
            <v>Power Station 1 Photovoltaic Array, Inverters, and Transformers - K110 (6291) - Cable Trench / Tunnels for Solar yard - Electrical Equipment Installation Requirements</v>
          </cell>
          <cell r="D4874" t="str">
            <v>'-</v>
          </cell>
          <cell r="E4874" t="str">
            <v>RES - Reserved Placeholder</v>
          </cell>
          <cell r="F4874" t="str">
            <v>Pending</v>
          </cell>
        </row>
        <row r="4875">
          <cell r="B4875" t="str">
            <v>6105AK124-6293-ESTD-0009</v>
          </cell>
          <cell r="C4875" t="str">
            <v>Power Station 1 Photovoltaic Array, Inverters, and Transformers - K110 (6291) - Cable Trench / Tunnels for Solar yard - Electrical Design Standards</v>
          </cell>
          <cell r="D4875" t="str">
            <v>'-</v>
          </cell>
          <cell r="E4875" t="str">
            <v>RES - Reserved Placeholder</v>
          </cell>
          <cell r="F4875" t="str">
            <v>Pending</v>
          </cell>
        </row>
        <row r="4876">
          <cell r="B4876" t="str">
            <v>6105AK124-6293-ESTD-0010</v>
          </cell>
          <cell r="C4876" t="str">
            <v>Power Station 1 Photovoltaic Array, Inverters, and Transformers - K110 (6291) - Cable Trench / Tunnels for Solar yard - Thermal Management and Fire Prevention Design</v>
          </cell>
          <cell r="D4876" t="str">
            <v>'-</v>
          </cell>
          <cell r="E4876" t="str">
            <v>RES - Reserved Placeholder</v>
          </cell>
          <cell r="F4876" t="str">
            <v>Pending</v>
          </cell>
        </row>
        <row r="4877">
          <cell r="B4877" t="str">
            <v>6105AK124-6293-ESTD-0011</v>
          </cell>
          <cell r="C4877" t="str">
            <v>Power Station 1 Photovoltaic Array, Inverters, and Transformers - K110 (6291) - Lightning Protection System for Solar PV Panels and Yard - Electrical Design Standards</v>
          </cell>
          <cell r="D4877" t="str">
            <v>'-</v>
          </cell>
          <cell r="E4877" t="str">
            <v>RES - Reserved Placeholder</v>
          </cell>
          <cell r="F4877" t="str">
            <v>Pending</v>
          </cell>
        </row>
        <row r="4878">
          <cell r="B4878" t="str">
            <v>6105AK124-6293-ESTD-0012</v>
          </cell>
          <cell r="C4878" t="str">
            <v>Power Station 1 Photovoltaic Array, Inverters, and Transformers - K110 (6291) - Lightning Protection System for Solar PV Panels and Yard - Earth Map and Bonding Design</v>
          </cell>
          <cell r="D4878" t="str">
            <v>'-</v>
          </cell>
          <cell r="E4878" t="str">
            <v>RES - Reserved Placeholder</v>
          </cell>
          <cell r="F4878" t="str">
            <v>Pending</v>
          </cell>
        </row>
        <row r="4879">
          <cell r="B4879" t="str">
            <v>6105AK124-6293-ESTD-0013</v>
          </cell>
          <cell r="C4879" t="str">
            <v>Power Station 1 Photovoltaic Array, Inverters, and Transformers - K110 (6291) - Lightning Protection System for Solar PV Panels and Yard - Thermal Management and Fire Prevention Design</v>
          </cell>
          <cell r="D4879" t="str">
            <v>'-</v>
          </cell>
          <cell r="E4879" t="str">
            <v>RES - Reserved Placeholder</v>
          </cell>
          <cell r="F4879" t="str">
            <v>Pending</v>
          </cell>
        </row>
        <row r="4880">
          <cell r="B4880" t="str">
            <v>6105AK124-6293-ESTD-0014</v>
          </cell>
          <cell r="C4880" t="str">
            <v>Power Station 1 Photovoltaic Array, Inverters, and Transformers - K110 (6291) - Earthing System for Solar Yard - Earth Map and Bonding Design</v>
          </cell>
          <cell r="D4880" t="str">
            <v>'-</v>
          </cell>
          <cell r="E4880" t="str">
            <v>RES - Reserved Placeholder</v>
          </cell>
          <cell r="F4880" t="str">
            <v>Pending</v>
          </cell>
        </row>
        <row r="4881">
          <cell r="B4881" t="str">
            <v>6105AK124-6293-ESTD-0015</v>
          </cell>
          <cell r="C4881" t="str">
            <v>Power Station 1 Photovoltaic Array, Inverters, and Transformers - K110 (6291) - Earthing System for Solar Yard - Electrical Design Standards</v>
          </cell>
          <cell r="D4881" t="str">
            <v>'-</v>
          </cell>
          <cell r="E4881" t="str">
            <v>RES - Reserved Placeholder</v>
          </cell>
          <cell r="F4881" t="str">
            <v>Pending</v>
          </cell>
        </row>
        <row r="4882">
          <cell r="B4882" t="str">
            <v>6105AK124-6293-ESTD-0016</v>
          </cell>
          <cell r="C4882" t="str">
            <v>Power Station 1 Photovoltaic Array, Inverters, and Transformers - K110 (6291) - Metering Instr. and Weather Station (Incl. PV Performance Man. System) - Electrical Equipment Installation Requirements</v>
          </cell>
          <cell r="D4882" t="str">
            <v>'-</v>
          </cell>
          <cell r="E4882" t="str">
            <v>RES - Reserved Placeholder</v>
          </cell>
          <cell r="F4882" t="str">
            <v>Pending</v>
          </cell>
        </row>
        <row r="4883">
          <cell r="B4883" t="str">
            <v>6105AK124-6293-FDIA-0001</v>
          </cell>
          <cell r="C4883" t="str">
            <v>Power Station 1 Photovoltaic Array, Inverters, and Transformers - CCTV and Security System for Solar PV Yard and Buildings - Control Network Architecture Design</v>
          </cell>
          <cell r="D4883" t="str">
            <v>'-</v>
          </cell>
          <cell r="E4883" t="str">
            <v>RES - Reserved Placeholder</v>
          </cell>
          <cell r="F4883" t="str">
            <v>Pending</v>
          </cell>
        </row>
        <row r="4884">
          <cell r="B4884" t="str">
            <v>6105AK124-6293-FDIA-0002</v>
          </cell>
          <cell r="C4884" t="str">
            <v>Power Station 1 Photovoltaic Array, Inverters, and Transformers - CCTV and Security System for Solar PV Yard and Buildings - Control Network Communication Design</v>
          </cell>
          <cell r="D4884" t="str">
            <v>'-</v>
          </cell>
          <cell r="E4884" t="str">
            <v>RES - Reserved Placeholder</v>
          </cell>
          <cell r="F4884" t="str">
            <v>Pending</v>
          </cell>
        </row>
        <row r="4885">
          <cell r="B4885" t="str">
            <v>6105AK124-6293-FDIA-0003</v>
          </cell>
          <cell r="C4885" t="str">
            <v>Power Station 1 Photovoltaic Array, Inverters, and Transformers - CCTV and Security System for Solar PV Yard and Buildings - Control System UPS and Back-up Systems Design</v>
          </cell>
          <cell r="D4885" t="str">
            <v>'-</v>
          </cell>
          <cell r="E4885" t="str">
            <v>RES - Reserved Placeholder</v>
          </cell>
          <cell r="F4885" t="str">
            <v>Pending</v>
          </cell>
        </row>
        <row r="4886">
          <cell r="B4886" t="str">
            <v>6105AK124-6293-FDIA-0004</v>
          </cell>
          <cell r="C4886" t="str">
            <v>Power Station 1 Photovoltaic Array, Inverters, and Transformers - K110 (6291) - Cable Racks and Trays for Solar yard - Control Network Architecture Design</v>
          </cell>
          <cell r="D4886" t="str">
            <v>'-</v>
          </cell>
          <cell r="E4886" t="str">
            <v>RES - Reserved Placeholder</v>
          </cell>
          <cell r="F4886" t="str">
            <v>Pending</v>
          </cell>
        </row>
        <row r="4887">
          <cell r="B4887" t="str">
            <v>6105AK124-6293-FDIA-0005</v>
          </cell>
          <cell r="C4887" t="str">
            <v>Power Station 1 Photovoltaic Array, Inverters, and Transformers - K110 (6291) - Earthing System for Solar Yard - Interface Panel and I/O Schematics</v>
          </cell>
          <cell r="D4887" t="str">
            <v>'-</v>
          </cell>
          <cell r="E4887" t="str">
            <v>RES - Reserved Placeholder</v>
          </cell>
          <cell r="F4887" t="str">
            <v>Pending</v>
          </cell>
        </row>
        <row r="4888">
          <cell r="B4888" t="str">
            <v>6105AK124-6293-FSPC-0001</v>
          </cell>
          <cell r="C4888" t="str">
            <v>Power Station 1 Photovoltaic Array, Inverters, and Transformers - CCTV and Security System for Solar PV Yard and Buildings - Control System Design Requirements</v>
          </cell>
          <cell r="D4888" t="str">
            <v>'-</v>
          </cell>
          <cell r="E4888" t="str">
            <v>RES - Reserved Placeholder</v>
          </cell>
          <cell r="F4888" t="str">
            <v>Pending</v>
          </cell>
        </row>
        <row r="4889">
          <cell r="B4889" t="str">
            <v>6105AK124-6293-FSPC-0002</v>
          </cell>
          <cell r="C4889" t="str">
            <v>Power Station 1 Photovoltaic Array, Inverters, and Transformers - CCTV and Security System for Solar PV Yard and Buildings - Historian and Server Design</v>
          </cell>
          <cell r="D4889" t="str">
            <v>'-</v>
          </cell>
          <cell r="E4889" t="str">
            <v>RES - Reserved Placeholder</v>
          </cell>
          <cell r="F4889" t="str">
            <v>Pending</v>
          </cell>
        </row>
        <row r="4890">
          <cell r="B4890" t="str">
            <v>6105AK124-6293-ICAL-0001</v>
          </cell>
          <cell r="C4890" t="str">
            <v>Power Station 1 Photovoltaic Array, Inverters, and Transformers - K110 (6291) - Metering Instr. and Weather Station (Incl. PV Performance Man. System) - Instrument Sizing and Specification Sheets</v>
          </cell>
          <cell r="D4890" t="str">
            <v>'-</v>
          </cell>
          <cell r="E4890" t="str">
            <v>RES - Reserved Placeholder</v>
          </cell>
          <cell r="F4890" t="str">
            <v>Pending</v>
          </cell>
        </row>
        <row r="4891">
          <cell r="B4891" t="str">
            <v>6105AK124-6293-IDBD-0002</v>
          </cell>
          <cell r="C4891" t="str">
            <v>Power Station 1 Photovoltaic Array, Inverters, and Transformers - Perimeter Fencing and Access Gates for Solar PV Yard - Security System and Access Control Design</v>
          </cell>
          <cell r="D4891" t="str">
            <v>'-</v>
          </cell>
          <cell r="E4891" t="str">
            <v>RES - Reserved Placeholder</v>
          </cell>
          <cell r="F4891" t="str">
            <v>Pending</v>
          </cell>
        </row>
        <row r="4892">
          <cell r="B4892" t="str">
            <v>6105AK124-6293-IDBD-0003</v>
          </cell>
          <cell r="C4892" t="str">
            <v>Power Station 1 Photovoltaic Array, Inverters, and Transformers - CCTV and Security System for Solar PV Yard and Buildings - Security System and Access Control Design</v>
          </cell>
          <cell r="D4892" t="str">
            <v>'-</v>
          </cell>
          <cell r="E4892" t="str">
            <v>RES - Reserved Placeholder</v>
          </cell>
          <cell r="F4892" t="str">
            <v>Pending</v>
          </cell>
        </row>
        <row r="4893">
          <cell r="B4893" t="str">
            <v>6105AK124-6293-IDIA-0001</v>
          </cell>
          <cell r="C4893" t="str">
            <v>Power Station 1 Photovoltaic Array, Inverters, and Transformers - Perimeter Fencing and Access Gates for Solar PV Yard - Closed Circuit Television (CCTV) Design</v>
          </cell>
          <cell r="D4893" t="str">
            <v>'-</v>
          </cell>
          <cell r="E4893" t="str">
            <v>RES - Reserved Placeholder</v>
          </cell>
          <cell r="F4893" t="str">
            <v>Pending</v>
          </cell>
        </row>
        <row r="4894">
          <cell r="B4894" t="str">
            <v>6105AK124-6293-IDIA-0002</v>
          </cell>
          <cell r="C4894" t="str">
            <v>Power Station 1 Photovoltaic Array, Inverters, and Transformers - CCTV and Security System for Solar PV Yard and Buildings - Closed Circuit Television (CCTV) Design</v>
          </cell>
          <cell r="D4894" t="str">
            <v>'-</v>
          </cell>
          <cell r="E4894" t="str">
            <v>RES - Reserved Placeholder</v>
          </cell>
          <cell r="F4894" t="str">
            <v>Pending</v>
          </cell>
        </row>
        <row r="4895">
          <cell r="B4895" t="str">
            <v>6105AK124-6293-IITD-0001</v>
          </cell>
          <cell r="C4895" t="str">
            <v>Power Station 1 Photovoltaic Array, Inverters, and Transformers - CCTV and Security System for Solar PV Yard and Buildings - Instrument Wiring Loop Diagrams and Cable Schedule</v>
          </cell>
          <cell r="D4895" t="str">
            <v>'-</v>
          </cell>
          <cell r="E4895" t="str">
            <v>RES - Reserved Placeholder</v>
          </cell>
          <cell r="F4895" t="str">
            <v>Pending</v>
          </cell>
        </row>
        <row r="4896">
          <cell r="B4896" t="str">
            <v>6105AK124-6293-IITD-0002</v>
          </cell>
          <cell r="C4896" t="str">
            <v>Power Station 1 Photovoltaic Array, Inverters, and Transformers - K110 (6291) - Metering Instr. and Weather Station (Incl. PV Performance Man. System) - Instrument Wiring Loop Diagrams and Cable Schedule</v>
          </cell>
          <cell r="D4896" t="str">
            <v>'-</v>
          </cell>
          <cell r="E4896" t="str">
            <v>RES - Reserved Placeholder</v>
          </cell>
          <cell r="F4896" t="str">
            <v>Pending</v>
          </cell>
        </row>
        <row r="4897">
          <cell r="B4897" t="str">
            <v>6105AK124-6293-ILST-0001</v>
          </cell>
          <cell r="C4897" t="str">
            <v>Power Station 1 Photovoltaic Array, Inverters, and Transformers - CCTV and Security System for Solar PV Yard and Buildings - Instrumentation Equipment Tag Register</v>
          </cell>
          <cell r="D4897" t="str">
            <v>'-</v>
          </cell>
          <cell r="E4897" t="str">
            <v>RES - Reserved Placeholder</v>
          </cell>
          <cell r="F4897" t="str">
            <v>Pending</v>
          </cell>
        </row>
        <row r="4898">
          <cell r="B4898" t="str">
            <v>6105AK124-6293-ILST-0002</v>
          </cell>
          <cell r="C4898" t="str">
            <v>Power Station 1 Photovoltaic Array, Inverters, and Transformers - K110 (6291) - Metering Instr. and Weather Station (Incl. PV Performance Man. System) - Instrumentation Equipment Tag Register</v>
          </cell>
          <cell r="D4898" t="str">
            <v>'-</v>
          </cell>
          <cell r="E4898" t="str">
            <v>RES - Reserved Placeholder</v>
          </cell>
          <cell r="F4898" t="str">
            <v>Pending</v>
          </cell>
        </row>
        <row r="4899">
          <cell r="B4899" t="str">
            <v>6105AK124-6293-ILST-0003</v>
          </cell>
          <cell r="C4899" t="str">
            <v>Power Station 1 Photovoltaic Array, Inverters, and Transformers - K110 (6291) - Metering Instr. and Weather Station (Incl. PV Performance Man. System) - Equipment Alarm and Trip Level Register</v>
          </cell>
          <cell r="D4899" t="str">
            <v>'-</v>
          </cell>
          <cell r="E4899" t="str">
            <v>RES - Reserved Placeholder</v>
          </cell>
          <cell r="F4899" t="str">
            <v>Pending</v>
          </cell>
        </row>
        <row r="4900">
          <cell r="B4900" t="str">
            <v>6105AK124-6293-IQRA-0001</v>
          </cell>
          <cell r="C4900" t="str">
            <v>Power Station 1 Photovoltaic Array, Inverters, and Transformers - K110 (6291) - Panel Cleaning Systems Infrastructure - Risk Assessment: Hazardous Substances</v>
          </cell>
          <cell r="D4900" t="str">
            <v>'-</v>
          </cell>
          <cell r="E4900" t="str">
            <v>RES - Reserved Placeholder</v>
          </cell>
          <cell r="F4900" t="str">
            <v>Pending</v>
          </cell>
        </row>
        <row r="4901">
          <cell r="B4901" t="str">
            <v>6105AK124-6293-ISPC-0001</v>
          </cell>
          <cell r="C4901" t="str">
            <v>Power Station 1 Photovoltaic Array, Inverters, and Transformers - CCTV and Security System for Solar PV Yard and Buildings - Instrument Communication Protocols Specification</v>
          </cell>
          <cell r="D4901" t="str">
            <v>'-</v>
          </cell>
          <cell r="E4901" t="str">
            <v>RES - Reserved Placeholder</v>
          </cell>
          <cell r="F4901" t="str">
            <v>Pending</v>
          </cell>
        </row>
        <row r="4902">
          <cell r="B4902" t="str">
            <v>6105AK124-6293-ISPC-0002</v>
          </cell>
          <cell r="C4902" t="str">
            <v>Power Station 1 Photovoltaic Array, Inverters, and Transformers - K110 (6291) - Earthing System for Solar Yard - Junction Box and Interface Cabinet Design</v>
          </cell>
          <cell r="D4902" t="str">
            <v>'-</v>
          </cell>
          <cell r="E4902" t="str">
            <v>RES - Reserved Placeholder</v>
          </cell>
          <cell r="F4902" t="str">
            <v>Pending</v>
          </cell>
        </row>
        <row r="4903">
          <cell r="B4903" t="str">
            <v>6105AK124-6293-ISPC-0003</v>
          </cell>
          <cell r="C4903" t="str">
            <v>Power Station 1 Photovoltaic Array, Inverters, and Transformers - K110 (6291) - Metering Instr. and Weather Station (Incl. PV Performance Man. System) - Junction Box and Interface Cabinet Design</v>
          </cell>
          <cell r="D4903" t="str">
            <v>'-</v>
          </cell>
          <cell r="E4903" t="str">
            <v>RES - Reserved Placeholder</v>
          </cell>
          <cell r="F4903" t="str">
            <v>Pending</v>
          </cell>
        </row>
        <row r="4904">
          <cell r="B4904" t="str">
            <v>6105AK124-6293-MCAL-0001</v>
          </cell>
          <cell r="C4904" t="str">
            <v>Power Station 1 Photovoltaic Array, Inverters, and Transformers - K110 (6291) - Cable Racks and Trays for Solar yard - Vessel and Structure Design with Stress Analysis Calcs</v>
          </cell>
          <cell r="D4904" t="str">
            <v>'-</v>
          </cell>
          <cell r="E4904" t="str">
            <v>RES - Reserved Placeholder</v>
          </cell>
          <cell r="F4904" t="str">
            <v>Pending</v>
          </cell>
        </row>
        <row r="4905">
          <cell r="B4905" t="str">
            <v>6105AK124-6293-MCAL-0002</v>
          </cell>
          <cell r="C4905" t="str">
            <v>Power Station 1 Photovoltaic Array, Inverters, and Transformers - K110 (6291) - Panel Cleaning Systems Infrastructure - Piping Pressure Drop Calculations</v>
          </cell>
          <cell r="D4905" t="str">
            <v>'-</v>
          </cell>
          <cell r="E4905" t="str">
            <v>RES - Reserved Placeholder</v>
          </cell>
          <cell r="F4905" t="str">
            <v>Pending</v>
          </cell>
        </row>
        <row r="4906">
          <cell r="B4906" t="str">
            <v>6105AK124-6293-MEQL-0001</v>
          </cell>
          <cell r="C4906" t="str">
            <v>Power Station 1 Photovoltaic Array, Inverters, and Transformers - K110 (6291) - Panel Cleaning Systems Infrastructure - Mechanical Equipment Register with Specifications</v>
          </cell>
          <cell r="D4906" t="str">
            <v>'-</v>
          </cell>
          <cell r="E4906" t="str">
            <v>RES - Reserved Placeholder</v>
          </cell>
          <cell r="F4906" t="str">
            <v>Pending</v>
          </cell>
        </row>
        <row r="4907">
          <cell r="B4907" t="str">
            <v>6105AK124-6293-MISO-0001</v>
          </cell>
          <cell r="C4907" t="str">
            <v>Power Station 1 Photovoltaic Array, Inverters, and Transformers - K110 (6291) - Panel Cleaning Systems Infrastructure - Piping Isometric Design and Layouts</v>
          </cell>
          <cell r="D4907" t="str">
            <v>'-</v>
          </cell>
          <cell r="E4907" t="str">
            <v>RES - Reserved Placeholder</v>
          </cell>
          <cell r="F4907" t="str">
            <v>Pending</v>
          </cell>
        </row>
        <row r="4908">
          <cell r="B4908" t="str">
            <v>6105AK124-6293-MPRC-0001</v>
          </cell>
          <cell r="C4908" t="str">
            <v>Power Station 1 Photovoltaic Array, Inverters, and Transformers - K110 (6291) - Terrace, Roads and Access-ways for Solar Yard - Rigging Study and Lifting Equipment Design</v>
          </cell>
          <cell r="D4908" t="str">
            <v>'-</v>
          </cell>
          <cell r="E4908" t="str">
            <v>RES - Reserved Placeholder</v>
          </cell>
          <cell r="F4908" t="str">
            <v>Pending</v>
          </cell>
        </row>
        <row r="4909">
          <cell r="B4909" t="str">
            <v>6105AK124-6293-MPRC-0002</v>
          </cell>
          <cell r="C4909" t="str">
            <v>Power Station 1 Photovoltaic Array, Inverters, and Transformers - K110 (6291) - Panel Cleaning Systems Infrastructure - Rigging Study and Lifting Equipment Design</v>
          </cell>
          <cell r="D4909" t="str">
            <v>'-</v>
          </cell>
          <cell r="E4909" t="str">
            <v>RES - Reserved Placeholder</v>
          </cell>
          <cell r="F4909" t="str">
            <v>Pending</v>
          </cell>
        </row>
        <row r="4910">
          <cell r="B4910" t="str">
            <v>6105AK124-6293-MPRC-0003</v>
          </cell>
          <cell r="C4910" t="str">
            <v>Power Station 1 Photovoltaic Array, Inverters, and Transformers - K110 (6291) - Panel Cleaning Systems Infrastructure - Fastener Specification and Torque Procedures</v>
          </cell>
          <cell r="D4910" t="str">
            <v>'-</v>
          </cell>
          <cell r="E4910" t="str">
            <v>RES - Reserved Placeholder</v>
          </cell>
          <cell r="F4910" t="str">
            <v>Pending</v>
          </cell>
        </row>
        <row r="4911">
          <cell r="B4911" t="str">
            <v>6105AK124-6293-MPSP-0001</v>
          </cell>
          <cell r="C4911" t="str">
            <v>Power Station 1 Photovoltaic Array, Inverters, and Transformers - MV Cables for Solar PV Yard - Pipe and Cable Support Racks Design</v>
          </cell>
          <cell r="D4911" t="str">
            <v>'-</v>
          </cell>
          <cell r="E4911" t="str">
            <v>RES - Reserved Placeholder</v>
          </cell>
          <cell r="F4911" t="str">
            <v>Pending</v>
          </cell>
        </row>
        <row r="4912">
          <cell r="B4912" t="str">
            <v>6105AK124-6293-MPSP-0002</v>
          </cell>
          <cell r="C4912" t="str">
            <v>Power Station 1 Photovoltaic Array, Inverters, and Transformers - K110 (6291) - LV, Control and Signal Cables (Incl. Gland/Lugs) for Solar Yard - Pipe and Cable Support Racks Design</v>
          </cell>
          <cell r="D4912" t="str">
            <v>'-</v>
          </cell>
          <cell r="E4912" t="str">
            <v>RES - Reserved Placeholder</v>
          </cell>
          <cell r="F4912" t="str">
            <v>Pending</v>
          </cell>
        </row>
        <row r="4913">
          <cell r="B4913" t="str">
            <v>6105AK124-6293-MPSP-0003</v>
          </cell>
          <cell r="C4913" t="str">
            <v>Power Station 1 Photovoltaic Array, Inverters, and Transformers - K110 (6291) - Cable Racks and Trays for Solar yard - Pipe and Cable Support Racks Design</v>
          </cell>
          <cell r="D4913" t="str">
            <v>'-</v>
          </cell>
          <cell r="E4913" t="str">
            <v>RES - Reserved Placeholder</v>
          </cell>
          <cell r="F4913" t="str">
            <v>Pending</v>
          </cell>
        </row>
        <row r="4914">
          <cell r="B4914" t="str">
            <v>6105AK124-6293-MQAD-0001</v>
          </cell>
          <cell r="C4914" t="str">
            <v>Power Station 1 Photovoltaic Array, Inverters, and Transformers - K110 (6291) - Panel Cleaning Systems Infrastructure - Fabrication Inspection QC Pack (Incl. NDT)</v>
          </cell>
          <cell r="D4914" t="str">
            <v>'-</v>
          </cell>
          <cell r="E4914" t="str">
            <v>RES - Reserved Placeholder</v>
          </cell>
          <cell r="F4914" t="str">
            <v>Pending</v>
          </cell>
        </row>
        <row r="4915">
          <cell r="B4915" t="str">
            <v>6105AK124-6293-MSPC-0001</v>
          </cell>
          <cell r="C4915" t="str">
            <v>Power Station 1 Photovoltaic Array, Inverters, and Transformers - K110 (6291) - Cable Racks and Trays for Solar yard - Material Selection and Verification Specification</v>
          </cell>
          <cell r="D4915" t="str">
            <v>'-</v>
          </cell>
          <cell r="E4915" t="str">
            <v>RES - Reserved Placeholder</v>
          </cell>
          <cell r="F4915" t="str">
            <v>Pending</v>
          </cell>
        </row>
        <row r="4916">
          <cell r="B4916" t="str">
            <v>6105AK124-6293-MSPC-0002</v>
          </cell>
          <cell r="C4916" t="str">
            <v>Power Station 1 Photovoltaic Array, Inverters, and Transformers - K110 (6291) - Panel Cleaning Systems Infrastructure - Material Selection and Verification Specification</v>
          </cell>
          <cell r="D4916" t="str">
            <v>'-</v>
          </cell>
          <cell r="E4916" t="str">
            <v>RES - Reserved Placeholder</v>
          </cell>
          <cell r="F4916" t="str">
            <v>Pending</v>
          </cell>
        </row>
        <row r="4917">
          <cell r="B4917" t="str">
            <v>6105AK124-6293-MSPC-0003</v>
          </cell>
          <cell r="C4917" t="str">
            <v>Power Station 1 Photovoltaic Array, Inverters, and Transformers - K110 (6291) - Panel Cleaning Systems Infrastructure - Gasket Schedule and Material Specification</v>
          </cell>
          <cell r="D4917" t="str">
            <v>'-</v>
          </cell>
          <cell r="E4917" t="str">
            <v>RES - Reserved Placeholder</v>
          </cell>
          <cell r="F4917" t="str">
            <v>Pending</v>
          </cell>
        </row>
        <row r="4918">
          <cell r="B4918" t="str">
            <v>6105AK124-6293-MSPC-0004</v>
          </cell>
          <cell r="C4918" t="str">
            <v>Power Station 1 Photovoltaic Array, Inverters, and Transformers - K110 (6291) - Panel Cleaning Systems Infrastructure - Manual Isolation Valve Design Specification</v>
          </cell>
          <cell r="D4918" t="str">
            <v>'-</v>
          </cell>
          <cell r="E4918" t="str">
            <v>RES - Reserved Placeholder</v>
          </cell>
          <cell r="F4918" t="str">
            <v>Pending</v>
          </cell>
        </row>
        <row r="4919">
          <cell r="B4919" t="str">
            <v>6105AK124-6293-TRPT-0001</v>
          </cell>
          <cell r="C4919" t="str">
            <v>Power Station 1 Photovoltaic Array, Inverters, and Transformers - Perimeter Fencing and Access Gates for Solar PV Yard - Site Surveying and Geotechnical Report</v>
          </cell>
          <cell r="D4919" t="str">
            <v>'-</v>
          </cell>
          <cell r="E4919" t="str">
            <v>RES - Reserved Placeholder</v>
          </cell>
          <cell r="F4919" t="str">
            <v>Pending</v>
          </cell>
        </row>
        <row r="4920">
          <cell r="B4920" t="str">
            <v>6105AK124-6293-TRPT-0002</v>
          </cell>
          <cell r="C4920" t="str">
            <v>Power Station 1 Photovoltaic Array, Inverters, and Transformers - K110 (6291) - Terrace, Roads and Access-ways for Solar Yard - Site Surveying and Geotechnical Report</v>
          </cell>
          <cell r="D4920" t="str">
            <v>'-</v>
          </cell>
          <cell r="E4920" t="str">
            <v>RES - Reserved Placeholder</v>
          </cell>
          <cell r="F4920" t="str">
            <v>Pending</v>
          </cell>
        </row>
        <row r="4921">
          <cell r="B4921" t="str">
            <v>6105AK124-6293-TSPC-0001</v>
          </cell>
          <cell r="C4921" t="str">
            <v>Power Station 1 Photovoltaic Array, Inverters, and Transformers - K110 (6291) - Cable Trench / Tunnels for Solar yard - Civil Design and Requirements</v>
          </cell>
          <cell r="D4921" t="str">
            <v>'-</v>
          </cell>
          <cell r="E4921" t="str">
            <v>RES - Reserved Placeholder</v>
          </cell>
          <cell r="F4921" t="str">
            <v>Pending</v>
          </cell>
        </row>
        <row r="4922">
          <cell r="B4922" t="str">
            <v>6105AK124-6293-TSPC-0002</v>
          </cell>
          <cell r="C4922" t="str">
            <v>Power Station 1 Photovoltaic Array, Inverters, and Transformers - K110 (6291) - Earthing System for Solar Yard - Civil Design and Requirements</v>
          </cell>
          <cell r="D4922" t="str">
            <v>'-</v>
          </cell>
          <cell r="E4922" t="str">
            <v>RES - Reserved Placeholder</v>
          </cell>
          <cell r="F4922" t="str">
            <v>Pending</v>
          </cell>
        </row>
        <row r="4923">
          <cell r="B4923" t="str">
            <v>6105AK124-6293-TSPC-0003</v>
          </cell>
          <cell r="C4923" t="str">
            <v>Power Station 1 Photovoltaic Array, Inverters, and Transformers - K110 (6291) - Panel Cleaning Systems Infrastructure - Civil Design and Requirements</v>
          </cell>
          <cell r="D4923" t="str">
            <v>'-</v>
          </cell>
          <cell r="E4923" t="str">
            <v>RES - Reserved Placeholder</v>
          </cell>
          <cell r="F4923" t="str">
            <v>Pending</v>
          </cell>
        </row>
        <row r="4924">
          <cell r="B4924" t="str">
            <v>6105AK124-6293-WELE-0001</v>
          </cell>
          <cell r="C4924" t="str">
            <v>Power Station 1 Photovoltaic Array, Inverters, and Transformers - K110 (6291) - Cable Trench / Tunnels for Solar yard - Bulk Earth Works Design and Report</v>
          </cell>
          <cell r="D4924" t="str">
            <v>'-</v>
          </cell>
          <cell r="E4924" t="str">
            <v>RES - Reserved Placeholder</v>
          </cell>
          <cell r="F4924" t="str">
            <v>Pending</v>
          </cell>
        </row>
        <row r="4925">
          <cell r="B4925" t="str">
            <v>6105AK124-6293-WELE-0002</v>
          </cell>
          <cell r="C4925" t="str">
            <v>Power Station 1 Photovoltaic Array, Inverters, and Transformers - K110 (6291) - Terrace, Roads and Access-ways for Solar Yard - Bulk Earth Works Design and Report</v>
          </cell>
          <cell r="D4925" t="str">
            <v>'-</v>
          </cell>
          <cell r="E4925" t="str">
            <v>RES - Reserved Placeholder</v>
          </cell>
          <cell r="F4925" t="str">
            <v>Pending</v>
          </cell>
        </row>
        <row r="4926">
          <cell r="B4926" t="str">
            <v>6105AK124-6293-WLAY-0001</v>
          </cell>
          <cell r="C4926" t="str">
            <v>Power Station 1 Photovoltaic Array, Inverters, and Transformers - K110 (6291) - Cable Trench / Tunnels for Solar yard - Drainage, Run-off and Impoundment Design</v>
          </cell>
          <cell r="D4926" t="str">
            <v>'-</v>
          </cell>
          <cell r="E4926" t="str">
            <v>RES - Reserved Placeholder</v>
          </cell>
          <cell r="F4926" t="str">
            <v>Pending</v>
          </cell>
        </row>
        <row r="4927">
          <cell r="B4927" t="str">
            <v>6105AK124-6293-WLAY-0002</v>
          </cell>
          <cell r="C4927" t="str">
            <v>Power Station 1 Photovoltaic Array, Inverters, and Transformers - K110 (6291) - Terrace, Roads and Access-ways for Solar Yard - Drainage, Run-off and Impoundment Design</v>
          </cell>
          <cell r="D4927" t="str">
            <v>'-</v>
          </cell>
          <cell r="E4927" t="str">
            <v>RES - Reserved Placeholder</v>
          </cell>
          <cell r="F4927" t="str">
            <v>Pending</v>
          </cell>
        </row>
        <row r="4928">
          <cell r="B4928" t="str">
            <v>6105AK124-6293-WLAY-0003</v>
          </cell>
          <cell r="C4928" t="str">
            <v>Power Station 1 Photovoltaic Array, Inverters, and Transformers - K110 (6291) - Panel Cleaning Systems Infrastructure - Drainage, Run-off and Impoundment Design</v>
          </cell>
          <cell r="D4928" t="str">
            <v>'-</v>
          </cell>
          <cell r="E4928" t="str">
            <v>RES - Reserved Placeholder</v>
          </cell>
          <cell r="F4928" t="str">
            <v>Pending</v>
          </cell>
        </row>
        <row r="4929">
          <cell r="B4929" t="str">
            <v>6105AK124-6293-WTRP-0001</v>
          </cell>
          <cell r="C4929" t="str">
            <v>Power Station 1 Photovoltaic Array, Inverters, and Transformers - MV Cables for Solar PV Yard - Soil Classification and Nomination Deliverables</v>
          </cell>
          <cell r="D4929" t="str">
            <v>'-</v>
          </cell>
          <cell r="E4929" t="str">
            <v>RES - Reserved Placeholder</v>
          </cell>
          <cell r="F4929" t="str">
            <v>Pending</v>
          </cell>
        </row>
        <row r="4930">
          <cell r="B4930" t="str">
            <v>6105AK124-6293-WTRP-0002</v>
          </cell>
          <cell r="C4930" t="str">
            <v>Power Station 1 Photovoltaic Array, Inverters, and Transformers - K110 (6291) - LV, Control and Signal Cables (Incl. Gland/Lugs) for Solar Yard - Soil Classification and Nomination Deliverables</v>
          </cell>
          <cell r="D4930" t="str">
            <v>'-</v>
          </cell>
          <cell r="E4930" t="str">
            <v>RES - Reserved Placeholder</v>
          </cell>
          <cell r="F4930" t="str">
            <v>Pending</v>
          </cell>
        </row>
        <row r="4931">
          <cell r="B4931" t="str">
            <v>6105AK124-6293-WTRP-0003</v>
          </cell>
          <cell r="C4931" t="str">
            <v>Power Station 1 Photovoltaic Array, Inverters, and Transformers - K110 (6291) - Cable Trench / Tunnels for Solar yard - Soil Classification and Nomination Deliverables</v>
          </cell>
          <cell r="D4931" t="str">
            <v>'-</v>
          </cell>
          <cell r="E4931" t="str">
            <v>RES - Reserved Placeholder</v>
          </cell>
          <cell r="F4931" t="str">
            <v>Pending</v>
          </cell>
        </row>
        <row r="4932">
          <cell r="B4932" t="str">
            <v>6105AK124-6293-WTRP-0004</v>
          </cell>
          <cell r="C4932" t="str">
            <v>Power Station 1 Photovoltaic Array, Inverters, and Transformers - K110 (6291) - Lightning Protection System for Solar PV Panels and Yard - Soil Classification and Nomination Deliverables</v>
          </cell>
          <cell r="D4932" t="str">
            <v>'-</v>
          </cell>
          <cell r="E4932" t="str">
            <v>RES - Reserved Placeholder</v>
          </cell>
          <cell r="F4932" t="str">
            <v>Pending</v>
          </cell>
        </row>
        <row r="4933">
          <cell r="B4933" t="str">
            <v>6105AK124-6293-WTRP-0005</v>
          </cell>
          <cell r="C4933" t="str">
            <v>Power Station 1 Photovoltaic Array, Inverters, and Transformers - K110 (6291) - Lightning Protection System for Solar PV Panels and Yard - Soil Resistivity Testing Report</v>
          </cell>
          <cell r="D4933" t="str">
            <v>'-</v>
          </cell>
          <cell r="E4933" t="str">
            <v>RES - Reserved Placeholder</v>
          </cell>
          <cell r="F4933" t="str">
            <v>Pending</v>
          </cell>
        </row>
        <row r="4934">
          <cell r="B4934" t="str">
            <v>6105AK124-6293-WTRP-0006</v>
          </cell>
          <cell r="C4934" t="str">
            <v>Power Station 1 Photovoltaic Array, Inverters, and Transformers - K110 (6291) - Earthing System for Solar Yard - Soil Resistivity Testing Report</v>
          </cell>
          <cell r="D4934" t="str">
            <v>'-</v>
          </cell>
          <cell r="E4934" t="str">
            <v>RES - Reserved Placeholder</v>
          </cell>
          <cell r="F4934" t="str">
            <v>Pending</v>
          </cell>
        </row>
        <row r="4935">
          <cell r="B4935" t="str">
            <v>6105AK124-6293-WTRP-0007</v>
          </cell>
          <cell r="C4935" t="str">
            <v>Power Station 1 Photovoltaic Array, Inverters, and Transformers - K110 (6291) - Terrace, Roads and Access-ways for Solar Yard - Soil Classification and Nomination Deliverables</v>
          </cell>
          <cell r="D4935" t="str">
            <v>'-</v>
          </cell>
          <cell r="E4935" t="str">
            <v>RES - Reserved Placeholder</v>
          </cell>
          <cell r="F4935" t="str">
            <v>Pending</v>
          </cell>
        </row>
        <row r="4936">
          <cell r="B4936" t="str">
            <v>6105AK124-6293-WTRP-0008</v>
          </cell>
          <cell r="C4936" t="str">
            <v>Power Station 1 Photovoltaic Array, Inverters, and Transformers - K110 (6291) - Terrace, Roads and Access-ways for Solar Yard - Soil Resistivity Testing Report</v>
          </cell>
          <cell r="D4936" t="str">
            <v>'-</v>
          </cell>
          <cell r="E4936" t="str">
            <v>RES - Reserved Placeholder</v>
          </cell>
          <cell r="F4936" t="str">
            <v>Pending</v>
          </cell>
        </row>
        <row r="4937">
          <cell r="B4937" t="str">
            <v>6105AK124-7337-EGAD-0001</v>
          </cell>
          <cell r="C4937" t="str">
            <v>Port Qasim PIBT Control Room - Building - General Arrangement - Sht 1 of 1</v>
          </cell>
          <cell r="D4937" t="str">
            <v>'-</v>
          </cell>
          <cell r="E4937" t="str">
            <v>RES - Reserved Placeholder</v>
          </cell>
          <cell r="F4937" t="str">
            <v>Pending</v>
          </cell>
        </row>
        <row r="4938">
          <cell r="B4938" t="str">
            <v>6105AK124-9134-CTMP-0001</v>
          </cell>
          <cell r="C4938" t="str">
            <v>Survey, Inspection, and Quality Control - Base / Fill Layer Inspection Record - Inspection Record</v>
          </cell>
          <cell r="D4938" t="str">
            <v>'-</v>
          </cell>
          <cell r="E4938" t="str">
            <v>RES - Reserved Placeholder</v>
          </cell>
          <cell r="F4938" t="str">
            <v>Pending</v>
          </cell>
        </row>
        <row r="4939">
          <cell r="B4939" t="str">
            <v>6105AK124-9134-CTMP-0002</v>
          </cell>
          <cell r="C4939" t="str">
            <v>Survey, Inspection, and Quality Control - Light Mast Footings and service ducts  - Inspection Record</v>
          </cell>
          <cell r="D4939" t="str">
            <v>'-</v>
          </cell>
          <cell r="E4939" t="str">
            <v>RES - Reserved Placeholder</v>
          </cell>
          <cell r="F4939" t="str">
            <v>Pending</v>
          </cell>
        </row>
        <row r="4940">
          <cell r="B4940" t="str">
            <v>6105AK124-9134-CTMP-0003</v>
          </cell>
          <cell r="C4940" t="str">
            <v>Survey, Inspection, and Quality Control - Layerworks - Inspection Record</v>
          </cell>
          <cell r="D4940" t="str">
            <v>'-</v>
          </cell>
          <cell r="E4940" t="str">
            <v>RES - Reserved Placeholder</v>
          </cell>
          <cell r="F4940" t="str">
            <v>Pending</v>
          </cell>
        </row>
        <row r="4941">
          <cell r="B4941" t="str">
            <v>6105AK124-9134-CTMP-0004</v>
          </cell>
          <cell r="C4941" t="str">
            <v>Survey, Inspection, and Quality Control - QAQC Laboratory Test Request - Inspection Record</v>
          </cell>
          <cell r="D4941" t="str">
            <v>'-</v>
          </cell>
          <cell r="E4941" t="str">
            <v>RES - Reserved Placeholder</v>
          </cell>
          <cell r="F4941" t="str">
            <v>Pending</v>
          </cell>
        </row>
        <row r="4942">
          <cell r="B4942" t="str">
            <v>6105AK124-9134-CTMP-0005</v>
          </cell>
          <cell r="C4942" t="str">
            <v>Survey, Inspection, and Quality Control - QAQC Layerworks Level Control Sheet - Inspection Record</v>
          </cell>
          <cell r="D4942" t="str">
            <v>'-</v>
          </cell>
          <cell r="E4942" t="str">
            <v>RES - Reserved Placeholder</v>
          </cell>
          <cell r="F4942" t="str">
            <v>Pending</v>
          </cell>
        </row>
        <row r="4943">
          <cell r="B4943" t="str">
            <v>6105AK124-9134-CTMP-0006</v>
          </cell>
          <cell r="C4943" t="str">
            <v>Survey, Inspection, and Quality Control - Materials Design and Submission Schedule - Inspection Record</v>
          </cell>
          <cell r="D4943" t="str">
            <v>'-</v>
          </cell>
          <cell r="E4943" t="str">
            <v>RES - Reserved Placeholder</v>
          </cell>
          <cell r="F4943" t="str">
            <v>Pending</v>
          </cell>
        </row>
        <row r="4944">
          <cell r="B4944" t="str">
            <v>6105AK124-9134-CTMP-0007</v>
          </cell>
          <cell r="C4944" t="str">
            <v>Survey, Inspection, and Quality Control - Cement Stabilisation Spacing Calculation - Inspection Record</v>
          </cell>
          <cell r="D4944" t="str">
            <v>'-</v>
          </cell>
          <cell r="E4944" t="str">
            <v>RES - Reserved Placeholder</v>
          </cell>
          <cell r="F4944" t="str">
            <v>Pending</v>
          </cell>
        </row>
        <row r="4945">
          <cell r="B4945" t="str">
            <v>6105AK124-9134-CTMP-0008</v>
          </cell>
          <cell r="C4945" t="str">
            <v>Survey, Inspection, and Quality Control - Quality Work Inspection Record - Inspection Record</v>
          </cell>
          <cell r="D4945" t="str">
            <v>'-</v>
          </cell>
          <cell r="E4945" t="str">
            <v>RES - Reserved Placeholder</v>
          </cell>
          <cell r="F4945" t="str">
            <v>Pending</v>
          </cell>
        </row>
        <row r="4946">
          <cell r="B4946" t="str">
            <v>6105AK124-9134-CTMP-0009</v>
          </cell>
          <cell r="C4946" t="str">
            <v>Survey, Inspection, and Quality Control - QAQC Test Summary - Inspection Record</v>
          </cell>
          <cell r="D4946" t="str">
            <v>'-</v>
          </cell>
          <cell r="E4946" t="str">
            <v>RES - Reserved Placeholder</v>
          </cell>
          <cell r="F4946" t="str">
            <v>Pending</v>
          </cell>
        </row>
        <row r="4947">
          <cell r="B4947" t="str">
            <v>6105AK124-9134-CTMP-0010</v>
          </cell>
          <cell r="C4947" t="str">
            <v>Survey, Inspection, and Quality Control - Time for completion of Laboratory Testing - Inspection Record</v>
          </cell>
          <cell r="D4947" t="str">
            <v>'-</v>
          </cell>
          <cell r="E4947" t="str">
            <v>RES - Reserved Placeholder</v>
          </cell>
          <cell r="F4947" t="str">
            <v>Pending</v>
          </cell>
        </row>
        <row r="4948">
          <cell r="B4948" t="str">
            <v>6105AK124-9134-CTMP-0011</v>
          </cell>
          <cell r="C4948" t="str">
            <v>Survey, Inspection, and Quality Control - QAQC Trace Sheet - Inspection Record</v>
          </cell>
          <cell r="D4948" t="str">
            <v>'-</v>
          </cell>
          <cell r="E4948" t="str">
            <v>RES - Reserved Placeholder</v>
          </cell>
          <cell r="F4948" t="str">
            <v>Pending</v>
          </cell>
        </row>
        <row r="4949">
          <cell r="B4949" t="str">
            <v>6105AK124-9134-CTMP-0012</v>
          </cell>
          <cell r="C4949" t="str">
            <v>Survey, Inspection, and Quality Control - Fill Layer Depth Control Sheet - Inspection Record</v>
          </cell>
          <cell r="D4949" t="str">
            <v>'-</v>
          </cell>
          <cell r="E4949" t="str">
            <v>RES - Reserved Placeholder</v>
          </cell>
          <cell r="F4949" t="str">
            <v>Pending</v>
          </cell>
        </row>
        <row r="4950">
          <cell r="B4950" t="str">
            <v>6105AK124-9134-CTMP-0013</v>
          </cell>
          <cell r="C4950" t="str">
            <v>Survey, Inspection, and Quality Control - Cement Stabilised Layer Inspection Record - Inspection Record</v>
          </cell>
          <cell r="D4950" t="str">
            <v>'-</v>
          </cell>
          <cell r="E4950" t="str">
            <v>RES - Reserved Placeholder</v>
          </cell>
          <cell r="F4950" t="str">
            <v>Pending</v>
          </cell>
        </row>
        <row r="4951">
          <cell r="B4951" t="str">
            <v>6105AK124-9134-CTMP-0014</v>
          </cell>
          <cell r="C4951" t="str">
            <v>Survey, Inspection, and Quality Control - Post Concrete Inspection - Inspection Record</v>
          </cell>
          <cell r="D4951" t="str">
            <v>'-</v>
          </cell>
          <cell r="E4951" t="str">
            <v>RES - Reserved Placeholder</v>
          </cell>
          <cell r="F4951" t="str">
            <v>Pending</v>
          </cell>
        </row>
        <row r="4952">
          <cell r="B4952" t="str">
            <v>6105AK124-9134-CTMP-0015</v>
          </cell>
          <cell r="C4952" t="str">
            <v>Survey, Inspection, and Quality Control - Pre Concrete Inspection - Inspection Record</v>
          </cell>
          <cell r="D4952" t="str">
            <v>'-</v>
          </cell>
          <cell r="E4952" t="str">
            <v>RES - Reserved Placeholder</v>
          </cell>
          <cell r="F4952" t="str">
            <v>Pending</v>
          </cell>
        </row>
        <row r="4953">
          <cell r="B4953" t="str">
            <v>6105AK124-9134-CTMP-0016</v>
          </cell>
          <cell r="C4953" t="str">
            <v>Survey, Inspection, and Quality Control - Concrete Slump Cone Test - Inspection Record</v>
          </cell>
          <cell r="D4953" t="str">
            <v>'-</v>
          </cell>
          <cell r="E4953" t="str">
            <v>RES - Reserved Placeholder</v>
          </cell>
          <cell r="F4953" t="str">
            <v>Pending</v>
          </cell>
        </row>
        <row r="4954">
          <cell r="B4954" t="str">
            <v>6105AK125-6281-QDBK-0001</v>
          </cell>
          <cell r="C4954" t="str">
            <v>Booster Pump Station - Motors, Generators, NERs &amp; VSDs - Data Book</v>
          </cell>
          <cell r="D4954" t="str">
            <v>'-</v>
          </cell>
          <cell r="E4954" t="str">
            <v>RES - Reserved Placeholder</v>
          </cell>
          <cell r="F4954" t="str">
            <v>Pending</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elien van Staden" refreshedDate="45911.594483796296" createdVersion="8" refreshedVersion="8" minRefreshableVersion="3" recordCount="287" xr:uid="{A014F721-00B2-4B9F-B0C0-AFE4E8968C86}">
  <cacheSource type="worksheet">
    <worksheetSource ref="A1:S278" sheet="CDDL"/>
  </cacheSource>
  <cacheFields count="19">
    <cacheField name="Project Number" numFmtId="0">
      <sharedItems/>
    </cacheField>
    <cacheField name="Package Number" numFmtId="0">
      <sharedItems/>
    </cacheField>
    <cacheField name="Area/ WBS No." numFmtId="0">
      <sharedItems containsMixedTypes="1" containsNumber="1" containsInteger="1" minValue="6200" maxValue="6292" count="13">
        <s v="0000"/>
        <n v="6200"/>
        <n v="6243"/>
        <n v="6250"/>
        <n v="6260"/>
        <n v="6262"/>
        <n v="6263"/>
        <n v="6264"/>
        <n v="6280"/>
        <n v="6286"/>
        <n v="6292"/>
        <s v="0100"/>
        <n v="6240"/>
      </sharedItems>
    </cacheField>
    <cacheField name="Discipline" numFmtId="0">
      <sharedItems count="5">
        <s v="G"/>
        <s v="E"/>
        <s v="B"/>
        <s v="M"/>
        <s v="H"/>
      </sharedItems>
    </cacheField>
    <cacheField name="Document Type" numFmtId="0">
      <sharedItems/>
    </cacheField>
    <cacheField name="Sequential Number" numFmtId="0">
      <sharedItems/>
    </cacheField>
    <cacheField name="Revision" numFmtId="0">
      <sharedItems/>
    </cacheField>
    <cacheField name="RDMC Document Number" numFmtId="0">
      <sharedItems count="287">
        <s v="6105AK124-0000-GDDR-0001"/>
        <s v="6105AK124-6200-EDST-0001"/>
        <s v="6105AK124-6200-ESOW-0001"/>
        <s v="6105AK124-6200-EDST-0016"/>
        <s v="6105AK124-6200-EBOM-0001"/>
        <s v="6105AK124-6200-EBOM-0002"/>
        <s v="6105AK124-6200-EBOM-0003"/>
        <s v="6105AK124-6200-BBOS-0001"/>
        <s v="6105AK124-6243-ESOW-0001"/>
        <s v="6105AK124-6243-EDST-0002"/>
        <s v="6105AK124-6243-EDST-0003"/>
        <s v="6105AK124-6243-EDST-0004"/>
        <s v="6105AK124-6243-EDST-0005"/>
        <s v="6105AK124-6243-ESLD-0001"/>
        <s v="6105AK124-6250-ESOW-0001"/>
        <s v="6105AK124-6250-EREQ-0001"/>
        <s v="6105AK124-6250-EDST-0001"/>
        <s v="6105AK124-6250-ESLD-0001"/>
        <s v="6105AK124-6260-ESLD-0001"/>
        <s v="6105AK124-6260-EGAD-0002"/>
        <s v="6105AK124-6260-EDST-0005"/>
        <s v="6105AK124-6260-EDST-0008"/>
        <s v="6105AK124-6260-ESOW-0003"/>
        <s v="6105AK124-6260-ESLD-0002"/>
        <s v="6105AK124-6260-ESLD-0003"/>
        <s v="6105AK124-6260-ESLD-0004"/>
        <s v="6105AK124-6260-EDST-0016"/>
        <s v="6105AK124-6260-EGAD-0005"/>
        <s v="6105AK124-6260-EGAD-0006"/>
        <s v="6105AK124-6260-EGAD-0007"/>
        <s v="6105AK124-6260-EGAD-0008"/>
        <s v="6105AK124-6260-EGAD-0009"/>
        <s v="6105AK124-6260-EGAD-0010"/>
        <s v="6105AK124-6260-EGAD-0011"/>
        <s v="6105AK124-6260-EGAD-0012"/>
        <s v="6105AK124-6262-MGAD-0001"/>
        <s v="6105AK124-6262-MGAD-0002"/>
        <s v="6105AK124-6262-MGAD-0003"/>
        <s v="6105AK124-6262-MGAD-0004"/>
        <s v="6105AK124-6262-MGAD-0005"/>
        <s v="6105AK124-6262-MGAD-0010"/>
        <s v="6105AK124-6262-EDST-0004"/>
        <s v="6105AK124-6262-MGAD-0006"/>
        <s v="6105AK124-6262-MGAD-0007"/>
        <s v="6105AK124-6262-MGAD-0008"/>
        <s v="6105AK124-6262-MGAD-0009"/>
        <s v="6105AK124-6262-ESOW-0001"/>
        <s v="6105AK124-6262-EDST-0001"/>
        <s v="6105AK124-6262-EDST-0002"/>
        <s v="6105AK124-6262-EDST-0003"/>
        <s v="6105AK124-6263-ESOW-0001"/>
        <s v="6105AK124-6263-EDST-0002"/>
        <s v="6105AK124-6263-ESOW-0002"/>
        <s v="6105AK124-6263-EBOM-0001"/>
        <s v="6105AK124-6263-EDST-0003"/>
        <s v="6105AK124-6263-EDST-0004"/>
        <s v="6105AK124-6263-EDST-0005"/>
        <s v="6105AK124-6264-EDST-0001"/>
        <s v="6105AK124-6264-ESOW-0001"/>
        <s v="6105AK124-6280-ESLD-0001"/>
        <s v="6105AK124-6286-EGAD-0001"/>
        <s v="6105AK124-6286-EDST-0001"/>
        <s v="6105AK124-6286-EDST-0002"/>
        <s v="6105AK124-6286-EDTL-0001"/>
        <s v="6105AK124-6286-EDTL-0002"/>
        <s v="6105AK124-6286-ELAY-0001"/>
        <s v="6105AK124-6286-ESLD-0001"/>
        <s v="6105AK124-6286-EDST-0003"/>
        <s v="6105AK124-6286-EDST-0004"/>
        <s v="6105AK124-6286-EDST-0005"/>
        <s v="6105AK124-6286-MGAD-0001"/>
        <s v="6105AK124-6286-MGAD-0002"/>
        <s v="6105AK124-6286-MGAD-0003"/>
        <s v="6105AK124-6286-MGAD-0004"/>
        <s v="6105AK124-6286-MGAD-0005"/>
        <s v="6105AK124-6286-MGAD-0006"/>
        <s v="6105AK124-6286-MGAD-0007"/>
        <s v="6105AK124-6286-MGAD-0008"/>
        <s v="6105AK124-6286-MGAD-0009"/>
        <s v="6105AK124-6286-MGAD-0010"/>
        <s v="6105AK124-6292-ESOW-0001"/>
        <s v="6105AK124-6292-EDST-0001"/>
        <s v="6105AK124-6292-EDST-0002"/>
        <s v="6105AK124-6292-EDST-0003"/>
        <s v="6105AK124-6292-EDST-0004"/>
        <s v="6105AK124-0000-BPLN-0001"/>
        <s v="6105AK124-0100-HSTD-0001"/>
        <s v="6105AK124-0100-HMAN-0001"/>
        <s v="6105AK124-0100-HGDL-0001"/>
        <s v="6105AK124-0100-EDST-0002"/>
        <s v="6105AK124-0100-EDST-0003"/>
        <s v="6105AK124-6286-MGAD-0011"/>
        <s v="6105AK124-6286-MGAD-0012"/>
        <s v="6105AK124-6286-MGAD-0013"/>
        <s v="6105AK124-6286-MGAD-0014"/>
        <s v="6105AK124-6286-MGAD-0015"/>
        <s v="6105AK124-6260-MGAD-0002"/>
        <s v="6105AK124-6260-MGAD-0003"/>
        <s v="6105AK124-6260-MGAD-0004"/>
        <s v="6105AK124-6260-MGAD-0005"/>
        <s v="6105AK124-6260-MGAD-0006"/>
        <s v="6105AK124-6260-MGAD-0007"/>
        <s v="6105AK124-6260-MGAD-0008"/>
        <s v="6105AK124-6260-MGAD-0009"/>
        <s v="6105AK124-6240-EGAD-0001"/>
        <s v="6105AK124-6240-EGAD-0002"/>
        <s v="6105AK124-6260-EGAD-0013"/>
        <s v="6105AK124-6260-ELAY-0001"/>
        <s v="6105AK124-6260-ESEC-0001"/>
        <s v="6105AK124-6260-EDTL-0001"/>
        <s v="6105AK124-6243-MGAD-0001"/>
        <s v="6105AK124-6243-MGAD-0002"/>
        <s v="6105AK124-6243-MGAD-0003"/>
        <s v="6105AK124-6243-MGAD-0004"/>
        <s v="6105AK124-6243-MGAD-0005"/>
        <s v="6105AK124-6243-MGAD-0006"/>
        <s v="6105AK124-6243-MGAD-0007"/>
        <s v="6105AK124-6243-MGAD-0008"/>
        <s v="6105AK124-6243-MGAD-0009"/>
        <s v="6105AK124-6243-MGAD-0010"/>
        <s v="6105AK124-6243-MGAD-0011"/>
        <s v="6105AK124-6243-MGAD-0012"/>
        <s v="6105AK124-6243-MGAD-0013"/>
        <s v="6105AK124-6243-MGAD-0014"/>
        <s v="6105AK124-6243-MGAD-0015"/>
        <s v="6105AK124-6260-EDST-0017"/>
        <s v="6105AK124-6260-EGAD-0014"/>
        <s v="6105AK124-0100-HPRC-0001"/>
        <s v="6105AK124-0100-HPRC-0002"/>
        <s v="6105AK124-0100-HPRC-0003"/>
        <s v="6105AK124-0100-HPRC-0004"/>
        <s v="6105AK124-0100-HPRC-0005"/>
        <s v="6105AK124-0100-HPRC-0006"/>
        <s v="6105AK124-0100-HPRC-0007"/>
        <s v="6105AK124-0100-HPRC-0008"/>
        <s v="6105AK124-0100-HPRC-0009"/>
        <s v="6105AK124-0100-HPRC-0010"/>
        <s v="6105AK124-0100-HPRC-0011"/>
        <s v="6105AK124-0100-HPRC-0012"/>
        <s v="6105AK124-0100-HPRC-0013"/>
        <s v="6105AK124-0100-HPRC-0014"/>
        <s v="6105AK124-0100-HPRC-0015"/>
        <s v="6105AK124-0100-HPRC-0016"/>
        <s v="6105AK124-0100-HPRC-0017"/>
        <s v="6105AK124-0100-HPRC-0018"/>
        <s v="6105AK124-0100-HPRC-0019"/>
        <s v="6105AK124-0100-HPRC-0020"/>
        <s v="6105AK124-0100-HPRC-0021"/>
        <s v="6105AK124-0100-HPRC-0022"/>
        <s v="6105AK124-0100-HPRC-0023"/>
        <s v="6105AK124-0100-HPRC-0024"/>
        <s v="6105AK124-0100-HPRC-0025"/>
        <s v="6105AK124-0100-HPRC-0026"/>
        <s v="6105AK124-0100-HPRC-0027"/>
        <s v="6105AK124-0100-HPRC-0028"/>
        <s v="6105AK124-0100-HPRC-0029"/>
        <s v="6105AK124-0100-HPRC-0030"/>
        <s v="6105AK124-0100-HPRC-0031"/>
        <s v="6105AK124-0100-HPRC-0032"/>
        <s v="6105AK124-0100-HPRC-0033"/>
        <s v="6105AK124-0100-HPRC-0034"/>
        <s v="6105AK124-0100-HPRC-0035"/>
        <s v="6105AK124-0100-HPRC-0036"/>
        <s v="6105AK124-0100-HPRC-0037"/>
        <s v="6105AK124-0100-HPRC-0038"/>
        <s v="6105AK124-0100-HPRC-0039"/>
        <s v="6105AK124-0100-HPRC-0040"/>
        <s v="6105AK124-0100-HPRC-0041"/>
        <s v="6105AK124-0100-HPRC-0042"/>
        <s v="6105AK124-0100-HPRC-0043"/>
        <s v="6105AK124-0100-HPRC-0044"/>
        <s v="6105AK124-0100-HPRC-0045"/>
        <s v="6105AK124-0100-HPRC-0046"/>
        <s v="6105AK124-0100-HPRC-0047"/>
        <s v="6105AK124-0100-HPRC-0048"/>
        <s v="6105AK124-0100-HPRC-0049"/>
        <s v="6105AK124-0100-HPRC-0050"/>
        <s v="6105AK124-0100-HPRC-0051"/>
        <s v="6105AK124-0100-HPRC-0052"/>
        <s v="6105AK124-0100-HPRC-0053"/>
        <s v="6105AK124-0100-HPRC-0054"/>
        <s v="6105AK124-0100-HPRC-0055"/>
        <s v="6105AK124-0100-HPRC-0056"/>
        <s v="6105AK124-0100-HPRC-0057"/>
        <s v="6105AK124-0100-HPRC-0058"/>
        <s v="6105AK124-0100-HPRC-0059"/>
        <s v="6105AK124-0100-HPRC-0060"/>
        <s v="6105AK124-0100-HPRC-0061"/>
        <s v="6105AK124-0100-HPRC-0062"/>
        <s v="6105AK124-0100-HPRC-0063"/>
        <s v="6105AK124-0100-HPRC-0064"/>
        <s v="6105AK124-0100-HPRC-0065"/>
        <s v="6105AK124-0100-HPRC-0066"/>
        <s v="6105AK124-0100-HLST-0001"/>
        <s v="6105AK124-0100-HLST-0002"/>
        <s v="6105AK124-0100-HLST-0003"/>
        <s v="6105AK124-0100-HLST-0004"/>
        <s v="6105AK124-0100-HLST-0005"/>
        <s v="6105AK124-0100-HLST-0006"/>
        <s v="6105AK124-0100-HLST-0007"/>
        <s v="6105AK124-0100-HLST-0008"/>
        <s v="6105AK124-0100-HLST-0009"/>
        <s v="6105AK124-0100-HLST-0010"/>
        <s v="6105AK124-0100-HLST-0011"/>
        <s v="6105AK124-0100-HLST-0012"/>
        <s v="6105AK124-0100-HLST-0013"/>
        <s v="6105AK124-0100-HLST-0014"/>
        <s v="6105AK124-0100-HLST-0015"/>
        <s v="6105AK124-0100-HSCH-0001"/>
        <s v="6105AK124-0100-HLST-0016"/>
        <s v="6105AK124-0100-HPLN-0001"/>
        <s v="6105AK124-0100-HPLN-0002"/>
        <s v="6105AK124-0100-HPLN-0003"/>
        <s v="6105AK124-0100-HDST-0001"/>
        <s v="6105AK124-0100-HLST-0017"/>
        <s v="6105AK124-0100-HPLN-0004"/>
        <s v="6105AK124-0100-HDST-0002"/>
        <s v="6105AK124-0100-HPLN-0005"/>
        <s v="6105AK124-0100-HPLN-0006"/>
        <s v="6105AK124-0100-HLST-0018"/>
        <s v="6105AK124-0100-HLST-0019"/>
        <s v="6105AK124-0100-HLST-0020"/>
        <s v="6105AK124-0100-HPRC-0067"/>
        <s v="6105AK124-0100-HPRC-0068"/>
        <s v="6105AK124-0100-HPRC-0069"/>
        <s v="6105AK124-0100-HPRC-0070"/>
        <s v="6105AK124-0100-HPRC-0071"/>
        <s v="6105AK124-0100-HPRC-0072"/>
        <s v="6105AK124-0100-HPRC-0073"/>
        <s v="6105AK124-0100-HPRC-0074"/>
        <s v="6105AK124-0100-HPRC-0075"/>
        <s v="6105AK124-0100-HPRC-0076"/>
        <s v="6105AK124-0100-HLST-0021"/>
        <s v="6105AK124-0100-HLST-0022"/>
        <s v="6105AK124-0100-HLST-0023"/>
        <s v="6105AK124-0100-HLST-0024"/>
        <s v="6105AK124-0100-HFRM-0001"/>
        <s v="6105AK124-0100-HGDL-0002"/>
        <s v="6105AK124-0100-HPLN-0007"/>
        <s v="6105AK124-0100-HPLN-0008"/>
        <s v="6105AK124-0100-HPLN-0009"/>
        <s v="6105AK124-0100-HPLN-0010"/>
        <s v="6105AK124-0100-HPLN-0011"/>
        <s v="6105AK124-0100-HGDL-0003"/>
        <s v="6105AK124-0100-HGDL-0004"/>
        <s v="6105AK124-0100-HLST-0025"/>
        <s v="6105AK124-0100-HFRM-0002"/>
        <s v="6105AK124-0100-HFRM-0003"/>
        <s v="6105AK124-0100-HFRM-0004"/>
        <s v="6105AK124-0100-HFRM-0005"/>
        <s v="6105AK124-0100-HFRM-0006"/>
        <s v="6105AK124-0100-HFRM-0007"/>
        <s v="6105AK124-0100-HFRM-0008"/>
        <s v="6105AK124-0100-HFRM-0009"/>
        <s v="6105AK124-0100-HFRM-0010"/>
        <s v="6105AK124-0100-HFRM-0011"/>
        <s v="6105AK124-0100-HFRM-0012"/>
        <s v="6105AK124-0100-HFRM-0013"/>
        <s v="6105AK124-0100-HFRM-0014"/>
        <s v="6105AK124-0100-HFRM-0015"/>
        <s v="6105AK124-0100-HFRM-0016"/>
        <s v="6105AK124-0100-HFRM-0017"/>
        <s v="6105AK124-0100-HFRM-0018"/>
        <s v="6105AK124-0100-HFRM-0019"/>
        <s v="6105AK124-0100-HFRM-0020"/>
        <s v="6105AK124-0100-HFRM-0021"/>
        <s v="6105AK124-0100-HFRM-0022"/>
        <s v="6105AK124-0100-HFRM-0023"/>
        <s v="6105AK124-0100-HFRM-0024"/>
        <s v="6105AK124-0100-HFRM-0025"/>
        <s v="6105AK124-0100-HFRM-0026"/>
        <s v="6105AK124-0100-HFRM-0027"/>
        <s v="6105AK124-0100-HFRM-0028"/>
        <s v="6105AK124-0100-HFRM-0029"/>
        <s v="6105AK124-0100-HPRC-0077"/>
        <s v="6105AK124-0100-HPRC-0078"/>
        <s v="6105AK124-0100-HPRC-0079"/>
        <s v="6105AK124-0100-HPRC-0080"/>
        <s v="6105AK124-0100-HPRC-0081"/>
        <s v="6105AK124-0100-HPRC-0082"/>
        <s v="6105AK124-0100-HFRM-0030"/>
        <s v="6105AK124-0100-HGDL-0005"/>
        <s v="6105AK124-0100-HLST-0026"/>
        <s v="6105AK124-0100-HLST-0027"/>
        <s v="6105AK124-0100-HRPT-0001"/>
        <s v="6105AK124-0100-HPLN-0012"/>
        <s v="6105AK124-0100-HSUM-0001"/>
      </sharedItems>
    </cacheField>
    <cacheField name="PPE Doc Number" numFmtId="0">
      <sharedItems/>
    </cacheField>
    <cacheField name="Sht. # of #" numFmtId="0">
      <sharedItems containsBlank="1"/>
    </cacheField>
    <cacheField name="Area / Facility" numFmtId="0">
      <sharedItems/>
    </cacheField>
    <cacheField name="Major Description" numFmtId="0">
      <sharedItems/>
    </cacheField>
    <cacheField name="Broad Type" numFmtId="0">
      <sharedItems containsBlank="1"/>
    </cacheField>
    <cacheField name="Full Title" numFmtId="0">
      <sharedItems/>
    </cacheField>
    <cacheField name="Rev A Transmittal Date" numFmtId="166">
      <sharedItems containsNonDate="0" containsString="0" containsBlank="1"/>
    </cacheField>
    <cacheField name="Rev 0 Transmittal Date" numFmtId="166">
      <sharedItems containsNonDate="0" containsString="0" containsBlank="1"/>
    </cacheField>
    <cacheField name="Aconex Doc Status" numFmtId="0">
      <sharedItems/>
    </cacheField>
    <cacheField name="Aconex Review Status" numFmtId="0">
      <sharedItems/>
    </cacheField>
    <cacheField name="% Complete" numFmtId="9">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s v="6105A"/>
    <s v="K124"/>
    <x v="0"/>
    <x v="0"/>
    <s v="DDR"/>
    <s v="0001"/>
    <s v="A"/>
    <x v="0"/>
    <s v="Q24050972-08-0000-G-DDR-0001"/>
    <m/>
    <s v="General"/>
    <s v="PPE Contractor Document and Data List (CDDL)"/>
    <s v="CDDL"/>
    <s v="PPE Contractor Document and Data List (CDDL)"/>
    <m/>
    <m/>
    <s v="RES - Reserved Placeholder"/>
    <s v="Pending"/>
    <n v="0"/>
  </r>
  <r>
    <s v="6105A"/>
    <s v="K124"/>
    <x v="1"/>
    <x v="1"/>
    <s v="DST"/>
    <s v="0001"/>
    <s v="A"/>
    <x v="1"/>
    <s v="Q24050972-03-6200-E-DST-0001"/>
    <m/>
    <s v="On-Site Power Supply and Transmission"/>
    <s v="Primary Electrical Reticulation Network - Solar PV Switchyard, Boreholes and Camp"/>
    <s v="Datasheet"/>
    <s v="On-Site Power Supply and Transmission - Primary Electrical Reticulation Network - Solar PV Switchyard, Boreholes and Camp - Datasheet"/>
    <m/>
    <m/>
    <s v="RES - Reserved Placeholder"/>
    <s v="Pending"/>
    <n v="0"/>
  </r>
  <r>
    <s v="6105A"/>
    <s v="K124"/>
    <x v="1"/>
    <x v="1"/>
    <s v="SOW"/>
    <s v="0001"/>
    <s v="A"/>
    <x v="2"/>
    <s v="Q24050972-07-6200-E-SOW-0001"/>
    <m/>
    <s v="On-Site Power Supply and Transmission"/>
    <s v="Power Transformers &amp; NER"/>
    <s v="Scope of Work"/>
    <s v="On-Site Power Supply and Transmission - Power Transformers &amp; NER - Scope of Work"/>
    <m/>
    <m/>
    <s v="RES - Reserved Placeholder"/>
    <s v="Pending"/>
    <n v="0"/>
  </r>
  <r>
    <s v="6105A"/>
    <s v="K124"/>
    <x v="1"/>
    <x v="1"/>
    <s v="DST"/>
    <s v="0016"/>
    <s v="A"/>
    <x v="3"/>
    <s v="Q24050972-07-6200-E-DST-0016"/>
    <s v="Sht 1 of 1"/>
    <s v="On-Site Power Supply and Transmission"/>
    <s v=" Main Consumer Sub "/>
    <s v="Layout"/>
    <s v="On-Site Power Supply and Transmission -  Main Consumer Sub  - Layout - Sht 1 of 1"/>
    <m/>
    <m/>
    <s v="RES - Reserved Placeholder"/>
    <s v="Pending"/>
    <n v="0"/>
  </r>
  <r>
    <s v="6105A"/>
    <s v="K124"/>
    <x v="1"/>
    <x v="1"/>
    <s v="BOM"/>
    <s v="0001"/>
    <s v="A"/>
    <x v="4"/>
    <s v="Q24050972-07-6200-E-BOM-0001"/>
    <m/>
    <s v="On-Site Power Supply and Transmission"/>
    <s v="Neutral Earthing Compensator Resistor (33kV NECr)"/>
    <s v="Bill of Material"/>
    <s v="On-Site Power Supply and Transmission - Neutral Earthing Compensator Resistor (33kV NECr) - Bill of Material"/>
    <m/>
    <m/>
    <s v="RES - Reserved Placeholder"/>
    <s v="Pending"/>
    <n v="0"/>
  </r>
  <r>
    <s v="6105A"/>
    <s v="K124"/>
    <x v="1"/>
    <x v="1"/>
    <s v="BOM"/>
    <s v="0002"/>
    <s v="A"/>
    <x v="5"/>
    <s v="Q24050972-07-6200-E-BOM-0002"/>
    <m/>
    <s v="On-Site Power Supply and Transmission"/>
    <s v="Neutral Earthing Reactor (11kV NER)"/>
    <s v="Bill of Material"/>
    <s v="On-Site Power Supply and Transmission - Neutral Earthing Reactor (11kV NER) - Bill of Material"/>
    <m/>
    <m/>
    <s v="RES - Reserved Placeholder"/>
    <s v="Pending"/>
    <n v="0"/>
  </r>
  <r>
    <s v="6105A"/>
    <s v="K124"/>
    <x v="1"/>
    <x v="1"/>
    <s v="BOM"/>
    <s v="0003"/>
    <s v="A"/>
    <x v="6"/>
    <s v="Q24050972-07-6200-E-BOM-0003"/>
    <m/>
    <s v="On-Site Power Supply and Transmission"/>
    <s v="Power Transformers - 33/11kV - 25MVA"/>
    <s v="Bill of Material"/>
    <s v="On-Site Power Supply and Transmission - Power Transformers - 33/11kV - 25MVA - Bill of Material"/>
    <m/>
    <m/>
    <s v="RES - Reserved Placeholder"/>
    <s v="Pending"/>
    <n v="0"/>
  </r>
  <r>
    <s v="6105A"/>
    <s v="K124"/>
    <x v="1"/>
    <x v="2"/>
    <s v="BOS"/>
    <s v="0001"/>
    <s v="A"/>
    <x v="7"/>
    <s v="Q24050972-07-6200-B-BOS-0001"/>
    <m/>
    <s v="On-Site Power Supply and Transmission"/>
    <s v="PPE EP &amp; CM Contractual Schedule"/>
    <s v="Basis of Schedule"/>
    <s v="On-Site Power Supply and Transmission - PPE EP &amp; CM Contractual Schedule - Basis of Schedule"/>
    <m/>
    <m/>
    <s v="No Placeholder Yet"/>
    <s v="No Placeholder Yet"/>
    <n v="0"/>
  </r>
  <r>
    <s v="6105A"/>
    <s v="K124"/>
    <x v="2"/>
    <x v="1"/>
    <s v="SOW"/>
    <s v="0001"/>
    <s v="A"/>
    <x v="8"/>
    <s v="Q24050972-06-6243-E-SOW-0001"/>
    <m/>
    <s v="220/33 kV Plant Main Substation"/>
    <s v="MV 33KV GIS Switchgear and Switch Room"/>
    <s v="Scope of Work"/>
    <s v="220/33 kV Plant Main Substation - MV 33KV GIS Switchgear and Switch Room - Scope of Work"/>
    <m/>
    <m/>
    <s v="RES - Reserved Placeholder"/>
    <s v="Pending"/>
    <n v="0"/>
  </r>
  <r>
    <s v="6105A"/>
    <s v="K124"/>
    <x v="2"/>
    <x v="1"/>
    <s v="DST"/>
    <s v="0002"/>
    <s v="A"/>
    <x v="9"/>
    <s v="Q24050972-06-6243-E-DST-0002"/>
    <m/>
    <s v="220/33 kV Plant Main Substation"/>
    <s v="On-Site Power Supply &amp; Transmission MV 33kV Main Consumer Plant Switchgear"/>
    <s v="Datasheet"/>
    <s v="220/33 kV Plant Main Substation - On-Site Power Supply &amp; Transmission MV 33kV Main Consumer Plant Switchgear - Datasheet"/>
    <m/>
    <m/>
    <s v="RES - Reserved Placeholder"/>
    <s v="Pending"/>
    <n v="0"/>
  </r>
  <r>
    <s v="6105A"/>
    <s v="K124"/>
    <x v="2"/>
    <x v="1"/>
    <s v="DST"/>
    <s v="0003"/>
    <s v="A"/>
    <x v="10"/>
    <s v="Q24050972-06-6243-E-DST-0003"/>
    <m/>
    <s v="220/33 kV Plant Main Substation"/>
    <s v="On-Site Power Supply &amp; Distribution  - 33kV Indoor  Switchgear"/>
    <s v="Datasheet"/>
    <s v="220/33 kV Plant Main Substation - On-Site Power Supply &amp; Distribution  - 33kV Indoor  Switchgear - Datasheet"/>
    <m/>
    <m/>
    <s v="RES - Reserved Placeholder"/>
    <s v="Pending"/>
    <n v="0"/>
  </r>
  <r>
    <s v="6105A"/>
    <s v="K124"/>
    <x v="2"/>
    <x v="1"/>
    <s v="DST"/>
    <s v="0004"/>
    <s v="A"/>
    <x v="11"/>
    <s v="Q24050972-06-6243-E-DST-0004"/>
    <m/>
    <s v="220/33 kV Plant Main Substation"/>
    <s v=" 33kV Distribution Switch Rooms  -  4 x Battery Tripping Units (110V DC)"/>
    <s v="Datasheet"/>
    <s v="220/33 kV Plant Main Substation -  33kV Distribution Switch Rooms  -  4 x Battery Tripping Units (110V DC) - Datasheet"/>
    <m/>
    <m/>
    <s v="RES - Reserved Placeholder"/>
    <s v="Pending"/>
    <n v="0"/>
  </r>
  <r>
    <s v="6105A"/>
    <s v="K124"/>
    <x v="2"/>
    <x v="1"/>
    <s v="DST"/>
    <s v="0005"/>
    <s v="A"/>
    <x v="12"/>
    <s v="Q24050972-06-6243-E-DST-0005"/>
    <m/>
    <s v="220/33 kV Plant Main Substation"/>
    <s v="Specification for 300mm², 33kV, Single-Core, Unarmored Aluminium Cable"/>
    <s v="Datasheet"/>
    <s v="220/33 kV Plant Main Substation - Specification for 300mm², 33kV, Single-Core, Unarmored Aluminium Cable - Datasheet"/>
    <m/>
    <m/>
    <s v="RES - Reserved Placeholder"/>
    <s v="Pending"/>
    <n v="0"/>
  </r>
  <r>
    <s v="6105A"/>
    <s v="K124"/>
    <x v="2"/>
    <x v="1"/>
    <s v="SLD"/>
    <s v="0001"/>
    <s v="A"/>
    <x v="13"/>
    <s v="Q24050972-07-6243-E-SLD-0001"/>
    <s v="Sht 1 of 1"/>
    <s v="220/33 kV Plant Main Substation"/>
    <s v="Primary Electrical Reticulation Network - Main Consumer Plant Reticulation"/>
    <s v="Single Line Diagram"/>
    <s v="220/33 kV Plant Main Substation - Primary Electrical Reticulation Network - Main Consumer Plant Reticulation - Single Line Diagram - Sht 1 of 1"/>
    <m/>
    <m/>
    <s v="RES - Reserved Placeholder"/>
    <s v="Pending"/>
    <n v="0"/>
  </r>
  <r>
    <s v="6105A"/>
    <s v="K124"/>
    <x v="3"/>
    <x v="1"/>
    <s v="SOW"/>
    <s v="0001"/>
    <s v="A"/>
    <x v="14"/>
    <s v="Q24050972-07-6250-E-SOW-0001"/>
    <m/>
    <s v="Power Conditioning Equipment"/>
    <s v="Synchronous Condenser"/>
    <s v="Scope of Work"/>
    <s v="Power Conditioning Equipment - Synchronous Condenser - Scope of Work"/>
    <m/>
    <m/>
    <s v="RES - Reserved Placeholder"/>
    <s v="Pending"/>
    <n v="0"/>
  </r>
  <r>
    <s v="6105A"/>
    <s v="K124"/>
    <x v="3"/>
    <x v="1"/>
    <s v="REQ"/>
    <s v="0001"/>
    <s v="A"/>
    <x v="15"/>
    <s v="Q24050972-07-6250-E-REQ-0001"/>
    <m/>
    <s v="Power Conditioning Equipment"/>
    <s v="Synchronous Condenser"/>
    <s v="Request"/>
    <s v="Power Conditioning Equipment - Synchronous Condenser - Request"/>
    <m/>
    <m/>
    <s v="No Placeholder Yet"/>
    <s v="No Placeholder Yet"/>
    <n v="0"/>
  </r>
  <r>
    <s v="6105A"/>
    <s v="K124"/>
    <x v="3"/>
    <x v="1"/>
    <s v="DST"/>
    <s v="0001"/>
    <s v="A"/>
    <x v="16"/>
    <s v="Q24050972-07-6250-E-DST-0001"/>
    <m/>
    <s v="Power Conditioning Equipment"/>
    <s v="Synchronous Condenser and Excitation System"/>
    <s v="Datasheet"/>
    <s v="Power Conditioning Equipment - Synchronous Condenser and Excitation System - Datasheet"/>
    <m/>
    <m/>
    <s v="RES - Reserved Placeholder"/>
    <s v="Pending"/>
    <n v="0"/>
  </r>
  <r>
    <s v="6105A"/>
    <s v="K124"/>
    <x v="3"/>
    <x v="1"/>
    <s v="SLD"/>
    <s v="0001"/>
    <s v="A"/>
    <x v="17"/>
    <s v="Q24050972-07-6250-E-SLD-0001"/>
    <s v="Sht 1 of 1"/>
    <s v="Power Conditioning Equipment"/>
    <s v="Primary Electrical Reticulation Network - Synchronous Condensers Preliminary Design "/>
    <s v="Single Line Diagram"/>
    <s v="Power Conditioning Equipment - Primary Electrical Reticulation Network - Synchronous Condensers Preliminary Design  - Single Line Diagram - Sht 1 of 1"/>
    <m/>
    <m/>
    <s v="RES - Reserved Placeholder"/>
    <s v="Pending"/>
    <n v="0"/>
  </r>
  <r>
    <s v="6105A"/>
    <s v="K124"/>
    <x v="4"/>
    <x v="1"/>
    <s v="SLD"/>
    <s v="0001"/>
    <s v="A"/>
    <x v="18"/>
    <s v="Q24050972-04-6260-E-SLD-0001"/>
    <s v="Sht 1 of 1"/>
    <s v="Emergency Power Generation"/>
    <s v="11kV Emergency Power Substation"/>
    <s v="Single Line Diagram"/>
    <s v="Emergency Power Generation - 11kV Emergency Power Substation - Single Line Diagram - Sht 1 of 1"/>
    <m/>
    <m/>
    <s v="RES - Reserved Placeholder"/>
    <s v="Pending"/>
    <n v="0"/>
  </r>
  <r>
    <s v="6105A"/>
    <s v="K124"/>
    <x v="4"/>
    <x v="1"/>
    <s v="GAD"/>
    <s v="0002"/>
    <s v="A"/>
    <x v="19"/>
    <s v="Q24050972-04-6260-E-GAD-0002"/>
    <s v="Sht 1 of 1"/>
    <s v="Emergency Power Generation"/>
    <s v="MV Switch Board "/>
    <s v="General Arrangement"/>
    <s v="Emergency Power Generation - MV Switch Board  - General Arrangement - Sht 1 of 1"/>
    <m/>
    <m/>
    <s v="RES - Reserved Placeholder"/>
    <s v="Pending"/>
    <n v="0"/>
  </r>
  <r>
    <s v="6105A"/>
    <s v="K124"/>
    <x v="4"/>
    <x v="1"/>
    <s v="DST"/>
    <s v="0005"/>
    <s v="A"/>
    <x v="20"/>
    <s v="Q24050972-04-6260-E-DST-0005"/>
    <m/>
    <s v="Emergency Power Generation"/>
    <s v="Battery Tripping Unit (BTU) (110Vdc)"/>
    <s v="Datasheet"/>
    <s v="Emergency Power Generation - Battery Tripping Unit (BTU) (110Vdc) - Datasheet"/>
    <m/>
    <m/>
    <s v="RES - Reserved Placeholder"/>
    <s v="Pending"/>
    <n v="0"/>
  </r>
  <r>
    <s v="6105A"/>
    <s v="K124"/>
    <x v="4"/>
    <x v="1"/>
    <s v="DST"/>
    <s v="0008"/>
    <s v="A"/>
    <x v="21"/>
    <s v="Q24050972-04-6260-E-DST-0008"/>
    <m/>
    <s v="Emergency Power Generation"/>
    <s v=" Neutral Earthing Compensator Resistor (33kV NECr)"/>
    <s v="Datasheet"/>
    <s v="Emergency Power Generation -  Neutral Earthing Compensator Resistor (33kV NECr) - Datasheet"/>
    <m/>
    <m/>
    <s v="RES - Reserved Placeholder"/>
    <s v="Pending"/>
    <n v="0"/>
  </r>
  <r>
    <s v="6105A"/>
    <s v="K124"/>
    <x v="4"/>
    <x v="1"/>
    <s v="SOW"/>
    <s v="0003"/>
    <s v="A"/>
    <x v="22"/>
    <s v="Q24050972-06-6260-E-SOW-0003"/>
    <m/>
    <s v="Emergency Power Generation"/>
    <s v="Power Transformers"/>
    <s v="Scope of Work"/>
    <s v="Emergency Power Generation - Power Transformers - Scope of Work"/>
    <m/>
    <m/>
    <s v="RES - Reserved Placeholder"/>
    <s v="Pending"/>
    <n v="0"/>
  </r>
  <r>
    <s v="6105A"/>
    <s v="K124"/>
    <x v="4"/>
    <x v="1"/>
    <s v="SLD"/>
    <s v="0002"/>
    <s v="A"/>
    <x v="23"/>
    <s v="Q24050972-06-6260-E-SLD-0002"/>
    <s v="Sht 1 of 3"/>
    <s v="Emergency Power Generation"/>
    <s v=" Auxiliary 400V AC Panel"/>
    <s v="Single Line Diagram"/>
    <s v="Emergency Power Generation -  Auxiliary 400V AC Panel - Single Line Diagram - Sht 1 of 3"/>
    <m/>
    <m/>
    <s v="RES - Reserved Placeholder"/>
    <s v="Pending"/>
    <n v="0"/>
  </r>
  <r>
    <s v="6105A"/>
    <s v="K124"/>
    <x v="4"/>
    <x v="1"/>
    <s v="SLD"/>
    <s v="0003"/>
    <s v="A"/>
    <x v="24"/>
    <s v="Q24050972-06-6260-E-SLD-0003"/>
    <s v="Sht 2 of 3"/>
    <s v="Emergency Power Generation"/>
    <s v=" Auxiliary 400V AC Panel"/>
    <s v="Single Line Diagram"/>
    <s v="Emergency Power Generation -  Auxiliary 400V AC Panel - Single Line Diagram - Sht 2 of 3"/>
    <m/>
    <m/>
    <s v="RES - Reserved Placeholder"/>
    <s v="Pending"/>
    <n v="0"/>
  </r>
  <r>
    <s v="6105A"/>
    <s v="K124"/>
    <x v="4"/>
    <x v="1"/>
    <s v="SLD"/>
    <s v="0004"/>
    <s v="A"/>
    <x v="25"/>
    <s v="Q24050972-06-6260-E-SLD-0004"/>
    <s v="Sht 3 of 3"/>
    <s v="Emergency Power Generation"/>
    <s v=" Auxiliary 400V AC Panel"/>
    <s v="Single Line Diagram"/>
    <s v="Emergency Power Generation -  Auxiliary 400V AC Panel - Single Line Diagram - Sht 3 of 3"/>
    <m/>
    <m/>
    <s v="RES - Reserved Placeholder"/>
    <s v="Pending"/>
    <n v="0"/>
  </r>
  <r>
    <s v="6105A"/>
    <s v="K124"/>
    <x v="4"/>
    <x v="1"/>
    <s v="DST"/>
    <s v="0016"/>
    <s v="A"/>
    <x v="26"/>
    <s v="Q24050972-07-6260-E-DST-0016"/>
    <m/>
    <s v="Emergency Power Generation"/>
    <s v=" 630kVA Mini-substation (11/0.4kV)"/>
    <s v="Datasheet"/>
    <s v="Emergency Power Generation -  630kVA Mini-substation (11/0.4kV) - Datasheet"/>
    <m/>
    <m/>
    <s v="RES - Reserved Placeholder"/>
    <s v="Pending"/>
    <n v="0"/>
  </r>
  <r>
    <s v="6105A"/>
    <s v="K124"/>
    <x v="4"/>
    <x v="1"/>
    <s v="GAD"/>
    <s v="0005"/>
    <s v="A"/>
    <x v="27"/>
    <s v="Q24050972-07-6260-E-GAD-0005"/>
    <s v="Sht 1 of 8"/>
    <s v="Emergency Power Generation"/>
    <s v="Bulk Fuel Storage Facility"/>
    <s v="General Arrangement"/>
    <s v="Emergency Power Generation - Bulk Fuel Storage Facility - General Arrangement - Sht 1 of 8"/>
    <m/>
    <m/>
    <s v="RES - Reserved Placeholder"/>
    <s v="Pending"/>
    <n v="0"/>
  </r>
  <r>
    <s v="6105A"/>
    <s v="K124"/>
    <x v="4"/>
    <x v="1"/>
    <s v="GAD"/>
    <s v="0006"/>
    <s v="A"/>
    <x v="28"/>
    <s v="Q24050972-07-6260-E-GAD-0006"/>
    <s v="Sht 2 of 8"/>
    <s v="Emergency Power Generation"/>
    <s v="Pump house - Fuel Polish Isometric Arrangement"/>
    <s v="General Arrangement"/>
    <s v="Emergency Power Generation - Pump house - Fuel Polish Isometric Arrangement - General Arrangement - Sht 2 of 8"/>
    <m/>
    <m/>
    <s v="RES - Reserved Placeholder"/>
    <s v="Pending"/>
    <n v="0"/>
  </r>
  <r>
    <s v="6105A"/>
    <s v="K124"/>
    <x v="4"/>
    <x v="1"/>
    <s v="GAD"/>
    <s v="0007"/>
    <s v="A"/>
    <x v="29"/>
    <s v="Q24050972-07-6260-E-GAD-0007"/>
    <s v="Sht 3 of 8"/>
    <s v="Emergency Power Generation"/>
    <s v=" Bulk Fuel Storage Facility - Pump House - Fuel Polishing System"/>
    <s v="General Arrangement"/>
    <s v="Emergency Power Generation -  Bulk Fuel Storage Facility - Pump House - Fuel Polishing System - General Arrangement - Sht 3 of 8"/>
    <m/>
    <m/>
    <s v="RES - Reserved Placeholder"/>
    <s v="Pending"/>
    <n v="0"/>
  </r>
  <r>
    <s v="6105A"/>
    <s v="K124"/>
    <x v="4"/>
    <x v="1"/>
    <s v="GAD"/>
    <s v="0008"/>
    <s v="A"/>
    <x v="30"/>
    <s v="Q24050972-07-6260-E-GAD-0008"/>
    <s v="Sht 4 of 8"/>
    <s v="Emergency Power Generation"/>
    <s v="Bulk Fuel Storage Facility - Pump House - Fuel Transfer"/>
    <s v="General Arrangement"/>
    <s v="Emergency Power Generation - Bulk Fuel Storage Facility - Pump House - Fuel Transfer - General Arrangement - Sht 4 of 8"/>
    <m/>
    <m/>
    <s v="RES - Reserved Placeholder"/>
    <s v="Pending"/>
    <n v="0"/>
  </r>
  <r>
    <s v="6105A"/>
    <s v="K124"/>
    <x v="4"/>
    <x v="1"/>
    <s v="GAD"/>
    <s v="0009"/>
    <s v="A"/>
    <x v="31"/>
    <s v="Q24050972-07-6260-E-GAD-0009"/>
    <s v="Sht 5 of 8"/>
    <s v="Emergency Power Generation"/>
    <s v=" Bulk Fuel Storage Facility - Pump House - Fuel Transfer"/>
    <s v="General Arrangement"/>
    <s v="Emergency Power Generation -  Bulk Fuel Storage Facility - Pump House - Fuel Transfer - General Arrangement - Sht 5 of 8"/>
    <m/>
    <m/>
    <s v="RES - Reserved Placeholder"/>
    <s v="Pending"/>
    <n v="0"/>
  </r>
  <r>
    <s v="6105A"/>
    <s v="K124"/>
    <x v="4"/>
    <x v="1"/>
    <s v="GAD"/>
    <s v="0010"/>
    <s v="A"/>
    <x v="32"/>
    <s v="Q24050972-07-6260-E-GAD-0010"/>
    <s v="Sht 6 of 8"/>
    <s v="Emergency Power Generation"/>
    <s v="Pump house - Off-load system Isometric Arrangement"/>
    <s v="General Arrangement"/>
    <s v="Emergency Power Generation - Pump house - Off-load system Isometric Arrangement - General Arrangement - Sht 6 of 8"/>
    <m/>
    <m/>
    <s v="RES - Reserved Placeholder"/>
    <s v="Pending"/>
    <n v="0"/>
  </r>
  <r>
    <s v="6105A"/>
    <s v="K124"/>
    <x v="4"/>
    <x v="1"/>
    <s v="GAD"/>
    <s v="0011"/>
    <s v="A"/>
    <x v="33"/>
    <s v="Q24050972-07-6260-E-GAD-0011"/>
    <s v="Sht 7 of 8"/>
    <s v="Emergency Power Generation"/>
    <s v="Bulk Fuel Offloading and Distribution System "/>
    <s v="General Arrangement"/>
    <s v="Emergency Power Generation - Bulk Fuel Offloading and Distribution System  - General Arrangement - Sht 7 of 8"/>
    <m/>
    <m/>
    <s v="RES - Reserved Placeholder"/>
    <s v="Pending"/>
    <n v="0"/>
  </r>
  <r>
    <s v="6105A"/>
    <s v="K124"/>
    <x v="4"/>
    <x v="1"/>
    <s v="GAD"/>
    <s v="0012"/>
    <s v="A"/>
    <x v="34"/>
    <s v="Q24050972-08-6260-E-GAD-0012"/>
    <s v="Sht 8 of 8"/>
    <s v="Emergency Power Generation"/>
    <s v=" Bulk Fuel Storage  Facility-Pump House-Off-Load System"/>
    <s v="General Arrangement"/>
    <s v="Emergency Power Generation -  Bulk Fuel Storage  Facility-Pump House-Off-Load System - General Arrangement - Sht 8 of 8"/>
    <m/>
    <m/>
    <s v="RES - Reserved Placeholder"/>
    <s v="Pending"/>
    <n v="0"/>
  </r>
  <r>
    <s v="6105A"/>
    <s v="K124"/>
    <x v="5"/>
    <x v="3"/>
    <s v="GAD"/>
    <s v="0001"/>
    <s v="A"/>
    <x v="35"/>
    <s v="Q24050972-07-6262-M-GAD-0001"/>
    <s v="Sht 1 of 1"/>
    <s v="Emergency Power Substation 1 and Control Room 1"/>
    <s v="11kVA MV E-house type 1A"/>
    <s v="External Views"/>
    <s v="Emergency Power Substation 1 and Control Room 1 - 11kVA MV E-house type 1A - External Views - Sht 1 of 1"/>
    <m/>
    <m/>
    <s v="RES - Reserved Placeholder"/>
    <s v="Pending"/>
    <n v="0"/>
  </r>
  <r>
    <s v="6105A"/>
    <s v="K124"/>
    <x v="5"/>
    <x v="3"/>
    <s v="GAD"/>
    <s v="0002"/>
    <s v="A"/>
    <x v="36"/>
    <s v="Q24050972-07-6262-M-GAD-0002"/>
    <s v="Sht 1 of 1"/>
    <s v="Emergency Power Substation 1 and Control Room 1"/>
    <s v="11kVA MV E-house type 1A"/>
    <s v="Internal Views"/>
    <s v="Emergency Power Substation 1 and Control Room 1 - 11kVA MV E-house type 1A - Internal Views - Sht 1 of 1"/>
    <m/>
    <m/>
    <s v="RES - Reserved Placeholder"/>
    <s v="Pending"/>
    <n v="0"/>
  </r>
  <r>
    <s v="6105A"/>
    <s v="K124"/>
    <x v="5"/>
    <x v="3"/>
    <s v="GAD"/>
    <s v="0003"/>
    <s v="A"/>
    <x v="37"/>
    <s v="Q24050972-07-6262-M-GAD-0003"/>
    <s v="Sht 1 of 1"/>
    <s v="Emergency Power Substation 1 and Control Room 1"/>
    <s v="11kVA MV E-house type 1A"/>
    <s v="Plan Views"/>
    <s v="Emergency Power Substation 1 and Control Room 1 - 11kVA MV E-house type 1A - Plan Views - Sht 1 of 1"/>
    <m/>
    <m/>
    <s v="RES - Reserved Placeholder"/>
    <s v="Pending"/>
    <n v="0"/>
  </r>
  <r>
    <s v="6105A"/>
    <s v="K124"/>
    <x v="5"/>
    <x v="3"/>
    <s v="GAD"/>
    <s v="0004"/>
    <s v="A"/>
    <x v="38"/>
    <s v="Q24050972-07-6262-M-GAD-0004"/>
    <s v="Sht 1 of 1"/>
    <s v="Emergency Power Substation 1 and Control Room 1"/>
    <s v="11kVA MV E-house type 1A"/>
    <s v="Paint Schedule"/>
    <s v="Emergency Power Substation 1 and Control Room 1 - 11kVA MV E-house type 1A - Paint Schedule - Sht 1 of 1"/>
    <m/>
    <m/>
    <s v="RES - Reserved Placeholder"/>
    <s v="Pending"/>
    <n v="0"/>
  </r>
  <r>
    <s v="6105A"/>
    <s v="K124"/>
    <x v="5"/>
    <x v="3"/>
    <s v="GAD"/>
    <s v="0005"/>
    <s v="A"/>
    <x v="39"/>
    <s v="Q24050972-07-6262-M-GAD-0005"/>
    <s v="Sht 1 of 1"/>
    <s v="Emergency Power Substation 1 and Control Room 1"/>
    <s v="11kVA MV E-house type 1A"/>
    <s v="Signage Schedule"/>
    <s v="Emergency Power Substation 1 and Control Room 1 - 11kVA MV E-house type 1A - Signage Schedule - Sht 1 of 1"/>
    <m/>
    <m/>
    <s v="RES - Reserved Placeholder"/>
    <s v="Pending"/>
    <n v="0"/>
  </r>
  <r>
    <s v="6105A"/>
    <s v="K124"/>
    <x v="5"/>
    <x v="3"/>
    <s v="GAD"/>
    <s v="0010"/>
    <s v="A"/>
    <x v="40"/>
    <s v="Q24050972-08-6262-M-GAD-0010"/>
    <s v="Sht 1 of 1"/>
    <s v="Emergency Power Substation 1 and Control Room 1"/>
    <s v="11kVA MV E-house type 1B"/>
    <s v="Signage Schedule"/>
    <s v="Emergency Power Substation 1 and Control Room 1 - 11kVA MV E-house type 1B - Signage Schedule - Sht 1 of 1"/>
    <m/>
    <m/>
    <s v="RES - Reserved Placeholder"/>
    <s v="Pending"/>
    <n v="0"/>
  </r>
  <r>
    <s v="6105A"/>
    <s v="K124"/>
    <x v="5"/>
    <x v="1"/>
    <s v="DST"/>
    <s v="0004"/>
    <s v="A"/>
    <x v="41"/>
    <s v="Q24050972-08-6262-E-DST-0004"/>
    <s v="Sht 1 of 1"/>
    <s v="Emergency Power Generation"/>
    <s v="11kVA MV E-house type 1B"/>
    <s v="Internal Views"/>
    <s v="Emergency Power Generation - 11kVA MV E-house type 1B - Internal Views - Sht 1 of 1"/>
    <m/>
    <m/>
    <s v="RES - Reserved Placeholder"/>
    <s v="Pending"/>
    <n v="0"/>
  </r>
  <r>
    <s v="6105A"/>
    <s v="K124"/>
    <x v="5"/>
    <x v="3"/>
    <s v="GAD"/>
    <s v="0006"/>
    <s v="A"/>
    <x v="42"/>
    <s v="Q24050972-08-6262-M-GAD-0006"/>
    <s v="Sht 1 of 1"/>
    <s v="Emergency Power Substation 1 and Control Room 1"/>
    <s v="11kVA MV E-house type 1B"/>
    <s v="External Views"/>
    <s v="Emergency Power Substation 1 and Control Room 1 - 11kVA MV E-house type 1B - External Views - Sht 1 of 1"/>
    <m/>
    <m/>
    <s v="RES - Reserved Placeholder"/>
    <s v="Pending"/>
    <n v="0"/>
  </r>
  <r>
    <s v="6105A"/>
    <s v="K124"/>
    <x v="5"/>
    <x v="3"/>
    <s v="GAD"/>
    <s v="0007"/>
    <s v="A"/>
    <x v="43"/>
    <s v="Q24050972-08-6262-M-GAD-0007"/>
    <s v="Sht 1 of 1"/>
    <s v="Emergency Power Substation 1 and Control Room 1"/>
    <s v="11kVA MV E-house type 1B"/>
    <s v="Internal Views"/>
    <s v="Emergency Power Substation 1 and Control Room 1 - 11kVA MV E-house type 1B - Internal Views - Sht 1 of 1"/>
    <m/>
    <m/>
    <s v="RES - Reserved Placeholder"/>
    <s v="Pending"/>
    <n v="0"/>
  </r>
  <r>
    <s v="6105A"/>
    <s v="K124"/>
    <x v="5"/>
    <x v="3"/>
    <s v="GAD"/>
    <s v="0008"/>
    <s v="A"/>
    <x v="44"/>
    <s v="Q24050972-08-6262-M-GAD-0008"/>
    <s v="Sht 1 of 1"/>
    <s v="Emergency Power Substation 1 and Control Room 1"/>
    <s v="11kVA MV E-house type 1B"/>
    <s v="Plan Views"/>
    <s v="Emergency Power Substation 1 and Control Room 1 - 11kVA MV E-house type 1B - Plan Views - Sht 1 of 1"/>
    <m/>
    <m/>
    <s v="RES - Reserved Placeholder"/>
    <s v="Pending"/>
    <n v="0"/>
  </r>
  <r>
    <s v="6105A"/>
    <s v="K124"/>
    <x v="5"/>
    <x v="3"/>
    <s v="GAD"/>
    <s v="0009"/>
    <s v="A"/>
    <x v="45"/>
    <s v="Q24050972-08-6262-M-GAD-0009"/>
    <s v="Sht 1 of 1"/>
    <s v="Emergency Power Substation 1 and Control Room 1"/>
    <s v="11kVA MV E-house type 1B"/>
    <s v="Paint Schedule"/>
    <s v="Emergency Power Substation 1 and Control Room 1 - 11kVA MV E-house type 1B - Paint Schedule - Sht 1 of 1"/>
    <m/>
    <m/>
    <s v="RES - Reserved Placeholder"/>
    <s v="Pending"/>
    <n v="0"/>
  </r>
  <r>
    <s v="6105A"/>
    <s v="K124"/>
    <x v="5"/>
    <x v="1"/>
    <s v="SOW"/>
    <s v="0001"/>
    <s v="A"/>
    <x v="46"/>
    <s v="Q24050972-07-6262-E-SOW-0001"/>
    <m/>
    <s v="Emergency Power Substation 1 and Control Room 1"/>
    <s v="MV Switchroom &amp; MV Switchgear"/>
    <s v="Scope of Work"/>
    <s v="Emergency Power Substation 1 and Control Room 1 - MV Switchroom &amp; MV Switchgear - Scope of Work"/>
    <m/>
    <m/>
    <s v="RES - Reserved Placeholder"/>
    <s v="Pending"/>
    <n v="0"/>
  </r>
  <r>
    <s v="6105A"/>
    <s v="K124"/>
    <x v="5"/>
    <x v="1"/>
    <s v="DST"/>
    <s v="0001"/>
    <s v="A"/>
    <x v="47"/>
    <s v="Q24050972-07-6262-E-DST-0001"/>
    <m/>
    <s v="Emergency Power Substation 1 and Control Room 1"/>
    <s v="Auxiliary 400V AC Panel "/>
    <s v="Datasheet"/>
    <s v="Emergency Power Substation 1 and Control Room 1 - Auxiliary 400V AC Panel  - Datasheet"/>
    <m/>
    <m/>
    <s v="RES - Reserved Placeholder"/>
    <s v="Pending"/>
    <n v="0"/>
  </r>
  <r>
    <s v="6105A"/>
    <s v="K124"/>
    <x v="5"/>
    <x v="1"/>
    <s v="DST"/>
    <s v="0002"/>
    <s v="A"/>
    <x v="48"/>
    <s v="Q24050972-07-6262-E-DST-0002"/>
    <m/>
    <s v="Emergency Power Substation 1 and Control Room 1"/>
    <s v=" Auxiliary 230V AC Battery Back-up Supply"/>
    <s v="Datasheet"/>
    <s v="Emergency Power Substation 1 and Control Room 1 -  Auxiliary 230V AC Battery Back-up Supply - Datasheet"/>
    <m/>
    <m/>
    <s v="RES - Reserved Placeholder"/>
    <s v="Pending"/>
    <n v="0"/>
  </r>
  <r>
    <s v="6105A"/>
    <s v="K124"/>
    <x v="5"/>
    <x v="1"/>
    <s v="DST"/>
    <s v="0003"/>
    <s v="A"/>
    <x v="49"/>
    <s v="Q24050972-07-6262-E-DST-0003"/>
    <m/>
    <s v="Emergency Power Substation 1 and Control Room 1"/>
    <s v=" 11kV MV Switchgear "/>
    <s v="Datasheet"/>
    <s v="Emergency Power Substation 1 and Control Room 1 -  11kV MV Switchgear  - Datasheet"/>
    <m/>
    <m/>
    <s v="RES - Reserved Placeholder"/>
    <s v="Pending"/>
    <n v="0"/>
  </r>
  <r>
    <s v="6105A"/>
    <s v="K124"/>
    <x v="6"/>
    <x v="1"/>
    <s v="SOW"/>
    <s v="0001"/>
    <s v="A"/>
    <x v="50"/>
    <s v="Q24050972-07-6263-E-SOW-0001"/>
    <m/>
    <s v="36 MVA Power Station 1"/>
    <s v="20 MW 11kV Load banks"/>
    <s v="Scope of Work"/>
    <s v="36 MVA Power Station 1 - 20 MW 11kV Load banks - Scope of Work"/>
    <m/>
    <m/>
    <s v="RES - Reserved Placeholder"/>
    <s v="Pending"/>
    <n v="0"/>
  </r>
  <r>
    <s v="6105A"/>
    <s v="K124"/>
    <x v="6"/>
    <x v="1"/>
    <s v="DST"/>
    <s v="0002"/>
    <s v="A"/>
    <x v="51"/>
    <s v="Q24050972-07-6263-E-DST-0002"/>
    <m/>
    <s v="36 MVA Power Station 1"/>
    <s v="20 MW 11kV Load Banks"/>
    <s v="Datasheet"/>
    <s v="36 MVA Power Station 1 - 20 MW 11kV Load Banks - Datasheet"/>
    <m/>
    <m/>
    <s v="RES - Reserved Placeholder"/>
    <s v="Pending"/>
    <n v="0"/>
  </r>
  <r>
    <s v="6105A"/>
    <s v="K124"/>
    <x v="6"/>
    <x v="1"/>
    <s v="SOW"/>
    <s v="0002"/>
    <s v="A"/>
    <x v="52"/>
    <s v="Q24050972-07-6263-E-SOW-0002"/>
    <m/>
    <s v="36 MVA Power Station 1"/>
    <s v="High Speed Diesel Generators"/>
    <s v="Scope of Work"/>
    <s v="36 MVA Power Station 1 - High Speed Diesel Generators - Scope of Work"/>
    <m/>
    <m/>
    <s v="RES - Reserved Placeholder"/>
    <s v="Pending"/>
    <n v="0"/>
  </r>
  <r>
    <s v="6105A"/>
    <s v="K124"/>
    <x v="6"/>
    <x v="1"/>
    <s v="BOM"/>
    <s v="0001"/>
    <s v="A"/>
    <x v="53"/>
    <s v="Q24050972-07-6263-E-BOM-0001"/>
    <m/>
    <s v="36 MVA Power Station 1"/>
    <s v="High Speed Diesel Generators"/>
    <s v="Bill of Material"/>
    <s v="36 MVA Power Station 1 - High Speed Diesel Generators - Bill of Material"/>
    <m/>
    <m/>
    <s v="RES - Reserved Placeholder"/>
    <s v="Pending"/>
    <n v="0"/>
  </r>
  <r>
    <s v="6105A"/>
    <s v="K124"/>
    <x v="6"/>
    <x v="1"/>
    <s v="DST"/>
    <s v="0003"/>
    <s v="A"/>
    <x v="54"/>
    <s v="Q24050972-07-6263-E-DST-0003"/>
    <m/>
    <s v="36 MVA Power Station 1"/>
    <s v="High Speed Diesel Generators"/>
    <s v="Datasheet"/>
    <s v="36 MVA Power Station 1 - High Speed Diesel Generators - Datasheet"/>
    <m/>
    <m/>
    <s v="RES - Reserved Placeholder"/>
    <s v="Pending"/>
    <n v="0"/>
  </r>
  <r>
    <s v="6105A"/>
    <s v="K124"/>
    <x v="6"/>
    <x v="1"/>
    <s v="DST"/>
    <s v="0004"/>
    <s v="A"/>
    <x v="55"/>
    <s v="Q24050972-07-6263-E-DST-0004"/>
    <m/>
    <s v="36 MVA Power Station 1"/>
    <s v="Neutral Earthing Resistor (11kV NER)"/>
    <s v="Datasheet"/>
    <s v="36 MVA Power Station 1 - Neutral Earthing Resistor (11kV NER) - Datasheet"/>
    <m/>
    <m/>
    <s v="RES - Reserved Placeholder"/>
    <s v="Pending"/>
    <n v="0"/>
  </r>
  <r>
    <s v="6105A"/>
    <s v="K124"/>
    <x v="6"/>
    <x v="1"/>
    <s v="DST"/>
    <s v="0005"/>
    <s v="A"/>
    <x v="56"/>
    <s v="Q24050972-07-6263-E-DST-0005"/>
    <m/>
    <s v="36 MVA Power Station 1"/>
    <s v="11kV RMU for Load Banks"/>
    <s v="Datasheet"/>
    <s v="36 MVA Power Station 1 - 11kV RMU for Load Banks - Datasheet"/>
    <m/>
    <m/>
    <s v="RES - Reserved Placeholder"/>
    <s v="Pending"/>
    <n v="0"/>
  </r>
  <r>
    <s v="6105A"/>
    <s v="K124"/>
    <x v="7"/>
    <x v="1"/>
    <s v="DST"/>
    <s v="0001"/>
    <s v="A"/>
    <x v="57"/>
    <s v="Q24050972-08-6264-E-DST-0001"/>
    <m/>
    <s v="Bulk Diesel Storage 1"/>
    <s v="Bulk Fuel Tanks"/>
    <s v="Datasheet"/>
    <s v="Bulk Diesel Storage 1 - Bulk Fuel Tanks - Datasheet"/>
    <m/>
    <m/>
    <s v="RES - Reserved Placeholder"/>
    <s v="Pending"/>
    <n v="0"/>
  </r>
  <r>
    <s v="6105A"/>
    <s v="K124"/>
    <x v="7"/>
    <x v="1"/>
    <s v="SOW"/>
    <s v="0001"/>
    <s v="A"/>
    <x v="58"/>
    <s v="Q24050972-08-6264-E-SOW-0001"/>
    <m/>
    <s v="Bulk Diesel Storage 1"/>
    <s v=" Bulk Fuel Tanks"/>
    <s v="Scope of Work"/>
    <s v="Bulk Diesel Storage 1 -  Bulk Fuel Tanks - Scope of Work"/>
    <m/>
    <m/>
    <s v="RES - Reserved Placeholder"/>
    <s v="Pending"/>
    <n v="0"/>
  </r>
  <r>
    <s v="6105A"/>
    <s v="K124"/>
    <x v="8"/>
    <x v="1"/>
    <s v="SLD"/>
    <s v="0001"/>
    <s v="A"/>
    <x v="59"/>
    <s v="Q24050972-06-6280-E-SLD-0001"/>
    <s v="Sht 1 of 1"/>
    <s v="Medium Voltage (33 kV) Overhead Powerlines"/>
    <s v="Primary Electrical Reticulation Network - 33kV Open Pit Substation"/>
    <s v="Single Line Diagram"/>
    <s v="Medium Voltage (33 kV) Overhead Powerlines - Primary Electrical Reticulation Network - 33kV Open Pit Substation - Single Line Diagram - Sht 1 of 1"/>
    <m/>
    <m/>
    <s v="RES - Reserved Placeholder"/>
    <s v="Pending"/>
    <n v="0"/>
  </r>
  <r>
    <s v="6105A"/>
    <s v="K124"/>
    <x v="9"/>
    <x v="1"/>
    <s v="GAD"/>
    <s v="0001"/>
    <s v="A"/>
    <x v="60"/>
    <s v="Q24050972-08-6286-E-GAD-0001"/>
    <s v="Sht 1 of 1"/>
    <s v="Mining Open Pit"/>
    <s v="Mining Substation"/>
    <s v="General Arrangement"/>
    <s v="Mining Open Pit - Mining Substation - General Arrangement - Sht 1 of 1"/>
    <m/>
    <m/>
    <s v="RES - Reserved Placeholder"/>
    <s v="Pending"/>
    <n v="0"/>
  </r>
  <r>
    <s v="6105A"/>
    <s v="K124"/>
    <x v="9"/>
    <x v="1"/>
    <s v="DST"/>
    <s v="0001"/>
    <s v="A"/>
    <x v="61"/>
    <s v="Q24050972-06-6286-E-DST-0001"/>
    <m/>
    <s v="Mining Open Pit"/>
    <s v="On-Site Power Supply &amp; Transmission_ MV 33kV  Mining Sub MV Switchgear"/>
    <s v="Datasheet"/>
    <s v="Mining Open Pit - On-Site Power Supply &amp; Transmission_ MV 33kV  Mining Sub MV Switchgear - Datasheet"/>
    <m/>
    <m/>
    <s v="RES - Reserved Placeholder"/>
    <s v="Pending"/>
    <n v="0"/>
  </r>
  <r>
    <s v="6105A"/>
    <s v="K124"/>
    <x v="9"/>
    <x v="1"/>
    <s v="DST"/>
    <s v="0002"/>
    <s v="A"/>
    <x v="62"/>
    <s v="Q24050972-07-6286-E-DST-0002"/>
    <m/>
    <s v="Mining Open Pit"/>
    <s v="11kV Substation"/>
    <s v="Datasheet"/>
    <s v="Mining Open Pit - 11kV Substation - Datasheet"/>
    <m/>
    <m/>
    <s v="RES - Reserved Placeholder"/>
    <s v="Pending"/>
    <n v="0"/>
  </r>
  <r>
    <s v="6105A"/>
    <s v="K124"/>
    <x v="9"/>
    <x v="1"/>
    <s v="DTL"/>
    <s v="0001"/>
    <s v="A"/>
    <x v="63"/>
    <s v="Q24050972-07-6286-E-DTL-0001"/>
    <s v="Sht 3 of 3"/>
    <s v="Mining Open Pit"/>
    <s v="Auxiliary 400V AC Panel 2"/>
    <s v="Details"/>
    <s v="Mining Open Pit - Auxiliary 400V AC Panel 2 - Details - Sht 3 of 3"/>
    <m/>
    <m/>
    <s v="RES - Reserved Placeholder"/>
    <s v="Pending"/>
    <n v="0"/>
  </r>
  <r>
    <s v="6105A"/>
    <s v="K124"/>
    <x v="9"/>
    <x v="1"/>
    <s v="DTL"/>
    <s v="0002"/>
    <s v="A"/>
    <x v="64"/>
    <s v="Q24050972-07-6286-E-DTL-0002"/>
    <s v="Sht 2 of 3"/>
    <s v="Mining Open Pit"/>
    <s v="Auxiliary 400V AC Panel 2"/>
    <s v="Details"/>
    <s v="Mining Open Pit - Auxiliary 400V AC Panel 2 - Details - Sht 2 of 3"/>
    <m/>
    <m/>
    <s v="RES - Reserved Placeholder"/>
    <s v="Pending"/>
    <n v="0"/>
  </r>
  <r>
    <s v="6105A"/>
    <s v="K124"/>
    <x v="9"/>
    <x v="1"/>
    <s v="LAY"/>
    <s v="0001"/>
    <s v="A"/>
    <x v="65"/>
    <s v="Q24050972-07-6286-E-LAY-0001"/>
    <s v="Sht 1 of 3"/>
    <s v="Mining Open Pit"/>
    <s v="Auxiliary 400V AC Panel 2"/>
    <s v="Layout"/>
    <s v="Mining Open Pit - Auxiliary 400V AC Panel 2 - Layout - Sht 1 of 3"/>
    <m/>
    <m/>
    <s v="RES - Reserved Placeholder"/>
    <s v="Pending"/>
    <n v="0"/>
  </r>
  <r>
    <s v="6105A"/>
    <s v="K124"/>
    <x v="9"/>
    <x v="1"/>
    <s v="SLD"/>
    <s v="0001"/>
    <s v="A"/>
    <x v="66"/>
    <s v="Q24050972-07-6286-E-SLD-0001"/>
    <s v="Sht 1 of 1"/>
    <s v="Mining Open Pit"/>
    <s v="Auxiliary 400V AC Panel 2"/>
    <s v="Single Line Diagram"/>
    <s v="Mining Open Pit - Auxiliary 400V AC Panel 2 - Single Line Diagram - Sht 1 of 1"/>
    <m/>
    <m/>
    <s v="RES - Reserved Placeholder"/>
    <s v="Pending"/>
    <n v="0"/>
  </r>
  <r>
    <s v="6105A"/>
    <s v="K124"/>
    <x v="9"/>
    <x v="1"/>
    <s v="DST"/>
    <s v="0003"/>
    <s v="A"/>
    <x v="67"/>
    <s v="Q24050972-07-6286-E-DST-0003"/>
    <m/>
    <s v="Mining Open Pit"/>
    <s v="Auxiliary 400Vac Distribution Board"/>
    <s v="Datasheet"/>
    <s v="Mining Open Pit - Auxiliary 400Vac Distribution Board - Datasheet"/>
    <m/>
    <m/>
    <s v="RES - Reserved Placeholder"/>
    <s v="Pending"/>
    <n v="0"/>
  </r>
  <r>
    <s v="6105A"/>
    <s v="K124"/>
    <x v="9"/>
    <x v="1"/>
    <s v="DST"/>
    <s v="0004"/>
    <s v="A"/>
    <x v="68"/>
    <s v="Q24050972-07-6286-E-DST-0004"/>
    <m/>
    <s v="Mining Open Pit"/>
    <s v="11kV Switchgear"/>
    <s v="Datasheet"/>
    <s v="Mining Open Pit - 11kV Switchgear - Datasheet"/>
    <m/>
    <m/>
    <s v="RES - Reserved Placeholder"/>
    <s v="Pending"/>
    <n v="0"/>
  </r>
  <r>
    <s v="6105A"/>
    <s v="K124"/>
    <x v="9"/>
    <x v="1"/>
    <s v="DST"/>
    <s v="0005"/>
    <s v="A"/>
    <x v="69"/>
    <s v="Q24050972-07-6286-E-DST-0005"/>
    <m/>
    <s v="Mining Open Pit"/>
    <s v="400kVA Mini-substation (11/0.4kV)"/>
    <s v="Datasheet"/>
    <s v="Mining Open Pit - 400kVA Mini-substation (11/0.4kV) - Datasheet"/>
    <m/>
    <m/>
    <s v="RES - Reserved Placeholder"/>
    <s v="Pending"/>
    <n v="0"/>
  </r>
  <r>
    <s v="6105A"/>
    <s v="K124"/>
    <x v="9"/>
    <x v="3"/>
    <s v="GAD"/>
    <s v="0001"/>
    <s v="A"/>
    <x v="70"/>
    <s v="Q24050972-07-6286-M-GAD-0001"/>
    <s v="Sht 1 of 1"/>
    <s v="Mining Open Pit"/>
    <s v="11kVA MV E-house type 1A"/>
    <s v="External Views"/>
    <s v="Mining Open Pit - 11kVA MV E-house type 1A - External Views - Sht 1 of 1"/>
    <m/>
    <m/>
    <s v="RES - Reserved Placeholder"/>
    <s v="Pending"/>
    <n v="0"/>
  </r>
  <r>
    <s v="6105A"/>
    <s v="K124"/>
    <x v="9"/>
    <x v="3"/>
    <s v="GAD"/>
    <s v="0002"/>
    <s v="A"/>
    <x v="71"/>
    <s v="Q24050972-07-6286-M-GAD-0002"/>
    <s v="Sht 1 of 1"/>
    <s v="Mining Open Pit"/>
    <s v="11kVA MV E-house type 1A"/>
    <s v="Internal Views"/>
    <s v="Mining Open Pit - 11kVA MV E-house type 1A - Internal Views - Sht 1 of 1"/>
    <m/>
    <m/>
    <s v="RES - Reserved Placeholder"/>
    <s v="Pending"/>
    <n v="0"/>
  </r>
  <r>
    <s v="6105A"/>
    <s v="K124"/>
    <x v="9"/>
    <x v="3"/>
    <s v="GAD"/>
    <s v="0003"/>
    <s v="A"/>
    <x v="72"/>
    <s v="Q24050972-07-6286-M-GAD-0003"/>
    <s v="Sht 1 of 1"/>
    <s v="Mining Open Pit"/>
    <s v="11kVA MV E-house type 1A"/>
    <s v="Plan Views"/>
    <s v="Mining Open Pit - 11kVA MV E-house type 1A - Plan Views - Sht 1 of 1"/>
    <m/>
    <m/>
    <s v="RES - Reserved Placeholder"/>
    <s v="Pending"/>
    <n v="0"/>
  </r>
  <r>
    <s v="6105A"/>
    <s v="K124"/>
    <x v="9"/>
    <x v="3"/>
    <s v="GAD"/>
    <s v="0004"/>
    <s v="A"/>
    <x v="73"/>
    <s v="Q24050972-07-6286-M-GAD-0004"/>
    <s v="Sht 1 of 1"/>
    <s v="Mining Open Pit"/>
    <s v="11kVA MV E-house type 1A"/>
    <s v="Paint Schedule"/>
    <s v="Mining Open Pit - 11kVA MV E-house type 1A - Paint Schedule - Sht 1 of 1"/>
    <m/>
    <m/>
    <s v="RES - Reserved Placeholder"/>
    <s v="Pending"/>
    <n v="0"/>
  </r>
  <r>
    <s v="6105A"/>
    <s v="K124"/>
    <x v="9"/>
    <x v="3"/>
    <s v="GAD"/>
    <s v="0005"/>
    <s v="A"/>
    <x v="74"/>
    <s v="Q24050972-07-6286-M-GAD-0005"/>
    <s v="Sht 1 of 1"/>
    <s v="Mining Open Pit"/>
    <s v="11kVA MV E-house type 1A"/>
    <s v="Signage Schedule"/>
    <s v="Mining Open Pit - 11kVA MV E-house type 1A - Signage Schedule - Sht 1 of 1"/>
    <m/>
    <m/>
    <s v="RES - Reserved Placeholder"/>
    <s v="Pending"/>
    <n v="0"/>
  </r>
  <r>
    <s v="6105A"/>
    <s v="K124"/>
    <x v="9"/>
    <x v="3"/>
    <s v="GAD"/>
    <s v="0006"/>
    <s v="A"/>
    <x v="75"/>
    <s v="Q24050972-07-6286-M-GAD-0006"/>
    <s v="Sht 1 of 1"/>
    <s v="Mining Open Pit"/>
    <s v="11kVA MV E-house type 1B"/>
    <s v="External Views"/>
    <s v="Mining Open Pit - 11kVA MV E-house type 1B - External Views - Sht 1 of 1"/>
    <m/>
    <m/>
    <s v="RES - Reserved Placeholder"/>
    <s v="Pending"/>
    <n v="0"/>
  </r>
  <r>
    <s v="6105A"/>
    <s v="K124"/>
    <x v="9"/>
    <x v="3"/>
    <s v="GAD"/>
    <s v="0007"/>
    <s v="A"/>
    <x v="76"/>
    <s v="Q24050972-07-6286-M-GAD-0007"/>
    <s v="Sht 1 of 1"/>
    <s v="Mining Open Pit"/>
    <s v="11kVA MV E-house type 1B"/>
    <s v="Internal Views"/>
    <s v="Mining Open Pit - 11kVA MV E-house type 1B - Internal Views - Sht 1 of 1"/>
    <m/>
    <m/>
    <s v="RES - Reserved Placeholder"/>
    <s v="Pending"/>
    <n v="0"/>
  </r>
  <r>
    <s v="6105A"/>
    <s v="K124"/>
    <x v="9"/>
    <x v="3"/>
    <s v="GAD"/>
    <s v="0008"/>
    <s v="A"/>
    <x v="77"/>
    <s v="Q24050972-07-6286-M-GAD-0008"/>
    <s v="Sht 1 of 1"/>
    <s v="Mining Open Pit"/>
    <s v="11kVA MV E-house type 1B"/>
    <s v="Plan Views"/>
    <s v="Mining Open Pit - 11kVA MV E-house type 1B - Plan Views - Sht 1 of 1"/>
    <m/>
    <m/>
    <s v="RES - Reserved Placeholder"/>
    <s v="Pending"/>
    <n v="0"/>
  </r>
  <r>
    <s v="6105A"/>
    <s v="K124"/>
    <x v="9"/>
    <x v="3"/>
    <s v="GAD"/>
    <s v="0009"/>
    <s v="A"/>
    <x v="78"/>
    <s v="Q24050972-07-6286-M-GAD-0009"/>
    <s v="Sht 1 of 1"/>
    <s v="Mining Open Pit"/>
    <s v="11kVA MV E-house type 1B"/>
    <s v="Paint Schedule"/>
    <s v="Mining Open Pit - 11kVA MV E-house type 1B - Paint Schedule - Sht 1 of 1"/>
    <m/>
    <m/>
    <s v="RES - Reserved Placeholder"/>
    <s v="Pending"/>
    <n v="0"/>
  </r>
  <r>
    <s v="6105A"/>
    <s v="K124"/>
    <x v="9"/>
    <x v="3"/>
    <s v="GAD"/>
    <s v="0010"/>
    <s v="A"/>
    <x v="79"/>
    <s v="Q24050972-07-6286-M-GAD-0010"/>
    <s v="Sht 1 of 1"/>
    <s v="Mining Open Pit"/>
    <s v="11kVA MV E-house type 1B"/>
    <s v="Signage Schedule"/>
    <s v="Mining Open Pit - 11kVA MV E-house type 1B - Signage Schedule - Sht 1 of 1"/>
    <m/>
    <m/>
    <s v="RES - Reserved Placeholder"/>
    <s v="Pending"/>
    <n v="0"/>
  </r>
  <r>
    <s v="6105A"/>
    <s v="K124"/>
    <x v="10"/>
    <x v="1"/>
    <s v="SOW"/>
    <s v="0001"/>
    <s v="A"/>
    <x v="80"/>
    <s v="Q24050972-07-6292-E-SOW-0001"/>
    <m/>
    <s v="11/33 kV Solar PV Substation 1 and Control Room 1"/>
    <s v="33kV GIS  Switchgear &amp; Switchrooms - Solar Plant "/>
    <s v="Scope of Work"/>
    <s v="11/33 kV Solar PV Substation 1 and Control Room 1 - 33kV GIS  Switchgear &amp; Switchrooms - Solar Plant  - Scope of Work"/>
    <m/>
    <m/>
    <s v="RES - Reserved Placeholder"/>
    <s v="Pending"/>
    <n v="0"/>
  </r>
  <r>
    <s v="6105A"/>
    <s v="K124"/>
    <x v="10"/>
    <x v="1"/>
    <s v="DST"/>
    <s v="0001"/>
    <s v="A"/>
    <x v="81"/>
    <s v="Q24050972-07-6292-E-DST-0001"/>
    <m/>
    <s v="11/33 kV Solar PV Substation 1 and Control Room 1"/>
    <s v="33kV Indoor Switchgear "/>
    <s v="Datasheet"/>
    <s v="11/33 kV Solar PV Substation 1 and Control Room 1 - 33kV Indoor Switchgear  - Datasheet"/>
    <m/>
    <m/>
    <s v="RES - Reserved Placeholder"/>
    <s v="Pending"/>
    <n v="0"/>
  </r>
  <r>
    <s v="6105A"/>
    <s v="K124"/>
    <x v="10"/>
    <x v="1"/>
    <s v="DST"/>
    <s v="0002"/>
    <s v="A"/>
    <x v="82"/>
    <s v="Q24050972-07-6292-E-DST-0002"/>
    <m/>
    <s v="11/33 kV Solar PV Substation 1 and Control Room 1"/>
    <s v="3x Battery Tripping Units 9110V DC"/>
    <s v="Datasheet"/>
    <s v="11/33 kV Solar PV Substation 1 and Control Room 1 - 3x Battery Tripping Units 9110V DC - Datasheet"/>
    <m/>
    <m/>
    <s v="RES - Reserved Placeholder"/>
    <s v="Pending"/>
    <n v="0"/>
  </r>
  <r>
    <s v="6105A"/>
    <s v="K124"/>
    <x v="10"/>
    <x v="1"/>
    <s v="DST"/>
    <s v="0003"/>
    <s v="A"/>
    <x v="83"/>
    <s v="Q24050972-07-6292-E-DST-0003"/>
    <m/>
    <s v="11/33 kV Solar PV Substation 1 and Control Room 1"/>
    <s v="MV 33kV Solar Plant  Sub StationSwitchgear "/>
    <s v="Datasheet"/>
    <s v="11/33 kV Solar PV Substation 1 and Control Room 1 - MV 33kV Solar Plant  Sub StationSwitchgear  - Datasheet"/>
    <m/>
    <m/>
    <s v="RES - Reserved Placeholder"/>
    <s v="Pending"/>
    <n v="0"/>
  </r>
  <r>
    <s v="6105A"/>
    <s v="K124"/>
    <x v="10"/>
    <x v="1"/>
    <s v="DST"/>
    <s v="0004"/>
    <s v="A"/>
    <x v="84"/>
    <s v="Q24050972-08-6292-E-DST-0004"/>
    <m/>
    <s v="11/33 kV Solar PV Substation 1 and Control Room 1"/>
    <s v="Primary Electrical Reticulation Network - Main Consumer Plant Reticulation"/>
    <s v="Datasheet"/>
    <s v="11/33 kV Solar PV Substation 1 and Control Room 1 - Primary Electrical Reticulation Network - Main Consumer Plant Reticulation - Datasheet"/>
    <m/>
    <m/>
    <s v="RES - Reserved Placeholder"/>
    <s v="Pending"/>
    <n v="0"/>
  </r>
  <r>
    <s v="6105A"/>
    <s v="K124"/>
    <x v="0"/>
    <x v="2"/>
    <s v="PLN"/>
    <s v="0001"/>
    <s v="A"/>
    <x v="85"/>
    <s v="Q24050972-08-0000-B-PLN-0001"/>
    <m/>
    <s v="General"/>
    <s v=" PRDW Qasim Port Project - Engineering and Management Plan"/>
    <m/>
    <s v="General -  PRDW Qasim Port Project - Engineering and Management Plan"/>
    <m/>
    <m/>
    <s v="No Placeholder Yet"/>
    <s v="No Placeholder Yet"/>
    <n v="0"/>
  </r>
  <r>
    <s v="6105A"/>
    <s v="K124"/>
    <x v="11"/>
    <x v="4"/>
    <s v="STD"/>
    <s v="0001"/>
    <s v="A"/>
    <x v="86"/>
    <s v="Q24050972-07-0100-H-STD-0001"/>
    <m/>
    <s v="Project Site Wide"/>
    <s v="Project Health And Safety Governance"/>
    <s v="Standards "/>
    <s v="Project Site Wide - Project Health And Safety Governance - Standards "/>
    <m/>
    <m/>
    <s v="No Placeholder Yet"/>
    <s v="No Placeholder Yet"/>
    <n v="0"/>
  </r>
  <r>
    <s v="6105A"/>
    <s v="K124"/>
    <x v="11"/>
    <x v="4"/>
    <s v="MAN"/>
    <s v="0001"/>
    <s v="A"/>
    <x v="87"/>
    <s v="Q24050972-07-0100-H-MAN-0001"/>
    <m/>
    <s v="Project Site Wide"/>
    <s v="PHASGS"/>
    <s v="Management Manual"/>
    <s v="Project Site Wide - PHASGS - Management Manual"/>
    <m/>
    <m/>
    <s v="No Placeholder Yet"/>
    <s v="No Placeholder Yet"/>
    <n v="0"/>
  </r>
  <r>
    <s v="6105A"/>
    <s v="K124"/>
    <x v="11"/>
    <x v="4"/>
    <s v="GDL"/>
    <s v="0001"/>
    <s v="A"/>
    <x v="88"/>
    <s v="Q24050972-07-0100-H-GDL-0001"/>
    <m/>
    <s v="Project Site Wide"/>
    <s v="Project Health And Safety Governance Standards “PHASGS” - Management System Units "/>
    <s v="Guideline"/>
    <s v="Project Site Wide - Project Health And Safety Governance Standards “PHASGS” - Management System Units  - Guideline"/>
    <m/>
    <m/>
    <s v="No Placeholder Yet"/>
    <s v="No Placeholder Yet"/>
    <n v="0"/>
  </r>
  <r>
    <s v="6105A"/>
    <s v="K124"/>
    <x v="11"/>
    <x v="1"/>
    <s v="DST"/>
    <s v="0002"/>
    <s v="A"/>
    <x v="89"/>
    <s v="Q24050972-07-0100-E-DST-0002"/>
    <m/>
    <s v="Project Site Wide"/>
    <s v="Pressurisation Fan - MV Switch Rooms"/>
    <s v="Datasheet"/>
    <s v="Project Site Wide - Pressurisation Fan - MV Switch Rooms - Datasheet"/>
    <m/>
    <m/>
    <s v="RES - Reserved Placeholder"/>
    <s v="Pending"/>
    <n v="0"/>
  </r>
  <r>
    <s v="6105A"/>
    <s v="K124"/>
    <x v="11"/>
    <x v="1"/>
    <s v="DST"/>
    <s v="0003"/>
    <s v="A"/>
    <x v="90"/>
    <s v="Q24050972-07-0100-E-DST-0003"/>
    <m/>
    <s v="Project Site Wide"/>
    <s v=" Extraction Fan - MV Control Room"/>
    <s v="Datasheet"/>
    <s v="Project Site Wide -  Extraction Fan - MV Control Room - Datasheet"/>
    <m/>
    <m/>
    <s v="RES - Reserved Placeholder"/>
    <s v="Pending"/>
    <n v="0"/>
  </r>
  <r>
    <s v="6105A"/>
    <s v="K124"/>
    <x v="9"/>
    <x v="3"/>
    <s v="GAD"/>
    <s v="0011"/>
    <s v="A"/>
    <x v="91"/>
    <s v="Q24050972-09-6286-M-GAD-0011"/>
    <s v="Sht 1 of 1"/>
    <s v="Mining Open Pit"/>
    <s v="33kVA MV Switchroom"/>
    <s v="External Views"/>
    <s v="Mining Open Pit - 33kVA MV Switchroom - External Views - Sht 1 of 1"/>
    <m/>
    <m/>
    <s v="RES - Reserved Placeholder"/>
    <s v="Pending"/>
    <n v="0"/>
  </r>
  <r>
    <s v="6105A"/>
    <s v="K124"/>
    <x v="9"/>
    <x v="3"/>
    <s v="GAD"/>
    <s v="0012"/>
    <s v="A"/>
    <x v="92"/>
    <s v="Q24050972-09-6286-M-GAD-0012"/>
    <s v="Sht 1 of 1"/>
    <s v="Mining Open Pit"/>
    <s v="33kVA MV Switchroom"/>
    <s v="Internal Views"/>
    <s v="Mining Open Pit - 33kVA MV Switchroom - Internal Views - Sht 1 of 1"/>
    <m/>
    <m/>
    <s v="RES - Reserved Placeholder"/>
    <s v="Pending"/>
    <n v="0"/>
  </r>
  <r>
    <s v="6105A"/>
    <s v="K124"/>
    <x v="9"/>
    <x v="3"/>
    <s v="GAD"/>
    <s v="0013"/>
    <s v="A"/>
    <x v="93"/>
    <s v="Q24050972-09-6286-M-GAD-0013"/>
    <s v="Sht 1 of 1"/>
    <s v="Mining Open Pit"/>
    <s v="33kVA MV Switchroom"/>
    <s v="Plan Views"/>
    <s v="Mining Open Pit - 33kVA MV Switchroom - Plan Views - Sht 1 of 1"/>
    <m/>
    <m/>
    <s v="RES - Reserved Placeholder"/>
    <s v="Pending"/>
    <n v="0"/>
  </r>
  <r>
    <s v="6105A"/>
    <s v="K124"/>
    <x v="9"/>
    <x v="3"/>
    <s v="GAD"/>
    <s v="0014"/>
    <s v="A"/>
    <x v="94"/>
    <s v="Q24050972-09-6286-M-GAD-0014"/>
    <s v="Sht 1 of 1"/>
    <s v="Mining Open Pit"/>
    <s v="33kVA MV Switchroom"/>
    <s v="Paint Schedule"/>
    <s v="Mining Open Pit - 33kVA MV Switchroom - Paint Schedule - Sht 1 of 1"/>
    <m/>
    <m/>
    <s v="RES - Reserved Placeholder"/>
    <s v="Pending"/>
    <n v="0"/>
  </r>
  <r>
    <s v="6105A"/>
    <s v="K124"/>
    <x v="9"/>
    <x v="3"/>
    <s v="GAD"/>
    <s v="0015"/>
    <s v="A"/>
    <x v="95"/>
    <s v="Q24050972-09-6286-M-GAD-0015"/>
    <s v="Sht 1 of 1"/>
    <s v="Mining Open Pit"/>
    <s v="33kVA MV Switchroom"/>
    <s v="Signage Schedule"/>
    <s v="Mining Open Pit - 33kVA MV Switchroom - Signage Schedule - Sht 1 of 1"/>
    <m/>
    <m/>
    <s v="RES - Reserved Placeholder"/>
    <s v="Pending"/>
    <n v="0"/>
  </r>
  <r>
    <s v="6105A"/>
    <s v="K124"/>
    <x v="4"/>
    <x v="3"/>
    <s v="GAD"/>
    <s v="0002"/>
    <s v="A"/>
    <x v="96"/>
    <s v="Q24050972-07-6260-M-GAD-0002"/>
    <s v="Sht.1 of 8"/>
    <s v="Emergency Power Generation"/>
    <s v="Pump house - Plant"/>
    <s v="Isometric Arrangement"/>
    <s v="Emergency Power Generation - Pump house - Plant - Isometric Arrangement - Sht.1 of 8"/>
    <m/>
    <m/>
    <s v="RES - Reserved Placeholder"/>
    <s v="Pending"/>
    <n v="0"/>
  </r>
  <r>
    <s v="6105A"/>
    <s v="K124"/>
    <x v="4"/>
    <x v="3"/>
    <s v="GAD"/>
    <s v="0003"/>
    <s v="A"/>
    <x v="97"/>
    <s v="Q24050972-07-6260-M-GAD-0003"/>
    <s v="Sht.2 of 8"/>
    <s v="Emergency Power Generation"/>
    <s v="Pump house "/>
    <s v=" Isometric Arrangement"/>
    <s v="Emergency Power Generation - Pump house  -  Isometric Arrangement - Sht.2 of 8"/>
    <m/>
    <m/>
    <s v="RES - Reserved Placeholder"/>
    <s v="Pending"/>
    <n v="0"/>
  </r>
  <r>
    <s v="6105A"/>
    <s v="K124"/>
    <x v="4"/>
    <x v="3"/>
    <s v="GAD"/>
    <s v="0004"/>
    <s v="A"/>
    <x v="98"/>
    <s v="Q24050972-07-6260-M-GAD-0004"/>
    <s v="Sht.3 of 8"/>
    <s v="Emergency Power Generation"/>
    <s v="Pump house - Fuel Polish"/>
    <s v="Isometric Arrangement"/>
    <s v="Emergency Power Generation - Pump house - Fuel Polish - Isometric Arrangement - Sht.3 of 8"/>
    <m/>
    <m/>
    <s v="RES - Reserved Placeholder"/>
    <s v="Pending"/>
    <n v="0"/>
  </r>
  <r>
    <s v="6105A"/>
    <s v="K124"/>
    <x v="4"/>
    <x v="3"/>
    <s v="GAD"/>
    <s v="0005"/>
    <s v="A"/>
    <x v="99"/>
    <s v="Q24050972-07-6260-M-GAD-0005"/>
    <s v="Sht.4 of 8"/>
    <s v="Emergency Power Generation"/>
    <s v="Pump house - Fuel Polish"/>
    <s v="General Arrangement"/>
    <s v="Emergency Power Generation - Pump house - Fuel Polish - General Arrangement - Sht.4 of 8"/>
    <m/>
    <m/>
    <s v="RES - Reserved Placeholder"/>
    <s v="Pending"/>
    <n v="0"/>
  </r>
  <r>
    <s v="6105A"/>
    <s v="K124"/>
    <x v="4"/>
    <x v="3"/>
    <s v="GAD"/>
    <s v="0006"/>
    <s v="A"/>
    <x v="100"/>
    <s v="Q24050972-07-6260-M-GAD-0006"/>
    <s v="Sht.5 of 8"/>
    <s v="Emergency Power Generation"/>
    <s v="Pump house - Fuel Transfer"/>
    <s v="Isometric Arrangement"/>
    <s v="Emergency Power Generation - Pump house - Fuel Transfer - Isometric Arrangement - Sht.5 of 8"/>
    <m/>
    <m/>
    <s v="RES - Reserved Placeholder"/>
    <s v="Pending"/>
    <n v="0"/>
  </r>
  <r>
    <s v="6105A"/>
    <s v="K124"/>
    <x v="4"/>
    <x v="3"/>
    <s v="GAD"/>
    <s v="0007"/>
    <s v="A"/>
    <x v="101"/>
    <s v="Q24050972-07-6260-M-GAD-0007"/>
    <s v="Sht.6 of 8"/>
    <s v="Emergency Power Generation"/>
    <s v="Pump house - Fuel Transfer"/>
    <s v="General Arrangement"/>
    <s v="Emergency Power Generation - Pump house - Fuel Transfer - General Arrangement - Sht.6 of 8"/>
    <m/>
    <m/>
    <s v="RES - Reserved Placeholder"/>
    <s v="Pending"/>
    <n v="0"/>
  </r>
  <r>
    <s v="6105A"/>
    <s v="K124"/>
    <x v="4"/>
    <x v="3"/>
    <s v="GAD"/>
    <s v="0008"/>
    <s v="A"/>
    <x v="102"/>
    <s v="Q24050972-07-6260-M-GAD-0008"/>
    <s v="Sht.7 of 8"/>
    <s v="Emergency Power Generation"/>
    <s v="Pump house - Off-load system"/>
    <s v="Isometric Arrangement"/>
    <s v="Emergency Power Generation - Pump house - Off-load system - Isometric Arrangement - Sht.7 of 8"/>
    <m/>
    <m/>
    <s v="RES - Reserved Placeholder"/>
    <s v="Pending"/>
    <n v="0"/>
  </r>
  <r>
    <s v="6105A"/>
    <s v="K124"/>
    <x v="4"/>
    <x v="3"/>
    <s v="GAD"/>
    <s v="0009"/>
    <s v="A"/>
    <x v="103"/>
    <s v="Q24050972-07-6260-M-GAD-0009"/>
    <s v="Sht.8 of 8"/>
    <s v="Emergency Power Generation"/>
    <s v="Pump house "/>
    <s v="General Arrangement"/>
    <s v="Emergency Power Generation - Pump house  - General Arrangement - Sht.8 of 8"/>
    <m/>
    <m/>
    <s v="RES - Reserved Placeholder"/>
    <s v="Pending"/>
    <n v="0"/>
  </r>
  <r>
    <s v="6105A"/>
    <s v="K124"/>
    <x v="12"/>
    <x v="1"/>
    <s v="GAD"/>
    <s v="0001"/>
    <s v="A"/>
    <x v="104"/>
    <s v="Q24050972-09-6240-E-GAD-0001"/>
    <s v="Sht 1 of 1"/>
    <s v="High Voltage Substations"/>
    <s v="Main Consumer intake Power Complex"/>
    <s v="General Arrangement"/>
    <s v="High Voltage Substations - Main Consumer intake Power Complex - General Arrangement - Sht 1 of 1"/>
    <m/>
    <m/>
    <s v="RES - Reserved Placeholder"/>
    <s v="Pending"/>
    <n v="0"/>
  </r>
  <r>
    <s v="6105A"/>
    <s v="K124"/>
    <x v="12"/>
    <x v="1"/>
    <s v="GAD"/>
    <s v="0002"/>
    <s v="A"/>
    <x v="105"/>
    <s v="Q24050972-09-6240-E-GAD-0002"/>
    <s v="Sht 1 of 1"/>
    <s v="High Voltage Substations"/>
    <s v="Main Consumer intake Power Complex"/>
    <s v="Earthing Arrangement"/>
    <s v="High Voltage Substations - Main Consumer intake Power Complex - Earthing Arrangement - Sht 1 of 1"/>
    <m/>
    <m/>
    <s v="RES - Reserved Placeholder"/>
    <s v="Pending"/>
    <n v="0"/>
  </r>
  <r>
    <s v="6105A"/>
    <s v="K124"/>
    <x v="4"/>
    <x v="1"/>
    <s v="GAD"/>
    <s v="0013"/>
    <s v="A"/>
    <x v="106"/>
    <s v="Q24050972-09-6260-E-GAD-0013"/>
    <s v="Sht 1 of 4"/>
    <s v="Emergency Power Generation"/>
    <s v="Mv Cable Isolator Panel"/>
    <s v="General Arrangement"/>
    <s v="Emergency Power Generation - Mv Cable Isolator Panel - General Arrangement - Sht 1 of 4"/>
    <m/>
    <m/>
    <s v="RES - Reserved Placeholder"/>
    <s v="Pending"/>
    <n v="0"/>
  </r>
  <r>
    <s v="6105A"/>
    <s v="K124"/>
    <x v="4"/>
    <x v="1"/>
    <s v="LAY"/>
    <s v="0001"/>
    <s v="A"/>
    <x v="107"/>
    <s v="Q24050972-09-6260-E-LAY-0001"/>
    <s v="Sht.2 of 4"/>
    <s v="Emergency Power Generation"/>
    <s v="Mv Cable Isolator Panel"/>
    <s v="Layout"/>
    <s v="Emergency Power Generation - Mv Cable Isolator Panel - Layout - Sht.2 of 4"/>
    <m/>
    <m/>
    <s v="RES - Reserved Placeholder"/>
    <s v="Pending"/>
    <n v="0"/>
  </r>
  <r>
    <s v="6105A"/>
    <s v="K124"/>
    <x v="4"/>
    <x v="1"/>
    <s v="SEC"/>
    <s v="0001"/>
    <s v="A"/>
    <x v="108"/>
    <s v="Q24050972-09-6260-E-SEC-0001"/>
    <s v="Sht.3 of 4"/>
    <s v="Emergency Power Generation"/>
    <s v="Mv Cable Isolator Panel"/>
    <s v="Section"/>
    <s v="Emergency Power Generation - Mv Cable Isolator Panel - Section - Sht.3 of 4"/>
    <m/>
    <m/>
    <s v="RES - Reserved Placeholder"/>
    <s v="Pending"/>
    <n v="0"/>
  </r>
  <r>
    <s v="6105A"/>
    <s v="K124"/>
    <x v="4"/>
    <x v="1"/>
    <s v="DTL"/>
    <s v="0001"/>
    <s v="A"/>
    <x v="109"/>
    <s v="Q24050972-09-6260-E-DTL-0001"/>
    <s v="Sht.4 of 4"/>
    <s v="Emergency Power Generation"/>
    <s v="Mv Cable Isolator Panel"/>
    <s v="Details"/>
    <s v="Emergency Power Generation - Mv Cable Isolator Panel - Details - Sht.4 of 4"/>
    <m/>
    <m/>
    <s v="RES - Reserved Placeholder"/>
    <s v="Pending"/>
    <n v="0"/>
  </r>
  <r>
    <s v="6105A"/>
    <s v="K124"/>
    <x v="2"/>
    <x v="3"/>
    <s v="GAD"/>
    <s v="0001"/>
    <s v="A"/>
    <x v="110"/>
    <s v="Q24050972-09-6243-M-GAD-0001"/>
    <s v="Sht 1 of 1"/>
    <s v="220/33 kV Plant Main Substation"/>
    <s v="33kVA MV E-house type 1A"/>
    <s v="External Views"/>
    <s v="220/33 kV Plant Main Substation - 33kVA MV E-house type 1A - External Views - Sht 1 of 1"/>
    <m/>
    <m/>
    <s v="RES - Reserved Placeholder"/>
    <s v="Pending"/>
    <n v="0"/>
  </r>
  <r>
    <s v="6105A"/>
    <s v="K124"/>
    <x v="2"/>
    <x v="3"/>
    <s v="GAD"/>
    <s v="0002"/>
    <s v="A"/>
    <x v="111"/>
    <s v="Q24050972-09-6243-M-GAD-0002"/>
    <s v="Sht 1 of 1"/>
    <s v="220/33 kV Plant Main Substation"/>
    <s v="33kVA MV E-house type 1A"/>
    <s v="Internal Views"/>
    <s v="220/33 kV Plant Main Substation - 33kVA MV E-house type 1A - Internal Views - Sht 1 of 1"/>
    <m/>
    <m/>
    <s v="RES - Reserved Placeholder"/>
    <s v="Pending"/>
    <n v="0"/>
  </r>
  <r>
    <s v="6105A"/>
    <s v="K124"/>
    <x v="2"/>
    <x v="3"/>
    <s v="GAD"/>
    <s v="0003"/>
    <s v="A"/>
    <x v="112"/>
    <s v="Q24050972-09-6243-M-GAD-0003"/>
    <s v="Sht 1 of 1"/>
    <s v="220/33 kV Plant Main Substation"/>
    <s v="33kVA MV E-house type 1A"/>
    <s v="Plan Views"/>
    <s v="220/33 kV Plant Main Substation - 33kVA MV E-house type 1A - Plan Views - Sht 1 of 1"/>
    <m/>
    <m/>
    <s v="RES - Reserved Placeholder"/>
    <s v="Pending"/>
    <n v="0"/>
  </r>
  <r>
    <s v="6105A"/>
    <s v="K124"/>
    <x v="2"/>
    <x v="3"/>
    <s v="GAD"/>
    <s v="0004"/>
    <s v="A"/>
    <x v="113"/>
    <s v="Q24050972-09-6243-M-GAD-0004"/>
    <s v="Sht 1 of 1"/>
    <s v="220/33 kV Plant Main Substation"/>
    <s v="33kVA MV E-house type 1A"/>
    <s v="Paint Schedule"/>
    <s v="220/33 kV Plant Main Substation - 33kVA MV E-house type 1A - Paint Schedule - Sht 1 of 1"/>
    <m/>
    <m/>
    <s v="RES - Reserved Placeholder"/>
    <s v="Pending"/>
    <n v="0"/>
  </r>
  <r>
    <s v="6105A"/>
    <s v="K124"/>
    <x v="2"/>
    <x v="3"/>
    <s v="GAD"/>
    <s v="0005"/>
    <s v="A"/>
    <x v="114"/>
    <s v="Q24050972-09-6243-M-GAD-0005"/>
    <s v="Sht 1 of 1"/>
    <s v="220/33 kV Plant Main Substation"/>
    <s v="33kVA MV E-house type 1A"/>
    <s v="Signage Schedule"/>
    <s v="220/33 kV Plant Main Substation - 33kVA MV E-house type 1A - Signage Schedule - Sht 1 of 1"/>
    <m/>
    <m/>
    <s v="RES - Reserved Placeholder"/>
    <s v="Pending"/>
    <n v="0"/>
  </r>
  <r>
    <s v="6105A"/>
    <s v="K124"/>
    <x v="2"/>
    <x v="3"/>
    <s v="GAD"/>
    <s v="0006"/>
    <s v="A"/>
    <x v="115"/>
    <s v="Q24050972-09-6243-M-GAD-0006"/>
    <s v="Sht 1 of 1"/>
    <s v="220/33 kV Plant Main Substation"/>
    <s v="33kVA MV E-house type 1B"/>
    <s v="External Views"/>
    <s v="220/33 kV Plant Main Substation - 33kVA MV E-house type 1B - External Views - Sht 1 of 1"/>
    <m/>
    <m/>
    <s v="RES - Reserved Placeholder"/>
    <s v="Pending"/>
    <n v="0"/>
  </r>
  <r>
    <s v="6105A"/>
    <s v="K124"/>
    <x v="2"/>
    <x v="3"/>
    <s v="GAD"/>
    <s v="0007"/>
    <s v="A"/>
    <x v="116"/>
    <s v="Q24050972-09-6243-M-GAD-0007"/>
    <s v="Sht 1 of 1"/>
    <s v="220/33 kV Plant Main Substation"/>
    <s v="33kVA MV E-house type 1B"/>
    <s v="Internal Views"/>
    <s v="220/33 kV Plant Main Substation - 33kVA MV E-house type 1B - Internal Views - Sht 1 of 1"/>
    <m/>
    <m/>
    <s v="RES - Reserved Placeholder"/>
    <s v="Pending"/>
    <n v="0"/>
  </r>
  <r>
    <s v="6105A"/>
    <s v="K124"/>
    <x v="2"/>
    <x v="3"/>
    <s v="GAD"/>
    <s v="0008"/>
    <s v="A"/>
    <x v="117"/>
    <s v="Q24050972-09-6243-M-GAD-0008"/>
    <s v="Sht 1 of 1"/>
    <s v="220/33 kV Plant Main Substation"/>
    <s v="33kVA MV E-house type 1B"/>
    <s v="Plan Views"/>
    <s v="220/33 kV Plant Main Substation - 33kVA MV E-house type 1B - Plan Views - Sht 1 of 1"/>
    <m/>
    <m/>
    <s v="RES - Reserved Placeholder"/>
    <s v="Pending"/>
    <n v="0"/>
  </r>
  <r>
    <s v="6105A"/>
    <s v="K124"/>
    <x v="2"/>
    <x v="3"/>
    <s v="GAD"/>
    <s v="0009"/>
    <s v="A"/>
    <x v="118"/>
    <s v="Q24050972-09-6243-M-GAD-0009"/>
    <s v="Sht 1 of 1"/>
    <s v="220/33 kV Plant Main Substation"/>
    <s v="33kVA MV E-house type 1B"/>
    <s v="Paint Schedule"/>
    <s v="220/33 kV Plant Main Substation - 33kVA MV E-house type 1B - Paint Schedule - Sht 1 of 1"/>
    <m/>
    <m/>
    <s v="RES - Reserved Placeholder"/>
    <s v="Pending"/>
    <n v="0"/>
  </r>
  <r>
    <s v="6105A"/>
    <s v="K124"/>
    <x v="2"/>
    <x v="3"/>
    <s v="GAD"/>
    <s v="0010"/>
    <s v="A"/>
    <x v="119"/>
    <s v="Q24050972-09-6243-M-GAD-0010"/>
    <s v="Sht 1 of 1"/>
    <s v="220/33 kV Plant Main Substation"/>
    <s v="33kVA MV E-house type 1B"/>
    <s v="Signage Schedule"/>
    <s v="220/33 kV Plant Main Substation - 33kVA MV E-house type 1B - Signage Schedule - Sht 1 of 1"/>
    <m/>
    <m/>
    <s v="RES - Reserved Placeholder"/>
    <s v="Pending"/>
    <n v="0"/>
  </r>
  <r>
    <s v="6105A"/>
    <s v="K124"/>
    <x v="2"/>
    <x v="3"/>
    <s v="GAD"/>
    <s v="0011"/>
    <s v="A"/>
    <x v="120"/>
    <s v="Q24050972-09-6243-M-GAD-0011"/>
    <s v="Sht 1 of 1"/>
    <s v="220/33 kV Plant Main Substation"/>
    <s v="33kVA MV E-house type 1C"/>
    <s v="External Views"/>
    <s v="220/33 kV Plant Main Substation - 33kVA MV E-house type 1C - External Views - Sht 1 of 1"/>
    <m/>
    <m/>
    <s v="RES - Reserved Placeholder"/>
    <s v="Pending"/>
    <n v="0"/>
  </r>
  <r>
    <s v="6105A"/>
    <s v="K124"/>
    <x v="2"/>
    <x v="3"/>
    <s v="GAD"/>
    <s v="0012"/>
    <s v="A"/>
    <x v="121"/>
    <s v="Q24050972-09-6243-M-GAD-0012"/>
    <s v="Sht 1 of 1"/>
    <s v="220/33 kV Plant Main Substation"/>
    <s v="33kVA MV E-house type 1C"/>
    <s v="Internal Views"/>
    <s v="220/33 kV Plant Main Substation - 33kVA MV E-house type 1C - Internal Views - Sht 1 of 1"/>
    <m/>
    <m/>
    <s v="RES - Reserved Placeholder"/>
    <s v="Pending"/>
    <n v="0"/>
  </r>
  <r>
    <s v="6105A"/>
    <s v="K124"/>
    <x v="2"/>
    <x v="3"/>
    <s v="GAD"/>
    <s v="0013"/>
    <s v="A"/>
    <x v="122"/>
    <s v="Q24050972-09-6243-M-GAD-0013"/>
    <s v="Sht 1 of 1"/>
    <s v="220/33 kV Plant Main Substation"/>
    <s v="33kVA MV E-house type 1C"/>
    <s v="Plan Views"/>
    <s v="220/33 kV Plant Main Substation - 33kVA MV E-house type 1C - Plan Views - Sht 1 of 1"/>
    <m/>
    <m/>
    <s v="RES - Reserved Placeholder"/>
    <s v="Pending"/>
    <n v="0"/>
  </r>
  <r>
    <s v="6105A"/>
    <s v="K124"/>
    <x v="2"/>
    <x v="3"/>
    <s v="GAD"/>
    <s v="0014"/>
    <s v="A"/>
    <x v="123"/>
    <s v="Q24050972-09-6243-M-GAD-0014"/>
    <s v="Sht 1 of 1"/>
    <s v="220/33 kV Plant Main Substation"/>
    <s v="33kVA MV E-house type 1C"/>
    <s v="Paint Schedule"/>
    <s v="220/33 kV Plant Main Substation - 33kVA MV E-house type 1C - Paint Schedule - Sht 1 of 1"/>
    <m/>
    <m/>
    <s v="RES - Reserved Placeholder"/>
    <s v="Pending"/>
    <n v="0"/>
  </r>
  <r>
    <s v="6105A"/>
    <s v="K124"/>
    <x v="2"/>
    <x v="3"/>
    <s v="GAD"/>
    <s v="0015"/>
    <s v="A"/>
    <x v="124"/>
    <s v="Q24050972-09-6243-M-GAD-0015"/>
    <s v="Sht 1 of 1"/>
    <s v="220/33 kV Plant Main Substation"/>
    <s v="33kVA MV E-house type 1C"/>
    <s v="Signage Schedule"/>
    <s v="220/33 kV Plant Main Substation - 33kVA MV E-house type 1C - Signage Schedule - Sht 1 of 1"/>
    <m/>
    <m/>
    <s v="RES - Reserved Placeholder"/>
    <s v="Pending"/>
    <n v="0"/>
  </r>
  <r>
    <s v="6105A"/>
    <s v="K124"/>
    <x v="4"/>
    <x v="1"/>
    <s v="DST"/>
    <s v="0017"/>
    <s v="A"/>
    <x v="125"/>
    <s v="Q24050972-07-6260-E-DST-0017"/>
    <s v="Sht 1 of 1"/>
    <s v="Emergency Power Generation"/>
    <s v=" Bulk Fuel Storage 1"/>
    <s v="Datasheet"/>
    <s v="Emergency Power Generation -  Bulk Fuel Storage 1 - Datasheet - Sht 1 of 1"/>
    <m/>
    <m/>
    <s v="RES - Reserved Placeholder"/>
    <s v="Pending"/>
    <n v="0"/>
  </r>
  <r>
    <s v="6105A"/>
    <s v="K124"/>
    <x v="4"/>
    <x v="1"/>
    <s v="GAD"/>
    <s v="0014"/>
    <s v="A"/>
    <x v="126"/>
    <s v="Q24050972-09-6260-E-GAD-0014"/>
    <s v="Sht 1 of 1"/>
    <s v="Emergency Power Generation"/>
    <s v="Emergency Power Substation 1 and Control Room 1"/>
    <s v="General Arrangement"/>
    <s v="Emergency Power Generation - Emergency Power Substation 1 and Control Room 1 - General Arrangement - Sht 1 of 1"/>
    <m/>
    <m/>
    <s v="RES - Reserved Placeholder"/>
    <s v="Pending"/>
    <n v="0"/>
  </r>
  <r>
    <s v="6105A"/>
    <s v="K124"/>
    <x v="11"/>
    <x v="4"/>
    <s v="PRC"/>
    <s v="0001"/>
    <s v="A"/>
    <x v="127"/>
    <s v="Q24050972-09-0100-H-PRC-0001"/>
    <m/>
    <s v="Project Site Wide"/>
    <s v="SOP 01.0 - Administration"/>
    <s v="Procedure"/>
    <s v="Project Site Wide - SOP 01.0 - Administration - Procedure"/>
    <m/>
    <m/>
    <s v="No Placeholder Yet"/>
    <s v="No Placeholder Yet"/>
    <n v="0"/>
  </r>
  <r>
    <s v="6105A"/>
    <s v="K124"/>
    <x v="11"/>
    <x v="4"/>
    <s v="PRC"/>
    <s v="0002"/>
    <s v="A"/>
    <x v="128"/>
    <s v="Q24050972-09-0100-H-PRC-0002"/>
    <m/>
    <s v="Project Site Wide"/>
    <s v="SOP 02.0 - Incident Notification, Investigation and Reporting"/>
    <s v="Procedure"/>
    <s v="Project Site Wide - SOP 02.0 - Incident Notification, Investigation and Reporting - Procedure"/>
    <m/>
    <m/>
    <s v="No Placeholder Yet"/>
    <s v="No Placeholder Yet"/>
    <n v="0"/>
  </r>
  <r>
    <s v="6105A"/>
    <s v="K124"/>
    <x v="11"/>
    <x v="4"/>
    <s v="PRC"/>
    <s v="0003"/>
    <s v="A"/>
    <x v="129"/>
    <s v="Q24050972-09-0100-H-PRC-0003"/>
    <m/>
    <s v="Project Site Wide"/>
    <s v="SOP 03.0 - Occupational Noise"/>
    <s v="Procedure"/>
    <s v="Project Site Wide - SOP 03.0 - Occupational Noise - Procedure"/>
    <m/>
    <m/>
    <s v="No Placeholder Yet"/>
    <s v="No Placeholder Yet"/>
    <n v="0"/>
  </r>
  <r>
    <s v="6105A"/>
    <s v="K124"/>
    <x v="11"/>
    <x v="4"/>
    <s v="PRC"/>
    <s v="0004"/>
    <s v="A"/>
    <x v="130"/>
    <s v="Q24050972-09-0100-H-PRC-0004"/>
    <m/>
    <s v="Project Site Wide"/>
    <s v="SOP 03.1 - Vibration"/>
    <s v="Procedure"/>
    <s v="Project Site Wide - SOP 03.1 - Vibration - Procedure"/>
    <m/>
    <m/>
    <s v="No Placeholder Yet"/>
    <s v="No Placeholder Yet"/>
    <n v="0"/>
  </r>
  <r>
    <s v="6105A"/>
    <s v="K124"/>
    <x v="11"/>
    <x v="4"/>
    <s v="PRC"/>
    <s v="0005"/>
    <s v="A"/>
    <x v="131"/>
    <s v="Q24050972-09-0100-H-PRC-0005"/>
    <m/>
    <s v="Project Site Wide"/>
    <s v="SOP 04.0 - First Aid and Medical Emergency Treatment"/>
    <s v="Procedure"/>
    <s v="Project Site Wide - SOP 04.0 - First Aid and Medical Emergency Treatment - Procedure"/>
    <m/>
    <m/>
    <s v="No Placeholder Yet"/>
    <s v="No Placeholder Yet"/>
    <n v="0"/>
  </r>
  <r>
    <s v="6105A"/>
    <s v="K124"/>
    <x v="11"/>
    <x v="4"/>
    <s v="PRC"/>
    <s v="0006"/>
    <s v="A"/>
    <x v="132"/>
    <s v="Q24050972-09-0100-H-PRC-0006"/>
    <m/>
    <s v="Project Site Wide"/>
    <s v="SOP 05.0 - Occupational Health Screening and Medical Surveillance"/>
    <s v="Procedure"/>
    <s v="Project Site Wide - SOP 05.0 - Occupational Health Screening and Medical Surveillance - Procedure"/>
    <m/>
    <m/>
    <s v="No Placeholder Yet"/>
    <s v="No Placeholder Yet"/>
    <n v="0"/>
  </r>
  <r>
    <s v="6105A"/>
    <s v="K124"/>
    <x v="11"/>
    <x v="4"/>
    <s v="PRC"/>
    <s v="0007"/>
    <s v="A"/>
    <x v="133"/>
    <s v="Q24050972-09-0100-H-PRC-0007"/>
    <m/>
    <s v="Project Site Wide"/>
    <s v="SOP 06.0 - Performance Monitoring and Reporting"/>
    <s v="Procedure"/>
    <s v="Project Site Wide - SOP 06.0 - Performance Monitoring and Reporting - Procedure"/>
    <m/>
    <m/>
    <s v="No Placeholder Yet"/>
    <s v="No Placeholder Yet"/>
    <n v="0"/>
  </r>
  <r>
    <s v="6105A"/>
    <s v="K124"/>
    <x v="11"/>
    <x v="4"/>
    <s v="PRC"/>
    <s v="0008"/>
    <s v="A"/>
    <x v="134"/>
    <s v="Q24050972-09-0100-H-PRC-0008"/>
    <m/>
    <s v="Project Site Wide"/>
    <s v="SOP 07.0 - Organization OSH Practitioner Registration and Appointment of Principal Contractor"/>
    <s v="Procedure"/>
    <s v="Project Site Wide - SOP 07.0 - Organization OSH Practitioner Registration and Appointment of Principal Contractor - Procedure"/>
    <m/>
    <m/>
    <s v="No Placeholder Yet"/>
    <s v="No Placeholder Yet"/>
    <n v="0"/>
  </r>
  <r>
    <s v="6105A"/>
    <s v="K124"/>
    <x v="11"/>
    <x v="4"/>
    <s v="PRC"/>
    <s v="0009"/>
    <s v="A"/>
    <x v="135"/>
    <s v="Q24050972-09-0100-H-PRC-0009"/>
    <m/>
    <s v="Project Site Wide"/>
    <s v="SOP 08.0 - General Workplace Amenities"/>
    <s v="Procedure"/>
    <s v="Project Site Wide - SOP 08.0 - General Workplace Amenities - Procedure"/>
    <m/>
    <m/>
    <s v="No Placeholder Yet"/>
    <s v="No Placeholder Yet"/>
    <n v="0"/>
  </r>
  <r>
    <s v="6105A"/>
    <s v="K124"/>
    <x v="11"/>
    <x v="4"/>
    <s v="PRC"/>
    <s v="0010"/>
    <s v="A"/>
    <x v="136"/>
    <s v="Q24050972-09-0100-H-PRC-0010"/>
    <m/>
    <s v="Project Site Wide"/>
    <s v="SOP 09.0 - Workplace Wellness"/>
    <s v="Procedure"/>
    <s v="Project Site Wide - SOP 09.0 - Workplace Wellness - Procedure"/>
    <m/>
    <m/>
    <s v="No Placeholder Yet"/>
    <s v="No Placeholder Yet"/>
    <n v="0"/>
  </r>
  <r>
    <s v="6105A"/>
    <s v="K124"/>
    <x v="11"/>
    <x v="4"/>
    <s v="PRC"/>
    <s v="0011"/>
    <s v="A"/>
    <x v="137"/>
    <s v="Q24050972-09-0100-H-PRC-0011"/>
    <m/>
    <s v="Project Site Wide"/>
    <s v="SOP 09.1- New and Expectant Mothers"/>
    <s v="Procedure"/>
    <s v="Project Site Wide - SOP 09.1- New and Expectant Mothers - Procedure"/>
    <m/>
    <m/>
    <s v="No Placeholder Yet"/>
    <s v="No Placeholder Yet"/>
    <n v="0"/>
  </r>
  <r>
    <s v="6105A"/>
    <s v="K124"/>
    <x v="11"/>
    <x v="4"/>
    <s v="PRC"/>
    <s v="0012"/>
    <s v="A"/>
    <x v="138"/>
    <s v="Q24050972-09-0100-H-PRC-0012"/>
    <m/>
    <s v="Project Site Wide"/>
    <s v="SOP 09.2 - Managing Work-Related Stress"/>
    <s v="Procedure"/>
    <s v="Project Site Wide - SOP 09.2 - Managing Work-Related Stress - Procedure"/>
    <m/>
    <m/>
    <s v="No Placeholder Yet"/>
    <s v="No Placeholder Yet"/>
    <n v="0"/>
  </r>
  <r>
    <s v="6105A"/>
    <s v="K124"/>
    <x v="11"/>
    <x v="4"/>
    <s v="PRC"/>
    <s v="0013"/>
    <s v="A"/>
    <x v="139"/>
    <s v="Q24050972-09-0100-H-PRC-0013"/>
    <m/>
    <s v="Project Site Wide"/>
    <s v="SOP 09.3 - Drinking Water"/>
    <s v="Procedure"/>
    <s v="Project Site Wide - SOP 09.3 - Drinking Water - Procedure"/>
    <m/>
    <m/>
    <s v="No Placeholder Yet"/>
    <s v="No Placeholder Yet"/>
    <n v="0"/>
  </r>
  <r>
    <s v="6105A"/>
    <s v="K124"/>
    <x v="11"/>
    <x v="4"/>
    <s v="PRC"/>
    <s v="0014"/>
    <s v="A"/>
    <x v="140"/>
    <s v="Q24050972-09-0100-H-PRC-0014"/>
    <m/>
    <s v="Project Site Wide"/>
    <s v="SOP 09.4 - Silica"/>
    <s v="Procedure"/>
    <s v="Project Site Wide - SOP 09.4 - Silica - Procedure"/>
    <m/>
    <m/>
    <s v="No Placeholder Yet"/>
    <s v="No Placeholder Yet"/>
    <n v="0"/>
  </r>
  <r>
    <s v="6105A"/>
    <s v="K124"/>
    <x v="11"/>
    <x v="4"/>
    <s v="PRC"/>
    <s v="0015"/>
    <s v="A"/>
    <x v="141"/>
    <s v="Q24050972-09-0100-H-PRC-0015"/>
    <m/>
    <s v="Project Site Wide"/>
    <s v="SOP 10.0 - Rehabilitation and Return to Work"/>
    <s v="Procedure"/>
    <s v="Project Site Wide - SOP 10.0 - Rehabilitation and Return to Work - Procedure"/>
    <m/>
    <m/>
    <s v="No Placeholder Yet"/>
    <s v="No Placeholder Yet"/>
    <n v="0"/>
  </r>
  <r>
    <s v="6105A"/>
    <s v="K124"/>
    <x v="11"/>
    <x v="4"/>
    <s v="PRC"/>
    <s v="0016"/>
    <s v="A"/>
    <x v="142"/>
    <s v="Q24050972-09-0100-H-PRC-0016"/>
    <m/>
    <s v="Project Site Wide"/>
    <s v="SOP 11.0 - Safety in the Heat"/>
    <s v="Procedure"/>
    <s v="Project Site Wide - SOP 11.0 - Safety in the Heat - Procedure"/>
    <m/>
    <m/>
    <s v="No Placeholder Yet"/>
    <s v="No Placeholder Yet"/>
    <n v="0"/>
  </r>
  <r>
    <s v="6105A"/>
    <s v="K124"/>
    <x v="11"/>
    <x v="4"/>
    <s v="PRC"/>
    <s v="0017"/>
    <s v="A"/>
    <x v="143"/>
    <s v="Q24050972-09-0100-H-PRC-0017"/>
    <m/>
    <s v="Project Site Wide"/>
    <s v="SOP 12.0 - Personal Protective Equipment"/>
    <s v="Procedure"/>
    <s v="Project Site Wide - SOP 12.0 - Personal Protective Equipment - Procedure"/>
    <m/>
    <m/>
    <s v="No Placeholder Yet"/>
    <s v="No Placeholder Yet"/>
    <n v="0"/>
  </r>
  <r>
    <s v="6105A"/>
    <s v="K124"/>
    <x v="11"/>
    <x v="4"/>
    <s v="PRC"/>
    <s v="0018"/>
    <s v="A"/>
    <x v="144"/>
    <s v="Q24050972-09-0100-H-PRC-0018"/>
    <m/>
    <s v="Project Site Wide"/>
    <s v="SOP 13.0 - Violence in the Workplace"/>
    <s v="Procedure"/>
    <s v="Project Site Wide - SOP 13.0 - Violence in the Workplace - Procedure"/>
    <m/>
    <m/>
    <s v="No Placeholder Yet"/>
    <s v="No Placeholder Yet"/>
    <n v="0"/>
  </r>
  <r>
    <s v="6105A"/>
    <s v="K124"/>
    <x v="11"/>
    <x v="4"/>
    <s v="PRC"/>
    <s v="0019"/>
    <s v="A"/>
    <x v="145"/>
    <s v="Q24050972-09-0100-H-PRC-0019"/>
    <m/>
    <s v="Project Site Wide"/>
    <s v="SOP 14.0 - Manual Handling and Ergonomics"/>
    <s v="Procedure"/>
    <s v="Project Site Wide - SOP 14.0 - Manual Handling and Ergonomics - Procedure"/>
    <m/>
    <m/>
    <s v="No Placeholder Yet"/>
    <s v="No Placeholder Yet"/>
    <n v="0"/>
  </r>
  <r>
    <s v="6105A"/>
    <s v="K124"/>
    <x v="11"/>
    <x v="4"/>
    <s v="PRC"/>
    <s v="0020"/>
    <s v="A"/>
    <x v="146"/>
    <s v="Q24050972-09-0100-H-PRC-0020"/>
    <m/>
    <s v="Project Site Wide"/>
    <s v="SOP 15.0 - Electrical Safety"/>
    <s v="Procedure"/>
    <s v="Project Site Wide - SOP 15.0 - Electrical Safety - Procedure"/>
    <m/>
    <m/>
    <s v="No Placeholder Yet"/>
    <s v="No Placeholder Yet"/>
    <n v="0"/>
  </r>
  <r>
    <s v="6105A"/>
    <s v="K124"/>
    <x v="11"/>
    <x v="4"/>
    <s v="PRC"/>
    <s v="0021"/>
    <s v="A"/>
    <x v="147"/>
    <s v="Q24050972-09-0100-H-PRC-0021"/>
    <m/>
    <s v="Project Site Wide"/>
    <s v="SOP 16.0 - OSH Requirements for People with Special Needs"/>
    <s v="Procedure"/>
    <s v="Project Site Wide - SOP 16.0 - OSH Requirements for People with Special Needs - Procedure"/>
    <m/>
    <m/>
    <s v="No Placeholder Yet"/>
    <s v="No Placeholder Yet"/>
    <n v="0"/>
  </r>
  <r>
    <s v="6105A"/>
    <s v="K124"/>
    <x v="11"/>
    <x v="4"/>
    <s v="PRC"/>
    <s v="0022"/>
    <s v="A"/>
    <x v="148"/>
    <s v="Q24050972-09-0100-H-PRC-0022"/>
    <m/>
    <s v="Project Site Wide"/>
    <s v="SOP 17.0 - Safety Signage and Signals"/>
    <s v="Procedure"/>
    <s v="Project Site Wide - SOP 17.0 - Safety Signage and Signals - Procedure"/>
    <m/>
    <m/>
    <s v="No Placeholder Yet"/>
    <s v="No Placeholder Yet"/>
    <n v="0"/>
  </r>
  <r>
    <s v="6105A"/>
    <s v="K124"/>
    <x v="11"/>
    <x v="4"/>
    <s v="PRC"/>
    <s v="0023"/>
    <s v="A"/>
    <x v="149"/>
    <s v="Q24050972-09-0100-H-PRC-0023"/>
    <m/>
    <s v="Project Site Wide"/>
    <s v="SOP 18.0 - Employer Supplied Accommodation"/>
    <s v="Procedure"/>
    <s v="Project Site Wide - SOP 18.0 - Employer Supplied Accommodation - Procedure"/>
    <m/>
    <m/>
    <s v="No Placeholder Yet"/>
    <s v="No Placeholder Yet"/>
    <n v="0"/>
  </r>
  <r>
    <s v="6105A"/>
    <s v="K124"/>
    <x v="11"/>
    <x v="4"/>
    <s v="PRC"/>
    <s v="0024"/>
    <s v="A"/>
    <x v="150"/>
    <s v="Q24050972-09-0100-H-PRC-0024"/>
    <m/>
    <s v="Project Site Wide"/>
    <s v="SOP 18.1 - Temporary Employer Supplied Accommodation"/>
    <s v="Procedure"/>
    <s v="Project Site Wide - SOP 18.1 - Temporary Employer Supplied Accommodation - Procedure"/>
    <m/>
    <m/>
    <s v="No Placeholder Yet"/>
    <s v="No Placeholder Yet"/>
    <n v="0"/>
  </r>
  <r>
    <s v="6105A"/>
    <s v="K124"/>
    <x v="11"/>
    <x v="4"/>
    <s v="PRC"/>
    <s v="0025"/>
    <s v="A"/>
    <x v="151"/>
    <s v="Q24050972-09-0100-H-PRC-0025"/>
    <m/>
    <s v="Project Site Wide"/>
    <s v="SOP 19.0 - Occupational Food Handling and Food Preparation Areas"/>
    <s v="Procedure"/>
    <s v="Project Site Wide - SOP 19.0 - Occupational Food Handling and Food Preparation Areas - Procedure"/>
    <m/>
    <m/>
    <s v="No Placeholder Yet"/>
    <s v="No Placeholder Yet"/>
    <n v="0"/>
  </r>
  <r>
    <s v="6105A"/>
    <s v="K124"/>
    <x v="11"/>
    <x v="4"/>
    <s v="PRC"/>
    <s v="0026"/>
    <s v="A"/>
    <x v="152"/>
    <s v="Q24050972-09-0100-H-PRC-0026"/>
    <m/>
    <s v="Project Site Wide"/>
    <s v="SOP 20.0 - Safety in Design (Construction)"/>
    <s v="Procedure"/>
    <s v="Project Site Wide - SOP 20.0 - Safety in Design (Construction) - Procedure"/>
    <m/>
    <m/>
    <s v="No Placeholder Yet"/>
    <s v="No Placeholder Yet"/>
    <n v="0"/>
  </r>
  <r>
    <s v="6105A"/>
    <s v="K124"/>
    <x v="11"/>
    <x v="4"/>
    <s v="PRC"/>
    <s v="0027"/>
    <s v="A"/>
    <x v="153"/>
    <s v="Q24050972-09-0100-H-PRC-0027"/>
    <m/>
    <s v="Project Site Wide"/>
    <s v="SOP 21.0 - Permit to Work Systems"/>
    <s v="Procedure"/>
    <s v="Project Site Wide - SOP 21.0 - Permit to Work Systems - Procedure"/>
    <m/>
    <m/>
    <s v="No Placeholder Yet"/>
    <s v="No Placeholder Yet"/>
    <n v="0"/>
  </r>
  <r>
    <s v="6105A"/>
    <s v="K124"/>
    <x v="11"/>
    <x v="4"/>
    <s v="PRC"/>
    <s v="0028"/>
    <s v="A"/>
    <x v="154"/>
    <s v="Q24050972-09-0100-H-PRC-0028"/>
    <m/>
    <s v="Project Site Wide"/>
    <s v="SOP 22.0 - Barricading of Hazards"/>
    <s v="Procedure"/>
    <s v="Project Site Wide - SOP 22.0 - Barricading of Hazards - Procedure"/>
    <m/>
    <m/>
    <s v="No Placeholder Yet"/>
    <s v="No Placeholder Yet"/>
    <n v="0"/>
  </r>
  <r>
    <s v="6105A"/>
    <s v="K124"/>
    <x v="11"/>
    <x v="4"/>
    <s v="PRC"/>
    <s v="0029"/>
    <s v="A"/>
    <x v="155"/>
    <s v="Q24050972-09-0100-H-PRC-0029"/>
    <m/>
    <s v="Project Site Wide"/>
    <s v="SOP 23.0 - Working at Heights"/>
    <s v="Procedure"/>
    <s v="Project Site Wide - SOP 23.0 - Working at Heights - Procedure"/>
    <m/>
    <m/>
    <s v="No Placeholder Yet"/>
    <s v="No Placeholder Yet"/>
    <n v="0"/>
  </r>
  <r>
    <s v="6105A"/>
    <s v="K124"/>
    <x v="11"/>
    <x v="4"/>
    <s v="PRC"/>
    <s v="0030"/>
    <s v="A"/>
    <x v="156"/>
    <s v="Q24050972-09-0100-H-PRC-0030"/>
    <m/>
    <s v="Project Site Wide"/>
    <s v="SOP 23.1 - Floor and Wall Openings"/>
    <s v="Procedure"/>
    <s v="Project Site Wide - SOP 23.1 - Floor and Wall Openings - Procedure"/>
    <m/>
    <m/>
    <s v="No Placeholder Yet"/>
    <s v="No Placeholder Yet"/>
    <n v="0"/>
  </r>
  <r>
    <s v="6105A"/>
    <s v="K124"/>
    <x v="11"/>
    <x v="4"/>
    <s v="PRC"/>
    <s v="0031"/>
    <s v="A"/>
    <x v="157"/>
    <s v="Q24050972-09-0100-H-PRC-0031"/>
    <m/>
    <s v="Project Site Wide"/>
    <s v="SOP 24.0 - Lock Out Tag Out"/>
    <s v="Procedure"/>
    <s v="Project Site Wide - SOP 24.0 - Lock Out Tag Out - Procedure"/>
    <m/>
    <m/>
    <s v="No Placeholder Yet"/>
    <s v="No Placeholder Yet"/>
    <n v="0"/>
  </r>
  <r>
    <s v="6105A"/>
    <s v="K124"/>
    <x v="11"/>
    <x v="4"/>
    <s v="PRC"/>
    <s v="0032"/>
    <s v="A"/>
    <x v="158"/>
    <s v="Q24050972-09-0100-H-PRC-0032"/>
    <m/>
    <s v="Project Site Wide"/>
    <s v="SOP 25.0 - Driver Fatigue"/>
    <s v="Procedure"/>
    <s v="Project Site Wide - SOP 25.0 - Driver Fatigue - Procedure"/>
    <m/>
    <m/>
    <s v="No Placeholder Yet"/>
    <s v="No Placeholder Yet"/>
    <n v="0"/>
  </r>
  <r>
    <s v="6105A"/>
    <s v="K124"/>
    <x v="11"/>
    <x v="4"/>
    <s v="PRC"/>
    <s v="0033"/>
    <s v="A"/>
    <x v="159"/>
    <s v="Q24050972-09-0100-H-PRC-0033"/>
    <m/>
    <s v="Project Site Wide"/>
    <s v="SOP 26.0 - Scaffolding"/>
    <s v="Procedure"/>
    <s v="Project Site Wide - SOP 26.0 - Scaffolding - Procedure"/>
    <m/>
    <m/>
    <s v="No Placeholder Yet"/>
    <s v="No Placeholder Yet"/>
    <n v="0"/>
  </r>
  <r>
    <s v="6105A"/>
    <s v="K124"/>
    <x v="11"/>
    <x v="4"/>
    <s v="PRC"/>
    <s v="0034"/>
    <s v="A"/>
    <x v="160"/>
    <s v="Q24050972-09-0100-H-PRC-0034"/>
    <m/>
    <s v="Project Site Wide"/>
    <s v="SOP 27.0 - Confined Space"/>
    <s v="Procedure"/>
    <s v="Project Site Wide - SOP 27.0 - Confined Space - Procedure"/>
    <m/>
    <m/>
    <s v="No Placeholder Yet"/>
    <s v="No Placeholder Yet"/>
    <n v="0"/>
  </r>
  <r>
    <s v="6105A"/>
    <s v="K124"/>
    <x v="11"/>
    <x v="4"/>
    <s v="PRC"/>
    <s v="0035"/>
    <s v="A"/>
    <x v="161"/>
    <s v="Q24050972-09-0100-H-PRC-0035"/>
    <m/>
    <s v="Project Site Wide"/>
    <s v="SOP 28.0 - Hot Work Operations"/>
    <s v="Procedure"/>
    <s v="Project Site Wide - SOP 28.0 - Hot Work Operations - Procedure"/>
    <m/>
    <m/>
    <s v="No Placeholder Yet"/>
    <s v="No Placeholder Yet"/>
    <n v="0"/>
  </r>
  <r>
    <s v="6105A"/>
    <s v="K124"/>
    <x v="11"/>
    <x v="4"/>
    <s v="PRC"/>
    <s v="0036"/>
    <s v="A"/>
    <x v="162"/>
    <s v="Q24050972-09-0100-H-PRC-0036"/>
    <m/>
    <s v="Project Site Wide"/>
    <s v="SOP 28.1 - Construction Fire Safety"/>
    <s v="Procedure"/>
    <s v="Project Site Wide - SOP 28.1 - Construction Fire Safety - Procedure"/>
    <m/>
    <m/>
    <s v="No Placeholder Yet"/>
    <s v="No Placeholder Yet"/>
    <n v="0"/>
  </r>
  <r>
    <s v="6105A"/>
    <s v="K124"/>
    <x v="11"/>
    <x v="4"/>
    <s v="PRC"/>
    <s v="0037"/>
    <s v="A"/>
    <x v="163"/>
    <s v="Q24050972-09-0100-H-PRC-0037"/>
    <m/>
    <s v="Project Site Wide"/>
    <s v="SOP 29.0 - Excavation Work"/>
    <s v="Procedure"/>
    <s v="Project Site Wide - SOP 29.0 - Excavation Work - Procedure"/>
    <m/>
    <m/>
    <s v="No Placeholder Yet"/>
    <s v="No Placeholder Yet"/>
    <n v="0"/>
  </r>
  <r>
    <s v="6105A"/>
    <s v="K124"/>
    <x v="11"/>
    <x v="4"/>
    <s v="PRC"/>
    <s v="0038"/>
    <s v="A"/>
    <x v="164"/>
    <s v="Q24050972-09-0100-H-PRC-0038"/>
    <m/>
    <s v="Project Site Wide"/>
    <s v="SOP 30.0 - Lone Working and or in Remote Locations"/>
    <s v="Procedure"/>
    <s v="Project Site Wide - SOP 30.0 - Lone Working and or in Remote Locations - Procedure"/>
    <m/>
    <m/>
    <s v="No Placeholder Yet"/>
    <s v="No Placeholder Yet"/>
    <n v="0"/>
  </r>
  <r>
    <s v="6105A"/>
    <s v="K124"/>
    <x v="11"/>
    <x v="4"/>
    <s v="PRC"/>
    <s v="0039"/>
    <s v="A"/>
    <x v="165"/>
    <s v="Q24050972-09-0100-H-PRC-0039"/>
    <m/>
    <s v="Project Site Wide"/>
    <s v="SOP 30.1 - Working in International Locations"/>
    <s v="Procedure"/>
    <s v="Project Site Wide - SOP 30.1 - Working in International Locations - Procedure"/>
    <m/>
    <m/>
    <s v="No Placeholder Yet"/>
    <s v="No Placeholder Yet"/>
    <n v="0"/>
  </r>
  <r>
    <s v="6105A"/>
    <s v="K124"/>
    <x v="11"/>
    <x v="4"/>
    <s v="PRC"/>
    <s v="0040"/>
    <s v="A"/>
    <x v="166"/>
    <s v="Q24050972-09-0100-H-PRC-0040"/>
    <m/>
    <s v="Project Site Wide"/>
    <s v="SOP 31.0 - Working On-Over or Adjacent to Water"/>
    <s v="Procedure"/>
    <s v="Project Site Wide - SOP 31.0 - Working On-Over or Adjacent to Water - Procedure"/>
    <m/>
    <m/>
    <s v="No Placeholder Yet"/>
    <s v="No Placeholder Yet"/>
    <n v="0"/>
  </r>
  <r>
    <s v="6105A"/>
    <s v="K124"/>
    <x v="11"/>
    <x v="4"/>
    <s v="PRC"/>
    <s v="0041"/>
    <s v="A"/>
    <x v="167"/>
    <s v="Q24050972-09-0100-H-PRC-0041"/>
    <m/>
    <s v="Project Site Wide"/>
    <s v="SOP 32.0 - Hazardous Materials"/>
    <s v="Procedure"/>
    <s v="Project Site Wide - SOP 32.0 - Hazardous Materials - Procedure"/>
    <m/>
    <m/>
    <s v="No Placeholder Yet"/>
    <s v="No Placeholder Yet"/>
    <n v="0"/>
  </r>
  <r>
    <s v="6105A"/>
    <s v="K124"/>
    <x v="11"/>
    <x v="4"/>
    <s v="PRC"/>
    <s v="0042"/>
    <s v="A"/>
    <x v="168"/>
    <s v="Q24050972-09-0100-H-PRC-0042"/>
    <m/>
    <s v="Project Site Wide"/>
    <s v="SOP 33.0 - Working On or Adjacent to a Road"/>
    <s v="Procedure"/>
    <s v="Project Site Wide - SOP 33.0 - Working On or Adjacent to a Road - Procedure"/>
    <m/>
    <m/>
    <s v="No Placeholder Yet"/>
    <s v="No Placeholder Yet"/>
    <n v="0"/>
  </r>
  <r>
    <s v="6105A"/>
    <s v="K124"/>
    <x v="11"/>
    <x v="4"/>
    <s v="PRC"/>
    <s v="0043"/>
    <s v="A"/>
    <x v="169"/>
    <s v="Q24050972-09-0100-H-PRC-0043"/>
    <m/>
    <s v="Project Site Wide"/>
    <s v="SOP 34.0 - Safe Use of Lifting Equipment and Lifting Accessories"/>
    <s v="Procedure"/>
    <s v="Project Site Wide - SOP 34.0 - Safe Use of Lifting Equipment and Lifting Accessories - Procedure"/>
    <m/>
    <m/>
    <s v="No Placeholder Yet"/>
    <s v="No Placeholder Yet"/>
    <n v="0"/>
  </r>
  <r>
    <s v="6105A"/>
    <s v="K124"/>
    <x v="11"/>
    <x v="4"/>
    <s v="PRC"/>
    <s v="0044"/>
    <s v="A"/>
    <x v="170"/>
    <s v="Q24050972-09-0100-H-PRC-0044"/>
    <m/>
    <s v="Project Site Wide"/>
    <s v="SOP 34.1 - Personnel Lift Plan"/>
    <s v="Procedure"/>
    <s v="Project Site Wide - SOP 34.1 - Personnel Lift Plan - Procedure"/>
    <m/>
    <m/>
    <s v="No Placeholder Yet"/>
    <s v="No Placeholder Yet"/>
    <n v="0"/>
  </r>
  <r>
    <s v="6105A"/>
    <s v="K124"/>
    <x v="11"/>
    <x v="4"/>
    <s v="PRC"/>
    <s v="0045"/>
    <s v="A"/>
    <x v="171"/>
    <s v="Q24050972-09-0100-H-PRC-0045"/>
    <m/>
    <s v="Project Site Wide"/>
    <s v="SOP 35.0 - Portable Power Tools"/>
    <s v="Procedure"/>
    <s v="Project Site Wide - SOP 35.0 - Portable Power Tools - Procedure"/>
    <m/>
    <m/>
    <s v="No Placeholder Yet"/>
    <s v="No Placeholder Yet"/>
    <n v="0"/>
  </r>
  <r>
    <s v="6105A"/>
    <s v="K124"/>
    <x v="11"/>
    <x v="4"/>
    <s v="PRC"/>
    <s v="0046"/>
    <s v="A"/>
    <x v="172"/>
    <s v="Q24050972-09-0100-H-PRC-0046"/>
    <m/>
    <s v="Project Site Wide"/>
    <s v="SOP 36.0 - Plant and Equipment"/>
    <s v="Procedure"/>
    <s v="Project Site Wide - SOP 36.0 - Plant and Equipment - Procedure"/>
    <m/>
    <m/>
    <s v="No Placeholder Yet"/>
    <s v="No Placeholder Yet"/>
    <n v="0"/>
  </r>
  <r>
    <s v="6105A"/>
    <s v="K124"/>
    <x v="11"/>
    <x v="4"/>
    <s v="PRC"/>
    <s v="0047"/>
    <s v="A"/>
    <x v="173"/>
    <s v="Q24050972-09-0100-H-PRC-0047"/>
    <m/>
    <s v="Project Site Wide"/>
    <s v="SOP 37.0 - Ladders"/>
    <s v="Procedure"/>
    <s v="Project Site Wide - SOP 37.0 - Ladders - Procedure"/>
    <m/>
    <m/>
    <s v="No Placeholder Yet"/>
    <s v="No Placeholder Yet"/>
    <n v="0"/>
  </r>
  <r>
    <s v="6105A"/>
    <s v="K124"/>
    <x v="11"/>
    <x v="4"/>
    <s v="PRC"/>
    <s v="0048"/>
    <s v="A"/>
    <x v="174"/>
    <s v="Q24050972-09-0100-H-PRC-0048"/>
    <m/>
    <s v="Project Site Wide"/>
    <s v="SOP 38.0 - Concrete Placing Equipment"/>
    <s v="Procedure"/>
    <s v="Project Site Wide - SOP 38.0 - Concrete Placing Equipment - Procedure"/>
    <m/>
    <m/>
    <s v="No Placeholder Yet"/>
    <s v="No Placeholder Yet"/>
    <n v="0"/>
  </r>
  <r>
    <s v="6105A"/>
    <s v="K124"/>
    <x v="11"/>
    <x v="4"/>
    <s v="PRC"/>
    <s v="0049"/>
    <s v="A"/>
    <x v="175"/>
    <s v="Q24050972-09-0100-H-PRC-0049"/>
    <m/>
    <s v="Project Site Wide"/>
    <s v="SOP 39.0 - Overhead and Underground Services"/>
    <s v="Procedure"/>
    <s v="Project Site Wide - SOP 39.0 - Overhead and Underground Services - Procedure"/>
    <m/>
    <m/>
    <s v="No Placeholder Yet"/>
    <s v="No Placeholder Yet"/>
    <n v="0"/>
  </r>
  <r>
    <s v="6105A"/>
    <s v="K124"/>
    <x v="11"/>
    <x v="4"/>
    <s v="PRC"/>
    <s v="0050"/>
    <s v="A"/>
    <x v="176"/>
    <s v="Q24050972-09-0100-H-PRC-0050"/>
    <m/>
    <s v="Project Site Wide"/>
    <s v="SOP 40.0 - Falsework"/>
    <s v="Procedure"/>
    <s v="Project Site Wide - SOP 40.0 - Falsework - Procedure"/>
    <m/>
    <m/>
    <s v="No Placeholder Yet"/>
    <s v="No Placeholder Yet"/>
    <n v="0"/>
  </r>
  <r>
    <s v="6105A"/>
    <s v="K124"/>
    <x v="11"/>
    <x v="4"/>
    <s v="PRC"/>
    <s v="0051"/>
    <s v="A"/>
    <x v="177"/>
    <s v="Q24050972-09-0100-H-PRC-0051"/>
    <m/>
    <s v="Project Site Wide"/>
    <s v="SOP 41.0 - Steel Erection"/>
    <s v="Procedure"/>
    <s v="Project Site Wide - SOP 41.0 - Steel Erection - Procedure"/>
    <m/>
    <m/>
    <s v="No Placeholder Yet"/>
    <s v="No Placeholder Yet"/>
    <n v="0"/>
  </r>
  <r>
    <s v="6105A"/>
    <s v="K124"/>
    <x v="11"/>
    <x v="4"/>
    <s v="PRC"/>
    <s v="0052"/>
    <s v="A"/>
    <x v="178"/>
    <s v="Q24050972-09-0100-H-PRC-0052"/>
    <m/>
    <s v="Project Site Wide"/>
    <s v="SOP 42.0 - Pre-Cast Construction"/>
    <s v="Procedure"/>
    <s v="Project Site Wide - SOP 42.0 - Pre-Cast Construction - Procedure"/>
    <m/>
    <m/>
    <s v="No Placeholder Yet"/>
    <s v="No Placeholder Yet"/>
    <n v="0"/>
  </r>
  <r>
    <s v="6105A"/>
    <s v="K124"/>
    <x v="11"/>
    <x v="4"/>
    <s v="PRC"/>
    <s v="0053"/>
    <s v="A"/>
    <x v="179"/>
    <s v="Q24050972-09-0100-H-PRC-0053"/>
    <m/>
    <s v="Project Site Wide"/>
    <s v="SOP 43.0 - Temporary Structures"/>
    <s v="Procedure"/>
    <s v="Project Site Wide - SOP 43.0 - Temporary Structures - Procedure"/>
    <m/>
    <m/>
    <s v="No Placeholder Yet"/>
    <s v="No Placeholder Yet"/>
    <n v="0"/>
  </r>
  <r>
    <s v="6105A"/>
    <s v="K124"/>
    <x v="11"/>
    <x v="4"/>
    <s v="PRC"/>
    <s v="0054"/>
    <s v="A"/>
    <x v="180"/>
    <s v="Q24050972-09-0100-H-PRC-0054"/>
    <m/>
    <s v="Project Site Wide"/>
    <s v="SOP 44.0 - Traffic Management and Logistics"/>
    <s v="Procedure"/>
    <s v="Project Site Wide - SOP 44.0 - Traffic Management and Logistics - Procedure"/>
    <m/>
    <m/>
    <s v="No Placeholder Yet"/>
    <s v="No Placeholder Yet"/>
    <n v="0"/>
  </r>
  <r>
    <s v="6105A"/>
    <s v="K124"/>
    <x v="11"/>
    <x v="4"/>
    <s v="PRC"/>
    <s v="0055"/>
    <s v="A"/>
    <x v="181"/>
    <s v="Q24050972-09-0100-H-PRC-0055"/>
    <m/>
    <s v="Project Site Wide"/>
    <s v="SOP 45.0 - Underwater Activities"/>
    <s v="Procedure"/>
    <s v="Project Site Wide - SOP 45.0 - Underwater Activities - Procedure"/>
    <m/>
    <m/>
    <s v="No Placeholder Yet"/>
    <s v="No Placeholder Yet"/>
    <n v="0"/>
  </r>
  <r>
    <s v="6105A"/>
    <s v="K124"/>
    <x v="11"/>
    <x v="4"/>
    <s v="PRC"/>
    <s v="0056"/>
    <s v="A"/>
    <x v="182"/>
    <s v="Q24050972-09-0100-H-PRC-0056"/>
    <m/>
    <s v="Project Site Wide"/>
    <s v="SOP 46.0 - Underground Construction"/>
    <s v="Procedure"/>
    <s v="Project Site Wide - SOP 46.0 - Underground Construction - Procedure"/>
    <m/>
    <m/>
    <s v="No Placeholder Yet"/>
    <s v="No Placeholder Yet"/>
    <n v="0"/>
  </r>
  <r>
    <s v="6105A"/>
    <s v="K124"/>
    <x v="11"/>
    <x v="4"/>
    <s v="PRC"/>
    <s v="0057"/>
    <s v="A"/>
    <x v="183"/>
    <s v="Q24050972-09-0100-H-PRC-0057"/>
    <m/>
    <s v="Project Site Wide"/>
    <s v="SOP 47.0 - Machine Guarding"/>
    <s v="Procedure"/>
    <s v="Project Site Wide - SOP 47.0 - Machine Guarding - Procedure"/>
    <m/>
    <m/>
    <s v="No Placeholder Yet"/>
    <s v="No Placeholder Yet"/>
    <n v="0"/>
  </r>
  <r>
    <s v="6105A"/>
    <s v="K124"/>
    <x v="11"/>
    <x v="4"/>
    <s v="PRC"/>
    <s v="0058"/>
    <s v="A"/>
    <x v="184"/>
    <s v="Q24050972-09-0100-H-PRC-0058"/>
    <m/>
    <s v="Project Site Wide"/>
    <s v="SOP 48.0 - Spray Finishing"/>
    <s v="Procedure"/>
    <s v="Project Site Wide - SOP 48.0 - Spray Finishing - Procedure"/>
    <m/>
    <m/>
    <s v="No Placeholder Yet"/>
    <s v="No Placeholder Yet"/>
    <n v="0"/>
  </r>
  <r>
    <s v="6105A"/>
    <s v="K124"/>
    <x v="11"/>
    <x v="4"/>
    <s v="PRC"/>
    <s v="0059"/>
    <s v="A"/>
    <x v="185"/>
    <s v="Q24050972-09-0100-H-PRC-0059"/>
    <m/>
    <s v="Project Site Wide"/>
    <s v="SOP 49.0 - Compressed Gases and Air"/>
    <s v="Procedure"/>
    <s v="Project Site Wide - SOP 49.0 - Compressed Gases and Air - Procedure"/>
    <m/>
    <m/>
    <s v="No Placeholder Yet"/>
    <s v="No Placeholder Yet"/>
    <n v="0"/>
  </r>
  <r>
    <s v="6105A"/>
    <s v="K124"/>
    <x v="11"/>
    <x v="4"/>
    <s v="PRC"/>
    <s v="0060"/>
    <s v="A"/>
    <x v="186"/>
    <s v="Q24050972-09-0100-H-PRC-0060"/>
    <m/>
    <s v="Project Site Wide"/>
    <s v="SOP 50.0 - Abrasive Blasting and Associated Protective Coating Work"/>
    <s v="Procedure"/>
    <s v="Project Site Wide - SOP 50.0 - Abrasive Blasting and Associated Protective Coating Work - Procedure"/>
    <m/>
    <m/>
    <s v="No Placeholder Yet"/>
    <s v="No Placeholder Yet"/>
    <n v="0"/>
  </r>
  <r>
    <s v="6105A"/>
    <s v="K124"/>
    <x v="11"/>
    <x v="4"/>
    <s v="PRC"/>
    <s v="0061"/>
    <s v="A"/>
    <x v="187"/>
    <s v="Q24050972-09-0100-H-PRC-0061"/>
    <m/>
    <s v="Project Site Wide"/>
    <s v="SOP 51.0 - Powered Lift Trucks"/>
    <s v="Procedure"/>
    <s v="Project Site Wide - SOP 51.0 - Powered Lift Trucks - Procedure"/>
    <m/>
    <m/>
    <s v="No Placeholder Yet"/>
    <s v="No Placeholder Yet"/>
    <n v="0"/>
  </r>
  <r>
    <s v="6105A"/>
    <s v="K124"/>
    <x v="11"/>
    <x v="4"/>
    <s v="PRC"/>
    <s v="0062"/>
    <s v="A"/>
    <x v="188"/>
    <s v="Q24050972-09-0100-H-PRC-0062"/>
    <m/>
    <s v="Project Site Wide"/>
    <s v="SOP 52.0 - Local Exhaust Ventilation"/>
    <s v="Procedure"/>
    <s v="Project Site Wide - SOP 52.0 - Local Exhaust Ventilation - Procedure"/>
    <m/>
    <m/>
    <s v="No Placeholder Yet"/>
    <s v="No Placeholder Yet"/>
    <n v="0"/>
  </r>
  <r>
    <s v="6105A"/>
    <s v="K124"/>
    <x v="11"/>
    <x v="4"/>
    <s v="PRC"/>
    <s v="0063"/>
    <s v="A"/>
    <x v="189"/>
    <s v="Q24050972-09-0100-H-PRC-0063"/>
    <m/>
    <s v="Project Site Wide"/>
    <s v="SOP 53.0 - OSH Management During Construction Work"/>
    <s v="Procedure"/>
    <s v="Project Site Wide - SOP 53.0 - OSH Management During Construction Work - Procedure"/>
    <m/>
    <m/>
    <s v="No Placeholder Yet"/>
    <s v="No Placeholder Yet"/>
    <n v="0"/>
  </r>
  <r>
    <s v="6105A"/>
    <s v="K124"/>
    <x v="11"/>
    <x v="4"/>
    <s v="PRC"/>
    <s v="0064"/>
    <s v="A"/>
    <x v="190"/>
    <s v="Q24050972-09-0100-H-PRC-0064"/>
    <m/>
    <s v="Project Site Wide"/>
    <s v="SOP 53.1 - OSH Construction Management Plan"/>
    <s v="Procedure"/>
    <s v="Project Site Wide - SOP 53.1 - OSH Construction Management Plan - Procedure"/>
    <m/>
    <m/>
    <s v="No Placeholder Yet"/>
    <s v="No Placeholder Yet"/>
    <n v="0"/>
  </r>
  <r>
    <s v="6105A"/>
    <s v="K124"/>
    <x v="11"/>
    <x v="4"/>
    <s v="PRC"/>
    <s v="0065"/>
    <s v="A"/>
    <x v="191"/>
    <s v="Q24050972-09-0100-H-PRC-0065"/>
    <m/>
    <s v="Project Site Wide"/>
    <s v="SOP 54.0 - Night Work"/>
    <s v="Procedure"/>
    <s v="Project Site Wide - SOP 54.0 - Night Work - Procedure"/>
    <m/>
    <m/>
    <s v="No Placeholder Yet"/>
    <s v="No Placeholder Yet"/>
    <n v="0"/>
  </r>
  <r>
    <s v="6105A"/>
    <s v="K124"/>
    <x v="11"/>
    <x v="4"/>
    <s v="PRC"/>
    <s v="0066"/>
    <s v="A"/>
    <x v="192"/>
    <s v="Q24050972-09-0100-H-PRC-0066"/>
    <m/>
    <s v="Project Site Wide"/>
    <s v="SOP 55.0 - Pandemic Preparedness"/>
    <s v="Procedure"/>
    <s v="Project Site Wide - SOP 55.0 - Pandemic Preparedness - Procedure"/>
    <m/>
    <m/>
    <s v="No Placeholder Yet"/>
    <s v="No Placeholder Yet"/>
    <n v="0"/>
  </r>
  <r>
    <s v="6105A"/>
    <s v="K124"/>
    <x v="11"/>
    <x v="4"/>
    <s v="LST"/>
    <s v="0001"/>
    <s v="A"/>
    <x v="193"/>
    <s v="Q24050972-09-0100-H-LST-0001"/>
    <m/>
    <s v="Project Site Wide"/>
    <s v="Checklist Ladder Inspection"/>
    <s v="CheckList"/>
    <s v="Project Site Wide - Checklist Ladder Inspection - CheckList"/>
    <m/>
    <m/>
    <s v="No Placeholder Yet"/>
    <s v="No Placeholder Yet"/>
    <n v="0"/>
  </r>
  <r>
    <s v="6105A"/>
    <s v="K124"/>
    <x v="11"/>
    <x v="4"/>
    <s v="LST"/>
    <s v="0002"/>
    <s v="A"/>
    <x v="194"/>
    <s v="Q24050972-09-0100-H-LST-0002"/>
    <m/>
    <s v="Project Site Wide"/>
    <s v="Checklist Safety Net Inspection"/>
    <s v="CheckList"/>
    <s v="Project Site Wide - Checklist Safety Net Inspection - CheckList"/>
    <m/>
    <m/>
    <s v="No Placeholder Yet"/>
    <s v="No Placeholder Yet"/>
    <n v="0"/>
  </r>
  <r>
    <s v="6105A"/>
    <s v="K124"/>
    <x v="11"/>
    <x v="4"/>
    <s v="LST"/>
    <s v="0003"/>
    <s v="A"/>
    <x v="195"/>
    <s v="Q24050972-09-0100-H-LST-0003"/>
    <m/>
    <s v="Project Site Wide"/>
    <s v="Checklist Harness and Lanyard Inspection"/>
    <s v="CheckList"/>
    <s v="Project Site Wide - Checklist Harness and Lanyard Inspection - CheckList"/>
    <m/>
    <m/>
    <s v="No Placeholder Yet"/>
    <s v="No Placeholder Yet"/>
    <n v="0"/>
  </r>
  <r>
    <s v="6105A"/>
    <s v="K124"/>
    <x v="11"/>
    <x v="4"/>
    <s v="LST"/>
    <s v="0004"/>
    <s v="A"/>
    <x v="196"/>
    <s v="Q24050972-09-0100-H-LST-0004"/>
    <m/>
    <s v="Project Site Wide"/>
    <s v="Checklist Ladder Inspection and Maintenance"/>
    <s v="CheckList"/>
    <s v="Project Site Wide - Checklist Ladder Inspection and Maintenance - CheckList"/>
    <m/>
    <m/>
    <s v="No Placeholder Yet"/>
    <s v="No Placeholder Yet"/>
    <n v="0"/>
  </r>
  <r>
    <s v="6105A"/>
    <s v="K124"/>
    <x v="11"/>
    <x v="4"/>
    <s v="LST"/>
    <s v="0005"/>
    <s v="A"/>
    <x v="197"/>
    <s v="Q24050972-09-0100-H-LST-0005"/>
    <m/>
    <s v="Project Site Wide"/>
    <s v="Checklist Electrical Safety"/>
    <s v="CheckList"/>
    <s v="Project Site Wide - Checklist Electrical Safety - CheckList"/>
    <m/>
    <m/>
    <s v="No Placeholder Yet"/>
    <s v="No Placeholder Yet"/>
    <n v="0"/>
  </r>
  <r>
    <s v="6105A"/>
    <s v="K124"/>
    <x v="11"/>
    <x v="4"/>
    <s v="LST"/>
    <s v="0006"/>
    <s v="A"/>
    <x v="198"/>
    <s v="Q24050972-09-0100-H-LST-0006"/>
    <m/>
    <s v="Project Site Wide"/>
    <s v="Checklist Scaffolding Inspection"/>
    <s v="CheckList"/>
    <s v="Project Site Wide - Checklist Scaffolding Inspection - CheckList"/>
    <m/>
    <m/>
    <s v="No Placeholder Yet"/>
    <s v="No Placeholder Yet"/>
    <n v="0"/>
  </r>
  <r>
    <s v="6105A"/>
    <s v="K124"/>
    <x v="11"/>
    <x v="4"/>
    <s v="LST"/>
    <s v="0007"/>
    <s v="A"/>
    <x v="199"/>
    <s v="Q24050972-09-0100-H-LST-0007"/>
    <m/>
    <s v="Project Site Wide"/>
    <s v="Checklist Utility Clearance"/>
    <s v="CheckList"/>
    <s v="Project Site Wide - Checklist Utility Clearance - CheckList"/>
    <m/>
    <m/>
    <s v="No Placeholder Yet"/>
    <s v="No Placeholder Yet"/>
    <n v="0"/>
  </r>
  <r>
    <s v="6105A"/>
    <s v="K124"/>
    <x v="11"/>
    <x v="4"/>
    <s v="LST"/>
    <s v="0008"/>
    <s v="A"/>
    <x v="200"/>
    <s v="Q24050972-09-0100-H-LST-0008"/>
    <m/>
    <s v="Project Site Wide"/>
    <s v="Checklist Daily Excavation"/>
    <s v="CheckList"/>
    <s v="Project Site Wide - Checklist Daily Excavation - CheckList"/>
    <m/>
    <m/>
    <s v="No Placeholder Yet"/>
    <s v="No Placeholder Yet"/>
    <n v="0"/>
  </r>
  <r>
    <s v="6105A"/>
    <s v="K124"/>
    <x v="11"/>
    <x v="4"/>
    <s v="LST"/>
    <s v="0009"/>
    <s v="A"/>
    <x v="201"/>
    <s v="Q24050972-09-0100-H-LST-0009"/>
    <m/>
    <s v="Project Site Wide"/>
    <s v="Checklist Crane-Suspended Personnel Platform Approval"/>
    <s v="CheckList"/>
    <s v="Project Site Wide - Checklist Crane-Suspended Personnel Platform Approval - CheckList"/>
    <m/>
    <m/>
    <s v="No Placeholder Yet"/>
    <s v="No Placeholder Yet"/>
    <n v="0"/>
  </r>
  <r>
    <s v="6105A"/>
    <s v="K124"/>
    <x v="11"/>
    <x v="4"/>
    <s v="LST"/>
    <s v="0010"/>
    <s v="A"/>
    <x v="202"/>
    <s v="Q24050972-09-0100-H-LST-0010"/>
    <m/>
    <s v="Project Site Wide"/>
    <s v="Checklist First Aid and AED Inspection"/>
    <s v="CheckList"/>
    <s v="Project Site Wide - Checklist First Aid and AED Inspection - CheckList"/>
    <m/>
    <m/>
    <s v="No Placeholder Yet"/>
    <s v="No Placeholder Yet"/>
    <n v="0"/>
  </r>
  <r>
    <s v="6105A"/>
    <s v="K124"/>
    <x v="11"/>
    <x v="4"/>
    <s v="LST"/>
    <s v="0011"/>
    <s v="A"/>
    <x v="203"/>
    <s v="Q24050972-09-0100-H-LST-0011"/>
    <m/>
    <s v="Project Site Wide"/>
    <s v="Checklist Violence in the Workplace"/>
    <s v="CheckList"/>
    <s v="Project Site Wide - Checklist Violence in the Workplace - CheckList"/>
    <m/>
    <m/>
    <s v="No Placeholder Yet"/>
    <s v="No Placeholder Yet"/>
    <n v="0"/>
  </r>
  <r>
    <s v="6105A"/>
    <s v="K124"/>
    <x v="11"/>
    <x v="4"/>
    <s v="LST"/>
    <s v="0012"/>
    <s v="A"/>
    <x v="204"/>
    <s v="Q24050972-09-0100-H-LST-0012"/>
    <m/>
    <s v="Project Site Wide"/>
    <s v="Manual Handling Assessment"/>
    <s v="CheckList"/>
    <s v="Project Site Wide - Manual Handling Assessment - CheckList"/>
    <m/>
    <m/>
    <s v="No Placeholder Yet"/>
    <s v="No Placeholder Yet"/>
    <n v="0"/>
  </r>
  <r>
    <s v="6105A"/>
    <s v="K124"/>
    <x v="11"/>
    <x v="4"/>
    <s v="LST"/>
    <s v="0013"/>
    <s v="A"/>
    <x v="205"/>
    <s v="Q24050972-09-0100-H-LST-0013"/>
    <m/>
    <s v="Project Site Wide"/>
    <s v="Employment Medical Examination Form"/>
    <s v="CheckList"/>
    <s v="Project Site Wide - Employment Medical Examination Form - CheckList"/>
    <m/>
    <m/>
    <s v="No Placeholder Yet"/>
    <s v="No Placeholder Yet"/>
    <n v="0"/>
  </r>
  <r>
    <s v="6105A"/>
    <s v="K124"/>
    <x v="11"/>
    <x v="4"/>
    <s v="LST"/>
    <s v="0014"/>
    <s v="A"/>
    <x v="206"/>
    <s v="Q24050972-09-0100-H-LST-0014"/>
    <m/>
    <s v="Project Site Wide"/>
    <s v="PPE Assessment"/>
    <s v="CheckList"/>
    <s v="Project Site Wide - PPE Assessment - CheckList"/>
    <m/>
    <m/>
    <s v="No Placeholder Yet"/>
    <s v="No Placeholder Yet"/>
    <n v="0"/>
  </r>
  <r>
    <s v="6105A"/>
    <s v="K124"/>
    <x v="11"/>
    <x v="4"/>
    <s v="LST"/>
    <s v="0015"/>
    <s v="A"/>
    <x v="207"/>
    <s v="Q24050972-09-0100-H-LST-0015"/>
    <m/>
    <s v="Project Site Wide"/>
    <s v="Workstation DSE Assessment Form"/>
    <s v="CheckList"/>
    <s v="Project Site Wide - Workstation DSE Assessment Form - CheckList"/>
    <m/>
    <m/>
    <s v="No Placeholder Yet"/>
    <s v="No Placeholder Yet"/>
    <n v="0"/>
  </r>
  <r>
    <s v="6105A"/>
    <s v="K124"/>
    <x v="11"/>
    <x v="4"/>
    <s v="SCH"/>
    <s v="0001"/>
    <s v="A"/>
    <x v="208"/>
    <s v="Q24050972-09-0100-H-SCH-0001"/>
    <m/>
    <s v="Project Site Wide"/>
    <s v="Contractor Monthly Health and Safety Monitoring Schedule"/>
    <s v="Schedule"/>
    <s v="Project Site Wide - Contractor Monthly Health and Safety Monitoring Schedule - Schedule"/>
    <m/>
    <m/>
    <s v="No Placeholder Yet"/>
    <s v="No Placeholder Yet"/>
    <n v="0"/>
  </r>
  <r>
    <s v="6105A"/>
    <s v="K124"/>
    <x v="11"/>
    <x v="4"/>
    <s v="LST"/>
    <s v="0016"/>
    <s v="A"/>
    <x v="209"/>
    <s v="Q24050972-09-0100-H-LST-0016"/>
    <m/>
    <s v="Project Site Wide"/>
    <s v="PPE Inspection"/>
    <s v="CheckList"/>
    <s v="Project Site Wide - PPE Inspection - CheckList"/>
    <m/>
    <m/>
    <s v="No Placeholder Yet"/>
    <s v="No Placeholder Yet"/>
    <n v="0"/>
  </r>
  <r>
    <s v="6105A"/>
    <s v="K124"/>
    <x v="11"/>
    <x v="4"/>
    <s v="PLN"/>
    <s v="0001"/>
    <s v="A"/>
    <x v="210"/>
    <s v="Q24050972-09-0100-H-PLN-0001"/>
    <m/>
    <s v="Project Site Wide"/>
    <s v="Lift Plan-Low Risk"/>
    <s v="Plan"/>
    <s v="Project Site Wide - Lift Plan-Low Risk - Plan"/>
    <m/>
    <m/>
    <s v="No Placeholder Yet"/>
    <s v="No Placeholder Yet"/>
    <n v="0"/>
  </r>
  <r>
    <s v="6105A"/>
    <s v="K124"/>
    <x v="11"/>
    <x v="4"/>
    <s v="PLN"/>
    <s v="0002"/>
    <s v="A"/>
    <x v="211"/>
    <s v="Q24050972-09-0100-H-PLN-0002"/>
    <m/>
    <s v="Project Site Wide"/>
    <s v="Lifting Plan - Medium-Critical Risk"/>
    <s v="Plan"/>
    <s v="Project Site Wide - Lifting Plan - Medium-Critical Risk - Plan"/>
    <m/>
    <m/>
    <s v="No Placeholder Yet"/>
    <s v="No Placeholder Yet"/>
    <n v="0"/>
  </r>
  <r>
    <s v="6105A"/>
    <s v="K124"/>
    <x v="11"/>
    <x v="4"/>
    <s v="PLN"/>
    <s v="0003"/>
    <s v="A"/>
    <x v="212"/>
    <s v="Q24050972-09-0100-H-PLN-0003"/>
    <m/>
    <s v="Project Site Wide"/>
    <s v="Critical Lift Plan"/>
    <s v="Plan"/>
    <s v="Project Site Wide - Critical Lift Plan - Plan"/>
    <m/>
    <m/>
    <s v="No Placeholder Yet"/>
    <s v="No Placeholder Yet"/>
    <n v="0"/>
  </r>
  <r>
    <s v="6105A"/>
    <s v="K124"/>
    <x v="11"/>
    <x v="4"/>
    <s v="DST"/>
    <s v="0001"/>
    <s v="A"/>
    <x v="213"/>
    <s v="Q24050972-09-0100-H-DST-0001"/>
    <m/>
    <s v="Project Site Wide"/>
    <s v="Critical Lift "/>
    <s v="Datasheet"/>
    <s v="Project Site Wide - Critical Lift  - Datasheet"/>
    <m/>
    <m/>
    <s v="No Placeholder Yet"/>
    <s v="No Placeholder Yet"/>
    <n v="0"/>
  </r>
  <r>
    <s v="6105A"/>
    <s v="K124"/>
    <x v="11"/>
    <x v="4"/>
    <s v="LST"/>
    <s v="0017"/>
    <s v="A"/>
    <x v="214"/>
    <s v="Q24050972-09-0100-H-LST-0017"/>
    <m/>
    <s v="Project Site Wide"/>
    <s v="Lifting Equipment and Accessories"/>
    <s v="Register"/>
    <s v="Project Site Wide - Lifting Equipment and Accessories - Register"/>
    <m/>
    <m/>
    <s v="No Placeholder Yet"/>
    <s v="No Placeholder Yet"/>
    <n v="0"/>
  </r>
  <r>
    <s v="6105A"/>
    <s v="K124"/>
    <x v="11"/>
    <x v="4"/>
    <s v="PLN"/>
    <s v="0004"/>
    <s v="A"/>
    <x v="215"/>
    <s v="Q24050972-09-0100-H-PLN-0004"/>
    <m/>
    <s v="Project Site Wide"/>
    <s v="Lifting Operation"/>
    <s v="Plan"/>
    <s v="Project Site Wide - Lifting Operation - Plan"/>
    <m/>
    <m/>
    <s v="No Placeholder Yet"/>
    <s v="No Placeholder Yet"/>
    <n v="0"/>
  </r>
  <r>
    <s v="6105A"/>
    <s v="K124"/>
    <x v="11"/>
    <x v="4"/>
    <s v="DST"/>
    <s v="0002"/>
    <s v="A"/>
    <x v="216"/>
    <s v="Q24050972-09-0100-H-DST-0002"/>
    <m/>
    <s v="Project Site Wide"/>
    <s v="Personnel Lift"/>
    <s v="Datasheet"/>
    <s v="Project Site Wide - Personnel Lift - Datasheet"/>
    <m/>
    <m/>
    <s v="No Placeholder Yet"/>
    <s v="No Placeholder Yet"/>
    <n v="0"/>
  </r>
  <r>
    <s v="6105A"/>
    <s v="K124"/>
    <x v="11"/>
    <x v="4"/>
    <s v="PLN"/>
    <s v="0005"/>
    <s v="A"/>
    <x v="217"/>
    <s v="Q24050972-09-0100-H-PLN-0005"/>
    <m/>
    <s v="Project Site Wide"/>
    <s v="Fall Protection"/>
    <s v="Plan"/>
    <s v="Project Site Wide - Fall Protection - Plan"/>
    <m/>
    <m/>
    <s v="No Placeholder Yet"/>
    <s v="No Placeholder Yet"/>
    <n v="0"/>
  </r>
  <r>
    <s v="6105A"/>
    <s v="K124"/>
    <x v="11"/>
    <x v="4"/>
    <s v="PLN"/>
    <s v="0006"/>
    <s v="A"/>
    <x v="218"/>
    <s v="Q24050972-09-0100-H-PLN-0006"/>
    <m/>
    <s v="Project Site Wide"/>
    <s v="Personal Emergency Evacuation"/>
    <s v="Plan"/>
    <s v="Project Site Wide - Personal Emergency Evacuation - Plan"/>
    <m/>
    <m/>
    <s v="No Placeholder Yet"/>
    <s v="No Placeholder Yet"/>
    <n v="0"/>
  </r>
  <r>
    <s v="6105A"/>
    <s v="K124"/>
    <x v="11"/>
    <x v="4"/>
    <s v="LST"/>
    <s v="0018"/>
    <s v="A"/>
    <x v="219"/>
    <s v="Q24050972-09-0100-H-LST-0018"/>
    <m/>
    <s v="Project Site Wide"/>
    <s v="Register Hazardous Materials"/>
    <s v="Register"/>
    <s v="Project Site Wide - Register Hazardous Materials - Register"/>
    <m/>
    <m/>
    <s v="No Placeholder Yet"/>
    <s v="No Placeholder Yet"/>
    <n v="0"/>
  </r>
  <r>
    <s v="6105A"/>
    <s v="K124"/>
    <x v="11"/>
    <x v="4"/>
    <s v="LST"/>
    <s v="0019"/>
    <s v="A"/>
    <x v="220"/>
    <s v="Q24050972-09-0100-H-LST-0019"/>
    <m/>
    <s v="Project Site Wide"/>
    <s v="Register Plant and Equipment"/>
    <s v="Register"/>
    <s v="Project Site Wide - Register Plant and Equipment - Register"/>
    <m/>
    <m/>
    <s v="No Placeholder Yet"/>
    <s v="No Placeholder Yet"/>
    <n v="0"/>
  </r>
  <r>
    <s v="6105A"/>
    <s v="K124"/>
    <x v="11"/>
    <x v="4"/>
    <s v="LST"/>
    <s v="0020"/>
    <s v="A"/>
    <x v="221"/>
    <s v="Q24050972-09-0100-H-LST-0020"/>
    <m/>
    <s v="Project Site Wide"/>
    <s v="Register Training First Aider"/>
    <s v="Register"/>
    <s v="Project Site Wide - Register Training First Aider - Register"/>
    <m/>
    <m/>
    <s v="No Placeholder Yet"/>
    <s v="No Placeholder Yet"/>
    <n v="0"/>
  </r>
  <r>
    <s v="6105A"/>
    <s v="K124"/>
    <x v="11"/>
    <x v="4"/>
    <s v="PRC"/>
    <s v="0067"/>
    <s v="A"/>
    <x v="222"/>
    <s v="Q24050972-09-0100-H-PRC-0067"/>
    <m/>
    <s v="Project Site Wide"/>
    <s v="Confined Space Permit to Work"/>
    <s v="Procedure"/>
    <s v="Project Site Wide - Confined Space Permit to Work - Procedure"/>
    <m/>
    <m/>
    <s v="No Placeholder Yet"/>
    <s v="No Placeholder Yet"/>
    <n v="0"/>
  </r>
  <r>
    <s v="6105A"/>
    <s v="K124"/>
    <x v="11"/>
    <x v="4"/>
    <s v="PRC"/>
    <s v="0068"/>
    <s v="A"/>
    <x v="223"/>
    <s v="Q24050972-09-0100-H-PRC-0068"/>
    <m/>
    <s v="Project Site Wide"/>
    <s v="Confined Space Permit to Enter"/>
    <s v="Procedure"/>
    <s v="Project Site Wide - Confined Space Permit to Enter - Procedure"/>
    <m/>
    <m/>
    <s v="No Placeholder Yet"/>
    <s v="No Placeholder Yet"/>
    <n v="0"/>
  </r>
  <r>
    <s v="6105A"/>
    <s v="K124"/>
    <x v="11"/>
    <x v="4"/>
    <s v="PRC"/>
    <s v="0069"/>
    <s v="A"/>
    <x v="224"/>
    <s v="Q24050972-09-0100-H-PRC-0069"/>
    <m/>
    <s v="Project Site Wide"/>
    <s v="Hot Work Permit"/>
    <s v="Procedure"/>
    <s v="Project Site Wide - Hot Work Permit - Procedure"/>
    <m/>
    <m/>
    <s v="No Placeholder Yet"/>
    <s v="No Placeholder Yet"/>
    <n v="0"/>
  </r>
  <r>
    <s v="6105A"/>
    <s v="K124"/>
    <x v="11"/>
    <x v="4"/>
    <s v="PRC"/>
    <s v="0070"/>
    <s v="A"/>
    <x v="225"/>
    <s v="Q24050972-09-0100-H-PRC-0070"/>
    <m/>
    <s v="Project Site Wide"/>
    <s v="Crane Permit"/>
    <s v="Procedure"/>
    <s v="Project Site Wide - Crane Permit - Procedure"/>
    <m/>
    <m/>
    <s v="No Placeholder Yet"/>
    <s v="No Placeholder Yet"/>
    <n v="0"/>
  </r>
  <r>
    <s v="6105A"/>
    <s v="K124"/>
    <x v="11"/>
    <x v="4"/>
    <s v="PRC"/>
    <s v="0071"/>
    <s v="A"/>
    <x v="226"/>
    <s v="Q24050972-09-0100-H-PRC-0071"/>
    <m/>
    <s v="Project Site Wide"/>
    <s v="Permit to Dig"/>
    <s v="Procedure"/>
    <s v="Project Site Wide - Permit to Dig - Procedure"/>
    <m/>
    <m/>
    <s v="No Placeholder Yet"/>
    <s v="No Placeholder Yet"/>
    <n v="0"/>
  </r>
  <r>
    <s v="6105A"/>
    <s v="K124"/>
    <x v="11"/>
    <x v="4"/>
    <s v="PRC"/>
    <s v="0072"/>
    <s v="A"/>
    <x v="227"/>
    <s v="Q24050972-09-0100-H-PRC-0072"/>
    <m/>
    <s v="Project Site Wide"/>
    <s v="Dive Permit"/>
    <s v="Procedure"/>
    <s v="Project Site Wide - Dive Permit - Procedure"/>
    <m/>
    <m/>
    <s v="No Placeholder Yet"/>
    <s v="No Placeholder Yet"/>
    <n v="0"/>
  </r>
  <r>
    <s v="6105A"/>
    <s v="K124"/>
    <x v="11"/>
    <x v="4"/>
    <s v="PRC"/>
    <s v="0073"/>
    <s v="A"/>
    <x v="228"/>
    <s v="Q24050972-09-0100-H-PRC-0073"/>
    <m/>
    <s v="Project Site Wide"/>
    <s v="Working Near Overhead Powerlines"/>
    <s v="Procedure"/>
    <s v="Project Site Wide - Working Near Overhead Powerlines - Procedure"/>
    <m/>
    <m/>
    <s v="No Placeholder Yet"/>
    <s v="No Placeholder Yet"/>
    <n v="0"/>
  </r>
  <r>
    <s v="6105A"/>
    <s v="K124"/>
    <x v="11"/>
    <x v="4"/>
    <s v="PRC"/>
    <s v="0074"/>
    <s v="A"/>
    <x v="229"/>
    <s v="Q24050972-09-0100-H-PRC-0074"/>
    <m/>
    <s v="Project Site Wide"/>
    <s v="Working at Height Permit"/>
    <s v="Procedure"/>
    <s v="Project Site Wide - Working at Height Permit - Procedure"/>
    <m/>
    <m/>
    <s v="No Placeholder Yet"/>
    <s v="No Placeholder Yet"/>
    <n v="0"/>
  </r>
  <r>
    <s v="6105A"/>
    <s v="K124"/>
    <x v="11"/>
    <x v="4"/>
    <s v="PRC"/>
    <s v="0075"/>
    <s v="A"/>
    <x v="230"/>
    <s v="Q24050972-09-0100-H-PRC-0075"/>
    <m/>
    <s v="Project Site Wide"/>
    <s v="Excavation Permit"/>
    <s v="Procedure"/>
    <s v="Project Site Wide - Excavation Permit - Procedure"/>
    <m/>
    <m/>
    <s v="No Placeholder Yet"/>
    <s v="No Placeholder Yet"/>
    <n v="0"/>
  </r>
  <r>
    <s v="6105A"/>
    <s v="K124"/>
    <x v="11"/>
    <x v="4"/>
    <s v="PRC"/>
    <s v="0076"/>
    <s v="A"/>
    <x v="231"/>
    <s v="Q24050972-09-0100-H-PRC-0076"/>
    <m/>
    <s v="Project Site Wide"/>
    <s v="Traffic Management Work Permit"/>
    <s v="Procedure"/>
    <s v="Project Site Wide - Traffic Management Work Permit - Procedure"/>
    <m/>
    <m/>
    <s v="No Placeholder Yet"/>
    <s v="No Placeholder Yet"/>
    <n v="0"/>
  </r>
  <r>
    <s v="6105A"/>
    <s v="K124"/>
    <x v="11"/>
    <x v="4"/>
    <s v="LST"/>
    <s v="0021"/>
    <s v="A"/>
    <x v="232"/>
    <s v="Q24050972-09-0100-H-LST-0021"/>
    <m/>
    <s v="Project Site Wide"/>
    <s v="Reporting 24 hr. Initial Incident"/>
    <s v="CheckList"/>
    <s v="Project Site Wide - Reporting 24 hr. Initial Incident - CheckList"/>
    <m/>
    <m/>
    <s v="No Placeholder Yet"/>
    <s v="No Placeholder Yet"/>
    <n v="0"/>
  </r>
  <r>
    <s v="6105A"/>
    <s v="K124"/>
    <x v="11"/>
    <x v="4"/>
    <s v="LST"/>
    <s v="0022"/>
    <s v="A"/>
    <x v="233"/>
    <s v="Q24050972-09-0100-H-LST-0022"/>
    <m/>
    <s v="Project Site Wide"/>
    <s v="Investigation-Serious OSH Incident"/>
    <s v="CheckList"/>
    <s v="Project Site Wide - Investigation-Serious OSH Incident - CheckList"/>
    <m/>
    <m/>
    <s v="No Placeholder Yet"/>
    <s v="No Placeholder Yet"/>
    <n v="0"/>
  </r>
  <r>
    <s v="6105A"/>
    <s v="K124"/>
    <x v="11"/>
    <x v="4"/>
    <s v="LST"/>
    <s v="0023"/>
    <s v="A"/>
    <x v="234"/>
    <s v="Q24050972-09-0100-H-LST-0023"/>
    <m/>
    <s v="Project Site Wide"/>
    <s v="Investigation Serious OSH Incident"/>
    <s v="CheckList"/>
    <s v="Project Site Wide - Investigation Serious OSH Incident - CheckList"/>
    <m/>
    <m/>
    <s v="No Placeholder Yet"/>
    <s v="No Placeholder Yet"/>
    <n v="0"/>
  </r>
  <r>
    <s v="6105A"/>
    <s v="K124"/>
    <x v="11"/>
    <x v="4"/>
    <s v="LST"/>
    <s v="0024"/>
    <s v="A"/>
    <x v="235"/>
    <s v="Q24050972-09-0100-H-LST-0024"/>
    <m/>
    <s v="Project Site Wide"/>
    <s v="Reporting First Aid Case"/>
    <s v="CheckList"/>
    <s v="Project Site Wide - Reporting First Aid Case - CheckList"/>
    <m/>
    <m/>
    <s v="No Placeholder Yet"/>
    <s v="No Placeholder Yet"/>
    <n v="0"/>
  </r>
  <r>
    <s v="6105A"/>
    <s v="K124"/>
    <x v="11"/>
    <x v="4"/>
    <s v="FRM"/>
    <s v="0001"/>
    <s v="A"/>
    <x v="236"/>
    <s v="Q24050972-09-0100-H-FRM-0001"/>
    <m/>
    <s v="Project Site Wide"/>
    <s v="Daily Safety Task Instruction DSTI"/>
    <s v="Form"/>
    <s v="Project Site Wide - Daily Safety Task Instruction DSTI - Form"/>
    <m/>
    <m/>
    <s v="No Placeholder Yet"/>
    <s v="No Placeholder Yet"/>
    <n v="0"/>
  </r>
  <r>
    <s v="6105A"/>
    <s v="K124"/>
    <x v="11"/>
    <x v="4"/>
    <s v="GDL"/>
    <s v="0002"/>
    <s v="A"/>
    <x v="237"/>
    <s v="Q24050972-07-0100-H-GDL-0002"/>
    <m/>
    <s v="Project Site Wide"/>
    <s v="RAMS-Guidance"/>
    <s v="Guideline"/>
    <s v="Project Site Wide - RAMS-Guidance - Guideline"/>
    <m/>
    <m/>
    <s v="No Placeholder Yet"/>
    <s v="No Placeholder Yet"/>
    <n v="0"/>
  </r>
  <r>
    <s v="6105A"/>
    <s v="K124"/>
    <x v="11"/>
    <x v="4"/>
    <s v="PLN"/>
    <s v="0007"/>
    <s v="A"/>
    <x v="238"/>
    <s v="Q24050972-09-0100-H-PLN-0007"/>
    <m/>
    <s v="Project Site Wide"/>
    <s v="Traffic Management Plan Goods Transportation"/>
    <s v="Plan"/>
    <s v="Project Site Wide - Traffic Management Plan Goods Transportation - Plan"/>
    <m/>
    <m/>
    <s v="No Placeholder Yet"/>
    <s v="No Placeholder Yet"/>
    <n v="0"/>
  </r>
  <r>
    <s v="6105A"/>
    <s v="K124"/>
    <x v="11"/>
    <x v="4"/>
    <s v="PLN"/>
    <s v="0008"/>
    <s v="A"/>
    <x v="239"/>
    <s v="Q24050972-09-0100-H-PLN-0008"/>
    <m/>
    <s v="Project Site Wide"/>
    <s v="Evacuation"/>
    <s v="Plan"/>
    <s v="Project Site Wide - Evacuation - Plan"/>
    <m/>
    <m/>
    <s v="No Placeholder Yet"/>
    <s v="No Placeholder Yet"/>
    <n v="0"/>
  </r>
  <r>
    <s v="6105A"/>
    <s v="K124"/>
    <x v="11"/>
    <x v="4"/>
    <s v="PLN"/>
    <s v="0009"/>
    <s v="A"/>
    <x v="240"/>
    <s v="Q24050972-09-0100-H-PLN-0009"/>
    <m/>
    <s v="Project Site Wide"/>
    <s v="Security"/>
    <s v="Plan"/>
    <s v="Project Site Wide - Security - Plan"/>
    <m/>
    <m/>
    <s v="No Placeholder Yet"/>
    <s v="No Placeholder Yet"/>
    <n v="0"/>
  </r>
  <r>
    <s v="6105A"/>
    <s v="K124"/>
    <x v="11"/>
    <x v="4"/>
    <s v="PLN"/>
    <s v="0010"/>
    <s v="A"/>
    <x v="241"/>
    <s v="Q24050972-09-0100-H-PLN-0010"/>
    <m/>
    <s v="Project Site Wide"/>
    <s v="Country Security Briefing"/>
    <s v="Plan"/>
    <s v="Project Site Wide - Country Security Briefing - Plan"/>
    <m/>
    <m/>
    <s v="No Placeholder Yet"/>
    <s v="No Placeholder Yet"/>
    <n v="0"/>
  </r>
  <r>
    <s v="6105A"/>
    <s v="K124"/>
    <x v="11"/>
    <x v="4"/>
    <s v="PLN"/>
    <s v="0011"/>
    <s v="A"/>
    <x v="242"/>
    <s v="Q24050972-09-0100-H-PLN-0011"/>
    <m/>
    <s v="Project Site Wide"/>
    <s v="Heat Stress"/>
    <s v="Plan"/>
    <s v="Project Site Wide - Heat Stress - Plan"/>
    <m/>
    <m/>
    <s v="No Placeholder Yet"/>
    <s v="No Placeholder Yet"/>
    <n v="0"/>
  </r>
  <r>
    <s v="6105A"/>
    <s v="K124"/>
    <x v="11"/>
    <x v="4"/>
    <s v="GDL"/>
    <s v="0003"/>
    <s v="A"/>
    <x v="243"/>
    <s v="Q24050972-07-0100-H-GDL-0003"/>
    <m/>
    <s v="Project Site Wide"/>
    <s v="Induction - Presentation"/>
    <s v="Guideline"/>
    <s v="Project Site Wide - Induction - Presentation - Guideline"/>
    <m/>
    <m/>
    <s v="No Placeholder Yet"/>
    <s v="No Placeholder Yet"/>
    <n v="0"/>
  </r>
  <r>
    <s v="6105A"/>
    <s v="K124"/>
    <x v="11"/>
    <x v="4"/>
    <s v="GDL"/>
    <s v="0004"/>
    <s v="A"/>
    <x v="244"/>
    <s v="Q24050972-07-0100-H-GDL-0004"/>
    <m/>
    <s v="Project Site Wide"/>
    <s v="Method Statement and Risk Assessment Guidance"/>
    <s v="Guideline"/>
    <s v="Project Site Wide - Method Statement and Risk Assessment Guidance - Guideline"/>
    <m/>
    <m/>
    <s v="No Placeholder Yet"/>
    <s v="No Placeholder Yet"/>
    <n v="0"/>
  </r>
  <r>
    <s v="6105A"/>
    <s v="K124"/>
    <x v="11"/>
    <x v="4"/>
    <s v="LST"/>
    <s v="0025"/>
    <s v="A"/>
    <x v="245"/>
    <s v="Q24050972-07-0100-H-LST-0025"/>
    <m/>
    <s v="Project Site Wide"/>
    <s v="Projects Risk "/>
    <s v="Register"/>
    <s v="Project Site Wide - Projects Risk  - Register"/>
    <m/>
    <m/>
    <s v="No Placeholder Yet"/>
    <s v="No Placeholder Yet"/>
    <n v="0"/>
  </r>
  <r>
    <s v="6105A"/>
    <s v="K124"/>
    <x v="11"/>
    <x v="4"/>
    <s v="FRM"/>
    <s v="0002"/>
    <s v="A"/>
    <x v="246"/>
    <s v="Q24050972-09-0100-H-FRM-0002"/>
    <m/>
    <s v="Project Site Wide"/>
    <s v="SHE Risk Assessment Blank"/>
    <s v="Form"/>
    <s v="Project Site Wide - SHE Risk Assessment Blank - Form"/>
    <m/>
    <m/>
    <s v="No Placeholder Yet"/>
    <s v="No Placeholder Yet"/>
    <n v="0"/>
  </r>
  <r>
    <s v="6105A"/>
    <s v="K124"/>
    <x v="11"/>
    <x v="4"/>
    <s v="FRM"/>
    <s v="0003"/>
    <s v="A"/>
    <x v="247"/>
    <s v="Q24050972-09-0100-H-FRM-0003"/>
    <m/>
    <s v="Project Site Wide"/>
    <s v="Noise SHE Risk Assessment"/>
    <s v="Form"/>
    <s v="Project Site Wide - Noise SHE Risk Assessment - Form"/>
    <m/>
    <m/>
    <s v="No Placeholder Yet"/>
    <s v="No Placeholder Yet"/>
    <n v="0"/>
  </r>
  <r>
    <s v="6105A"/>
    <s v="K124"/>
    <x v="11"/>
    <x v="4"/>
    <s v="FRM"/>
    <s v="0004"/>
    <s v="A"/>
    <x v="248"/>
    <s v="Q24050972-09-0100-H-FRM-0004"/>
    <m/>
    <s v="Project Site Wide"/>
    <s v="Risk Assessment for First Aid Provision"/>
    <s v="Form"/>
    <s v="Project Site Wide - Risk Assessment for First Aid Provision - Form"/>
    <m/>
    <m/>
    <s v="No Placeholder Yet"/>
    <s v="No Placeholder Yet"/>
    <n v="0"/>
  </r>
  <r>
    <s v="6105A"/>
    <s v="K124"/>
    <x v="11"/>
    <x v="4"/>
    <s v="FRM"/>
    <s v="0005"/>
    <s v="A"/>
    <x v="249"/>
    <s v="Q24050972-09-0100-H-FRM-0005"/>
    <m/>
    <s v="Project Site Wide"/>
    <s v="Work in Extreme Hot Conditions SHE Risk Assessment"/>
    <s v="Form"/>
    <s v="Project Site Wide - Work in Extreme Hot Conditions SHE Risk Assessment - Form"/>
    <m/>
    <m/>
    <s v="No Placeholder Yet"/>
    <s v="No Placeholder Yet"/>
    <n v="0"/>
  </r>
  <r>
    <s v="6105A"/>
    <s v="K124"/>
    <x v="11"/>
    <x v="4"/>
    <s v="FRM"/>
    <s v="0006"/>
    <s v="A"/>
    <x v="250"/>
    <s v="Q24050972-09-0100-H-FRM-0006"/>
    <m/>
    <s v="Project Site Wide"/>
    <s v="Personal Protective Equipment SHE Risk Assessment"/>
    <s v="Form"/>
    <s v="Project Site Wide - Personal Protective Equipment SHE Risk Assessment - Form"/>
    <m/>
    <m/>
    <s v="No Placeholder Yet"/>
    <s v="No Placeholder Yet"/>
    <n v="0"/>
  </r>
  <r>
    <s v="6105A"/>
    <s v="K124"/>
    <x v="11"/>
    <x v="4"/>
    <s v="FRM"/>
    <s v="0007"/>
    <s v="A"/>
    <x v="251"/>
    <s v="Q24050972-09-0100-H-FRM-0007"/>
    <m/>
    <s v="Project Site Wide"/>
    <s v="Display Screen Equipment DSE SHE Risk Assessment"/>
    <s v="Form"/>
    <s v="Project Site Wide - Display Screen Equipment DSE SHE Risk Assessment - Form"/>
    <m/>
    <m/>
    <s v="No Placeholder Yet"/>
    <s v="No Placeholder Yet"/>
    <n v="0"/>
  </r>
  <r>
    <s v="6105A"/>
    <s v="K124"/>
    <x v="11"/>
    <x v="4"/>
    <s v="FRM"/>
    <s v="0008"/>
    <s v="A"/>
    <x v="252"/>
    <s v="Q24050972-09-0100-H-FRM-0008"/>
    <m/>
    <s v="Project Site Wide"/>
    <s v="Hand Tools SHE Risk Assessment"/>
    <s v="Form"/>
    <s v="Project Site Wide - Hand Tools SHE Risk Assessment - Form"/>
    <m/>
    <m/>
    <s v="No Placeholder Yet"/>
    <s v="No Placeholder Yet"/>
    <n v="0"/>
  </r>
  <r>
    <s v="6105A"/>
    <s v="K124"/>
    <x v="11"/>
    <x v="4"/>
    <s v="FRM"/>
    <s v="0009"/>
    <s v="A"/>
    <x v="253"/>
    <s v="Q24050972-09-0100-H-FRM-0009"/>
    <m/>
    <s v="Project Site Wide"/>
    <s v="Legionnaires Disease SHE Risk Assessment"/>
    <s v="Form"/>
    <s v="Project Site Wide - Legionnaires Disease SHE Risk Assessment - Form"/>
    <m/>
    <m/>
    <s v="No Placeholder Yet"/>
    <s v="No Placeholder Yet"/>
    <n v="0"/>
  </r>
  <r>
    <s v="6105A"/>
    <s v="K124"/>
    <x v="11"/>
    <x v="4"/>
    <s v="FRM"/>
    <s v="0010"/>
    <s v="A"/>
    <x v="254"/>
    <s v="Q24050972-09-0100-H-FRM-0010"/>
    <m/>
    <s v="Project Site Wide"/>
    <s v="Working at Height SHE Risk Assessment"/>
    <s v="Form"/>
    <s v="Project Site Wide - Working at Height SHE Risk Assessment - Form"/>
    <m/>
    <m/>
    <s v="No Placeholder Yet"/>
    <s v="No Placeholder Yet"/>
    <n v="0"/>
  </r>
  <r>
    <s v="6105A"/>
    <s v="K124"/>
    <x v="11"/>
    <x v="4"/>
    <s v="FRM"/>
    <s v="0011"/>
    <s v="A"/>
    <x v="255"/>
    <s v="Q24050972-09-0100-H-FRM-0011"/>
    <m/>
    <s v="Project Site Wide"/>
    <s v="Driving SHE Risk Assessment"/>
    <s v="Form"/>
    <s v="Project Site Wide - Driving SHE Risk Assessment - Form"/>
    <m/>
    <m/>
    <s v="No Placeholder Yet"/>
    <s v="No Placeholder Yet"/>
    <n v="0"/>
  </r>
  <r>
    <s v="6105A"/>
    <s v="K124"/>
    <x v="11"/>
    <x v="4"/>
    <s v="FRM"/>
    <s v="0012"/>
    <s v="A"/>
    <x v="256"/>
    <s v="Q24050972-09-0100-H-FRM-0012"/>
    <m/>
    <s v="Project Site Wide"/>
    <s v="Access on Working Scaffolds SHE Risk Assessment"/>
    <s v="Form"/>
    <s v="Project Site Wide - Access on Working Scaffolds SHE Risk Assessment - Form"/>
    <m/>
    <m/>
    <s v="No Placeholder Yet"/>
    <s v="No Placeholder Yet"/>
    <n v="0"/>
  </r>
  <r>
    <s v="6105A"/>
    <s v="K124"/>
    <x v="11"/>
    <x v="4"/>
    <s v="FRM"/>
    <s v="0013"/>
    <s v="A"/>
    <x v="257"/>
    <s v="Q24050972-09-0100-H-FRM-0013"/>
    <m/>
    <s v="Project Site Wide"/>
    <s v="Mobile Scaffold Towers  SHE Risk Assessment"/>
    <s v="Form"/>
    <s v="Project Site Wide - Mobile Scaffold Towers  SHE Risk Assessment - Form"/>
    <m/>
    <m/>
    <s v="No Placeholder Yet"/>
    <s v="No Placeholder Yet"/>
    <n v="0"/>
  </r>
  <r>
    <s v="6105A"/>
    <s v="K124"/>
    <x v="11"/>
    <x v="4"/>
    <s v="FRM"/>
    <s v="0014"/>
    <s v="A"/>
    <x v="258"/>
    <s v="Q24050972-09-0100-H-FRM-0014"/>
    <m/>
    <s v="Project Site Wide"/>
    <s v="Confined Space Entry SHE Risk Assessment"/>
    <s v="Form"/>
    <s v="Project Site Wide - Confined Space Entry SHE Risk Assessment - Form"/>
    <m/>
    <m/>
    <s v="No Placeholder Yet"/>
    <s v="No Placeholder Yet"/>
    <n v="0"/>
  </r>
  <r>
    <s v="6105A"/>
    <s v="K124"/>
    <x v="11"/>
    <x v="4"/>
    <s v="FRM"/>
    <s v="0015"/>
    <s v="A"/>
    <x v="259"/>
    <s v="Q24050972-09-0100-H-FRM-0015"/>
    <m/>
    <s v="Project Site Wide"/>
    <s v="Fire SHE Risk Assessment"/>
    <s v="Form"/>
    <s v="Project Site Wide - Fire SHE Risk Assessment - Form"/>
    <m/>
    <m/>
    <s v="No Placeholder Yet"/>
    <s v="No Placeholder Yet"/>
    <n v="0"/>
  </r>
  <r>
    <s v="6105A"/>
    <s v="K124"/>
    <x v="11"/>
    <x v="4"/>
    <s v="FRM"/>
    <s v="0016"/>
    <s v="A"/>
    <x v="260"/>
    <s v="Q24050972-09-0100-H-FRM-0016"/>
    <m/>
    <s v="Project Site Wide"/>
    <s v="Excavations SHE Risk Assessment"/>
    <s v="Form"/>
    <s v="Project Site Wide - Excavations SHE Risk Assessment - Form"/>
    <m/>
    <m/>
    <s v="No Placeholder Yet"/>
    <s v="No Placeholder Yet"/>
    <n v="0"/>
  </r>
  <r>
    <s v="6105A"/>
    <s v="K124"/>
    <x v="11"/>
    <x v="4"/>
    <s v="FRM"/>
    <s v="0017"/>
    <s v="A"/>
    <x v="261"/>
    <s v="Q24050972-09-0100-H-FRM-0017"/>
    <m/>
    <s v="Project Site Wide"/>
    <s v="Lone Working Risk Assessment"/>
    <s v="Form"/>
    <s v="Project Site Wide - Lone Working Risk Assessment - Form"/>
    <m/>
    <m/>
    <s v="No Placeholder Yet"/>
    <s v="No Placeholder Yet"/>
    <n v="0"/>
  </r>
  <r>
    <s v="6105A"/>
    <s v="K124"/>
    <x v="11"/>
    <x v="4"/>
    <s v="FRM"/>
    <s v="0018"/>
    <s v="A"/>
    <x v="262"/>
    <s v="Q24050972-09-0100-H-FRM-0018"/>
    <m/>
    <s v="Project Site Wide"/>
    <s v="Travel Abroad SHE Risk Assessment"/>
    <s v="Form"/>
    <s v="Project Site Wide - Travel Abroad SHE Risk Assessment - Form"/>
    <m/>
    <m/>
    <s v="No Placeholder Yet"/>
    <s v="No Placeholder Yet"/>
    <n v="0"/>
  </r>
  <r>
    <s v="6105A"/>
    <s v="K124"/>
    <x v="11"/>
    <x v="4"/>
    <s v="FRM"/>
    <s v="0019"/>
    <s v="A"/>
    <x v="263"/>
    <s v="Q24050972-09-0100-H-FRM-0019"/>
    <m/>
    <s v="Project Site Wide"/>
    <s v="Working Over Water SHE Risk Assessment"/>
    <s v="Form"/>
    <s v="Project Site Wide - Working Over Water SHE Risk Assessment - Form"/>
    <m/>
    <m/>
    <s v="No Placeholder Yet"/>
    <s v="No Placeholder Yet"/>
    <n v="0"/>
  </r>
  <r>
    <s v="6105A"/>
    <s v="K124"/>
    <x v="11"/>
    <x v="4"/>
    <s v="FRM"/>
    <s v="0020"/>
    <s v="A"/>
    <x v="264"/>
    <s v="Q24050972-09-0100-H-FRM-0020"/>
    <m/>
    <s v="Project Site Wide"/>
    <s v="Roadworks SHE Risk Assessment"/>
    <s v="Form"/>
    <s v="Project Site Wide - Roadworks SHE Risk Assessment - Form"/>
    <m/>
    <m/>
    <s v="No Placeholder Yet"/>
    <s v="No Placeholder Yet"/>
    <n v="0"/>
  </r>
  <r>
    <s v="6105A"/>
    <s v="K124"/>
    <x v="11"/>
    <x v="4"/>
    <s v="FRM"/>
    <s v="0021"/>
    <s v="A"/>
    <x v="265"/>
    <s v="Q24050972-09-0100-H-FRM-0021"/>
    <m/>
    <s v="Project Site Wide"/>
    <s v="Electrical Tools SHE Risk-Assessment (2)"/>
    <s v="Form"/>
    <s v="Project Site Wide - Electrical Tools SHE Risk-Assessment (2) - Form"/>
    <m/>
    <m/>
    <s v="No Placeholder Yet"/>
    <s v="No Placeholder Yet"/>
    <n v="0"/>
  </r>
  <r>
    <s v="6105A"/>
    <s v="K124"/>
    <x v="11"/>
    <x v="4"/>
    <s v="FRM"/>
    <s v="0022"/>
    <s v="A"/>
    <x v="266"/>
    <s v="Q24050972-09-0100-H-FRM-0022"/>
    <m/>
    <s v="Project Site Wide"/>
    <s v="Electrical Tools SHE Risk Assessment"/>
    <s v="Form"/>
    <s v="Project Site Wide - Electrical Tools SHE Risk Assessment - Form"/>
    <m/>
    <m/>
    <s v="No Placeholder Yet"/>
    <s v="No Placeholder Yet"/>
    <n v="0"/>
  </r>
  <r>
    <s v="6105A"/>
    <s v="K124"/>
    <x v="11"/>
    <x v="4"/>
    <s v="FRM"/>
    <s v="0023"/>
    <s v="A"/>
    <x v="267"/>
    <s v="Q24050972-09-0100-H-FRM-0023"/>
    <m/>
    <s v="Project Site Wide"/>
    <s v="Use of Ladders for Work at Height SHE Risk Assessment"/>
    <s v="Form"/>
    <s v="Project Site Wide - Use of Ladders for Work at Height SHE Risk Assessment - Form"/>
    <m/>
    <m/>
    <s v="No Placeholder Yet"/>
    <s v="No Placeholder Yet"/>
    <n v="0"/>
  </r>
  <r>
    <s v="6105A"/>
    <s v="K124"/>
    <x v="11"/>
    <x v="4"/>
    <s v="FRM"/>
    <s v="0024"/>
    <s v="A"/>
    <x v="268"/>
    <s v="Q24050972-09-0100-H-FRM-0024"/>
    <m/>
    <s v="Project Site Wide"/>
    <s v="Placing Concrete SHE Risk Assessment"/>
    <s v="Form"/>
    <s v="Project Site Wide - Placing Concrete SHE Risk Assessment - Form"/>
    <m/>
    <m/>
    <s v="No Placeholder Yet"/>
    <s v="No Placeholder Yet"/>
    <n v="0"/>
  </r>
  <r>
    <s v="6105A"/>
    <s v="K124"/>
    <x v="11"/>
    <x v="4"/>
    <s v="FRM"/>
    <s v="0025"/>
    <s v="A"/>
    <x v="269"/>
    <s v="Q24050972-09-0100-H-FRM-0025"/>
    <m/>
    <s v="Project Site Wide"/>
    <s v="Brickwork and Blockwork  SHE Risk Assessment"/>
    <s v="Form"/>
    <s v="Project Site Wide - Brickwork and Blockwork  SHE Risk Assessment - Form"/>
    <m/>
    <m/>
    <s v="No Placeholder Yet"/>
    <s v="No Placeholder Yet"/>
    <n v="0"/>
  </r>
  <r>
    <s v="6105A"/>
    <s v="K124"/>
    <x v="11"/>
    <x v="4"/>
    <s v="FRM"/>
    <s v="0026"/>
    <s v="A"/>
    <x v="270"/>
    <s v="Q24050972-09-0100-H-FRM-0026"/>
    <m/>
    <s v="Project Site Wide"/>
    <s v="Falseworks Risk Assessment"/>
    <s v="Form"/>
    <s v="Project Site Wide - Falseworks Risk Assessment - Form"/>
    <m/>
    <m/>
    <s v="No Placeholder Yet"/>
    <s v="No Placeholder Yet"/>
    <n v="0"/>
  </r>
  <r>
    <s v="6105A"/>
    <s v="K124"/>
    <x v="11"/>
    <x v="4"/>
    <s v="FRM"/>
    <s v="0027"/>
    <s v="A"/>
    <x v="271"/>
    <s v="Q24050972-09-0100-H-FRM-0027"/>
    <m/>
    <s v="Project Site Wide"/>
    <s v="Temporary Electrical Supplies SHE Risk Assessment (2)"/>
    <s v="Form"/>
    <s v="Project Site Wide - Temporary Electrical Supplies SHE Risk Assessment (2) - Form"/>
    <m/>
    <m/>
    <s v="No Placeholder Yet"/>
    <s v="No Placeholder Yet"/>
    <n v="0"/>
  </r>
  <r>
    <s v="6105A"/>
    <s v="K124"/>
    <x v="11"/>
    <x v="4"/>
    <s v="FRM"/>
    <s v="0028"/>
    <s v="A"/>
    <x v="272"/>
    <s v="Q24050972-09-0100-H-FRM-0028"/>
    <m/>
    <s v="Project Site Wide"/>
    <s v="Temporary Electrical Supplies SHE Risk Assessment"/>
    <s v="Form"/>
    <s v="Project Site Wide - Temporary Electrical Supplies SHE Risk Assessment - Form"/>
    <m/>
    <m/>
    <s v="No Placeholder Yet"/>
    <s v="No Placeholder Yet"/>
    <n v="0"/>
  </r>
  <r>
    <s v="6105A"/>
    <s v="K124"/>
    <x v="11"/>
    <x v="4"/>
    <s v="FRM"/>
    <s v="0029"/>
    <s v="A"/>
    <x v="273"/>
    <s v="Q24050972-09-0100-H-FRM-0029"/>
    <m/>
    <s v="Project Site Wide"/>
    <s v="Buried Services SHE Risk Assessment"/>
    <s v="Form"/>
    <s v="Project Site Wide - Buried Services SHE Risk Assessment - Form"/>
    <m/>
    <m/>
    <s v="No Placeholder Yet"/>
    <s v="No Placeholder Yet"/>
    <n v="0"/>
  </r>
  <r>
    <s v="6105A"/>
    <s v="K124"/>
    <x v="11"/>
    <x v="4"/>
    <s v="PRC"/>
    <s v="0077"/>
    <s v="A"/>
    <x v="274"/>
    <s v="Q24050972-09-0100-H-PRC-0077"/>
    <m/>
    <s v="Project Site Wide"/>
    <s v="SOP-PQQ1-HSE"/>
    <s v="Procedure"/>
    <s v="Project Site Wide - SOP-PQQ1-HSE - Procedure"/>
    <m/>
    <m/>
    <s v="No Placeholder Yet"/>
    <s v="No Placeholder Yet"/>
    <n v="0"/>
  </r>
  <r>
    <s v="6105A"/>
    <s v="K124"/>
    <x v="11"/>
    <x v="4"/>
    <s v="PRC"/>
    <s v="0078"/>
    <s v="A"/>
    <x v="275"/>
    <s v="Q24050972-09-0100-H-PRC-0078"/>
    <m/>
    <s v="Project Site Wide"/>
    <s v="PQQ2-Questionaire HSE"/>
    <s v="Procedure"/>
    <s v="Project Site Wide - PQQ2-Questionaire HSE - Procedure"/>
    <m/>
    <m/>
    <s v="No Placeholder Yet"/>
    <s v="No Placeholder Yet"/>
    <n v="0"/>
  </r>
  <r>
    <s v="6105A"/>
    <s v="K124"/>
    <x v="11"/>
    <x v="4"/>
    <s v="PRC"/>
    <s v="0079"/>
    <s v="A"/>
    <x v="276"/>
    <s v="Q24050972-09-0100-H-PRC-0079"/>
    <m/>
    <s v="Project Site Wide"/>
    <s v="PQQ3-Contractor Guidance"/>
    <s v="Procedure"/>
    <s v="Project Site Wide - PQQ3-Contractor Guidance - Procedure"/>
    <m/>
    <m/>
    <s v="No Placeholder Yet"/>
    <s v="No Placeholder Yet"/>
    <n v="0"/>
  </r>
  <r>
    <s v="6105A"/>
    <s v="K124"/>
    <x v="11"/>
    <x v="4"/>
    <s v="PRC"/>
    <s v="0080"/>
    <s v="A"/>
    <x v="277"/>
    <s v="Q24050972-09-0100-H-PRC-0080"/>
    <m/>
    <s v="Project Site Wide"/>
    <s v="HSE PQQ4-Scoring Sheet"/>
    <s v="Procedure"/>
    <s v="Project Site Wide - HSE PQQ4-Scoring Sheet - Procedure"/>
    <m/>
    <m/>
    <s v="No Placeholder Yet"/>
    <s v="No Placeholder Yet"/>
    <n v="0"/>
  </r>
  <r>
    <s v="6105A"/>
    <s v="K124"/>
    <x v="11"/>
    <x v="4"/>
    <s v="PRC"/>
    <s v="0081"/>
    <s v="A"/>
    <x v="278"/>
    <s v="Q24050972-09-0100-H-PRC-0081"/>
    <m/>
    <s v="Project Site Wide"/>
    <s v="PQQ5-Document Flowchart"/>
    <s v="Procedure"/>
    <s v="Project Site Wide - PQQ5-Document Flowchart - Procedure"/>
    <m/>
    <m/>
    <s v="No Placeholder Yet"/>
    <s v="No Placeholder Yet"/>
    <n v="0"/>
  </r>
  <r>
    <s v="6105A"/>
    <s v="K124"/>
    <x v="11"/>
    <x v="4"/>
    <s v="PRC"/>
    <s v="0082"/>
    <s v="A"/>
    <x v="279"/>
    <s v="Q24050972-09-0100-H-PRC-0082"/>
    <m/>
    <s v="Project Site Wide"/>
    <s v="Two Week Lookahead"/>
    <s v="Procedure"/>
    <s v="Project Site Wide - Two Week Lookahead - Procedure"/>
    <m/>
    <m/>
    <s v="No Placeholder Yet"/>
    <s v="No Placeholder Yet"/>
    <n v="0"/>
  </r>
  <r>
    <s v="6105A"/>
    <s v="K124"/>
    <x v="11"/>
    <x v="4"/>
    <s v="FRM"/>
    <s v="0030"/>
    <s v="A"/>
    <x v="280"/>
    <s v="Q24050972-09-0100-H-FRM-0030"/>
    <m/>
    <s v="Project Site Wide"/>
    <s v="Two-Week-Lookahead"/>
    <s v="Form"/>
    <s v="Project Site Wide - Two-Week-Lookahead - Form"/>
    <m/>
    <m/>
    <s v="No Placeholder Yet"/>
    <s v="No Placeholder Yet"/>
    <n v="0"/>
  </r>
  <r>
    <s v="6105A"/>
    <s v="K124"/>
    <x v="11"/>
    <x v="4"/>
    <s v="GDL"/>
    <s v="0005"/>
    <s v="A"/>
    <x v="281"/>
    <s v="Q24050972-09-0100-H-GDL-0005"/>
    <m/>
    <s v="Project Site Wide"/>
    <s v="E&amp;I Supervisor Roles and Responsibilities"/>
    <s v="Guideline"/>
    <s v="Project Site Wide - E&amp;I Supervisor Roles and Responsibilities - Guideline"/>
    <m/>
    <m/>
    <s v="No Placeholder Yet"/>
    <s v="No Placeholder Yet"/>
    <n v="0"/>
  </r>
  <r>
    <s v="6105A"/>
    <s v="K124"/>
    <x v="11"/>
    <x v="4"/>
    <s v="LST"/>
    <s v="0026"/>
    <s v="A"/>
    <x v="282"/>
    <s v="Q24050972-09-0100-H-LST-0026"/>
    <m/>
    <s v="Project Site Wide"/>
    <s v="E&amp;I Supervisor Daily Inspection "/>
    <s v="CheckList"/>
    <s v="Project Site Wide - E&amp;I Supervisor Daily Inspection  - CheckList"/>
    <m/>
    <m/>
    <s v="No Placeholder Yet"/>
    <s v="No Placeholder Yet"/>
    <n v="0"/>
  </r>
  <r>
    <s v="6105A"/>
    <s v="K124"/>
    <x v="11"/>
    <x v="4"/>
    <s v="LST"/>
    <s v="0027"/>
    <s v="A"/>
    <x v="283"/>
    <s v="Q24050972-09-0100-H-LST-0027"/>
    <m/>
    <s v="Project Site Wide"/>
    <s v="Safe Behavioral Observation"/>
    <s v="CheckList"/>
    <s v="Project Site Wide - Safe Behavioral Observation - CheckList"/>
    <m/>
    <m/>
    <s v="No Placeholder Yet"/>
    <s v="No Placeholder Yet"/>
    <n v="0"/>
  </r>
  <r>
    <s v="6105A"/>
    <s v="K124"/>
    <x v="11"/>
    <x v="4"/>
    <s v="RPT"/>
    <s v="0001"/>
    <s v="A"/>
    <x v="284"/>
    <s v="Q24050972-09-0100-H-RPT-0001"/>
    <m/>
    <s v="Project Site Wide"/>
    <s v=" Contractors’ Weekly Safety Statistics "/>
    <s v="Report"/>
    <s v="Project Site Wide -  Contractors’ Weekly Safety Statistics  - Report"/>
    <m/>
    <m/>
    <s v="No Placeholder Yet"/>
    <s v="No Placeholder Yet"/>
    <n v="0"/>
  </r>
  <r>
    <s v="6105A"/>
    <s v="K124"/>
    <x v="11"/>
    <x v="4"/>
    <s v="PLN"/>
    <s v="0012"/>
    <s v="A"/>
    <x v="285"/>
    <s v="Q24050972-09-0100-H-PLN-0012"/>
    <m/>
    <s v="Project Site Wide"/>
    <s v="Fatigue Management"/>
    <s v="Plan"/>
    <s v="Project Site Wide - Fatigue Management - Plan"/>
    <m/>
    <m/>
    <s v="No Placeholder Yet"/>
    <s v="No Placeholder Yet"/>
    <n v="0"/>
  </r>
  <r>
    <s v="6105A"/>
    <s v="K124"/>
    <x v="11"/>
    <x v="4"/>
    <s v="SUM"/>
    <s v="0001"/>
    <s v="A"/>
    <x v="286"/>
    <s v="Q24050972-09-0100-H-SUM-0001"/>
    <m/>
    <s v="Project Site Wide"/>
    <s v="Abbreviations and Terminology Manual"/>
    <s v="Summary"/>
    <s v="Project Site Wide - Abbreviations and Terminology Manual - Summary"/>
    <m/>
    <m/>
    <s v="No Placeholder Yet"/>
    <s v="No Placeholder Yet"/>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BFD98-CD66-48B3-BDF7-2E43A5E1566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D15" firstHeaderRow="1" firstDataRow="1" firstDataCol="3"/>
  <pivotFields count="19">
    <pivotField compact="0" outline="0" showAll="0"/>
    <pivotField compact="0" outline="0" showAll="0"/>
    <pivotField axis="axisRow" compact="0" outline="0" showAll="0">
      <items count="14">
        <item sd="0" x="1"/>
        <item sd="0" x="12"/>
        <item sd="0" x="2"/>
        <item sd="0" x="3"/>
        <item sd="0" x="4"/>
        <item sd="0" x="5"/>
        <item sd="0" x="6"/>
        <item sd="0" x="7"/>
        <item sd="0" x="8"/>
        <item sd="0" x="9"/>
        <item sd="0" x="10"/>
        <item sd="0" x="0"/>
        <item sd="0" x="11"/>
        <item t="default"/>
      </items>
    </pivotField>
    <pivotField axis="axisRow" compact="0" outline="0" showAll="0">
      <items count="6">
        <item x="2"/>
        <item x="1"/>
        <item x="0"/>
        <item x="4"/>
        <item x="3"/>
        <item t="default"/>
      </items>
    </pivotField>
    <pivotField compact="0" outline="0" showAll="0"/>
    <pivotField compact="0" outline="0" showAll="0"/>
    <pivotField compact="0" outline="0" showAll="0"/>
    <pivotField axis="axisRow" compact="0" outline="0" showAll="0">
      <items count="288">
        <item x="85"/>
        <item x="0"/>
        <item x="89"/>
        <item x="90"/>
        <item x="213"/>
        <item x="216"/>
        <item x="236"/>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80"/>
        <item x="88"/>
        <item x="237"/>
        <item x="243"/>
        <item x="244"/>
        <item x="281"/>
        <item x="193"/>
        <item x="194"/>
        <item x="195"/>
        <item x="196"/>
        <item x="197"/>
        <item x="198"/>
        <item x="199"/>
        <item x="200"/>
        <item x="201"/>
        <item x="202"/>
        <item x="203"/>
        <item x="204"/>
        <item x="205"/>
        <item x="206"/>
        <item x="207"/>
        <item x="209"/>
        <item x="214"/>
        <item x="219"/>
        <item x="220"/>
        <item x="221"/>
        <item x="232"/>
        <item x="233"/>
        <item x="234"/>
        <item x="235"/>
        <item x="245"/>
        <item x="282"/>
        <item x="283"/>
        <item x="87"/>
        <item x="210"/>
        <item x="211"/>
        <item x="212"/>
        <item x="215"/>
        <item x="217"/>
        <item x="218"/>
        <item x="238"/>
        <item x="239"/>
        <item x="240"/>
        <item x="241"/>
        <item x="242"/>
        <item x="285"/>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222"/>
        <item x="223"/>
        <item x="224"/>
        <item x="225"/>
        <item x="226"/>
        <item x="227"/>
        <item x="228"/>
        <item x="229"/>
        <item x="230"/>
        <item x="231"/>
        <item x="274"/>
        <item x="275"/>
        <item x="276"/>
        <item x="277"/>
        <item x="278"/>
        <item x="279"/>
        <item x="284"/>
        <item x="208"/>
        <item x="86"/>
        <item x="286"/>
        <item x="7"/>
        <item x="4"/>
        <item x="5"/>
        <item x="6"/>
        <item x="1"/>
        <item x="3"/>
        <item x="2"/>
        <item x="104"/>
        <item x="105"/>
        <item x="9"/>
        <item x="10"/>
        <item x="11"/>
        <item x="12"/>
        <item x="13"/>
        <item x="8"/>
        <item x="110"/>
        <item x="111"/>
        <item x="112"/>
        <item x="113"/>
        <item x="114"/>
        <item x="115"/>
        <item x="116"/>
        <item x="117"/>
        <item x="118"/>
        <item x="119"/>
        <item x="120"/>
        <item x="121"/>
        <item x="122"/>
        <item x="123"/>
        <item x="124"/>
        <item x="16"/>
        <item x="15"/>
        <item x="17"/>
        <item x="14"/>
        <item x="20"/>
        <item x="21"/>
        <item x="26"/>
        <item x="125"/>
        <item x="109"/>
        <item x="19"/>
        <item x="27"/>
        <item x="28"/>
        <item x="29"/>
        <item x="30"/>
        <item x="31"/>
        <item x="32"/>
        <item x="33"/>
        <item x="34"/>
        <item x="106"/>
        <item x="126"/>
        <item x="107"/>
        <item x="108"/>
        <item x="18"/>
        <item x="23"/>
        <item x="24"/>
        <item x="25"/>
        <item x="22"/>
        <item x="96"/>
        <item x="97"/>
        <item x="98"/>
        <item x="99"/>
        <item x="100"/>
        <item x="101"/>
        <item x="102"/>
        <item x="103"/>
        <item x="47"/>
        <item x="48"/>
        <item x="49"/>
        <item x="41"/>
        <item x="46"/>
        <item x="35"/>
        <item x="36"/>
        <item x="37"/>
        <item x="38"/>
        <item x="39"/>
        <item x="42"/>
        <item x="43"/>
        <item x="44"/>
        <item x="45"/>
        <item x="40"/>
        <item x="53"/>
        <item x="51"/>
        <item x="54"/>
        <item x="55"/>
        <item x="56"/>
        <item x="50"/>
        <item x="52"/>
        <item x="57"/>
        <item x="58"/>
        <item x="59"/>
        <item x="61"/>
        <item x="62"/>
        <item x="67"/>
        <item x="68"/>
        <item x="69"/>
        <item x="63"/>
        <item x="64"/>
        <item x="60"/>
        <item x="65"/>
        <item x="66"/>
        <item x="70"/>
        <item x="71"/>
        <item x="72"/>
        <item x="73"/>
        <item x="74"/>
        <item x="75"/>
        <item x="76"/>
        <item x="77"/>
        <item x="78"/>
        <item x="79"/>
        <item x="91"/>
        <item x="92"/>
        <item x="93"/>
        <item x="94"/>
        <item x="95"/>
        <item x="81"/>
        <item x="82"/>
        <item x="83"/>
        <item x="84"/>
        <item x="8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9" outline="0" showAll="0"/>
  </pivotFields>
  <rowFields count="3">
    <field x="2"/>
    <field x="3"/>
    <field x="7"/>
  </rowFields>
  <rowItems count="14">
    <i>
      <x/>
    </i>
    <i>
      <x v="1"/>
    </i>
    <i>
      <x v="2"/>
    </i>
    <i>
      <x v="3"/>
    </i>
    <i>
      <x v="4"/>
    </i>
    <i>
      <x v="5"/>
    </i>
    <i>
      <x v="6"/>
    </i>
    <i>
      <x v="7"/>
    </i>
    <i>
      <x v="8"/>
    </i>
    <i>
      <x v="9"/>
    </i>
    <i>
      <x v="10"/>
    </i>
    <i>
      <x v="11"/>
    </i>
    <i>
      <x v="12"/>
    </i>
    <i t="grand">
      <x/>
    </i>
  </rowItems>
  <colItems count="1">
    <i/>
  </colItems>
  <dataFields count="1">
    <dataField name="Sum of % Complete" fld="18"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FEEB95-6FC7-4B22-8183-8D389C4A6631}" name="PPE_PH1_CDDL" displayName="PPE_PH1_CDDL" ref="A1:AB4914" totalsRowShown="0" headerRowDxfId="42" dataDxfId="40" headerRowBorderDxfId="41" tableBorderDxfId="39">
  <autoFilter ref="A1:AB4914" xr:uid="{32FEEB95-6FC7-4B22-8183-8D389C4A6631}"/>
  <tableColumns count="28">
    <tableColumn id="1" xr3:uid="{B606DF36-E8C2-496B-80F4-FD5E70702E10}" name="Project Number" dataDxfId="38"/>
    <tableColumn id="2" xr3:uid="{D12D7F04-5041-4B47-AE1C-D6877BF5F752}" name="Package Number" dataDxfId="37"/>
    <tableColumn id="3" xr3:uid="{57F51002-5AD2-40B3-A98C-62344B3E230B}" name="Area/ WBS No." dataDxfId="36"/>
    <tableColumn id="4" xr3:uid="{E450BFBD-51C9-4180-AD91-F24F1FACB8AF}" name="Discipline" dataDxfId="35"/>
    <tableColumn id="5" xr3:uid="{5B70130E-E169-4FEB-B14E-6FB09A091EB1}" name="Document Type" dataDxfId="34"/>
    <tableColumn id="6" xr3:uid="{1545C7DF-EC6B-409D-86D3-980B458F33AD}" name="Sequential Number" dataDxfId="33"/>
    <tableColumn id="7" xr3:uid="{53AF4B6D-EABE-4AF5-9C55-0AED21AFB8BE}" name="Revision" dataDxfId="32"/>
    <tableColumn id="8" xr3:uid="{303EC64E-7E06-4CA5-A7BF-DA5FD3F1D283}" name="RDMC Document Number" dataDxfId="31"/>
    <tableColumn id="9" xr3:uid="{A61ADF6A-BF18-4D58-B4BF-DE8601E6F1FA}" name="PPE Doc Number" dataDxfId="30"/>
    <tableColumn id="10" xr3:uid="{43C781D2-8DEE-4835-825B-4888E31C2D34}" name="Sht. # of #" dataDxfId="29"/>
    <tableColumn id="11" xr3:uid="{BF3AC9F1-2DE3-4A55-B17C-D75FC5BF443A}" name="Area / Facility" dataDxfId="28"/>
    <tableColumn id="12" xr3:uid="{77F3466A-802E-46FF-9FBE-827CB3476442}" name="Major Description" dataDxfId="27"/>
    <tableColumn id="13" xr3:uid="{35DEDB28-8D15-4032-9CA0-C706862D5F2B}" name="Broad Type" dataDxfId="26"/>
    <tableColumn id="14" xr3:uid="{278ACAF3-53C8-461C-A8A9-FBD6EB3DCD20}" name="Full Title" dataDxfId="25"/>
    <tableColumn id="15" xr3:uid="{B8468E52-8E1F-4F94-BDDE-EDEC51EC9381}" name="Rev A Transmittal Date" dataDxfId="24"/>
    <tableColumn id="16" xr3:uid="{838ED1C5-198D-4447-BDBE-E501513489E0}" name="Rev 0 Transmittal Date" dataDxfId="23"/>
    <tableColumn id="17" xr3:uid="{F7ABA0C1-0B73-491C-9ED6-617E256D971F}" name="Aconex Doc Status" dataDxfId="22">
      <calculatedColumnFormula>IFERROR(VLOOKUP(PPE_PH1_CDDL[[#This Row],[RDMC Document Number]],[3]Docs!$B:$F,4,0),"No Placeholder Yet")</calculatedColumnFormula>
    </tableColumn>
    <tableColumn id="18" xr3:uid="{0663A4FD-BF75-4B74-B4D5-CDC78D98BC04}" name="Aconex Review Status" dataDxfId="21">
      <calculatedColumnFormula>IFERROR(VLOOKUP(PPE_PH1_CDDL[[#This Row],[RDMC Document Number]],[3]Docs!$B:$F,5,0),"No Placeholder Yet")</calculatedColumnFormula>
    </tableColumn>
    <tableColumn id="19" xr3:uid="{9F2E713B-CE26-4340-B9C7-83AFAF6CB03D}" name="% Complete" dataDxfId="20" dataCellStyle="Percent"/>
    <tableColumn id="20" xr3:uid="{22079712-D2D6-4F97-93B0-7C580D21697E}" name="Doc Owner" dataDxfId="19"/>
    <tableColumn id="21" xr3:uid="{275325B9-724D-4A71-8325-D7510B4F5C34}" name="Comments" dataDxfId="18"/>
    <tableColumn id="22" xr3:uid="{9656F6D5-D8FB-4304-B851-A8CD66C243BA}" name="Due Date" dataDxfId="17"/>
    <tableColumn id="23" xr3:uid="{706CCDF0-6BD7-4F46-9C81-6262C5F4E76A}" name="Main Group" dataDxfId="16"/>
    <tableColumn id="24" xr3:uid="{891F466C-8AA9-44DA-9C6F-7544449E4564}" name="Sub Group" dataDxfId="15"/>
    <tableColumn id="25" xr3:uid="{431DECA5-1C6E-4B3E-886A-454E8E561623}" name="BH" dataDxfId="14"/>
    <tableColumn id="26" xr3:uid="{2A286F93-6291-4F50-9D6F-91B4E76DB2C0}" name="Drawing Pack" dataDxfId="13"/>
    <tableColumn id="27" xr3:uid="{F9A3AAA0-23C8-46EB-A42C-ACFBC94C4D4A}" name="Activity ID" dataDxfId="12"/>
    <tableColumn id="29" xr3:uid="{D9B66795-FE69-4EC1-8FDC-091E80D2BAF8}" name="Schedule Status"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8C72-917E-407C-B768-634DF4D7F1D6}">
  <sheetPr codeName="Sheet1"/>
  <dimension ref="A1:D15"/>
  <sheetViews>
    <sheetView workbookViewId="0">
      <selection activeCell="C28" sqref="C28"/>
    </sheetView>
  </sheetViews>
  <sheetFormatPr defaultRowHeight="15" x14ac:dyDescent="0.25"/>
  <cols>
    <col min="1" max="1" width="16.28515625" bestFit="1" customWidth="1"/>
    <col min="2" max="2" width="12.42578125" bestFit="1" customWidth="1"/>
    <col min="3" max="3" width="27" bestFit="1" customWidth="1"/>
    <col min="4" max="4" width="19" bestFit="1" customWidth="1"/>
  </cols>
  <sheetData>
    <row r="1" spans="1:4" x14ac:dyDescent="0.25">
      <c r="A1" s="139" t="s">
        <v>0</v>
      </c>
      <c r="B1" s="139" t="s">
        <v>1</v>
      </c>
      <c r="C1" s="139" t="s">
        <v>2</v>
      </c>
      <c r="D1" t="s">
        <v>3</v>
      </c>
    </row>
    <row r="2" spans="1:4" x14ac:dyDescent="0.25">
      <c r="A2">
        <v>6200</v>
      </c>
      <c r="D2" s="140">
        <v>0</v>
      </c>
    </row>
    <row r="3" spans="1:4" x14ac:dyDescent="0.25">
      <c r="A3">
        <v>6240</v>
      </c>
      <c r="D3" s="140">
        <v>0</v>
      </c>
    </row>
    <row r="4" spans="1:4" x14ac:dyDescent="0.25">
      <c r="A4">
        <v>6243</v>
      </c>
      <c r="D4" s="140">
        <v>0</v>
      </c>
    </row>
    <row r="5" spans="1:4" x14ac:dyDescent="0.25">
      <c r="A5">
        <v>6250</v>
      </c>
      <c r="D5" s="140">
        <v>0</v>
      </c>
    </row>
    <row r="6" spans="1:4" x14ac:dyDescent="0.25">
      <c r="A6">
        <v>6260</v>
      </c>
      <c r="D6" s="140">
        <v>0</v>
      </c>
    </row>
    <row r="7" spans="1:4" x14ac:dyDescent="0.25">
      <c r="A7">
        <v>6262</v>
      </c>
      <c r="D7" s="140">
        <v>0</v>
      </c>
    </row>
    <row r="8" spans="1:4" x14ac:dyDescent="0.25">
      <c r="A8">
        <v>6263</v>
      </c>
      <c r="D8" s="140">
        <v>0</v>
      </c>
    </row>
    <row r="9" spans="1:4" x14ac:dyDescent="0.25">
      <c r="A9">
        <v>6264</v>
      </c>
      <c r="D9" s="140">
        <v>0</v>
      </c>
    </row>
    <row r="10" spans="1:4" x14ac:dyDescent="0.25">
      <c r="A10">
        <v>6280</v>
      </c>
      <c r="D10" s="140">
        <v>0</v>
      </c>
    </row>
    <row r="11" spans="1:4" x14ac:dyDescent="0.25">
      <c r="A11">
        <v>6286</v>
      </c>
      <c r="D11" s="140">
        <v>0</v>
      </c>
    </row>
    <row r="12" spans="1:4" x14ac:dyDescent="0.25">
      <c r="A12">
        <v>6292</v>
      </c>
      <c r="D12" s="140">
        <v>0</v>
      </c>
    </row>
    <row r="13" spans="1:4" x14ac:dyDescent="0.25">
      <c r="A13" t="s">
        <v>4</v>
      </c>
      <c r="D13" s="140">
        <v>0</v>
      </c>
    </row>
    <row r="14" spans="1:4" x14ac:dyDescent="0.25">
      <c r="A14" t="s">
        <v>5</v>
      </c>
      <c r="D14" s="140">
        <v>0</v>
      </c>
    </row>
    <row r="15" spans="1:4" x14ac:dyDescent="0.25">
      <c r="A15" t="s">
        <v>6</v>
      </c>
      <c r="D15" s="14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1BD9-5BC6-4573-B41F-8F430854A937}">
  <dimension ref="A1:Z6"/>
  <sheetViews>
    <sheetView workbookViewId="0">
      <selection activeCell="H51" sqref="H51"/>
    </sheetView>
  </sheetViews>
  <sheetFormatPr defaultColWidth="15.140625" defaultRowHeight="15" x14ac:dyDescent="0.25"/>
  <cols>
    <col min="8" max="8" width="26" customWidth="1"/>
    <col min="9" max="9" width="36.140625" customWidth="1"/>
    <col min="10" max="11" width="15.140625" customWidth="1"/>
    <col min="12" max="12" width="59.5703125" customWidth="1"/>
    <col min="13" max="13" width="15.140625" customWidth="1"/>
    <col min="14" max="14" width="74.28515625" bestFit="1" customWidth="1"/>
  </cols>
  <sheetData>
    <row r="1" spans="1:26" ht="27" x14ac:dyDescent="0.25">
      <c r="A1" s="36" t="s">
        <v>7</v>
      </c>
      <c r="B1" s="36" t="s">
        <v>8</v>
      </c>
      <c r="C1" s="36" t="s">
        <v>0</v>
      </c>
      <c r="D1" s="36" t="s">
        <v>1</v>
      </c>
      <c r="E1" s="36" t="s">
        <v>9</v>
      </c>
      <c r="F1" s="127" t="s">
        <v>10</v>
      </c>
      <c r="G1" s="36" t="s">
        <v>11</v>
      </c>
      <c r="H1" s="36" t="s">
        <v>2</v>
      </c>
      <c r="I1" s="36" t="s">
        <v>12</v>
      </c>
      <c r="J1" s="36" t="s">
        <v>13</v>
      </c>
      <c r="K1" s="36" t="s">
        <v>14</v>
      </c>
      <c r="L1" s="36" t="s">
        <v>15</v>
      </c>
      <c r="M1" s="36" t="s">
        <v>16</v>
      </c>
      <c r="N1" s="36" t="s">
        <v>17</v>
      </c>
      <c r="O1" s="131" t="s">
        <v>18</v>
      </c>
      <c r="P1" s="131" t="s">
        <v>19</v>
      </c>
      <c r="Q1" s="130" t="s">
        <v>20</v>
      </c>
      <c r="R1" s="130" t="s">
        <v>21</v>
      </c>
      <c r="S1" s="136" t="s">
        <v>22</v>
      </c>
      <c r="T1" s="36" t="s">
        <v>23</v>
      </c>
      <c r="U1" s="36" t="s">
        <v>24</v>
      </c>
      <c r="V1" s="125" t="s">
        <v>25</v>
      </c>
      <c r="W1" s="35" t="s">
        <v>26</v>
      </c>
      <c r="X1" s="35" t="s">
        <v>27</v>
      </c>
      <c r="Y1" s="35" t="s">
        <v>28</v>
      </c>
      <c r="Z1" s="35" t="s">
        <v>29</v>
      </c>
    </row>
    <row r="2" spans="1:26" s="145" customFormat="1" x14ac:dyDescent="0.25">
      <c r="A2" s="33" t="s">
        <v>30</v>
      </c>
      <c r="B2" s="33" t="s">
        <v>31</v>
      </c>
      <c r="C2" s="147" t="s">
        <v>4</v>
      </c>
      <c r="D2" s="147" t="s">
        <v>32</v>
      </c>
      <c r="E2" s="147" t="s">
        <v>33</v>
      </c>
      <c r="F2" s="148" t="s">
        <v>34</v>
      </c>
      <c r="G2" s="147" t="s">
        <v>35</v>
      </c>
      <c r="H2" s="147" t="str">
        <f>A2&amp;B2&amp;"-"&amp;C2&amp;"-"&amp;D2&amp;E2&amp;"-"&amp;F2</f>
        <v>6105AK124-0000-BREQ-0001</v>
      </c>
      <c r="I2" s="147" t="str">
        <f>"Q24050972"&amp;"-"&amp;"09"&amp;"-"&amp;C2&amp;"-"&amp;D2&amp;"-"&amp;E2&amp;"-"&amp;F2</f>
        <v>Q24050972-09-0000-B-REQ-0001</v>
      </c>
      <c r="J2" s="147"/>
      <c r="K2" s="147" t="s">
        <v>36</v>
      </c>
      <c r="L2" s="147" t="s">
        <v>37</v>
      </c>
      <c r="M2" s="147" t="s">
        <v>36</v>
      </c>
      <c r="N2" s="147" t="str">
        <f>K2&amp;" - "&amp;L2&amp;" - "&amp;M2</f>
        <v>General - Change Order Request - General</v>
      </c>
      <c r="O2" s="147"/>
      <c r="P2" s="147"/>
      <c r="Q2" s="149" t="s">
        <v>38</v>
      </c>
      <c r="R2" s="150" t="s">
        <v>38</v>
      </c>
      <c r="S2" s="147"/>
      <c r="T2" s="147" t="s">
        <v>39</v>
      </c>
      <c r="U2" s="147" t="s">
        <v>40</v>
      </c>
      <c r="V2" s="147"/>
      <c r="W2" s="146" t="s">
        <v>41</v>
      </c>
      <c r="X2" s="146" t="s">
        <v>41</v>
      </c>
      <c r="Y2" s="146" t="s">
        <v>41</v>
      </c>
      <c r="Z2" s="146" t="s">
        <v>41</v>
      </c>
    </row>
    <row r="3" spans="1:26" x14ac:dyDescent="0.25">
      <c r="A3" s="33" t="s">
        <v>30</v>
      </c>
      <c r="B3" s="33" t="s">
        <v>31</v>
      </c>
      <c r="C3" s="147" t="s">
        <v>4</v>
      </c>
      <c r="D3" s="147" t="s">
        <v>42</v>
      </c>
      <c r="E3" s="147" t="s">
        <v>43</v>
      </c>
      <c r="F3" s="148" t="s">
        <v>34</v>
      </c>
      <c r="G3" s="147" t="s">
        <v>35</v>
      </c>
      <c r="H3" s="147" t="str">
        <f>A3&amp;B3&amp;"-"&amp;C3&amp;"-"&amp;D3&amp;E3&amp;"-"&amp;F3</f>
        <v>6105AK124-0000-GPRC-0001</v>
      </c>
      <c r="I3" s="147" t="str">
        <f>"Q24050972"&amp;"-"&amp;"09"&amp;"-"&amp;C3&amp;"-"&amp;D3&amp;"-"&amp;E3&amp;"-"&amp;F3</f>
        <v>Q24050972-09-0000-G-PRC-0001</v>
      </c>
      <c r="J3" s="147"/>
      <c r="K3" s="147" t="s">
        <v>36</v>
      </c>
      <c r="L3" s="147" t="s">
        <v>44</v>
      </c>
      <c r="M3" s="147" t="s">
        <v>36</v>
      </c>
      <c r="N3" s="147" t="str">
        <f>K3&amp;" - "&amp;L3&amp;" - "&amp;M3</f>
        <v>General - PPE Commissioning SharePoint Document Transmittal Procedure - General</v>
      </c>
      <c r="O3" s="147"/>
      <c r="P3" s="147"/>
      <c r="Q3" s="149" t="s">
        <v>38</v>
      </c>
      <c r="R3" s="150" t="s">
        <v>38</v>
      </c>
      <c r="S3" s="147"/>
      <c r="T3" s="147" t="s">
        <v>45</v>
      </c>
      <c r="U3" s="147"/>
      <c r="V3" s="147"/>
      <c r="W3" s="146" t="s">
        <v>41</v>
      </c>
      <c r="X3" s="146" t="s">
        <v>41</v>
      </c>
      <c r="Y3" s="146" t="s">
        <v>41</v>
      </c>
      <c r="Z3" s="146" t="s">
        <v>41</v>
      </c>
    </row>
    <row r="4" spans="1:26" x14ac:dyDescent="0.25">
      <c r="A4" s="33" t="s">
        <v>30</v>
      </c>
      <c r="B4" s="33" t="s">
        <v>31</v>
      </c>
      <c r="C4" s="147" t="s">
        <v>4</v>
      </c>
      <c r="D4" s="147" t="s">
        <v>42</v>
      </c>
      <c r="E4" s="147" t="s">
        <v>43</v>
      </c>
      <c r="F4" s="147" t="s">
        <v>46</v>
      </c>
      <c r="G4" s="147" t="s">
        <v>35</v>
      </c>
      <c r="H4" s="147" t="str">
        <f>A4&amp;B4&amp;"-"&amp;C4&amp;"-"&amp;D4&amp;E4&amp;"-"&amp;F4</f>
        <v>6105AK124-0000-GPRC-0002</v>
      </c>
      <c r="I4" s="147" t="str">
        <f>"Q24050972"&amp;"-"&amp;"09"&amp;"-"&amp;C4&amp;"-"&amp;D4&amp;"-"&amp;E4&amp;"-"&amp;F4</f>
        <v>Q24050972-09-0000-G-PRC-0002</v>
      </c>
      <c r="J4" s="147"/>
      <c r="K4" s="147" t="s">
        <v>36</v>
      </c>
      <c r="L4" s="147" t="s">
        <v>47</v>
      </c>
      <c r="M4" s="147" t="s">
        <v>36</v>
      </c>
      <c r="N4" s="147" t="str">
        <f>K4&amp;" - "&amp;L4&amp;" - "&amp;M4</f>
        <v>General - Internal Document Review Procedure - General</v>
      </c>
      <c r="O4" s="147"/>
      <c r="P4" s="147"/>
      <c r="Q4" s="149" t="s">
        <v>38</v>
      </c>
      <c r="R4" s="150" t="s">
        <v>38</v>
      </c>
      <c r="S4" s="147"/>
      <c r="T4" s="147" t="s">
        <v>45</v>
      </c>
      <c r="U4" s="147"/>
      <c r="V4" s="147"/>
      <c r="W4" s="146" t="s">
        <v>41</v>
      </c>
      <c r="X4" s="146" t="s">
        <v>41</v>
      </c>
      <c r="Y4" s="146" t="s">
        <v>41</v>
      </c>
      <c r="Z4" s="146" t="s">
        <v>41</v>
      </c>
    </row>
    <row r="5" spans="1:26" x14ac:dyDescent="0.25">
      <c r="A5" s="33" t="s">
        <v>30</v>
      </c>
      <c r="B5" s="33" t="s">
        <v>31</v>
      </c>
      <c r="C5" s="147" t="s">
        <v>4</v>
      </c>
      <c r="D5" s="147" t="s">
        <v>42</v>
      </c>
      <c r="E5" s="147" t="s">
        <v>43</v>
      </c>
      <c r="F5" s="147" t="s">
        <v>48</v>
      </c>
      <c r="G5" s="147" t="s">
        <v>35</v>
      </c>
      <c r="H5" s="147" t="str">
        <f>A5&amp;B5&amp;"-"&amp;C5&amp;"-"&amp;D5&amp;E5&amp;"-"&amp;F5</f>
        <v>6105AK124-0000-GPRC-0003</v>
      </c>
      <c r="I5" s="147" t="str">
        <f>"Q24050972"&amp;"-"&amp;"10"&amp;"-"&amp;C5&amp;"-"&amp;D5&amp;"-"&amp;E5&amp;"-"&amp;F5</f>
        <v>Q24050972-10-0000-G-PRC-0003</v>
      </c>
      <c r="J5" s="147"/>
      <c r="K5" s="147" t="s">
        <v>36</v>
      </c>
      <c r="L5" s="147" t="s">
        <v>49</v>
      </c>
      <c r="M5" s="147" t="s">
        <v>36</v>
      </c>
      <c r="N5" s="147" t="str">
        <f>K5&amp;" - "&amp;L5&amp;" - "&amp;M5</f>
        <v>General - PPE Vendor SharePoint Procedure  - General</v>
      </c>
      <c r="O5" s="151"/>
      <c r="P5" s="151"/>
      <c r="Q5" s="149" t="s">
        <v>38</v>
      </c>
      <c r="R5" s="150" t="s">
        <v>38</v>
      </c>
      <c r="S5" s="151"/>
      <c r="T5" s="147" t="s">
        <v>45</v>
      </c>
      <c r="U5" s="151"/>
      <c r="V5" s="151"/>
      <c r="W5" s="146" t="s">
        <v>41</v>
      </c>
      <c r="X5" s="146" t="s">
        <v>41</v>
      </c>
      <c r="Y5" s="146" t="s">
        <v>41</v>
      </c>
      <c r="Z5" s="146" t="s">
        <v>41</v>
      </c>
    </row>
    <row r="6" spans="1:26" x14ac:dyDescent="0.25">
      <c r="A6" s="33" t="s">
        <v>30</v>
      </c>
      <c r="B6" s="33" t="s">
        <v>31</v>
      </c>
      <c r="C6" s="147" t="s">
        <v>4</v>
      </c>
      <c r="D6" s="147" t="s">
        <v>42</v>
      </c>
      <c r="E6" s="147" t="s">
        <v>43</v>
      </c>
      <c r="F6" s="147" t="s">
        <v>50</v>
      </c>
      <c r="G6" s="147" t="s">
        <v>35</v>
      </c>
      <c r="H6" s="147" t="str">
        <f>A6&amp;B6&amp;"-"&amp;C6&amp;"-"&amp;D6&amp;E6&amp;"-"&amp;F6</f>
        <v>6105AK124-0000-GPRC-0004</v>
      </c>
      <c r="I6" s="147" t="str">
        <f>"Q24050972"&amp;"-"&amp;"01"&amp;"-"&amp;C6&amp;"-"&amp;D6&amp;"-"&amp;E6&amp;"-"&amp;F6</f>
        <v>Q24050972-01-0000-G-PRC-0004</v>
      </c>
      <c r="J6" s="147"/>
      <c r="K6" s="147" t="s">
        <v>36</v>
      </c>
      <c r="L6" s="147" t="s">
        <v>51</v>
      </c>
      <c r="M6" s="147" t="s">
        <v>36</v>
      </c>
      <c r="N6" s="147" t="str">
        <f>K6&amp;" - "&amp;L6&amp;" - "&amp;M6</f>
        <v>General - PPE Formal App Review Procedure  - General</v>
      </c>
      <c r="O6" s="151"/>
      <c r="P6" s="151"/>
      <c r="Q6" s="149" t="s">
        <v>38</v>
      </c>
      <c r="R6" s="150" t="s">
        <v>38</v>
      </c>
      <c r="S6" s="151"/>
      <c r="T6" s="147" t="s">
        <v>45</v>
      </c>
      <c r="U6" s="151"/>
      <c r="V6" s="151"/>
      <c r="W6" s="146" t="s">
        <v>41</v>
      </c>
      <c r="X6" s="146" t="s">
        <v>41</v>
      </c>
      <c r="Y6" s="146" t="s">
        <v>41</v>
      </c>
      <c r="Z6" s="146" t="s">
        <v>41</v>
      </c>
    </row>
  </sheetData>
  <protectedRanges>
    <protectedRange sqref="Y1:Z1" name="Range1_1_1_5"/>
  </protectedRanges>
  <autoFilter ref="A1:Z2" xr:uid="{DFE11BD9-5BC6-4573-B41F-8F430854A937}"/>
  <conditionalFormatting sqref="H1:I1">
    <cfRule type="duplicateValues" dxfId="10" priority="2"/>
    <cfRule type="duplicateValues" dxfId="9" priority="4"/>
  </conditionalFormatting>
  <conditionalFormatting sqref="N1">
    <cfRule type="duplicateValues" dxfId="8" priority="3"/>
    <cfRule type="duplicateValues" dxfId="7" priority="5"/>
  </conditionalFormatting>
  <conditionalFormatting sqref="S1">
    <cfRule type="cellIs" dxfId="6" priority="1" operator="equal">
      <formula>1</formula>
    </cfRule>
  </conditionalFormatting>
  <dataValidations count="1">
    <dataValidation type="list" allowBlank="1" showInputMessage="1" showErrorMessage="1" sqref="D1:D1048576" xr:uid="{C0510FEC-F975-4C08-B681-0FE3F6A78D89}">
      <formula1>Discipline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ACCCDE8-D741-4643-8957-F50A87F3C8B0}">
          <x14:formula1>
            <xm:f>'PPE WBS Codes'!$E$2:$E$78</xm:f>
          </x14:formula1>
          <xm:sqref>C1:C1048576</xm:sqref>
        </x14:dataValidation>
        <x14:dataValidation type="list" allowBlank="1" showInputMessage="1" showErrorMessage="1" xr:uid="{FC7614E3-671D-4087-B903-D15B881E6F68}">
          <x14:formula1>
            <xm:f>'PPE WBS Codes'!$F$2:$F$78</xm:f>
          </x14:formula1>
          <xm:sqref>K1:K1048576</xm:sqref>
        </x14:dataValidation>
        <x14:dataValidation type="list" allowBlank="1" showInputMessage="1" showErrorMessage="1" xr:uid="{636CF4A1-8DBA-4969-8990-E0B1DFF15EEA}">
          <x14:formula1>
            <xm:f>'Document and Drawing Type'!$E$5:$E$99</xm:f>
          </x14:formula1>
          <xm:sqref>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E5C8-854A-4333-8F8E-D729D2462CD6}">
  <sheetPr codeName="Sheet2"/>
  <dimension ref="A1:AB4914"/>
  <sheetViews>
    <sheetView showGridLines="0" tabSelected="1" topLeftCell="T1" zoomScaleNormal="100" workbookViewId="0">
      <pane ySplit="1" topLeftCell="A2046" activePane="bottomLeft" state="frozen"/>
      <selection pane="bottomLeft" activeCell="W2125" sqref="W2125"/>
    </sheetView>
  </sheetViews>
  <sheetFormatPr defaultColWidth="13" defaultRowHeight="21.75" customHeight="1" x14ac:dyDescent="0.25"/>
  <cols>
    <col min="1" max="1" width="17.42578125" style="10" bestFit="1" customWidth="1"/>
    <col min="2" max="2" width="18.42578125" style="10" bestFit="1" customWidth="1"/>
    <col min="3" max="3" width="16.42578125" style="10" bestFit="1" customWidth="1"/>
    <col min="4" max="4" width="13.28515625" style="10" bestFit="1" customWidth="1"/>
    <col min="5" max="5" width="17.7109375" style="10" bestFit="1" customWidth="1"/>
    <col min="6" max="6" width="20.5703125" style="129" bestFit="1" customWidth="1"/>
    <col min="7" max="7" width="12.140625" style="10" customWidth="1"/>
    <col min="8" max="8" width="25.28515625" style="10" customWidth="1"/>
    <col min="9" max="9" width="28.5703125" style="10" customWidth="1"/>
    <col min="10" max="10" width="12.7109375" style="10" customWidth="1"/>
    <col min="11" max="11" width="48.7109375" style="10" customWidth="1"/>
    <col min="12" max="12" width="76.140625" style="10" customWidth="1"/>
    <col min="13" max="13" width="63.5703125" style="10" customWidth="1"/>
    <col min="14" max="14" width="132.85546875" style="10" customWidth="1"/>
    <col min="15" max="16" width="22.7109375" style="135" customWidth="1"/>
    <col min="17" max="17" width="21.85546875" style="10" customWidth="1"/>
    <col min="18" max="18" width="23.140625" style="10" customWidth="1"/>
    <col min="19" max="19" width="15" style="138" customWidth="1"/>
    <col min="20" max="20" width="14" style="10" customWidth="1"/>
    <col min="21" max="21" width="14.140625" style="10" customWidth="1"/>
    <col min="22" max="22" width="23.28515625" style="11" customWidth="1"/>
    <col min="23" max="23" width="60.28515625" style="10" customWidth="1"/>
    <col min="24" max="24" width="65.140625" style="10" customWidth="1"/>
    <col min="25" max="25" width="22" style="10" customWidth="1"/>
    <col min="26" max="26" width="29.42578125" style="10" customWidth="1"/>
    <col min="27" max="16384" width="13" style="10"/>
  </cols>
  <sheetData>
    <row r="1" spans="1:28" s="124" customFormat="1" ht="24" customHeight="1" x14ac:dyDescent="0.25">
      <c r="A1" s="167" t="s">
        <v>7</v>
      </c>
      <c r="B1" s="167" t="s">
        <v>8</v>
      </c>
      <c r="C1" s="167" t="s">
        <v>0</v>
      </c>
      <c r="D1" s="167" t="s">
        <v>1</v>
      </c>
      <c r="E1" s="167" t="s">
        <v>9</v>
      </c>
      <c r="F1" s="168" t="s">
        <v>10</v>
      </c>
      <c r="G1" s="167" t="s">
        <v>11</v>
      </c>
      <c r="H1" s="167" t="s">
        <v>2</v>
      </c>
      <c r="I1" s="167" t="s">
        <v>12</v>
      </c>
      <c r="J1" s="167" t="s">
        <v>13</v>
      </c>
      <c r="K1" s="167" t="s">
        <v>14</v>
      </c>
      <c r="L1" s="167" t="s">
        <v>15</v>
      </c>
      <c r="M1" s="167" t="s">
        <v>16</v>
      </c>
      <c r="N1" s="167" t="s">
        <v>17</v>
      </c>
      <c r="O1" s="169" t="s">
        <v>18</v>
      </c>
      <c r="P1" s="169" t="s">
        <v>19</v>
      </c>
      <c r="Q1" s="170" t="s">
        <v>20</v>
      </c>
      <c r="R1" s="170" t="s">
        <v>21</v>
      </c>
      <c r="S1" s="171" t="s">
        <v>22</v>
      </c>
      <c r="T1" s="167" t="s">
        <v>23</v>
      </c>
      <c r="U1" s="167" t="s">
        <v>24</v>
      </c>
      <c r="V1" s="172" t="s">
        <v>25</v>
      </c>
      <c r="W1" s="173" t="s">
        <v>26</v>
      </c>
      <c r="X1" s="173" t="s">
        <v>27</v>
      </c>
      <c r="Y1" s="173" t="s">
        <v>28</v>
      </c>
      <c r="Z1" s="173" t="s">
        <v>29</v>
      </c>
      <c r="AA1" s="173" t="s">
        <v>3163</v>
      </c>
      <c r="AB1" s="173" t="s">
        <v>3164</v>
      </c>
    </row>
    <row r="2" spans="1:28" ht="21.75" customHeight="1" x14ac:dyDescent="0.25">
      <c r="A2" s="33" t="s">
        <v>30</v>
      </c>
      <c r="B2" s="33" t="s">
        <v>31</v>
      </c>
      <c r="C2" s="33">
        <v>6200</v>
      </c>
      <c r="D2" s="33" t="s">
        <v>52</v>
      </c>
      <c r="E2" s="33" t="s">
        <v>53</v>
      </c>
      <c r="F2" s="34" t="s">
        <v>34</v>
      </c>
      <c r="G2" s="33" t="s">
        <v>35</v>
      </c>
      <c r="H2" s="33" t="str">
        <f t="shared" ref="H2:H63" si="0">A2&amp;B2&amp;"-"&amp;C2&amp;"-"&amp;D2&amp;E2&amp;"-"&amp;F2</f>
        <v>6105AK124-6200-EBOM-0001</v>
      </c>
      <c r="I2" s="33" t="str">
        <f>"Q24050972"&amp;"-"&amp;"07"&amp;"-"&amp;C2&amp;"-"&amp;D2&amp;"-"&amp;E2&amp;"-"&amp;F2</f>
        <v>Q24050972-07-6200-E-BOM-0001</v>
      </c>
      <c r="J2" s="39"/>
      <c r="K2" s="33" t="str">
        <f>VLOOKUP(C2,'PPE WBS Codes'!$E$3:$F$79,2,0)</f>
        <v>On-Site Power Supply and Transmission</v>
      </c>
      <c r="L2" s="33" t="s">
        <v>54</v>
      </c>
      <c r="M2" s="33" t="s">
        <v>55</v>
      </c>
      <c r="N2" s="33" t="str">
        <f>K2&amp;" - "&amp;L2&amp;" - "&amp;M2</f>
        <v>On-Site Power Supply and Transmission - Neutral Earthing Compensator Resistor (33kV NECr) - Bill of Material</v>
      </c>
      <c r="O2" s="132"/>
      <c r="P2" s="132"/>
      <c r="Q2" s="33" t="str">
        <f>IFERROR(VLOOKUP(PPE_PH1_CDDL[[#This Row],[RDMC Document Number]],[3]Docs!$B:$F,4,0),"No Placeholder Yet")</f>
        <v>RES - Reserved Placeholder</v>
      </c>
      <c r="R2" s="33" t="str">
        <f>IFERROR(VLOOKUP(PPE_PH1_CDDL[[#This Row],[RDMC Document Number]],[3]Docs!$B:$F,5,0),"No Placeholder Yet")</f>
        <v>Pending</v>
      </c>
      <c r="S2" s="137">
        <f t="shared" ref="S2:S31" si="1">IF(AND(O2&lt;&gt;"",P2&lt;&gt;"",R2="Approved"),100%,
 IF(AND(O2&lt;&gt;"",P2&lt;&gt;""),66.67%,
 IF(O2&lt;&gt;"",33.33%,
 0)))</f>
        <v>0</v>
      </c>
      <c r="T2" s="33" t="s">
        <v>56</v>
      </c>
      <c r="U2" s="33"/>
      <c r="V2" s="12" t="s">
        <v>57</v>
      </c>
      <c r="W2" s="33" t="s">
        <v>54</v>
      </c>
      <c r="X2" s="33" t="s">
        <v>55</v>
      </c>
      <c r="Y2" s="33"/>
      <c r="Z2" s="33"/>
      <c r="AA2" s="152"/>
      <c r="AB2" s="152" t="s">
        <v>3165</v>
      </c>
    </row>
    <row r="3" spans="1:28" ht="21.75" customHeight="1" x14ac:dyDescent="0.25">
      <c r="A3" s="33" t="s">
        <v>30</v>
      </c>
      <c r="B3" s="33" t="s">
        <v>31</v>
      </c>
      <c r="C3" s="33">
        <v>6200</v>
      </c>
      <c r="D3" s="33" t="s">
        <v>52</v>
      </c>
      <c r="E3" s="33" t="s">
        <v>53</v>
      </c>
      <c r="F3" s="34" t="s">
        <v>46</v>
      </c>
      <c r="G3" s="33" t="s">
        <v>35</v>
      </c>
      <c r="H3" s="33" t="str">
        <f t="shared" si="0"/>
        <v>6105AK124-6200-EBOM-0002</v>
      </c>
      <c r="I3" s="33" t="str">
        <f>"Q24050972"&amp;"-"&amp;"07"&amp;"-"&amp;C3&amp;"-"&amp;D3&amp;"-"&amp;E3&amp;"-"&amp;F3</f>
        <v>Q24050972-07-6200-E-BOM-0002</v>
      </c>
      <c r="J3" s="39"/>
      <c r="K3" s="33" t="str">
        <f>VLOOKUP(C3,'PPE WBS Codes'!$E$3:$F$79,2,0)</f>
        <v>On-Site Power Supply and Transmission</v>
      </c>
      <c r="L3" s="33" t="s">
        <v>58</v>
      </c>
      <c r="M3" s="33" t="s">
        <v>55</v>
      </c>
      <c r="N3" s="33" t="str">
        <f>K3&amp;" - "&amp;L3&amp;" - "&amp;M3</f>
        <v>On-Site Power Supply and Transmission - Neutral Earthing Reactor (11kV NER) - Bill of Material</v>
      </c>
      <c r="O3" s="132"/>
      <c r="P3" s="132"/>
      <c r="Q3" s="33" t="str">
        <f>IFERROR(VLOOKUP(PPE_PH1_CDDL[[#This Row],[RDMC Document Number]],[3]Docs!$B:$F,4,0),"No Placeholder Yet")</f>
        <v>RES - Reserved Placeholder</v>
      </c>
      <c r="R3" s="33" t="str">
        <f>IFERROR(VLOOKUP(PPE_PH1_CDDL[[#This Row],[RDMC Document Number]],[3]Docs!$B:$F,5,0),"No Placeholder Yet")</f>
        <v>Pending</v>
      </c>
      <c r="S3" s="137">
        <f t="shared" si="1"/>
        <v>0</v>
      </c>
      <c r="T3" s="33" t="s">
        <v>56</v>
      </c>
      <c r="U3" s="33"/>
      <c r="V3" s="12" t="s">
        <v>57</v>
      </c>
      <c r="W3" s="33" t="s">
        <v>58</v>
      </c>
      <c r="X3" s="33" t="s">
        <v>55</v>
      </c>
      <c r="Y3" s="33"/>
      <c r="Z3" s="33"/>
      <c r="AA3" s="39"/>
      <c r="AB3" s="152" t="s">
        <v>3165</v>
      </c>
    </row>
    <row r="4" spans="1:28" ht="21.75" customHeight="1" x14ac:dyDescent="0.25">
      <c r="A4" s="33" t="s">
        <v>30</v>
      </c>
      <c r="B4" s="33" t="s">
        <v>31</v>
      </c>
      <c r="C4" s="33">
        <v>6200</v>
      </c>
      <c r="D4" s="33" t="s">
        <v>52</v>
      </c>
      <c r="E4" s="33" t="s">
        <v>53</v>
      </c>
      <c r="F4" s="34" t="s">
        <v>48</v>
      </c>
      <c r="G4" s="33" t="s">
        <v>35</v>
      </c>
      <c r="H4" s="33" t="str">
        <f t="shared" si="0"/>
        <v>6105AK124-6200-EBOM-0003</v>
      </c>
      <c r="I4" s="33" t="str">
        <f>"Q24050972"&amp;"-"&amp;"07"&amp;"-"&amp;C4&amp;"-"&amp;D4&amp;"-"&amp;E4&amp;"-"&amp;F4</f>
        <v>Q24050972-07-6200-E-BOM-0003</v>
      </c>
      <c r="J4" s="39"/>
      <c r="K4" s="33" t="str">
        <f>VLOOKUP(C4,'PPE WBS Codes'!$E$3:$F$79,2,0)</f>
        <v>On-Site Power Supply and Transmission</v>
      </c>
      <c r="L4" s="33" t="s">
        <v>59</v>
      </c>
      <c r="M4" s="33" t="s">
        <v>55</v>
      </c>
      <c r="N4" s="33" t="str">
        <f>K4&amp;" - "&amp;L4&amp;" - "&amp;M4</f>
        <v>On-Site Power Supply and Transmission - Power Transformers - 33/11kV - 25MVA - Bill of Material</v>
      </c>
      <c r="O4" s="132"/>
      <c r="P4" s="132"/>
      <c r="Q4" s="33" t="str">
        <f>IFERROR(VLOOKUP(PPE_PH1_CDDL[[#This Row],[RDMC Document Number]],[3]Docs!$B:$F,4,0),"No Placeholder Yet")</f>
        <v>RES - Reserved Placeholder</v>
      </c>
      <c r="R4" s="33" t="str">
        <f>IFERROR(VLOOKUP(PPE_PH1_CDDL[[#This Row],[RDMC Document Number]],[3]Docs!$B:$F,5,0),"No Placeholder Yet")</f>
        <v>Pending</v>
      </c>
      <c r="S4" s="137">
        <f t="shared" si="1"/>
        <v>0</v>
      </c>
      <c r="T4" s="33" t="s">
        <v>56</v>
      </c>
      <c r="U4" s="33"/>
      <c r="V4" s="12" t="s">
        <v>57</v>
      </c>
      <c r="W4" s="33" t="s">
        <v>60</v>
      </c>
      <c r="X4" s="33" t="s">
        <v>55</v>
      </c>
      <c r="Y4" s="33"/>
      <c r="Z4" s="33"/>
      <c r="AA4" s="39"/>
      <c r="AB4" s="152" t="s">
        <v>3165</v>
      </c>
    </row>
    <row r="5" spans="1:28" ht="21.75" customHeight="1" x14ac:dyDescent="0.25">
      <c r="A5" s="33" t="s">
        <v>30</v>
      </c>
      <c r="B5" s="33" t="s">
        <v>31</v>
      </c>
      <c r="C5" s="33">
        <v>6263</v>
      </c>
      <c r="D5" s="33" t="s">
        <v>52</v>
      </c>
      <c r="E5" s="33" t="s">
        <v>53</v>
      </c>
      <c r="F5" s="34" t="s">
        <v>34</v>
      </c>
      <c r="G5" s="33" t="s">
        <v>35</v>
      </c>
      <c r="H5" s="33" t="str">
        <f t="shared" si="0"/>
        <v>6105AK124-6263-EBOM-0001</v>
      </c>
      <c r="I5" s="33" t="str">
        <f>"Q24050972"&amp;"-"&amp;"07"&amp;"-"&amp;C5&amp;"-"&amp;D5&amp;"-"&amp;E5&amp;"-"&amp;F5</f>
        <v>Q24050972-07-6263-E-BOM-0001</v>
      </c>
      <c r="J5" s="33"/>
      <c r="K5" s="33" t="str">
        <f>VLOOKUP(C5,'PPE WBS Codes'!$E$3:$F$79,2,0)</f>
        <v>36 MVA Power Station 1</v>
      </c>
      <c r="L5" s="33" t="s">
        <v>61</v>
      </c>
      <c r="M5" s="33" t="s">
        <v>55</v>
      </c>
      <c r="N5" s="33" t="str">
        <f>K5&amp;" - "&amp;L5&amp;" - "&amp;M5</f>
        <v>36 MVA Power Station 1 - High Speed Diesel Generators - Bill of Material</v>
      </c>
      <c r="O5" s="132"/>
      <c r="P5" s="132"/>
      <c r="Q5" s="33" t="str">
        <f>IFERROR(VLOOKUP(PPE_PH1_CDDL[[#This Row],[RDMC Document Number]],[3]Docs!$B:$F,4,0),"No Placeholder Yet")</f>
        <v>RES - Reserved Placeholder</v>
      </c>
      <c r="R5" s="33" t="str">
        <f>IFERROR(VLOOKUP(PPE_PH1_CDDL[[#This Row],[RDMC Document Number]],[3]Docs!$B:$F,5,0),"No Placeholder Yet")</f>
        <v>Pending</v>
      </c>
      <c r="S5" s="137">
        <f t="shared" si="1"/>
        <v>0</v>
      </c>
      <c r="T5" s="33" t="s">
        <v>56</v>
      </c>
      <c r="U5" s="33"/>
      <c r="V5" s="12" t="s">
        <v>57</v>
      </c>
      <c r="W5" s="33" t="s">
        <v>61</v>
      </c>
      <c r="X5" s="33" t="s">
        <v>55</v>
      </c>
      <c r="Y5" s="33"/>
      <c r="Z5" s="33"/>
      <c r="AA5" s="39"/>
      <c r="AB5" s="152" t="s">
        <v>3165</v>
      </c>
    </row>
    <row r="6" spans="1:28" ht="21.75" customHeight="1" x14ac:dyDescent="0.25">
      <c r="A6" s="37" t="s">
        <v>30</v>
      </c>
      <c r="B6" s="37" t="s">
        <v>31</v>
      </c>
      <c r="C6" s="37">
        <v>6262</v>
      </c>
      <c r="D6" s="37" t="s">
        <v>52</v>
      </c>
      <c r="E6" s="37" t="s">
        <v>53</v>
      </c>
      <c r="F6" s="38" t="s">
        <v>34</v>
      </c>
      <c r="G6" s="37" t="s">
        <v>35</v>
      </c>
      <c r="H6" s="37" t="str">
        <f t="shared" si="0"/>
        <v>6105AK124-6262-EBOM-0001</v>
      </c>
      <c r="I6" s="37" t="str">
        <f>"Q24050972"&amp;"-"&amp;"11"&amp;"-"&amp;C6&amp;"-"&amp;D6&amp;"-"&amp;E6&amp;"-"&amp;F6</f>
        <v>Q24050972-11-6262-E-BOM-0001</v>
      </c>
      <c r="J6" s="37" t="s">
        <v>62</v>
      </c>
      <c r="K6" s="33" t="str">
        <f>VLOOKUP(C6,'PPE WBS Codes'!$E$3:$F$79,2,0)</f>
        <v>Emergency Power Substation 1 and Control Room 1</v>
      </c>
      <c r="L6" s="37" t="s">
        <v>63</v>
      </c>
      <c r="M6" s="37" t="s">
        <v>64</v>
      </c>
      <c r="N6" s="33" t="str">
        <f>K6&amp;" - "&amp;L6&amp;" - "&amp;M6&amp;" - "&amp;J6</f>
        <v>Emergency Power Substation 1 and Control Room 1 - 33/11kV Substation - Yard Plant &amp; Equipment - Bill of Material - Sht 1 of 1</v>
      </c>
      <c r="O6" s="133"/>
      <c r="P6" s="132"/>
      <c r="Q6" s="33" t="str">
        <f>IFERROR(VLOOKUP(PPE_PH1_CDDL[[#This Row],[RDMC Document Number]],[3]Docs!$B:$F,4,0),"No Placeholder Yet")</f>
        <v>RES - Reserved Placeholder</v>
      </c>
      <c r="R6" s="33" t="str">
        <f>IFERROR(VLOOKUP(PPE_PH1_CDDL[[#This Row],[RDMC Document Number]],[3]Docs!$B:$F,5,0),"No Placeholder Yet")</f>
        <v>Pending</v>
      </c>
      <c r="S6" s="137">
        <f t="shared" si="1"/>
        <v>0</v>
      </c>
      <c r="T6" s="37" t="s">
        <v>56</v>
      </c>
      <c r="U6" s="37"/>
      <c r="V6" s="178">
        <v>46157</v>
      </c>
      <c r="W6" s="37" t="s">
        <v>63</v>
      </c>
      <c r="X6" s="37" t="s">
        <v>55</v>
      </c>
      <c r="Y6" s="37"/>
      <c r="Z6" s="37"/>
      <c r="AA6" s="39"/>
      <c r="AB6" s="152" t="s">
        <v>3165</v>
      </c>
    </row>
    <row r="7" spans="1:28" ht="21.75" customHeight="1" x14ac:dyDescent="0.25">
      <c r="A7" s="33" t="s">
        <v>30</v>
      </c>
      <c r="B7" s="33" t="s">
        <v>31</v>
      </c>
      <c r="C7" s="39">
        <v>6200</v>
      </c>
      <c r="D7" s="39" t="s">
        <v>32</v>
      </c>
      <c r="E7" s="39" t="s">
        <v>65</v>
      </c>
      <c r="F7" s="39" t="s">
        <v>34</v>
      </c>
      <c r="G7" s="39" t="s">
        <v>35</v>
      </c>
      <c r="H7" s="39" t="str">
        <f t="shared" si="0"/>
        <v>6105AK124-6200-BBOS-0001</v>
      </c>
      <c r="I7" s="39" t="str">
        <f>"Q24050972"&amp;"-"&amp;"07"&amp;"-"&amp;C7&amp;"-"&amp;D7&amp;"-"&amp;E7&amp;"-"&amp;F7</f>
        <v>Q24050972-07-6200-B-BOS-0001</v>
      </c>
      <c r="J7" s="39"/>
      <c r="K7" s="33" t="str">
        <f>VLOOKUP(C7,'PPE WBS Codes'!$E$3:$F$79,2,0)</f>
        <v>On-Site Power Supply and Transmission</v>
      </c>
      <c r="L7" s="39" t="s">
        <v>66</v>
      </c>
      <c r="M7" s="33" t="s">
        <v>67</v>
      </c>
      <c r="N7" s="33" t="str">
        <f>K7&amp;" - "&amp;L7&amp;" - "&amp;M7</f>
        <v>On-Site Power Supply and Transmission - PPE EP &amp; CM Contractual Schedule - Basis of Schedule</v>
      </c>
      <c r="O7" s="134"/>
      <c r="P7" s="132"/>
      <c r="Q7" s="33" t="str">
        <f>IFERROR(VLOOKUP(PPE_PH1_CDDL[[#This Row],[RDMC Document Number]],[3]Docs!$B:$F,4,0),"No Placeholder Yet")</f>
        <v>RES - Reserved Placeholder</v>
      </c>
      <c r="R7" s="33" t="str">
        <f>IFERROR(VLOOKUP(PPE_PH1_CDDL[[#This Row],[RDMC Document Number]],[3]Docs!$B:$F,5,0),"No Placeholder Yet")</f>
        <v>Pending</v>
      </c>
      <c r="S7" s="137">
        <f t="shared" si="1"/>
        <v>0</v>
      </c>
      <c r="T7" s="39" t="s">
        <v>68</v>
      </c>
      <c r="U7" s="39"/>
      <c r="V7" s="12" t="s">
        <v>57</v>
      </c>
      <c r="W7" s="39" t="s">
        <v>66</v>
      </c>
      <c r="X7" s="39" t="s">
        <v>67</v>
      </c>
      <c r="Y7" s="39"/>
      <c r="Z7" s="39"/>
      <c r="AA7" s="39"/>
      <c r="AB7" s="152" t="s">
        <v>3165</v>
      </c>
    </row>
    <row r="8" spans="1:28" ht="21.75" customHeight="1" x14ac:dyDescent="0.25">
      <c r="A8" s="33" t="s">
        <v>30</v>
      </c>
      <c r="B8" s="33" t="s">
        <v>31</v>
      </c>
      <c r="C8" s="39" t="s">
        <v>5</v>
      </c>
      <c r="D8" s="39" t="s">
        <v>42</v>
      </c>
      <c r="E8" s="39" t="s">
        <v>69</v>
      </c>
      <c r="F8" s="128" t="s">
        <v>34</v>
      </c>
      <c r="G8" s="39" t="s">
        <v>35</v>
      </c>
      <c r="H8" s="39" t="str">
        <f t="shared" si="0"/>
        <v>6105AK124-0100-GCHR-0001</v>
      </c>
      <c r="I8" s="39" t="str">
        <f>"Q24050972"&amp;"-"&amp;"01"&amp;"-"&amp;C8&amp;"-"&amp;D8&amp;"-"&amp;E8&amp;"-"&amp;F8</f>
        <v>Q24050972-01-0100-G-CHR-0001</v>
      </c>
      <c r="J8" s="39"/>
      <c r="K8" s="33" t="str">
        <f>VLOOKUP(C8,'PPE WBS Codes'!$E$3:$F$79,2,0)</f>
        <v>Project Site Wide</v>
      </c>
      <c r="L8" s="39" t="s">
        <v>70</v>
      </c>
      <c r="M8" s="39" t="s">
        <v>36</v>
      </c>
      <c r="N8" s="33" t="str">
        <f>K8&amp;" - "&amp;L8&amp;" - "&amp;M8</f>
        <v>Project Site Wide - Phase 1 Construction Management Organogram - General</v>
      </c>
      <c r="O8" s="134"/>
      <c r="P8" s="132"/>
      <c r="Q8" s="33" t="str">
        <f>IFERROR(VLOOKUP(PPE_PH1_CDDL[[#This Row],[RDMC Document Number]],[3]Docs!$B:$F,4,0),"No Placeholder Yet")</f>
        <v>RES - Reserved Placeholder</v>
      </c>
      <c r="R8" s="33" t="str">
        <f>IFERROR(VLOOKUP(PPE_PH1_CDDL[[#This Row],[RDMC Document Number]],[3]Docs!$B:$F,5,0),"No Placeholder Yet")</f>
        <v>Pending</v>
      </c>
      <c r="S8" s="137">
        <f t="shared" si="1"/>
        <v>0</v>
      </c>
      <c r="T8" s="39" t="s">
        <v>71</v>
      </c>
      <c r="U8" s="39"/>
      <c r="V8" s="178">
        <v>46157</v>
      </c>
      <c r="W8" s="39" t="s">
        <v>72</v>
      </c>
      <c r="X8" s="39" t="s">
        <v>36</v>
      </c>
      <c r="Y8" s="39"/>
      <c r="Z8" s="39"/>
      <c r="AA8" s="39"/>
      <c r="AB8" s="152" t="s">
        <v>3165</v>
      </c>
    </row>
    <row r="9" spans="1:28" ht="21.75" customHeight="1" x14ac:dyDescent="0.25">
      <c r="A9" s="33" t="s">
        <v>30</v>
      </c>
      <c r="B9" s="33" t="s">
        <v>31</v>
      </c>
      <c r="C9" s="39">
        <v>6290</v>
      </c>
      <c r="D9" s="39" t="s">
        <v>52</v>
      </c>
      <c r="E9" s="33" t="s">
        <v>73</v>
      </c>
      <c r="F9" s="128" t="s">
        <v>34</v>
      </c>
      <c r="G9" s="39">
        <v>0</v>
      </c>
      <c r="H9" s="39" t="str">
        <f t="shared" si="0"/>
        <v>6105AK124-6290-EDBD-0001</v>
      </c>
      <c r="I9" s="39" t="str">
        <f>"Q24050972"&amp;"-"&amp;"11"&amp;"-"&amp;C9&amp;"-"&amp;D9&amp;"-"&amp;E9&amp;"-"&amp;F9</f>
        <v>Q24050972-11-6290-E-DBD-0001</v>
      </c>
      <c r="J9" s="39"/>
      <c r="K9" s="33" t="str">
        <f>VLOOKUP(C9,'PPE WBS Codes'!$E$3:$F$79,2,0)</f>
        <v>Renewable Energy</v>
      </c>
      <c r="L9" s="39" t="s">
        <v>74</v>
      </c>
      <c r="M9" s="39" t="s">
        <v>75</v>
      </c>
      <c r="N9" s="33" t="str">
        <f>K9&amp;" - "&amp;L9&amp;" - "&amp;M9</f>
        <v>Renewable Energy - 150MW Solar PV Plant - Basis of Design</v>
      </c>
      <c r="O9" s="134">
        <v>46093</v>
      </c>
      <c r="P9" s="132">
        <v>46157</v>
      </c>
      <c r="Q9" s="33" t="str">
        <f>IFERROR(VLOOKUP(PPE_PH1_CDDL[[#This Row],[RDMC Document Number]],[3]Docs!$B:$F,4,0),"No Placeholder Yet")</f>
        <v>IFU - Issued for Use</v>
      </c>
      <c r="R9" s="33" t="str">
        <f>IFERROR(VLOOKUP(PPE_PH1_CDDL[[#This Row],[RDMC Document Number]],[3]Docs!$B:$F,5,0),"No Placeholder Yet")</f>
        <v>Pending</v>
      </c>
      <c r="S9" s="137">
        <f t="shared" si="1"/>
        <v>0.66670000000000007</v>
      </c>
      <c r="T9" s="39" t="s">
        <v>76</v>
      </c>
      <c r="U9" s="39"/>
      <c r="V9" s="178"/>
      <c r="W9" s="39" t="s">
        <v>74</v>
      </c>
      <c r="X9" s="39" t="s">
        <v>75</v>
      </c>
      <c r="Y9" s="39"/>
      <c r="Z9" s="39"/>
      <c r="AA9" s="39"/>
      <c r="AB9" s="152" t="s">
        <v>3165</v>
      </c>
    </row>
    <row r="10" spans="1:28" ht="21.75" customHeight="1" x14ac:dyDescent="0.25">
      <c r="A10" s="33" t="s">
        <v>30</v>
      </c>
      <c r="B10" s="33" t="s">
        <v>31</v>
      </c>
      <c r="C10" s="39">
        <v>6290</v>
      </c>
      <c r="D10" s="39" t="s">
        <v>52</v>
      </c>
      <c r="E10" s="33" t="s">
        <v>73</v>
      </c>
      <c r="F10" s="128" t="s">
        <v>46</v>
      </c>
      <c r="G10" s="39">
        <v>0</v>
      </c>
      <c r="H10" s="39" t="str">
        <f t="shared" si="0"/>
        <v>6105AK124-6290-EDBD-0002</v>
      </c>
      <c r="I10" s="39" t="str">
        <f>"Q24050972"&amp;"-"&amp;"11"&amp;"-"&amp;C10&amp;"-"&amp;D10&amp;"-"&amp;E10&amp;"-"&amp;F10</f>
        <v>Q24050972-11-6290-E-DBD-0002</v>
      </c>
      <c r="J10" s="39"/>
      <c r="K10" s="33" t="str">
        <f>VLOOKUP(C10,'PPE WBS Codes'!$E$3:$F$79,2,0)</f>
        <v>Renewable Energy</v>
      </c>
      <c r="L10" s="39" t="s">
        <v>77</v>
      </c>
      <c r="M10" s="39" t="s">
        <v>75</v>
      </c>
      <c r="N10" s="33" t="str">
        <f>K10&amp;" - "&amp;L10&amp;" - "&amp;M10</f>
        <v>Renewable Energy - 50MW BESS System  - Basis of Design</v>
      </c>
      <c r="O10" s="134">
        <v>46094</v>
      </c>
      <c r="P10" s="132">
        <v>46157</v>
      </c>
      <c r="Q10" s="33" t="str">
        <f>IFERROR(VLOOKUP(PPE_PH1_CDDL[[#This Row],[RDMC Document Number]],[3]Docs!$B:$F,4,0),"No Placeholder Yet")</f>
        <v>IFU - Issued for Use</v>
      </c>
      <c r="R10" s="33" t="str">
        <f>IFERROR(VLOOKUP(PPE_PH1_CDDL[[#This Row],[RDMC Document Number]],[3]Docs!$B:$F,5,0),"No Placeholder Yet")</f>
        <v>Pending</v>
      </c>
      <c r="S10" s="137">
        <f t="shared" si="1"/>
        <v>0.66670000000000007</v>
      </c>
      <c r="T10" s="39" t="s">
        <v>76</v>
      </c>
      <c r="U10" s="39"/>
      <c r="V10" s="178"/>
      <c r="W10" s="39" t="s">
        <v>77</v>
      </c>
      <c r="X10" s="39" t="s">
        <v>75</v>
      </c>
      <c r="Y10" s="39"/>
      <c r="Z10" s="39"/>
      <c r="AA10" s="39"/>
      <c r="AB10" s="152" t="s">
        <v>3165</v>
      </c>
    </row>
    <row r="11" spans="1:28" ht="21.75" customHeight="1" x14ac:dyDescent="0.25">
      <c r="A11" s="37" t="s">
        <v>30</v>
      </c>
      <c r="B11" s="37" t="s">
        <v>31</v>
      </c>
      <c r="C11" s="39" t="s">
        <v>4</v>
      </c>
      <c r="D11" s="39" t="s">
        <v>42</v>
      </c>
      <c r="E11" s="33" t="s">
        <v>78</v>
      </c>
      <c r="F11" s="128" t="s">
        <v>34</v>
      </c>
      <c r="G11" s="39" t="s">
        <v>35</v>
      </c>
      <c r="H11" s="39" t="str">
        <f t="shared" si="0"/>
        <v>6105AK124-0000-GDDR-0001</v>
      </c>
      <c r="I11" s="39" t="str">
        <f>"Q24050972"&amp;"-"&amp;"08"&amp;"-"&amp;C11&amp;"-"&amp;D11&amp;"-"&amp;E11&amp;"-"&amp;F11</f>
        <v>Q24050972-08-0000-G-DDR-0001</v>
      </c>
      <c r="J11" s="39"/>
      <c r="K11" s="33" t="s">
        <v>36</v>
      </c>
      <c r="L11" s="39" t="s">
        <v>79</v>
      </c>
      <c r="M11" s="39" t="s">
        <v>80</v>
      </c>
      <c r="N11" s="33" t="str">
        <f>L11</f>
        <v>PPE Contractor Document and Data List (CDDL)</v>
      </c>
      <c r="O11" s="134"/>
      <c r="P11" s="132"/>
      <c r="Q11" s="33" t="str">
        <f>IFERROR(VLOOKUP(PPE_PH1_CDDL[[#This Row],[RDMC Document Number]],[3]Docs!$B:$F,4,0),"No Placeholder Yet")</f>
        <v>IFI - Issued for Information</v>
      </c>
      <c r="R11" s="33" t="str">
        <f>IFERROR(VLOOKUP(PPE_PH1_CDDL[[#This Row],[RDMC Document Number]],[3]Docs!$B:$F,5,0),"No Placeholder Yet")</f>
        <v>Reviewed</v>
      </c>
      <c r="S11" s="137">
        <f t="shared" si="1"/>
        <v>0</v>
      </c>
      <c r="T11" s="39" t="s">
        <v>81</v>
      </c>
      <c r="U11" s="39"/>
      <c r="V11" s="12"/>
      <c r="W11" s="39" t="s">
        <v>80</v>
      </c>
      <c r="X11" s="39" t="s">
        <v>36</v>
      </c>
      <c r="Y11" s="39"/>
      <c r="Z11" s="39"/>
      <c r="AA11" s="39"/>
      <c r="AB11" s="152" t="s">
        <v>3165</v>
      </c>
    </row>
    <row r="12" spans="1:28" ht="21.75" customHeight="1" x14ac:dyDescent="0.25">
      <c r="A12" s="33" t="s">
        <v>30</v>
      </c>
      <c r="B12" s="33" t="s">
        <v>31</v>
      </c>
      <c r="C12" s="39">
        <v>6200</v>
      </c>
      <c r="D12" s="39" t="s">
        <v>52</v>
      </c>
      <c r="E12" s="33" t="s">
        <v>82</v>
      </c>
      <c r="F12" s="128" t="s">
        <v>34</v>
      </c>
      <c r="G12" s="39" t="s">
        <v>35</v>
      </c>
      <c r="H12" s="39" t="str">
        <f t="shared" si="0"/>
        <v>6105AK124-6200-EDST-0001</v>
      </c>
      <c r="I12" s="39" t="str">
        <f>"Q24050972"&amp;"-"&amp;"03"&amp;"-"&amp;C12&amp;"-"&amp;D12&amp;"-"&amp;E12&amp;"-"&amp;F12</f>
        <v>Q24050972-03-6200-E-DST-0001</v>
      </c>
      <c r="J12" s="39"/>
      <c r="K12" s="33" t="str">
        <f>VLOOKUP(C12,'PPE WBS Codes'!$E$3:$F$79,2,0)</f>
        <v>On-Site Power Supply and Transmission</v>
      </c>
      <c r="L12" s="39" t="s">
        <v>83</v>
      </c>
      <c r="M12" s="39" t="s">
        <v>84</v>
      </c>
      <c r="N12" s="33" t="str">
        <f>K12&amp;" - "&amp;L12&amp;" - "&amp;M12</f>
        <v>On-Site Power Supply and Transmission - Primary Electrical Reticulation Network - Solar PV Switchyard, Boreholes and Camp - Datasheet</v>
      </c>
      <c r="O12" s="134"/>
      <c r="P12" s="132"/>
      <c r="Q12" s="33" t="str">
        <f>IFERROR(VLOOKUP(PPE_PH1_CDDL[[#This Row],[RDMC Document Number]],[3]Docs!$B:$F,4,0),"No Placeholder Yet")</f>
        <v>RES - Reserved Placeholder</v>
      </c>
      <c r="R12" s="33" t="str">
        <f>IFERROR(VLOOKUP(PPE_PH1_CDDL[[#This Row],[RDMC Document Number]],[3]Docs!$B:$F,5,0),"No Placeholder Yet")</f>
        <v>Pending</v>
      </c>
      <c r="S12" s="137">
        <f t="shared" si="1"/>
        <v>0</v>
      </c>
      <c r="T12" s="39" t="s">
        <v>85</v>
      </c>
      <c r="U12" s="39"/>
      <c r="V12" s="12" t="s">
        <v>57</v>
      </c>
      <c r="W12" s="39" t="s">
        <v>86</v>
      </c>
      <c r="X12" s="39" t="s">
        <v>87</v>
      </c>
      <c r="Y12" s="39"/>
      <c r="Z12" s="39"/>
      <c r="AA12" s="39"/>
      <c r="AB12" s="152" t="s">
        <v>3165</v>
      </c>
    </row>
    <row r="13" spans="1:28" ht="21.75" customHeight="1" x14ac:dyDescent="0.25">
      <c r="A13" s="33" t="s">
        <v>30</v>
      </c>
      <c r="B13" s="33" t="s">
        <v>31</v>
      </c>
      <c r="C13" s="39">
        <v>6200</v>
      </c>
      <c r="D13" s="39" t="s">
        <v>52</v>
      </c>
      <c r="E13" s="33" t="s">
        <v>82</v>
      </c>
      <c r="F13" s="128" t="s">
        <v>88</v>
      </c>
      <c r="G13" s="39" t="s">
        <v>35</v>
      </c>
      <c r="H13" s="39" t="str">
        <f t="shared" si="0"/>
        <v>6105AK124-6200-EDST-0016</v>
      </c>
      <c r="I13" s="39" t="str">
        <f>"Q24050972"&amp;"-"&amp;"07"&amp;"-"&amp;C13&amp;"-"&amp;D13&amp;"-"&amp;E13&amp;"-"&amp;F13</f>
        <v>Q24050972-07-6200-E-DST-0016</v>
      </c>
      <c r="J13" s="39" t="s">
        <v>62</v>
      </c>
      <c r="K13" s="33" t="str">
        <f>VLOOKUP(C13,'PPE WBS Codes'!$E$3:$F$79,2,0)</f>
        <v>On-Site Power Supply and Transmission</v>
      </c>
      <c r="L13" s="39" t="s">
        <v>89</v>
      </c>
      <c r="M13" s="39" t="s">
        <v>90</v>
      </c>
      <c r="N13" s="33" t="str">
        <f>K13&amp;" - "&amp;L13&amp;" - "&amp;M13&amp;" - "&amp;J13</f>
        <v>On-Site Power Supply and Transmission -  Main Consumer Sub  - Layout - Sht 1 of 1</v>
      </c>
      <c r="O13" s="134"/>
      <c r="P13" s="132"/>
      <c r="Q13" s="33" t="str">
        <f>IFERROR(VLOOKUP(PPE_PH1_CDDL[[#This Row],[RDMC Document Number]],[3]Docs!$B:$F,4,0),"No Placeholder Yet")</f>
        <v>RES - Reserved Placeholder</v>
      </c>
      <c r="R13" s="33" t="str">
        <f>IFERROR(VLOOKUP(PPE_PH1_CDDL[[#This Row],[RDMC Document Number]],[3]Docs!$B:$F,5,0),"No Placeholder Yet")</f>
        <v>Pending</v>
      </c>
      <c r="S13" s="137">
        <f t="shared" si="1"/>
        <v>0</v>
      </c>
      <c r="T13" s="39" t="s">
        <v>91</v>
      </c>
      <c r="U13" s="39"/>
      <c r="V13" s="12" t="s">
        <v>57</v>
      </c>
      <c r="W13" s="39" t="s">
        <v>89</v>
      </c>
      <c r="X13" s="39" t="s">
        <v>90</v>
      </c>
      <c r="Y13" s="39"/>
      <c r="Z13" s="39"/>
      <c r="AA13" s="39"/>
      <c r="AB13" s="152" t="s">
        <v>3165</v>
      </c>
    </row>
    <row r="14" spans="1:28" ht="21.75" customHeight="1" x14ac:dyDescent="0.25">
      <c r="A14" s="37" t="s">
        <v>30</v>
      </c>
      <c r="B14" s="37" t="s">
        <v>31</v>
      </c>
      <c r="C14" s="39">
        <v>6243</v>
      </c>
      <c r="D14" s="39" t="s">
        <v>52</v>
      </c>
      <c r="E14" s="33" t="s">
        <v>82</v>
      </c>
      <c r="F14" s="39" t="s">
        <v>46</v>
      </c>
      <c r="G14" s="39">
        <v>0</v>
      </c>
      <c r="H14" s="39" t="str">
        <f t="shared" si="0"/>
        <v>6105AK124-6243-EDST-0002</v>
      </c>
      <c r="I14" s="39" t="str">
        <f>"Q24050972"&amp;"-"&amp;"06"&amp;"-"&amp;C14&amp;"-"&amp;D14&amp;"-"&amp;E14&amp;"-"&amp;F14</f>
        <v>Q24050972-06-6243-E-DST-0002</v>
      </c>
      <c r="J14" s="39"/>
      <c r="K14" s="33" t="str">
        <f>VLOOKUP(C14,'PPE WBS Codes'!$E$3:$F$79,2,0)</f>
        <v>220/33 kV Plant Main Substation</v>
      </c>
      <c r="L14" s="39" t="s">
        <v>92</v>
      </c>
      <c r="M14" s="39" t="s">
        <v>84</v>
      </c>
      <c r="N14" s="33" t="str">
        <f t="shared" ref="N14:N20" si="2">K14&amp;" - "&amp;L14&amp;" - "&amp;M14</f>
        <v>220/33 kV Plant Main Substation - On-Site Power Supply &amp; Transmission MV 33kV Main Consumer Plant Switchgear - Datasheet</v>
      </c>
      <c r="O14" s="134">
        <v>45957</v>
      </c>
      <c r="P14" s="132">
        <v>46093</v>
      </c>
      <c r="Q14" s="33" t="str">
        <f>IFERROR(VLOOKUP(PPE_PH1_CDDL[[#This Row],[RDMC Document Number]],[3]Docs!$B:$F,4,0),"No Placeholder Yet")</f>
        <v>IFU - Issued for Use</v>
      </c>
      <c r="R14" s="33" t="str">
        <f>IFERROR(VLOOKUP(PPE_PH1_CDDL[[#This Row],[RDMC Document Number]],[3]Docs!$B:$F,5,0),"No Placeholder Yet")</f>
        <v>Rejected - Revise &amp; Resubmit</v>
      </c>
      <c r="S14" s="137">
        <f t="shared" si="1"/>
        <v>0.66670000000000007</v>
      </c>
      <c r="T14" s="39" t="s">
        <v>93</v>
      </c>
      <c r="U14" s="39"/>
      <c r="V14" s="12"/>
      <c r="W14" s="39" t="s">
        <v>94</v>
      </c>
      <c r="X14" s="39" t="s">
        <v>95</v>
      </c>
      <c r="Y14" s="39"/>
      <c r="Z14" s="39"/>
      <c r="AA14" s="39"/>
      <c r="AB14" s="152" t="s">
        <v>3165</v>
      </c>
    </row>
    <row r="15" spans="1:28" ht="21.75" customHeight="1" x14ac:dyDescent="0.25">
      <c r="A15" s="33" t="s">
        <v>30</v>
      </c>
      <c r="B15" s="33" t="s">
        <v>31</v>
      </c>
      <c r="C15" s="39">
        <v>6243</v>
      </c>
      <c r="D15" s="39" t="s">
        <v>52</v>
      </c>
      <c r="E15" s="33" t="s">
        <v>82</v>
      </c>
      <c r="F15" s="39" t="s">
        <v>48</v>
      </c>
      <c r="G15" s="39">
        <v>0</v>
      </c>
      <c r="H15" s="39" t="str">
        <f t="shared" si="0"/>
        <v>6105AK124-6243-EDST-0003</v>
      </c>
      <c r="I15" s="39" t="str">
        <f>"Q24050972"&amp;"-"&amp;"06"&amp;"-"&amp;C15&amp;"-"&amp;D15&amp;"-"&amp;E15&amp;"-"&amp;F15</f>
        <v>Q24050972-06-6243-E-DST-0003</v>
      </c>
      <c r="J15" s="39"/>
      <c r="K15" s="33" t="str">
        <f>VLOOKUP(C15,'PPE WBS Codes'!$E$3:$F$79,2,0)</f>
        <v>220/33 kV Plant Main Substation</v>
      </c>
      <c r="L15" s="39" t="s">
        <v>96</v>
      </c>
      <c r="M15" s="39" t="s">
        <v>84</v>
      </c>
      <c r="N15" s="33" t="str">
        <f t="shared" si="2"/>
        <v>220/33 kV Plant Main Substation - On-Site Power Supply &amp; Distribution  - 33kV Indoor  Switchgear - Datasheet</v>
      </c>
      <c r="O15" s="134">
        <v>45959</v>
      </c>
      <c r="P15" s="132">
        <v>46153</v>
      </c>
      <c r="Q15" s="33" t="str">
        <f>IFERROR(VLOOKUP(PPE_PH1_CDDL[[#This Row],[RDMC Document Number]],[3]Docs!$B:$F,4,0),"No Placeholder Yet")</f>
        <v>IFU - Issued for Use</v>
      </c>
      <c r="R15" s="33" t="str">
        <f>IFERROR(VLOOKUP(PPE_PH1_CDDL[[#This Row],[RDMC Document Number]],[3]Docs!$B:$F,5,0),"No Placeholder Yet")</f>
        <v>Rejected - Revise &amp; Resubmit</v>
      </c>
      <c r="S15" s="137">
        <f t="shared" si="1"/>
        <v>0.66670000000000007</v>
      </c>
      <c r="T15" s="39" t="s">
        <v>93</v>
      </c>
      <c r="U15" s="39"/>
      <c r="V15" s="12"/>
      <c r="W15" s="39" t="s">
        <v>97</v>
      </c>
      <c r="X15" s="39" t="s">
        <v>98</v>
      </c>
      <c r="Y15" s="39"/>
      <c r="Z15" s="39"/>
      <c r="AA15" s="39"/>
      <c r="AB15" s="152" t="s">
        <v>3165</v>
      </c>
    </row>
    <row r="16" spans="1:28" ht="21.75" customHeight="1" x14ac:dyDescent="0.25">
      <c r="A16" s="33" t="s">
        <v>30</v>
      </c>
      <c r="B16" s="33" t="s">
        <v>31</v>
      </c>
      <c r="C16" s="39">
        <v>6243</v>
      </c>
      <c r="D16" s="39" t="s">
        <v>52</v>
      </c>
      <c r="E16" s="33" t="s">
        <v>82</v>
      </c>
      <c r="F16" s="39" t="s">
        <v>50</v>
      </c>
      <c r="G16" s="39" t="s">
        <v>35</v>
      </c>
      <c r="H16" s="39" t="str">
        <f t="shared" si="0"/>
        <v>6105AK124-6243-EDST-0004</v>
      </c>
      <c r="I16" s="39" t="str">
        <f>"Q24050972"&amp;"-"&amp;"06"&amp;"-"&amp;C16&amp;"-"&amp;D16&amp;"-"&amp;E16&amp;"-"&amp;F16</f>
        <v>Q24050972-06-6243-E-DST-0004</v>
      </c>
      <c r="J16" s="39"/>
      <c r="K16" s="33" t="str">
        <f>VLOOKUP(C16,'PPE WBS Codes'!$E$3:$F$79,2,0)</f>
        <v>220/33 kV Plant Main Substation</v>
      </c>
      <c r="L16" s="39" t="s">
        <v>99</v>
      </c>
      <c r="M16" s="39" t="s">
        <v>84</v>
      </c>
      <c r="N16" s="33" t="str">
        <f t="shared" si="2"/>
        <v>220/33 kV Plant Main Substation -  33kV Distribution Switch Rooms  -  4 x Battery Tripping Units (110V DC) - Datasheet</v>
      </c>
      <c r="O16" s="134"/>
      <c r="P16" s="132"/>
      <c r="Q16" s="33" t="str">
        <f>IFERROR(VLOOKUP(PPE_PH1_CDDL[[#This Row],[RDMC Document Number]],[3]Docs!$B:$F,4,0),"No Placeholder Yet")</f>
        <v>RES - Reserved Placeholder</v>
      </c>
      <c r="R16" s="33" t="str">
        <f>IFERROR(VLOOKUP(PPE_PH1_CDDL[[#This Row],[RDMC Document Number]],[3]Docs!$B:$F,5,0),"No Placeholder Yet")</f>
        <v>Pending</v>
      </c>
      <c r="S16" s="137">
        <f t="shared" si="1"/>
        <v>0</v>
      </c>
      <c r="T16" s="39" t="s">
        <v>93</v>
      </c>
      <c r="U16" s="39"/>
      <c r="V16" s="12" t="s">
        <v>57</v>
      </c>
      <c r="W16" s="39" t="s">
        <v>100</v>
      </c>
      <c r="X16" s="39" t="s">
        <v>84</v>
      </c>
      <c r="Y16" s="39"/>
      <c r="Z16" s="39"/>
      <c r="AA16" s="39"/>
      <c r="AB16" s="152" t="s">
        <v>3165</v>
      </c>
    </row>
    <row r="17" spans="1:28" ht="21.75" customHeight="1" x14ac:dyDescent="0.25">
      <c r="A17" s="33" t="s">
        <v>30</v>
      </c>
      <c r="B17" s="33" t="s">
        <v>31</v>
      </c>
      <c r="C17" s="39">
        <v>6243</v>
      </c>
      <c r="D17" s="39" t="s">
        <v>52</v>
      </c>
      <c r="E17" s="33" t="s">
        <v>82</v>
      </c>
      <c r="F17" s="39" t="s">
        <v>101</v>
      </c>
      <c r="G17" s="39" t="s">
        <v>35</v>
      </c>
      <c r="H17" s="39" t="str">
        <f t="shared" si="0"/>
        <v>6105AK124-6243-EDST-0005</v>
      </c>
      <c r="I17" s="39" t="str">
        <f>"Q24050972"&amp;"-"&amp;"06"&amp;"-"&amp;C17&amp;"-"&amp;D17&amp;"-"&amp;E17&amp;"-"&amp;F17</f>
        <v>Q24050972-06-6243-E-DST-0005</v>
      </c>
      <c r="J17" s="39"/>
      <c r="K17" s="33" t="str">
        <f>VLOOKUP(C17,'PPE WBS Codes'!$E$3:$F$79,2,0)</f>
        <v>220/33 kV Plant Main Substation</v>
      </c>
      <c r="L17" s="39" t="s">
        <v>102</v>
      </c>
      <c r="M17" s="39" t="s">
        <v>84</v>
      </c>
      <c r="N17" s="33" t="str">
        <f t="shared" si="2"/>
        <v>220/33 kV Plant Main Substation - Specification for 300mm², 33kV, Single-Core, Unarmored Aluminium Cable - Datasheet</v>
      </c>
      <c r="O17" s="134"/>
      <c r="P17" s="132"/>
      <c r="Q17" s="33" t="str">
        <f>IFERROR(VLOOKUP(PPE_PH1_CDDL[[#This Row],[RDMC Document Number]],[3]Docs!$B:$F,4,0),"No Placeholder Yet")</f>
        <v>RES - Reserved Placeholder</v>
      </c>
      <c r="R17" s="33" t="str">
        <f>IFERROR(VLOOKUP(PPE_PH1_CDDL[[#This Row],[RDMC Document Number]],[3]Docs!$B:$F,5,0),"No Placeholder Yet")</f>
        <v>Pending</v>
      </c>
      <c r="S17" s="137">
        <f t="shared" si="1"/>
        <v>0</v>
      </c>
      <c r="T17" s="39" t="s">
        <v>93</v>
      </c>
      <c r="U17" s="39"/>
      <c r="V17" s="12" t="s">
        <v>57</v>
      </c>
      <c r="W17" s="39" t="s">
        <v>103</v>
      </c>
      <c r="X17" s="39" t="s">
        <v>104</v>
      </c>
      <c r="Y17" s="39"/>
      <c r="Z17" s="39"/>
      <c r="AA17" s="39"/>
      <c r="AB17" s="152" t="s">
        <v>3165</v>
      </c>
    </row>
    <row r="18" spans="1:28" ht="21.75" customHeight="1" x14ac:dyDescent="0.25">
      <c r="A18" s="37" t="s">
        <v>30</v>
      </c>
      <c r="B18" s="37" t="s">
        <v>31</v>
      </c>
      <c r="C18" s="39">
        <v>6250</v>
      </c>
      <c r="D18" s="39" t="s">
        <v>52</v>
      </c>
      <c r="E18" s="39" t="s">
        <v>82</v>
      </c>
      <c r="F18" s="39" t="s">
        <v>34</v>
      </c>
      <c r="G18" s="39" t="s">
        <v>35</v>
      </c>
      <c r="H18" s="39" t="str">
        <f t="shared" si="0"/>
        <v>6105AK124-6250-EDST-0001</v>
      </c>
      <c r="I18" s="39" t="str">
        <f>"Q24050972"&amp;"-"&amp;"07"&amp;"-"&amp;C18&amp;"-"&amp;D18&amp;"-"&amp;E18&amp;"-"&amp;F18</f>
        <v>Q24050972-07-6250-E-DST-0001</v>
      </c>
      <c r="J18" s="33"/>
      <c r="K18" s="33" t="str">
        <f>VLOOKUP(C18,'PPE WBS Codes'!$E$3:$F$79,2,0)</f>
        <v>Power Conditioning Equipment</v>
      </c>
      <c r="L18" s="39" t="s">
        <v>105</v>
      </c>
      <c r="M18" s="39" t="s">
        <v>84</v>
      </c>
      <c r="N18" s="33" t="str">
        <f t="shared" si="2"/>
        <v>Power Conditioning Equipment - Synchronous Condenser and Excitation System - Datasheet</v>
      </c>
      <c r="O18" s="134"/>
      <c r="P18" s="134"/>
      <c r="Q18" s="33" t="str">
        <f>IFERROR(VLOOKUP(PPE_PH1_CDDL[[#This Row],[RDMC Document Number]],[3]Docs!$B:$F,4,0),"No Placeholder Yet")</f>
        <v>RES - Reserved Placeholder</v>
      </c>
      <c r="R18" s="33" t="str">
        <f>IFERROR(VLOOKUP(PPE_PH1_CDDL[[#This Row],[RDMC Document Number]],[3]Docs!$B:$F,5,0),"No Placeholder Yet")</f>
        <v>Pending</v>
      </c>
      <c r="S18" s="137">
        <f t="shared" si="1"/>
        <v>0</v>
      </c>
      <c r="T18" s="39" t="s">
        <v>106</v>
      </c>
      <c r="U18" s="39"/>
      <c r="V18" s="12" t="s">
        <v>57</v>
      </c>
      <c r="W18" s="39" t="s">
        <v>107</v>
      </c>
      <c r="X18" s="39" t="s">
        <v>84</v>
      </c>
      <c r="Y18" s="39"/>
      <c r="Z18" s="39"/>
      <c r="AA18" s="39"/>
      <c r="AB18" s="152" t="s">
        <v>3165</v>
      </c>
    </row>
    <row r="19" spans="1:28" ht="21.75" customHeight="1" x14ac:dyDescent="0.25">
      <c r="A19" s="33" t="s">
        <v>30</v>
      </c>
      <c r="B19" s="33" t="s">
        <v>31</v>
      </c>
      <c r="C19" s="39">
        <v>6260</v>
      </c>
      <c r="D19" s="39" t="s">
        <v>52</v>
      </c>
      <c r="E19" s="33" t="s">
        <v>82</v>
      </c>
      <c r="F19" s="128" t="s">
        <v>108</v>
      </c>
      <c r="G19" s="39">
        <v>2</v>
      </c>
      <c r="H19" s="39" t="str">
        <f t="shared" si="0"/>
        <v>6105AK124-6260-EDST-0008</v>
      </c>
      <c r="I19" s="39" t="str">
        <f>"Q24050972"&amp;"-"&amp;"04"&amp;"-"&amp;C19&amp;"-"&amp;D19&amp;"-"&amp;E19&amp;"-"&amp;F19</f>
        <v>Q24050972-04-6260-E-DST-0008</v>
      </c>
      <c r="J19" s="39"/>
      <c r="K19" s="33" t="str">
        <f>VLOOKUP(C19,'PPE WBS Codes'!$E$3:$F$79,2,0)</f>
        <v>Emergency Power Generation (Main Plant)</v>
      </c>
      <c r="L19" s="39" t="s">
        <v>109</v>
      </c>
      <c r="M19" s="39" t="s">
        <v>84</v>
      </c>
      <c r="N19" s="33" t="str">
        <f t="shared" si="2"/>
        <v>Emergency Power Generation (Main Plant) -  Neutral Earthing Compensator Resistor (33kV NECr) - Datasheet</v>
      </c>
      <c r="O19" s="134">
        <v>45954</v>
      </c>
      <c r="P19" s="132">
        <v>46162</v>
      </c>
      <c r="Q19" s="33" t="str">
        <f>IFERROR(VLOOKUP(PPE_PH1_CDDL[[#This Row],[RDMC Document Number]],[3]Docs!$B:$F,4,0),"No Placeholder Yet")</f>
        <v>IFU - Issued for Use</v>
      </c>
      <c r="R19" s="33" t="str">
        <f>IFERROR(VLOOKUP(PPE_PH1_CDDL[[#This Row],[RDMC Document Number]],[3]Docs!$B:$F,5,0),"No Placeholder Yet")</f>
        <v>Pending</v>
      </c>
      <c r="S19" s="137">
        <f t="shared" si="1"/>
        <v>0.66670000000000007</v>
      </c>
      <c r="T19" s="39" t="s">
        <v>56</v>
      </c>
      <c r="U19" s="39"/>
      <c r="V19" s="12"/>
      <c r="W19" s="39" t="s">
        <v>109</v>
      </c>
      <c r="X19" s="39" t="s">
        <v>84</v>
      </c>
      <c r="Y19" s="39"/>
      <c r="Z19" s="39"/>
      <c r="AA19" s="39"/>
      <c r="AB19" s="152" t="s">
        <v>3165</v>
      </c>
    </row>
    <row r="20" spans="1:28" ht="21.75" customHeight="1" x14ac:dyDescent="0.25">
      <c r="A20" s="33" t="s">
        <v>30</v>
      </c>
      <c r="B20" s="33" t="s">
        <v>31</v>
      </c>
      <c r="C20" s="39">
        <v>6260</v>
      </c>
      <c r="D20" s="39" t="s">
        <v>52</v>
      </c>
      <c r="E20" s="39" t="s">
        <v>82</v>
      </c>
      <c r="F20" s="128" t="s">
        <v>88</v>
      </c>
      <c r="G20" s="39" t="s">
        <v>35</v>
      </c>
      <c r="H20" s="39" t="str">
        <f t="shared" si="0"/>
        <v>6105AK124-6260-EDST-0016</v>
      </c>
      <c r="I20" s="39" t="str">
        <f>"Q24050972"&amp;"-"&amp;"07"&amp;"-"&amp;C20&amp;"-"&amp;D20&amp;"-"&amp;E20&amp;"-"&amp;F20</f>
        <v>Q24050972-07-6260-E-DST-0016</v>
      </c>
      <c r="J20" s="39"/>
      <c r="K20" s="33" t="str">
        <f>VLOOKUP(C20,'PPE WBS Codes'!$E$3:$F$79,2,0)</f>
        <v>Emergency Power Generation (Main Plant)</v>
      </c>
      <c r="L20" s="39" t="s">
        <v>110</v>
      </c>
      <c r="M20" s="39" t="s">
        <v>84</v>
      </c>
      <c r="N20" s="33" t="str">
        <f t="shared" si="2"/>
        <v>Emergency Power Generation (Main Plant) -  630kVA Mini-substation (11/0.4kV) - Datasheet</v>
      </c>
      <c r="O20" s="134"/>
      <c r="P20" s="134"/>
      <c r="Q20" s="33" t="str">
        <f>IFERROR(VLOOKUP(PPE_PH1_CDDL[[#This Row],[RDMC Document Number]],[3]Docs!$B:$F,4,0),"No Placeholder Yet")</f>
        <v>RES - Reserved Placeholder</v>
      </c>
      <c r="R20" s="33" t="str">
        <f>IFERROR(VLOOKUP(PPE_PH1_CDDL[[#This Row],[RDMC Document Number]],[3]Docs!$B:$F,5,0),"No Placeholder Yet")</f>
        <v>Pending</v>
      </c>
      <c r="S20" s="137">
        <f t="shared" si="1"/>
        <v>0</v>
      </c>
      <c r="T20" s="39" t="s">
        <v>56</v>
      </c>
      <c r="U20" s="39"/>
      <c r="V20" s="12" t="s">
        <v>57</v>
      </c>
      <c r="W20" s="39" t="s">
        <v>111</v>
      </c>
      <c r="X20" s="39" t="s">
        <v>84</v>
      </c>
      <c r="Y20" s="39"/>
      <c r="Z20" s="39"/>
      <c r="AA20" s="39"/>
      <c r="AB20" s="152" t="s">
        <v>3165</v>
      </c>
    </row>
    <row r="21" spans="1:28" ht="21.75" customHeight="1" x14ac:dyDescent="0.25">
      <c r="A21" s="33" t="s">
        <v>30</v>
      </c>
      <c r="B21" s="33" t="s">
        <v>31</v>
      </c>
      <c r="C21" s="39">
        <v>6262</v>
      </c>
      <c r="D21" s="39" t="s">
        <v>52</v>
      </c>
      <c r="E21" s="39" t="s">
        <v>82</v>
      </c>
      <c r="F21" s="128" t="s">
        <v>50</v>
      </c>
      <c r="G21" s="39" t="s">
        <v>35</v>
      </c>
      <c r="H21" s="39" t="str">
        <f t="shared" si="0"/>
        <v>6105AK124-6262-EDST-0004</v>
      </c>
      <c r="I21" s="39" t="str">
        <f>"Q24050972"&amp;"-"&amp;"08"&amp;"-"&amp;C21&amp;"-"&amp;D21&amp;"-"&amp;E21&amp;"-"&amp;F21</f>
        <v>Q24050972-08-6262-E-DST-0004</v>
      </c>
      <c r="J21" s="39" t="s">
        <v>62</v>
      </c>
      <c r="K21" s="33" t="s">
        <v>112</v>
      </c>
      <c r="L21" s="39" t="s">
        <v>113</v>
      </c>
      <c r="M21" s="39" t="s">
        <v>114</v>
      </c>
      <c r="N21" s="33" t="str">
        <f>K21&amp;" - "&amp;L21&amp;" - "&amp;M21&amp;" - "&amp;J21</f>
        <v>Emergency Power Generation - 11kVA MV E-house type 1B - Internal Views - Sht 1 of 1</v>
      </c>
      <c r="O21" s="134"/>
      <c r="P21" s="134"/>
      <c r="Q21" s="33" t="str">
        <f>IFERROR(VLOOKUP(PPE_PH1_CDDL[[#This Row],[RDMC Document Number]],[3]Docs!$B:$F,4,0),"No Placeholder Yet")</f>
        <v>RES - Reserved Placeholder</v>
      </c>
      <c r="R21" s="33" t="str">
        <f>IFERROR(VLOOKUP(PPE_PH1_CDDL[[#This Row],[RDMC Document Number]],[3]Docs!$B:$F,5,0),"No Placeholder Yet")</f>
        <v>Pending</v>
      </c>
      <c r="S21" s="137">
        <f t="shared" si="1"/>
        <v>0</v>
      </c>
      <c r="T21" s="39" t="s">
        <v>56</v>
      </c>
      <c r="U21" s="39"/>
      <c r="V21" s="12" t="s">
        <v>57</v>
      </c>
      <c r="W21" s="39" t="s">
        <v>113</v>
      </c>
      <c r="X21" s="39" t="s">
        <v>115</v>
      </c>
      <c r="Y21" s="39"/>
      <c r="Z21" s="39"/>
      <c r="AA21" s="39"/>
      <c r="AB21" s="152" t="s">
        <v>3165</v>
      </c>
    </row>
    <row r="22" spans="1:28" ht="21.75" customHeight="1" x14ac:dyDescent="0.25">
      <c r="A22" s="37" t="s">
        <v>30</v>
      </c>
      <c r="B22" s="37" t="s">
        <v>31</v>
      </c>
      <c r="C22" s="39">
        <v>6262</v>
      </c>
      <c r="D22" s="39" t="s">
        <v>52</v>
      </c>
      <c r="E22" s="39" t="s">
        <v>82</v>
      </c>
      <c r="F22" s="128" t="s">
        <v>34</v>
      </c>
      <c r="G22" s="39" t="s">
        <v>35</v>
      </c>
      <c r="H22" s="39" t="str">
        <f t="shared" si="0"/>
        <v>6105AK124-6262-EDST-0001</v>
      </c>
      <c r="I22" s="39" t="str">
        <f t="shared" ref="I22:I28" si="3">"Q24050972"&amp;"-"&amp;"07"&amp;"-"&amp;C22&amp;"-"&amp;D22&amp;"-"&amp;E22&amp;"-"&amp;F22</f>
        <v>Q24050972-07-6262-E-DST-0001</v>
      </c>
      <c r="J22" s="39"/>
      <c r="K22" s="33" t="str">
        <f>VLOOKUP(C22,'PPE WBS Codes'!$E$3:$F$79,2,0)</f>
        <v>Emergency Power Substation 1 and Control Room 1</v>
      </c>
      <c r="L22" s="39" t="s">
        <v>116</v>
      </c>
      <c r="M22" s="39" t="s">
        <v>84</v>
      </c>
      <c r="N22" s="33" t="str">
        <f t="shared" ref="N22:N39" si="4">K22&amp;" - "&amp;L22&amp;" - "&amp;M22</f>
        <v>Emergency Power Substation 1 and Control Room 1 - Auxiliary 400V AC Panel  - Datasheet</v>
      </c>
      <c r="O22" s="134"/>
      <c r="P22" s="134"/>
      <c r="Q22" s="33" t="str">
        <f>IFERROR(VLOOKUP(PPE_PH1_CDDL[[#This Row],[RDMC Document Number]],[3]Docs!$B:$F,4,0),"No Placeholder Yet")</f>
        <v>RES - Reserved Placeholder</v>
      </c>
      <c r="R22" s="33" t="str">
        <f>IFERROR(VLOOKUP(PPE_PH1_CDDL[[#This Row],[RDMC Document Number]],[3]Docs!$B:$F,5,0),"No Placeholder Yet")</f>
        <v>Pending</v>
      </c>
      <c r="S22" s="137">
        <f t="shared" si="1"/>
        <v>0</v>
      </c>
      <c r="T22" s="39" t="s">
        <v>56</v>
      </c>
      <c r="U22" s="39"/>
      <c r="V22" s="12" t="s">
        <v>57</v>
      </c>
      <c r="W22" s="39" t="s">
        <v>116</v>
      </c>
      <c r="X22" s="39" t="s">
        <v>84</v>
      </c>
      <c r="Y22" s="39"/>
      <c r="Z22" s="39"/>
      <c r="AA22" s="39"/>
      <c r="AB22" s="152" t="s">
        <v>3165</v>
      </c>
    </row>
    <row r="23" spans="1:28" ht="21.75" customHeight="1" x14ac:dyDescent="0.25">
      <c r="A23" s="33" t="s">
        <v>30</v>
      </c>
      <c r="B23" s="33" t="s">
        <v>31</v>
      </c>
      <c r="C23" s="39">
        <v>6262</v>
      </c>
      <c r="D23" s="39" t="s">
        <v>52</v>
      </c>
      <c r="E23" s="39" t="s">
        <v>82</v>
      </c>
      <c r="F23" s="128" t="s">
        <v>46</v>
      </c>
      <c r="G23" s="39">
        <v>0</v>
      </c>
      <c r="H23" s="39" t="str">
        <f t="shared" si="0"/>
        <v>6105AK124-6262-EDST-0002</v>
      </c>
      <c r="I23" s="39" t="str">
        <f t="shared" si="3"/>
        <v>Q24050972-07-6262-E-DST-0002</v>
      </c>
      <c r="J23" s="39"/>
      <c r="K23" s="33" t="str">
        <f>VLOOKUP(C23,'PPE WBS Codes'!$E$3:$F$79,2,0)</f>
        <v>Emergency Power Substation 1 and Control Room 1</v>
      </c>
      <c r="L23" s="39" t="s">
        <v>117</v>
      </c>
      <c r="M23" s="39" t="s">
        <v>84</v>
      </c>
      <c r="N23" s="33" t="str">
        <f t="shared" si="4"/>
        <v>Emergency Power Substation 1 and Control Room 1 -  Auxiliary 230V AC Battery Back-up Supply - Datasheet</v>
      </c>
      <c r="O23" s="134">
        <v>45956</v>
      </c>
      <c r="P23" s="134">
        <v>45968</v>
      </c>
      <c r="Q23" s="33" t="str">
        <f>IFERROR(VLOOKUP(PPE_PH1_CDDL[[#This Row],[RDMC Document Number]],[3]Docs!$B:$F,4,0),"No Placeholder Yet")</f>
        <v>IFD - Issued for Design</v>
      </c>
      <c r="R23" s="33" t="str">
        <f>IFERROR(VLOOKUP(PPE_PH1_CDDL[[#This Row],[RDMC Document Number]],[3]Docs!$B:$F,5,0),"No Placeholder Yet")</f>
        <v>Approved</v>
      </c>
      <c r="S23" s="137">
        <f t="shared" si="1"/>
        <v>1</v>
      </c>
      <c r="T23" s="39" t="s">
        <v>56</v>
      </c>
      <c r="U23" s="190" t="s">
        <v>3162</v>
      </c>
      <c r="V23" s="12"/>
      <c r="W23" s="39" t="s">
        <v>117</v>
      </c>
      <c r="X23" s="39" t="s">
        <v>84</v>
      </c>
      <c r="Y23" s="39"/>
      <c r="Z23" s="39"/>
      <c r="AA23" s="39"/>
      <c r="AB23" s="152" t="s">
        <v>3165</v>
      </c>
    </row>
    <row r="24" spans="1:28" ht="21.75" customHeight="1" x14ac:dyDescent="0.25">
      <c r="A24" s="33" t="s">
        <v>30</v>
      </c>
      <c r="B24" s="33" t="s">
        <v>31</v>
      </c>
      <c r="C24" s="39">
        <v>6262</v>
      </c>
      <c r="D24" s="39" t="s">
        <v>52</v>
      </c>
      <c r="E24" s="39" t="s">
        <v>82</v>
      </c>
      <c r="F24" s="128" t="s">
        <v>48</v>
      </c>
      <c r="G24" s="39">
        <v>1</v>
      </c>
      <c r="H24" s="39" t="str">
        <f t="shared" si="0"/>
        <v>6105AK124-6262-EDST-0003</v>
      </c>
      <c r="I24" s="39" t="str">
        <f t="shared" si="3"/>
        <v>Q24050972-07-6262-E-DST-0003</v>
      </c>
      <c r="J24" s="39"/>
      <c r="K24" s="33" t="str">
        <f>VLOOKUP(C24,'PPE WBS Codes'!$E$3:$F$79,2,0)</f>
        <v>Emergency Power Substation 1 and Control Room 1</v>
      </c>
      <c r="L24" s="39" t="s">
        <v>118</v>
      </c>
      <c r="M24" s="39" t="s">
        <v>84</v>
      </c>
      <c r="N24" s="33" t="str">
        <f t="shared" si="4"/>
        <v>Emergency Power Substation 1 and Control Room 1 -  11kV MV Switchgear  - Datasheet</v>
      </c>
      <c r="O24" s="134">
        <v>45952</v>
      </c>
      <c r="P24" s="134">
        <v>45994</v>
      </c>
      <c r="Q24" s="33" t="str">
        <f>IFERROR(VLOOKUP(PPE_PH1_CDDL[[#This Row],[RDMC Document Number]],[3]Docs!$B:$F,4,0),"No Placeholder Yet")</f>
        <v>IFU - Issued for Use</v>
      </c>
      <c r="R24" s="33" t="str">
        <f>IFERROR(VLOOKUP(PPE_PH1_CDDL[[#This Row],[RDMC Document Number]],[3]Docs!$B:$F,5,0),"No Placeholder Yet")</f>
        <v>Approved</v>
      </c>
      <c r="S24" s="137">
        <f t="shared" si="1"/>
        <v>1</v>
      </c>
      <c r="T24" s="39" t="s">
        <v>56</v>
      </c>
      <c r="U24" s="190" t="s">
        <v>3162</v>
      </c>
      <c r="V24" s="12"/>
      <c r="W24" s="39" t="s">
        <v>118</v>
      </c>
      <c r="X24" s="39" t="s">
        <v>84</v>
      </c>
      <c r="Y24" s="39"/>
      <c r="Z24" s="39"/>
      <c r="AA24" s="39"/>
      <c r="AB24" s="152" t="s">
        <v>3165</v>
      </c>
    </row>
    <row r="25" spans="1:28" ht="21.75" customHeight="1" x14ac:dyDescent="0.25">
      <c r="A25" s="33" t="s">
        <v>30</v>
      </c>
      <c r="B25" s="33" t="s">
        <v>31</v>
      </c>
      <c r="C25" s="39">
        <v>6263</v>
      </c>
      <c r="D25" s="39" t="s">
        <v>52</v>
      </c>
      <c r="E25" s="39" t="s">
        <v>82</v>
      </c>
      <c r="F25" s="39" t="s">
        <v>46</v>
      </c>
      <c r="G25" s="39" t="s">
        <v>35</v>
      </c>
      <c r="H25" s="39" t="str">
        <f t="shared" si="0"/>
        <v>6105AK124-6263-EDST-0002</v>
      </c>
      <c r="I25" s="39" t="str">
        <f t="shared" si="3"/>
        <v>Q24050972-07-6263-E-DST-0002</v>
      </c>
      <c r="J25" s="39"/>
      <c r="K25" s="33" t="str">
        <f>VLOOKUP(C25,'PPE WBS Codes'!$E$3:$F$79,2,0)</f>
        <v>36 MVA Power Station 1</v>
      </c>
      <c r="L25" s="39" t="s">
        <v>119</v>
      </c>
      <c r="M25" s="39" t="s">
        <v>84</v>
      </c>
      <c r="N25" s="33" t="str">
        <f t="shared" si="4"/>
        <v>36 MVA Power Station 1 - 20 MW 11kV Load Banks - Datasheet</v>
      </c>
      <c r="O25" s="134"/>
      <c r="P25" s="134"/>
      <c r="Q25" s="33" t="str">
        <f>IFERROR(VLOOKUP(PPE_PH1_CDDL[[#This Row],[RDMC Document Number]],[3]Docs!$B:$F,4,0),"No Placeholder Yet")</f>
        <v>RES - Reserved Placeholder</v>
      </c>
      <c r="R25" s="33" t="str">
        <f>IFERROR(VLOOKUP(PPE_PH1_CDDL[[#This Row],[RDMC Document Number]],[3]Docs!$B:$F,5,0),"No Placeholder Yet")</f>
        <v>Pending</v>
      </c>
      <c r="S25" s="137">
        <f t="shared" si="1"/>
        <v>0</v>
      </c>
      <c r="T25" s="39" t="s">
        <v>93</v>
      </c>
      <c r="U25" s="39"/>
      <c r="V25" s="12" t="s">
        <v>57</v>
      </c>
      <c r="W25" s="39" t="s">
        <v>120</v>
      </c>
      <c r="X25" s="39" t="s">
        <v>84</v>
      </c>
      <c r="Y25" s="39"/>
      <c r="Z25" s="39"/>
      <c r="AA25" s="39"/>
      <c r="AB25" s="152" t="s">
        <v>3165</v>
      </c>
    </row>
    <row r="26" spans="1:28" ht="21.75" customHeight="1" x14ac:dyDescent="0.25">
      <c r="A26" s="37" t="s">
        <v>30</v>
      </c>
      <c r="B26" s="37" t="s">
        <v>31</v>
      </c>
      <c r="C26" s="39">
        <v>6263</v>
      </c>
      <c r="D26" s="39" t="s">
        <v>52</v>
      </c>
      <c r="E26" s="39" t="s">
        <v>82</v>
      </c>
      <c r="F26" s="128" t="s">
        <v>48</v>
      </c>
      <c r="G26" s="39">
        <v>0</v>
      </c>
      <c r="H26" s="39" t="str">
        <f t="shared" si="0"/>
        <v>6105AK124-6263-EDST-0003</v>
      </c>
      <c r="I26" s="39" t="str">
        <f t="shared" si="3"/>
        <v>Q24050972-07-6263-E-DST-0003</v>
      </c>
      <c r="J26" s="39"/>
      <c r="K26" s="33" t="str">
        <f>VLOOKUP(C26,'PPE WBS Codes'!$E$3:$F$79,2,0)</f>
        <v>36 MVA Power Station 1</v>
      </c>
      <c r="L26" s="39" t="s">
        <v>61</v>
      </c>
      <c r="M26" s="39" t="s">
        <v>84</v>
      </c>
      <c r="N26" s="33" t="str">
        <f t="shared" si="4"/>
        <v>36 MVA Power Station 1 - High Speed Diesel Generators - Datasheet</v>
      </c>
      <c r="O26" s="134">
        <v>45956</v>
      </c>
      <c r="P26" s="134">
        <v>45979</v>
      </c>
      <c r="Q26" s="33" t="str">
        <f>IFERROR(VLOOKUP(PPE_PH1_CDDL[[#This Row],[RDMC Document Number]],[3]Docs!$B:$F,4,0),"No Placeholder Yet")</f>
        <v>IFD - Issued for Design</v>
      </c>
      <c r="R26" s="33" t="str">
        <f>IFERROR(VLOOKUP(PPE_PH1_CDDL[[#This Row],[RDMC Document Number]],[3]Docs!$B:$F,5,0),"No Placeholder Yet")</f>
        <v>Pending</v>
      </c>
      <c r="S26" s="137">
        <f t="shared" si="1"/>
        <v>0.66670000000000007</v>
      </c>
      <c r="T26" s="39" t="s">
        <v>56</v>
      </c>
      <c r="U26" s="39"/>
      <c r="V26" s="12"/>
      <c r="W26" s="39" t="s">
        <v>61</v>
      </c>
      <c r="X26" s="39" t="s">
        <v>84</v>
      </c>
      <c r="Y26" s="39"/>
      <c r="Z26" s="39"/>
      <c r="AA26" s="39"/>
      <c r="AB26" s="152" t="s">
        <v>3165</v>
      </c>
    </row>
    <row r="27" spans="1:28" ht="21.75" customHeight="1" x14ac:dyDescent="0.25">
      <c r="A27" s="33" t="s">
        <v>30</v>
      </c>
      <c r="B27" s="33" t="s">
        <v>31</v>
      </c>
      <c r="C27" s="39">
        <v>6263</v>
      </c>
      <c r="D27" s="39" t="s">
        <v>52</v>
      </c>
      <c r="E27" s="39" t="s">
        <v>82</v>
      </c>
      <c r="F27" s="128" t="s">
        <v>50</v>
      </c>
      <c r="G27" s="39">
        <v>0</v>
      </c>
      <c r="H27" s="39" t="str">
        <f t="shared" si="0"/>
        <v>6105AK124-6263-EDST-0004</v>
      </c>
      <c r="I27" s="39" t="str">
        <f t="shared" si="3"/>
        <v>Q24050972-07-6263-E-DST-0004</v>
      </c>
      <c r="J27" s="39"/>
      <c r="K27" s="33" t="str">
        <f>VLOOKUP(C27,'PPE WBS Codes'!$E$3:$F$79,2,0)</f>
        <v>36 MVA Power Station 1</v>
      </c>
      <c r="L27" s="39" t="s">
        <v>121</v>
      </c>
      <c r="M27" s="39" t="s">
        <v>84</v>
      </c>
      <c r="N27" s="33" t="str">
        <f t="shared" si="4"/>
        <v>36 MVA Power Station 1 - Neutral Earthing Resistor (11kV NER) - Datasheet</v>
      </c>
      <c r="O27" s="134">
        <v>45956</v>
      </c>
      <c r="P27" s="134">
        <v>45968</v>
      </c>
      <c r="Q27" s="33" t="str">
        <f>IFERROR(VLOOKUP(PPE_PH1_CDDL[[#This Row],[RDMC Document Number]],[3]Docs!$B:$F,4,0),"No Placeholder Yet")</f>
        <v>IFD - Issued for Design</v>
      </c>
      <c r="R27" s="33" t="str">
        <f>IFERROR(VLOOKUP(PPE_PH1_CDDL[[#This Row],[RDMC Document Number]],[3]Docs!$B:$F,5,0),"No Placeholder Yet")</f>
        <v>Approved</v>
      </c>
      <c r="S27" s="137">
        <f t="shared" si="1"/>
        <v>1</v>
      </c>
      <c r="T27" s="39" t="s">
        <v>56</v>
      </c>
      <c r="U27" s="190" t="s">
        <v>3162</v>
      </c>
      <c r="V27" s="12"/>
      <c r="W27" s="39" t="s">
        <v>121</v>
      </c>
      <c r="X27" s="39" t="s">
        <v>84</v>
      </c>
      <c r="Y27" s="39"/>
      <c r="Z27" s="39"/>
      <c r="AA27" s="39"/>
      <c r="AB27" s="152" t="s">
        <v>3165</v>
      </c>
    </row>
    <row r="28" spans="1:28" ht="21.75" customHeight="1" x14ac:dyDescent="0.25">
      <c r="A28" s="33" t="s">
        <v>30</v>
      </c>
      <c r="B28" s="33" t="s">
        <v>31</v>
      </c>
      <c r="C28" s="39">
        <v>6263</v>
      </c>
      <c r="D28" s="39" t="s">
        <v>52</v>
      </c>
      <c r="E28" s="39" t="s">
        <v>82</v>
      </c>
      <c r="F28" s="39" t="s">
        <v>101</v>
      </c>
      <c r="G28" s="39" t="s">
        <v>35</v>
      </c>
      <c r="H28" s="39" t="str">
        <f t="shared" si="0"/>
        <v>6105AK124-6263-EDST-0005</v>
      </c>
      <c r="I28" s="39" t="str">
        <f t="shared" si="3"/>
        <v>Q24050972-07-6263-E-DST-0005</v>
      </c>
      <c r="J28" s="39"/>
      <c r="K28" s="33" t="str">
        <f>VLOOKUP(C28,'PPE WBS Codes'!$E$3:$F$79,2,0)</f>
        <v>36 MVA Power Station 1</v>
      </c>
      <c r="L28" s="39" t="s">
        <v>122</v>
      </c>
      <c r="M28" s="39" t="s">
        <v>84</v>
      </c>
      <c r="N28" s="33" t="str">
        <f t="shared" si="4"/>
        <v>36 MVA Power Station 1 - 11kV RMU for Load Banks - Datasheet</v>
      </c>
      <c r="O28" s="134"/>
      <c r="P28" s="134"/>
      <c r="Q28" s="33" t="str">
        <f>IFERROR(VLOOKUP(PPE_PH1_CDDL[[#This Row],[RDMC Document Number]],[3]Docs!$B:$F,4,0),"No Placeholder Yet")</f>
        <v>RES - Reserved Placeholder</v>
      </c>
      <c r="R28" s="33" t="str">
        <f>IFERROR(VLOOKUP(PPE_PH1_CDDL[[#This Row],[RDMC Document Number]],[3]Docs!$B:$F,5,0),"No Placeholder Yet")</f>
        <v>Pending</v>
      </c>
      <c r="S28" s="137">
        <f t="shared" si="1"/>
        <v>0</v>
      </c>
      <c r="T28" s="39" t="s">
        <v>93</v>
      </c>
      <c r="U28" s="39"/>
      <c r="V28" s="12" t="s">
        <v>57</v>
      </c>
      <c r="W28" s="39" t="s">
        <v>122</v>
      </c>
      <c r="X28" s="39" t="s">
        <v>84</v>
      </c>
      <c r="Y28" s="39"/>
      <c r="Z28" s="39"/>
      <c r="AA28" s="39"/>
      <c r="AB28" s="152" t="s">
        <v>3165</v>
      </c>
    </row>
    <row r="29" spans="1:28" ht="21.75" customHeight="1" x14ac:dyDescent="0.25">
      <c r="A29" s="33" t="s">
        <v>30</v>
      </c>
      <c r="B29" s="33" t="s">
        <v>31</v>
      </c>
      <c r="C29" s="39">
        <v>6264</v>
      </c>
      <c r="D29" s="39" t="s">
        <v>52</v>
      </c>
      <c r="E29" s="39" t="s">
        <v>82</v>
      </c>
      <c r="F29" s="128" t="s">
        <v>34</v>
      </c>
      <c r="G29" s="39" t="s">
        <v>35</v>
      </c>
      <c r="H29" s="39" t="str">
        <f t="shared" si="0"/>
        <v>6105AK124-6264-EDST-0001</v>
      </c>
      <c r="I29" s="39" t="str">
        <f>"Q24050972"&amp;"-"&amp;"08"&amp;"-"&amp;C29&amp;"-"&amp;D29&amp;"-"&amp;E29&amp;"-"&amp;F29</f>
        <v>Q24050972-08-6264-E-DST-0001</v>
      </c>
      <c r="J29" s="39"/>
      <c r="K29" s="33" t="str">
        <f>VLOOKUP(C29,'PPE WBS Codes'!$E$3:$F$79,2,0)</f>
        <v>Bulk Diesel Storage 1</v>
      </c>
      <c r="L29" s="39" t="s">
        <v>123</v>
      </c>
      <c r="M29" s="39" t="s">
        <v>84</v>
      </c>
      <c r="N29" s="33" t="str">
        <f t="shared" si="4"/>
        <v>Bulk Diesel Storage 1 - Bulk Fuel Tanks - Datasheet</v>
      </c>
      <c r="O29" s="134"/>
      <c r="P29" s="134"/>
      <c r="Q29" s="33" t="str">
        <f>IFERROR(VLOOKUP(PPE_PH1_CDDL[[#This Row],[RDMC Document Number]],[3]Docs!$B:$F,4,0),"No Placeholder Yet")</f>
        <v>RES - Reserved Placeholder</v>
      </c>
      <c r="R29" s="33" t="str">
        <f>IFERROR(VLOOKUP(PPE_PH1_CDDL[[#This Row],[RDMC Document Number]],[3]Docs!$B:$F,5,0),"No Placeholder Yet")</f>
        <v>Pending</v>
      </c>
      <c r="S29" s="137">
        <f t="shared" si="1"/>
        <v>0</v>
      </c>
      <c r="T29" s="39" t="s">
        <v>56</v>
      </c>
      <c r="U29" s="39"/>
      <c r="V29" s="12" t="s">
        <v>57</v>
      </c>
      <c r="W29" s="39" t="s">
        <v>123</v>
      </c>
      <c r="X29" s="39" t="s">
        <v>84</v>
      </c>
      <c r="Y29" s="39"/>
      <c r="Z29" s="39"/>
      <c r="AA29" s="39"/>
      <c r="AB29" s="152" t="s">
        <v>3165</v>
      </c>
    </row>
    <row r="30" spans="1:28" ht="21.75" customHeight="1" x14ac:dyDescent="0.25">
      <c r="A30" s="33" t="s">
        <v>30</v>
      </c>
      <c r="B30" s="33" t="s">
        <v>31</v>
      </c>
      <c r="C30" s="39">
        <v>6286</v>
      </c>
      <c r="D30" s="39" t="s">
        <v>52</v>
      </c>
      <c r="E30" s="39" t="s">
        <v>82</v>
      </c>
      <c r="F30" s="39" t="s">
        <v>34</v>
      </c>
      <c r="G30" s="39">
        <v>0</v>
      </c>
      <c r="H30" s="39" t="str">
        <f t="shared" si="0"/>
        <v>6105AK124-6286-EDST-0001</v>
      </c>
      <c r="I30" s="39" t="str">
        <f>"Q24050972"&amp;"-"&amp;"06"&amp;"-"&amp;C30&amp;"-"&amp;D30&amp;"-"&amp;E30&amp;"-"&amp;F30</f>
        <v>Q24050972-06-6286-E-DST-0001</v>
      </c>
      <c r="J30" s="39"/>
      <c r="K30" s="33" t="str">
        <f>VLOOKUP(C30,'PPE WBS Codes'!$E$3:$F$79,2,0)</f>
        <v>Primary Crushing</v>
      </c>
      <c r="L30" s="39" t="s">
        <v>124</v>
      </c>
      <c r="M30" s="39" t="s">
        <v>84</v>
      </c>
      <c r="N30" s="33" t="str">
        <f t="shared" si="4"/>
        <v>Primary Crushing - On-Site Power Supply &amp; Transmission_ MV 33kV  Mining Sub MV Switchgear - Datasheet</v>
      </c>
      <c r="O30" s="134">
        <v>45952</v>
      </c>
      <c r="P30" s="134">
        <v>45968</v>
      </c>
      <c r="Q30" s="33" t="str">
        <f>IFERROR(VLOOKUP(PPE_PH1_CDDL[[#This Row],[RDMC Document Number]],[3]Docs!$B:$F,4,0),"No Placeholder Yet")</f>
        <v>IFD - Issued for Design</v>
      </c>
      <c r="R30" s="33" t="str">
        <f>IFERROR(VLOOKUP(PPE_PH1_CDDL[[#This Row],[RDMC Document Number]],[3]Docs!$B:$F,5,0),"No Placeholder Yet")</f>
        <v>Approved</v>
      </c>
      <c r="S30" s="137">
        <f t="shared" si="1"/>
        <v>1</v>
      </c>
      <c r="T30" s="39" t="s">
        <v>93</v>
      </c>
      <c r="U30" s="190" t="s">
        <v>3162</v>
      </c>
      <c r="V30" s="12"/>
      <c r="W30" s="39" t="s">
        <v>94</v>
      </c>
      <c r="X30" s="39" t="s">
        <v>125</v>
      </c>
      <c r="Y30" s="39"/>
      <c r="Z30" s="39"/>
      <c r="AA30" s="39"/>
      <c r="AB30" s="152" t="s">
        <v>3165</v>
      </c>
    </row>
    <row r="31" spans="1:28" ht="21.75" customHeight="1" x14ac:dyDescent="0.25">
      <c r="A31" s="37" t="s">
        <v>30</v>
      </c>
      <c r="B31" s="37" t="s">
        <v>31</v>
      </c>
      <c r="C31" s="39">
        <v>6286</v>
      </c>
      <c r="D31" s="39" t="s">
        <v>52</v>
      </c>
      <c r="E31" s="39" t="s">
        <v>82</v>
      </c>
      <c r="F31" s="39" t="s">
        <v>46</v>
      </c>
      <c r="G31" s="39" t="s">
        <v>35</v>
      </c>
      <c r="H31" s="39" t="str">
        <f t="shared" si="0"/>
        <v>6105AK124-6286-EDST-0002</v>
      </c>
      <c r="I31" s="39" t="str">
        <f t="shared" ref="I31:I36" si="5">"Q24050972"&amp;"-"&amp;"07"&amp;"-"&amp;C31&amp;"-"&amp;D31&amp;"-"&amp;E31&amp;"-"&amp;F31</f>
        <v>Q24050972-07-6286-E-DST-0002</v>
      </c>
      <c r="J31" s="39"/>
      <c r="K31" s="33" t="str">
        <f>VLOOKUP(C31,'PPE WBS Codes'!$E$3:$F$79,2,0)</f>
        <v>Primary Crushing</v>
      </c>
      <c r="L31" s="39" t="s">
        <v>126</v>
      </c>
      <c r="M31" s="39" t="s">
        <v>84</v>
      </c>
      <c r="N31" s="33" t="str">
        <f t="shared" si="4"/>
        <v>Primary Crushing - 11kV Substation - Datasheet</v>
      </c>
      <c r="O31" s="134"/>
      <c r="P31" s="134"/>
      <c r="Q31" s="33" t="str">
        <f>IFERROR(VLOOKUP(PPE_PH1_CDDL[[#This Row],[RDMC Document Number]],[3]Docs!$B:$F,4,0),"No Placeholder Yet")</f>
        <v>RES - Reserved Placeholder</v>
      </c>
      <c r="R31" s="33" t="str">
        <f>IFERROR(VLOOKUP(PPE_PH1_CDDL[[#This Row],[RDMC Document Number]],[3]Docs!$B:$F,5,0),"No Placeholder Yet")</f>
        <v>Pending</v>
      </c>
      <c r="S31" s="137">
        <f t="shared" si="1"/>
        <v>0</v>
      </c>
      <c r="T31" s="39" t="s">
        <v>93</v>
      </c>
      <c r="U31" s="39"/>
      <c r="V31" s="12" t="s">
        <v>57</v>
      </c>
      <c r="W31" s="39" t="s">
        <v>126</v>
      </c>
      <c r="X31" s="39" t="s">
        <v>84</v>
      </c>
      <c r="Y31" s="39"/>
      <c r="Z31" s="39"/>
      <c r="AA31" s="39"/>
      <c r="AB31" s="152" t="s">
        <v>3165</v>
      </c>
    </row>
    <row r="32" spans="1:28" ht="21.75" customHeight="1" x14ac:dyDescent="0.25">
      <c r="A32" s="33" t="s">
        <v>30</v>
      </c>
      <c r="B32" s="33" t="s">
        <v>31</v>
      </c>
      <c r="C32" s="39">
        <v>6286</v>
      </c>
      <c r="D32" s="39" t="s">
        <v>52</v>
      </c>
      <c r="E32" s="39" t="s">
        <v>82</v>
      </c>
      <c r="F32" s="128" t="s">
        <v>48</v>
      </c>
      <c r="G32" s="39" t="s">
        <v>35</v>
      </c>
      <c r="H32" s="39" t="str">
        <f t="shared" si="0"/>
        <v>6105AK124-6286-EDST-0003</v>
      </c>
      <c r="I32" s="39" t="str">
        <f t="shared" si="5"/>
        <v>Q24050972-07-6286-E-DST-0003</v>
      </c>
      <c r="J32" s="39"/>
      <c r="K32" s="33" t="str">
        <f>VLOOKUP(C32,'PPE WBS Codes'!$E$3:$F$79,2,0)</f>
        <v>Primary Crushing</v>
      </c>
      <c r="L32" s="39" t="s">
        <v>127</v>
      </c>
      <c r="M32" s="39" t="s">
        <v>84</v>
      </c>
      <c r="N32" s="33" t="str">
        <f t="shared" si="4"/>
        <v>Primary Crushing - Auxiliary 400Vac Distribution Board - Datasheet</v>
      </c>
      <c r="O32" s="134"/>
      <c r="P32" s="134"/>
      <c r="Q32" s="33" t="str">
        <f>IFERROR(VLOOKUP(PPE_PH1_CDDL[[#This Row],[RDMC Document Number]],[3]Docs!$B:$F,4,0),"No Placeholder Yet")</f>
        <v>RES - Reserved Placeholder</v>
      </c>
      <c r="R32" s="33" t="str">
        <f>IFERROR(VLOOKUP(PPE_PH1_CDDL[[#This Row],[RDMC Document Number]],[3]Docs!$B:$F,5,0),"No Placeholder Yet")</f>
        <v>Pending</v>
      </c>
      <c r="S32" s="137">
        <f t="shared" ref="S32:S51" si="6">IF(AND(O32&lt;&gt;"",P32&lt;&gt;"",R32="Approved"),100%,
 IF(AND(O32&lt;&gt;"",P32&lt;&gt;""),66.67%,
 IF(O32&lt;&gt;"",33.33%,
 0)))</f>
        <v>0</v>
      </c>
      <c r="T32" s="39" t="s">
        <v>56</v>
      </c>
      <c r="U32" s="39"/>
      <c r="V32" s="12" t="s">
        <v>57</v>
      </c>
      <c r="W32" s="39" t="s">
        <v>127</v>
      </c>
      <c r="X32" s="39" t="s">
        <v>84</v>
      </c>
      <c r="Y32" s="39"/>
      <c r="Z32" s="39"/>
      <c r="AA32" s="39"/>
      <c r="AB32" s="152" t="s">
        <v>3165</v>
      </c>
    </row>
    <row r="33" spans="1:28" ht="21.75" customHeight="1" x14ac:dyDescent="0.25">
      <c r="A33" s="33" t="s">
        <v>30</v>
      </c>
      <c r="B33" s="33" t="s">
        <v>31</v>
      </c>
      <c r="C33" s="39">
        <v>6286</v>
      </c>
      <c r="D33" s="39" t="s">
        <v>52</v>
      </c>
      <c r="E33" s="39" t="s">
        <v>82</v>
      </c>
      <c r="F33" s="128" t="s">
        <v>50</v>
      </c>
      <c r="G33" s="39">
        <v>0</v>
      </c>
      <c r="H33" s="39" t="str">
        <f t="shared" si="0"/>
        <v>6105AK124-6286-EDST-0004</v>
      </c>
      <c r="I33" s="39" t="str">
        <f t="shared" si="5"/>
        <v>Q24050972-07-6286-E-DST-0004</v>
      </c>
      <c r="J33" s="39"/>
      <c r="K33" s="33" t="str">
        <f>VLOOKUP(C33,'PPE WBS Codes'!$E$3:$F$79,2,0)</f>
        <v>Primary Crushing</v>
      </c>
      <c r="L33" s="39" t="s">
        <v>128</v>
      </c>
      <c r="M33" s="39" t="s">
        <v>84</v>
      </c>
      <c r="N33" s="33" t="str">
        <f t="shared" si="4"/>
        <v>Primary Crushing - 11kV Switchgear - Datasheet</v>
      </c>
      <c r="O33" s="134">
        <v>45980</v>
      </c>
      <c r="P33" s="134">
        <v>45991</v>
      </c>
      <c r="Q33" s="33" t="str">
        <f>IFERROR(VLOOKUP(PPE_PH1_CDDL[[#This Row],[RDMC Document Number]],[3]Docs!$B:$F,4,0),"No Placeholder Yet")</f>
        <v>IFD - Issued for Design</v>
      </c>
      <c r="R33" s="33" t="str">
        <f>IFERROR(VLOOKUP(PPE_PH1_CDDL[[#This Row],[RDMC Document Number]],[3]Docs!$B:$F,5,0),"No Placeholder Yet")</f>
        <v>Pending</v>
      </c>
      <c r="S33" s="137">
        <f t="shared" si="6"/>
        <v>0.66670000000000007</v>
      </c>
      <c r="T33" s="39" t="s">
        <v>56</v>
      </c>
      <c r="U33" s="39"/>
      <c r="V33" s="12" t="s">
        <v>57</v>
      </c>
      <c r="W33" s="39" t="s">
        <v>129</v>
      </c>
      <c r="X33" s="39" t="s">
        <v>84</v>
      </c>
      <c r="Y33" s="39"/>
      <c r="Z33" s="39"/>
      <c r="AA33" s="39"/>
      <c r="AB33" s="152" t="s">
        <v>3165</v>
      </c>
    </row>
    <row r="34" spans="1:28" ht="21.75" customHeight="1" x14ac:dyDescent="0.25">
      <c r="A34" s="33" t="s">
        <v>30</v>
      </c>
      <c r="B34" s="33" t="s">
        <v>31</v>
      </c>
      <c r="C34" s="39">
        <v>6292</v>
      </c>
      <c r="D34" s="39" t="s">
        <v>52</v>
      </c>
      <c r="E34" s="39" t="s">
        <v>82</v>
      </c>
      <c r="F34" s="39" t="s">
        <v>34</v>
      </c>
      <c r="G34" s="39" t="s">
        <v>35</v>
      </c>
      <c r="H34" s="39" t="str">
        <f t="shared" si="0"/>
        <v>6105AK124-6292-EDST-0001</v>
      </c>
      <c r="I34" s="39" t="str">
        <f t="shared" si="5"/>
        <v>Q24050972-07-6292-E-DST-0001</v>
      </c>
      <c r="J34" s="39"/>
      <c r="K34" s="33" t="str">
        <f>VLOOKUP(C34,'PPE WBS Codes'!$E$3:$F$79,2,0)</f>
        <v>11/33 kV Solar PV Substation 1 and Control Room 1</v>
      </c>
      <c r="L34" s="39" t="s">
        <v>130</v>
      </c>
      <c r="M34" s="39" t="s">
        <v>84</v>
      </c>
      <c r="N34" s="33" t="str">
        <f t="shared" si="4"/>
        <v>11/33 kV Solar PV Substation 1 and Control Room 1 - 33kV Indoor Switchgear  - Datasheet</v>
      </c>
      <c r="O34" s="134"/>
      <c r="P34" s="134"/>
      <c r="Q34" s="33" t="str">
        <f>IFERROR(VLOOKUP(PPE_PH1_CDDL[[#This Row],[RDMC Document Number]],[3]Docs!$B:$F,4,0),"No Placeholder Yet")</f>
        <v>RES - Reserved Placeholder</v>
      </c>
      <c r="R34" s="33" t="str">
        <f>IFERROR(VLOOKUP(PPE_PH1_CDDL[[#This Row],[RDMC Document Number]],[3]Docs!$B:$F,5,0),"No Placeholder Yet")</f>
        <v>Pending</v>
      </c>
      <c r="S34" s="137">
        <f t="shared" si="6"/>
        <v>0</v>
      </c>
      <c r="T34" s="39" t="s">
        <v>93</v>
      </c>
      <c r="U34" s="39"/>
      <c r="V34" s="12" t="s">
        <v>57</v>
      </c>
      <c r="W34" s="39" t="s">
        <v>130</v>
      </c>
      <c r="X34" s="39" t="s">
        <v>84</v>
      </c>
      <c r="Y34" s="39"/>
      <c r="Z34" s="39"/>
      <c r="AA34" s="39"/>
      <c r="AB34" s="152" t="s">
        <v>3165</v>
      </c>
    </row>
    <row r="35" spans="1:28" ht="21.75" customHeight="1" x14ac:dyDescent="0.25">
      <c r="A35" s="33" t="s">
        <v>30</v>
      </c>
      <c r="B35" s="33" t="s">
        <v>31</v>
      </c>
      <c r="C35" s="39">
        <v>6292</v>
      </c>
      <c r="D35" s="39" t="s">
        <v>52</v>
      </c>
      <c r="E35" s="39" t="s">
        <v>82</v>
      </c>
      <c r="F35" s="39" t="s">
        <v>46</v>
      </c>
      <c r="G35" s="39" t="s">
        <v>35</v>
      </c>
      <c r="H35" s="39" t="str">
        <f t="shared" si="0"/>
        <v>6105AK124-6292-EDST-0002</v>
      </c>
      <c r="I35" s="39" t="str">
        <f t="shared" si="5"/>
        <v>Q24050972-07-6292-E-DST-0002</v>
      </c>
      <c r="J35" s="39"/>
      <c r="K35" s="33" t="str">
        <f>VLOOKUP(C35,'PPE WBS Codes'!$E$3:$F$79,2,0)</f>
        <v>11/33 kV Solar PV Substation 1 and Control Room 1</v>
      </c>
      <c r="L35" s="39" t="s">
        <v>131</v>
      </c>
      <c r="M35" s="39" t="s">
        <v>84</v>
      </c>
      <c r="N35" s="33" t="str">
        <f t="shared" si="4"/>
        <v>11/33 kV Solar PV Substation 1 and Control Room 1 - 3x Battery Tripping Units 9110V DC - Datasheet</v>
      </c>
      <c r="O35" s="134"/>
      <c r="P35" s="134"/>
      <c r="Q35" s="33" t="str">
        <f>IFERROR(VLOOKUP(PPE_PH1_CDDL[[#This Row],[RDMC Document Number]],[3]Docs!$B:$F,4,0),"No Placeholder Yet")</f>
        <v>RES - Reserved Placeholder</v>
      </c>
      <c r="R35" s="33" t="str">
        <f>IFERROR(VLOOKUP(PPE_PH1_CDDL[[#This Row],[RDMC Document Number]],[3]Docs!$B:$F,5,0),"No Placeholder Yet")</f>
        <v>Pending</v>
      </c>
      <c r="S35" s="137">
        <f t="shared" si="6"/>
        <v>0</v>
      </c>
      <c r="T35" s="39" t="s">
        <v>93</v>
      </c>
      <c r="U35" s="39"/>
      <c r="V35" s="12" t="s">
        <v>57</v>
      </c>
      <c r="W35" s="39" t="s">
        <v>131</v>
      </c>
      <c r="X35" s="39" t="s">
        <v>84</v>
      </c>
      <c r="Y35" s="39"/>
      <c r="Z35" s="39"/>
      <c r="AA35" s="39"/>
      <c r="AB35" s="152" t="s">
        <v>3165</v>
      </c>
    </row>
    <row r="36" spans="1:28" ht="21.75" customHeight="1" x14ac:dyDescent="0.25">
      <c r="A36" s="37" t="s">
        <v>30</v>
      </c>
      <c r="B36" s="37" t="s">
        <v>31</v>
      </c>
      <c r="C36" s="39">
        <v>6292</v>
      </c>
      <c r="D36" s="39" t="s">
        <v>52</v>
      </c>
      <c r="E36" s="39" t="s">
        <v>82</v>
      </c>
      <c r="F36" s="39" t="s">
        <v>48</v>
      </c>
      <c r="G36" s="39" t="s">
        <v>35</v>
      </c>
      <c r="H36" s="39" t="str">
        <f t="shared" si="0"/>
        <v>6105AK124-6292-EDST-0003</v>
      </c>
      <c r="I36" s="39" t="str">
        <f t="shared" si="5"/>
        <v>Q24050972-07-6292-E-DST-0003</v>
      </c>
      <c r="J36" s="39"/>
      <c r="K36" s="33" t="str">
        <f>VLOOKUP(C36,'PPE WBS Codes'!$E$3:$F$79,2,0)</f>
        <v>11/33 kV Solar PV Substation 1 and Control Room 1</v>
      </c>
      <c r="L36" s="39" t="s">
        <v>132</v>
      </c>
      <c r="M36" s="39" t="s">
        <v>84</v>
      </c>
      <c r="N36" s="33" t="str">
        <f t="shared" si="4"/>
        <v>11/33 kV Solar PV Substation 1 and Control Room 1 - MV 33kV Solar Plant  Sub StationSwitchgear  - Datasheet</v>
      </c>
      <c r="O36" s="134"/>
      <c r="P36" s="134"/>
      <c r="Q36" s="33" t="str">
        <f>IFERROR(VLOOKUP(PPE_PH1_CDDL[[#This Row],[RDMC Document Number]],[3]Docs!$B:$F,4,0),"No Placeholder Yet")</f>
        <v>RES - Reserved Placeholder</v>
      </c>
      <c r="R36" s="33" t="str">
        <f>IFERROR(VLOOKUP(PPE_PH1_CDDL[[#This Row],[RDMC Document Number]],[3]Docs!$B:$F,5,0),"No Placeholder Yet")</f>
        <v>Pending</v>
      </c>
      <c r="S36" s="137">
        <f t="shared" si="6"/>
        <v>0</v>
      </c>
      <c r="T36" s="39" t="s">
        <v>93</v>
      </c>
      <c r="U36" s="39"/>
      <c r="V36" s="12" t="s">
        <v>57</v>
      </c>
      <c r="W36" s="39" t="s">
        <v>133</v>
      </c>
      <c r="X36" s="39" t="s">
        <v>134</v>
      </c>
      <c r="Y36" s="39"/>
      <c r="Z36" s="39"/>
      <c r="AA36" s="39"/>
      <c r="AB36" s="152" t="s">
        <v>3165</v>
      </c>
    </row>
    <row r="37" spans="1:28" ht="21.75" customHeight="1" x14ac:dyDescent="0.25">
      <c r="A37" s="33" t="s">
        <v>30</v>
      </c>
      <c r="B37" s="33" t="s">
        <v>31</v>
      </c>
      <c r="C37" s="39">
        <v>6292</v>
      </c>
      <c r="D37" s="39" t="s">
        <v>52</v>
      </c>
      <c r="E37" s="39" t="s">
        <v>82</v>
      </c>
      <c r="F37" s="39" t="s">
        <v>50</v>
      </c>
      <c r="G37" s="39" t="s">
        <v>35</v>
      </c>
      <c r="H37" s="39" t="str">
        <f t="shared" si="0"/>
        <v>6105AK124-6292-EDST-0004</v>
      </c>
      <c r="I37" s="39" t="str">
        <f>"Q24050972"&amp;"-"&amp;"08"&amp;"-"&amp;C37&amp;"-"&amp;D37&amp;"-"&amp;E37&amp;"-"&amp;F37</f>
        <v>Q24050972-08-6292-E-DST-0004</v>
      </c>
      <c r="J37" s="39"/>
      <c r="K37" s="33" t="str">
        <f>VLOOKUP(C37,'PPE WBS Codes'!$E$3:$F$79,2,0)</f>
        <v>11/33 kV Solar PV Substation 1 and Control Room 1</v>
      </c>
      <c r="L37" s="39" t="s">
        <v>135</v>
      </c>
      <c r="M37" s="39" t="s">
        <v>84</v>
      </c>
      <c r="N37" s="33" t="str">
        <f t="shared" si="4"/>
        <v>11/33 kV Solar PV Substation 1 and Control Room 1 - Primary Electrical Reticulation Network - Main Consumer Plant Reticulation - Datasheet</v>
      </c>
      <c r="O37" s="134"/>
      <c r="P37" s="134"/>
      <c r="Q37" s="33" t="str">
        <f>IFERROR(VLOOKUP(PPE_PH1_CDDL[[#This Row],[RDMC Document Number]],[3]Docs!$B:$F,4,0),"No Placeholder Yet")</f>
        <v>RES - Reserved Placeholder</v>
      </c>
      <c r="R37" s="33" t="str">
        <f>IFERROR(VLOOKUP(PPE_PH1_CDDL[[#This Row],[RDMC Document Number]],[3]Docs!$B:$F,5,0),"No Placeholder Yet")</f>
        <v>Pending</v>
      </c>
      <c r="S37" s="137">
        <f t="shared" si="6"/>
        <v>0</v>
      </c>
      <c r="T37" s="39" t="s">
        <v>93</v>
      </c>
      <c r="U37" s="39"/>
      <c r="V37" s="12" t="s">
        <v>57</v>
      </c>
      <c r="W37" s="39" t="s">
        <v>86</v>
      </c>
      <c r="X37" s="39" t="s">
        <v>136</v>
      </c>
      <c r="Y37" s="39"/>
      <c r="Z37" s="39"/>
      <c r="AA37" s="39"/>
      <c r="AB37" s="152" t="s">
        <v>3165</v>
      </c>
    </row>
    <row r="38" spans="1:28" ht="21.75" customHeight="1" x14ac:dyDescent="0.25">
      <c r="A38" s="33" t="s">
        <v>30</v>
      </c>
      <c r="B38" s="33" t="s">
        <v>31</v>
      </c>
      <c r="C38" s="39" t="s">
        <v>5</v>
      </c>
      <c r="D38" s="39" t="s">
        <v>52</v>
      </c>
      <c r="E38" s="39" t="s">
        <v>82</v>
      </c>
      <c r="F38" s="128" t="s">
        <v>46</v>
      </c>
      <c r="G38" s="39" t="s">
        <v>35</v>
      </c>
      <c r="H38" s="39" t="str">
        <f t="shared" si="0"/>
        <v>6105AK124-0100-EDST-0002</v>
      </c>
      <c r="I38" s="39" t="str">
        <f>"Q24050972"&amp;"-"&amp;"07"&amp;"-"&amp;C38&amp;"-"&amp;D38&amp;"-"&amp;E38&amp;"-"&amp;F38</f>
        <v>Q24050972-07-0100-E-DST-0002</v>
      </c>
      <c r="J38" s="39"/>
      <c r="K38" s="33" t="str">
        <f>VLOOKUP(C38,'PPE WBS Codes'!$E$3:$F$79,2,0)</f>
        <v>Project Site Wide</v>
      </c>
      <c r="L38" s="39" t="s">
        <v>137</v>
      </c>
      <c r="M38" s="39" t="s">
        <v>84</v>
      </c>
      <c r="N38" s="33" t="str">
        <f t="shared" si="4"/>
        <v>Project Site Wide - Pressurisation Fan - MV Switch Rooms - Datasheet</v>
      </c>
      <c r="O38" s="134"/>
      <c r="P38" s="134"/>
      <c r="Q38" s="33" t="str">
        <f>IFERROR(VLOOKUP(PPE_PH1_CDDL[[#This Row],[RDMC Document Number]],[3]Docs!$B:$F,4,0),"No Placeholder Yet")</f>
        <v>RES - Reserved Placeholder</v>
      </c>
      <c r="R38" s="33" t="str">
        <f>IFERROR(VLOOKUP(PPE_PH1_CDDL[[#This Row],[RDMC Document Number]],[3]Docs!$B:$F,5,0),"No Placeholder Yet")</f>
        <v>Pending</v>
      </c>
      <c r="S38" s="137">
        <f t="shared" si="6"/>
        <v>0</v>
      </c>
      <c r="T38" s="39" t="s">
        <v>56</v>
      </c>
      <c r="U38" s="39"/>
      <c r="V38" s="12" t="s">
        <v>57</v>
      </c>
      <c r="W38" s="39" t="s">
        <v>138</v>
      </c>
      <c r="X38" s="39" t="s">
        <v>139</v>
      </c>
      <c r="Y38" s="39"/>
      <c r="Z38" s="39"/>
      <c r="AA38" s="39"/>
      <c r="AB38" s="152" t="s">
        <v>3165</v>
      </c>
    </row>
    <row r="39" spans="1:28" ht="21.75" customHeight="1" x14ac:dyDescent="0.25">
      <c r="A39" s="33" t="s">
        <v>30</v>
      </c>
      <c r="B39" s="33" t="s">
        <v>31</v>
      </c>
      <c r="C39" s="39" t="s">
        <v>5</v>
      </c>
      <c r="D39" s="39" t="s">
        <v>52</v>
      </c>
      <c r="E39" s="39" t="s">
        <v>82</v>
      </c>
      <c r="F39" s="128" t="s">
        <v>48</v>
      </c>
      <c r="G39" s="39" t="s">
        <v>35</v>
      </c>
      <c r="H39" s="39" t="str">
        <f t="shared" si="0"/>
        <v>6105AK124-0100-EDST-0003</v>
      </c>
      <c r="I39" s="39" t="str">
        <f>"Q24050972"&amp;"-"&amp;"07"&amp;"-"&amp;C39&amp;"-"&amp;D39&amp;"-"&amp;E39&amp;"-"&amp;F39</f>
        <v>Q24050972-07-0100-E-DST-0003</v>
      </c>
      <c r="J39" s="39"/>
      <c r="K39" s="33" t="str">
        <f>VLOOKUP(C39,'PPE WBS Codes'!$E$3:$F$79,2,0)</f>
        <v>Project Site Wide</v>
      </c>
      <c r="L39" s="39" t="s">
        <v>140</v>
      </c>
      <c r="M39" s="39" t="s">
        <v>84</v>
      </c>
      <c r="N39" s="33" t="str">
        <f t="shared" si="4"/>
        <v>Project Site Wide -  Extraction Fan - MV Control Room - Datasheet</v>
      </c>
      <c r="O39" s="134"/>
      <c r="P39" s="134"/>
      <c r="Q39" s="33" t="str">
        <f>IFERROR(VLOOKUP(PPE_PH1_CDDL[[#This Row],[RDMC Document Number]],[3]Docs!$B:$F,4,0),"No Placeholder Yet")</f>
        <v>RES - Reserved Placeholder</v>
      </c>
      <c r="R39" s="33" t="str">
        <f>IFERROR(VLOOKUP(PPE_PH1_CDDL[[#This Row],[RDMC Document Number]],[3]Docs!$B:$F,5,0),"No Placeholder Yet")</f>
        <v>Pending</v>
      </c>
      <c r="S39" s="137">
        <f t="shared" si="6"/>
        <v>0</v>
      </c>
      <c r="T39" s="39" t="s">
        <v>56</v>
      </c>
      <c r="U39" s="39"/>
      <c r="V39" s="12" t="s">
        <v>57</v>
      </c>
      <c r="W39" s="39" t="s">
        <v>141</v>
      </c>
      <c r="X39" s="39" t="s">
        <v>142</v>
      </c>
      <c r="Y39" s="39"/>
      <c r="Z39" s="39"/>
      <c r="AA39" s="39"/>
      <c r="AB39" s="152" t="s">
        <v>3165</v>
      </c>
    </row>
    <row r="40" spans="1:28" ht="21.75" customHeight="1" x14ac:dyDescent="0.25">
      <c r="A40" s="33" t="s">
        <v>30</v>
      </c>
      <c r="B40" s="33" t="s">
        <v>31</v>
      </c>
      <c r="C40" s="39">
        <v>6260</v>
      </c>
      <c r="D40" s="39" t="s">
        <v>52</v>
      </c>
      <c r="E40" s="39" t="s">
        <v>82</v>
      </c>
      <c r="F40" s="128" t="s">
        <v>143</v>
      </c>
      <c r="G40" s="39" t="s">
        <v>35</v>
      </c>
      <c r="H40" s="39" t="str">
        <f t="shared" si="0"/>
        <v>6105AK124-6260-EDST-0017</v>
      </c>
      <c r="I40" s="39" t="str">
        <f>"Q24050972"&amp;"-"&amp;"07"&amp;"-"&amp;C40&amp;"-"&amp;D40&amp;"-"&amp;E40&amp;"-"&amp;F40</f>
        <v>Q24050972-07-6260-E-DST-0017</v>
      </c>
      <c r="J40" s="39" t="s">
        <v>62</v>
      </c>
      <c r="K40" s="33" t="str">
        <f>VLOOKUP(C40,'PPE WBS Codes'!$E$3:$F$79,2,0)</f>
        <v>Emergency Power Generation (Main Plant)</v>
      </c>
      <c r="L40" s="39" t="s">
        <v>144</v>
      </c>
      <c r="M40" s="39" t="s">
        <v>84</v>
      </c>
      <c r="N40" s="33" t="str">
        <f>K40&amp;" - "&amp;L40&amp;" - "&amp;M40&amp;" - "&amp;J40</f>
        <v>Emergency Power Generation (Main Plant) -  Bulk Fuel Storage 1 - Datasheet - Sht 1 of 1</v>
      </c>
      <c r="O40" s="134"/>
      <c r="P40" s="134"/>
      <c r="Q40" s="33" t="str">
        <f>IFERROR(VLOOKUP(PPE_PH1_CDDL[[#This Row],[RDMC Document Number]],[3]Docs!$B:$F,4,0),"No Placeholder Yet")</f>
        <v>RES - Reserved Placeholder</v>
      </c>
      <c r="R40" s="33" t="str">
        <f>IFERROR(VLOOKUP(PPE_PH1_CDDL[[#This Row],[RDMC Document Number]],[3]Docs!$B:$F,5,0),"No Placeholder Yet")</f>
        <v>Pending</v>
      </c>
      <c r="S40" s="137">
        <f t="shared" si="6"/>
        <v>0</v>
      </c>
      <c r="T40" s="39" t="s">
        <v>56</v>
      </c>
      <c r="U40" s="39"/>
      <c r="V40" s="12" t="s">
        <v>57</v>
      </c>
      <c r="W40" s="39" t="s">
        <v>144</v>
      </c>
      <c r="X40" s="39" t="s">
        <v>84</v>
      </c>
      <c r="Y40" s="39"/>
      <c r="Z40" s="39"/>
      <c r="AA40" s="39"/>
      <c r="AB40" s="152" t="s">
        <v>3165</v>
      </c>
    </row>
    <row r="41" spans="1:28" ht="21.75" customHeight="1" x14ac:dyDescent="0.25">
      <c r="A41" s="37" t="s">
        <v>30</v>
      </c>
      <c r="B41" s="37" t="s">
        <v>31</v>
      </c>
      <c r="C41" s="39" t="s">
        <v>5</v>
      </c>
      <c r="D41" s="39" t="s">
        <v>145</v>
      </c>
      <c r="E41" s="39" t="s">
        <v>82</v>
      </c>
      <c r="F41" s="128" t="s">
        <v>34</v>
      </c>
      <c r="G41" s="39" t="s">
        <v>35</v>
      </c>
      <c r="H41" s="39" t="str">
        <f t="shared" si="0"/>
        <v>6105AK124-0100-HDST-0001</v>
      </c>
      <c r="I41" s="39" t="str">
        <f>"Q24050972"&amp;"-"&amp;"09"&amp;"-"&amp;C41&amp;"-"&amp;D41&amp;"-"&amp;E41&amp;"-"&amp;F41</f>
        <v>Q24050972-09-0100-H-DST-0001</v>
      </c>
      <c r="J41" s="39"/>
      <c r="K41" s="33" t="str">
        <f>VLOOKUP(C41,'PPE WBS Codes'!$E$3:$F$79,2,0)</f>
        <v>Project Site Wide</v>
      </c>
      <c r="L41" s="39" t="s">
        <v>146</v>
      </c>
      <c r="M41" s="39" t="s">
        <v>84</v>
      </c>
      <c r="N41" s="33" t="str">
        <f>K41&amp;" - "&amp;L41&amp;" - "&amp;M41</f>
        <v>Project Site Wide - Critical Lift  - Datasheet</v>
      </c>
      <c r="O41" s="134"/>
      <c r="P41" s="134"/>
      <c r="Q41" s="33" t="str">
        <f>IFERROR(VLOOKUP(PPE_PH1_CDDL[[#This Row],[RDMC Document Number]],[3]Docs!$B:$F,4,0),"No Placeholder Yet")</f>
        <v>RES - Reserved Placeholder</v>
      </c>
      <c r="R41" s="33" t="str">
        <f>IFERROR(VLOOKUP(PPE_PH1_CDDL[[#This Row],[RDMC Document Number]],[3]Docs!$B:$F,5,0),"No Placeholder Yet")</f>
        <v>Pending</v>
      </c>
      <c r="S41" s="137">
        <f t="shared" si="6"/>
        <v>0</v>
      </c>
      <c r="T41" s="39" t="s">
        <v>147</v>
      </c>
      <c r="U41" s="39"/>
      <c r="V41" s="178">
        <v>46188</v>
      </c>
      <c r="W41" s="39" t="s">
        <v>146</v>
      </c>
      <c r="X41" s="39" t="s">
        <v>84</v>
      </c>
      <c r="Y41" s="39"/>
      <c r="Z41" s="39"/>
      <c r="AA41" s="39"/>
      <c r="AB41" s="152" t="s">
        <v>3165</v>
      </c>
    </row>
    <row r="42" spans="1:28" ht="21.75" customHeight="1" x14ac:dyDescent="0.25">
      <c r="A42" s="37" t="s">
        <v>30</v>
      </c>
      <c r="B42" s="37" t="s">
        <v>31</v>
      </c>
      <c r="C42" s="39" t="s">
        <v>5</v>
      </c>
      <c r="D42" s="39" t="s">
        <v>145</v>
      </c>
      <c r="E42" s="39" t="s">
        <v>82</v>
      </c>
      <c r="F42" s="128" t="s">
        <v>46</v>
      </c>
      <c r="G42" s="39" t="s">
        <v>35</v>
      </c>
      <c r="H42" s="39" t="str">
        <f t="shared" si="0"/>
        <v>6105AK124-0100-HDST-0002</v>
      </c>
      <c r="I42" s="39" t="str">
        <f>"Q24050972"&amp;"-"&amp;"09"&amp;"-"&amp;C42&amp;"-"&amp;D42&amp;"-"&amp;E42&amp;"-"&amp;F42</f>
        <v>Q24050972-09-0100-H-DST-0002</v>
      </c>
      <c r="J42" s="39"/>
      <c r="K42" s="33" t="str">
        <f>VLOOKUP(C42,'PPE WBS Codes'!$E$3:$F$79,2,0)</f>
        <v>Project Site Wide</v>
      </c>
      <c r="L42" s="39" t="s">
        <v>148</v>
      </c>
      <c r="M42" s="39" t="s">
        <v>84</v>
      </c>
      <c r="N42" s="33" t="str">
        <f>K42&amp;" - "&amp;L42&amp;" - "&amp;M42</f>
        <v>Project Site Wide - Personnel Lift - Datasheet</v>
      </c>
      <c r="O42" s="134"/>
      <c r="P42" s="134"/>
      <c r="Q42" s="33" t="str">
        <f>IFERROR(VLOOKUP(PPE_PH1_CDDL[[#This Row],[RDMC Document Number]],[3]Docs!$B:$F,4,0),"No Placeholder Yet")</f>
        <v>RES - Reserved Placeholder</v>
      </c>
      <c r="R42" s="33" t="str">
        <f>IFERROR(VLOOKUP(PPE_PH1_CDDL[[#This Row],[RDMC Document Number]],[3]Docs!$B:$F,5,0),"No Placeholder Yet")</f>
        <v>Pending</v>
      </c>
      <c r="S42" s="137">
        <f t="shared" si="6"/>
        <v>0</v>
      </c>
      <c r="T42" s="39" t="s">
        <v>147</v>
      </c>
      <c r="U42" s="39"/>
      <c r="V42" s="178">
        <v>46188</v>
      </c>
      <c r="W42" s="39" t="s">
        <v>149</v>
      </c>
      <c r="X42" s="39" t="s">
        <v>84</v>
      </c>
      <c r="Y42" s="39"/>
      <c r="Z42" s="39"/>
      <c r="AA42" s="39"/>
      <c r="AB42" s="152" t="s">
        <v>3165</v>
      </c>
    </row>
    <row r="43" spans="1:28" ht="21.75" customHeight="1" x14ac:dyDescent="0.25">
      <c r="A43" s="37" t="s">
        <v>30</v>
      </c>
      <c r="B43" s="37" t="s">
        <v>31</v>
      </c>
      <c r="C43" s="39">
        <v>6260</v>
      </c>
      <c r="D43" s="39" t="s">
        <v>52</v>
      </c>
      <c r="E43" s="39" t="s">
        <v>82</v>
      </c>
      <c r="F43" s="128" t="s">
        <v>150</v>
      </c>
      <c r="G43" s="39" t="s">
        <v>35</v>
      </c>
      <c r="H43" s="39" t="str">
        <f t="shared" si="0"/>
        <v>6105AK124-6260-EDST-0019</v>
      </c>
      <c r="I43" s="39" t="str">
        <f>"Q24050972"&amp;"-"&amp;"10"&amp;"-"&amp;C43&amp;"-"&amp;D43&amp;"-"&amp;E43&amp;"-"&amp;F43</f>
        <v>Q24050972-10-6260-E-DST-0019</v>
      </c>
      <c r="J43" s="39" t="s">
        <v>151</v>
      </c>
      <c r="K43" s="33" t="str">
        <f>VLOOKUP(C43,'PPE WBS Codes'!$E$3:$F$79,2,0)</f>
        <v>Emergency Power Generation (Main Plant)</v>
      </c>
      <c r="L43" s="39" t="s">
        <v>152</v>
      </c>
      <c r="M43" s="39" t="s">
        <v>153</v>
      </c>
      <c r="N43" s="33" t="str">
        <f>K43&amp;" - "&amp;L43&amp;" - "&amp;M43&amp;" - "&amp;J43</f>
        <v>Emergency Power Generation (Main Plant) - Syncon - Power Transformer - 33kV - NER - Sht 1 of 2</v>
      </c>
      <c r="O43" s="134"/>
      <c r="P43" s="134"/>
      <c r="Q43" s="33" t="str">
        <f>IFERROR(VLOOKUP(PPE_PH1_CDDL[[#This Row],[RDMC Document Number]],[3]Docs!$B:$F,4,0),"No Placeholder Yet")</f>
        <v>RES - Reserved Placeholder</v>
      </c>
      <c r="R43" s="33" t="str">
        <f>IFERROR(VLOOKUP(PPE_PH1_CDDL[[#This Row],[RDMC Document Number]],[3]Docs!$B:$F,5,0),"No Placeholder Yet")</f>
        <v>Pending</v>
      </c>
      <c r="S43" s="137">
        <f t="shared" si="6"/>
        <v>0</v>
      </c>
      <c r="T43" s="39" t="s">
        <v>56</v>
      </c>
      <c r="U43" s="39"/>
      <c r="V43" s="178">
        <v>46157</v>
      </c>
      <c r="W43" s="39" t="s">
        <v>153</v>
      </c>
      <c r="X43" s="39" t="s">
        <v>84</v>
      </c>
      <c r="Y43" s="39"/>
      <c r="Z43" s="39"/>
      <c r="AA43" s="39"/>
      <c r="AB43" s="152" t="s">
        <v>3165</v>
      </c>
    </row>
    <row r="44" spans="1:28" ht="21.75" customHeight="1" x14ac:dyDescent="0.25">
      <c r="A44" s="37" t="s">
        <v>30</v>
      </c>
      <c r="B44" s="37" t="s">
        <v>31</v>
      </c>
      <c r="C44" s="39">
        <v>6262</v>
      </c>
      <c r="D44" s="39" t="s">
        <v>52</v>
      </c>
      <c r="E44" s="39" t="s">
        <v>82</v>
      </c>
      <c r="F44" s="128" t="s">
        <v>101</v>
      </c>
      <c r="G44" s="39" t="s">
        <v>35</v>
      </c>
      <c r="H44" s="39" t="str">
        <f t="shared" si="0"/>
        <v>6105AK124-6262-EDST-0005</v>
      </c>
      <c r="I44" s="39" t="str">
        <f>"Q24050972"&amp;"-"&amp;"07"&amp;"-"&amp;C44&amp;"-"&amp;D44&amp;"-"&amp;E44&amp;"-"&amp;F44</f>
        <v>Q24050972-07-6262-E-DST-0005</v>
      </c>
      <c r="J44" s="39" t="s">
        <v>62</v>
      </c>
      <c r="K44" s="33" t="str">
        <f>VLOOKUP(C44,'PPE WBS Codes'!$E$3:$F$79,2,0)</f>
        <v>Emergency Power Substation 1 and Control Room 1</v>
      </c>
      <c r="L44" s="39" t="s">
        <v>154</v>
      </c>
      <c r="M44" s="39" t="s">
        <v>155</v>
      </c>
      <c r="N44" s="33" t="str">
        <f>K44&amp;" - "&amp;L44&amp;" - "&amp;M44&amp;" - "&amp;J44</f>
        <v>Emergency Power Substation 1 and Control Room 1 - MV Switchgear - 11kV MV Switchgear - Sht 1 of 1</v>
      </c>
      <c r="O44" s="134"/>
      <c r="P44" s="134"/>
      <c r="Q44" s="33" t="str">
        <f>IFERROR(VLOOKUP(PPE_PH1_CDDL[[#This Row],[RDMC Document Number]],[3]Docs!$B:$F,4,0),"No Placeholder Yet")</f>
        <v>RES - Reserved Placeholder</v>
      </c>
      <c r="R44" s="33" t="str">
        <f>IFERROR(VLOOKUP(PPE_PH1_CDDL[[#This Row],[RDMC Document Number]],[3]Docs!$B:$F,5,0),"No Placeholder Yet")</f>
        <v>Pending</v>
      </c>
      <c r="S44" s="137">
        <f t="shared" si="6"/>
        <v>0</v>
      </c>
      <c r="T44" s="39" t="s">
        <v>56</v>
      </c>
      <c r="U44" s="39"/>
      <c r="V44" s="178">
        <v>46157</v>
      </c>
      <c r="W44" s="39" t="s">
        <v>154</v>
      </c>
      <c r="X44" s="39" t="s">
        <v>155</v>
      </c>
      <c r="Y44" s="39"/>
      <c r="Z44" s="39"/>
      <c r="AA44" s="39"/>
      <c r="AB44" s="152" t="s">
        <v>3165</v>
      </c>
    </row>
    <row r="45" spans="1:28" ht="21.75" customHeight="1" x14ac:dyDescent="0.25">
      <c r="A45" s="37" t="s">
        <v>30</v>
      </c>
      <c r="B45" s="37" t="s">
        <v>31</v>
      </c>
      <c r="C45" s="39" t="s">
        <v>5</v>
      </c>
      <c r="D45" s="39" t="s">
        <v>52</v>
      </c>
      <c r="E45" s="39" t="s">
        <v>82</v>
      </c>
      <c r="F45" s="128" t="s">
        <v>50</v>
      </c>
      <c r="G45" s="39">
        <v>0</v>
      </c>
      <c r="H45" s="39" t="str">
        <f t="shared" si="0"/>
        <v>6105AK124-0100-EDST-0004</v>
      </c>
      <c r="I45" s="39" t="str">
        <f>"Q24050972"&amp;"-"&amp;"10"&amp;"-"&amp;C45&amp;"-"&amp;D45&amp;"-"&amp;E45&amp;"-"&amp;F45</f>
        <v>Q24050972-10-0100-E-DST-0004</v>
      </c>
      <c r="J45" s="39"/>
      <c r="K45" s="33" t="str">
        <f>VLOOKUP(C45,'PPE WBS Codes'!$E$3:$F$79,2,0)</f>
        <v>Project Site Wide</v>
      </c>
      <c r="L45" s="39" t="s">
        <v>156</v>
      </c>
      <c r="M45" s="39" t="s">
        <v>157</v>
      </c>
      <c r="N45" s="33" t="str">
        <f>K45&amp;" - "&amp;L45&amp;" - "&amp;M45</f>
        <v>Project Site Wide - Neutral Earthing Resistor - 11kV Neutral Earthing Resistor (11kV NER)</v>
      </c>
      <c r="O45" s="134">
        <v>45964</v>
      </c>
      <c r="P45" s="134">
        <v>45995</v>
      </c>
      <c r="Q45" s="33" t="str">
        <f>IFERROR(VLOOKUP(PPE_PH1_CDDL[[#This Row],[RDMC Document Number]],[3]Docs!$B:$F,4,0),"No Placeholder Yet")</f>
        <v>IFU - Issued for Use</v>
      </c>
      <c r="R45" s="33" t="str">
        <f>IFERROR(VLOOKUP(PPE_PH1_CDDL[[#This Row],[RDMC Document Number]],[3]Docs!$B:$F,5,0),"No Placeholder Yet")</f>
        <v>Approved</v>
      </c>
      <c r="S45" s="137">
        <f t="shared" si="6"/>
        <v>1</v>
      </c>
      <c r="T45" s="39" t="s">
        <v>56</v>
      </c>
      <c r="U45" s="190" t="s">
        <v>3162</v>
      </c>
      <c r="V45" s="12"/>
      <c r="W45" s="39" t="s">
        <v>156</v>
      </c>
      <c r="X45" s="39" t="s">
        <v>157</v>
      </c>
      <c r="Y45" s="39"/>
      <c r="Z45" s="39"/>
      <c r="AA45" s="39"/>
      <c r="AB45" s="152" t="s">
        <v>3165</v>
      </c>
    </row>
    <row r="46" spans="1:28" ht="21.75" customHeight="1" x14ac:dyDescent="0.25">
      <c r="A46" s="37" t="s">
        <v>30</v>
      </c>
      <c r="B46" s="37" t="s">
        <v>31</v>
      </c>
      <c r="C46" s="39" t="s">
        <v>5</v>
      </c>
      <c r="D46" s="39" t="s">
        <v>52</v>
      </c>
      <c r="E46" s="39" t="s">
        <v>82</v>
      </c>
      <c r="F46" s="128" t="s">
        <v>101</v>
      </c>
      <c r="G46" s="39">
        <v>0</v>
      </c>
      <c r="H46" s="39" t="str">
        <f t="shared" si="0"/>
        <v>6105AK124-0100-EDST-0005</v>
      </c>
      <c r="I46" s="39" t="str">
        <f>"Q24050972"&amp;"-"&amp;"10"&amp;"-"&amp;C46&amp;"-"&amp;D46&amp;"-"&amp;E46&amp;"-"&amp;F46</f>
        <v>Q24050972-10-0100-E-DST-0005</v>
      </c>
      <c r="J46" s="39" t="s">
        <v>62</v>
      </c>
      <c r="K46" s="33" t="str">
        <f>VLOOKUP(C46,'PPE WBS Codes'!$E$3:$F$79,2,0)</f>
        <v>Project Site Wide</v>
      </c>
      <c r="L46" s="39" t="s">
        <v>158</v>
      </c>
      <c r="M46" s="39" t="s">
        <v>159</v>
      </c>
      <c r="N46" s="33" t="str">
        <f>K46&amp;" - "&amp;L46&amp;" - "&amp;M46&amp;" - "&amp;J46</f>
        <v>Project Site Wide - Power Transformer - 25MVA 33/11kV Dyn1  - Sht 1 of 1</v>
      </c>
      <c r="O46" s="134">
        <v>45964</v>
      </c>
      <c r="P46" s="134">
        <v>45980</v>
      </c>
      <c r="Q46" s="33" t="str">
        <f>IFERROR(VLOOKUP(PPE_PH1_CDDL[[#This Row],[RDMC Document Number]],[3]Docs!$B:$F,4,0),"No Placeholder Yet")</f>
        <v>IFU - Issued for Use</v>
      </c>
      <c r="R46" s="33" t="str">
        <f>IFERROR(VLOOKUP(PPE_PH1_CDDL[[#This Row],[RDMC Document Number]],[3]Docs!$B:$F,5,0),"No Placeholder Yet")</f>
        <v>Pending</v>
      </c>
      <c r="S46" s="137">
        <f t="shared" si="6"/>
        <v>0.66670000000000007</v>
      </c>
      <c r="T46" s="39" t="s">
        <v>56</v>
      </c>
      <c r="U46" s="39"/>
      <c r="V46" s="12"/>
      <c r="W46" s="39" t="s">
        <v>158</v>
      </c>
      <c r="X46" s="39" t="s">
        <v>160</v>
      </c>
      <c r="Y46" s="39"/>
      <c r="Z46" s="39"/>
      <c r="AA46" s="39"/>
      <c r="AB46" s="152" t="s">
        <v>3165</v>
      </c>
    </row>
    <row r="47" spans="1:28" ht="21.75" customHeight="1" x14ac:dyDescent="0.25">
      <c r="A47" s="37" t="s">
        <v>30</v>
      </c>
      <c r="B47" s="37" t="s">
        <v>31</v>
      </c>
      <c r="C47" s="39">
        <v>6262</v>
      </c>
      <c r="D47" s="39" t="s">
        <v>52</v>
      </c>
      <c r="E47" s="39" t="s">
        <v>82</v>
      </c>
      <c r="F47" s="128" t="s">
        <v>161</v>
      </c>
      <c r="G47" s="39" t="s">
        <v>35</v>
      </c>
      <c r="H47" s="39" t="str">
        <f t="shared" si="0"/>
        <v>6105AK124-6262-EDST-0006</v>
      </c>
      <c r="I47" s="39" t="str">
        <f>"Q24050972"&amp;"-"&amp;"11"&amp;"-"&amp;C47&amp;"-"&amp;D47&amp;"-"&amp;E47&amp;"-"&amp;F47</f>
        <v>Q24050972-11-6262-E-DST-0006</v>
      </c>
      <c r="J47" s="39" t="s">
        <v>62</v>
      </c>
      <c r="K47" s="33" t="str">
        <f>VLOOKUP(C47,'PPE WBS Codes'!$E$3:$F$79,2,0)</f>
        <v>Emergency Power Substation 1 and Control Room 1</v>
      </c>
      <c r="L47" s="39" t="s">
        <v>162</v>
      </c>
      <c r="M47" s="39" t="s">
        <v>163</v>
      </c>
      <c r="N47" s="33" t="str">
        <f>K47&amp;" - "&amp;L47&amp;" - "&amp;M47&amp;" - "&amp;J47</f>
        <v>Emergency Power Substation 1 and Control Room 1 - Mini-substation - 1MVA, Mini-substation, 11/0.69kV - Datasheet  - Sht 1 of 1</v>
      </c>
      <c r="O47" s="134"/>
      <c r="P47" s="134"/>
      <c r="Q47" s="33" t="str">
        <f>IFERROR(VLOOKUP(PPE_PH1_CDDL[[#This Row],[RDMC Document Number]],[3]Docs!$B:$F,4,0),"No Placeholder Yet")</f>
        <v>RES - Reserved Placeholder</v>
      </c>
      <c r="R47" s="33" t="str">
        <f>IFERROR(VLOOKUP(PPE_PH1_CDDL[[#This Row],[RDMC Document Number]],[3]Docs!$B:$F,5,0),"No Placeholder Yet")</f>
        <v>Pending</v>
      </c>
      <c r="S47" s="137">
        <f t="shared" si="6"/>
        <v>0</v>
      </c>
      <c r="T47" s="39" t="s">
        <v>56</v>
      </c>
      <c r="U47" s="39"/>
      <c r="V47" s="178">
        <v>46157</v>
      </c>
      <c r="W47" s="39" t="s">
        <v>162</v>
      </c>
      <c r="X47" s="39" t="s">
        <v>164</v>
      </c>
      <c r="Y47" s="39"/>
      <c r="Z47" s="39"/>
      <c r="AA47" s="39"/>
      <c r="AB47" s="152" t="s">
        <v>3165</v>
      </c>
    </row>
    <row r="48" spans="1:28" ht="21.75" customHeight="1" x14ac:dyDescent="0.25">
      <c r="A48" s="37" t="s">
        <v>30</v>
      </c>
      <c r="B48" s="37" t="s">
        <v>31</v>
      </c>
      <c r="C48" s="39">
        <v>6262</v>
      </c>
      <c r="D48" s="39" t="s">
        <v>52</v>
      </c>
      <c r="E48" s="39" t="s">
        <v>82</v>
      </c>
      <c r="F48" s="128" t="s">
        <v>108</v>
      </c>
      <c r="G48" s="39" t="s">
        <v>35</v>
      </c>
      <c r="H48" s="39" t="str">
        <f t="shared" si="0"/>
        <v>6105AK124-6262-EDST-0008</v>
      </c>
      <c r="I48" s="39" t="str">
        <f>"Q24050972"&amp;"-"&amp;"11"&amp;"-"&amp;C48&amp;"-"&amp;D48&amp;"-"&amp;E48&amp;"-"&amp;F48</f>
        <v>Q24050972-11-6262-E-DST-0008</v>
      </c>
      <c r="J48" s="39" t="s">
        <v>62</v>
      </c>
      <c r="K48" s="33" t="str">
        <f>VLOOKUP(C48,'PPE WBS Codes'!$E$3:$F$79,2,0)</f>
        <v>Emergency Power Substation 1 and Control Room 1</v>
      </c>
      <c r="L48" s="39" t="s">
        <v>162</v>
      </c>
      <c r="M48" s="39" t="s">
        <v>165</v>
      </c>
      <c r="N48" s="33" t="str">
        <f>K48&amp;" - "&amp;L48&amp;" - "&amp;M48&amp;" - "&amp;J48</f>
        <v>Emergency Power Substation 1 and Control Room 1 - Mini-substation - 1MVA Mini-substation, 11/0.4kV - Datasheet - Sht 1 of 1</v>
      </c>
      <c r="O48" s="134"/>
      <c r="P48" s="134"/>
      <c r="Q48" s="33" t="str">
        <f>IFERROR(VLOOKUP(PPE_PH1_CDDL[[#This Row],[RDMC Document Number]],[3]Docs!$B:$F,4,0),"No Placeholder Yet")</f>
        <v>RES - Reserved Placeholder</v>
      </c>
      <c r="R48" s="33" t="str">
        <f>IFERROR(VLOOKUP(PPE_PH1_CDDL[[#This Row],[RDMC Document Number]],[3]Docs!$B:$F,5,0),"No Placeholder Yet")</f>
        <v>Pending</v>
      </c>
      <c r="S48" s="137">
        <f t="shared" si="6"/>
        <v>0</v>
      </c>
      <c r="T48" s="39" t="s">
        <v>56</v>
      </c>
      <c r="U48" s="39"/>
      <c r="V48" s="178">
        <v>46157</v>
      </c>
      <c r="W48" s="33" t="s">
        <v>162</v>
      </c>
      <c r="X48" s="39" t="s">
        <v>166</v>
      </c>
      <c r="Y48" s="39"/>
      <c r="Z48" s="39"/>
      <c r="AA48" s="39"/>
      <c r="AB48" s="152" t="s">
        <v>3165</v>
      </c>
    </row>
    <row r="49" spans="1:28" ht="21.75" customHeight="1" x14ac:dyDescent="0.25">
      <c r="A49" s="37" t="s">
        <v>30</v>
      </c>
      <c r="B49" s="37" t="s">
        <v>31</v>
      </c>
      <c r="C49" s="39">
        <v>6292</v>
      </c>
      <c r="D49" s="39" t="s">
        <v>52</v>
      </c>
      <c r="E49" s="39" t="s">
        <v>82</v>
      </c>
      <c r="F49" s="128" t="s">
        <v>101</v>
      </c>
      <c r="G49" s="39" t="s">
        <v>35</v>
      </c>
      <c r="H49" s="39" t="str">
        <f t="shared" si="0"/>
        <v>6105AK124-6292-EDST-0005</v>
      </c>
      <c r="I49" s="39" t="str">
        <f>"Q24050972"&amp;"-"&amp;"08"&amp;"-"&amp;C49&amp;"-"&amp;D49&amp;"-"&amp;E49&amp;"-"&amp;F49</f>
        <v>Q24050972-08-6292-E-DST-0005</v>
      </c>
      <c r="J49" s="39"/>
      <c r="K49" s="33" t="str">
        <f>VLOOKUP(C49,'PPE WBS Codes'!$E$3:$F$79,2,0)</f>
        <v>11/33 kV Solar PV Substation 1 and Control Room 1</v>
      </c>
      <c r="L49" s="39" t="s">
        <v>167</v>
      </c>
      <c r="M49" s="39" t="s">
        <v>168</v>
      </c>
      <c r="N49" s="33" t="str">
        <f>K49&amp;" - "&amp;L49&amp;" - "&amp;M49</f>
        <v xml:space="preserve">11/33 kV Solar PV Substation 1 and Control Room 1 -  On-Site Power Supply &amp; Transmission - MV 33kV Solar PV Data Sheet </v>
      </c>
      <c r="O49" s="134"/>
      <c r="P49" s="134"/>
      <c r="Q49" s="33" t="str">
        <f>IFERROR(VLOOKUP(PPE_PH1_CDDL[[#This Row],[RDMC Document Number]],[3]Docs!$B:$F,4,0),"No Placeholder Yet")</f>
        <v>RES - Reserved Placeholder</v>
      </c>
      <c r="R49" s="33" t="str">
        <f>IFERROR(VLOOKUP(PPE_PH1_CDDL[[#This Row],[RDMC Document Number]],[3]Docs!$B:$F,5,0),"No Placeholder Yet")</f>
        <v>Pending</v>
      </c>
      <c r="S49" s="137">
        <f t="shared" si="6"/>
        <v>0</v>
      </c>
      <c r="T49" s="39" t="s">
        <v>93</v>
      </c>
      <c r="U49" s="39"/>
      <c r="V49" s="178">
        <v>46157</v>
      </c>
      <c r="W49" s="33" t="s">
        <v>167</v>
      </c>
      <c r="X49" s="39" t="s">
        <v>169</v>
      </c>
      <c r="Y49" s="39"/>
      <c r="Z49" s="39"/>
      <c r="AA49" s="39"/>
      <c r="AB49" s="152" t="s">
        <v>3165</v>
      </c>
    </row>
    <row r="50" spans="1:28" ht="21.75" customHeight="1" x14ac:dyDescent="0.25">
      <c r="A50" s="37" t="s">
        <v>30</v>
      </c>
      <c r="B50" s="37" t="s">
        <v>31</v>
      </c>
      <c r="C50" s="39" t="s">
        <v>5</v>
      </c>
      <c r="D50" s="39" t="s">
        <v>52</v>
      </c>
      <c r="E50" s="39" t="s">
        <v>82</v>
      </c>
      <c r="F50" s="128" t="s">
        <v>170</v>
      </c>
      <c r="G50" s="39" t="s">
        <v>35</v>
      </c>
      <c r="H50" s="39" t="str">
        <f t="shared" si="0"/>
        <v>6105AK124-0100-EDST-0007</v>
      </c>
      <c r="I50" s="39" t="str">
        <f>"Q24050972"&amp;"-"&amp;"11"&amp;"-"&amp;C50&amp;"-"&amp;D50&amp;"-"&amp;E50&amp;"-"&amp;F50</f>
        <v>Q24050972-11-0100-E-DST-0007</v>
      </c>
      <c r="J50" s="39" t="s">
        <v>62</v>
      </c>
      <c r="K50" s="33" t="str">
        <f>VLOOKUP(C50,'PPE WBS Codes'!$E$3:$F$79,2,0)</f>
        <v>Project Site Wide</v>
      </c>
      <c r="L50" s="39" t="s">
        <v>171</v>
      </c>
      <c r="M50" s="39" t="s">
        <v>172</v>
      </c>
      <c r="N50" s="33" t="str">
        <f t="shared" ref="N50:N56" si="7">K50&amp;" - "&amp;L50&amp;" - "&amp;M50&amp;" - "&amp;J50</f>
        <v>Project Site Wide - Battery Tripping Units (BTU) - Sub-Station BTU (110Vdc) - Sht 1 of 1</v>
      </c>
      <c r="O50" s="134"/>
      <c r="P50" s="134"/>
      <c r="Q50" s="33" t="str">
        <f>IFERROR(VLOOKUP(PPE_PH1_CDDL[[#This Row],[RDMC Document Number]],[3]Docs!$B:$F,4,0),"No Placeholder Yet")</f>
        <v>RES - Reserved Placeholder</v>
      </c>
      <c r="R50" s="33" t="str">
        <f>IFERROR(VLOOKUP(PPE_PH1_CDDL[[#This Row],[RDMC Document Number]],[3]Docs!$B:$F,5,0),"No Placeholder Yet")</f>
        <v>Pending</v>
      </c>
      <c r="S50" s="137">
        <f t="shared" si="6"/>
        <v>0</v>
      </c>
      <c r="T50" s="39" t="s">
        <v>56</v>
      </c>
      <c r="U50" s="39"/>
      <c r="V50" s="178">
        <v>46157</v>
      </c>
      <c r="W50" s="39" t="s">
        <v>172</v>
      </c>
      <c r="X50" s="39" t="s">
        <v>171</v>
      </c>
      <c r="Y50" s="39"/>
      <c r="Z50" s="39"/>
      <c r="AA50" s="39"/>
      <c r="AB50" s="152" t="s">
        <v>3165</v>
      </c>
    </row>
    <row r="51" spans="1:28" ht="21.75" customHeight="1" x14ac:dyDescent="0.2">
      <c r="A51" s="37" t="s">
        <v>30</v>
      </c>
      <c r="B51" s="37" t="s">
        <v>31</v>
      </c>
      <c r="C51" s="39">
        <v>6262</v>
      </c>
      <c r="D51" s="39" t="s">
        <v>52</v>
      </c>
      <c r="E51" s="39" t="s">
        <v>82</v>
      </c>
      <c r="F51" s="128" t="s">
        <v>173</v>
      </c>
      <c r="G51" s="39" t="s">
        <v>35</v>
      </c>
      <c r="H51" s="39" t="str">
        <f t="shared" si="0"/>
        <v>6105AK124-6262-EDST-0009</v>
      </c>
      <c r="I51" s="185" t="str">
        <f>CONCATENATE(C51,,D51,"-",E51,"-",F51,G51,"-",H51)</f>
        <v>6262E-DST-0009A-6105AK124-6262-EDST-0009</v>
      </c>
      <c r="J51" s="39" t="s">
        <v>62</v>
      </c>
      <c r="K51" s="33" t="str">
        <f>VLOOKUP(C51,'PPE WBS Codes'!$E$3:$F$79,2,0)</f>
        <v>Emergency Power Substation 1 and Control Room 1</v>
      </c>
      <c r="L51" s="39" t="s">
        <v>156</v>
      </c>
      <c r="M51" s="39" t="s">
        <v>174</v>
      </c>
      <c r="N51" s="33" t="str">
        <f t="shared" si="7"/>
        <v>Emergency Power Substation 1 and Control Room 1 - Neutral Earthing Resistor - 690V NER (300A) - Sht 1 of 1</v>
      </c>
      <c r="O51" s="134"/>
      <c r="P51" s="134"/>
      <c r="Q51" s="33" t="str">
        <f>IFERROR(VLOOKUP(PPE_PH1_CDDL[[#This Row],[RDMC Document Number]],[3]Docs!$B:$F,4,0),"No Placeholder Yet")</f>
        <v>RES - Reserved Placeholder</v>
      </c>
      <c r="R51" s="33" t="str">
        <f>IFERROR(VLOOKUP(PPE_PH1_CDDL[[#This Row],[RDMC Document Number]],[3]Docs!$B:$F,5,0),"No Placeholder Yet")</f>
        <v>Pending</v>
      </c>
      <c r="S51" s="137">
        <f t="shared" si="6"/>
        <v>0</v>
      </c>
      <c r="T51" s="39" t="s">
        <v>56</v>
      </c>
      <c r="U51" s="39"/>
      <c r="V51" s="178">
        <v>46157</v>
      </c>
      <c r="W51" s="39" t="s">
        <v>156</v>
      </c>
      <c r="X51" s="39" t="s">
        <v>174</v>
      </c>
      <c r="Y51" s="39"/>
      <c r="Z51" s="39"/>
      <c r="AA51" s="39"/>
      <c r="AB51" s="152" t="s">
        <v>3165</v>
      </c>
    </row>
    <row r="52" spans="1:28" ht="21.75" customHeight="1" x14ac:dyDescent="0.25">
      <c r="A52" s="37" t="s">
        <v>30</v>
      </c>
      <c r="B52" s="37" t="s">
        <v>31</v>
      </c>
      <c r="C52" s="39">
        <v>6286</v>
      </c>
      <c r="D52" s="39" t="s">
        <v>52</v>
      </c>
      <c r="E52" s="39" t="s">
        <v>82</v>
      </c>
      <c r="F52" s="128" t="s">
        <v>161</v>
      </c>
      <c r="G52" s="39" t="s">
        <v>35</v>
      </c>
      <c r="H52" s="39" t="str">
        <f t="shared" si="0"/>
        <v>6105AK124-6286-EDST-0006</v>
      </c>
      <c r="I52" s="39" t="str">
        <f>"Q24050972"&amp;"-"&amp;"07"&amp;"-"&amp;C52&amp;"-"&amp;D52&amp;"-"&amp;E52&amp;"-"&amp;F52</f>
        <v>Q24050972-07-6286-E-DST-0006</v>
      </c>
      <c r="J52" s="39" t="s">
        <v>62</v>
      </c>
      <c r="K52" s="33" t="str">
        <f>VLOOKUP(C52,'PPE WBS Codes'!$E$3:$F$79,2,0)</f>
        <v>Primary Crushing</v>
      </c>
      <c r="L52" s="39" t="s">
        <v>175</v>
      </c>
      <c r="M52" s="39" t="s">
        <v>176</v>
      </c>
      <c r="N52" s="33" t="str">
        <f t="shared" si="7"/>
        <v>Primary Crushing - Auxiliary Supply - 250kVA, Mini-substation, 11/0.4kV - Datasheet - Sht 1 of 1</v>
      </c>
      <c r="O52" s="134"/>
      <c r="P52" s="134"/>
      <c r="Q52" s="33" t="str">
        <f>IFERROR(VLOOKUP(PPE_PH1_CDDL[[#This Row],[RDMC Document Number]],[3]Docs!$B:$F,4,0),"No Placeholder Yet")</f>
        <v>RES - Reserved Placeholder</v>
      </c>
      <c r="R52" s="33" t="str">
        <f>IFERROR(VLOOKUP(PPE_PH1_CDDL[[#This Row],[RDMC Document Number]],[3]Docs!$B:$F,5,0),"No Placeholder Yet")</f>
        <v>Pending</v>
      </c>
      <c r="S52" s="137">
        <f>IF(AND(N52&lt;&gt;"",O52&lt;&gt;"",R52="Approved"),100%,
 IF(AND(N52&lt;&gt;"",O52&lt;&gt;""),66.67%,
 IF(N52&lt;&gt;"",33.33%,
 0)))</f>
        <v>0.33329999999999999</v>
      </c>
      <c r="T52" s="39" t="s">
        <v>56</v>
      </c>
      <c r="U52" s="39"/>
      <c r="V52" s="178">
        <v>46157</v>
      </c>
      <c r="W52" s="39" t="s">
        <v>175</v>
      </c>
      <c r="X52" s="39" t="s">
        <v>177</v>
      </c>
      <c r="Y52" s="39"/>
      <c r="Z52" s="39"/>
      <c r="AA52" s="39"/>
      <c r="AB52" s="152" t="s">
        <v>3165</v>
      </c>
    </row>
    <row r="53" spans="1:28" ht="21.75" customHeight="1" x14ac:dyDescent="0.25">
      <c r="A53" s="37" t="s">
        <v>30</v>
      </c>
      <c r="B53" s="37" t="s">
        <v>31</v>
      </c>
      <c r="C53" s="39" t="s">
        <v>5</v>
      </c>
      <c r="D53" s="39" t="s">
        <v>52</v>
      </c>
      <c r="E53" s="39" t="s">
        <v>82</v>
      </c>
      <c r="F53" s="128" t="s">
        <v>108</v>
      </c>
      <c r="G53" s="39" t="s">
        <v>35</v>
      </c>
      <c r="H53" s="39" t="str">
        <f t="shared" si="0"/>
        <v>6105AK124-0100-EDST-0008</v>
      </c>
      <c r="I53" s="39" t="str">
        <f>"Q24050972"&amp;"-"&amp;"12"&amp;"-"&amp;C53&amp;"-"&amp;D53&amp;"-"&amp;E53&amp;"-"&amp;F53</f>
        <v>Q24050972-12-0100-E-DST-0008</v>
      </c>
      <c r="J53" s="39" t="s">
        <v>62</v>
      </c>
      <c r="K53" s="33" t="str">
        <f>VLOOKUP(C53,'PPE WBS Codes'!$E$3:$F$79,2,0)</f>
        <v>Project Site Wide</v>
      </c>
      <c r="L53" s="39" t="s">
        <v>175</v>
      </c>
      <c r="M53" s="39" t="s">
        <v>178</v>
      </c>
      <c r="N53" s="33" t="str">
        <f t="shared" si="7"/>
        <v>Project Site Wide - Auxiliary Supply - 250kVA Mini-substation, 33/0.4kV - Datasheet - Sht 1 of 1</v>
      </c>
      <c r="O53" s="134"/>
      <c r="P53" s="134"/>
      <c r="Q53" s="33" t="str">
        <f>IFERROR(VLOOKUP(PPE_PH1_CDDL[[#This Row],[RDMC Document Number]],[3]Docs!$B:$F,4,0),"No Placeholder Yet")</f>
        <v>RES - Reserved Placeholder</v>
      </c>
      <c r="R53" s="33" t="str">
        <f>IFERROR(VLOOKUP(PPE_PH1_CDDL[[#This Row],[RDMC Document Number]],[3]Docs!$B:$F,5,0),"No Placeholder Yet")</f>
        <v>Pending</v>
      </c>
      <c r="S53" s="137">
        <f t="shared" ref="S53:S115" si="8">IF(AND(O53&lt;&gt;"",P53&lt;&gt;"",R53="Approved"),100%,
 IF(AND(O53&lt;&gt;"",P53&lt;&gt;""),66.67%,
 IF(O53&lt;&gt;"",33.33%,
 0)))</f>
        <v>0</v>
      </c>
      <c r="T53" s="39" t="s">
        <v>56</v>
      </c>
      <c r="U53" s="39"/>
      <c r="V53" s="178">
        <v>46157</v>
      </c>
      <c r="W53" s="39" t="s">
        <v>175</v>
      </c>
      <c r="X53" s="39" t="s">
        <v>179</v>
      </c>
      <c r="Y53" s="39"/>
      <c r="Z53" s="39"/>
      <c r="AA53" s="39"/>
      <c r="AB53" s="152" t="s">
        <v>3165</v>
      </c>
    </row>
    <row r="54" spans="1:28" ht="21.75" customHeight="1" x14ac:dyDescent="0.25">
      <c r="A54" s="37" t="s">
        <v>30</v>
      </c>
      <c r="B54" s="37" t="s">
        <v>31</v>
      </c>
      <c r="C54" s="39" t="s">
        <v>5</v>
      </c>
      <c r="D54" s="39" t="s">
        <v>52</v>
      </c>
      <c r="E54" s="39" t="s">
        <v>82</v>
      </c>
      <c r="F54" s="128" t="s">
        <v>173</v>
      </c>
      <c r="G54" s="39">
        <v>0</v>
      </c>
      <c r="H54" s="39" t="str">
        <f t="shared" si="0"/>
        <v>6105AK124-0100-EDST-0009</v>
      </c>
      <c r="I54" s="39" t="str">
        <f>"Q24050972"&amp;"-"&amp;"12"&amp;"-"&amp;C54&amp;"-"&amp;D54&amp;"-"&amp;E54&amp;"-"&amp;F54</f>
        <v>Q24050972-12-0100-E-DST-0009</v>
      </c>
      <c r="J54" s="39" t="s">
        <v>62</v>
      </c>
      <c r="K54" s="33" t="str">
        <f>VLOOKUP(C54,'PPE WBS Codes'!$E$3:$F$79,2,0)</f>
        <v>Project Site Wide</v>
      </c>
      <c r="L54" s="39" t="s">
        <v>180</v>
      </c>
      <c r="M54" s="39" t="s">
        <v>181</v>
      </c>
      <c r="N54" s="33" t="str">
        <f t="shared" si="7"/>
        <v>Project Site Wide - Insulation Monitoring &amp; High Impedance Earthing - IM-Flex - 690Vac - General Arrangement - Sht 1 of 1</v>
      </c>
      <c r="O54" s="134">
        <v>46006</v>
      </c>
      <c r="P54" s="134">
        <v>46043</v>
      </c>
      <c r="Q54" s="33" t="str">
        <f>IFERROR(VLOOKUP(PPE_PH1_CDDL[[#This Row],[RDMC Document Number]],[3]Docs!$B:$F,4,0),"No Placeholder Yet")</f>
        <v>IFC - Issued for Construction</v>
      </c>
      <c r="R54" s="33" t="str">
        <f>IFERROR(VLOOKUP(PPE_PH1_CDDL[[#This Row],[RDMC Document Number]],[3]Docs!$B:$F,5,0),"No Placeholder Yet")</f>
        <v>Approved</v>
      </c>
      <c r="S54" s="137">
        <f t="shared" si="8"/>
        <v>1</v>
      </c>
      <c r="T54" s="39" t="s">
        <v>56</v>
      </c>
      <c r="U54" s="190" t="s">
        <v>3162</v>
      </c>
      <c r="V54" s="178"/>
      <c r="W54" s="39" t="s">
        <v>182</v>
      </c>
      <c r="X54" s="39" t="s">
        <v>183</v>
      </c>
      <c r="Y54" s="39"/>
      <c r="Z54" s="39"/>
      <c r="AA54" s="39"/>
      <c r="AB54" s="152" t="s">
        <v>3165</v>
      </c>
    </row>
    <row r="55" spans="1:28" ht="21.75" customHeight="1" x14ac:dyDescent="0.25">
      <c r="A55" s="37" t="s">
        <v>30</v>
      </c>
      <c r="B55" s="37" t="s">
        <v>31</v>
      </c>
      <c r="C55" s="39" t="s">
        <v>5</v>
      </c>
      <c r="D55" s="39" t="s">
        <v>52</v>
      </c>
      <c r="E55" s="39" t="s">
        <v>82</v>
      </c>
      <c r="F55" s="128" t="s">
        <v>184</v>
      </c>
      <c r="G55" s="39">
        <v>0</v>
      </c>
      <c r="H55" s="39" t="str">
        <f t="shared" si="0"/>
        <v>6105AK124-0100-EDST-0010</v>
      </c>
      <c r="I55" s="39" t="str">
        <f>"Q24050972"&amp;"-"&amp;"12"&amp;"-"&amp;C55&amp;"-"&amp;D55&amp;"-"&amp;E55&amp;"-"&amp;F55</f>
        <v>Q24050972-12-0100-E-DST-0010</v>
      </c>
      <c r="J55" s="39" t="s">
        <v>151</v>
      </c>
      <c r="K55" s="33" t="str">
        <f>VLOOKUP(C55,'PPE WBS Codes'!$E$3:$F$79,2,0)</f>
        <v>Project Site Wide</v>
      </c>
      <c r="L55" s="10" t="s">
        <v>180</v>
      </c>
      <c r="M55" s="39" t="s">
        <v>185</v>
      </c>
      <c r="N55" s="33" t="str">
        <f t="shared" si="7"/>
        <v>Project Site Wide - Insulation Monitoring &amp; High Impedance Earthing - IM-Flex - 690Vac - Circuit Diagram - Sht 1 of 2</v>
      </c>
      <c r="O55" s="134">
        <v>46006</v>
      </c>
      <c r="P55" s="134">
        <v>46043</v>
      </c>
      <c r="Q55" s="33" t="str">
        <f>IFERROR(VLOOKUP(PPE_PH1_CDDL[[#This Row],[RDMC Document Number]],[3]Docs!$B:$F,4,0),"No Placeholder Yet")</f>
        <v>IFC - Issued for Construction</v>
      </c>
      <c r="R55" s="33" t="str">
        <f>IFERROR(VLOOKUP(PPE_PH1_CDDL[[#This Row],[RDMC Document Number]],[3]Docs!$B:$F,5,0),"No Placeholder Yet")</f>
        <v>Approved</v>
      </c>
      <c r="S55" s="137">
        <f t="shared" si="8"/>
        <v>1</v>
      </c>
      <c r="T55" s="39" t="s">
        <v>56</v>
      </c>
      <c r="U55" s="190" t="s">
        <v>3162</v>
      </c>
      <c r="V55" s="178"/>
      <c r="W55" s="39" t="s">
        <v>182</v>
      </c>
      <c r="X55" s="39" t="s">
        <v>186</v>
      </c>
      <c r="Y55" s="39"/>
      <c r="Z55" s="39"/>
      <c r="AA55" s="39"/>
      <c r="AB55" s="152" t="s">
        <v>3165</v>
      </c>
    </row>
    <row r="56" spans="1:28" ht="21.75" customHeight="1" x14ac:dyDescent="0.25">
      <c r="A56" s="37" t="s">
        <v>30</v>
      </c>
      <c r="B56" s="37" t="s">
        <v>31</v>
      </c>
      <c r="C56" s="39" t="s">
        <v>5</v>
      </c>
      <c r="D56" s="39" t="s">
        <v>52</v>
      </c>
      <c r="E56" s="39" t="s">
        <v>82</v>
      </c>
      <c r="F56" s="128" t="s">
        <v>187</v>
      </c>
      <c r="G56" s="39">
        <v>0</v>
      </c>
      <c r="H56" s="39" t="str">
        <f t="shared" si="0"/>
        <v>6105AK124-0100-EDST-0011</v>
      </c>
      <c r="I56" s="39" t="str">
        <f>"Q24050972"&amp;"-"&amp;"12"&amp;"-"&amp;C56&amp;"-"&amp;D56&amp;"-"&amp;E56&amp;"-"&amp;F56</f>
        <v>Q24050972-12-0100-E-DST-0011</v>
      </c>
      <c r="J56" s="39" t="s">
        <v>188</v>
      </c>
      <c r="K56" s="33" t="str">
        <f>VLOOKUP(C56,'PPE WBS Codes'!$E$3:$F$79,2,0)</f>
        <v>Project Site Wide</v>
      </c>
      <c r="L56" s="39" t="s">
        <v>180</v>
      </c>
      <c r="M56" s="39" t="s">
        <v>185</v>
      </c>
      <c r="N56" s="33" t="str">
        <f t="shared" si="7"/>
        <v>Project Site Wide - Insulation Monitoring &amp; High Impedance Earthing - IM-Flex - 690Vac - Circuit Diagram - Sht 2 of 2</v>
      </c>
      <c r="O56" s="134">
        <v>46006</v>
      </c>
      <c r="P56" s="134">
        <v>46162</v>
      </c>
      <c r="Q56" s="33" t="str">
        <f>IFERROR(VLOOKUP(PPE_PH1_CDDL[[#This Row],[RDMC Document Number]],[3]Docs!$B:$F,4,0),"No Placeholder Yet")</f>
        <v>IFC - Issued for Construction</v>
      </c>
      <c r="R56" s="33" t="str">
        <f>IFERROR(VLOOKUP(PPE_PH1_CDDL[[#This Row],[RDMC Document Number]],[3]Docs!$B:$F,5,0),"No Placeholder Yet")</f>
        <v>Rejected - Revise &amp; Resubmit</v>
      </c>
      <c r="S56" s="137">
        <f t="shared" si="8"/>
        <v>0.66670000000000007</v>
      </c>
      <c r="T56" s="39" t="s">
        <v>56</v>
      </c>
      <c r="U56" s="39"/>
      <c r="V56" s="178"/>
      <c r="W56" s="39" t="s">
        <v>182</v>
      </c>
      <c r="X56" s="39" t="s">
        <v>186</v>
      </c>
      <c r="Y56" s="39"/>
      <c r="Z56" s="39"/>
      <c r="AA56" s="39"/>
      <c r="AB56" s="152" t="s">
        <v>3165</v>
      </c>
    </row>
    <row r="57" spans="1:28" ht="21.75" customHeight="1" x14ac:dyDescent="0.25">
      <c r="A57" s="37" t="s">
        <v>30</v>
      </c>
      <c r="B57" s="37" t="s">
        <v>31</v>
      </c>
      <c r="C57" s="39">
        <v>6262</v>
      </c>
      <c r="D57" s="39" t="s">
        <v>52</v>
      </c>
      <c r="E57" s="39" t="s">
        <v>82</v>
      </c>
      <c r="F57" s="128" t="s">
        <v>184</v>
      </c>
      <c r="G57" s="39" t="s">
        <v>35</v>
      </c>
      <c r="H57" s="39" t="str">
        <f t="shared" si="0"/>
        <v>6105AK124-6262-EDST-0010</v>
      </c>
      <c r="I57" s="39" t="str">
        <f>"Q24050972"&amp;"-"&amp;"12"&amp;"-"&amp;C57&amp;"-"&amp;D57&amp;"-"&amp;E57&amp;"-"&amp;F57</f>
        <v>Q24050972-12-6262-E-DST-0010</v>
      </c>
      <c r="J57" s="39"/>
      <c r="K57" s="33" t="str">
        <f>VLOOKUP(C57,'PPE WBS Codes'!$E$3:$F$79,2,0)</f>
        <v>Emergency Power Substation 1 and Control Room 1</v>
      </c>
      <c r="L57" s="39" t="s">
        <v>189</v>
      </c>
      <c r="M57" s="39" t="s">
        <v>84</v>
      </c>
      <c r="N57" s="33" t="str">
        <f>K57&amp;" - "&amp;L57&amp;" - "&amp;M57</f>
        <v>Emergency Power Substation 1 and Control Room 1 - High Impedance Earthing  - Datasheet</v>
      </c>
      <c r="O57" s="134"/>
      <c r="P57" s="134"/>
      <c r="Q57" s="33" t="str">
        <f>IFERROR(VLOOKUP(PPE_PH1_CDDL[[#This Row],[RDMC Document Number]],[3]Docs!$B:$F,4,0),"No Placeholder Yet")</f>
        <v>RES - Reserved Placeholder</v>
      </c>
      <c r="R57" s="33" t="str">
        <f>IFERROR(VLOOKUP(PPE_PH1_CDDL[[#This Row],[RDMC Document Number]],[3]Docs!$B:$F,5,0),"No Placeholder Yet")</f>
        <v>Pending</v>
      </c>
      <c r="S57" s="137">
        <f t="shared" si="8"/>
        <v>0</v>
      </c>
      <c r="T57" s="39" t="s">
        <v>190</v>
      </c>
      <c r="U57" s="39"/>
      <c r="V57" s="178">
        <v>46203</v>
      </c>
      <c r="W57" s="39" t="s">
        <v>191</v>
      </c>
      <c r="X57" s="39" t="s">
        <v>84</v>
      </c>
      <c r="Y57" s="39"/>
      <c r="Z57" s="39"/>
      <c r="AA57" s="39"/>
      <c r="AB57" s="152" t="s">
        <v>3165</v>
      </c>
    </row>
    <row r="58" spans="1:28" ht="21.75" customHeight="1" x14ac:dyDescent="0.25">
      <c r="A58" s="37" t="s">
        <v>30</v>
      </c>
      <c r="B58" s="37" t="s">
        <v>31</v>
      </c>
      <c r="C58" s="39">
        <v>6282</v>
      </c>
      <c r="D58" s="39" t="s">
        <v>52</v>
      </c>
      <c r="E58" s="39" t="s">
        <v>82</v>
      </c>
      <c r="F58" s="128" t="s">
        <v>34</v>
      </c>
      <c r="G58" s="39" t="s">
        <v>35</v>
      </c>
      <c r="H58" s="39" t="str">
        <f t="shared" si="0"/>
        <v>6105AK124-6282-EDST-0001</v>
      </c>
      <c r="I58" s="39" t="str">
        <f>"Q24050972"&amp;"-"&amp;"01"&amp;"-"&amp;C58&amp;"-"&amp;D58&amp;"-"&amp;E58&amp;"-"&amp;F58</f>
        <v>Q24050972-01-6282-E-DST-0001</v>
      </c>
      <c r="J58" s="39" t="s">
        <v>62</v>
      </c>
      <c r="K58" s="33" t="str">
        <f>VLOOKUP(C58,'PPE WBS Codes'!$E$3:$F$79,2,0)</f>
        <v>Potable Water Treatment Plant</v>
      </c>
      <c r="L58" s="39" t="s">
        <v>3186</v>
      </c>
      <c r="M58" s="39" t="s">
        <v>3187</v>
      </c>
      <c r="N58" s="33" t="str">
        <f>K58&amp;" - "&amp;L58&amp;" - "&amp;M58</f>
        <v>Potable Water Treatment Plant - Pole Mounted Transformer - 500kVA, 33/0.69kV</v>
      </c>
      <c r="O58" s="134"/>
      <c r="P58" s="134"/>
      <c r="Q58" s="33" t="str">
        <f>IFERROR(VLOOKUP(PPE_PH1_CDDL[[#This Row],[RDMC Document Number]],[3]Docs!$B:$F,4,0),"No Placeholder Yet")</f>
        <v>RES - Reserved Placeholder</v>
      </c>
      <c r="R58" s="33" t="str">
        <f>IFERROR(VLOOKUP(PPE_PH1_CDDL[[#This Row],[RDMC Document Number]],[3]Docs!$B:$F,5,0),"No Placeholder Yet")</f>
        <v>Pending</v>
      </c>
      <c r="S58" s="137">
        <f t="shared" si="8"/>
        <v>0</v>
      </c>
      <c r="T58" s="39" t="s">
        <v>190</v>
      </c>
      <c r="U58" s="39"/>
      <c r="V58" s="178">
        <v>46203</v>
      </c>
      <c r="W58" s="39" t="s">
        <v>162</v>
      </c>
      <c r="X58" s="39" t="s">
        <v>84</v>
      </c>
      <c r="Y58" s="39"/>
      <c r="Z58" s="39"/>
      <c r="AA58" s="39"/>
      <c r="AB58" s="152" t="s">
        <v>3165</v>
      </c>
    </row>
    <row r="59" spans="1:28" ht="21.75" customHeight="1" x14ac:dyDescent="0.25">
      <c r="A59" s="37" t="s">
        <v>30</v>
      </c>
      <c r="B59" s="37" t="s">
        <v>31</v>
      </c>
      <c r="C59" s="39">
        <v>6286</v>
      </c>
      <c r="D59" s="39" t="s">
        <v>52</v>
      </c>
      <c r="E59" s="39" t="s">
        <v>192</v>
      </c>
      <c r="F59" s="128" t="s">
        <v>34</v>
      </c>
      <c r="G59" s="39" t="s">
        <v>35</v>
      </c>
      <c r="H59" s="39" t="str">
        <f t="shared" si="0"/>
        <v>6105AK124-6286-EDTL-0001</v>
      </c>
      <c r="I59" s="39" t="str">
        <f>"Q24050972"&amp;"-"&amp;"07"&amp;"-"&amp;C59&amp;"-"&amp;D59&amp;"-"&amp;E59&amp;"-"&amp;F59</f>
        <v>Q24050972-07-6286-E-DTL-0001</v>
      </c>
      <c r="J59" s="39" t="s">
        <v>193</v>
      </c>
      <c r="K59" s="33" t="str">
        <f>VLOOKUP(C59,'PPE WBS Codes'!$E$3:$F$79,2,0)</f>
        <v>Primary Crushing</v>
      </c>
      <c r="L59" s="39" t="s">
        <v>194</v>
      </c>
      <c r="M59" s="39" t="s">
        <v>195</v>
      </c>
      <c r="N59" s="33" t="str">
        <f>K59&amp;" - "&amp;L59&amp;" - "&amp;M59&amp;" - "&amp;J59</f>
        <v>Primary Crushing - Auxiliary 400V AC Panel 2 - Details - Sht 3 of 3</v>
      </c>
      <c r="O59" s="134"/>
      <c r="P59" s="134"/>
      <c r="Q59" s="33" t="str">
        <f>IFERROR(VLOOKUP(PPE_PH1_CDDL[[#This Row],[RDMC Document Number]],[3]Docs!$B:$F,4,0),"No Placeholder Yet")</f>
        <v>RES - Reserved Placeholder</v>
      </c>
      <c r="R59" s="33" t="str">
        <f>IFERROR(VLOOKUP(PPE_PH1_CDDL[[#This Row],[RDMC Document Number]],[3]Docs!$B:$F,5,0),"No Placeholder Yet")</f>
        <v>Pending</v>
      </c>
      <c r="S59" s="137">
        <f t="shared" si="8"/>
        <v>0</v>
      </c>
      <c r="T59" s="39" t="s">
        <v>56</v>
      </c>
      <c r="U59" s="39"/>
      <c r="V59" s="12" t="s">
        <v>57</v>
      </c>
      <c r="W59" s="39" t="s">
        <v>194</v>
      </c>
      <c r="X59" s="39" t="s">
        <v>195</v>
      </c>
      <c r="Y59" s="39"/>
      <c r="Z59" s="39"/>
      <c r="AA59" s="39"/>
      <c r="AB59" s="152" t="s">
        <v>3165</v>
      </c>
    </row>
    <row r="60" spans="1:28" ht="21.75" customHeight="1" x14ac:dyDescent="0.25">
      <c r="A60" s="37" t="s">
        <v>30</v>
      </c>
      <c r="B60" s="37" t="s">
        <v>31</v>
      </c>
      <c r="C60" s="39">
        <v>6286</v>
      </c>
      <c r="D60" s="39" t="s">
        <v>52</v>
      </c>
      <c r="E60" s="39" t="s">
        <v>192</v>
      </c>
      <c r="F60" s="128" t="s">
        <v>46</v>
      </c>
      <c r="G60" s="39" t="s">
        <v>35</v>
      </c>
      <c r="H60" s="39" t="str">
        <f t="shared" si="0"/>
        <v>6105AK124-6286-EDTL-0002</v>
      </c>
      <c r="I60" s="39" t="str">
        <f>"Q24050972"&amp;"-"&amp;"07"&amp;"-"&amp;C60&amp;"-"&amp;D60&amp;"-"&amp;E60&amp;"-"&amp;F60</f>
        <v>Q24050972-07-6286-E-DTL-0002</v>
      </c>
      <c r="J60" s="39" t="s">
        <v>196</v>
      </c>
      <c r="K60" s="33" t="str">
        <f>VLOOKUP(C60,'PPE WBS Codes'!$E$3:$F$79,2,0)</f>
        <v>Primary Crushing</v>
      </c>
      <c r="L60" s="39" t="s">
        <v>194</v>
      </c>
      <c r="M60" s="39" t="s">
        <v>195</v>
      </c>
      <c r="N60" s="33" t="str">
        <f>K60&amp;" - "&amp;L60&amp;" - "&amp;M60&amp;" - "&amp;J60</f>
        <v>Primary Crushing - Auxiliary 400V AC Panel 2 - Details - Sht 2 of 3</v>
      </c>
      <c r="O60" s="134"/>
      <c r="P60" s="134"/>
      <c r="Q60" s="33" t="str">
        <f>IFERROR(VLOOKUP(PPE_PH1_CDDL[[#This Row],[RDMC Document Number]],[3]Docs!$B:$F,4,0),"No Placeholder Yet")</f>
        <v>RES - Reserved Placeholder</v>
      </c>
      <c r="R60" s="33" t="str">
        <f>IFERROR(VLOOKUP(PPE_PH1_CDDL[[#This Row],[RDMC Document Number]],[3]Docs!$B:$F,5,0),"No Placeholder Yet")</f>
        <v>Pending</v>
      </c>
      <c r="S60" s="137">
        <f t="shared" si="8"/>
        <v>0</v>
      </c>
      <c r="T60" s="39" t="s">
        <v>56</v>
      </c>
      <c r="U60" s="39"/>
      <c r="V60" s="12" t="s">
        <v>57</v>
      </c>
      <c r="W60" s="39" t="s">
        <v>194</v>
      </c>
      <c r="X60" s="39" t="s">
        <v>195</v>
      </c>
      <c r="Y60" s="39"/>
      <c r="Z60" s="39"/>
      <c r="AA60" s="39"/>
      <c r="AB60" s="152" t="s">
        <v>3165</v>
      </c>
    </row>
    <row r="61" spans="1:28" ht="21.75" customHeight="1" x14ac:dyDescent="0.25">
      <c r="A61" s="37" t="s">
        <v>30</v>
      </c>
      <c r="B61" s="37" t="s">
        <v>31</v>
      </c>
      <c r="C61" s="39">
        <v>6260</v>
      </c>
      <c r="D61" s="39" t="s">
        <v>52</v>
      </c>
      <c r="E61" s="39" t="s">
        <v>192</v>
      </c>
      <c r="F61" s="128" t="s">
        <v>34</v>
      </c>
      <c r="G61" s="39" t="s">
        <v>35</v>
      </c>
      <c r="H61" s="39" t="str">
        <f t="shared" si="0"/>
        <v>6105AK124-6260-EDTL-0001</v>
      </c>
      <c r="I61" s="39" t="str">
        <f t="shared" ref="I61:I91" si="9">"Q24050972"&amp;"-"&amp;"09"&amp;"-"&amp;C61&amp;"-"&amp;D61&amp;"-"&amp;E61&amp;"-"&amp;F61</f>
        <v>Q24050972-09-6260-E-DTL-0001</v>
      </c>
      <c r="J61" s="39" t="s">
        <v>197</v>
      </c>
      <c r="K61" s="33" t="str">
        <f>VLOOKUP(C61,'PPE WBS Codes'!$E$3:$F$79,2,0)</f>
        <v>Emergency Power Generation (Main Plant)</v>
      </c>
      <c r="L61" s="39" t="s">
        <v>198</v>
      </c>
      <c r="M61" s="39" t="s">
        <v>195</v>
      </c>
      <c r="N61" s="33" t="str">
        <f>K61&amp;" - "&amp;L61&amp;" - "&amp;M61&amp;" - "&amp;J61</f>
        <v>Emergency Power Generation (Main Plant) - Mv Cable Isolator Panel - Details - Sht.4 of 4</v>
      </c>
      <c r="O61" s="134"/>
      <c r="P61" s="134"/>
      <c r="Q61" s="33" t="str">
        <f>IFERROR(VLOOKUP(PPE_PH1_CDDL[[#This Row],[RDMC Document Number]],[3]Docs!$B:$F,4,0),"No Placeholder Yet")</f>
        <v>RES - Reserved Placeholder</v>
      </c>
      <c r="R61" s="33" t="str">
        <f>IFERROR(VLOOKUP(PPE_PH1_CDDL[[#This Row],[RDMC Document Number]],[3]Docs!$B:$F,5,0),"No Placeholder Yet")</f>
        <v>Pending</v>
      </c>
      <c r="S61" s="137">
        <f t="shared" si="8"/>
        <v>0</v>
      </c>
      <c r="T61" s="39" t="s">
        <v>91</v>
      </c>
      <c r="U61" s="39"/>
      <c r="V61" s="12" t="s">
        <v>57</v>
      </c>
      <c r="W61" s="39" t="s">
        <v>198</v>
      </c>
      <c r="X61" s="39" t="s">
        <v>195</v>
      </c>
      <c r="Y61" s="39"/>
      <c r="Z61" s="39"/>
      <c r="AA61" s="39"/>
      <c r="AB61" s="152" t="s">
        <v>3165</v>
      </c>
    </row>
    <row r="62" spans="1:28" ht="21.75" customHeight="1" x14ac:dyDescent="0.25">
      <c r="A62" s="37" t="s">
        <v>30</v>
      </c>
      <c r="B62" s="37" t="s">
        <v>31</v>
      </c>
      <c r="C62" s="39" t="s">
        <v>5</v>
      </c>
      <c r="D62" s="39" t="s">
        <v>145</v>
      </c>
      <c r="E62" s="39" t="s">
        <v>199</v>
      </c>
      <c r="F62" s="128" t="s">
        <v>34</v>
      </c>
      <c r="G62" s="39" t="s">
        <v>35</v>
      </c>
      <c r="H62" s="39" t="str">
        <f t="shared" si="0"/>
        <v>6105AK124-0100-HFRM-0001</v>
      </c>
      <c r="I62" s="39" t="str">
        <f t="shared" si="9"/>
        <v>Q24050972-09-0100-H-FRM-0001</v>
      </c>
      <c r="J62" s="39"/>
      <c r="K62" s="33" t="str">
        <f>VLOOKUP(C62,'PPE WBS Codes'!$E$3:$F$79,2,0)</f>
        <v>Project Site Wide</v>
      </c>
      <c r="L62" s="39" t="s">
        <v>200</v>
      </c>
      <c r="M62" s="39" t="s">
        <v>201</v>
      </c>
      <c r="N62" s="33" t="str">
        <f t="shared" ref="N62:N91" si="10">K62&amp;" - "&amp;L62&amp;" - "&amp;M62</f>
        <v>Project Site Wide - Daily Safety Task Instruction DSTI - Form</v>
      </c>
      <c r="O62" s="134"/>
      <c r="P62" s="134"/>
      <c r="Q62" s="33" t="str">
        <f>IFERROR(VLOOKUP(PPE_PH1_CDDL[[#This Row],[RDMC Document Number]],[3]Docs!$B:$F,4,0),"No Placeholder Yet")</f>
        <v>RES - Reserved Placeholder</v>
      </c>
      <c r="R62" s="33" t="str">
        <f>IFERROR(VLOOKUP(PPE_PH1_CDDL[[#This Row],[RDMC Document Number]],[3]Docs!$B:$F,5,0),"No Placeholder Yet")</f>
        <v>Pending</v>
      </c>
      <c r="S62" s="137">
        <f t="shared" si="8"/>
        <v>0</v>
      </c>
      <c r="T62" s="39" t="s">
        <v>147</v>
      </c>
      <c r="U62" s="39"/>
      <c r="V62" s="178">
        <v>46188</v>
      </c>
      <c r="W62" s="39" t="s">
        <v>200</v>
      </c>
      <c r="X62" s="39" t="s">
        <v>201</v>
      </c>
      <c r="Y62" s="39"/>
      <c r="Z62" s="39"/>
      <c r="AA62" s="39"/>
      <c r="AB62" s="152" t="s">
        <v>3165</v>
      </c>
    </row>
    <row r="63" spans="1:28" ht="21.75" customHeight="1" x14ac:dyDescent="0.25">
      <c r="A63" s="37" t="s">
        <v>30</v>
      </c>
      <c r="B63" s="37" t="s">
        <v>31</v>
      </c>
      <c r="C63" s="39" t="s">
        <v>5</v>
      </c>
      <c r="D63" s="39" t="s">
        <v>145</v>
      </c>
      <c r="E63" s="39" t="s">
        <v>199</v>
      </c>
      <c r="F63" s="128" t="s">
        <v>46</v>
      </c>
      <c r="G63" s="39" t="s">
        <v>35</v>
      </c>
      <c r="H63" s="39" t="str">
        <f t="shared" si="0"/>
        <v>6105AK124-0100-HFRM-0002</v>
      </c>
      <c r="I63" s="39" t="str">
        <f t="shared" si="9"/>
        <v>Q24050972-09-0100-H-FRM-0002</v>
      </c>
      <c r="J63" s="39"/>
      <c r="K63" s="33" t="str">
        <f>VLOOKUP(C63,'PPE WBS Codes'!$E$3:$F$79,2,0)</f>
        <v>Project Site Wide</v>
      </c>
      <c r="L63" s="39" t="s">
        <v>202</v>
      </c>
      <c r="M63" s="39" t="s">
        <v>201</v>
      </c>
      <c r="N63" s="33" t="str">
        <f t="shared" si="10"/>
        <v>Project Site Wide - SHE Risk Assessment Blank - Form</v>
      </c>
      <c r="O63" s="134"/>
      <c r="P63" s="134"/>
      <c r="Q63" s="33" t="str">
        <f>IFERROR(VLOOKUP(PPE_PH1_CDDL[[#This Row],[RDMC Document Number]],[3]Docs!$B:$F,4,0),"No Placeholder Yet")</f>
        <v>RES - Reserved Placeholder</v>
      </c>
      <c r="R63" s="33" t="str">
        <f>IFERROR(VLOOKUP(PPE_PH1_CDDL[[#This Row],[RDMC Document Number]],[3]Docs!$B:$F,5,0),"No Placeholder Yet")</f>
        <v>Pending</v>
      </c>
      <c r="S63" s="137">
        <f t="shared" si="8"/>
        <v>0</v>
      </c>
      <c r="T63" s="39" t="s">
        <v>147</v>
      </c>
      <c r="U63" s="39"/>
      <c r="V63" s="178">
        <v>46188</v>
      </c>
      <c r="W63" s="39" t="s">
        <v>202</v>
      </c>
      <c r="X63" s="39" t="s">
        <v>201</v>
      </c>
      <c r="Y63" s="39"/>
      <c r="Z63" s="39"/>
      <c r="AA63" s="39"/>
      <c r="AB63" s="152" t="s">
        <v>3165</v>
      </c>
    </row>
    <row r="64" spans="1:28" ht="21.75" customHeight="1" x14ac:dyDescent="0.25">
      <c r="A64" s="37" t="s">
        <v>30</v>
      </c>
      <c r="B64" s="37" t="s">
        <v>31</v>
      </c>
      <c r="C64" s="39" t="s">
        <v>5</v>
      </c>
      <c r="D64" s="39" t="s">
        <v>145</v>
      </c>
      <c r="E64" s="39" t="s">
        <v>199</v>
      </c>
      <c r="F64" s="128" t="s">
        <v>48</v>
      </c>
      <c r="G64" s="39" t="s">
        <v>35</v>
      </c>
      <c r="H64" s="39" t="str">
        <f t="shared" ref="H64:H126" si="11">A64&amp;B64&amp;"-"&amp;C64&amp;"-"&amp;D64&amp;E64&amp;"-"&amp;F64</f>
        <v>6105AK124-0100-HFRM-0003</v>
      </c>
      <c r="I64" s="39" t="str">
        <f t="shared" si="9"/>
        <v>Q24050972-09-0100-H-FRM-0003</v>
      </c>
      <c r="J64" s="39"/>
      <c r="K64" s="33" t="str">
        <f>VLOOKUP(C64,'PPE WBS Codes'!$E$3:$F$79,2,0)</f>
        <v>Project Site Wide</v>
      </c>
      <c r="L64" s="39" t="s">
        <v>203</v>
      </c>
      <c r="M64" s="39" t="s">
        <v>201</v>
      </c>
      <c r="N64" s="33" t="str">
        <f t="shared" si="10"/>
        <v>Project Site Wide - Noise SHE Risk Assessment - Form</v>
      </c>
      <c r="O64" s="134"/>
      <c r="P64" s="134"/>
      <c r="Q64" s="33" t="str">
        <f>IFERROR(VLOOKUP(PPE_PH1_CDDL[[#This Row],[RDMC Document Number]],[3]Docs!$B:$F,4,0),"No Placeholder Yet")</f>
        <v>RES - Reserved Placeholder</v>
      </c>
      <c r="R64" s="33" t="str">
        <f>IFERROR(VLOOKUP(PPE_PH1_CDDL[[#This Row],[RDMC Document Number]],[3]Docs!$B:$F,5,0),"No Placeholder Yet")</f>
        <v>Pending</v>
      </c>
      <c r="S64" s="137">
        <f t="shared" si="8"/>
        <v>0</v>
      </c>
      <c r="T64" s="39" t="s">
        <v>147</v>
      </c>
      <c r="U64" s="39"/>
      <c r="V64" s="178">
        <v>46188</v>
      </c>
      <c r="W64" s="39" t="s">
        <v>203</v>
      </c>
      <c r="X64" s="39" t="s">
        <v>201</v>
      </c>
      <c r="Y64" s="39"/>
      <c r="Z64" s="39"/>
      <c r="AA64" s="39"/>
      <c r="AB64" s="152" t="s">
        <v>3165</v>
      </c>
    </row>
    <row r="65" spans="1:28" ht="21.75" customHeight="1" x14ac:dyDescent="0.25">
      <c r="A65" s="37" t="s">
        <v>30</v>
      </c>
      <c r="B65" s="37" t="s">
        <v>31</v>
      </c>
      <c r="C65" s="39" t="s">
        <v>5</v>
      </c>
      <c r="D65" s="39" t="s">
        <v>145</v>
      </c>
      <c r="E65" s="39" t="s">
        <v>199</v>
      </c>
      <c r="F65" s="128" t="s">
        <v>50</v>
      </c>
      <c r="G65" s="39" t="s">
        <v>35</v>
      </c>
      <c r="H65" s="39" t="str">
        <f t="shared" si="11"/>
        <v>6105AK124-0100-HFRM-0004</v>
      </c>
      <c r="I65" s="39" t="str">
        <f t="shared" si="9"/>
        <v>Q24050972-09-0100-H-FRM-0004</v>
      </c>
      <c r="J65" s="39"/>
      <c r="K65" s="33" t="str">
        <f>VLOOKUP(C65,'PPE WBS Codes'!$E$3:$F$79,2,0)</f>
        <v>Project Site Wide</v>
      </c>
      <c r="L65" s="39" t="s">
        <v>204</v>
      </c>
      <c r="M65" s="39" t="s">
        <v>201</v>
      </c>
      <c r="N65" s="33" t="str">
        <f t="shared" si="10"/>
        <v>Project Site Wide - Risk Assessment for First Aid Provision - Form</v>
      </c>
      <c r="O65" s="134"/>
      <c r="P65" s="134"/>
      <c r="Q65" s="33" t="str">
        <f>IFERROR(VLOOKUP(PPE_PH1_CDDL[[#This Row],[RDMC Document Number]],[3]Docs!$B:$F,4,0),"No Placeholder Yet")</f>
        <v>RES - Reserved Placeholder</v>
      </c>
      <c r="R65" s="33" t="str">
        <f>IFERROR(VLOOKUP(PPE_PH1_CDDL[[#This Row],[RDMC Document Number]],[3]Docs!$B:$F,5,0),"No Placeholder Yet")</f>
        <v>Pending</v>
      </c>
      <c r="S65" s="137">
        <f t="shared" si="8"/>
        <v>0</v>
      </c>
      <c r="T65" s="39" t="s">
        <v>147</v>
      </c>
      <c r="U65" s="39"/>
      <c r="V65" s="178">
        <v>46188</v>
      </c>
      <c r="W65" s="39" t="s">
        <v>204</v>
      </c>
      <c r="X65" s="39" t="s">
        <v>201</v>
      </c>
      <c r="Y65" s="39"/>
      <c r="Z65" s="39"/>
      <c r="AA65" s="39"/>
      <c r="AB65" s="152" t="s">
        <v>3165</v>
      </c>
    </row>
    <row r="66" spans="1:28" ht="21.75" customHeight="1" x14ac:dyDescent="0.25">
      <c r="A66" s="37" t="s">
        <v>30</v>
      </c>
      <c r="B66" s="37" t="s">
        <v>31</v>
      </c>
      <c r="C66" s="39" t="s">
        <v>5</v>
      </c>
      <c r="D66" s="39" t="s">
        <v>145</v>
      </c>
      <c r="E66" s="39" t="s">
        <v>199</v>
      </c>
      <c r="F66" s="128" t="s">
        <v>101</v>
      </c>
      <c r="G66" s="39" t="s">
        <v>35</v>
      </c>
      <c r="H66" s="39" t="str">
        <f t="shared" si="11"/>
        <v>6105AK124-0100-HFRM-0005</v>
      </c>
      <c r="I66" s="39" t="str">
        <f t="shared" si="9"/>
        <v>Q24050972-09-0100-H-FRM-0005</v>
      </c>
      <c r="J66" s="39"/>
      <c r="K66" s="33" t="str">
        <f>VLOOKUP(C66,'PPE WBS Codes'!$E$3:$F$79,2,0)</f>
        <v>Project Site Wide</v>
      </c>
      <c r="L66" s="39" t="s">
        <v>205</v>
      </c>
      <c r="M66" s="39" t="s">
        <v>201</v>
      </c>
      <c r="N66" s="33" t="str">
        <f t="shared" si="10"/>
        <v>Project Site Wide - Work in Extreme Hot Conditions SHE Risk Assessment - Form</v>
      </c>
      <c r="O66" s="134"/>
      <c r="P66" s="134"/>
      <c r="Q66" s="33" t="str">
        <f>IFERROR(VLOOKUP(PPE_PH1_CDDL[[#This Row],[RDMC Document Number]],[3]Docs!$B:$F,4,0),"No Placeholder Yet")</f>
        <v>RES - Reserved Placeholder</v>
      </c>
      <c r="R66" s="33" t="str">
        <f>IFERROR(VLOOKUP(PPE_PH1_CDDL[[#This Row],[RDMC Document Number]],[3]Docs!$B:$F,5,0),"No Placeholder Yet")</f>
        <v>Pending</v>
      </c>
      <c r="S66" s="137">
        <f t="shared" si="8"/>
        <v>0</v>
      </c>
      <c r="T66" s="39" t="s">
        <v>147</v>
      </c>
      <c r="U66" s="39"/>
      <c r="V66" s="178">
        <v>46188</v>
      </c>
      <c r="W66" s="39" t="s">
        <v>205</v>
      </c>
      <c r="X66" s="39" t="s">
        <v>201</v>
      </c>
      <c r="Y66" s="39"/>
      <c r="Z66" s="39"/>
      <c r="AA66" s="39"/>
      <c r="AB66" s="152" t="s">
        <v>3165</v>
      </c>
    </row>
    <row r="67" spans="1:28" ht="21.75" customHeight="1" x14ac:dyDescent="0.25">
      <c r="A67" s="37" t="s">
        <v>30</v>
      </c>
      <c r="B67" s="37" t="s">
        <v>31</v>
      </c>
      <c r="C67" s="39" t="s">
        <v>5</v>
      </c>
      <c r="D67" s="39" t="s">
        <v>145</v>
      </c>
      <c r="E67" s="39" t="s">
        <v>199</v>
      </c>
      <c r="F67" s="128" t="s">
        <v>161</v>
      </c>
      <c r="G67" s="39" t="s">
        <v>35</v>
      </c>
      <c r="H67" s="39" t="str">
        <f t="shared" si="11"/>
        <v>6105AK124-0100-HFRM-0006</v>
      </c>
      <c r="I67" s="39" t="str">
        <f t="shared" si="9"/>
        <v>Q24050972-09-0100-H-FRM-0006</v>
      </c>
      <c r="J67" s="39"/>
      <c r="K67" s="33" t="str">
        <f>VLOOKUP(C67,'PPE WBS Codes'!$E$3:$F$79,2,0)</f>
        <v>Project Site Wide</v>
      </c>
      <c r="L67" s="39" t="s">
        <v>206</v>
      </c>
      <c r="M67" s="39" t="s">
        <v>201</v>
      </c>
      <c r="N67" s="33" t="str">
        <f t="shared" si="10"/>
        <v>Project Site Wide - Personal Protective Equipment SHE Risk Assessment - Form</v>
      </c>
      <c r="O67" s="134"/>
      <c r="P67" s="134"/>
      <c r="Q67" s="33" t="str">
        <f>IFERROR(VLOOKUP(PPE_PH1_CDDL[[#This Row],[RDMC Document Number]],[3]Docs!$B:$F,4,0),"No Placeholder Yet")</f>
        <v>RES - Reserved Placeholder</v>
      </c>
      <c r="R67" s="33" t="str">
        <f>IFERROR(VLOOKUP(PPE_PH1_CDDL[[#This Row],[RDMC Document Number]],[3]Docs!$B:$F,5,0),"No Placeholder Yet")</f>
        <v>Pending</v>
      </c>
      <c r="S67" s="137">
        <f t="shared" si="8"/>
        <v>0</v>
      </c>
      <c r="T67" s="39" t="s">
        <v>147</v>
      </c>
      <c r="U67" s="39"/>
      <c r="V67" s="178">
        <v>46188</v>
      </c>
      <c r="W67" s="39" t="s">
        <v>206</v>
      </c>
      <c r="X67" s="39" t="s">
        <v>201</v>
      </c>
      <c r="Y67" s="39"/>
      <c r="Z67" s="39"/>
      <c r="AA67" s="39"/>
      <c r="AB67" s="152" t="s">
        <v>3165</v>
      </c>
    </row>
    <row r="68" spans="1:28" ht="21.75" customHeight="1" x14ac:dyDescent="0.25">
      <c r="A68" s="37" t="s">
        <v>30</v>
      </c>
      <c r="B68" s="37" t="s">
        <v>31</v>
      </c>
      <c r="C68" s="39" t="s">
        <v>5</v>
      </c>
      <c r="D68" s="39" t="s">
        <v>145</v>
      </c>
      <c r="E68" s="39" t="s">
        <v>199</v>
      </c>
      <c r="F68" s="128" t="s">
        <v>170</v>
      </c>
      <c r="G68" s="39" t="s">
        <v>35</v>
      </c>
      <c r="H68" s="39" t="str">
        <f t="shared" si="11"/>
        <v>6105AK124-0100-HFRM-0007</v>
      </c>
      <c r="I68" s="39" t="str">
        <f t="shared" si="9"/>
        <v>Q24050972-09-0100-H-FRM-0007</v>
      </c>
      <c r="J68" s="39"/>
      <c r="K68" s="33" t="str">
        <f>VLOOKUP(C68,'PPE WBS Codes'!$E$3:$F$79,2,0)</f>
        <v>Project Site Wide</v>
      </c>
      <c r="L68" s="39" t="s">
        <v>207</v>
      </c>
      <c r="M68" s="39" t="s">
        <v>201</v>
      </c>
      <c r="N68" s="33" t="str">
        <f t="shared" si="10"/>
        <v>Project Site Wide - Display Screen Equipment DSE SHE Risk Assessment - Form</v>
      </c>
      <c r="O68" s="134"/>
      <c r="P68" s="134"/>
      <c r="Q68" s="33" t="str">
        <f>IFERROR(VLOOKUP(PPE_PH1_CDDL[[#This Row],[RDMC Document Number]],[3]Docs!$B:$F,4,0),"No Placeholder Yet")</f>
        <v>RES - Reserved Placeholder</v>
      </c>
      <c r="R68" s="33" t="str">
        <f>IFERROR(VLOOKUP(PPE_PH1_CDDL[[#This Row],[RDMC Document Number]],[3]Docs!$B:$F,5,0),"No Placeholder Yet")</f>
        <v>Pending</v>
      </c>
      <c r="S68" s="137">
        <f t="shared" si="8"/>
        <v>0</v>
      </c>
      <c r="T68" s="39" t="s">
        <v>147</v>
      </c>
      <c r="U68" s="39"/>
      <c r="V68" s="178">
        <v>46188</v>
      </c>
      <c r="W68" s="39" t="s">
        <v>207</v>
      </c>
      <c r="X68" s="39" t="s">
        <v>201</v>
      </c>
      <c r="Y68" s="39"/>
      <c r="Z68" s="39"/>
      <c r="AA68" s="39"/>
      <c r="AB68" s="152" t="s">
        <v>3165</v>
      </c>
    </row>
    <row r="69" spans="1:28" ht="21.75" customHeight="1" x14ac:dyDescent="0.25">
      <c r="A69" s="37" t="s">
        <v>30</v>
      </c>
      <c r="B69" s="37" t="s">
        <v>31</v>
      </c>
      <c r="C69" s="39" t="s">
        <v>5</v>
      </c>
      <c r="D69" s="39" t="s">
        <v>145</v>
      </c>
      <c r="E69" s="39" t="s">
        <v>199</v>
      </c>
      <c r="F69" s="128" t="s">
        <v>108</v>
      </c>
      <c r="G69" s="39" t="s">
        <v>35</v>
      </c>
      <c r="H69" s="39" t="str">
        <f t="shared" si="11"/>
        <v>6105AK124-0100-HFRM-0008</v>
      </c>
      <c r="I69" s="39" t="str">
        <f t="shared" si="9"/>
        <v>Q24050972-09-0100-H-FRM-0008</v>
      </c>
      <c r="J69" s="39"/>
      <c r="K69" s="33" t="str">
        <f>VLOOKUP(C69,'PPE WBS Codes'!$E$3:$F$79,2,0)</f>
        <v>Project Site Wide</v>
      </c>
      <c r="L69" s="39" t="s">
        <v>208</v>
      </c>
      <c r="M69" s="39" t="s">
        <v>201</v>
      </c>
      <c r="N69" s="33" t="str">
        <f t="shared" si="10"/>
        <v>Project Site Wide - Hand Tools SHE Risk Assessment - Form</v>
      </c>
      <c r="O69" s="134"/>
      <c r="P69" s="134"/>
      <c r="Q69" s="33" t="str">
        <f>IFERROR(VLOOKUP(PPE_PH1_CDDL[[#This Row],[RDMC Document Number]],[3]Docs!$B:$F,4,0),"No Placeholder Yet")</f>
        <v>RES - Reserved Placeholder</v>
      </c>
      <c r="R69" s="33" t="str">
        <f>IFERROR(VLOOKUP(PPE_PH1_CDDL[[#This Row],[RDMC Document Number]],[3]Docs!$B:$F,5,0),"No Placeholder Yet")</f>
        <v>Pending</v>
      </c>
      <c r="S69" s="137">
        <f t="shared" si="8"/>
        <v>0</v>
      </c>
      <c r="T69" s="39" t="s">
        <v>147</v>
      </c>
      <c r="U69" s="39"/>
      <c r="V69" s="178">
        <v>46188</v>
      </c>
      <c r="W69" s="39" t="s">
        <v>208</v>
      </c>
      <c r="X69" s="39" t="s">
        <v>201</v>
      </c>
      <c r="Y69" s="39"/>
      <c r="Z69" s="39"/>
      <c r="AA69" s="39"/>
      <c r="AB69" s="152" t="s">
        <v>3165</v>
      </c>
    </row>
    <row r="70" spans="1:28" ht="21.75" customHeight="1" x14ac:dyDescent="0.25">
      <c r="A70" s="37" t="s">
        <v>30</v>
      </c>
      <c r="B70" s="37" t="s">
        <v>31</v>
      </c>
      <c r="C70" s="39" t="s">
        <v>5</v>
      </c>
      <c r="D70" s="39" t="s">
        <v>145</v>
      </c>
      <c r="E70" s="39" t="s">
        <v>199</v>
      </c>
      <c r="F70" s="128" t="s">
        <v>173</v>
      </c>
      <c r="G70" s="39" t="s">
        <v>35</v>
      </c>
      <c r="H70" s="39" t="str">
        <f t="shared" si="11"/>
        <v>6105AK124-0100-HFRM-0009</v>
      </c>
      <c r="I70" s="39" t="str">
        <f t="shared" si="9"/>
        <v>Q24050972-09-0100-H-FRM-0009</v>
      </c>
      <c r="J70" s="39"/>
      <c r="K70" s="33" t="str">
        <f>VLOOKUP(C70,'PPE WBS Codes'!$E$3:$F$79,2,0)</f>
        <v>Project Site Wide</v>
      </c>
      <c r="L70" s="39" t="s">
        <v>209</v>
      </c>
      <c r="M70" s="39" t="s">
        <v>201</v>
      </c>
      <c r="N70" s="33" t="str">
        <f t="shared" si="10"/>
        <v>Project Site Wide - Legionnaires Disease SHE Risk Assessment - Form</v>
      </c>
      <c r="O70" s="134"/>
      <c r="P70" s="134"/>
      <c r="Q70" s="33" t="str">
        <f>IFERROR(VLOOKUP(PPE_PH1_CDDL[[#This Row],[RDMC Document Number]],[3]Docs!$B:$F,4,0),"No Placeholder Yet")</f>
        <v>RES - Reserved Placeholder</v>
      </c>
      <c r="R70" s="33" t="str">
        <f>IFERROR(VLOOKUP(PPE_PH1_CDDL[[#This Row],[RDMC Document Number]],[3]Docs!$B:$F,5,0),"No Placeholder Yet")</f>
        <v>Pending</v>
      </c>
      <c r="S70" s="137">
        <f t="shared" si="8"/>
        <v>0</v>
      </c>
      <c r="T70" s="39" t="s">
        <v>147</v>
      </c>
      <c r="U70" s="39"/>
      <c r="V70" s="178">
        <v>46188</v>
      </c>
      <c r="W70" s="39" t="s">
        <v>209</v>
      </c>
      <c r="X70" s="39" t="s">
        <v>201</v>
      </c>
      <c r="Y70" s="39"/>
      <c r="Z70" s="39"/>
      <c r="AA70" s="39"/>
      <c r="AB70" s="152" t="s">
        <v>3165</v>
      </c>
    </row>
    <row r="71" spans="1:28" ht="21.75" customHeight="1" x14ac:dyDescent="0.25">
      <c r="A71" s="37" t="s">
        <v>30</v>
      </c>
      <c r="B71" s="37" t="s">
        <v>31</v>
      </c>
      <c r="C71" s="39" t="s">
        <v>5</v>
      </c>
      <c r="D71" s="39" t="s">
        <v>145</v>
      </c>
      <c r="E71" s="39" t="s">
        <v>199</v>
      </c>
      <c r="F71" s="128" t="s">
        <v>184</v>
      </c>
      <c r="G71" s="39" t="s">
        <v>35</v>
      </c>
      <c r="H71" s="39" t="str">
        <f t="shared" si="11"/>
        <v>6105AK124-0100-HFRM-0010</v>
      </c>
      <c r="I71" s="39" t="str">
        <f t="shared" si="9"/>
        <v>Q24050972-09-0100-H-FRM-0010</v>
      </c>
      <c r="J71" s="39"/>
      <c r="K71" s="33" t="str">
        <f>VLOOKUP(C71,'PPE WBS Codes'!$E$3:$F$79,2,0)</f>
        <v>Project Site Wide</v>
      </c>
      <c r="L71" s="39" t="s">
        <v>210</v>
      </c>
      <c r="M71" s="39" t="s">
        <v>201</v>
      </c>
      <c r="N71" s="33" t="str">
        <f t="shared" si="10"/>
        <v>Project Site Wide - Working at Height SHE Risk Assessment - Form</v>
      </c>
      <c r="O71" s="134"/>
      <c r="P71" s="134"/>
      <c r="Q71" s="33" t="str">
        <f>IFERROR(VLOOKUP(PPE_PH1_CDDL[[#This Row],[RDMC Document Number]],[3]Docs!$B:$F,4,0),"No Placeholder Yet")</f>
        <v>RES - Reserved Placeholder</v>
      </c>
      <c r="R71" s="33" t="str">
        <f>IFERROR(VLOOKUP(PPE_PH1_CDDL[[#This Row],[RDMC Document Number]],[3]Docs!$B:$F,5,0),"No Placeholder Yet")</f>
        <v>Pending</v>
      </c>
      <c r="S71" s="137">
        <f t="shared" si="8"/>
        <v>0</v>
      </c>
      <c r="T71" s="39" t="s">
        <v>147</v>
      </c>
      <c r="U71" s="39"/>
      <c r="V71" s="178">
        <v>46188</v>
      </c>
      <c r="W71" s="39" t="s">
        <v>211</v>
      </c>
      <c r="X71" s="39" t="s">
        <v>201</v>
      </c>
      <c r="Y71" s="39"/>
      <c r="Z71" s="39"/>
      <c r="AA71" s="39"/>
      <c r="AB71" s="152" t="s">
        <v>3165</v>
      </c>
    </row>
    <row r="72" spans="1:28" ht="21.75" customHeight="1" x14ac:dyDescent="0.25">
      <c r="A72" s="37" t="s">
        <v>30</v>
      </c>
      <c r="B72" s="37" t="s">
        <v>31</v>
      </c>
      <c r="C72" s="39" t="s">
        <v>5</v>
      </c>
      <c r="D72" s="39" t="s">
        <v>145</v>
      </c>
      <c r="E72" s="39" t="s">
        <v>199</v>
      </c>
      <c r="F72" s="128" t="s">
        <v>187</v>
      </c>
      <c r="G72" s="39" t="s">
        <v>35</v>
      </c>
      <c r="H72" s="39" t="str">
        <f t="shared" si="11"/>
        <v>6105AK124-0100-HFRM-0011</v>
      </c>
      <c r="I72" s="39" t="str">
        <f t="shared" si="9"/>
        <v>Q24050972-09-0100-H-FRM-0011</v>
      </c>
      <c r="J72" s="39"/>
      <c r="K72" s="33" t="str">
        <f>VLOOKUP(C72,'PPE WBS Codes'!$E$3:$F$79,2,0)</f>
        <v>Project Site Wide</v>
      </c>
      <c r="L72" s="39" t="s">
        <v>212</v>
      </c>
      <c r="M72" s="39" t="s">
        <v>201</v>
      </c>
      <c r="N72" s="33" t="str">
        <f t="shared" si="10"/>
        <v>Project Site Wide - Driving SHE Risk Assessment - Form</v>
      </c>
      <c r="O72" s="134"/>
      <c r="P72" s="134"/>
      <c r="Q72" s="33" t="str">
        <f>IFERROR(VLOOKUP(PPE_PH1_CDDL[[#This Row],[RDMC Document Number]],[3]Docs!$B:$F,4,0),"No Placeholder Yet")</f>
        <v>RES - Reserved Placeholder</v>
      </c>
      <c r="R72" s="33" t="str">
        <f>IFERROR(VLOOKUP(PPE_PH1_CDDL[[#This Row],[RDMC Document Number]],[3]Docs!$B:$F,5,0),"No Placeholder Yet")</f>
        <v>Pending</v>
      </c>
      <c r="S72" s="137">
        <f t="shared" si="8"/>
        <v>0</v>
      </c>
      <c r="T72" s="39" t="s">
        <v>147</v>
      </c>
      <c r="U72" s="39"/>
      <c r="V72" s="178">
        <v>46188</v>
      </c>
      <c r="W72" s="39" t="s">
        <v>212</v>
      </c>
      <c r="X72" s="39" t="s">
        <v>201</v>
      </c>
      <c r="Y72" s="39"/>
      <c r="Z72" s="39"/>
      <c r="AA72" s="39"/>
      <c r="AB72" s="152" t="s">
        <v>3165</v>
      </c>
    </row>
    <row r="73" spans="1:28" ht="21.75" customHeight="1" x14ac:dyDescent="0.25">
      <c r="A73" s="37" t="s">
        <v>30</v>
      </c>
      <c r="B73" s="37" t="s">
        <v>31</v>
      </c>
      <c r="C73" s="39" t="s">
        <v>5</v>
      </c>
      <c r="D73" s="39" t="s">
        <v>145</v>
      </c>
      <c r="E73" s="39" t="s">
        <v>199</v>
      </c>
      <c r="F73" s="128" t="s">
        <v>213</v>
      </c>
      <c r="G73" s="39" t="s">
        <v>35</v>
      </c>
      <c r="H73" s="39" t="str">
        <f t="shared" si="11"/>
        <v>6105AK124-0100-HFRM-0012</v>
      </c>
      <c r="I73" s="39" t="str">
        <f t="shared" si="9"/>
        <v>Q24050972-09-0100-H-FRM-0012</v>
      </c>
      <c r="J73" s="39"/>
      <c r="K73" s="33" t="str">
        <f>VLOOKUP(C73,'PPE WBS Codes'!$E$3:$F$79,2,0)</f>
        <v>Project Site Wide</v>
      </c>
      <c r="L73" s="39" t="s">
        <v>214</v>
      </c>
      <c r="M73" s="39" t="s">
        <v>201</v>
      </c>
      <c r="N73" s="33" t="str">
        <f t="shared" si="10"/>
        <v>Project Site Wide - Access on Working Scaffolds SHE Risk Assessment - Form</v>
      </c>
      <c r="O73" s="134"/>
      <c r="P73" s="134"/>
      <c r="Q73" s="33" t="str">
        <f>IFERROR(VLOOKUP(PPE_PH1_CDDL[[#This Row],[RDMC Document Number]],[3]Docs!$B:$F,4,0),"No Placeholder Yet")</f>
        <v>RES - Reserved Placeholder</v>
      </c>
      <c r="R73" s="33" t="str">
        <f>IFERROR(VLOOKUP(PPE_PH1_CDDL[[#This Row],[RDMC Document Number]],[3]Docs!$B:$F,5,0),"No Placeholder Yet")</f>
        <v>Pending</v>
      </c>
      <c r="S73" s="137">
        <f t="shared" si="8"/>
        <v>0</v>
      </c>
      <c r="T73" s="39" t="s">
        <v>147</v>
      </c>
      <c r="U73" s="39"/>
      <c r="V73" s="178">
        <v>46188</v>
      </c>
      <c r="W73" s="39" t="s">
        <v>214</v>
      </c>
      <c r="X73" s="39" t="s">
        <v>201</v>
      </c>
      <c r="Y73" s="39"/>
      <c r="Z73" s="39"/>
      <c r="AA73" s="39"/>
      <c r="AB73" s="152" t="s">
        <v>3165</v>
      </c>
    </row>
    <row r="74" spans="1:28" ht="21.75" customHeight="1" x14ac:dyDescent="0.25">
      <c r="A74" s="37" t="s">
        <v>30</v>
      </c>
      <c r="B74" s="37" t="s">
        <v>31</v>
      </c>
      <c r="C74" s="39" t="s">
        <v>5</v>
      </c>
      <c r="D74" s="39" t="s">
        <v>145</v>
      </c>
      <c r="E74" s="39" t="s">
        <v>199</v>
      </c>
      <c r="F74" s="128" t="s">
        <v>215</v>
      </c>
      <c r="G74" s="39" t="s">
        <v>35</v>
      </c>
      <c r="H74" s="39" t="str">
        <f t="shared" si="11"/>
        <v>6105AK124-0100-HFRM-0013</v>
      </c>
      <c r="I74" s="39" t="str">
        <f t="shared" si="9"/>
        <v>Q24050972-09-0100-H-FRM-0013</v>
      </c>
      <c r="J74" s="39"/>
      <c r="K74" s="33" t="str">
        <f>VLOOKUP(C74,'PPE WBS Codes'!$E$3:$F$79,2,0)</f>
        <v>Project Site Wide</v>
      </c>
      <c r="L74" s="39" t="s">
        <v>216</v>
      </c>
      <c r="M74" s="39" t="s">
        <v>201</v>
      </c>
      <c r="N74" s="33" t="str">
        <f t="shared" si="10"/>
        <v>Project Site Wide - Mobile Scaffold Towers  SHE Risk Assessment - Form</v>
      </c>
      <c r="O74" s="134"/>
      <c r="P74" s="134"/>
      <c r="Q74" s="33" t="str">
        <f>IFERROR(VLOOKUP(PPE_PH1_CDDL[[#This Row],[RDMC Document Number]],[3]Docs!$B:$F,4,0),"No Placeholder Yet")</f>
        <v>RES - Reserved Placeholder</v>
      </c>
      <c r="R74" s="33" t="str">
        <f>IFERROR(VLOOKUP(PPE_PH1_CDDL[[#This Row],[RDMC Document Number]],[3]Docs!$B:$F,5,0),"No Placeholder Yet")</f>
        <v>Pending</v>
      </c>
      <c r="S74" s="137">
        <f t="shared" si="8"/>
        <v>0</v>
      </c>
      <c r="T74" s="39" t="s">
        <v>147</v>
      </c>
      <c r="U74" s="39"/>
      <c r="V74" s="178">
        <v>46188</v>
      </c>
      <c r="W74" s="39" t="s">
        <v>216</v>
      </c>
      <c r="X74" s="39" t="s">
        <v>201</v>
      </c>
      <c r="Y74" s="39"/>
      <c r="Z74" s="39"/>
      <c r="AA74" s="39"/>
      <c r="AB74" s="152" t="s">
        <v>3165</v>
      </c>
    </row>
    <row r="75" spans="1:28" ht="21.75" customHeight="1" x14ac:dyDescent="0.25">
      <c r="A75" s="37" t="s">
        <v>30</v>
      </c>
      <c r="B75" s="37" t="s">
        <v>31</v>
      </c>
      <c r="C75" s="39" t="s">
        <v>5</v>
      </c>
      <c r="D75" s="39" t="s">
        <v>145</v>
      </c>
      <c r="E75" s="39" t="s">
        <v>199</v>
      </c>
      <c r="F75" s="128" t="s">
        <v>217</v>
      </c>
      <c r="G75" s="39" t="s">
        <v>35</v>
      </c>
      <c r="H75" s="39" t="str">
        <f t="shared" si="11"/>
        <v>6105AK124-0100-HFRM-0014</v>
      </c>
      <c r="I75" s="39" t="str">
        <f t="shared" si="9"/>
        <v>Q24050972-09-0100-H-FRM-0014</v>
      </c>
      <c r="J75" s="39"/>
      <c r="K75" s="33" t="str">
        <f>VLOOKUP(C75,'PPE WBS Codes'!$E$3:$F$79,2,0)</f>
        <v>Project Site Wide</v>
      </c>
      <c r="L75" s="39" t="s">
        <v>218</v>
      </c>
      <c r="M75" s="39" t="s">
        <v>201</v>
      </c>
      <c r="N75" s="33" t="str">
        <f t="shared" si="10"/>
        <v>Project Site Wide - Confined Space Entry SHE Risk Assessment - Form</v>
      </c>
      <c r="O75" s="134"/>
      <c r="P75" s="134"/>
      <c r="Q75" s="33" t="str">
        <f>IFERROR(VLOOKUP(PPE_PH1_CDDL[[#This Row],[RDMC Document Number]],[3]Docs!$B:$F,4,0),"No Placeholder Yet")</f>
        <v>RES - Reserved Placeholder</v>
      </c>
      <c r="R75" s="33" t="str">
        <f>IFERROR(VLOOKUP(PPE_PH1_CDDL[[#This Row],[RDMC Document Number]],[3]Docs!$B:$F,5,0),"No Placeholder Yet")</f>
        <v>Pending</v>
      </c>
      <c r="S75" s="137">
        <f t="shared" si="8"/>
        <v>0</v>
      </c>
      <c r="T75" s="39" t="s">
        <v>147</v>
      </c>
      <c r="U75" s="39"/>
      <c r="V75" s="178">
        <v>46188</v>
      </c>
      <c r="W75" s="39" t="s">
        <v>218</v>
      </c>
      <c r="X75" s="39" t="s">
        <v>201</v>
      </c>
      <c r="Y75" s="39"/>
      <c r="Z75" s="39"/>
      <c r="AA75" s="39"/>
      <c r="AB75" s="152" t="s">
        <v>3165</v>
      </c>
    </row>
    <row r="76" spans="1:28" ht="21.75" customHeight="1" x14ac:dyDescent="0.25">
      <c r="A76" s="37" t="s">
        <v>30</v>
      </c>
      <c r="B76" s="37" t="s">
        <v>31</v>
      </c>
      <c r="C76" s="39" t="s">
        <v>5</v>
      </c>
      <c r="D76" s="39" t="s">
        <v>145</v>
      </c>
      <c r="E76" s="39" t="s">
        <v>199</v>
      </c>
      <c r="F76" s="128" t="s">
        <v>219</v>
      </c>
      <c r="G76" s="39" t="s">
        <v>35</v>
      </c>
      <c r="H76" s="39" t="str">
        <f t="shared" si="11"/>
        <v>6105AK124-0100-HFRM-0015</v>
      </c>
      <c r="I76" s="39" t="str">
        <f t="shared" si="9"/>
        <v>Q24050972-09-0100-H-FRM-0015</v>
      </c>
      <c r="J76" s="39"/>
      <c r="K76" s="33" t="str">
        <f>VLOOKUP(C76,'PPE WBS Codes'!$E$3:$F$79,2,0)</f>
        <v>Project Site Wide</v>
      </c>
      <c r="L76" s="39" t="s">
        <v>220</v>
      </c>
      <c r="M76" s="39" t="s">
        <v>201</v>
      </c>
      <c r="N76" s="33" t="str">
        <f t="shared" si="10"/>
        <v>Project Site Wide - Fire SHE Risk Assessment - Form</v>
      </c>
      <c r="O76" s="134"/>
      <c r="P76" s="134"/>
      <c r="Q76" s="33" t="str">
        <f>IFERROR(VLOOKUP(PPE_PH1_CDDL[[#This Row],[RDMC Document Number]],[3]Docs!$B:$F,4,0),"No Placeholder Yet")</f>
        <v>RES - Reserved Placeholder</v>
      </c>
      <c r="R76" s="33" t="str">
        <f>IFERROR(VLOOKUP(PPE_PH1_CDDL[[#This Row],[RDMC Document Number]],[3]Docs!$B:$F,5,0),"No Placeholder Yet")</f>
        <v>Pending</v>
      </c>
      <c r="S76" s="137">
        <f t="shared" si="8"/>
        <v>0</v>
      </c>
      <c r="T76" s="39" t="s">
        <v>147</v>
      </c>
      <c r="U76" s="39"/>
      <c r="V76" s="178">
        <v>46188</v>
      </c>
      <c r="W76" s="39" t="s">
        <v>220</v>
      </c>
      <c r="X76" s="39" t="s">
        <v>201</v>
      </c>
      <c r="Y76" s="39"/>
      <c r="Z76" s="39"/>
      <c r="AA76" s="39"/>
      <c r="AB76" s="152" t="s">
        <v>3165</v>
      </c>
    </row>
    <row r="77" spans="1:28" ht="21.75" customHeight="1" x14ac:dyDescent="0.25">
      <c r="A77" s="37" t="s">
        <v>30</v>
      </c>
      <c r="B77" s="37" t="s">
        <v>31</v>
      </c>
      <c r="C77" s="39" t="s">
        <v>5</v>
      </c>
      <c r="D77" s="39" t="s">
        <v>145</v>
      </c>
      <c r="E77" s="39" t="s">
        <v>199</v>
      </c>
      <c r="F77" s="128" t="s">
        <v>88</v>
      </c>
      <c r="G77" s="39" t="s">
        <v>35</v>
      </c>
      <c r="H77" s="39" t="str">
        <f t="shared" si="11"/>
        <v>6105AK124-0100-HFRM-0016</v>
      </c>
      <c r="I77" s="39" t="str">
        <f t="shared" si="9"/>
        <v>Q24050972-09-0100-H-FRM-0016</v>
      </c>
      <c r="J77" s="39"/>
      <c r="K77" s="33" t="str">
        <f>VLOOKUP(C77,'PPE WBS Codes'!$E$3:$F$79,2,0)</f>
        <v>Project Site Wide</v>
      </c>
      <c r="L77" s="39" t="s">
        <v>221</v>
      </c>
      <c r="M77" s="39" t="s">
        <v>201</v>
      </c>
      <c r="N77" s="33" t="str">
        <f t="shared" si="10"/>
        <v>Project Site Wide - Excavations SHE Risk Assessment - Form</v>
      </c>
      <c r="O77" s="134"/>
      <c r="P77" s="134"/>
      <c r="Q77" s="33" t="str">
        <f>IFERROR(VLOOKUP(PPE_PH1_CDDL[[#This Row],[RDMC Document Number]],[3]Docs!$B:$F,4,0),"No Placeholder Yet")</f>
        <v>RES - Reserved Placeholder</v>
      </c>
      <c r="R77" s="33" t="str">
        <f>IFERROR(VLOOKUP(PPE_PH1_CDDL[[#This Row],[RDMC Document Number]],[3]Docs!$B:$F,5,0),"No Placeholder Yet")</f>
        <v>Pending</v>
      </c>
      <c r="S77" s="137">
        <f t="shared" si="8"/>
        <v>0</v>
      </c>
      <c r="T77" s="39" t="s">
        <v>147</v>
      </c>
      <c r="U77" s="39"/>
      <c r="V77" s="178">
        <v>46188</v>
      </c>
      <c r="W77" s="39" t="s">
        <v>221</v>
      </c>
      <c r="X77" s="39" t="s">
        <v>201</v>
      </c>
      <c r="Y77" s="39"/>
      <c r="Z77" s="39"/>
      <c r="AA77" s="39"/>
      <c r="AB77" s="152" t="s">
        <v>3165</v>
      </c>
    </row>
    <row r="78" spans="1:28" ht="21.75" customHeight="1" x14ac:dyDescent="0.25">
      <c r="A78" s="37" t="s">
        <v>30</v>
      </c>
      <c r="B78" s="37" t="s">
        <v>31</v>
      </c>
      <c r="C78" s="39" t="s">
        <v>5</v>
      </c>
      <c r="D78" s="39" t="s">
        <v>145</v>
      </c>
      <c r="E78" s="39" t="s">
        <v>199</v>
      </c>
      <c r="F78" s="128" t="s">
        <v>143</v>
      </c>
      <c r="G78" s="39" t="s">
        <v>35</v>
      </c>
      <c r="H78" s="39" t="str">
        <f t="shared" si="11"/>
        <v>6105AK124-0100-HFRM-0017</v>
      </c>
      <c r="I78" s="39" t="str">
        <f t="shared" si="9"/>
        <v>Q24050972-09-0100-H-FRM-0017</v>
      </c>
      <c r="J78" s="39"/>
      <c r="K78" s="33" t="str">
        <f>VLOOKUP(C78,'PPE WBS Codes'!$E$3:$F$79,2,0)</f>
        <v>Project Site Wide</v>
      </c>
      <c r="L78" s="39" t="s">
        <v>222</v>
      </c>
      <c r="M78" s="39" t="s">
        <v>201</v>
      </c>
      <c r="N78" s="33" t="str">
        <f t="shared" si="10"/>
        <v>Project Site Wide - Lone Working Risk Assessment - Form</v>
      </c>
      <c r="O78" s="134"/>
      <c r="P78" s="134"/>
      <c r="Q78" s="33" t="str">
        <f>IFERROR(VLOOKUP(PPE_PH1_CDDL[[#This Row],[RDMC Document Number]],[3]Docs!$B:$F,4,0),"No Placeholder Yet")</f>
        <v>RES - Reserved Placeholder</v>
      </c>
      <c r="R78" s="33" t="str">
        <f>IFERROR(VLOOKUP(PPE_PH1_CDDL[[#This Row],[RDMC Document Number]],[3]Docs!$B:$F,5,0),"No Placeholder Yet")</f>
        <v>Pending</v>
      </c>
      <c r="S78" s="137">
        <f t="shared" si="8"/>
        <v>0</v>
      </c>
      <c r="T78" s="39" t="s">
        <v>147</v>
      </c>
      <c r="U78" s="39"/>
      <c r="V78" s="178">
        <v>46188</v>
      </c>
      <c r="W78" s="39" t="s">
        <v>222</v>
      </c>
      <c r="X78" s="39" t="s">
        <v>201</v>
      </c>
      <c r="Y78" s="39"/>
      <c r="Z78" s="39"/>
      <c r="AA78" s="39"/>
      <c r="AB78" s="152" t="s">
        <v>3165</v>
      </c>
    </row>
    <row r="79" spans="1:28" ht="21.75" customHeight="1" x14ac:dyDescent="0.25">
      <c r="A79" s="37" t="s">
        <v>30</v>
      </c>
      <c r="B79" s="37" t="s">
        <v>31</v>
      </c>
      <c r="C79" s="39" t="s">
        <v>5</v>
      </c>
      <c r="D79" s="39" t="s">
        <v>145</v>
      </c>
      <c r="E79" s="39" t="s">
        <v>199</v>
      </c>
      <c r="F79" s="128" t="s">
        <v>223</v>
      </c>
      <c r="G79" s="39" t="s">
        <v>35</v>
      </c>
      <c r="H79" s="39" t="str">
        <f t="shared" si="11"/>
        <v>6105AK124-0100-HFRM-0018</v>
      </c>
      <c r="I79" s="39" t="str">
        <f t="shared" si="9"/>
        <v>Q24050972-09-0100-H-FRM-0018</v>
      </c>
      <c r="J79" s="39"/>
      <c r="K79" s="33" t="str">
        <f>VLOOKUP(C79,'PPE WBS Codes'!$E$3:$F$79,2,0)</f>
        <v>Project Site Wide</v>
      </c>
      <c r="L79" s="39" t="s">
        <v>224</v>
      </c>
      <c r="M79" s="39" t="s">
        <v>201</v>
      </c>
      <c r="N79" s="33" t="str">
        <f t="shared" si="10"/>
        <v>Project Site Wide - Travel Abroad SHE Risk Assessment - Form</v>
      </c>
      <c r="O79" s="134"/>
      <c r="P79" s="134"/>
      <c r="Q79" s="33" t="str">
        <f>IFERROR(VLOOKUP(PPE_PH1_CDDL[[#This Row],[RDMC Document Number]],[3]Docs!$B:$F,4,0),"No Placeholder Yet")</f>
        <v>RES - Reserved Placeholder</v>
      </c>
      <c r="R79" s="33" t="str">
        <f>IFERROR(VLOOKUP(PPE_PH1_CDDL[[#This Row],[RDMC Document Number]],[3]Docs!$B:$F,5,0),"No Placeholder Yet")</f>
        <v>Pending</v>
      </c>
      <c r="S79" s="137">
        <f t="shared" si="8"/>
        <v>0</v>
      </c>
      <c r="T79" s="39" t="s">
        <v>147</v>
      </c>
      <c r="U79" s="39"/>
      <c r="V79" s="178">
        <v>46188</v>
      </c>
      <c r="W79" s="39" t="s">
        <v>224</v>
      </c>
      <c r="X79" s="39" t="s">
        <v>201</v>
      </c>
      <c r="Y79" s="39"/>
      <c r="Z79" s="39"/>
      <c r="AA79" s="39"/>
      <c r="AB79" s="152" t="s">
        <v>3165</v>
      </c>
    </row>
    <row r="80" spans="1:28" ht="21.75" customHeight="1" x14ac:dyDescent="0.25">
      <c r="A80" s="37" t="s">
        <v>30</v>
      </c>
      <c r="B80" s="37" t="s">
        <v>31</v>
      </c>
      <c r="C80" s="39" t="s">
        <v>5</v>
      </c>
      <c r="D80" s="39" t="s">
        <v>145</v>
      </c>
      <c r="E80" s="39" t="s">
        <v>199</v>
      </c>
      <c r="F80" s="128" t="s">
        <v>150</v>
      </c>
      <c r="G80" s="39" t="s">
        <v>35</v>
      </c>
      <c r="H80" s="39" t="str">
        <f t="shared" si="11"/>
        <v>6105AK124-0100-HFRM-0019</v>
      </c>
      <c r="I80" s="39" t="str">
        <f t="shared" si="9"/>
        <v>Q24050972-09-0100-H-FRM-0019</v>
      </c>
      <c r="K80" s="33" t="str">
        <f>VLOOKUP(C80,'PPE WBS Codes'!$E$3:$F$79,2,0)</f>
        <v>Project Site Wide</v>
      </c>
      <c r="L80" s="39" t="s">
        <v>225</v>
      </c>
      <c r="M80" s="39" t="s">
        <v>201</v>
      </c>
      <c r="N80" s="33" t="str">
        <f t="shared" si="10"/>
        <v>Project Site Wide - Working Over Water SHE Risk Assessment - Form</v>
      </c>
      <c r="O80" s="134"/>
      <c r="P80" s="134"/>
      <c r="Q80" s="33" t="str">
        <f>IFERROR(VLOOKUP(PPE_PH1_CDDL[[#This Row],[RDMC Document Number]],[3]Docs!$B:$F,4,0),"No Placeholder Yet")</f>
        <v>RES - Reserved Placeholder</v>
      </c>
      <c r="R80" s="33" t="str">
        <f>IFERROR(VLOOKUP(PPE_PH1_CDDL[[#This Row],[RDMC Document Number]],[3]Docs!$B:$F,5,0),"No Placeholder Yet")</f>
        <v>Pending</v>
      </c>
      <c r="S80" s="137">
        <f t="shared" si="8"/>
        <v>0</v>
      </c>
      <c r="T80" s="39" t="s">
        <v>147</v>
      </c>
      <c r="U80" s="39"/>
      <c r="V80" s="178">
        <v>46188</v>
      </c>
      <c r="W80" s="39" t="s">
        <v>225</v>
      </c>
      <c r="X80" s="39" t="s">
        <v>201</v>
      </c>
      <c r="Y80" s="39"/>
      <c r="Z80" s="39"/>
      <c r="AA80" s="39"/>
      <c r="AB80" s="152" t="s">
        <v>3165</v>
      </c>
    </row>
    <row r="81" spans="1:28" ht="21.75" customHeight="1" x14ac:dyDescent="0.25">
      <c r="A81" s="37" t="s">
        <v>30</v>
      </c>
      <c r="B81" s="37" t="s">
        <v>31</v>
      </c>
      <c r="C81" s="39" t="s">
        <v>5</v>
      </c>
      <c r="D81" s="39" t="s">
        <v>145</v>
      </c>
      <c r="E81" s="39" t="s">
        <v>199</v>
      </c>
      <c r="F81" s="128" t="s">
        <v>226</v>
      </c>
      <c r="G81" s="39" t="s">
        <v>35</v>
      </c>
      <c r="H81" s="39" t="str">
        <f t="shared" si="11"/>
        <v>6105AK124-0100-HFRM-0020</v>
      </c>
      <c r="I81" s="39" t="str">
        <f t="shared" si="9"/>
        <v>Q24050972-09-0100-H-FRM-0020</v>
      </c>
      <c r="J81" s="39"/>
      <c r="K81" s="33" t="str">
        <f>VLOOKUP(C81,'PPE WBS Codes'!$E$3:$F$79,2,0)</f>
        <v>Project Site Wide</v>
      </c>
      <c r="L81" s="39" t="s">
        <v>227</v>
      </c>
      <c r="M81" s="39" t="s">
        <v>201</v>
      </c>
      <c r="N81" s="33" t="str">
        <f t="shared" si="10"/>
        <v>Project Site Wide - Roadworks SHE Risk Assessment - Form</v>
      </c>
      <c r="O81" s="134"/>
      <c r="P81" s="134"/>
      <c r="Q81" s="33" t="str">
        <f>IFERROR(VLOOKUP(PPE_PH1_CDDL[[#This Row],[RDMC Document Number]],[3]Docs!$B:$F,4,0),"No Placeholder Yet")</f>
        <v>RES - Reserved Placeholder</v>
      </c>
      <c r="R81" s="33" t="str">
        <f>IFERROR(VLOOKUP(PPE_PH1_CDDL[[#This Row],[RDMC Document Number]],[3]Docs!$B:$F,5,0),"No Placeholder Yet")</f>
        <v>Pending</v>
      </c>
      <c r="S81" s="137">
        <f t="shared" si="8"/>
        <v>0</v>
      </c>
      <c r="T81" s="39" t="s">
        <v>147</v>
      </c>
      <c r="U81" s="39"/>
      <c r="V81" s="178">
        <v>46188</v>
      </c>
      <c r="W81" s="39" t="s">
        <v>227</v>
      </c>
      <c r="X81" s="39" t="s">
        <v>201</v>
      </c>
      <c r="Y81" s="39"/>
      <c r="Z81" s="39"/>
      <c r="AA81" s="39"/>
      <c r="AB81" s="152" t="s">
        <v>3165</v>
      </c>
    </row>
    <row r="82" spans="1:28" ht="21.75" customHeight="1" x14ac:dyDescent="0.25">
      <c r="A82" s="37" t="s">
        <v>30</v>
      </c>
      <c r="B82" s="37" t="s">
        <v>31</v>
      </c>
      <c r="C82" s="39" t="s">
        <v>5</v>
      </c>
      <c r="D82" s="39" t="s">
        <v>145</v>
      </c>
      <c r="E82" s="39" t="s">
        <v>199</v>
      </c>
      <c r="F82" s="128" t="s">
        <v>228</v>
      </c>
      <c r="G82" s="39" t="s">
        <v>35</v>
      </c>
      <c r="H82" s="39" t="str">
        <f t="shared" si="11"/>
        <v>6105AK124-0100-HFRM-0021</v>
      </c>
      <c r="I82" s="39" t="str">
        <f t="shared" si="9"/>
        <v>Q24050972-09-0100-H-FRM-0021</v>
      </c>
      <c r="J82" s="39"/>
      <c r="K82" s="33" t="str">
        <f>VLOOKUP(C82,'PPE WBS Codes'!$E$3:$F$79,2,0)</f>
        <v>Project Site Wide</v>
      </c>
      <c r="L82" s="39" t="s">
        <v>229</v>
      </c>
      <c r="M82" s="39" t="s">
        <v>201</v>
      </c>
      <c r="N82" s="33" t="str">
        <f t="shared" si="10"/>
        <v>Project Site Wide - Electrical Tools SHE Risk-Assessment (2) - Form</v>
      </c>
      <c r="O82" s="134"/>
      <c r="P82" s="134"/>
      <c r="Q82" s="33" t="str">
        <f>IFERROR(VLOOKUP(PPE_PH1_CDDL[[#This Row],[RDMC Document Number]],[3]Docs!$B:$F,4,0),"No Placeholder Yet")</f>
        <v>RES - Reserved Placeholder</v>
      </c>
      <c r="R82" s="33" t="str">
        <f>IFERROR(VLOOKUP(PPE_PH1_CDDL[[#This Row],[RDMC Document Number]],[3]Docs!$B:$F,5,0),"No Placeholder Yet")</f>
        <v>Pending</v>
      </c>
      <c r="S82" s="137">
        <f t="shared" si="8"/>
        <v>0</v>
      </c>
      <c r="T82" s="39" t="s">
        <v>147</v>
      </c>
      <c r="U82" s="39"/>
      <c r="V82" s="178">
        <v>46188</v>
      </c>
      <c r="W82" s="39" t="s">
        <v>230</v>
      </c>
      <c r="X82" s="39" t="s">
        <v>201</v>
      </c>
      <c r="Y82" s="39"/>
      <c r="Z82" s="39"/>
      <c r="AA82" s="39"/>
      <c r="AB82" s="152" t="s">
        <v>3165</v>
      </c>
    </row>
    <row r="83" spans="1:28" ht="21.75" customHeight="1" x14ac:dyDescent="0.25">
      <c r="A83" s="37" t="s">
        <v>30</v>
      </c>
      <c r="B83" s="37" t="s">
        <v>31</v>
      </c>
      <c r="C83" s="39" t="s">
        <v>5</v>
      </c>
      <c r="D83" s="39" t="s">
        <v>145</v>
      </c>
      <c r="E83" s="39" t="s">
        <v>199</v>
      </c>
      <c r="F83" s="128" t="s">
        <v>231</v>
      </c>
      <c r="G83" s="39" t="s">
        <v>35</v>
      </c>
      <c r="H83" s="39" t="str">
        <f t="shared" si="11"/>
        <v>6105AK124-0100-HFRM-0022</v>
      </c>
      <c r="I83" s="39" t="str">
        <f t="shared" si="9"/>
        <v>Q24050972-09-0100-H-FRM-0022</v>
      </c>
      <c r="J83" s="39"/>
      <c r="K83" s="33" t="str">
        <f>VLOOKUP(C83,'PPE WBS Codes'!$E$3:$F$79,2,0)</f>
        <v>Project Site Wide</v>
      </c>
      <c r="L83" s="39" t="s">
        <v>232</v>
      </c>
      <c r="M83" s="39" t="s">
        <v>201</v>
      </c>
      <c r="N83" s="33" t="str">
        <f t="shared" si="10"/>
        <v>Project Site Wide - Electrical Tools SHE Risk Assessment - Form</v>
      </c>
      <c r="O83" s="134"/>
      <c r="P83" s="134"/>
      <c r="Q83" s="33" t="str">
        <f>IFERROR(VLOOKUP(PPE_PH1_CDDL[[#This Row],[RDMC Document Number]],[3]Docs!$B:$F,4,0),"No Placeholder Yet")</f>
        <v>RES - Reserved Placeholder</v>
      </c>
      <c r="R83" s="33" t="str">
        <f>IFERROR(VLOOKUP(PPE_PH1_CDDL[[#This Row],[RDMC Document Number]],[3]Docs!$B:$F,5,0),"No Placeholder Yet")</f>
        <v>Pending</v>
      </c>
      <c r="S83" s="137">
        <f t="shared" si="8"/>
        <v>0</v>
      </c>
      <c r="T83" s="39" t="s">
        <v>147</v>
      </c>
      <c r="U83" s="39"/>
      <c r="V83" s="178">
        <v>46188</v>
      </c>
      <c r="W83" s="39" t="s">
        <v>233</v>
      </c>
      <c r="X83" s="39" t="s">
        <v>201</v>
      </c>
      <c r="Y83" s="39"/>
      <c r="Z83" s="39"/>
      <c r="AA83" s="39"/>
      <c r="AB83" s="152" t="s">
        <v>3165</v>
      </c>
    </row>
    <row r="84" spans="1:28" ht="21.75" customHeight="1" x14ac:dyDescent="0.25">
      <c r="A84" s="37" t="s">
        <v>30</v>
      </c>
      <c r="B84" s="37" t="s">
        <v>31</v>
      </c>
      <c r="C84" s="39" t="s">
        <v>5</v>
      </c>
      <c r="D84" s="39" t="s">
        <v>145</v>
      </c>
      <c r="E84" s="39" t="s">
        <v>199</v>
      </c>
      <c r="F84" s="128" t="s">
        <v>234</v>
      </c>
      <c r="G84" s="39" t="s">
        <v>35</v>
      </c>
      <c r="H84" s="39" t="str">
        <f t="shared" si="11"/>
        <v>6105AK124-0100-HFRM-0023</v>
      </c>
      <c r="I84" s="39" t="str">
        <f t="shared" si="9"/>
        <v>Q24050972-09-0100-H-FRM-0023</v>
      </c>
      <c r="J84" s="39"/>
      <c r="K84" s="33" t="str">
        <f>VLOOKUP(C84,'PPE WBS Codes'!$E$3:$F$79,2,0)</f>
        <v>Project Site Wide</v>
      </c>
      <c r="L84" s="39" t="s">
        <v>235</v>
      </c>
      <c r="M84" s="39" t="s">
        <v>201</v>
      </c>
      <c r="N84" s="33" t="str">
        <f t="shared" si="10"/>
        <v>Project Site Wide - Use of Ladders for Work at Height SHE Risk Assessment - Form</v>
      </c>
      <c r="O84" s="134"/>
      <c r="P84" s="134"/>
      <c r="Q84" s="33" t="str">
        <f>IFERROR(VLOOKUP(PPE_PH1_CDDL[[#This Row],[RDMC Document Number]],[3]Docs!$B:$F,4,0),"No Placeholder Yet")</f>
        <v>RES - Reserved Placeholder</v>
      </c>
      <c r="R84" s="33" t="str">
        <f>IFERROR(VLOOKUP(PPE_PH1_CDDL[[#This Row],[RDMC Document Number]],[3]Docs!$B:$F,5,0),"No Placeholder Yet")</f>
        <v>Pending</v>
      </c>
      <c r="S84" s="137">
        <f t="shared" si="8"/>
        <v>0</v>
      </c>
      <c r="T84" s="39" t="s">
        <v>147</v>
      </c>
      <c r="U84" s="39"/>
      <c r="V84" s="178">
        <v>46188</v>
      </c>
      <c r="W84" s="39" t="s">
        <v>235</v>
      </c>
      <c r="X84" s="39" t="s">
        <v>201</v>
      </c>
      <c r="Y84" s="39"/>
      <c r="Z84" s="39"/>
      <c r="AA84" s="39"/>
      <c r="AB84" s="152" t="s">
        <v>3165</v>
      </c>
    </row>
    <row r="85" spans="1:28" ht="21.75" customHeight="1" x14ac:dyDescent="0.25">
      <c r="A85" s="37" t="s">
        <v>30</v>
      </c>
      <c r="B85" s="37" t="s">
        <v>31</v>
      </c>
      <c r="C85" s="39" t="s">
        <v>5</v>
      </c>
      <c r="D85" s="39" t="s">
        <v>145</v>
      </c>
      <c r="E85" s="39" t="s">
        <v>199</v>
      </c>
      <c r="F85" s="128" t="s">
        <v>236</v>
      </c>
      <c r="G85" s="39" t="s">
        <v>35</v>
      </c>
      <c r="H85" s="39" t="str">
        <f t="shared" si="11"/>
        <v>6105AK124-0100-HFRM-0024</v>
      </c>
      <c r="I85" s="39" t="str">
        <f t="shared" si="9"/>
        <v>Q24050972-09-0100-H-FRM-0024</v>
      </c>
      <c r="J85" s="39"/>
      <c r="K85" s="33" t="str">
        <f>VLOOKUP(C85,'PPE WBS Codes'!$E$3:$F$79,2,0)</f>
        <v>Project Site Wide</v>
      </c>
      <c r="L85" s="39" t="s">
        <v>237</v>
      </c>
      <c r="M85" s="39" t="s">
        <v>201</v>
      </c>
      <c r="N85" s="33" t="str">
        <f t="shared" si="10"/>
        <v>Project Site Wide - Placing Concrete SHE Risk Assessment - Form</v>
      </c>
      <c r="O85" s="134"/>
      <c r="P85" s="134"/>
      <c r="Q85" s="33" t="str">
        <f>IFERROR(VLOOKUP(PPE_PH1_CDDL[[#This Row],[RDMC Document Number]],[3]Docs!$B:$F,4,0),"No Placeholder Yet")</f>
        <v>RES - Reserved Placeholder</v>
      </c>
      <c r="R85" s="33" t="str">
        <f>IFERROR(VLOOKUP(PPE_PH1_CDDL[[#This Row],[RDMC Document Number]],[3]Docs!$B:$F,5,0),"No Placeholder Yet")</f>
        <v>Pending</v>
      </c>
      <c r="S85" s="137">
        <f t="shared" si="8"/>
        <v>0</v>
      </c>
      <c r="T85" s="39" t="s">
        <v>147</v>
      </c>
      <c r="U85" s="39"/>
      <c r="V85" s="178">
        <v>46188</v>
      </c>
      <c r="W85" s="39" t="s">
        <v>237</v>
      </c>
      <c r="X85" s="39" t="s">
        <v>201</v>
      </c>
      <c r="Y85" s="39"/>
      <c r="Z85" s="39"/>
      <c r="AA85" s="39"/>
      <c r="AB85" s="152" t="s">
        <v>3165</v>
      </c>
    </row>
    <row r="86" spans="1:28" ht="21.75" customHeight="1" x14ac:dyDescent="0.25">
      <c r="A86" s="37" t="s">
        <v>30</v>
      </c>
      <c r="B86" s="37" t="s">
        <v>31</v>
      </c>
      <c r="C86" s="39" t="s">
        <v>5</v>
      </c>
      <c r="D86" s="39" t="s">
        <v>145</v>
      </c>
      <c r="E86" s="39" t="s">
        <v>199</v>
      </c>
      <c r="F86" s="128" t="s">
        <v>238</v>
      </c>
      <c r="G86" s="39" t="s">
        <v>35</v>
      </c>
      <c r="H86" s="39" t="str">
        <f t="shared" si="11"/>
        <v>6105AK124-0100-HFRM-0025</v>
      </c>
      <c r="I86" s="39" t="str">
        <f t="shared" si="9"/>
        <v>Q24050972-09-0100-H-FRM-0025</v>
      </c>
      <c r="J86" s="39"/>
      <c r="K86" s="33" t="str">
        <f>VLOOKUP(C86,'PPE WBS Codes'!$E$3:$F$79,2,0)</f>
        <v>Project Site Wide</v>
      </c>
      <c r="L86" s="39" t="s">
        <v>239</v>
      </c>
      <c r="M86" s="39" t="s">
        <v>201</v>
      </c>
      <c r="N86" s="33" t="str">
        <f t="shared" si="10"/>
        <v>Project Site Wide - Brickwork and Blockwork  SHE Risk Assessment - Form</v>
      </c>
      <c r="O86" s="134"/>
      <c r="P86" s="134"/>
      <c r="Q86" s="33" t="str">
        <f>IFERROR(VLOOKUP(PPE_PH1_CDDL[[#This Row],[RDMC Document Number]],[3]Docs!$B:$F,4,0),"No Placeholder Yet")</f>
        <v>RES - Reserved Placeholder</v>
      </c>
      <c r="R86" s="33" t="str">
        <f>IFERROR(VLOOKUP(PPE_PH1_CDDL[[#This Row],[RDMC Document Number]],[3]Docs!$B:$F,5,0),"No Placeholder Yet")</f>
        <v>Pending</v>
      </c>
      <c r="S86" s="137">
        <f t="shared" si="8"/>
        <v>0</v>
      </c>
      <c r="T86" s="39" t="s">
        <v>147</v>
      </c>
      <c r="U86" s="39"/>
      <c r="V86" s="178">
        <v>46188</v>
      </c>
      <c r="W86" s="39" t="s">
        <v>239</v>
      </c>
      <c r="X86" s="39" t="s">
        <v>201</v>
      </c>
      <c r="Y86" s="39"/>
      <c r="Z86" s="39"/>
      <c r="AA86" s="39"/>
      <c r="AB86" s="152" t="s">
        <v>3165</v>
      </c>
    </row>
    <row r="87" spans="1:28" ht="21.75" customHeight="1" x14ac:dyDescent="0.25">
      <c r="A87" s="37" t="s">
        <v>30</v>
      </c>
      <c r="B87" s="37" t="s">
        <v>31</v>
      </c>
      <c r="C87" s="39" t="s">
        <v>5</v>
      </c>
      <c r="D87" s="39" t="s">
        <v>145</v>
      </c>
      <c r="E87" s="39" t="s">
        <v>199</v>
      </c>
      <c r="F87" s="128" t="s">
        <v>240</v>
      </c>
      <c r="G87" s="39" t="s">
        <v>35</v>
      </c>
      <c r="H87" s="39" t="str">
        <f t="shared" si="11"/>
        <v>6105AK124-0100-HFRM-0026</v>
      </c>
      <c r="I87" s="39" t="str">
        <f t="shared" si="9"/>
        <v>Q24050972-09-0100-H-FRM-0026</v>
      </c>
      <c r="J87" s="39"/>
      <c r="K87" s="33" t="str">
        <f>VLOOKUP(C87,'PPE WBS Codes'!$E$3:$F$79,2,0)</f>
        <v>Project Site Wide</v>
      </c>
      <c r="L87" s="39" t="s">
        <v>241</v>
      </c>
      <c r="M87" s="39" t="s">
        <v>201</v>
      </c>
      <c r="N87" s="33" t="str">
        <f t="shared" si="10"/>
        <v>Project Site Wide - Falseworks Risk Assessment - Form</v>
      </c>
      <c r="O87" s="134"/>
      <c r="P87" s="134"/>
      <c r="Q87" s="33" t="str">
        <f>IFERROR(VLOOKUP(PPE_PH1_CDDL[[#This Row],[RDMC Document Number]],[3]Docs!$B:$F,4,0),"No Placeholder Yet")</f>
        <v>RES - Reserved Placeholder</v>
      </c>
      <c r="R87" s="33" t="str">
        <f>IFERROR(VLOOKUP(PPE_PH1_CDDL[[#This Row],[RDMC Document Number]],[3]Docs!$B:$F,5,0),"No Placeholder Yet")</f>
        <v>Pending</v>
      </c>
      <c r="S87" s="137">
        <f t="shared" si="8"/>
        <v>0</v>
      </c>
      <c r="T87" s="39" t="s">
        <v>147</v>
      </c>
      <c r="U87" s="39"/>
      <c r="V87" s="178">
        <v>46188</v>
      </c>
      <c r="W87" s="39" t="s">
        <v>241</v>
      </c>
      <c r="X87" s="39" t="s">
        <v>201</v>
      </c>
      <c r="Y87" s="39"/>
      <c r="Z87" s="39"/>
      <c r="AA87" s="39"/>
      <c r="AB87" s="152" t="s">
        <v>3165</v>
      </c>
    </row>
    <row r="88" spans="1:28" ht="21.75" customHeight="1" x14ac:dyDescent="0.25">
      <c r="A88" s="37" t="s">
        <v>30</v>
      </c>
      <c r="B88" s="37" t="s">
        <v>31</v>
      </c>
      <c r="C88" s="39" t="s">
        <v>5</v>
      </c>
      <c r="D88" s="39" t="s">
        <v>145</v>
      </c>
      <c r="E88" s="39" t="s">
        <v>199</v>
      </c>
      <c r="F88" s="128" t="s">
        <v>242</v>
      </c>
      <c r="G88" s="39" t="s">
        <v>35</v>
      </c>
      <c r="H88" s="39" t="str">
        <f t="shared" si="11"/>
        <v>6105AK124-0100-HFRM-0027</v>
      </c>
      <c r="I88" s="39" t="str">
        <f t="shared" si="9"/>
        <v>Q24050972-09-0100-H-FRM-0027</v>
      </c>
      <c r="J88" s="39"/>
      <c r="K88" s="33" t="str">
        <f>VLOOKUP(C88,'PPE WBS Codes'!$E$3:$F$79,2,0)</f>
        <v>Project Site Wide</v>
      </c>
      <c r="L88" s="39" t="s">
        <v>243</v>
      </c>
      <c r="M88" s="39" t="s">
        <v>201</v>
      </c>
      <c r="N88" s="33" t="str">
        <f t="shared" si="10"/>
        <v>Project Site Wide - Temporary Electrical Supplies SHE Risk Assessment (2) - Form</v>
      </c>
      <c r="O88" s="134"/>
      <c r="P88" s="134"/>
      <c r="Q88" s="33" t="str">
        <f>IFERROR(VLOOKUP(PPE_PH1_CDDL[[#This Row],[RDMC Document Number]],[3]Docs!$B:$F,4,0),"No Placeholder Yet")</f>
        <v>RES - Reserved Placeholder</v>
      </c>
      <c r="R88" s="33" t="str">
        <f>IFERROR(VLOOKUP(PPE_PH1_CDDL[[#This Row],[RDMC Document Number]],[3]Docs!$B:$F,5,0),"No Placeholder Yet")</f>
        <v>Pending</v>
      </c>
      <c r="S88" s="137">
        <f t="shared" si="8"/>
        <v>0</v>
      </c>
      <c r="T88" s="39" t="s">
        <v>147</v>
      </c>
      <c r="U88" s="39"/>
      <c r="V88" s="178">
        <v>46188</v>
      </c>
      <c r="W88" s="39" t="s">
        <v>243</v>
      </c>
      <c r="X88" s="39" t="s">
        <v>201</v>
      </c>
      <c r="Y88" s="39"/>
      <c r="Z88" s="39"/>
      <c r="AA88" s="39"/>
      <c r="AB88" s="152" t="s">
        <v>3165</v>
      </c>
    </row>
    <row r="89" spans="1:28" ht="21.75" customHeight="1" x14ac:dyDescent="0.25">
      <c r="A89" s="37" t="s">
        <v>30</v>
      </c>
      <c r="B89" s="37" t="s">
        <v>31</v>
      </c>
      <c r="C89" s="39" t="s">
        <v>5</v>
      </c>
      <c r="D89" s="39" t="s">
        <v>145</v>
      </c>
      <c r="E89" s="39" t="s">
        <v>199</v>
      </c>
      <c r="F89" s="128" t="s">
        <v>244</v>
      </c>
      <c r="G89" s="39" t="s">
        <v>35</v>
      </c>
      <c r="H89" s="39" t="str">
        <f t="shared" si="11"/>
        <v>6105AK124-0100-HFRM-0028</v>
      </c>
      <c r="I89" s="39" t="str">
        <f t="shared" si="9"/>
        <v>Q24050972-09-0100-H-FRM-0028</v>
      </c>
      <c r="J89" s="39"/>
      <c r="K89" s="33" t="str">
        <f>VLOOKUP(C89,'PPE WBS Codes'!$E$3:$F$79,2,0)</f>
        <v>Project Site Wide</v>
      </c>
      <c r="L89" s="39" t="s">
        <v>245</v>
      </c>
      <c r="M89" s="39" t="s">
        <v>201</v>
      </c>
      <c r="N89" s="33" t="str">
        <f t="shared" si="10"/>
        <v>Project Site Wide - Temporary Electrical Supplies SHE Risk Assessment - Form</v>
      </c>
      <c r="O89" s="134"/>
      <c r="P89" s="134"/>
      <c r="Q89" s="33" t="str">
        <f>IFERROR(VLOOKUP(PPE_PH1_CDDL[[#This Row],[RDMC Document Number]],[3]Docs!$B:$F,4,0),"No Placeholder Yet")</f>
        <v>RES - Reserved Placeholder</v>
      </c>
      <c r="R89" s="33" t="str">
        <f>IFERROR(VLOOKUP(PPE_PH1_CDDL[[#This Row],[RDMC Document Number]],[3]Docs!$B:$F,5,0),"No Placeholder Yet")</f>
        <v>Pending</v>
      </c>
      <c r="S89" s="137">
        <f t="shared" si="8"/>
        <v>0</v>
      </c>
      <c r="T89" s="39" t="s">
        <v>147</v>
      </c>
      <c r="U89" s="39"/>
      <c r="V89" s="178">
        <v>46188</v>
      </c>
      <c r="W89" s="39" t="s">
        <v>245</v>
      </c>
      <c r="X89" s="39" t="s">
        <v>201</v>
      </c>
      <c r="Y89" s="39"/>
      <c r="Z89" s="39"/>
      <c r="AA89" s="39"/>
      <c r="AB89" s="152" t="s">
        <v>3165</v>
      </c>
    </row>
    <row r="90" spans="1:28" ht="21.75" customHeight="1" x14ac:dyDescent="0.25">
      <c r="A90" s="37" t="s">
        <v>30</v>
      </c>
      <c r="B90" s="37" t="s">
        <v>31</v>
      </c>
      <c r="C90" s="39" t="s">
        <v>5</v>
      </c>
      <c r="D90" s="39" t="s">
        <v>145</v>
      </c>
      <c r="E90" s="39" t="s">
        <v>199</v>
      </c>
      <c r="F90" s="128" t="s">
        <v>246</v>
      </c>
      <c r="G90" s="39" t="s">
        <v>35</v>
      </c>
      <c r="H90" s="39" t="str">
        <f t="shared" si="11"/>
        <v>6105AK124-0100-HFRM-0029</v>
      </c>
      <c r="I90" s="39" t="str">
        <f t="shared" si="9"/>
        <v>Q24050972-09-0100-H-FRM-0029</v>
      </c>
      <c r="J90" s="39"/>
      <c r="K90" s="33" t="str">
        <f>VLOOKUP(C90,'PPE WBS Codes'!$E$3:$F$79,2,0)</f>
        <v>Project Site Wide</v>
      </c>
      <c r="L90" s="39" t="s">
        <v>247</v>
      </c>
      <c r="M90" s="39" t="s">
        <v>201</v>
      </c>
      <c r="N90" s="33" t="str">
        <f t="shared" si="10"/>
        <v>Project Site Wide - Buried Services SHE Risk Assessment - Form</v>
      </c>
      <c r="O90" s="134"/>
      <c r="P90" s="134"/>
      <c r="Q90" s="33" t="str">
        <f>IFERROR(VLOOKUP(PPE_PH1_CDDL[[#This Row],[RDMC Document Number]],[3]Docs!$B:$F,4,0),"No Placeholder Yet")</f>
        <v>RES - Reserved Placeholder</v>
      </c>
      <c r="R90" s="33" t="str">
        <f>IFERROR(VLOOKUP(PPE_PH1_CDDL[[#This Row],[RDMC Document Number]],[3]Docs!$B:$F,5,0),"No Placeholder Yet")</f>
        <v>Pending</v>
      </c>
      <c r="S90" s="137">
        <f t="shared" si="8"/>
        <v>0</v>
      </c>
      <c r="T90" s="39" t="s">
        <v>147</v>
      </c>
      <c r="U90" s="39"/>
      <c r="V90" s="178">
        <v>46188</v>
      </c>
      <c r="W90" s="39" t="s">
        <v>247</v>
      </c>
      <c r="X90" s="39" t="s">
        <v>201</v>
      </c>
      <c r="Y90" s="39"/>
      <c r="Z90" s="39"/>
      <c r="AA90" s="39"/>
      <c r="AB90" s="152" t="s">
        <v>3165</v>
      </c>
    </row>
    <row r="91" spans="1:28" ht="21.75" customHeight="1" x14ac:dyDescent="0.25">
      <c r="A91" s="37" t="s">
        <v>30</v>
      </c>
      <c r="B91" s="37" t="s">
        <v>31</v>
      </c>
      <c r="C91" s="39" t="s">
        <v>5</v>
      </c>
      <c r="D91" s="39" t="s">
        <v>145</v>
      </c>
      <c r="E91" s="39" t="s">
        <v>199</v>
      </c>
      <c r="F91" s="128" t="s">
        <v>248</v>
      </c>
      <c r="G91" s="39" t="s">
        <v>35</v>
      </c>
      <c r="H91" s="39" t="str">
        <f t="shared" si="11"/>
        <v>6105AK124-0100-HFRM-0030</v>
      </c>
      <c r="I91" s="39" t="str">
        <f t="shared" si="9"/>
        <v>Q24050972-09-0100-H-FRM-0030</v>
      </c>
      <c r="J91" s="39"/>
      <c r="K91" s="33" t="str">
        <f>VLOOKUP(C91,'PPE WBS Codes'!$E$3:$F$79,2,0)</f>
        <v>Project Site Wide</v>
      </c>
      <c r="L91" s="39" t="s">
        <v>249</v>
      </c>
      <c r="M91" s="39" t="s">
        <v>201</v>
      </c>
      <c r="N91" s="33" t="str">
        <f t="shared" si="10"/>
        <v>Project Site Wide - Two-Week-Lookahead - Form</v>
      </c>
      <c r="O91" s="134"/>
      <c r="P91" s="134"/>
      <c r="Q91" s="33" t="str">
        <f>IFERROR(VLOOKUP(PPE_PH1_CDDL[[#This Row],[RDMC Document Number]],[3]Docs!$B:$F,4,0),"No Placeholder Yet")</f>
        <v>RES - Reserved Placeholder</v>
      </c>
      <c r="R91" s="33" t="str">
        <f>IFERROR(VLOOKUP(PPE_PH1_CDDL[[#This Row],[RDMC Document Number]],[3]Docs!$B:$F,5,0),"No Placeholder Yet")</f>
        <v>Pending</v>
      </c>
      <c r="S91" s="137">
        <f t="shared" si="8"/>
        <v>0</v>
      </c>
      <c r="T91" s="39" t="s">
        <v>147</v>
      </c>
      <c r="U91" s="39"/>
      <c r="V91" s="178">
        <v>46188</v>
      </c>
      <c r="W91" s="39" t="s">
        <v>249</v>
      </c>
      <c r="X91" s="39" t="s">
        <v>201</v>
      </c>
      <c r="Y91" s="39"/>
      <c r="Z91" s="39"/>
      <c r="AA91" s="39"/>
      <c r="AB91" s="152" t="s">
        <v>3165</v>
      </c>
    </row>
    <row r="92" spans="1:28" ht="21.75" customHeight="1" x14ac:dyDescent="0.25">
      <c r="A92" s="37" t="s">
        <v>30</v>
      </c>
      <c r="B92" s="37" t="s">
        <v>31</v>
      </c>
      <c r="C92" s="39">
        <v>6260</v>
      </c>
      <c r="D92" s="39" t="s">
        <v>52</v>
      </c>
      <c r="E92" s="39" t="s">
        <v>250</v>
      </c>
      <c r="F92" s="128" t="s">
        <v>46</v>
      </c>
      <c r="G92" s="39" t="s">
        <v>35</v>
      </c>
      <c r="H92" s="39" t="str">
        <f t="shared" si="11"/>
        <v>6105AK124-6260-EGAD-0002</v>
      </c>
      <c r="I92" s="39" t="str">
        <f>"Q24050972"&amp;"-"&amp;"04"&amp;"-"&amp;C92&amp;"-"&amp;D92&amp;"-"&amp;E92&amp;"-"&amp;F92</f>
        <v>Q24050972-04-6260-E-GAD-0002</v>
      </c>
      <c r="J92" s="39" t="s">
        <v>62</v>
      </c>
      <c r="K92" s="33" t="str">
        <f>VLOOKUP(C92,'PPE WBS Codes'!$E$3:$F$79,2,0)</f>
        <v>Emergency Power Generation (Main Plant)</v>
      </c>
      <c r="L92" s="39" t="s">
        <v>251</v>
      </c>
      <c r="M92" s="39" t="s">
        <v>183</v>
      </c>
      <c r="N92" s="33" t="str">
        <f t="shared" ref="N92:N134" si="12">K92&amp;" - "&amp;L92&amp;" - "&amp;M92&amp;" - "&amp;J92</f>
        <v>Emergency Power Generation (Main Plant) - MV Switch Board  - General Arrangement - Sht 1 of 1</v>
      </c>
      <c r="O92" s="134"/>
      <c r="P92" s="134"/>
      <c r="Q92" s="33" t="str">
        <f>IFERROR(VLOOKUP(PPE_PH1_CDDL[[#This Row],[RDMC Document Number]],[3]Docs!$B:$F,4,0),"No Placeholder Yet")</f>
        <v>RES - Reserved Placeholder</v>
      </c>
      <c r="R92" s="33" t="str">
        <f>IFERROR(VLOOKUP(PPE_PH1_CDDL[[#This Row],[RDMC Document Number]],[3]Docs!$B:$F,5,0),"No Placeholder Yet")</f>
        <v>Pending</v>
      </c>
      <c r="S92" s="137">
        <f t="shared" si="8"/>
        <v>0</v>
      </c>
      <c r="T92" s="39" t="s">
        <v>56</v>
      </c>
      <c r="U92" s="39"/>
      <c r="V92" s="12" t="s">
        <v>57</v>
      </c>
      <c r="W92" s="39" t="s">
        <v>251</v>
      </c>
      <c r="X92" s="39" t="s">
        <v>183</v>
      </c>
      <c r="Y92" s="39"/>
      <c r="Z92" s="39"/>
      <c r="AA92" s="39"/>
      <c r="AB92" s="152" t="s">
        <v>3165</v>
      </c>
    </row>
    <row r="93" spans="1:28" ht="21.75" customHeight="1" x14ac:dyDescent="0.25">
      <c r="A93" s="33" t="s">
        <v>30</v>
      </c>
      <c r="B93" s="33" t="s">
        <v>31</v>
      </c>
      <c r="C93" s="39">
        <v>6260</v>
      </c>
      <c r="D93" s="39" t="s">
        <v>52</v>
      </c>
      <c r="E93" s="39" t="s">
        <v>250</v>
      </c>
      <c r="F93" s="128" t="s">
        <v>101</v>
      </c>
      <c r="G93" s="39" t="s">
        <v>35</v>
      </c>
      <c r="H93" s="39" t="str">
        <f t="shared" si="11"/>
        <v>6105AK124-6260-EGAD-0005</v>
      </c>
      <c r="I93" s="39" t="str">
        <f t="shared" ref="I93:I99" si="13">"Q24050972"&amp;"-"&amp;"07"&amp;"-"&amp;C93&amp;"-"&amp;D93&amp;"-"&amp;E93&amp;"-"&amp;F93</f>
        <v>Q24050972-07-6260-E-GAD-0005</v>
      </c>
      <c r="J93" s="39" t="s">
        <v>252</v>
      </c>
      <c r="K93" s="33" t="str">
        <f>VLOOKUP(C93,'PPE WBS Codes'!$E$3:$F$79,2,0)</f>
        <v>Emergency Power Generation (Main Plant)</v>
      </c>
      <c r="L93" s="39" t="s">
        <v>253</v>
      </c>
      <c r="M93" s="39" t="s">
        <v>183</v>
      </c>
      <c r="N93" s="33" t="str">
        <f t="shared" si="12"/>
        <v>Emergency Power Generation (Main Plant) - Bulk Fuel Storage Facility - General Arrangement - Sht 1 of 8</v>
      </c>
      <c r="O93" s="134"/>
      <c r="P93" s="134"/>
      <c r="Q93" s="33" t="str">
        <f>IFERROR(VLOOKUP(PPE_PH1_CDDL[[#This Row],[RDMC Document Number]],[3]Docs!$B:$F,4,0),"No Placeholder Yet")</f>
        <v>RES - Reserved Placeholder</v>
      </c>
      <c r="R93" s="33" t="str">
        <f>IFERROR(VLOOKUP(PPE_PH1_CDDL[[#This Row],[RDMC Document Number]],[3]Docs!$B:$F,5,0),"No Placeholder Yet")</f>
        <v>Pending</v>
      </c>
      <c r="S93" s="137">
        <f t="shared" si="8"/>
        <v>0</v>
      </c>
      <c r="T93" s="39" t="s">
        <v>56</v>
      </c>
      <c r="U93" s="39"/>
      <c r="V93" s="12" t="s">
        <v>57</v>
      </c>
      <c r="W93" s="39" t="s">
        <v>253</v>
      </c>
      <c r="X93" s="39" t="s">
        <v>183</v>
      </c>
      <c r="Y93" s="39"/>
      <c r="Z93" s="39"/>
      <c r="AA93" s="39"/>
      <c r="AB93" s="152" t="s">
        <v>3165</v>
      </c>
    </row>
    <row r="94" spans="1:28" ht="21.75" customHeight="1" x14ac:dyDescent="0.25">
      <c r="A94" s="33" t="s">
        <v>30</v>
      </c>
      <c r="B94" s="33" t="s">
        <v>31</v>
      </c>
      <c r="C94" s="39">
        <v>6260</v>
      </c>
      <c r="D94" s="39" t="s">
        <v>52</v>
      </c>
      <c r="E94" s="39" t="s">
        <v>250</v>
      </c>
      <c r="F94" s="128" t="s">
        <v>161</v>
      </c>
      <c r="G94" s="39" t="s">
        <v>35</v>
      </c>
      <c r="H94" s="39" t="str">
        <f t="shared" si="11"/>
        <v>6105AK124-6260-EGAD-0006</v>
      </c>
      <c r="I94" s="39" t="str">
        <f t="shared" si="13"/>
        <v>Q24050972-07-6260-E-GAD-0006</v>
      </c>
      <c r="J94" s="39" t="s">
        <v>254</v>
      </c>
      <c r="K94" s="33" t="str">
        <f>VLOOKUP(C94,'PPE WBS Codes'!$E$3:$F$79,2,0)</f>
        <v>Emergency Power Generation (Main Plant)</v>
      </c>
      <c r="L94" s="39" t="s">
        <v>255</v>
      </c>
      <c r="M94" s="39" t="s">
        <v>183</v>
      </c>
      <c r="N94" s="33" t="str">
        <f t="shared" si="12"/>
        <v>Emergency Power Generation (Main Plant) - Pump house - Fuel Polish Isometric Arrangement - General Arrangement - Sht 2 of 8</v>
      </c>
      <c r="O94" s="134"/>
      <c r="P94" s="134"/>
      <c r="Q94" s="33" t="str">
        <f>IFERROR(VLOOKUP(PPE_PH1_CDDL[[#This Row],[RDMC Document Number]],[3]Docs!$B:$F,4,0),"No Placeholder Yet")</f>
        <v>RES - Reserved Placeholder</v>
      </c>
      <c r="R94" s="33" t="str">
        <f>IFERROR(VLOOKUP(PPE_PH1_CDDL[[#This Row],[RDMC Document Number]],[3]Docs!$B:$F,5,0),"No Placeholder Yet")</f>
        <v>Pending</v>
      </c>
      <c r="S94" s="137">
        <f t="shared" si="8"/>
        <v>0</v>
      </c>
      <c r="T94" s="39" t="s">
        <v>56</v>
      </c>
      <c r="U94" s="39"/>
      <c r="V94" s="12" t="s">
        <v>57</v>
      </c>
      <c r="W94" s="39" t="s">
        <v>253</v>
      </c>
      <c r="X94" s="39" t="s">
        <v>183</v>
      </c>
      <c r="Y94" s="39"/>
      <c r="Z94" s="39"/>
      <c r="AA94" s="39"/>
      <c r="AB94" s="152" t="s">
        <v>3165</v>
      </c>
    </row>
    <row r="95" spans="1:28" ht="21.75" customHeight="1" x14ac:dyDescent="0.25">
      <c r="A95" s="33" t="s">
        <v>30</v>
      </c>
      <c r="B95" s="33" t="s">
        <v>31</v>
      </c>
      <c r="C95" s="39">
        <v>6260</v>
      </c>
      <c r="D95" s="39" t="s">
        <v>52</v>
      </c>
      <c r="E95" s="39" t="s">
        <v>250</v>
      </c>
      <c r="F95" s="128" t="s">
        <v>170</v>
      </c>
      <c r="G95" s="39" t="s">
        <v>35</v>
      </c>
      <c r="H95" s="39" t="str">
        <f t="shared" si="11"/>
        <v>6105AK124-6260-EGAD-0007</v>
      </c>
      <c r="I95" s="39" t="str">
        <f t="shared" si="13"/>
        <v>Q24050972-07-6260-E-GAD-0007</v>
      </c>
      <c r="J95" s="39" t="s">
        <v>256</v>
      </c>
      <c r="K95" s="33" t="str">
        <f>VLOOKUP(C95,'PPE WBS Codes'!$E$3:$F$79,2,0)</f>
        <v>Emergency Power Generation (Main Plant)</v>
      </c>
      <c r="L95" s="39" t="s">
        <v>257</v>
      </c>
      <c r="M95" s="39" t="s">
        <v>183</v>
      </c>
      <c r="N95" s="33" t="str">
        <f t="shared" si="12"/>
        <v>Emergency Power Generation (Main Plant) -  Bulk Fuel Storage Facility - Pump House - Fuel Polishing System - General Arrangement - Sht 3 of 8</v>
      </c>
      <c r="O95" s="134"/>
      <c r="P95" s="134"/>
      <c r="Q95" s="33" t="str">
        <f>IFERROR(VLOOKUP(PPE_PH1_CDDL[[#This Row],[RDMC Document Number]],[3]Docs!$B:$F,4,0),"No Placeholder Yet")</f>
        <v>RES - Reserved Placeholder</v>
      </c>
      <c r="R95" s="33" t="str">
        <f>IFERROR(VLOOKUP(PPE_PH1_CDDL[[#This Row],[RDMC Document Number]],[3]Docs!$B:$F,5,0),"No Placeholder Yet")</f>
        <v>Pending</v>
      </c>
      <c r="S95" s="137">
        <f t="shared" si="8"/>
        <v>0</v>
      </c>
      <c r="T95" s="39" t="s">
        <v>56</v>
      </c>
      <c r="U95" s="39"/>
      <c r="V95" s="12" t="s">
        <v>57</v>
      </c>
      <c r="W95" s="39" t="s">
        <v>253</v>
      </c>
      <c r="X95" s="39" t="s">
        <v>183</v>
      </c>
      <c r="Y95" s="39"/>
      <c r="Z95" s="39"/>
      <c r="AA95" s="39"/>
      <c r="AB95" s="152" t="s">
        <v>3165</v>
      </c>
    </row>
    <row r="96" spans="1:28" ht="21.75" customHeight="1" x14ac:dyDescent="0.25">
      <c r="A96" s="33" t="s">
        <v>30</v>
      </c>
      <c r="B96" s="33" t="s">
        <v>31</v>
      </c>
      <c r="C96" s="39">
        <v>6260</v>
      </c>
      <c r="D96" s="39" t="s">
        <v>52</v>
      </c>
      <c r="E96" s="39" t="s">
        <v>250</v>
      </c>
      <c r="F96" s="128" t="s">
        <v>108</v>
      </c>
      <c r="G96" s="39" t="s">
        <v>35</v>
      </c>
      <c r="H96" s="39" t="str">
        <f t="shared" si="11"/>
        <v>6105AK124-6260-EGAD-0008</v>
      </c>
      <c r="I96" s="39" t="str">
        <f t="shared" si="13"/>
        <v>Q24050972-07-6260-E-GAD-0008</v>
      </c>
      <c r="J96" s="39" t="s">
        <v>258</v>
      </c>
      <c r="K96" s="33" t="str">
        <f>VLOOKUP(C96,'PPE WBS Codes'!$E$3:$F$79,2,0)</f>
        <v>Emergency Power Generation (Main Plant)</v>
      </c>
      <c r="L96" s="39" t="s">
        <v>259</v>
      </c>
      <c r="M96" s="39" t="s">
        <v>183</v>
      </c>
      <c r="N96" s="33" t="str">
        <f t="shared" si="12"/>
        <v>Emergency Power Generation (Main Plant) - Bulk Fuel Storage Facility - Pump House - Fuel Transfer - General Arrangement - Sht 4 of 8</v>
      </c>
      <c r="O96" s="134"/>
      <c r="P96" s="134"/>
      <c r="Q96" s="33" t="str">
        <f>IFERROR(VLOOKUP(PPE_PH1_CDDL[[#This Row],[RDMC Document Number]],[3]Docs!$B:$F,4,0),"No Placeholder Yet")</f>
        <v>RES - Reserved Placeholder</v>
      </c>
      <c r="R96" s="33" t="str">
        <f>IFERROR(VLOOKUP(PPE_PH1_CDDL[[#This Row],[RDMC Document Number]],[3]Docs!$B:$F,5,0),"No Placeholder Yet")</f>
        <v>Pending</v>
      </c>
      <c r="S96" s="137">
        <f t="shared" si="8"/>
        <v>0</v>
      </c>
      <c r="T96" s="39" t="s">
        <v>56</v>
      </c>
      <c r="U96" s="39"/>
      <c r="V96" s="12" t="s">
        <v>57</v>
      </c>
      <c r="W96" s="39" t="s">
        <v>253</v>
      </c>
      <c r="X96" s="39" t="s">
        <v>183</v>
      </c>
      <c r="Y96" s="39"/>
      <c r="Z96" s="39"/>
      <c r="AA96" s="39"/>
      <c r="AB96" s="152" t="s">
        <v>3165</v>
      </c>
    </row>
    <row r="97" spans="1:28" ht="21.75" customHeight="1" x14ac:dyDescent="0.25">
      <c r="A97" s="33" t="s">
        <v>30</v>
      </c>
      <c r="B97" s="33" t="s">
        <v>31</v>
      </c>
      <c r="C97" s="39">
        <v>6260</v>
      </c>
      <c r="D97" s="39" t="s">
        <v>52</v>
      </c>
      <c r="E97" s="39" t="s">
        <v>250</v>
      </c>
      <c r="F97" s="128" t="s">
        <v>173</v>
      </c>
      <c r="G97" s="39" t="s">
        <v>35</v>
      </c>
      <c r="H97" s="39" t="str">
        <f t="shared" si="11"/>
        <v>6105AK124-6260-EGAD-0009</v>
      </c>
      <c r="I97" s="39" t="str">
        <f t="shared" si="13"/>
        <v>Q24050972-07-6260-E-GAD-0009</v>
      </c>
      <c r="J97" s="39" t="s">
        <v>260</v>
      </c>
      <c r="K97" s="33" t="str">
        <f>VLOOKUP(C97,'PPE WBS Codes'!$E$3:$F$79,2,0)</f>
        <v>Emergency Power Generation (Main Plant)</v>
      </c>
      <c r="L97" s="39" t="s">
        <v>261</v>
      </c>
      <c r="M97" s="39" t="s">
        <v>183</v>
      </c>
      <c r="N97" s="33" t="str">
        <f t="shared" si="12"/>
        <v>Emergency Power Generation (Main Plant) -  Bulk Fuel Storage Facility - Pump House - Fuel Transfer - General Arrangement - Sht 5 of 8</v>
      </c>
      <c r="O97" s="134"/>
      <c r="P97" s="134"/>
      <c r="Q97" s="33" t="str">
        <f>IFERROR(VLOOKUP(PPE_PH1_CDDL[[#This Row],[RDMC Document Number]],[3]Docs!$B:$F,4,0),"No Placeholder Yet")</f>
        <v>RES - Reserved Placeholder</v>
      </c>
      <c r="R97" s="33" t="str">
        <f>IFERROR(VLOOKUP(PPE_PH1_CDDL[[#This Row],[RDMC Document Number]],[3]Docs!$B:$F,5,0),"No Placeholder Yet")</f>
        <v>Pending</v>
      </c>
      <c r="S97" s="137">
        <f t="shared" si="8"/>
        <v>0</v>
      </c>
      <c r="T97" s="39" t="s">
        <v>56</v>
      </c>
      <c r="U97" s="39"/>
      <c r="V97" s="12" t="s">
        <v>57</v>
      </c>
      <c r="W97" s="39" t="s">
        <v>253</v>
      </c>
      <c r="X97" s="39" t="s">
        <v>183</v>
      </c>
      <c r="Y97" s="39"/>
      <c r="Z97" s="39"/>
      <c r="AA97" s="39"/>
      <c r="AB97" s="152" t="s">
        <v>3165</v>
      </c>
    </row>
    <row r="98" spans="1:28" ht="21.75" customHeight="1" x14ac:dyDescent="0.25">
      <c r="A98" s="33" t="s">
        <v>30</v>
      </c>
      <c r="B98" s="33" t="s">
        <v>31</v>
      </c>
      <c r="C98" s="39">
        <v>6260</v>
      </c>
      <c r="D98" s="39" t="s">
        <v>52</v>
      </c>
      <c r="E98" s="39" t="s">
        <v>250</v>
      </c>
      <c r="F98" s="128" t="s">
        <v>184</v>
      </c>
      <c r="G98" s="39" t="s">
        <v>35</v>
      </c>
      <c r="H98" s="39" t="str">
        <f t="shared" si="11"/>
        <v>6105AK124-6260-EGAD-0010</v>
      </c>
      <c r="I98" s="39" t="str">
        <f t="shared" si="13"/>
        <v>Q24050972-07-6260-E-GAD-0010</v>
      </c>
      <c r="J98" s="39" t="s">
        <v>262</v>
      </c>
      <c r="K98" s="33" t="str">
        <f>VLOOKUP(C98,'PPE WBS Codes'!$E$3:$F$79,2,0)</f>
        <v>Emergency Power Generation (Main Plant)</v>
      </c>
      <c r="L98" s="39" t="s">
        <v>263</v>
      </c>
      <c r="M98" s="39" t="s">
        <v>183</v>
      </c>
      <c r="N98" s="33" t="str">
        <f t="shared" si="12"/>
        <v>Emergency Power Generation (Main Plant) - Pump house - Off-load system Isometric Arrangement - General Arrangement - Sht 6 of 8</v>
      </c>
      <c r="O98" s="134"/>
      <c r="P98" s="134"/>
      <c r="Q98" s="33" t="str">
        <f>IFERROR(VLOOKUP(PPE_PH1_CDDL[[#This Row],[RDMC Document Number]],[3]Docs!$B:$F,4,0),"No Placeholder Yet")</f>
        <v>RES - Reserved Placeholder</v>
      </c>
      <c r="R98" s="33" t="str">
        <f>IFERROR(VLOOKUP(PPE_PH1_CDDL[[#This Row],[RDMC Document Number]],[3]Docs!$B:$F,5,0),"No Placeholder Yet")</f>
        <v>Pending</v>
      </c>
      <c r="S98" s="137">
        <f t="shared" si="8"/>
        <v>0</v>
      </c>
      <c r="T98" s="39" t="s">
        <v>56</v>
      </c>
      <c r="U98" s="39"/>
      <c r="V98" s="12" t="s">
        <v>57</v>
      </c>
      <c r="W98" s="39" t="s">
        <v>253</v>
      </c>
      <c r="X98" s="39" t="s">
        <v>183</v>
      </c>
      <c r="Y98" s="39"/>
      <c r="Z98" s="39"/>
      <c r="AA98" s="39"/>
      <c r="AB98" s="152" t="s">
        <v>3165</v>
      </c>
    </row>
    <row r="99" spans="1:28" ht="21.75" customHeight="1" x14ac:dyDescent="0.25">
      <c r="A99" s="33" t="s">
        <v>30</v>
      </c>
      <c r="B99" s="33" t="s">
        <v>31</v>
      </c>
      <c r="C99" s="39">
        <v>6260</v>
      </c>
      <c r="D99" s="39" t="s">
        <v>52</v>
      </c>
      <c r="E99" s="39" t="s">
        <v>250</v>
      </c>
      <c r="F99" s="128" t="s">
        <v>187</v>
      </c>
      <c r="G99" s="39" t="s">
        <v>35</v>
      </c>
      <c r="H99" s="39" t="str">
        <f t="shared" si="11"/>
        <v>6105AK124-6260-EGAD-0011</v>
      </c>
      <c r="I99" s="39" t="str">
        <f t="shared" si="13"/>
        <v>Q24050972-07-6260-E-GAD-0011</v>
      </c>
      <c r="J99" s="39" t="s">
        <v>264</v>
      </c>
      <c r="K99" s="33" t="str">
        <f>VLOOKUP(C99,'PPE WBS Codes'!$E$3:$F$79,2,0)</f>
        <v>Emergency Power Generation (Main Plant)</v>
      </c>
      <c r="L99" s="39" t="s">
        <v>265</v>
      </c>
      <c r="M99" s="39" t="s">
        <v>183</v>
      </c>
      <c r="N99" s="33" t="str">
        <f t="shared" si="12"/>
        <v>Emergency Power Generation (Main Plant) - Bulk Fuel Offloading and Distribution System  - General Arrangement - Sht 7 of 8</v>
      </c>
      <c r="O99" s="134"/>
      <c r="P99" s="134"/>
      <c r="Q99" s="33" t="str">
        <f>IFERROR(VLOOKUP(PPE_PH1_CDDL[[#This Row],[RDMC Document Number]],[3]Docs!$B:$F,4,0),"No Placeholder Yet")</f>
        <v>RES - Reserved Placeholder</v>
      </c>
      <c r="R99" s="33" t="str">
        <f>IFERROR(VLOOKUP(PPE_PH1_CDDL[[#This Row],[RDMC Document Number]],[3]Docs!$B:$F,5,0),"No Placeholder Yet")</f>
        <v>Pending</v>
      </c>
      <c r="S99" s="137">
        <f t="shared" si="8"/>
        <v>0</v>
      </c>
      <c r="T99" s="39" t="s">
        <v>56</v>
      </c>
      <c r="U99" s="39"/>
      <c r="V99" s="12" t="s">
        <v>57</v>
      </c>
      <c r="W99" s="39" t="s">
        <v>253</v>
      </c>
      <c r="X99" s="39" t="s">
        <v>183</v>
      </c>
      <c r="Y99" s="39"/>
      <c r="Z99" s="39"/>
      <c r="AA99" s="39"/>
      <c r="AB99" s="152" t="s">
        <v>3165</v>
      </c>
    </row>
    <row r="100" spans="1:28" ht="21.75" customHeight="1" x14ac:dyDescent="0.25">
      <c r="A100" s="33" t="s">
        <v>30</v>
      </c>
      <c r="B100" s="33" t="s">
        <v>31</v>
      </c>
      <c r="C100" s="39">
        <v>6260</v>
      </c>
      <c r="D100" s="39" t="s">
        <v>52</v>
      </c>
      <c r="E100" s="39" t="s">
        <v>250</v>
      </c>
      <c r="F100" s="128" t="s">
        <v>213</v>
      </c>
      <c r="G100" s="39" t="s">
        <v>35</v>
      </c>
      <c r="H100" s="39" t="str">
        <f t="shared" si="11"/>
        <v>6105AK124-6260-EGAD-0012</v>
      </c>
      <c r="I100" s="39" t="str">
        <f>"Q24050972"&amp;"-"&amp;"08"&amp;"-"&amp;C100&amp;"-"&amp;D100&amp;"-"&amp;E100&amp;"-"&amp;F100</f>
        <v>Q24050972-08-6260-E-GAD-0012</v>
      </c>
      <c r="J100" s="39" t="s">
        <v>266</v>
      </c>
      <c r="K100" s="33" t="str">
        <f>VLOOKUP(C100,'PPE WBS Codes'!$E$3:$F$79,2,0)</f>
        <v>Emergency Power Generation (Main Plant)</v>
      </c>
      <c r="L100" s="39" t="s">
        <v>267</v>
      </c>
      <c r="M100" s="39" t="s">
        <v>183</v>
      </c>
      <c r="N100" s="33" t="str">
        <f t="shared" si="12"/>
        <v>Emergency Power Generation (Main Plant) -  Bulk Fuel Storage  Facility-Pump House-Off-Load System - General Arrangement - Sht 8 of 8</v>
      </c>
      <c r="O100" s="134"/>
      <c r="P100" s="134"/>
      <c r="Q100" s="33" t="str">
        <f>IFERROR(VLOOKUP(PPE_PH1_CDDL[[#This Row],[RDMC Document Number]],[3]Docs!$B:$F,4,0),"No Placeholder Yet")</f>
        <v>RES - Reserved Placeholder</v>
      </c>
      <c r="R100" s="33" t="str">
        <f>IFERROR(VLOOKUP(PPE_PH1_CDDL[[#This Row],[RDMC Document Number]],[3]Docs!$B:$F,5,0),"No Placeholder Yet")</f>
        <v>Pending</v>
      </c>
      <c r="S100" s="137">
        <f t="shared" si="8"/>
        <v>0</v>
      </c>
      <c r="T100" s="39" t="s">
        <v>91</v>
      </c>
      <c r="U100" s="39"/>
      <c r="V100" s="12" t="s">
        <v>57</v>
      </c>
      <c r="W100" s="39" t="s">
        <v>253</v>
      </c>
      <c r="X100" s="39" t="s">
        <v>183</v>
      </c>
      <c r="Y100" s="39"/>
      <c r="Z100" s="39"/>
      <c r="AA100" s="39"/>
      <c r="AB100" s="152" t="s">
        <v>3165</v>
      </c>
    </row>
    <row r="101" spans="1:28" ht="21.75" customHeight="1" x14ac:dyDescent="0.25">
      <c r="A101" s="33" t="s">
        <v>30</v>
      </c>
      <c r="B101" s="33" t="s">
        <v>31</v>
      </c>
      <c r="C101" s="39">
        <v>6262</v>
      </c>
      <c r="D101" s="39" t="s">
        <v>268</v>
      </c>
      <c r="E101" s="39" t="s">
        <v>250</v>
      </c>
      <c r="F101" s="128" t="s">
        <v>34</v>
      </c>
      <c r="G101" s="39" t="s">
        <v>35</v>
      </c>
      <c r="H101" s="39" t="str">
        <f t="shared" si="11"/>
        <v>6105AK124-6262-MGAD-0001</v>
      </c>
      <c r="I101" s="39" t="str">
        <f>"Q24050972"&amp;"-"&amp;"07"&amp;"-"&amp;C101&amp;"-"&amp;D101&amp;"-"&amp;E101&amp;"-"&amp;F101</f>
        <v>Q24050972-07-6262-M-GAD-0001</v>
      </c>
      <c r="J101" s="39" t="s">
        <v>62</v>
      </c>
      <c r="K101" s="33" t="str">
        <f>VLOOKUP(C101,'PPE WBS Codes'!$E$3:$F$79,2,0)</f>
        <v>Emergency Power Substation 1 and Control Room 1</v>
      </c>
      <c r="L101" s="39" t="s">
        <v>269</v>
      </c>
      <c r="M101" s="39" t="s">
        <v>270</v>
      </c>
      <c r="N101" s="33" t="str">
        <f t="shared" si="12"/>
        <v>Emergency Power Substation 1 and Control Room 1 - 11kVA MV E-house type 1A - External Views - Sht 1 of 1</v>
      </c>
      <c r="O101" s="134"/>
      <c r="P101" s="134"/>
      <c r="Q101" s="33" t="str">
        <f>IFERROR(VLOOKUP(PPE_PH1_CDDL[[#This Row],[RDMC Document Number]],[3]Docs!$B:$F,4,0),"No Placeholder Yet")</f>
        <v>RES - Reserved Placeholder</v>
      </c>
      <c r="R101" s="33" t="str">
        <f>IFERROR(VLOOKUP(PPE_PH1_CDDL[[#This Row],[RDMC Document Number]],[3]Docs!$B:$F,5,0),"No Placeholder Yet")</f>
        <v>Pending</v>
      </c>
      <c r="S101" s="137">
        <f t="shared" si="8"/>
        <v>0</v>
      </c>
      <c r="T101" s="39" t="s">
        <v>91</v>
      </c>
      <c r="U101" s="39"/>
      <c r="V101" s="12" t="s">
        <v>57</v>
      </c>
      <c r="W101" s="39" t="s">
        <v>271</v>
      </c>
      <c r="X101" s="39" t="s">
        <v>272</v>
      </c>
      <c r="Y101" s="39"/>
      <c r="Z101" s="39"/>
      <c r="AA101" s="39"/>
      <c r="AB101" s="152" t="s">
        <v>3165</v>
      </c>
    </row>
    <row r="102" spans="1:28" ht="21.75" customHeight="1" x14ac:dyDescent="0.25">
      <c r="A102" s="33" t="s">
        <v>30</v>
      </c>
      <c r="B102" s="33" t="s">
        <v>31</v>
      </c>
      <c r="C102" s="39">
        <v>6262</v>
      </c>
      <c r="D102" s="39" t="s">
        <v>268</v>
      </c>
      <c r="E102" s="39" t="s">
        <v>250</v>
      </c>
      <c r="F102" s="128" t="s">
        <v>48</v>
      </c>
      <c r="G102" s="39" t="s">
        <v>35</v>
      </c>
      <c r="H102" s="39" t="str">
        <f t="shared" si="11"/>
        <v>6105AK124-6262-MGAD-0003</v>
      </c>
      <c r="I102" s="39" t="str">
        <f>"Q24050972"&amp;"-"&amp;"07"&amp;"-"&amp;C102&amp;"-"&amp;D102&amp;"-"&amp;E102&amp;"-"&amp;F102</f>
        <v>Q24050972-07-6262-M-GAD-0003</v>
      </c>
      <c r="J102" s="39" t="s">
        <v>62</v>
      </c>
      <c r="K102" s="33" t="str">
        <f>VLOOKUP(C102,'PPE WBS Codes'!$E$3:$F$79,2,0)</f>
        <v>Emergency Power Substation 1 and Control Room 1</v>
      </c>
      <c r="L102" s="39" t="s">
        <v>269</v>
      </c>
      <c r="M102" s="39" t="s">
        <v>274</v>
      </c>
      <c r="N102" s="33" t="str">
        <f t="shared" si="12"/>
        <v>Emergency Power Substation 1 and Control Room 1 - 11kVA MV E-house type 1A - Plan Views - Sht 1 of 1</v>
      </c>
      <c r="O102" s="134"/>
      <c r="P102" s="134"/>
      <c r="Q102" s="33" t="str">
        <f>IFERROR(VLOOKUP(PPE_PH1_CDDL[[#This Row],[RDMC Document Number]],[3]Docs!$B:$F,4,0),"No Placeholder Yet")</f>
        <v>RES - Reserved Placeholder</v>
      </c>
      <c r="R102" s="33" t="str">
        <f>IFERROR(VLOOKUP(PPE_PH1_CDDL[[#This Row],[RDMC Document Number]],[3]Docs!$B:$F,5,0),"No Placeholder Yet")</f>
        <v>Pending</v>
      </c>
      <c r="S102" s="137">
        <f t="shared" si="8"/>
        <v>0</v>
      </c>
      <c r="T102" s="39" t="s">
        <v>91</v>
      </c>
      <c r="U102" s="39"/>
      <c r="V102" s="12" t="s">
        <v>57</v>
      </c>
      <c r="W102" s="39" t="s">
        <v>271</v>
      </c>
      <c r="X102" s="39" t="s">
        <v>275</v>
      </c>
      <c r="Y102" s="39"/>
      <c r="Z102" s="39"/>
      <c r="AA102" s="39"/>
      <c r="AB102" s="152" t="s">
        <v>3165</v>
      </c>
    </row>
    <row r="103" spans="1:28" ht="21.75" customHeight="1" x14ac:dyDescent="0.25">
      <c r="A103" s="33" t="s">
        <v>30</v>
      </c>
      <c r="B103" s="33" t="s">
        <v>31</v>
      </c>
      <c r="C103" s="39">
        <v>6262</v>
      </c>
      <c r="D103" s="39" t="s">
        <v>268</v>
      </c>
      <c r="E103" s="39" t="s">
        <v>250</v>
      </c>
      <c r="F103" s="128" t="s">
        <v>50</v>
      </c>
      <c r="G103" s="39" t="s">
        <v>35</v>
      </c>
      <c r="H103" s="39" t="str">
        <f t="shared" si="11"/>
        <v>6105AK124-6262-MGAD-0004</v>
      </c>
      <c r="I103" s="39" t="str">
        <f>"Q24050972"&amp;"-"&amp;"07"&amp;"-"&amp;C103&amp;"-"&amp;D103&amp;"-"&amp;E103&amp;"-"&amp;F103</f>
        <v>Q24050972-07-6262-M-GAD-0004</v>
      </c>
      <c r="J103" s="39" t="s">
        <v>62</v>
      </c>
      <c r="K103" s="33" t="str">
        <f>VLOOKUP(C103,'PPE WBS Codes'!$E$3:$F$79,2,0)</f>
        <v>Emergency Power Substation 1 and Control Room 1</v>
      </c>
      <c r="L103" s="39" t="s">
        <v>269</v>
      </c>
      <c r="M103" s="39" t="s">
        <v>276</v>
      </c>
      <c r="N103" s="33" t="str">
        <f t="shared" si="12"/>
        <v>Emergency Power Substation 1 and Control Room 1 - 11kVA MV E-house type 1A - Paint Schedule - Sht 1 of 1</v>
      </c>
      <c r="O103" s="134"/>
      <c r="P103" s="134"/>
      <c r="Q103" s="33" t="str">
        <f>IFERROR(VLOOKUP(PPE_PH1_CDDL[[#This Row],[RDMC Document Number]],[3]Docs!$B:$F,4,0),"No Placeholder Yet")</f>
        <v>RES - Reserved Placeholder</v>
      </c>
      <c r="R103" s="33" t="str">
        <f>IFERROR(VLOOKUP(PPE_PH1_CDDL[[#This Row],[RDMC Document Number]],[3]Docs!$B:$F,5,0),"No Placeholder Yet")</f>
        <v>Pending</v>
      </c>
      <c r="S103" s="137">
        <f t="shared" si="8"/>
        <v>0</v>
      </c>
      <c r="T103" s="39" t="s">
        <v>91</v>
      </c>
      <c r="U103" s="39"/>
      <c r="V103" s="126" t="s">
        <v>57</v>
      </c>
      <c r="W103" s="39" t="s">
        <v>271</v>
      </c>
      <c r="X103" s="39" t="s">
        <v>277</v>
      </c>
      <c r="Y103" s="39"/>
      <c r="Z103" s="39"/>
      <c r="AA103" s="39"/>
      <c r="AB103" s="152" t="s">
        <v>3165</v>
      </c>
    </row>
    <row r="104" spans="1:28" ht="21.75" customHeight="1" x14ac:dyDescent="0.25">
      <c r="A104" s="33" t="s">
        <v>30</v>
      </c>
      <c r="B104" s="33" t="s">
        <v>31</v>
      </c>
      <c r="C104" s="39">
        <v>6262</v>
      </c>
      <c r="D104" s="39" t="s">
        <v>268</v>
      </c>
      <c r="E104" s="39" t="s">
        <v>250</v>
      </c>
      <c r="F104" s="128" t="s">
        <v>101</v>
      </c>
      <c r="G104" s="39" t="s">
        <v>35</v>
      </c>
      <c r="H104" s="39" t="str">
        <f t="shared" si="11"/>
        <v>6105AK124-6262-MGAD-0005</v>
      </c>
      <c r="I104" s="39" t="str">
        <f>"Q24050972"&amp;"-"&amp;"07"&amp;"-"&amp;C104&amp;"-"&amp;D104&amp;"-"&amp;E104&amp;"-"&amp;F104</f>
        <v>Q24050972-07-6262-M-GAD-0005</v>
      </c>
      <c r="J104" s="39" t="s">
        <v>62</v>
      </c>
      <c r="K104" s="33" t="str">
        <f>VLOOKUP(C104,'PPE WBS Codes'!$E$3:$F$79,2,0)</f>
        <v>Emergency Power Substation 1 and Control Room 1</v>
      </c>
      <c r="L104" s="39" t="s">
        <v>269</v>
      </c>
      <c r="M104" s="39" t="s">
        <v>278</v>
      </c>
      <c r="N104" s="33" t="str">
        <f t="shared" si="12"/>
        <v>Emergency Power Substation 1 and Control Room 1 - 11kVA MV E-house type 1A - Signage Schedule - Sht 1 of 1</v>
      </c>
      <c r="O104" s="134"/>
      <c r="P104" s="134"/>
      <c r="Q104" s="33" t="str">
        <f>IFERROR(VLOOKUP(PPE_PH1_CDDL[[#This Row],[RDMC Document Number]],[3]Docs!$B:$F,4,0),"No Placeholder Yet")</f>
        <v>RES - Reserved Placeholder</v>
      </c>
      <c r="R104" s="33" t="str">
        <f>IFERROR(VLOOKUP(PPE_PH1_CDDL[[#This Row],[RDMC Document Number]],[3]Docs!$B:$F,5,0),"No Placeholder Yet")</f>
        <v>Pending</v>
      </c>
      <c r="S104" s="137">
        <f t="shared" si="8"/>
        <v>0</v>
      </c>
      <c r="T104" s="39" t="s">
        <v>91</v>
      </c>
      <c r="U104" s="39"/>
      <c r="V104" s="126" t="s">
        <v>57</v>
      </c>
      <c r="W104" s="39" t="s">
        <v>271</v>
      </c>
      <c r="X104" s="39" t="s">
        <v>279</v>
      </c>
      <c r="Y104" s="39"/>
      <c r="Z104" s="39"/>
      <c r="AA104" s="39"/>
      <c r="AB104" s="152" t="s">
        <v>3165</v>
      </c>
    </row>
    <row r="105" spans="1:28" ht="21.75" customHeight="1" x14ac:dyDescent="0.25">
      <c r="A105" s="33" t="s">
        <v>30</v>
      </c>
      <c r="B105" s="33" t="s">
        <v>31</v>
      </c>
      <c r="C105" s="39">
        <v>6262</v>
      </c>
      <c r="D105" s="39" t="s">
        <v>268</v>
      </c>
      <c r="E105" s="39" t="s">
        <v>250</v>
      </c>
      <c r="F105" s="128" t="s">
        <v>184</v>
      </c>
      <c r="G105" s="39" t="s">
        <v>35</v>
      </c>
      <c r="H105" s="39" t="str">
        <f t="shared" si="11"/>
        <v>6105AK124-6262-MGAD-0010</v>
      </c>
      <c r="I105" s="39" t="str">
        <f t="shared" ref="I105:I110" si="14">"Q24050972"&amp;"-"&amp;"08"&amp;"-"&amp;C105&amp;"-"&amp;D105&amp;"-"&amp;E105&amp;"-"&amp;F105</f>
        <v>Q24050972-08-6262-M-GAD-0010</v>
      </c>
      <c r="J105" s="39" t="s">
        <v>62</v>
      </c>
      <c r="K105" s="33" t="str">
        <f>VLOOKUP(C105,'PPE WBS Codes'!$E$3:$F$79,2,0)</f>
        <v>Emergency Power Substation 1 and Control Room 1</v>
      </c>
      <c r="L105" s="39" t="s">
        <v>113</v>
      </c>
      <c r="M105" s="39" t="s">
        <v>278</v>
      </c>
      <c r="N105" s="33" t="str">
        <f t="shared" si="12"/>
        <v>Emergency Power Substation 1 and Control Room 1 - 11kVA MV E-house type 1B - Signage Schedule - Sht 1 of 1</v>
      </c>
      <c r="O105" s="134"/>
      <c r="P105" s="134"/>
      <c r="Q105" s="33" t="str">
        <f>IFERROR(VLOOKUP(PPE_PH1_CDDL[[#This Row],[RDMC Document Number]],[3]Docs!$B:$F,4,0),"No Placeholder Yet")</f>
        <v>RES - Reserved Placeholder</v>
      </c>
      <c r="R105" s="33" t="str">
        <f>IFERROR(VLOOKUP(PPE_PH1_CDDL[[#This Row],[RDMC Document Number]],[3]Docs!$B:$F,5,0),"No Placeholder Yet")</f>
        <v>Pending</v>
      </c>
      <c r="S105" s="137">
        <f t="shared" si="8"/>
        <v>0</v>
      </c>
      <c r="T105" s="39" t="s">
        <v>91</v>
      </c>
      <c r="U105" s="39"/>
      <c r="V105" s="126" t="s">
        <v>57</v>
      </c>
      <c r="W105" s="39" t="s">
        <v>271</v>
      </c>
      <c r="X105" s="39" t="s">
        <v>278</v>
      </c>
      <c r="Y105" s="39"/>
      <c r="Z105" s="39"/>
      <c r="AA105" s="39"/>
      <c r="AB105" s="152" t="s">
        <v>3165</v>
      </c>
    </row>
    <row r="106" spans="1:28" ht="21.75" customHeight="1" x14ac:dyDescent="0.25">
      <c r="A106" s="33" t="s">
        <v>30</v>
      </c>
      <c r="B106" s="33" t="s">
        <v>31</v>
      </c>
      <c r="C106" s="39">
        <v>6262</v>
      </c>
      <c r="D106" s="39" t="s">
        <v>268</v>
      </c>
      <c r="E106" s="39" t="s">
        <v>250</v>
      </c>
      <c r="F106" s="128" t="s">
        <v>161</v>
      </c>
      <c r="G106" s="39" t="s">
        <v>35</v>
      </c>
      <c r="H106" s="39" t="str">
        <f t="shared" si="11"/>
        <v>6105AK124-6262-MGAD-0006</v>
      </c>
      <c r="I106" s="39" t="str">
        <f t="shared" si="14"/>
        <v>Q24050972-08-6262-M-GAD-0006</v>
      </c>
      <c r="J106" s="39" t="s">
        <v>62</v>
      </c>
      <c r="K106" s="33" t="str">
        <f>VLOOKUP(C106,'PPE WBS Codes'!$E$3:$F$79,2,0)</f>
        <v>Emergency Power Substation 1 and Control Room 1</v>
      </c>
      <c r="L106" s="39" t="s">
        <v>113</v>
      </c>
      <c r="M106" s="39" t="s">
        <v>270</v>
      </c>
      <c r="N106" s="33" t="str">
        <f t="shared" si="12"/>
        <v>Emergency Power Substation 1 and Control Room 1 - 11kVA MV E-house type 1B - External Views - Sht 1 of 1</v>
      </c>
      <c r="O106" s="134"/>
      <c r="P106" s="134"/>
      <c r="Q106" s="33" t="str">
        <f>IFERROR(VLOOKUP(PPE_PH1_CDDL[[#This Row],[RDMC Document Number]],[3]Docs!$B:$F,4,0),"No Placeholder Yet")</f>
        <v>RES - Reserved Placeholder</v>
      </c>
      <c r="R106" s="33" t="str">
        <f>IFERROR(VLOOKUP(PPE_PH1_CDDL[[#This Row],[RDMC Document Number]],[3]Docs!$B:$F,5,0),"No Placeholder Yet")</f>
        <v>Pending</v>
      </c>
      <c r="S106" s="137">
        <f t="shared" si="8"/>
        <v>0</v>
      </c>
      <c r="T106" s="39" t="s">
        <v>91</v>
      </c>
      <c r="U106" s="39"/>
      <c r="V106" s="12" t="s">
        <v>57</v>
      </c>
      <c r="W106" s="39" t="s">
        <v>271</v>
      </c>
      <c r="X106" s="39" t="s">
        <v>280</v>
      </c>
      <c r="Y106" s="39"/>
      <c r="Z106" s="39"/>
      <c r="AA106" s="39"/>
      <c r="AB106" s="152" t="s">
        <v>3165</v>
      </c>
    </row>
    <row r="107" spans="1:28" ht="21.75" customHeight="1" x14ac:dyDescent="0.25">
      <c r="A107" s="33" t="s">
        <v>30</v>
      </c>
      <c r="B107" s="33" t="s">
        <v>31</v>
      </c>
      <c r="C107" s="39">
        <v>6262</v>
      </c>
      <c r="D107" s="39" t="s">
        <v>268</v>
      </c>
      <c r="E107" s="39" t="s">
        <v>250</v>
      </c>
      <c r="F107" s="128" t="s">
        <v>170</v>
      </c>
      <c r="G107" s="39" t="s">
        <v>35</v>
      </c>
      <c r="H107" s="39" t="str">
        <f t="shared" si="11"/>
        <v>6105AK124-6262-MGAD-0007</v>
      </c>
      <c r="I107" s="39" t="str">
        <f t="shared" si="14"/>
        <v>Q24050972-08-6262-M-GAD-0007</v>
      </c>
      <c r="J107" s="39" t="s">
        <v>62</v>
      </c>
      <c r="K107" s="33" t="str">
        <f>VLOOKUP(C107,'PPE WBS Codes'!$E$3:$F$79,2,0)</f>
        <v>Emergency Power Substation 1 and Control Room 1</v>
      </c>
      <c r="L107" s="39" t="s">
        <v>113</v>
      </c>
      <c r="M107" s="39" t="s">
        <v>114</v>
      </c>
      <c r="N107" s="33" t="str">
        <f t="shared" si="12"/>
        <v>Emergency Power Substation 1 and Control Room 1 - 11kVA MV E-house type 1B - Internal Views - Sht 1 of 1</v>
      </c>
      <c r="O107" s="134"/>
      <c r="P107" s="134"/>
      <c r="Q107" s="33" t="str">
        <f>IFERROR(VLOOKUP(PPE_PH1_CDDL[[#This Row],[RDMC Document Number]],[3]Docs!$B:$F,4,0),"No Placeholder Yet")</f>
        <v>RES - Reserved Placeholder</v>
      </c>
      <c r="R107" s="33" t="str">
        <f>IFERROR(VLOOKUP(PPE_PH1_CDDL[[#This Row],[RDMC Document Number]],[3]Docs!$B:$F,5,0),"No Placeholder Yet")</f>
        <v>Pending</v>
      </c>
      <c r="S107" s="137">
        <f t="shared" si="8"/>
        <v>0</v>
      </c>
      <c r="T107" s="39" t="s">
        <v>91</v>
      </c>
      <c r="U107" s="39"/>
      <c r="V107" s="12" t="s">
        <v>57</v>
      </c>
      <c r="W107" s="39" t="s">
        <v>271</v>
      </c>
      <c r="X107" s="39" t="s">
        <v>273</v>
      </c>
      <c r="Y107" s="39"/>
      <c r="Z107" s="39"/>
      <c r="AA107" s="39"/>
      <c r="AB107" s="152" t="s">
        <v>3165</v>
      </c>
    </row>
    <row r="108" spans="1:28" ht="21.75" customHeight="1" x14ac:dyDescent="0.25">
      <c r="A108" s="33" t="s">
        <v>30</v>
      </c>
      <c r="B108" s="33" t="s">
        <v>31</v>
      </c>
      <c r="C108" s="39">
        <v>6262</v>
      </c>
      <c r="D108" s="39" t="s">
        <v>268</v>
      </c>
      <c r="E108" s="39" t="s">
        <v>250</v>
      </c>
      <c r="F108" s="128" t="s">
        <v>108</v>
      </c>
      <c r="G108" s="39" t="s">
        <v>35</v>
      </c>
      <c r="H108" s="39" t="str">
        <f t="shared" si="11"/>
        <v>6105AK124-6262-MGAD-0008</v>
      </c>
      <c r="I108" s="39" t="str">
        <f t="shared" si="14"/>
        <v>Q24050972-08-6262-M-GAD-0008</v>
      </c>
      <c r="J108" s="39" t="s">
        <v>62</v>
      </c>
      <c r="K108" s="33" t="str">
        <f>VLOOKUP(C108,'PPE WBS Codes'!$E$3:$F$79,2,0)</f>
        <v>Emergency Power Substation 1 and Control Room 1</v>
      </c>
      <c r="L108" s="39" t="s">
        <v>113</v>
      </c>
      <c r="M108" s="39" t="s">
        <v>274</v>
      </c>
      <c r="N108" s="33" t="str">
        <f t="shared" si="12"/>
        <v>Emergency Power Substation 1 and Control Room 1 - 11kVA MV E-house type 1B - Plan Views - Sht 1 of 1</v>
      </c>
      <c r="O108" s="134"/>
      <c r="P108" s="134"/>
      <c r="Q108" s="33" t="str">
        <f>IFERROR(VLOOKUP(PPE_PH1_CDDL[[#This Row],[RDMC Document Number]],[3]Docs!$B:$F,4,0),"No Placeholder Yet")</f>
        <v>RES - Reserved Placeholder</v>
      </c>
      <c r="R108" s="33" t="str">
        <f>IFERROR(VLOOKUP(PPE_PH1_CDDL[[#This Row],[RDMC Document Number]],[3]Docs!$B:$F,5,0),"No Placeholder Yet")</f>
        <v>Pending</v>
      </c>
      <c r="S108" s="137">
        <f t="shared" si="8"/>
        <v>0</v>
      </c>
      <c r="T108" s="39" t="s">
        <v>91</v>
      </c>
      <c r="U108" s="39"/>
      <c r="V108" s="12" t="s">
        <v>57</v>
      </c>
      <c r="W108" s="39" t="s">
        <v>271</v>
      </c>
      <c r="X108" s="39" t="s">
        <v>275</v>
      </c>
      <c r="Y108" s="39"/>
      <c r="Z108" s="39"/>
      <c r="AA108" s="39"/>
      <c r="AB108" s="152" t="s">
        <v>3165</v>
      </c>
    </row>
    <row r="109" spans="1:28" ht="21.75" customHeight="1" x14ac:dyDescent="0.25">
      <c r="A109" s="33" t="s">
        <v>30</v>
      </c>
      <c r="B109" s="33" t="s">
        <v>31</v>
      </c>
      <c r="C109" s="39">
        <v>6262</v>
      </c>
      <c r="D109" s="39" t="s">
        <v>268</v>
      </c>
      <c r="E109" s="39" t="s">
        <v>250</v>
      </c>
      <c r="F109" s="128" t="s">
        <v>173</v>
      </c>
      <c r="G109" s="39" t="s">
        <v>35</v>
      </c>
      <c r="H109" s="39" t="str">
        <f t="shared" si="11"/>
        <v>6105AK124-6262-MGAD-0009</v>
      </c>
      <c r="I109" s="39" t="str">
        <f t="shared" si="14"/>
        <v>Q24050972-08-6262-M-GAD-0009</v>
      </c>
      <c r="J109" s="39" t="s">
        <v>62</v>
      </c>
      <c r="K109" s="33" t="str">
        <f>VLOOKUP(C109,'PPE WBS Codes'!$E$3:$F$79,2,0)</f>
        <v>Emergency Power Substation 1 and Control Room 1</v>
      </c>
      <c r="L109" s="39" t="s">
        <v>113</v>
      </c>
      <c r="M109" s="39" t="s">
        <v>276</v>
      </c>
      <c r="N109" s="33" t="str">
        <f t="shared" si="12"/>
        <v>Emergency Power Substation 1 and Control Room 1 - 11kVA MV E-house type 1B - Paint Schedule - Sht 1 of 1</v>
      </c>
      <c r="O109" s="134"/>
      <c r="P109" s="134"/>
      <c r="Q109" s="33" t="str">
        <f>IFERROR(VLOOKUP(PPE_PH1_CDDL[[#This Row],[RDMC Document Number]],[3]Docs!$B:$F,4,0),"No Placeholder Yet")</f>
        <v>RES - Reserved Placeholder</v>
      </c>
      <c r="R109" s="33" t="str">
        <f>IFERROR(VLOOKUP(PPE_PH1_CDDL[[#This Row],[RDMC Document Number]],[3]Docs!$B:$F,5,0),"No Placeholder Yet")</f>
        <v>Pending</v>
      </c>
      <c r="S109" s="137">
        <f t="shared" si="8"/>
        <v>0</v>
      </c>
      <c r="T109" s="39" t="s">
        <v>91</v>
      </c>
      <c r="U109" s="39"/>
      <c r="V109" s="12" t="s">
        <v>57</v>
      </c>
      <c r="W109" s="39" t="s">
        <v>271</v>
      </c>
      <c r="X109" s="39" t="s">
        <v>276</v>
      </c>
      <c r="Y109" s="39"/>
      <c r="Z109" s="39"/>
      <c r="AA109" s="39"/>
      <c r="AB109" s="152" t="s">
        <v>3165</v>
      </c>
    </row>
    <row r="110" spans="1:28" ht="21.75" customHeight="1" x14ac:dyDescent="0.25">
      <c r="A110" s="33" t="s">
        <v>30</v>
      </c>
      <c r="B110" s="33" t="s">
        <v>31</v>
      </c>
      <c r="C110" s="39">
        <v>6286</v>
      </c>
      <c r="D110" s="39" t="s">
        <v>52</v>
      </c>
      <c r="E110" s="39" t="s">
        <v>250</v>
      </c>
      <c r="F110" s="128" t="s">
        <v>34</v>
      </c>
      <c r="G110" s="39" t="s">
        <v>35</v>
      </c>
      <c r="H110" s="39" t="str">
        <f t="shared" si="11"/>
        <v>6105AK124-6286-EGAD-0001</v>
      </c>
      <c r="I110" s="39" t="str">
        <f t="shared" si="14"/>
        <v>Q24050972-08-6286-E-GAD-0001</v>
      </c>
      <c r="J110" s="39" t="s">
        <v>62</v>
      </c>
      <c r="K110" s="33" t="str">
        <f>VLOOKUP(C110,'PPE WBS Codes'!$E$3:$F$79,2,0)</f>
        <v>Primary Crushing</v>
      </c>
      <c r="L110" s="39" t="s">
        <v>281</v>
      </c>
      <c r="M110" s="39" t="s">
        <v>183</v>
      </c>
      <c r="N110" s="33" t="str">
        <f t="shared" si="12"/>
        <v>Primary Crushing - Mining Substation - General Arrangement - Sht 1 of 1</v>
      </c>
      <c r="O110" s="134"/>
      <c r="P110" s="134"/>
      <c r="Q110" s="33" t="str">
        <f>IFERROR(VLOOKUP(PPE_PH1_CDDL[[#This Row],[RDMC Document Number]],[3]Docs!$B:$F,4,0),"No Placeholder Yet")</f>
        <v>RES - Reserved Placeholder</v>
      </c>
      <c r="R110" s="33" t="str">
        <f>IFERROR(VLOOKUP(PPE_PH1_CDDL[[#This Row],[RDMC Document Number]],[3]Docs!$B:$F,5,0),"No Placeholder Yet")</f>
        <v>Pending</v>
      </c>
      <c r="S110" s="137">
        <f t="shared" si="8"/>
        <v>0</v>
      </c>
      <c r="T110" s="39" t="s">
        <v>91</v>
      </c>
      <c r="U110" s="39"/>
      <c r="V110" s="12" t="s">
        <v>57</v>
      </c>
      <c r="W110" s="39" t="s">
        <v>281</v>
      </c>
      <c r="X110" s="39" t="s">
        <v>183</v>
      </c>
      <c r="Y110" s="39"/>
      <c r="Z110" s="39"/>
      <c r="AA110" s="39"/>
      <c r="AB110" s="152" t="s">
        <v>3165</v>
      </c>
    </row>
    <row r="111" spans="1:28" ht="21.75" customHeight="1" x14ac:dyDescent="0.25">
      <c r="A111" s="33" t="s">
        <v>30</v>
      </c>
      <c r="B111" s="33" t="s">
        <v>31</v>
      </c>
      <c r="C111" s="39">
        <v>6286</v>
      </c>
      <c r="D111" s="39" t="s">
        <v>268</v>
      </c>
      <c r="E111" s="39" t="s">
        <v>250</v>
      </c>
      <c r="F111" s="128" t="s">
        <v>34</v>
      </c>
      <c r="G111" s="39" t="s">
        <v>35</v>
      </c>
      <c r="H111" s="39" t="str">
        <f t="shared" si="11"/>
        <v>6105AK124-6286-MGAD-0001</v>
      </c>
      <c r="I111" s="39" t="str">
        <f t="shared" ref="I111:I120" si="15">"Q24050972"&amp;"-"&amp;"07"&amp;"-"&amp;C111&amp;"-"&amp;D111&amp;"-"&amp;E111&amp;"-"&amp;F111</f>
        <v>Q24050972-07-6286-M-GAD-0001</v>
      </c>
      <c r="J111" s="39" t="s">
        <v>62</v>
      </c>
      <c r="K111" s="33" t="str">
        <f>VLOOKUP(C111,'PPE WBS Codes'!$E$3:$F$79,2,0)</f>
        <v>Primary Crushing</v>
      </c>
      <c r="L111" s="39" t="s">
        <v>269</v>
      </c>
      <c r="M111" s="39" t="s">
        <v>270</v>
      </c>
      <c r="N111" s="33" t="str">
        <f t="shared" si="12"/>
        <v>Primary Crushing - 11kVA MV E-house type 1A - External Views - Sht 1 of 1</v>
      </c>
      <c r="O111" s="134"/>
      <c r="P111" s="134"/>
      <c r="Q111" s="33" t="str">
        <f>IFERROR(VLOOKUP(PPE_PH1_CDDL[[#This Row],[RDMC Document Number]],[3]Docs!$B:$F,4,0),"No Placeholder Yet")</f>
        <v>RES - Reserved Placeholder</v>
      </c>
      <c r="R111" s="33" t="str">
        <f>IFERROR(VLOOKUP(PPE_PH1_CDDL[[#This Row],[RDMC Document Number]],[3]Docs!$B:$F,5,0),"No Placeholder Yet")</f>
        <v>Pending</v>
      </c>
      <c r="S111" s="137">
        <f t="shared" si="8"/>
        <v>0</v>
      </c>
      <c r="T111" s="39" t="s">
        <v>91</v>
      </c>
      <c r="U111" s="39"/>
      <c r="V111" s="12" t="s">
        <v>57</v>
      </c>
      <c r="W111" s="39" t="s">
        <v>269</v>
      </c>
      <c r="X111" s="39" t="s">
        <v>272</v>
      </c>
      <c r="Y111" s="39"/>
      <c r="Z111" s="39"/>
      <c r="AA111" s="39"/>
      <c r="AB111" s="152" t="s">
        <v>3165</v>
      </c>
    </row>
    <row r="112" spans="1:28" ht="21.75" customHeight="1" x14ac:dyDescent="0.25">
      <c r="A112" s="33" t="s">
        <v>30</v>
      </c>
      <c r="B112" s="33" t="s">
        <v>31</v>
      </c>
      <c r="C112" s="39">
        <v>6286</v>
      </c>
      <c r="D112" s="39" t="s">
        <v>268</v>
      </c>
      <c r="E112" s="39" t="s">
        <v>250</v>
      </c>
      <c r="F112" s="128" t="s">
        <v>46</v>
      </c>
      <c r="G112" s="39" t="s">
        <v>35</v>
      </c>
      <c r="H112" s="39" t="str">
        <f t="shared" si="11"/>
        <v>6105AK124-6286-MGAD-0002</v>
      </c>
      <c r="I112" s="39" t="str">
        <f t="shared" si="15"/>
        <v>Q24050972-07-6286-M-GAD-0002</v>
      </c>
      <c r="J112" s="39" t="s">
        <v>62</v>
      </c>
      <c r="K112" s="33" t="str">
        <f>VLOOKUP(C112,'PPE WBS Codes'!$E$3:$F$79,2,0)</f>
        <v>Primary Crushing</v>
      </c>
      <c r="L112" s="39" t="s">
        <v>269</v>
      </c>
      <c r="M112" s="39" t="s">
        <v>114</v>
      </c>
      <c r="N112" s="33" t="str">
        <f t="shared" si="12"/>
        <v>Primary Crushing - 11kVA MV E-house type 1A - Internal Views - Sht 1 of 1</v>
      </c>
      <c r="O112" s="134"/>
      <c r="P112" s="134"/>
      <c r="Q112" s="33" t="str">
        <f>IFERROR(VLOOKUP(PPE_PH1_CDDL[[#This Row],[RDMC Document Number]],[3]Docs!$B:$F,4,0),"No Placeholder Yet")</f>
        <v>RES - Reserved Placeholder</v>
      </c>
      <c r="R112" s="33" t="str">
        <f>IFERROR(VLOOKUP(PPE_PH1_CDDL[[#This Row],[RDMC Document Number]],[3]Docs!$B:$F,5,0),"No Placeholder Yet")</f>
        <v>Pending</v>
      </c>
      <c r="S112" s="137">
        <f t="shared" si="8"/>
        <v>0</v>
      </c>
      <c r="T112" s="39" t="s">
        <v>91</v>
      </c>
      <c r="U112" s="39"/>
      <c r="V112" s="12" t="s">
        <v>57</v>
      </c>
      <c r="W112" s="39" t="s">
        <v>269</v>
      </c>
      <c r="X112" s="39" t="s">
        <v>282</v>
      </c>
      <c r="Y112" s="39"/>
      <c r="Z112" s="39"/>
      <c r="AA112" s="39"/>
      <c r="AB112" s="152" t="s">
        <v>3165</v>
      </c>
    </row>
    <row r="113" spans="1:28" ht="21.75" customHeight="1" x14ac:dyDescent="0.25">
      <c r="A113" s="33" t="s">
        <v>30</v>
      </c>
      <c r="B113" s="33" t="s">
        <v>31</v>
      </c>
      <c r="C113" s="39">
        <v>6286</v>
      </c>
      <c r="D113" s="39" t="s">
        <v>268</v>
      </c>
      <c r="E113" s="39" t="s">
        <v>250</v>
      </c>
      <c r="F113" s="128" t="s">
        <v>48</v>
      </c>
      <c r="G113" s="39" t="s">
        <v>35</v>
      </c>
      <c r="H113" s="39" t="str">
        <f t="shared" si="11"/>
        <v>6105AK124-6286-MGAD-0003</v>
      </c>
      <c r="I113" s="39" t="str">
        <f t="shared" si="15"/>
        <v>Q24050972-07-6286-M-GAD-0003</v>
      </c>
      <c r="J113" s="39" t="s">
        <v>62</v>
      </c>
      <c r="K113" s="33" t="str">
        <f>VLOOKUP(C113,'PPE WBS Codes'!$E$3:$F$79,2,0)</f>
        <v>Primary Crushing</v>
      </c>
      <c r="L113" s="39" t="s">
        <v>269</v>
      </c>
      <c r="M113" s="39" t="s">
        <v>274</v>
      </c>
      <c r="N113" s="33" t="str">
        <f t="shared" si="12"/>
        <v>Primary Crushing - 11kVA MV E-house type 1A - Plan Views - Sht 1 of 1</v>
      </c>
      <c r="O113" s="134"/>
      <c r="P113" s="134"/>
      <c r="Q113" s="33" t="str">
        <f>IFERROR(VLOOKUP(PPE_PH1_CDDL[[#This Row],[RDMC Document Number]],[3]Docs!$B:$F,4,0),"No Placeholder Yet")</f>
        <v>RES - Reserved Placeholder</v>
      </c>
      <c r="R113" s="33" t="str">
        <f>IFERROR(VLOOKUP(PPE_PH1_CDDL[[#This Row],[RDMC Document Number]],[3]Docs!$B:$F,5,0),"No Placeholder Yet")</f>
        <v>Pending</v>
      </c>
      <c r="S113" s="137">
        <f t="shared" si="8"/>
        <v>0</v>
      </c>
      <c r="T113" s="39" t="s">
        <v>91</v>
      </c>
      <c r="U113" s="39"/>
      <c r="V113" s="12" t="s">
        <v>57</v>
      </c>
      <c r="W113" s="39" t="s">
        <v>269</v>
      </c>
      <c r="X113" s="39" t="s">
        <v>275</v>
      </c>
      <c r="Y113" s="39"/>
      <c r="Z113" s="39"/>
      <c r="AA113" s="39"/>
      <c r="AB113" s="152" t="s">
        <v>3165</v>
      </c>
    </row>
    <row r="114" spans="1:28" ht="21.75" customHeight="1" x14ac:dyDescent="0.25">
      <c r="A114" s="33" t="s">
        <v>30</v>
      </c>
      <c r="B114" s="33" t="s">
        <v>31</v>
      </c>
      <c r="C114" s="39">
        <v>6286</v>
      </c>
      <c r="D114" s="39" t="s">
        <v>268</v>
      </c>
      <c r="E114" s="39" t="s">
        <v>250</v>
      </c>
      <c r="F114" s="128" t="s">
        <v>50</v>
      </c>
      <c r="G114" s="39" t="s">
        <v>35</v>
      </c>
      <c r="H114" s="39" t="str">
        <f t="shared" si="11"/>
        <v>6105AK124-6286-MGAD-0004</v>
      </c>
      <c r="I114" s="39" t="str">
        <f t="shared" si="15"/>
        <v>Q24050972-07-6286-M-GAD-0004</v>
      </c>
      <c r="J114" s="39" t="s">
        <v>62</v>
      </c>
      <c r="K114" s="33" t="str">
        <f>VLOOKUP(C114,'PPE WBS Codes'!$E$3:$F$79,2,0)</f>
        <v>Primary Crushing</v>
      </c>
      <c r="L114" s="39" t="s">
        <v>269</v>
      </c>
      <c r="M114" s="39" t="s">
        <v>276</v>
      </c>
      <c r="N114" s="33" t="str">
        <f t="shared" si="12"/>
        <v>Primary Crushing - 11kVA MV E-house type 1A - Paint Schedule - Sht 1 of 1</v>
      </c>
      <c r="O114" s="134"/>
      <c r="P114" s="134"/>
      <c r="Q114" s="33" t="str">
        <f>IFERROR(VLOOKUP(PPE_PH1_CDDL[[#This Row],[RDMC Document Number]],[3]Docs!$B:$F,4,0),"No Placeholder Yet")</f>
        <v>RES - Reserved Placeholder</v>
      </c>
      <c r="R114" s="33" t="str">
        <f>IFERROR(VLOOKUP(PPE_PH1_CDDL[[#This Row],[RDMC Document Number]],[3]Docs!$B:$F,5,0),"No Placeholder Yet")</f>
        <v>Pending</v>
      </c>
      <c r="S114" s="137">
        <f t="shared" si="8"/>
        <v>0</v>
      </c>
      <c r="T114" s="39" t="s">
        <v>91</v>
      </c>
      <c r="U114" s="39"/>
      <c r="V114" s="12" t="s">
        <v>57</v>
      </c>
      <c r="W114" s="39" t="s">
        <v>269</v>
      </c>
      <c r="X114" s="39" t="s">
        <v>277</v>
      </c>
      <c r="Y114" s="39"/>
      <c r="Z114" s="39"/>
      <c r="AA114" s="39"/>
      <c r="AB114" s="152" t="s">
        <v>3165</v>
      </c>
    </row>
    <row r="115" spans="1:28" ht="21.75" customHeight="1" x14ac:dyDescent="0.25">
      <c r="A115" s="33" t="s">
        <v>30</v>
      </c>
      <c r="B115" s="33" t="s">
        <v>31</v>
      </c>
      <c r="C115" s="39">
        <v>6286</v>
      </c>
      <c r="D115" s="39" t="s">
        <v>268</v>
      </c>
      <c r="E115" s="39" t="s">
        <v>250</v>
      </c>
      <c r="F115" s="128" t="s">
        <v>101</v>
      </c>
      <c r="G115" s="39" t="s">
        <v>35</v>
      </c>
      <c r="H115" s="39" t="str">
        <f t="shared" si="11"/>
        <v>6105AK124-6286-MGAD-0005</v>
      </c>
      <c r="I115" s="39" t="str">
        <f t="shared" si="15"/>
        <v>Q24050972-07-6286-M-GAD-0005</v>
      </c>
      <c r="J115" s="39" t="s">
        <v>62</v>
      </c>
      <c r="K115" s="33" t="str">
        <f>VLOOKUP(C115,'PPE WBS Codes'!$E$3:$F$79,2,0)</f>
        <v>Primary Crushing</v>
      </c>
      <c r="L115" s="39" t="s">
        <v>269</v>
      </c>
      <c r="M115" s="39" t="s">
        <v>278</v>
      </c>
      <c r="N115" s="33" t="str">
        <f t="shared" si="12"/>
        <v>Primary Crushing - 11kVA MV E-house type 1A - Signage Schedule - Sht 1 of 1</v>
      </c>
      <c r="O115" s="134"/>
      <c r="P115" s="134"/>
      <c r="Q115" s="33" t="str">
        <f>IFERROR(VLOOKUP(PPE_PH1_CDDL[[#This Row],[RDMC Document Number]],[3]Docs!$B:$F,4,0),"No Placeholder Yet")</f>
        <v>RES - Reserved Placeholder</v>
      </c>
      <c r="R115" s="33" t="str">
        <f>IFERROR(VLOOKUP(PPE_PH1_CDDL[[#This Row],[RDMC Document Number]],[3]Docs!$B:$F,5,0),"No Placeholder Yet")</f>
        <v>Pending</v>
      </c>
      <c r="S115" s="137">
        <f t="shared" si="8"/>
        <v>0</v>
      </c>
      <c r="T115" s="39" t="s">
        <v>91</v>
      </c>
      <c r="U115" s="39"/>
      <c r="V115" s="12" t="s">
        <v>57</v>
      </c>
      <c r="W115" s="39" t="s">
        <v>269</v>
      </c>
      <c r="X115" s="39" t="s">
        <v>279</v>
      </c>
      <c r="Y115" s="39"/>
      <c r="Z115" s="39"/>
      <c r="AA115" s="39"/>
      <c r="AB115" s="152" t="s">
        <v>3165</v>
      </c>
    </row>
    <row r="116" spans="1:28" ht="21.75" customHeight="1" x14ac:dyDescent="0.25">
      <c r="A116" s="33" t="s">
        <v>30</v>
      </c>
      <c r="B116" s="33" t="s">
        <v>31</v>
      </c>
      <c r="C116" s="39">
        <v>6286</v>
      </c>
      <c r="D116" s="39" t="s">
        <v>268</v>
      </c>
      <c r="E116" s="39" t="s">
        <v>250</v>
      </c>
      <c r="F116" s="128" t="s">
        <v>161</v>
      </c>
      <c r="G116" s="39" t="s">
        <v>35</v>
      </c>
      <c r="H116" s="39" t="str">
        <f t="shared" si="11"/>
        <v>6105AK124-6286-MGAD-0006</v>
      </c>
      <c r="I116" s="39" t="str">
        <f t="shared" si="15"/>
        <v>Q24050972-07-6286-M-GAD-0006</v>
      </c>
      <c r="J116" s="39" t="s">
        <v>62</v>
      </c>
      <c r="K116" s="33" t="str">
        <f>VLOOKUP(C116,'PPE WBS Codes'!$E$3:$F$79,2,0)</f>
        <v>Primary Crushing</v>
      </c>
      <c r="L116" s="39" t="s">
        <v>113</v>
      </c>
      <c r="M116" s="39" t="s">
        <v>270</v>
      </c>
      <c r="N116" s="33" t="str">
        <f t="shared" si="12"/>
        <v>Primary Crushing - 11kVA MV E-house type 1B - External Views - Sht 1 of 1</v>
      </c>
      <c r="O116" s="134"/>
      <c r="P116" s="134"/>
      <c r="Q116" s="33" t="str">
        <f>IFERROR(VLOOKUP(PPE_PH1_CDDL[[#This Row],[RDMC Document Number]],[3]Docs!$B:$F,4,0),"No Placeholder Yet")</f>
        <v>RES - Reserved Placeholder</v>
      </c>
      <c r="R116" s="33" t="str">
        <f>IFERROR(VLOOKUP(PPE_PH1_CDDL[[#This Row],[RDMC Document Number]],[3]Docs!$B:$F,5,0),"No Placeholder Yet")</f>
        <v>Pending</v>
      </c>
      <c r="S116" s="137">
        <f t="shared" ref="S116:S177" si="16">IF(AND(O116&lt;&gt;"",P116&lt;&gt;"",R116="Approved"),100%,
 IF(AND(O116&lt;&gt;"",P116&lt;&gt;""),66.67%,
 IF(O116&lt;&gt;"",33.33%,
 0)))</f>
        <v>0</v>
      </c>
      <c r="T116" s="39" t="s">
        <v>91</v>
      </c>
      <c r="U116" s="39"/>
      <c r="V116" s="12" t="s">
        <v>57</v>
      </c>
      <c r="W116" s="39" t="s">
        <v>113</v>
      </c>
      <c r="X116" s="39" t="s">
        <v>280</v>
      </c>
      <c r="Y116" s="39"/>
      <c r="Z116" s="39"/>
      <c r="AA116" s="39"/>
      <c r="AB116" s="152" t="s">
        <v>3165</v>
      </c>
    </row>
    <row r="117" spans="1:28" ht="21.75" customHeight="1" x14ac:dyDescent="0.25">
      <c r="A117" s="33" t="s">
        <v>30</v>
      </c>
      <c r="B117" s="33" t="s">
        <v>31</v>
      </c>
      <c r="C117" s="39">
        <v>6286</v>
      </c>
      <c r="D117" s="39" t="s">
        <v>268</v>
      </c>
      <c r="E117" s="39" t="s">
        <v>250</v>
      </c>
      <c r="F117" s="128" t="s">
        <v>170</v>
      </c>
      <c r="G117" s="39" t="s">
        <v>35</v>
      </c>
      <c r="H117" s="39" t="str">
        <f t="shared" si="11"/>
        <v>6105AK124-6286-MGAD-0007</v>
      </c>
      <c r="I117" s="39" t="str">
        <f t="shared" si="15"/>
        <v>Q24050972-07-6286-M-GAD-0007</v>
      </c>
      <c r="J117" s="39" t="s">
        <v>62</v>
      </c>
      <c r="K117" s="33" t="str">
        <f>VLOOKUP(C117,'PPE WBS Codes'!$E$3:$F$79,2,0)</f>
        <v>Primary Crushing</v>
      </c>
      <c r="L117" s="39" t="s">
        <v>113</v>
      </c>
      <c r="M117" s="39" t="s">
        <v>114</v>
      </c>
      <c r="N117" s="33" t="str">
        <f t="shared" si="12"/>
        <v>Primary Crushing - 11kVA MV E-house type 1B - Internal Views - Sht 1 of 1</v>
      </c>
      <c r="O117" s="134"/>
      <c r="P117" s="134"/>
      <c r="Q117" s="33" t="str">
        <f>IFERROR(VLOOKUP(PPE_PH1_CDDL[[#This Row],[RDMC Document Number]],[3]Docs!$B:$F,4,0),"No Placeholder Yet")</f>
        <v>RES - Reserved Placeholder</v>
      </c>
      <c r="R117" s="33" t="str">
        <f>IFERROR(VLOOKUP(PPE_PH1_CDDL[[#This Row],[RDMC Document Number]],[3]Docs!$B:$F,5,0),"No Placeholder Yet")</f>
        <v>Pending</v>
      </c>
      <c r="S117" s="137">
        <f t="shared" si="16"/>
        <v>0</v>
      </c>
      <c r="T117" s="39" t="s">
        <v>91</v>
      </c>
      <c r="U117" s="39"/>
      <c r="V117" s="12" t="s">
        <v>57</v>
      </c>
      <c r="W117" s="39" t="s">
        <v>113</v>
      </c>
      <c r="X117" s="39" t="s">
        <v>282</v>
      </c>
      <c r="Y117" s="39"/>
      <c r="Z117" s="39"/>
      <c r="AA117" s="39"/>
      <c r="AB117" s="152" t="s">
        <v>3165</v>
      </c>
    </row>
    <row r="118" spans="1:28" ht="21.75" customHeight="1" x14ac:dyDescent="0.25">
      <c r="A118" s="33" t="s">
        <v>30</v>
      </c>
      <c r="B118" s="33" t="s">
        <v>31</v>
      </c>
      <c r="C118" s="39">
        <v>6286</v>
      </c>
      <c r="D118" s="39" t="s">
        <v>268</v>
      </c>
      <c r="E118" s="39" t="s">
        <v>250</v>
      </c>
      <c r="F118" s="128" t="s">
        <v>108</v>
      </c>
      <c r="G118" s="39" t="s">
        <v>35</v>
      </c>
      <c r="H118" s="39" t="str">
        <f t="shared" si="11"/>
        <v>6105AK124-6286-MGAD-0008</v>
      </c>
      <c r="I118" s="39" t="str">
        <f t="shared" si="15"/>
        <v>Q24050972-07-6286-M-GAD-0008</v>
      </c>
      <c r="J118" s="39" t="s">
        <v>62</v>
      </c>
      <c r="K118" s="33" t="str">
        <f>VLOOKUP(C118,'PPE WBS Codes'!$E$3:$F$79,2,0)</f>
        <v>Primary Crushing</v>
      </c>
      <c r="L118" s="39" t="s">
        <v>113</v>
      </c>
      <c r="M118" s="39" t="s">
        <v>274</v>
      </c>
      <c r="N118" s="33" t="str">
        <f t="shared" si="12"/>
        <v>Primary Crushing - 11kVA MV E-house type 1B - Plan Views - Sht 1 of 1</v>
      </c>
      <c r="O118" s="134"/>
      <c r="P118" s="134"/>
      <c r="Q118" s="33" t="str">
        <f>IFERROR(VLOOKUP(PPE_PH1_CDDL[[#This Row],[RDMC Document Number]],[3]Docs!$B:$F,4,0),"No Placeholder Yet")</f>
        <v>RES - Reserved Placeholder</v>
      </c>
      <c r="R118" s="33" t="str">
        <f>IFERROR(VLOOKUP(PPE_PH1_CDDL[[#This Row],[RDMC Document Number]],[3]Docs!$B:$F,5,0),"No Placeholder Yet")</f>
        <v>Pending</v>
      </c>
      <c r="S118" s="137">
        <f t="shared" si="16"/>
        <v>0</v>
      </c>
      <c r="T118" s="39" t="s">
        <v>91</v>
      </c>
      <c r="U118" s="39"/>
      <c r="V118" s="12" t="s">
        <v>57</v>
      </c>
      <c r="W118" s="39" t="s">
        <v>113</v>
      </c>
      <c r="X118" s="39" t="s">
        <v>275</v>
      </c>
      <c r="Y118" s="39"/>
      <c r="Z118" s="39"/>
      <c r="AA118" s="39"/>
      <c r="AB118" s="152" t="s">
        <v>3165</v>
      </c>
    </row>
    <row r="119" spans="1:28" ht="21.75" customHeight="1" x14ac:dyDescent="0.25">
      <c r="A119" s="33" t="s">
        <v>30</v>
      </c>
      <c r="B119" s="33" t="s">
        <v>31</v>
      </c>
      <c r="C119" s="39">
        <v>6286</v>
      </c>
      <c r="D119" s="39" t="s">
        <v>268</v>
      </c>
      <c r="E119" s="39" t="s">
        <v>250</v>
      </c>
      <c r="F119" s="128" t="s">
        <v>173</v>
      </c>
      <c r="G119" s="39" t="s">
        <v>35</v>
      </c>
      <c r="H119" s="39" t="str">
        <f t="shared" si="11"/>
        <v>6105AK124-6286-MGAD-0009</v>
      </c>
      <c r="I119" s="39" t="str">
        <f t="shared" si="15"/>
        <v>Q24050972-07-6286-M-GAD-0009</v>
      </c>
      <c r="J119" s="39" t="s">
        <v>62</v>
      </c>
      <c r="K119" s="33" t="str">
        <f>VLOOKUP(C119,'PPE WBS Codes'!$E$3:$F$79,2,0)</f>
        <v>Primary Crushing</v>
      </c>
      <c r="L119" s="39" t="s">
        <v>113</v>
      </c>
      <c r="M119" s="39" t="s">
        <v>276</v>
      </c>
      <c r="N119" s="33" t="str">
        <f t="shared" si="12"/>
        <v>Primary Crushing - 11kVA MV E-house type 1B - Paint Schedule - Sht 1 of 1</v>
      </c>
      <c r="O119" s="134"/>
      <c r="P119" s="134"/>
      <c r="Q119" s="33" t="str">
        <f>IFERROR(VLOOKUP(PPE_PH1_CDDL[[#This Row],[RDMC Document Number]],[3]Docs!$B:$F,4,0),"No Placeholder Yet")</f>
        <v>RES - Reserved Placeholder</v>
      </c>
      <c r="R119" s="33" t="str">
        <f>IFERROR(VLOOKUP(PPE_PH1_CDDL[[#This Row],[RDMC Document Number]],[3]Docs!$B:$F,5,0),"No Placeholder Yet")</f>
        <v>Pending</v>
      </c>
      <c r="S119" s="137">
        <f t="shared" si="16"/>
        <v>0</v>
      </c>
      <c r="T119" s="39" t="s">
        <v>91</v>
      </c>
      <c r="U119" s="39"/>
      <c r="V119" s="12" t="s">
        <v>57</v>
      </c>
      <c r="W119" s="39" t="s">
        <v>113</v>
      </c>
      <c r="X119" s="39" t="s">
        <v>283</v>
      </c>
      <c r="Y119" s="39"/>
      <c r="Z119" s="39"/>
      <c r="AA119" s="39"/>
      <c r="AB119" s="152" t="s">
        <v>3165</v>
      </c>
    </row>
    <row r="120" spans="1:28" ht="21.75" customHeight="1" x14ac:dyDescent="0.25">
      <c r="A120" s="33" t="s">
        <v>30</v>
      </c>
      <c r="B120" s="33" t="s">
        <v>31</v>
      </c>
      <c r="C120" s="39">
        <v>6286</v>
      </c>
      <c r="D120" s="39" t="s">
        <v>268</v>
      </c>
      <c r="E120" s="39" t="s">
        <v>250</v>
      </c>
      <c r="F120" s="128" t="s">
        <v>184</v>
      </c>
      <c r="G120" s="39" t="s">
        <v>35</v>
      </c>
      <c r="H120" s="39" t="str">
        <f t="shared" si="11"/>
        <v>6105AK124-6286-MGAD-0010</v>
      </c>
      <c r="I120" s="39" t="str">
        <f t="shared" si="15"/>
        <v>Q24050972-07-6286-M-GAD-0010</v>
      </c>
      <c r="J120" s="39" t="s">
        <v>62</v>
      </c>
      <c r="K120" s="33" t="str">
        <f>VLOOKUP(C120,'PPE WBS Codes'!$E$3:$F$79,2,0)</f>
        <v>Primary Crushing</v>
      </c>
      <c r="L120" s="39" t="s">
        <v>113</v>
      </c>
      <c r="M120" s="39" t="s">
        <v>278</v>
      </c>
      <c r="N120" s="33" t="str">
        <f t="shared" si="12"/>
        <v>Primary Crushing - 11kVA MV E-house type 1B - Signage Schedule - Sht 1 of 1</v>
      </c>
      <c r="O120" s="134"/>
      <c r="P120" s="134"/>
      <c r="Q120" s="33" t="str">
        <f>IFERROR(VLOOKUP(PPE_PH1_CDDL[[#This Row],[RDMC Document Number]],[3]Docs!$B:$F,4,0),"No Placeholder Yet")</f>
        <v>RES - Reserved Placeholder</v>
      </c>
      <c r="R120" s="33" t="str">
        <f>IFERROR(VLOOKUP(PPE_PH1_CDDL[[#This Row],[RDMC Document Number]],[3]Docs!$B:$F,5,0),"No Placeholder Yet")</f>
        <v>Pending</v>
      </c>
      <c r="S120" s="137">
        <f t="shared" si="16"/>
        <v>0</v>
      </c>
      <c r="T120" s="39" t="s">
        <v>91</v>
      </c>
      <c r="U120" s="39"/>
      <c r="V120" s="12" t="s">
        <v>57</v>
      </c>
      <c r="W120" s="39" t="s">
        <v>113</v>
      </c>
      <c r="X120" s="39" t="s">
        <v>279</v>
      </c>
      <c r="Y120" s="39"/>
      <c r="Z120" s="39"/>
      <c r="AA120" s="39"/>
      <c r="AB120" s="152" t="s">
        <v>3165</v>
      </c>
    </row>
    <row r="121" spans="1:28" ht="21.75" customHeight="1" x14ac:dyDescent="0.25">
      <c r="A121" s="33" t="s">
        <v>30</v>
      </c>
      <c r="B121" s="33" t="s">
        <v>31</v>
      </c>
      <c r="C121" s="39">
        <v>6286</v>
      </c>
      <c r="D121" s="39" t="s">
        <v>268</v>
      </c>
      <c r="E121" s="39" t="s">
        <v>250</v>
      </c>
      <c r="F121" s="128" t="s">
        <v>187</v>
      </c>
      <c r="G121" s="39" t="s">
        <v>35</v>
      </c>
      <c r="H121" s="39" t="str">
        <f t="shared" si="11"/>
        <v>6105AK124-6286-MGAD-0011</v>
      </c>
      <c r="I121" s="39" t="str">
        <f>"Q24050972"&amp;"-"&amp;"09"&amp;"-"&amp;C121&amp;"-"&amp;D121&amp;"-"&amp;E121&amp;"-"&amp;F121</f>
        <v>Q24050972-09-6286-M-GAD-0011</v>
      </c>
      <c r="J121" s="39" t="s">
        <v>62</v>
      </c>
      <c r="K121" s="33" t="str">
        <f>VLOOKUP(C121,'PPE WBS Codes'!$E$3:$F$79,2,0)</f>
        <v>Primary Crushing</v>
      </c>
      <c r="L121" s="39" t="s">
        <v>284</v>
      </c>
      <c r="M121" s="39" t="s">
        <v>270</v>
      </c>
      <c r="N121" s="33" t="str">
        <f t="shared" si="12"/>
        <v>Primary Crushing - 33kVA MV Switchroom - External Views - Sht 1 of 1</v>
      </c>
      <c r="O121" s="134"/>
      <c r="P121" s="134"/>
      <c r="Q121" s="33" t="str">
        <f>IFERROR(VLOOKUP(PPE_PH1_CDDL[[#This Row],[RDMC Document Number]],[3]Docs!$B:$F,4,0),"No Placeholder Yet")</f>
        <v>RES - Reserved Placeholder</v>
      </c>
      <c r="R121" s="33" t="str">
        <f>IFERROR(VLOOKUP(PPE_PH1_CDDL[[#This Row],[RDMC Document Number]],[3]Docs!$B:$F,5,0),"No Placeholder Yet")</f>
        <v>Pending</v>
      </c>
      <c r="S121" s="137">
        <f t="shared" si="16"/>
        <v>0</v>
      </c>
      <c r="T121" s="39" t="s">
        <v>93</v>
      </c>
      <c r="U121" s="39"/>
      <c r="V121" s="12" t="s">
        <v>57</v>
      </c>
      <c r="W121" s="39" t="s">
        <v>284</v>
      </c>
      <c r="X121" s="39" t="s">
        <v>270</v>
      </c>
      <c r="Y121" s="39"/>
      <c r="Z121" s="39"/>
      <c r="AA121" s="39"/>
      <c r="AB121" s="152" t="s">
        <v>3165</v>
      </c>
    </row>
    <row r="122" spans="1:28" ht="21.75" customHeight="1" x14ac:dyDescent="0.25">
      <c r="A122" s="33" t="s">
        <v>30</v>
      </c>
      <c r="B122" s="33" t="s">
        <v>31</v>
      </c>
      <c r="C122" s="39">
        <v>6286</v>
      </c>
      <c r="D122" s="39" t="s">
        <v>268</v>
      </c>
      <c r="E122" s="39" t="s">
        <v>250</v>
      </c>
      <c r="F122" s="128" t="s">
        <v>213</v>
      </c>
      <c r="G122" s="39" t="s">
        <v>35</v>
      </c>
      <c r="H122" s="39" t="str">
        <f t="shared" si="11"/>
        <v>6105AK124-6286-MGAD-0012</v>
      </c>
      <c r="I122" s="39" t="str">
        <f>"Q24050972"&amp;"-"&amp;"09"&amp;"-"&amp;C122&amp;"-"&amp;D122&amp;"-"&amp;E122&amp;"-"&amp;F122</f>
        <v>Q24050972-09-6286-M-GAD-0012</v>
      </c>
      <c r="J122" s="39" t="s">
        <v>62</v>
      </c>
      <c r="K122" s="33" t="str">
        <f>VLOOKUP(C122,'PPE WBS Codes'!$E$3:$F$79,2,0)</f>
        <v>Primary Crushing</v>
      </c>
      <c r="L122" s="39" t="s">
        <v>284</v>
      </c>
      <c r="M122" s="39" t="s">
        <v>114</v>
      </c>
      <c r="N122" s="33" t="str">
        <f t="shared" si="12"/>
        <v>Primary Crushing - 33kVA MV Switchroom - Internal Views - Sht 1 of 1</v>
      </c>
      <c r="O122" s="134"/>
      <c r="P122" s="134"/>
      <c r="Q122" s="33" t="str">
        <f>IFERROR(VLOOKUP(PPE_PH1_CDDL[[#This Row],[RDMC Document Number]],[3]Docs!$B:$F,4,0),"No Placeholder Yet")</f>
        <v>RES - Reserved Placeholder</v>
      </c>
      <c r="R122" s="33" t="str">
        <f>IFERROR(VLOOKUP(PPE_PH1_CDDL[[#This Row],[RDMC Document Number]],[3]Docs!$B:$F,5,0),"No Placeholder Yet")</f>
        <v>Pending</v>
      </c>
      <c r="S122" s="137">
        <f t="shared" si="16"/>
        <v>0</v>
      </c>
      <c r="T122" s="39" t="s">
        <v>93</v>
      </c>
      <c r="U122" s="39"/>
      <c r="V122" s="12" t="s">
        <v>57</v>
      </c>
      <c r="W122" s="39" t="s">
        <v>284</v>
      </c>
      <c r="X122" s="39" t="s">
        <v>114</v>
      </c>
      <c r="Y122" s="39"/>
      <c r="Z122" s="39"/>
      <c r="AA122" s="39"/>
      <c r="AB122" s="152" t="s">
        <v>3165</v>
      </c>
    </row>
    <row r="123" spans="1:28" ht="21.75" customHeight="1" x14ac:dyDescent="0.25">
      <c r="A123" s="37" t="s">
        <v>30</v>
      </c>
      <c r="B123" s="37" t="s">
        <v>31</v>
      </c>
      <c r="C123" s="39">
        <v>6286</v>
      </c>
      <c r="D123" s="39" t="s">
        <v>268</v>
      </c>
      <c r="E123" s="39" t="s">
        <v>250</v>
      </c>
      <c r="F123" s="128" t="s">
        <v>215</v>
      </c>
      <c r="G123" s="39" t="s">
        <v>35</v>
      </c>
      <c r="H123" s="39" t="str">
        <f t="shared" si="11"/>
        <v>6105AK124-6286-MGAD-0013</v>
      </c>
      <c r="I123" s="39" t="str">
        <f>"Q24050972"&amp;"-"&amp;"09"&amp;"-"&amp;C123&amp;"-"&amp;D123&amp;"-"&amp;E123&amp;"-"&amp;F123</f>
        <v>Q24050972-09-6286-M-GAD-0013</v>
      </c>
      <c r="J123" s="39" t="s">
        <v>62</v>
      </c>
      <c r="K123" s="33" t="str">
        <f>VLOOKUP(C123,'PPE WBS Codes'!$E$3:$F$79,2,0)</f>
        <v>Primary Crushing</v>
      </c>
      <c r="L123" s="39" t="s">
        <v>284</v>
      </c>
      <c r="M123" s="39" t="s">
        <v>274</v>
      </c>
      <c r="N123" s="33" t="str">
        <f t="shared" si="12"/>
        <v>Primary Crushing - 33kVA MV Switchroom - Plan Views - Sht 1 of 1</v>
      </c>
      <c r="O123" s="134"/>
      <c r="P123" s="134"/>
      <c r="Q123" s="33" t="str">
        <f>IFERROR(VLOOKUP(PPE_PH1_CDDL[[#This Row],[RDMC Document Number]],[3]Docs!$B:$F,4,0),"No Placeholder Yet")</f>
        <v>RES - Reserved Placeholder</v>
      </c>
      <c r="R123" s="33" t="str">
        <f>IFERROR(VLOOKUP(PPE_PH1_CDDL[[#This Row],[RDMC Document Number]],[3]Docs!$B:$F,5,0),"No Placeholder Yet")</f>
        <v>Pending</v>
      </c>
      <c r="S123" s="137">
        <f t="shared" si="16"/>
        <v>0</v>
      </c>
      <c r="T123" s="39" t="s">
        <v>93</v>
      </c>
      <c r="U123" s="39"/>
      <c r="V123" s="12" t="s">
        <v>57</v>
      </c>
      <c r="W123" s="39" t="s">
        <v>284</v>
      </c>
      <c r="X123" s="39" t="s">
        <v>274</v>
      </c>
      <c r="Y123" s="39"/>
      <c r="Z123" s="39"/>
      <c r="AA123" s="39"/>
      <c r="AB123" s="152" t="s">
        <v>3165</v>
      </c>
    </row>
    <row r="124" spans="1:28" ht="21.75" customHeight="1" x14ac:dyDescent="0.25">
      <c r="A124" s="37" t="s">
        <v>30</v>
      </c>
      <c r="B124" s="37" t="s">
        <v>31</v>
      </c>
      <c r="C124" s="39">
        <v>6286</v>
      </c>
      <c r="D124" s="39" t="s">
        <v>268</v>
      </c>
      <c r="E124" s="39" t="s">
        <v>250</v>
      </c>
      <c r="F124" s="128" t="s">
        <v>217</v>
      </c>
      <c r="G124" s="39" t="s">
        <v>35</v>
      </c>
      <c r="H124" s="39" t="str">
        <f t="shared" si="11"/>
        <v>6105AK124-6286-MGAD-0014</v>
      </c>
      <c r="I124" s="39" t="str">
        <f>"Q24050972"&amp;"-"&amp;"09"&amp;"-"&amp;C124&amp;"-"&amp;D124&amp;"-"&amp;E124&amp;"-"&amp;F124</f>
        <v>Q24050972-09-6286-M-GAD-0014</v>
      </c>
      <c r="J124" s="39" t="s">
        <v>62</v>
      </c>
      <c r="K124" s="33" t="str">
        <f>VLOOKUP(C124,'PPE WBS Codes'!$E$3:$F$79,2,0)</f>
        <v>Primary Crushing</v>
      </c>
      <c r="L124" s="39" t="s">
        <v>284</v>
      </c>
      <c r="M124" s="39" t="s">
        <v>276</v>
      </c>
      <c r="N124" s="33" t="str">
        <f t="shared" si="12"/>
        <v>Primary Crushing - 33kVA MV Switchroom - Paint Schedule - Sht 1 of 1</v>
      </c>
      <c r="O124" s="134"/>
      <c r="P124" s="134"/>
      <c r="Q124" s="33" t="str">
        <f>IFERROR(VLOOKUP(PPE_PH1_CDDL[[#This Row],[RDMC Document Number]],[3]Docs!$B:$F,4,0),"No Placeholder Yet")</f>
        <v>RES - Reserved Placeholder</v>
      </c>
      <c r="R124" s="33" t="str">
        <f>IFERROR(VLOOKUP(PPE_PH1_CDDL[[#This Row],[RDMC Document Number]],[3]Docs!$B:$F,5,0),"No Placeholder Yet")</f>
        <v>Pending</v>
      </c>
      <c r="S124" s="137">
        <f t="shared" si="16"/>
        <v>0</v>
      </c>
      <c r="T124" s="39" t="s">
        <v>93</v>
      </c>
      <c r="U124" s="39"/>
      <c r="V124" s="12" t="s">
        <v>57</v>
      </c>
      <c r="W124" s="39" t="s">
        <v>284</v>
      </c>
      <c r="X124" s="39" t="s">
        <v>276</v>
      </c>
      <c r="Y124" s="39"/>
      <c r="Z124" s="39"/>
      <c r="AA124" s="39"/>
      <c r="AB124" s="152" t="s">
        <v>3165</v>
      </c>
    </row>
    <row r="125" spans="1:28" ht="21.75" customHeight="1" x14ac:dyDescent="0.25">
      <c r="A125" s="37" t="s">
        <v>30</v>
      </c>
      <c r="B125" s="37" t="s">
        <v>31</v>
      </c>
      <c r="C125" s="39">
        <v>6286</v>
      </c>
      <c r="D125" s="39" t="s">
        <v>268</v>
      </c>
      <c r="E125" s="39" t="s">
        <v>250</v>
      </c>
      <c r="F125" s="128" t="s">
        <v>219</v>
      </c>
      <c r="G125" s="39" t="s">
        <v>35</v>
      </c>
      <c r="H125" s="39" t="str">
        <f t="shared" si="11"/>
        <v>6105AK124-6286-MGAD-0015</v>
      </c>
      <c r="I125" s="39" t="str">
        <f>"Q24050972"&amp;"-"&amp;"09"&amp;"-"&amp;C125&amp;"-"&amp;D125&amp;"-"&amp;E125&amp;"-"&amp;F125</f>
        <v>Q24050972-09-6286-M-GAD-0015</v>
      </c>
      <c r="J125" s="39" t="s">
        <v>62</v>
      </c>
      <c r="K125" s="33" t="str">
        <f>VLOOKUP(C125,'PPE WBS Codes'!$E$3:$F$79,2,0)</f>
        <v>Primary Crushing</v>
      </c>
      <c r="L125" s="39" t="s">
        <v>284</v>
      </c>
      <c r="M125" s="39" t="s">
        <v>278</v>
      </c>
      <c r="N125" s="33" t="str">
        <f t="shared" si="12"/>
        <v>Primary Crushing - 33kVA MV Switchroom - Signage Schedule - Sht 1 of 1</v>
      </c>
      <c r="O125" s="134"/>
      <c r="P125" s="134"/>
      <c r="Q125" s="33" t="str">
        <f>IFERROR(VLOOKUP(PPE_PH1_CDDL[[#This Row],[RDMC Document Number]],[3]Docs!$B:$F,4,0),"No Placeholder Yet")</f>
        <v>RES - Reserved Placeholder</v>
      </c>
      <c r="R125" s="33" t="str">
        <f>IFERROR(VLOOKUP(PPE_PH1_CDDL[[#This Row],[RDMC Document Number]],[3]Docs!$B:$F,5,0),"No Placeholder Yet")</f>
        <v>Pending</v>
      </c>
      <c r="S125" s="137">
        <f t="shared" si="16"/>
        <v>0</v>
      </c>
      <c r="T125" s="39" t="s">
        <v>93</v>
      </c>
      <c r="U125" s="39"/>
      <c r="V125" s="12" t="s">
        <v>57</v>
      </c>
      <c r="W125" s="39" t="s">
        <v>284</v>
      </c>
      <c r="X125" s="39" t="s">
        <v>278</v>
      </c>
      <c r="Y125" s="39"/>
      <c r="Z125" s="39"/>
      <c r="AA125" s="39"/>
      <c r="AB125" s="152" t="s">
        <v>3165</v>
      </c>
    </row>
    <row r="126" spans="1:28" ht="21.75" customHeight="1" x14ac:dyDescent="0.25">
      <c r="A126" s="37" t="s">
        <v>30</v>
      </c>
      <c r="B126" s="37" t="s">
        <v>31</v>
      </c>
      <c r="C126" s="39">
        <v>6260</v>
      </c>
      <c r="D126" s="39" t="s">
        <v>268</v>
      </c>
      <c r="E126" s="39" t="s">
        <v>250</v>
      </c>
      <c r="F126" s="128" t="s">
        <v>46</v>
      </c>
      <c r="G126" s="39" t="s">
        <v>35</v>
      </c>
      <c r="H126" s="39" t="str">
        <f t="shared" si="11"/>
        <v>6105AK124-6260-MGAD-0002</v>
      </c>
      <c r="I126" s="39" t="str">
        <f t="shared" ref="I126:I133" si="17">"Q24050972"&amp;"-"&amp;"07"&amp;"-"&amp;C126&amp;"-"&amp;D126&amp;"-"&amp;E126&amp;"-"&amp;F126</f>
        <v>Q24050972-07-6260-M-GAD-0002</v>
      </c>
      <c r="J126" s="39" t="s">
        <v>285</v>
      </c>
      <c r="K126" s="33" t="str">
        <f>VLOOKUP(C126,'PPE WBS Codes'!$E$3:$F$79,2,0)</f>
        <v>Emergency Power Generation (Main Plant)</v>
      </c>
      <c r="L126" s="39" t="s">
        <v>286</v>
      </c>
      <c r="M126" s="39" t="s">
        <v>287</v>
      </c>
      <c r="N126" s="33" t="str">
        <f t="shared" si="12"/>
        <v>Emergency Power Generation (Main Plant) - Pump house - Plant - Isometric Arrangement - Sht.1 of 8</v>
      </c>
      <c r="O126" s="134"/>
      <c r="P126" s="134"/>
      <c r="Q126" s="33" t="str">
        <f>IFERROR(VLOOKUP(PPE_PH1_CDDL[[#This Row],[RDMC Document Number]],[3]Docs!$B:$F,4,0),"No Placeholder Yet")</f>
        <v>RES - Reserved Placeholder</v>
      </c>
      <c r="R126" s="33" t="str">
        <f>IFERROR(VLOOKUP(PPE_PH1_CDDL[[#This Row],[RDMC Document Number]],[3]Docs!$B:$F,5,0),"No Placeholder Yet")</f>
        <v>Pending</v>
      </c>
      <c r="S126" s="137">
        <f t="shared" si="16"/>
        <v>0</v>
      </c>
      <c r="T126" s="39" t="s">
        <v>91</v>
      </c>
      <c r="U126" s="39"/>
      <c r="V126" s="12" t="s">
        <v>57</v>
      </c>
      <c r="W126" s="39" t="s">
        <v>286</v>
      </c>
      <c r="X126" s="39" t="s">
        <v>287</v>
      </c>
      <c r="Y126" s="39"/>
      <c r="Z126" s="39"/>
      <c r="AA126" s="39"/>
      <c r="AB126" s="152" t="s">
        <v>3165</v>
      </c>
    </row>
    <row r="127" spans="1:28" ht="21.75" customHeight="1" x14ac:dyDescent="0.25">
      <c r="A127" s="37" t="s">
        <v>30</v>
      </c>
      <c r="B127" s="37" t="s">
        <v>31</v>
      </c>
      <c r="C127" s="39">
        <v>6260</v>
      </c>
      <c r="D127" s="39" t="s">
        <v>268</v>
      </c>
      <c r="E127" s="39" t="s">
        <v>250</v>
      </c>
      <c r="F127" s="128" t="s">
        <v>48</v>
      </c>
      <c r="G127" s="39" t="s">
        <v>35</v>
      </c>
      <c r="H127" s="39" t="str">
        <f t="shared" ref="H127:H189" si="18">A127&amp;B127&amp;"-"&amp;C127&amp;"-"&amp;D127&amp;E127&amp;"-"&amp;F127</f>
        <v>6105AK124-6260-MGAD-0003</v>
      </c>
      <c r="I127" s="39" t="str">
        <f t="shared" si="17"/>
        <v>Q24050972-07-6260-M-GAD-0003</v>
      </c>
      <c r="J127" s="39" t="s">
        <v>288</v>
      </c>
      <c r="K127" s="33" t="str">
        <f>VLOOKUP(C127,'PPE WBS Codes'!$E$3:$F$79,2,0)</f>
        <v>Emergency Power Generation (Main Plant)</v>
      </c>
      <c r="L127" s="39" t="s">
        <v>289</v>
      </c>
      <c r="M127" s="39" t="s">
        <v>290</v>
      </c>
      <c r="N127" s="33" t="str">
        <f t="shared" si="12"/>
        <v>Emergency Power Generation (Main Plant) - Pump house  -  Isometric Arrangement - Sht.2 of 8</v>
      </c>
      <c r="O127" s="134"/>
      <c r="P127" s="134"/>
      <c r="Q127" s="33" t="str">
        <f>IFERROR(VLOOKUP(PPE_PH1_CDDL[[#This Row],[RDMC Document Number]],[3]Docs!$B:$F,4,0),"No Placeholder Yet")</f>
        <v>RES - Reserved Placeholder</v>
      </c>
      <c r="R127" s="33" t="str">
        <f>IFERROR(VLOOKUP(PPE_PH1_CDDL[[#This Row],[RDMC Document Number]],[3]Docs!$B:$F,5,0),"No Placeholder Yet")</f>
        <v>Pending</v>
      </c>
      <c r="S127" s="137">
        <f t="shared" si="16"/>
        <v>0</v>
      </c>
      <c r="T127" s="39" t="s">
        <v>91</v>
      </c>
      <c r="U127" s="39"/>
      <c r="V127" s="12" t="s">
        <v>57</v>
      </c>
      <c r="W127" s="39" t="s">
        <v>289</v>
      </c>
      <c r="X127" s="39" t="s">
        <v>290</v>
      </c>
      <c r="Y127" s="39"/>
      <c r="Z127" s="39"/>
      <c r="AA127" s="39"/>
      <c r="AB127" s="152" t="s">
        <v>3165</v>
      </c>
    </row>
    <row r="128" spans="1:28" ht="21.75" customHeight="1" x14ac:dyDescent="0.25">
      <c r="A128" s="37" t="s">
        <v>30</v>
      </c>
      <c r="B128" s="37" t="s">
        <v>31</v>
      </c>
      <c r="C128" s="39">
        <v>6260</v>
      </c>
      <c r="D128" s="39" t="s">
        <v>268</v>
      </c>
      <c r="E128" s="39" t="s">
        <v>250</v>
      </c>
      <c r="F128" s="128" t="s">
        <v>50</v>
      </c>
      <c r="G128" s="39" t="s">
        <v>35</v>
      </c>
      <c r="H128" s="39" t="str">
        <f t="shared" si="18"/>
        <v>6105AK124-6260-MGAD-0004</v>
      </c>
      <c r="I128" s="39" t="str">
        <f t="shared" si="17"/>
        <v>Q24050972-07-6260-M-GAD-0004</v>
      </c>
      <c r="J128" s="39" t="s">
        <v>291</v>
      </c>
      <c r="K128" s="33" t="str">
        <f>VLOOKUP(C128,'PPE WBS Codes'!$E$3:$F$79,2,0)</f>
        <v>Emergency Power Generation (Main Plant)</v>
      </c>
      <c r="L128" s="39" t="s">
        <v>292</v>
      </c>
      <c r="M128" s="39" t="s">
        <v>287</v>
      </c>
      <c r="N128" s="33" t="str">
        <f t="shared" si="12"/>
        <v>Emergency Power Generation (Main Plant) - Pump house - Fuel Polish - Isometric Arrangement - Sht.3 of 8</v>
      </c>
      <c r="O128" s="134"/>
      <c r="P128" s="134"/>
      <c r="Q128" s="33" t="str">
        <f>IFERROR(VLOOKUP(PPE_PH1_CDDL[[#This Row],[RDMC Document Number]],[3]Docs!$B:$F,4,0),"No Placeholder Yet")</f>
        <v>RES - Reserved Placeholder</v>
      </c>
      <c r="R128" s="33" t="str">
        <f>IFERROR(VLOOKUP(PPE_PH1_CDDL[[#This Row],[RDMC Document Number]],[3]Docs!$B:$F,5,0),"No Placeholder Yet")</f>
        <v>Pending</v>
      </c>
      <c r="S128" s="137">
        <f t="shared" si="16"/>
        <v>0</v>
      </c>
      <c r="T128" s="39" t="s">
        <v>91</v>
      </c>
      <c r="U128" s="39"/>
      <c r="V128" s="12" t="s">
        <v>57</v>
      </c>
      <c r="W128" s="39" t="s">
        <v>292</v>
      </c>
      <c r="X128" s="39" t="s">
        <v>287</v>
      </c>
      <c r="Y128" s="39"/>
      <c r="Z128" s="39"/>
      <c r="AA128" s="39"/>
      <c r="AB128" s="152" t="s">
        <v>3165</v>
      </c>
    </row>
    <row r="129" spans="1:28" ht="21.75" customHeight="1" x14ac:dyDescent="0.25">
      <c r="A129" s="37" t="s">
        <v>30</v>
      </c>
      <c r="B129" s="37" t="s">
        <v>31</v>
      </c>
      <c r="C129" s="39">
        <v>6260</v>
      </c>
      <c r="D129" s="39" t="s">
        <v>268</v>
      </c>
      <c r="E129" s="39" t="s">
        <v>250</v>
      </c>
      <c r="F129" s="128" t="s">
        <v>101</v>
      </c>
      <c r="G129" s="39" t="s">
        <v>35</v>
      </c>
      <c r="H129" s="39" t="str">
        <f t="shared" si="18"/>
        <v>6105AK124-6260-MGAD-0005</v>
      </c>
      <c r="I129" s="39" t="str">
        <f t="shared" si="17"/>
        <v>Q24050972-07-6260-M-GAD-0005</v>
      </c>
      <c r="J129" s="39" t="s">
        <v>293</v>
      </c>
      <c r="K129" s="33" t="str">
        <f>VLOOKUP(C129,'PPE WBS Codes'!$E$3:$F$79,2,0)</f>
        <v>Emergency Power Generation (Main Plant)</v>
      </c>
      <c r="L129" s="39" t="s">
        <v>292</v>
      </c>
      <c r="M129" s="39" t="s">
        <v>183</v>
      </c>
      <c r="N129" s="33" t="str">
        <f t="shared" si="12"/>
        <v>Emergency Power Generation (Main Plant) - Pump house - Fuel Polish - General Arrangement - Sht.4 of 8</v>
      </c>
      <c r="O129" s="134"/>
      <c r="P129" s="134"/>
      <c r="Q129" s="33" t="str">
        <f>IFERROR(VLOOKUP(PPE_PH1_CDDL[[#This Row],[RDMC Document Number]],[3]Docs!$B:$F,4,0),"No Placeholder Yet")</f>
        <v>RES - Reserved Placeholder</v>
      </c>
      <c r="R129" s="33" t="str">
        <f>IFERROR(VLOOKUP(PPE_PH1_CDDL[[#This Row],[RDMC Document Number]],[3]Docs!$B:$F,5,0),"No Placeholder Yet")</f>
        <v>Pending</v>
      </c>
      <c r="S129" s="137">
        <f t="shared" si="16"/>
        <v>0</v>
      </c>
      <c r="T129" s="39" t="s">
        <v>91</v>
      </c>
      <c r="U129" s="39"/>
      <c r="V129" s="12" t="s">
        <v>57</v>
      </c>
      <c r="W129" s="39" t="s">
        <v>292</v>
      </c>
      <c r="X129" s="39" t="s">
        <v>183</v>
      </c>
      <c r="Y129" s="39"/>
      <c r="Z129" s="39"/>
      <c r="AA129" s="39"/>
      <c r="AB129" s="152" t="s">
        <v>3165</v>
      </c>
    </row>
    <row r="130" spans="1:28" ht="21.75" customHeight="1" x14ac:dyDescent="0.25">
      <c r="A130" s="37" t="s">
        <v>30</v>
      </c>
      <c r="B130" s="37" t="s">
        <v>31</v>
      </c>
      <c r="C130" s="39">
        <v>6260</v>
      </c>
      <c r="D130" s="39" t="s">
        <v>268</v>
      </c>
      <c r="E130" s="39" t="s">
        <v>250</v>
      </c>
      <c r="F130" s="128" t="s">
        <v>161</v>
      </c>
      <c r="G130" s="39" t="s">
        <v>35</v>
      </c>
      <c r="H130" s="39" t="str">
        <f t="shared" si="18"/>
        <v>6105AK124-6260-MGAD-0006</v>
      </c>
      <c r="I130" s="39" t="str">
        <f t="shared" si="17"/>
        <v>Q24050972-07-6260-M-GAD-0006</v>
      </c>
      <c r="J130" s="39" t="s">
        <v>294</v>
      </c>
      <c r="K130" s="33" t="str">
        <f>VLOOKUP(C130,'PPE WBS Codes'!$E$3:$F$79,2,0)</f>
        <v>Emergency Power Generation (Main Plant)</v>
      </c>
      <c r="L130" s="39" t="s">
        <v>295</v>
      </c>
      <c r="M130" s="39" t="s">
        <v>287</v>
      </c>
      <c r="N130" s="33" t="str">
        <f t="shared" si="12"/>
        <v>Emergency Power Generation (Main Plant) - Pump house - Fuel Transfer - Isometric Arrangement - Sht.5 of 8</v>
      </c>
      <c r="O130" s="134"/>
      <c r="P130" s="134"/>
      <c r="Q130" s="33" t="str">
        <f>IFERROR(VLOOKUP(PPE_PH1_CDDL[[#This Row],[RDMC Document Number]],[3]Docs!$B:$F,4,0),"No Placeholder Yet")</f>
        <v>RES - Reserved Placeholder</v>
      </c>
      <c r="R130" s="33" t="str">
        <f>IFERROR(VLOOKUP(PPE_PH1_CDDL[[#This Row],[RDMC Document Number]],[3]Docs!$B:$F,5,0),"No Placeholder Yet")</f>
        <v>Pending</v>
      </c>
      <c r="S130" s="137">
        <f t="shared" si="16"/>
        <v>0</v>
      </c>
      <c r="T130" s="39" t="s">
        <v>91</v>
      </c>
      <c r="U130" s="39"/>
      <c r="V130" s="12" t="s">
        <v>57</v>
      </c>
      <c r="W130" s="39" t="s">
        <v>295</v>
      </c>
      <c r="X130" s="39" t="s">
        <v>287</v>
      </c>
      <c r="Y130" s="39"/>
      <c r="Z130" s="39"/>
      <c r="AA130" s="39"/>
      <c r="AB130" s="152" t="s">
        <v>3165</v>
      </c>
    </row>
    <row r="131" spans="1:28" ht="21.75" customHeight="1" x14ac:dyDescent="0.25">
      <c r="A131" s="37" t="s">
        <v>30</v>
      </c>
      <c r="B131" s="37" t="s">
        <v>31</v>
      </c>
      <c r="C131" s="39">
        <v>6260</v>
      </c>
      <c r="D131" s="39" t="s">
        <v>268</v>
      </c>
      <c r="E131" s="39" t="s">
        <v>250</v>
      </c>
      <c r="F131" s="128" t="s">
        <v>170</v>
      </c>
      <c r="G131" s="39" t="s">
        <v>35</v>
      </c>
      <c r="H131" s="39" t="str">
        <f t="shared" si="18"/>
        <v>6105AK124-6260-MGAD-0007</v>
      </c>
      <c r="I131" s="39" t="str">
        <f t="shared" si="17"/>
        <v>Q24050972-07-6260-M-GAD-0007</v>
      </c>
      <c r="J131" s="39" t="s">
        <v>296</v>
      </c>
      <c r="K131" s="33" t="str">
        <f>VLOOKUP(C131,'PPE WBS Codes'!$E$3:$F$79,2,0)</f>
        <v>Emergency Power Generation (Main Plant)</v>
      </c>
      <c r="L131" s="39" t="s">
        <v>295</v>
      </c>
      <c r="M131" s="39" t="s">
        <v>183</v>
      </c>
      <c r="N131" s="33" t="str">
        <f t="shared" si="12"/>
        <v>Emergency Power Generation (Main Plant) - Pump house - Fuel Transfer - General Arrangement - Sht.6 of 8</v>
      </c>
      <c r="O131" s="134"/>
      <c r="P131" s="134"/>
      <c r="Q131" s="33" t="str">
        <f>IFERROR(VLOOKUP(PPE_PH1_CDDL[[#This Row],[RDMC Document Number]],[3]Docs!$B:$F,4,0),"No Placeholder Yet")</f>
        <v>RES - Reserved Placeholder</v>
      </c>
      <c r="R131" s="33" t="str">
        <f>IFERROR(VLOOKUP(PPE_PH1_CDDL[[#This Row],[RDMC Document Number]],[3]Docs!$B:$F,5,0),"No Placeholder Yet")</f>
        <v>Pending</v>
      </c>
      <c r="S131" s="137">
        <f t="shared" si="16"/>
        <v>0</v>
      </c>
      <c r="T131" s="39" t="s">
        <v>91</v>
      </c>
      <c r="U131" s="39"/>
      <c r="V131" s="12" t="s">
        <v>57</v>
      </c>
      <c r="W131" s="39" t="s">
        <v>295</v>
      </c>
      <c r="X131" s="39" t="s">
        <v>183</v>
      </c>
      <c r="Y131" s="39"/>
      <c r="Z131" s="39"/>
      <c r="AA131" s="39"/>
      <c r="AB131" s="152" t="s">
        <v>3165</v>
      </c>
    </row>
    <row r="132" spans="1:28" ht="21.75" customHeight="1" x14ac:dyDescent="0.25">
      <c r="A132" s="37" t="s">
        <v>30</v>
      </c>
      <c r="B132" s="37" t="s">
        <v>31</v>
      </c>
      <c r="C132" s="39">
        <v>6260</v>
      </c>
      <c r="D132" s="39" t="s">
        <v>268</v>
      </c>
      <c r="E132" s="39" t="s">
        <v>250</v>
      </c>
      <c r="F132" s="128" t="s">
        <v>108</v>
      </c>
      <c r="G132" s="39" t="s">
        <v>35</v>
      </c>
      <c r="H132" s="39" t="str">
        <f t="shared" si="18"/>
        <v>6105AK124-6260-MGAD-0008</v>
      </c>
      <c r="I132" s="39" t="str">
        <f t="shared" si="17"/>
        <v>Q24050972-07-6260-M-GAD-0008</v>
      </c>
      <c r="J132" s="39" t="s">
        <v>297</v>
      </c>
      <c r="K132" s="33" t="str">
        <f>VLOOKUP(C132,'PPE WBS Codes'!$E$3:$F$79,2,0)</f>
        <v>Emergency Power Generation (Main Plant)</v>
      </c>
      <c r="L132" s="39" t="s">
        <v>298</v>
      </c>
      <c r="M132" s="39" t="s">
        <v>287</v>
      </c>
      <c r="N132" s="33" t="str">
        <f t="shared" si="12"/>
        <v>Emergency Power Generation (Main Plant) - Pump house - Off-load system - Isometric Arrangement - Sht.7 of 8</v>
      </c>
      <c r="O132" s="134"/>
      <c r="P132" s="134"/>
      <c r="Q132" s="33" t="str">
        <f>IFERROR(VLOOKUP(PPE_PH1_CDDL[[#This Row],[RDMC Document Number]],[3]Docs!$B:$F,4,0),"No Placeholder Yet")</f>
        <v>RES - Reserved Placeholder</v>
      </c>
      <c r="R132" s="33" t="str">
        <f>IFERROR(VLOOKUP(PPE_PH1_CDDL[[#This Row],[RDMC Document Number]],[3]Docs!$B:$F,5,0),"No Placeholder Yet")</f>
        <v>Pending</v>
      </c>
      <c r="S132" s="137">
        <f t="shared" si="16"/>
        <v>0</v>
      </c>
      <c r="T132" s="39" t="s">
        <v>91</v>
      </c>
      <c r="U132" s="39"/>
      <c r="V132" s="12" t="s">
        <v>57</v>
      </c>
      <c r="W132" s="39" t="s">
        <v>298</v>
      </c>
      <c r="X132" s="39" t="s">
        <v>287</v>
      </c>
      <c r="Y132" s="39"/>
      <c r="Z132" s="39"/>
      <c r="AA132" s="39"/>
      <c r="AB132" s="152" t="s">
        <v>3165</v>
      </c>
    </row>
    <row r="133" spans="1:28" ht="21.75" customHeight="1" x14ac:dyDescent="0.25">
      <c r="A133" s="37" t="s">
        <v>30</v>
      </c>
      <c r="B133" s="37" t="s">
        <v>31</v>
      </c>
      <c r="C133" s="39">
        <v>6260</v>
      </c>
      <c r="D133" s="39" t="s">
        <v>268</v>
      </c>
      <c r="E133" s="39" t="s">
        <v>250</v>
      </c>
      <c r="F133" s="128" t="s">
        <v>173</v>
      </c>
      <c r="G133" s="39" t="s">
        <v>35</v>
      </c>
      <c r="H133" s="39" t="str">
        <f t="shared" si="18"/>
        <v>6105AK124-6260-MGAD-0009</v>
      </c>
      <c r="I133" s="39" t="str">
        <f t="shared" si="17"/>
        <v>Q24050972-07-6260-M-GAD-0009</v>
      </c>
      <c r="J133" s="39" t="s">
        <v>299</v>
      </c>
      <c r="K133" s="33" t="str">
        <f>VLOOKUP(C133,'PPE WBS Codes'!$E$3:$F$79,2,0)</f>
        <v>Emergency Power Generation (Main Plant)</v>
      </c>
      <c r="L133" s="39" t="s">
        <v>289</v>
      </c>
      <c r="M133" s="39" t="s">
        <v>183</v>
      </c>
      <c r="N133" s="33" t="str">
        <f t="shared" si="12"/>
        <v>Emergency Power Generation (Main Plant) - Pump house  - General Arrangement - Sht.8 of 8</v>
      </c>
      <c r="O133" s="134"/>
      <c r="P133" s="134"/>
      <c r="Q133" s="33" t="str">
        <f>IFERROR(VLOOKUP(PPE_PH1_CDDL[[#This Row],[RDMC Document Number]],[3]Docs!$B:$F,4,0),"No Placeholder Yet")</f>
        <v>RES - Reserved Placeholder</v>
      </c>
      <c r="R133" s="33" t="str">
        <f>IFERROR(VLOOKUP(PPE_PH1_CDDL[[#This Row],[RDMC Document Number]],[3]Docs!$B:$F,5,0),"No Placeholder Yet")</f>
        <v>Pending</v>
      </c>
      <c r="S133" s="137">
        <f t="shared" si="16"/>
        <v>0</v>
      </c>
      <c r="T133" s="39" t="s">
        <v>91</v>
      </c>
      <c r="U133" s="39"/>
      <c r="V133" s="12" t="s">
        <v>57</v>
      </c>
      <c r="W133" s="39" t="s">
        <v>289</v>
      </c>
      <c r="X133" s="39" t="s">
        <v>183</v>
      </c>
      <c r="Y133" s="39"/>
      <c r="Z133" s="39"/>
      <c r="AA133" s="39"/>
      <c r="AB133" s="152" t="s">
        <v>3165</v>
      </c>
    </row>
    <row r="134" spans="1:28" ht="21.75" customHeight="1" x14ac:dyDescent="0.25">
      <c r="A134" s="37" t="s">
        <v>30</v>
      </c>
      <c r="B134" s="37" t="s">
        <v>31</v>
      </c>
      <c r="C134" s="39">
        <v>6240</v>
      </c>
      <c r="D134" s="39" t="s">
        <v>52</v>
      </c>
      <c r="E134" s="39" t="s">
        <v>250</v>
      </c>
      <c r="F134" s="128" t="s">
        <v>34</v>
      </c>
      <c r="G134" s="39" t="s">
        <v>35</v>
      </c>
      <c r="H134" s="39" t="str">
        <f t="shared" si="18"/>
        <v>6105AK124-6240-EGAD-0001</v>
      </c>
      <c r="I134" s="39" t="str">
        <f t="shared" ref="I134:I152" si="19">"Q24050972"&amp;"-"&amp;"09"&amp;"-"&amp;C134&amp;"-"&amp;D134&amp;"-"&amp;E134&amp;"-"&amp;F134</f>
        <v>Q24050972-09-6240-E-GAD-0001</v>
      </c>
      <c r="J134" s="39" t="s">
        <v>62</v>
      </c>
      <c r="K134" s="33" t="str">
        <f>VLOOKUP(C134,'PPE WBS Codes'!$E$3:$F$79,2,0)</f>
        <v>High Voltage Substations</v>
      </c>
      <c r="L134" s="39" t="s">
        <v>300</v>
      </c>
      <c r="M134" s="39" t="s">
        <v>183</v>
      </c>
      <c r="N134" s="33" t="str">
        <f t="shared" si="12"/>
        <v>High Voltage Substations - Main Consumer intake Power Complex - General Arrangement - Sht 1 of 1</v>
      </c>
      <c r="O134" s="134"/>
      <c r="P134" s="134"/>
      <c r="Q134" s="33" t="str">
        <f>IFERROR(VLOOKUP(PPE_PH1_CDDL[[#This Row],[RDMC Document Number]],[3]Docs!$B:$F,4,0),"No Placeholder Yet")</f>
        <v>RES - Reserved Placeholder</v>
      </c>
      <c r="R134" s="33" t="str">
        <f>IFERROR(VLOOKUP(PPE_PH1_CDDL[[#This Row],[RDMC Document Number]],[3]Docs!$B:$F,5,0),"No Placeholder Yet")</f>
        <v>Pending</v>
      </c>
      <c r="S134" s="137">
        <f t="shared" si="16"/>
        <v>0</v>
      </c>
      <c r="T134" s="39" t="s">
        <v>91</v>
      </c>
      <c r="U134" s="39"/>
      <c r="V134" s="12" t="s">
        <v>57</v>
      </c>
      <c r="W134" s="39" t="s">
        <v>300</v>
      </c>
      <c r="X134" s="39" t="s">
        <v>183</v>
      </c>
      <c r="Y134" s="39"/>
      <c r="Z134" s="39"/>
      <c r="AA134" s="39"/>
      <c r="AB134" s="152" t="s">
        <v>3165</v>
      </c>
    </row>
    <row r="135" spans="1:28" ht="21.75" customHeight="1" x14ac:dyDescent="0.25">
      <c r="A135" s="37" t="s">
        <v>30</v>
      </c>
      <c r="B135" s="37" t="s">
        <v>31</v>
      </c>
      <c r="C135" s="39">
        <v>6240</v>
      </c>
      <c r="D135" s="39" t="s">
        <v>52</v>
      </c>
      <c r="E135" s="39" t="s">
        <v>250</v>
      </c>
      <c r="F135" s="128" t="s">
        <v>46</v>
      </c>
      <c r="G135" s="39" t="s">
        <v>35</v>
      </c>
      <c r="H135" s="39" t="str">
        <f t="shared" si="18"/>
        <v>6105AK124-6240-EGAD-0002</v>
      </c>
      <c r="I135" s="39" t="str">
        <f t="shared" si="19"/>
        <v>Q24050972-09-6240-E-GAD-0002</v>
      </c>
      <c r="J135" s="39" t="s">
        <v>62</v>
      </c>
      <c r="K135" s="33" t="str">
        <f>VLOOKUP(C135,'PPE WBS Codes'!$E$3:$F$79,2,0)</f>
        <v>High Voltage Substations</v>
      </c>
      <c r="L135" s="39" t="s">
        <v>300</v>
      </c>
      <c r="M135" s="39" t="s">
        <v>301</v>
      </c>
      <c r="N135" s="33" t="str">
        <f>K135&amp;" - "&amp;L135&amp;" - "&amp;M135</f>
        <v>High Voltage Substations - Main Consumer intake Power Complex - Earthing Arrangement</v>
      </c>
      <c r="O135" s="134"/>
      <c r="P135" s="134"/>
      <c r="Q135" s="33" t="str">
        <f>IFERROR(VLOOKUP(PPE_PH1_CDDL[[#This Row],[RDMC Document Number]],[3]Docs!$B:$F,4,0),"No Placeholder Yet")</f>
        <v>RES - Reserved Placeholder</v>
      </c>
      <c r="R135" s="33" t="str">
        <f>IFERROR(VLOOKUP(PPE_PH1_CDDL[[#This Row],[RDMC Document Number]],[3]Docs!$B:$F,5,0),"No Placeholder Yet")</f>
        <v>Pending</v>
      </c>
      <c r="S135" s="137">
        <f t="shared" si="16"/>
        <v>0</v>
      </c>
      <c r="T135" s="39" t="s">
        <v>91</v>
      </c>
      <c r="U135" s="39"/>
      <c r="V135" s="12" t="s">
        <v>57</v>
      </c>
      <c r="W135" s="39" t="s">
        <v>300</v>
      </c>
      <c r="X135" s="39" t="s">
        <v>301</v>
      </c>
      <c r="Y135" s="39"/>
      <c r="Z135" s="39"/>
      <c r="AA135" s="39"/>
      <c r="AB135" s="152" t="s">
        <v>3165</v>
      </c>
    </row>
    <row r="136" spans="1:28" ht="21.75" customHeight="1" x14ac:dyDescent="0.25">
      <c r="A136" s="37" t="s">
        <v>30</v>
      </c>
      <c r="B136" s="37" t="s">
        <v>31</v>
      </c>
      <c r="C136" s="39">
        <v>6260</v>
      </c>
      <c r="D136" s="39" t="s">
        <v>52</v>
      </c>
      <c r="E136" s="39" t="s">
        <v>250</v>
      </c>
      <c r="F136" s="128" t="s">
        <v>215</v>
      </c>
      <c r="G136" s="39" t="s">
        <v>35</v>
      </c>
      <c r="H136" s="39" t="str">
        <f t="shared" si="18"/>
        <v>6105AK124-6260-EGAD-0013</v>
      </c>
      <c r="I136" s="39" t="str">
        <f t="shared" si="19"/>
        <v>Q24050972-09-6260-E-GAD-0013</v>
      </c>
      <c r="J136" s="39" t="s">
        <v>302</v>
      </c>
      <c r="K136" s="33" t="str">
        <f>VLOOKUP(C136,'PPE WBS Codes'!$E$3:$F$79,2,0)</f>
        <v>Emergency Power Generation (Main Plant)</v>
      </c>
      <c r="L136" s="39" t="s">
        <v>198</v>
      </c>
      <c r="M136" s="39" t="s">
        <v>183</v>
      </c>
      <c r="N136" s="33" t="str">
        <f t="shared" ref="N136:N154" si="20">K136&amp;" - "&amp;L136&amp;" - "&amp;M136&amp;" - "&amp;J136</f>
        <v>Emergency Power Generation (Main Plant) - Mv Cable Isolator Panel - General Arrangement - Sht 1 of 4</v>
      </c>
      <c r="O136" s="134"/>
      <c r="P136" s="134"/>
      <c r="Q136" s="33" t="str">
        <f>IFERROR(VLOOKUP(PPE_PH1_CDDL[[#This Row],[RDMC Document Number]],[3]Docs!$B:$F,4,0),"No Placeholder Yet")</f>
        <v>RES - Reserved Placeholder</v>
      </c>
      <c r="R136" s="33" t="str">
        <f>IFERROR(VLOOKUP(PPE_PH1_CDDL[[#This Row],[RDMC Document Number]],[3]Docs!$B:$F,5,0),"No Placeholder Yet")</f>
        <v>Pending</v>
      </c>
      <c r="S136" s="137">
        <f t="shared" si="16"/>
        <v>0</v>
      </c>
      <c r="T136" s="39" t="s">
        <v>91</v>
      </c>
      <c r="U136" s="39"/>
      <c r="V136" s="12" t="s">
        <v>57</v>
      </c>
      <c r="W136" s="39" t="s">
        <v>198</v>
      </c>
      <c r="X136" s="39" t="s">
        <v>183</v>
      </c>
      <c r="Y136" s="39"/>
      <c r="Z136" s="39"/>
      <c r="AA136" s="39"/>
      <c r="AB136" s="152" t="s">
        <v>3165</v>
      </c>
    </row>
    <row r="137" spans="1:28" ht="21.75" customHeight="1" x14ac:dyDescent="0.25">
      <c r="A137" s="37" t="s">
        <v>30</v>
      </c>
      <c r="B137" s="37" t="s">
        <v>31</v>
      </c>
      <c r="C137" s="39">
        <v>6243</v>
      </c>
      <c r="D137" s="39" t="s">
        <v>268</v>
      </c>
      <c r="E137" s="39" t="s">
        <v>250</v>
      </c>
      <c r="F137" s="39" t="s">
        <v>34</v>
      </c>
      <c r="G137" s="39" t="s">
        <v>35</v>
      </c>
      <c r="H137" s="39" t="str">
        <f t="shared" si="18"/>
        <v>6105AK124-6243-MGAD-0001</v>
      </c>
      <c r="I137" s="39" t="str">
        <f t="shared" si="19"/>
        <v>Q24050972-09-6243-M-GAD-0001</v>
      </c>
      <c r="J137" s="39" t="s">
        <v>62</v>
      </c>
      <c r="K137" s="33" t="str">
        <f>VLOOKUP(C137,'PPE WBS Codes'!$E$3:$F$79,2,0)</f>
        <v>220/33 kV Plant Main Substation</v>
      </c>
      <c r="L137" s="39" t="s">
        <v>303</v>
      </c>
      <c r="M137" s="39" t="s">
        <v>270</v>
      </c>
      <c r="N137" s="33" t="str">
        <f t="shared" si="20"/>
        <v>220/33 kV Plant Main Substation - 33kVA MV E-house type 1A - External Views - Sht 1 of 1</v>
      </c>
      <c r="O137" s="134"/>
      <c r="P137" s="134"/>
      <c r="Q137" s="33" t="str">
        <f>IFERROR(VLOOKUP(PPE_PH1_CDDL[[#This Row],[RDMC Document Number]],[3]Docs!$B:$F,4,0),"No Placeholder Yet")</f>
        <v>RES - Reserved Placeholder</v>
      </c>
      <c r="R137" s="33" t="str">
        <f>IFERROR(VLOOKUP(PPE_PH1_CDDL[[#This Row],[RDMC Document Number]],[3]Docs!$B:$F,5,0),"No Placeholder Yet")</f>
        <v>Pending</v>
      </c>
      <c r="S137" s="137">
        <f t="shared" si="16"/>
        <v>0</v>
      </c>
      <c r="T137" s="39" t="s">
        <v>93</v>
      </c>
      <c r="U137" s="39"/>
      <c r="V137" s="12" t="s">
        <v>57</v>
      </c>
      <c r="W137" s="39" t="s">
        <v>303</v>
      </c>
      <c r="X137" s="39" t="s">
        <v>270</v>
      </c>
      <c r="Y137" s="39"/>
      <c r="Z137" s="39"/>
      <c r="AA137" s="39"/>
      <c r="AB137" s="152" t="s">
        <v>3165</v>
      </c>
    </row>
    <row r="138" spans="1:28" ht="21.75" customHeight="1" x14ac:dyDescent="0.25">
      <c r="A138" s="37" t="s">
        <v>30</v>
      </c>
      <c r="B138" s="37" t="s">
        <v>31</v>
      </c>
      <c r="C138" s="39">
        <v>6243</v>
      </c>
      <c r="D138" s="39" t="s">
        <v>268</v>
      </c>
      <c r="E138" s="39" t="s">
        <v>250</v>
      </c>
      <c r="F138" s="128" t="s">
        <v>46</v>
      </c>
      <c r="G138" s="39" t="s">
        <v>35</v>
      </c>
      <c r="H138" s="39" t="str">
        <f t="shared" si="18"/>
        <v>6105AK124-6243-MGAD-0002</v>
      </c>
      <c r="I138" s="39" t="str">
        <f t="shared" si="19"/>
        <v>Q24050972-09-6243-M-GAD-0002</v>
      </c>
      <c r="J138" s="39" t="s">
        <v>62</v>
      </c>
      <c r="K138" s="33" t="str">
        <f>VLOOKUP(C138,'PPE WBS Codes'!$E$3:$F$79,2,0)</f>
        <v>220/33 kV Plant Main Substation</v>
      </c>
      <c r="L138" s="39" t="s">
        <v>303</v>
      </c>
      <c r="M138" s="39" t="s">
        <v>114</v>
      </c>
      <c r="N138" s="33" t="str">
        <f t="shared" si="20"/>
        <v>220/33 kV Plant Main Substation - 33kVA MV E-house type 1A - Internal Views - Sht 1 of 1</v>
      </c>
      <c r="O138" s="134"/>
      <c r="P138" s="134"/>
      <c r="Q138" s="33" t="str">
        <f>IFERROR(VLOOKUP(PPE_PH1_CDDL[[#This Row],[RDMC Document Number]],[3]Docs!$B:$F,4,0),"No Placeholder Yet")</f>
        <v>RES - Reserved Placeholder</v>
      </c>
      <c r="R138" s="33" t="str">
        <f>IFERROR(VLOOKUP(PPE_PH1_CDDL[[#This Row],[RDMC Document Number]],[3]Docs!$B:$F,5,0),"No Placeholder Yet")</f>
        <v>Pending</v>
      </c>
      <c r="S138" s="137">
        <f t="shared" si="16"/>
        <v>0</v>
      </c>
      <c r="T138" s="39" t="s">
        <v>93</v>
      </c>
      <c r="U138" s="39"/>
      <c r="V138" s="12" t="s">
        <v>57</v>
      </c>
      <c r="W138" s="39" t="s">
        <v>303</v>
      </c>
      <c r="X138" s="39" t="s">
        <v>114</v>
      </c>
      <c r="Y138" s="39"/>
      <c r="Z138" s="39"/>
      <c r="AA138" s="39"/>
      <c r="AB138" s="152" t="s">
        <v>3165</v>
      </c>
    </row>
    <row r="139" spans="1:28" ht="21.75" customHeight="1" x14ac:dyDescent="0.25">
      <c r="A139" s="37" t="s">
        <v>30</v>
      </c>
      <c r="B139" s="37" t="s">
        <v>31</v>
      </c>
      <c r="C139" s="39">
        <v>6243</v>
      </c>
      <c r="D139" s="39" t="s">
        <v>268</v>
      </c>
      <c r="E139" s="39" t="s">
        <v>250</v>
      </c>
      <c r="F139" s="128" t="s">
        <v>48</v>
      </c>
      <c r="G139" s="39" t="s">
        <v>35</v>
      </c>
      <c r="H139" s="39" t="str">
        <f t="shared" si="18"/>
        <v>6105AK124-6243-MGAD-0003</v>
      </c>
      <c r="I139" s="39" t="str">
        <f t="shared" si="19"/>
        <v>Q24050972-09-6243-M-GAD-0003</v>
      </c>
      <c r="J139" s="39" t="s">
        <v>62</v>
      </c>
      <c r="K139" s="33" t="str">
        <f>VLOOKUP(C139,'PPE WBS Codes'!$E$3:$F$79,2,0)</f>
        <v>220/33 kV Plant Main Substation</v>
      </c>
      <c r="L139" s="39" t="s">
        <v>303</v>
      </c>
      <c r="M139" s="39" t="s">
        <v>274</v>
      </c>
      <c r="N139" s="33" t="str">
        <f t="shared" si="20"/>
        <v>220/33 kV Plant Main Substation - 33kVA MV E-house type 1A - Plan Views - Sht 1 of 1</v>
      </c>
      <c r="O139" s="134"/>
      <c r="P139" s="134"/>
      <c r="Q139" s="33" t="str">
        <f>IFERROR(VLOOKUP(PPE_PH1_CDDL[[#This Row],[RDMC Document Number]],[3]Docs!$B:$F,4,0),"No Placeholder Yet")</f>
        <v>RES - Reserved Placeholder</v>
      </c>
      <c r="R139" s="33" t="str">
        <f>IFERROR(VLOOKUP(PPE_PH1_CDDL[[#This Row],[RDMC Document Number]],[3]Docs!$B:$F,5,0),"No Placeholder Yet")</f>
        <v>Pending</v>
      </c>
      <c r="S139" s="137">
        <f t="shared" si="16"/>
        <v>0</v>
      </c>
      <c r="T139" s="39" t="s">
        <v>93</v>
      </c>
      <c r="U139" s="39"/>
      <c r="V139" s="12" t="s">
        <v>57</v>
      </c>
      <c r="W139" s="39" t="s">
        <v>303</v>
      </c>
      <c r="X139" s="39" t="s">
        <v>274</v>
      </c>
      <c r="Y139" s="39"/>
      <c r="Z139" s="39"/>
      <c r="AA139" s="39"/>
      <c r="AB139" s="152" t="s">
        <v>3165</v>
      </c>
    </row>
    <row r="140" spans="1:28" ht="21.75" customHeight="1" x14ac:dyDescent="0.25">
      <c r="A140" s="37" t="s">
        <v>30</v>
      </c>
      <c r="B140" s="37" t="s">
        <v>31</v>
      </c>
      <c r="C140" s="39">
        <v>6243</v>
      </c>
      <c r="D140" s="39" t="s">
        <v>268</v>
      </c>
      <c r="E140" s="39" t="s">
        <v>250</v>
      </c>
      <c r="F140" s="128" t="s">
        <v>50</v>
      </c>
      <c r="G140" s="39" t="s">
        <v>35</v>
      </c>
      <c r="H140" s="39" t="str">
        <f t="shared" si="18"/>
        <v>6105AK124-6243-MGAD-0004</v>
      </c>
      <c r="I140" s="39" t="str">
        <f t="shared" si="19"/>
        <v>Q24050972-09-6243-M-GAD-0004</v>
      </c>
      <c r="J140" s="39" t="s">
        <v>62</v>
      </c>
      <c r="K140" s="33" t="str">
        <f>VLOOKUP(C140,'PPE WBS Codes'!$E$3:$F$79,2,0)</f>
        <v>220/33 kV Plant Main Substation</v>
      </c>
      <c r="L140" s="39" t="s">
        <v>303</v>
      </c>
      <c r="M140" s="39" t="s">
        <v>276</v>
      </c>
      <c r="N140" s="33" t="str">
        <f t="shared" si="20"/>
        <v>220/33 kV Plant Main Substation - 33kVA MV E-house type 1A - Paint Schedule - Sht 1 of 1</v>
      </c>
      <c r="O140" s="134"/>
      <c r="P140" s="134"/>
      <c r="Q140" s="33" t="str">
        <f>IFERROR(VLOOKUP(PPE_PH1_CDDL[[#This Row],[RDMC Document Number]],[3]Docs!$B:$F,4,0),"No Placeholder Yet")</f>
        <v>RES - Reserved Placeholder</v>
      </c>
      <c r="R140" s="33" t="str">
        <f>IFERROR(VLOOKUP(PPE_PH1_CDDL[[#This Row],[RDMC Document Number]],[3]Docs!$B:$F,5,0),"No Placeholder Yet")</f>
        <v>Pending</v>
      </c>
      <c r="S140" s="137">
        <f t="shared" si="16"/>
        <v>0</v>
      </c>
      <c r="T140" s="39" t="s">
        <v>93</v>
      </c>
      <c r="U140" s="39"/>
      <c r="V140" s="12" t="s">
        <v>57</v>
      </c>
      <c r="W140" s="39" t="s">
        <v>303</v>
      </c>
      <c r="X140" s="39" t="s">
        <v>276</v>
      </c>
      <c r="Y140" s="39"/>
      <c r="Z140" s="39"/>
      <c r="AA140" s="39"/>
      <c r="AB140" s="152" t="s">
        <v>3165</v>
      </c>
    </row>
    <row r="141" spans="1:28" ht="21.75" customHeight="1" x14ac:dyDescent="0.25">
      <c r="A141" s="37" t="s">
        <v>30</v>
      </c>
      <c r="B141" s="37" t="s">
        <v>31</v>
      </c>
      <c r="C141" s="39">
        <v>6243</v>
      </c>
      <c r="D141" s="39" t="s">
        <v>268</v>
      </c>
      <c r="E141" s="39" t="s">
        <v>250</v>
      </c>
      <c r="F141" s="128" t="s">
        <v>101</v>
      </c>
      <c r="G141" s="39" t="s">
        <v>35</v>
      </c>
      <c r="H141" s="39" t="str">
        <f t="shared" si="18"/>
        <v>6105AK124-6243-MGAD-0005</v>
      </c>
      <c r="I141" s="39" t="str">
        <f t="shared" si="19"/>
        <v>Q24050972-09-6243-M-GAD-0005</v>
      </c>
      <c r="J141" s="39" t="s">
        <v>62</v>
      </c>
      <c r="K141" s="33" t="str">
        <f>VLOOKUP(C141,'PPE WBS Codes'!$E$3:$F$79,2,0)</f>
        <v>220/33 kV Plant Main Substation</v>
      </c>
      <c r="L141" s="39" t="s">
        <v>303</v>
      </c>
      <c r="M141" s="39" t="s">
        <v>278</v>
      </c>
      <c r="N141" s="33" t="str">
        <f t="shared" si="20"/>
        <v>220/33 kV Plant Main Substation - 33kVA MV E-house type 1A - Signage Schedule - Sht 1 of 1</v>
      </c>
      <c r="O141" s="134"/>
      <c r="P141" s="134"/>
      <c r="Q141" s="33" t="str">
        <f>IFERROR(VLOOKUP(PPE_PH1_CDDL[[#This Row],[RDMC Document Number]],[3]Docs!$B:$F,4,0),"No Placeholder Yet")</f>
        <v>RES - Reserved Placeholder</v>
      </c>
      <c r="R141" s="33" t="str">
        <f>IFERROR(VLOOKUP(PPE_PH1_CDDL[[#This Row],[RDMC Document Number]],[3]Docs!$B:$F,5,0),"No Placeholder Yet")</f>
        <v>Pending</v>
      </c>
      <c r="S141" s="137">
        <f t="shared" si="16"/>
        <v>0</v>
      </c>
      <c r="T141" s="39" t="s">
        <v>93</v>
      </c>
      <c r="U141" s="39"/>
      <c r="V141" s="12" t="s">
        <v>57</v>
      </c>
      <c r="W141" s="39" t="s">
        <v>303</v>
      </c>
      <c r="X141" s="39" t="s">
        <v>278</v>
      </c>
      <c r="Y141" s="39"/>
      <c r="Z141" s="39"/>
      <c r="AA141" s="39"/>
      <c r="AB141" s="152" t="s">
        <v>3165</v>
      </c>
    </row>
    <row r="142" spans="1:28" ht="21.75" customHeight="1" x14ac:dyDescent="0.25">
      <c r="A142" s="37" t="s">
        <v>30</v>
      </c>
      <c r="B142" s="37" t="s">
        <v>31</v>
      </c>
      <c r="C142" s="39">
        <v>6243</v>
      </c>
      <c r="D142" s="39" t="s">
        <v>268</v>
      </c>
      <c r="E142" s="39" t="s">
        <v>250</v>
      </c>
      <c r="F142" s="128" t="s">
        <v>161</v>
      </c>
      <c r="G142" s="39" t="s">
        <v>35</v>
      </c>
      <c r="H142" s="39" t="str">
        <f t="shared" si="18"/>
        <v>6105AK124-6243-MGAD-0006</v>
      </c>
      <c r="I142" s="39" t="str">
        <f t="shared" si="19"/>
        <v>Q24050972-09-6243-M-GAD-0006</v>
      </c>
      <c r="J142" s="39" t="s">
        <v>62</v>
      </c>
      <c r="K142" s="33" t="str">
        <f>VLOOKUP(C142,'PPE WBS Codes'!$E$3:$F$79,2,0)</f>
        <v>220/33 kV Plant Main Substation</v>
      </c>
      <c r="L142" s="39" t="s">
        <v>304</v>
      </c>
      <c r="M142" s="39" t="s">
        <v>270</v>
      </c>
      <c r="N142" s="33" t="str">
        <f t="shared" si="20"/>
        <v>220/33 kV Plant Main Substation - 33kVA MV E-house type 1B - External Views - Sht 1 of 1</v>
      </c>
      <c r="O142" s="134"/>
      <c r="P142" s="134"/>
      <c r="Q142" s="33" t="str">
        <f>IFERROR(VLOOKUP(PPE_PH1_CDDL[[#This Row],[RDMC Document Number]],[3]Docs!$B:$F,4,0),"No Placeholder Yet")</f>
        <v>RES - Reserved Placeholder</v>
      </c>
      <c r="R142" s="33" t="str">
        <f>IFERROR(VLOOKUP(PPE_PH1_CDDL[[#This Row],[RDMC Document Number]],[3]Docs!$B:$F,5,0),"No Placeholder Yet")</f>
        <v>Pending</v>
      </c>
      <c r="S142" s="137">
        <f t="shared" si="16"/>
        <v>0</v>
      </c>
      <c r="T142" s="39" t="s">
        <v>93</v>
      </c>
      <c r="U142" s="39"/>
      <c r="V142" s="12" t="s">
        <v>57</v>
      </c>
      <c r="W142" s="39" t="s">
        <v>304</v>
      </c>
      <c r="X142" s="39" t="s">
        <v>270</v>
      </c>
      <c r="Y142" s="39"/>
      <c r="Z142" s="39"/>
      <c r="AA142" s="39"/>
      <c r="AB142" s="152" t="s">
        <v>3165</v>
      </c>
    </row>
    <row r="143" spans="1:28" ht="21.75" customHeight="1" x14ac:dyDescent="0.25">
      <c r="A143" s="37" t="s">
        <v>30</v>
      </c>
      <c r="B143" s="37" t="s">
        <v>31</v>
      </c>
      <c r="C143" s="39">
        <v>6243</v>
      </c>
      <c r="D143" s="39" t="s">
        <v>268</v>
      </c>
      <c r="E143" s="39" t="s">
        <v>250</v>
      </c>
      <c r="F143" s="128" t="s">
        <v>170</v>
      </c>
      <c r="G143" s="39" t="s">
        <v>35</v>
      </c>
      <c r="H143" s="39" t="str">
        <f t="shared" si="18"/>
        <v>6105AK124-6243-MGAD-0007</v>
      </c>
      <c r="I143" s="39" t="str">
        <f t="shared" si="19"/>
        <v>Q24050972-09-6243-M-GAD-0007</v>
      </c>
      <c r="J143" s="39" t="s">
        <v>62</v>
      </c>
      <c r="K143" s="33" t="str">
        <f>VLOOKUP(C143,'PPE WBS Codes'!$E$3:$F$79,2,0)</f>
        <v>220/33 kV Plant Main Substation</v>
      </c>
      <c r="L143" s="39" t="s">
        <v>304</v>
      </c>
      <c r="M143" s="39" t="s">
        <v>114</v>
      </c>
      <c r="N143" s="33" t="str">
        <f t="shared" si="20"/>
        <v>220/33 kV Plant Main Substation - 33kVA MV E-house type 1B - Internal Views - Sht 1 of 1</v>
      </c>
      <c r="O143" s="134"/>
      <c r="P143" s="134"/>
      <c r="Q143" s="33" t="str">
        <f>IFERROR(VLOOKUP(PPE_PH1_CDDL[[#This Row],[RDMC Document Number]],[3]Docs!$B:$F,4,0),"No Placeholder Yet")</f>
        <v>RES - Reserved Placeholder</v>
      </c>
      <c r="R143" s="33" t="str">
        <f>IFERROR(VLOOKUP(PPE_PH1_CDDL[[#This Row],[RDMC Document Number]],[3]Docs!$B:$F,5,0),"No Placeholder Yet")</f>
        <v>Pending</v>
      </c>
      <c r="S143" s="137">
        <f t="shared" si="16"/>
        <v>0</v>
      </c>
      <c r="T143" s="39" t="s">
        <v>93</v>
      </c>
      <c r="U143" s="39"/>
      <c r="V143" s="12" t="s">
        <v>57</v>
      </c>
      <c r="W143" s="39" t="s">
        <v>304</v>
      </c>
      <c r="X143" s="39" t="s">
        <v>114</v>
      </c>
      <c r="Y143" s="39"/>
      <c r="Z143" s="39"/>
      <c r="AA143" s="39"/>
      <c r="AB143" s="152" t="s">
        <v>3165</v>
      </c>
    </row>
    <row r="144" spans="1:28" ht="21.75" customHeight="1" x14ac:dyDescent="0.25">
      <c r="A144" s="37" t="s">
        <v>30</v>
      </c>
      <c r="B144" s="37" t="s">
        <v>31</v>
      </c>
      <c r="C144" s="39">
        <v>6243</v>
      </c>
      <c r="D144" s="39" t="s">
        <v>268</v>
      </c>
      <c r="E144" s="39" t="s">
        <v>250</v>
      </c>
      <c r="F144" s="128" t="s">
        <v>108</v>
      </c>
      <c r="G144" s="39" t="s">
        <v>35</v>
      </c>
      <c r="H144" s="39" t="str">
        <f t="shared" si="18"/>
        <v>6105AK124-6243-MGAD-0008</v>
      </c>
      <c r="I144" s="39" t="str">
        <f t="shared" si="19"/>
        <v>Q24050972-09-6243-M-GAD-0008</v>
      </c>
      <c r="J144" s="39" t="s">
        <v>62</v>
      </c>
      <c r="K144" s="33" t="str">
        <f>VLOOKUP(C144,'PPE WBS Codes'!$E$3:$F$79,2,0)</f>
        <v>220/33 kV Plant Main Substation</v>
      </c>
      <c r="L144" s="39" t="s">
        <v>304</v>
      </c>
      <c r="M144" s="39" t="s">
        <v>274</v>
      </c>
      <c r="N144" s="33" t="str">
        <f t="shared" si="20"/>
        <v>220/33 kV Plant Main Substation - 33kVA MV E-house type 1B - Plan Views - Sht 1 of 1</v>
      </c>
      <c r="O144" s="134"/>
      <c r="P144" s="134"/>
      <c r="Q144" s="33" t="str">
        <f>IFERROR(VLOOKUP(PPE_PH1_CDDL[[#This Row],[RDMC Document Number]],[3]Docs!$B:$F,4,0),"No Placeholder Yet")</f>
        <v>RES - Reserved Placeholder</v>
      </c>
      <c r="R144" s="33" t="str">
        <f>IFERROR(VLOOKUP(PPE_PH1_CDDL[[#This Row],[RDMC Document Number]],[3]Docs!$B:$F,5,0),"No Placeholder Yet")</f>
        <v>Pending</v>
      </c>
      <c r="S144" s="137">
        <f t="shared" si="16"/>
        <v>0</v>
      </c>
      <c r="T144" s="39" t="s">
        <v>93</v>
      </c>
      <c r="U144" s="39"/>
      <c r="V144" s="12" t="s">
        <v>57</v>
      </c>
      <c r="W144" s="39" t="s">
        <v>304</v>
      </c>
      <c r="X144" s="39" t="s">
        <v>274</v>
      </c>
      <c r="Y144" s="39"/>
      <c r="Z144" s="39"/>
      <c r="AA144" s="39"/>
      <c r="AB144" s="152" t="s">
        <v>3165</v>
      </c>
    </row>
    <row r="145" spans="1:28" ht="21.75" customHeight="1" x14ac:dyDescent="0.25">
      <c r="A145" s="37" t="s">
        <v>30</v>
      </c>
      <c r="B145" s="37" t="s">
        <v>31</v>
      </c>
      <c r="C145" s="39">
        <v>6243</v>
      </c>
      <c r="D145" s="39" t="s">
        <v>268</v>
      </c>
      <c r="E145" s="39" t="s">
        <v>250</v>
      </c>
      <c r="F145" s="128" t="s">
        <v>173</v>
      </c>
      <c r="G145" s="39" t="s">
        <v>35</v>
      </c>
      <c r="H145" s="39" t="str">
        <f t="shared" si="18"/>
        <v>6105AK124-6243-MGAD-0009</v>
      </c>
      <c r="I145" s="39" t="str">
        <f t="shared" si="19"/>
        <v>Q24050972-09-6243-M-GAD-0009</v>
      </c>
      <c r="J145" s="39" t="s">
        <v>62</v>
      </c>
      <c r="K145" s="33" t="str">
        <f>VLOOKUP(C145,'PPE WBS Codes'!$E$3:$F$79,2,0)</f>
        <v>220/33 kV Plant Main Substation</v>
      </c>
      <c r="L145" s="39" t="s">
        <v>304</v>
      </c>
      <c r="M145" s="39" t="s">
        <v>276</v>
      </c>
      <c r="N145" s="33" t="str">
        <f t="shared" si="20"/>
        <v>220/33 kV Plant Main Substation - 33kVA MV E-house type 1B - Paint Schedule - Sht 1 of 1</v>
      </c>
      <c r="O145" s="134"/>
      <c r="P145" s="134"/>
      <c r="Q145" s="33" t="str">
        <f>IFERROR(VLOOKUP(PPE_PH1_CDDL[[#This Row],[RDMC Document Number]],[3]Docs!$B:$F,4,0),"No Placeholder Yet")</f>
        <v>RES - Reserved Placeholder</v>
      </c>
      <c r="R145" s="33" t="str">
        <f>IFERROR(VLOOKUP(PPE_PH1_CDDL[[#This Row],[RDMC Document Number]],[3]Docs!$B:$F,5,0),"No Placeholder Yet")</f>
        <v>Pending</v>
      </c>
      <c r="S145" s="137">
        <f t="shared" si="16"/>
        <v>0</v>
      </c>
      <c r="T145" s="39" t="s">
        <v>93</v>
      </c>
      <c r="U145" s="39"/>
      <c r="V145" s="12" t="s">
        <v>57</v>
      </c>
      <c r="W145" s="39" t="s">
        <v>304</v>
      </c>
      <c r="X145" s="39" t="s">
        <v>276</v>
      </c>
      <c r="Y145" s="39"/>
      <c r="Z145" s="39"/>
      <c r="AA145" s="39"/>
      <c r="AB145" s="152" t="s">
        <v>3165</v>
      </c>
    </row>
    <row r="146" spans="1:28" ht="21.75" customHeight="1" x14ac:dyDescent="0.25">
      <c r="A146" s="39" t="s">
        <v>30</v>
      </c>
      <c r="B146" s="39" t="s">
        <v>31</v>
      </c>
      <c r="C146" s="39">
        <v>6243</v>
      </c>
      <c r="D146" s="39" t="s">
        <v>268</v>
      </c>
      <c r="E146" s="39" t="s">
        <v>250</v>
      </c>
      <c r="F146" s="128" t="s">
        <v>184</v>
      </c>
      <c r="G146" s="39" t="s">
        <v>35</v>
      </c>
      <c r="H146" s="39" t="str">
        <f t="shared" si="18"/>
        <v>6105AK124-6243-MGAD-0010</v>
      </c>
      <c r="I146" s="39" t="str">
        <f t="shared" si="19"/>
        <v>Q24050972-09-6243-M-GAD-0010</v>
      </c>
      <c r="J146" s="39" t="s">
        <v>62</v>
      </c>
      <c r="K146" s="33" t="str">
        <f>VLOOKUP(C146,'PPE WBS Codes'!$E$3:$F$79,2,0)</f>
        <v>220/33 kV Plant Main Substation</v>
      </c>
      <c r="L146" s="39" t="s">
        <v>304</v>
      </c>
      <c r="M146" s="39" t="s">
        <v>278</v>
      </c>
      <c r="N146" s="33" t="str">
        <f t="shared" si="20"/>
        <v>220/33 kV Plant Main Substation - 33kVA MV E-house type 1B - Signage Schedule - Sht 1 of 1</v>
      </c>
      <c r="O146" s="134"/>
      <c r="P146" s="134"/>
      <c r="Q146" s="33" t="str">
        <f>IFERROR(VLOOKUP(PPE_PH1_CDDL[[#This Row],[RDMC Document Number]],[3]Docs!$B:$F,4,0),"No Placeholder Yet")</f>
        <v>RES - Reserved Placeholder</v>
      </c>
      <c r="R146" s="33" t="str">
        <f>IFERROR(VLOOKUP(PPE_PH1_CDDL[[#This Row],[RDMC Document Number]],[3]Docs!$B:$F,5,0),"No Placeholder Yet")</f>
        <v>Pending</v>
      </c>
      <c r="S146" s="137">
        <f t="shared" si="16"/>
        <v>0</v>
      </c>
      <c r="T146" s="39" t="s">
        <v>93</v>
      </c>
      <c r="U146" s="39"/>
      <c r="V146" s="12" t="s">
        <v>57</v>
      </c>
      <c r="W146" s="39" t="s">
        <v>304</v>
      </c>
      <c r="X146" s="39" t="s">
        <v>278</v>
      </c>
      <c r="Y146" s="39"/>
      <c r="Z146" s="39"/>
      <c r="AA146" s="39"/>
      <c r="AB146" s="152" t="s">
        <v>3165</v>
      </c>
    </row>
    <row r="147" spans="1:28" ht="21.75" customHeight="1" x14ac:dyDescent="0.25">
      <c r="A147" s="39" t="s">
        <v>30</v>
      </c>
      <c r="B147" s="39" t="s">
        <v>31</v>
      </c>
      <c r="C147" s="39">
        <v>6243</v>
      </c>
      <c r="D147" s="39" t="s">
        <v>268</v>
      </c>
      <c r="E147" s="39" t="s">
        <v>250</v>
      </c>
      <c r="F147" s="128" t="s">
        <v>187</v>
      </c>
      <c r="G147" s="39" t="s">
        <v>35</v>
      </c>
      <c r="H147" s="39" t="str">
        <f t="shared" si="18"/>
        <v>6105AK124-6243-MGAD-0011</v>
      </c>
      <c r="I147" s="39" t="str">
        <f t="shared" si="19"/>
        <v>Q24050972-09-6243-M-GAD-0011</v>
      </c>
      <c r="J147" s="39" t="s">
        <v>62</v>
      </c>
      <c r="K147" s="33" t="str">
        <f>VLOOKUP(C147,'PPE WBS Codes'!$E$3:$F$79,2,0)</f>
        <v>220/33 kV Plant Main Substation</v>
      </c>
      <c r="L147" s="39" t="s">
        <v>305</v>
      </c>
      <c r="M147" s="39" t="s">
        <v>270</v>
      </c>
      <c r="N147" s="33" t="str">
        <f t="shared" si="20"/>
        <v>220/33 kV Plant Main Substation - 33kVA MV E-house type 1C - External Views - Sht 1 of 1</v>
      </c>
      <c r="O147" s="134"/>
      <c r="P147" s="134"/>
      <c r="Q147" s="33" t="str">
        <f>IFERROR(VLOOKUP(PPE_PH1_CDDL[[#This Row],[RDMC Document Number]],[3]Docs!$B:$F,4,0),"No Placeholder Yet")</f>
        <v>RES - Reserved Placeholder</v>
      </c>
      <c r="R147" s="33" t="str">
        <f>IFERROR(VLOOKUP(PPE_PH1_CDDL[[#This Row],[RDMC Document Number]],[3]Docs!$B:$F,5,0),"No Placeholder Yet")</f>
        <v>Pending</v>
      </c>
      <c r="S147" s="137">
        <f t="shared" si="16"/>
        <v>0</v>
      </c>
      <c r="T147" s="39" t="s">
        <v>93</v>
      </c>
      <c r="U147" s="39"/>
      <c r="V147" s="12" t="s">
        <v>57</v>
      </c>
      <c r="W147" s="39" t="s">
        <v>305</v>
      </c>
      <c r="X147" s="39" t="s">
        <v>270</v>
      </c>
      <c r="Y147" s="39"/>
      <c r="Z147" s="39"/>
      <c r="AA147" s="39"/>
      <c r="AB147" s="152" t="s">
        <v>3165</v>
      </c>
    </row>
    <row r="148" spans="1:28" ht="21.75" customHeight="1" x14ac:dyDescent="0.25">
      <c r="A148" s="39" t="s">
        <v>30</v>
      </c>
      <c r="B148" s="39" t="s">
        <v>31</v>
      </c>
      <c r="C148" s="39">
        <v>6243</v>
      </c>
      <c r="D148" s="39" t="s">
        <v>268</v>
      </c>
      <c r="E148" s="39" t="s">
        <v>250</v>
      </c>
      <c r="F148" s="128" t="s">
        <v>213</v>
      </c>
      <c r="G148" s="39" t="s">
        <v>35</v>
      </c>
      <c r="H148" s="39" t="str">
        <f t="shared" si="18"/>
        <v>6105AK124-6243-MGAD-0012</v>
      </c>
      <c r="I148" s="39" t="str">
        <f t="shared" si="19"/>
        <v>Q24050972-09-6243-M-GAD-0012</v>
      </c>
      <c r="J148" s="39" t="s">
        <v>62</v>
      </c>
      <c r="K148" s="33" t="str">
        <f>VLOOKUP(C148,'PPE WBS Codes'!$E$3:$F$79,2,0)</f>
        <v>220/33 kV Plant Main Substation</v>
      </c>
      <c r="L148" s="39" t="s">
        <v>305</v>
      </c>
      <c r="M148" s="39" t="s">
        <v>114</v>
      </c>
      <c r="N148" s="33" t="str">
        <f t="shared" si="20"/>
        <v>220/33 kV Plant Main Substation - 33kVA MV E-house type 1C - Internal Views - Sht 1 of 1</v>
      </c>
      <c r="O148" s="134"/>
      <c r="P148" s="134"/>
      <c r="Q148" s="33" t="str">
        <f>IFERROR(VLOOKUP(PPE_PH1_CDDL[[#This Row],[RDMC Document Number]],[3]Docs!$B:$F,4,0),"No Placeholder Yet")</f>
        <v>RES - Reserved Placeholder</v>
      </c>
      <c r="R148" s="33" t="str">
        <f>IFERROR(VLOOKUP(PPE_PH1_CDDL[[#This Row],[RDMC Document Number]],[3]Docs!$B:$F,5,0),"No Placeholder Yet")</f>
        <v>Pending</v>
      </c>
      <c r="S148" s="137">
        <f t="shared" si="16"/>
        <v>0</v>
      </c>
      <c r="T148" s="39" t="s">
        <v>93</v>
      </c>
      <c r="U148" s="39"/>
      <c r="V148" s="12" t="s">
        <v>57</v>
      </c>
      <c r="W148" s="39" t="s">
        <v>305</v>
      </c>
      <c r="X148" s="39" t="s">
        <v>114</v>
      </c>
      <c r="Y148" s="39"/>
      <c r="Z148" s="39"/>
      <c r="AA148" s="39"/>
      <c r="AB148" s="152" t="s">
        <v>3165</v>
      </c>
    </row>
    <row r="149" spans="1:28" ht="21.75" customHeight="1" x14ac:dyDescent="0.25">
      <c r="A149" s="39" t="s">
        <v>30</v>
      </c>
      <c r="B149" s="39" t="s">
        <v>31</v>
      </c>
      <c r="C149" s="39">
        <v>6243</v>
      </c>
      <c r="D149" s="39" t="s">
        <v>268</v>
      </c>
      <c r="E149" s="39" t="s">
        <v>250</v>
      </c>
      <c r="F149" s="128" t="s">
        <v>215</v>
      </c>
      <c r="G149" s="39" t="s">
        <v>35</v>
      </c>
      <c r="H149" s="39" t="str">
        <f t="shared" si="18"/>
        <v>6105AK124-6243-MGAD-0013</v>
      </c>
      <c r="I149" s="39" t="str">
        <f t="shared" si="19"/>
        <v>Q24050972-09-6243-M-GAD-0013</v>
      </c>
      <c r="J149" s="39" t="s">
        <v>62</v>
      </c>
      <c r="K149" s="33" t="str">
        <f>VLOOKUP(C149,'PPE WBS Codes'!$E$3:$F$79,2,0)</f>
        <v>220/33 kV Plant Main Substation</v>
      </c>
      <c r="L149" s="39" t="s">
        <v>305</v>
      </c>
      <c r="M149" s="39" t="s">
        <v>274</v>
      </c>
      <c r="N149" s="33" t="str">
        <f t="shared" si="20"/>
        <v>220/33 kV Plant Main Substation - 33kVA MV E-house type 1C - Plan Views - Sht 1 of 1</v>
      </c>
      <c r="O149" s="134"/>
      <c r="P149" s="134"/>
      <c r="Q149" s="33" t="str">
        <f>IFERROR(VLOOKUP(PPE_PH1_CDDL[[#This Row],[RDMC Document Number]],[3]Docs!$B:$F,4,0),"No Placeholder Yet")</f>
        <v>RES - Reserved Placeholder</v>
      </c>
      <c r="R149" s="33" t="str">
        <f>IFERROR(VLOOKUP(PPE_PH1_CDDL[[#This Row],[RDMC Document Number]],[3]Docs!$B:$F,5,0),"No Placeholder Yet")</f>
        <v>Pending</v>
      </c>
      <c r="S149" s="137">
        <f t="shared" si="16"/>
        <v>0</v>
      </c>
      <c r="T149" s="39" t="s">
        <v>93</v>
      </c>
      <c r="U149" s="39"/>
      <c r="V149" s="12" t="s">
        <v>57</v>
      </c>
      <c r="W149" s="39" t="s">
        <v>305</v>
      </c>
      <c r="X149" s="39" t="s">
        <v>274</v>
      </c>
      <c r="Y149" s="39"/>
      <c r="Z149" s="39"/>
      <c r="AA149" s="39"/>
      <c r="AB149" s="152" t="s">
        <v>3165</v>
      </c>
    </row>
    <row r="150" spans="1:28" ht="21.75" customHeight="1" x14ac:dyDescent="0.25">
      <c r="A150" s="39" t="s">
        <v>30</v>
      </c>
      <c r="B150" s="39" t="s">
        <v>31</v>
      </c>
      <c r="C150" s="39">
        <v>6243</v>
      </c>
      <c r="D150" s="39" t="s">
        <v>268</v>
      </c>
      <c r="E150" s="39" t="s">
        <v>250</v>
      </c>
      <c r="F150" s="128" t="s">
        <v>217</v>
      </c>
      <c r="G150" s="39" t="s">
        <v>35</v>
      </c>
      <c r="H150" s="39" t="str">
        <f t="shared" si="18"/>
        <v>6105AK124-6243-MGAD-0014</v>
      </c>
      <c r="I150" s="39" t="str">
        <f t="shared" si="19"/>
        <v>Q24050972-09-6243-M-GAD-0014</v>
      </c>
      <c r="J150" s="39" t="s">
        <v>62</v>
      </c>
      <c r="K150" s="33" t="str">
        <f>VLOOKUP(C150,'PPE WBS Codes'!$E$3:$F$79,2,0)</f>
        <v>220/33 kV Plant Main Substation</v>
      </c>
      <c r="L150" s="39" t="s">
        <v>305</v>
      </c>
      <c r="M150" s="39" t="s">
        <v>276</v>
      </c>
      <c r="N150" s="33" t="str">
        <f t="shared" si="20"/>
        <v>220/33 kV Plant Main Substation - 33kVA MV E-house type 1C - Paint Schedule - Sht 1 of 1</v>
      </c>
      <c r="O150" s="134"/>
      <c r="P150" s="134"/>
      <c r="Q150" s="33" t="str">
        <f>IFERROR(VLOOKUP(PPE_PH1_CDDL[[#This Row],[RDMC Document Number]],[3]Docs!$B:$F,4,0),"No Placeholder Yet")</f>
        <v>RES - Reserved Placeholder</v>
      </c>
      <c r="R150" s="33" t="str">
        <f>IFERROR(VLOOKUP(PPE_PH1_CDDL[[#This Row],[RDMC Document Number]],[3]Docs!$B:$F,5,0),"No Placeholder Yet")</f>
        <v>Pending</v>
      </c>
      <c r="S150" s="137">
        <f t="shared" si="16"/>
        <v>0</v>
      </c>
      <c r="T150" s="39" t="s">
        <v>93</v>
      </c>
      <c r="U150" s="39"/>
      <c r="V150" s="12" t="s">
        <v>57</v>
      </c>
      <c r="W150" s="39" t="s">
        <v>305</v>
      </c>
      <c r="X150" s="39" t="s">
        <v>276</v>
      </c>
      <c r="Y150" s="39"/>
      <c r="Z150" s="39"/>
      <c r="AA150" s="39"/>
      <c r="AB150" s="152" t="s">
        <v>3165</v>
      </c>
    </row>
    <row r="151" spans="1:28" ht="21.75" customHeight="1" x14ac:dyDescent="0.25">
      <c r="A151" s="39" t="s">
        <v>30</v>
      </c>
      <c r="B151" s="39" t="s">
        <v>31</v>
      </c>
      <c r="C151" s="39">
        <v>6243</v>
      </c>
      <c r="D151" s="39" t="s">
        <v>268</v>
      </c>
      <c r="E151" s="39" t="s">
        <v>250</v>
      </c>
      <c r="F151" s="128" t="s">
        <v>219</v>
      </c>
      <c r="G151" s="39" t="s">
        <v>35</v>
      </c>
      <c r="H151" s="39" t="str">
        <f t="shared" si="18"/>
        <v>6105AK124-6243-MGAD-0015</v>
      </c>
      <c r="I151" s="39" t="str">
        <f t="shared" si="19"/>
        <v>Q24050972-09-6243-M-GAD-0015</v>
      </c>
      <c r="J151" s="39" t="s">
        <v>62</v>
      </c>
      <c r="K151" s="33" t="str">
        <f>VLOOKUP(C151,'PPE WBS Codes'!$E$3:$F$79,2,0)</f>
        <v>220/33 kV Plant Main Substation</v>
      </c>
      <c r="L151" s="39" t="s">
        <v>305</v>
      </c>
      <c r="M151" s="39" t="s">
        <v>278</v>
      </c>
      <c r="N151" s="33" t="str">
        <f t="shared" si="20"/>
        <v>220/33 kV Plant Main Substation - 33kVA MV E-house type 1C - Signage Schedule - Sht 1 of 1</v>
      </c>
      <c r="O151" s="134"/>
      <c r="P151" s="134"/>
      <c r="Q151" s="33" t="str">
        <f>IFERROR(VLOOKUP(PPE_PH1_CDDL[[#This Row],[RDMC Document Number]],[3]Docs!$B:$F,4,0),"No Placeholder Yet")</f>
        <v>RES - Reserved Placeholder</v>
      </c>
      <c r="R151" s="33" t="str">
        <f>IFERROR(VLOOKUP(PPE_PH1_CDDL[[#This Row],[RDMC Document Number]],[3]Docs!$B:$F,5,0),"No Placeholder Yet")</f>
        <v>Pending</v>
      </c>
      <c r="S151" s="137">
        <f t="shared" si="16"/>
        <v>0</v>
      </c>
      <c r="T151" s="39" t="s">
        <v>93</v>
      </c>
      <c r="U151" s="39"/>
      <c r="V151" s="12" t="s">
        <v>57</v>
      </c>
      <c r="W151" s="39" t="s">
        <v>305</v>
      </c>
      <c r="X151" s="39" t="s">
        <v>278</v>
      </c>
      <c r="Y151" s="39"/>
      <c r="Z151" s="39"/>
      <c r="AA151" s="39"/>
      <c r="AB151" s="152" t="s">
        <v>3165</v>
      </c>
    </row>
    <row r="152" spans="1:28" ht="21.75" customHeight="1" x14ac:dyDescent="0.25">
      <c r="A152" s="39" t="s">
        <v>30</v>
      </c>
      <c r="B152" s="39" t="s">
        <v>31</v>
      </c>
      <c r="C152" s="39">
        <v>6260</v>
      </c>
      <c r="D152" s="39" t="s">
        <v>52</v>
      </c>
      <c r="E152" s="39" t="s">
        <v>250</v>
      </c>
      <c r="F152" s="128" t="s">
        <v>217</v>
      </c>
      <c r="G152" s="39" t="s">
        <v>35</v>
      </c>
      <c r="H152" s="39" t="str">
        <f t="shared" si="18"/>
        <v>6105AK124-6260-EGAD-0014</v>
      </c>
      <c r="I152" s="39" t="str">
        <f t="shared" si="19"/>
        <v>Q24050972-09-6260-E-GAD-0014</v>
      </c>
      <c r="J152" s="39" t="s">
        <v>62</v>
      </c>
      <c r="K152" s="33" t="str">
        <f>VLOOKUP(C152,'PPE WBS Codes'!$E$3:$F$79,2,0)</f>
        <v>Emergency Power Generation (Main Plant)</v>
      </c>
      <c r="L152" s="39" t="s">
        <v>306</v>
      </c>
      <c r="M152" s="39" t="s">
        <v>183</v>
      </c>
      <c r="N152" s="33" t="str">
        <f t="shared" si="20"/>
        <v>Emergency Power Generation (Main Plant) - Emergency Power Substation 1 and Control Room 1 - General Arrangement - Sht 1 of 1</v>
      </c>
      <c r="O152" s="134"/>
      <c r="P152" s="134"/>
      <c r="Q152" s="33" t="str">
        <f>IFERROR(VLOOKUP(PPE_PH1_CDDL[[#This Row],[RDMC Document Number]],[3]Docs!$B:$F,4,0),"No Placeholder Yet")</f>
        <v>RES - Reserved Placeholder</v>
      </c>
      <c r="R152" s="33" t="str">
        <f>IFERROR(VLOOKUP(PPE_PH1_CDDL[[#This Row],[RDMC Document Number]],[3]Docs!$B:$F,5,0),"No Placeholder Yet")</f>
        <v>Pending</v>
      </c>
      <c r="S152" s="137">
        <f t="shared" si="16"/>
        <v>0</v>
      </c>
      <c r="T152" s="39" t="s">
        <v>91</v>
      </c>
      <c r="U152" s="39"/>
      <c r="V152" s="12" t="s">
        <v>57</v>
      </c>
      <c r="W152" s="39" t="s">
        <v>306</v>
      </c>
      <c r="X152" s="39" t="s">
        <v>183</v>
      </c>
      <c r="Y152" s="39"/>
      <c r="Z152" s="39"/>
      <c r="AA152" s="39"/>
      <c r="AB152" s="152" t="s">
        <v>3165</v>
      </c>
    </row>
    <row r="153" spans="1:28" ht="21.75" customHeight="1" x14ac:dyDescent="0.25">
      <c r="A153" s="39" t="s">
        <v>30</v>
      </c>
      <c r="B153" s="39" t="s">
        <v>31</v>
      </c>
      <c r="C153" s="39">
        <v>6210</v>
      </c>
      <c r="D153" s="39" t="s">
        <v>52</v>
      </c>
      <c r="E153" s="39" t="s">
        <v>250</v>
      </c>
      <c r="F153" s="128" t="s">
        <v>34</v>
      </c>
      <c r="G153" s="39" t="s">
        <v>35</v>
      </c>
      <c r="H153" s="39" t="str">
        <f t="shared" si="18"/>
        <v>6105AK124-6210-EGAD-0001</v>
      </c>
      <c r="I153" s="39" t="str">
        <f>"Q24050972"&amp;"-"&amp;"10"&amp;"-"&amp;C153&amp;"-"&amp;D153&amp;"-"&amp;E153&amp;"-"&amp;F153</f>
        <v>Q24050972-10-6210-E-GAD-0001</v>
      </c>
      <c r="J153" s="39" t="s">
        <v>62</v>
      </c>
      <c r="K153" s="33" t="s">
        <v>307</v>
      </c>
      <c r="L153" s="39" t="s">
        <v>308</v>
      </c>
      <c r="M153" s="39" t="s">
        <v>90</v>
      </c>
      <c r="N153" s="33" t="str">
        <f t="shared" si="20"/>
        <v>Power Stations - 33kV/220kV Step-up Transformers Cable Trench - Layout - Sht 1 of 1</v>
      </c>
      <c r="O153" s="134"/>
      <c r="P153" s="134"/>
      <c r="Q153" s="33" t="str">
        <f>IFERROR(VLOOKUP(PPE_PH1_CDDL[[#This Row],[RDMC Document Number]],[3]Docs!$B:$F,4,0),"No Placeholder Yet")</f>
        <v>RES - Reserved Placeholder</v>
      </c>
      <c r="R153" s="33" t="str">
        <f>IFERROR(VLOOKUP(PPE_PH1_CDDL[[#This Row],[RDMC Document Number]],[3]Docs!$B:$F,5,0),"No Placeholder Yet")</f>
        <v>Pending</v>
      </c>
      <c r="S153" s="137">
        <f t="shared" si="16"/>
        <v>0</v>
      </c>
      <c r="T153" s="39" t="s">
        <v>91</v>
      </c>
      <c r="U153" s="39"/>
      <c r="V153" s="12" t="s">
        <v>57</v>
      </c>
      <c r="W153" s="39" t="s">
        <v>308</v>
      </c>
      <c r="X153" s="39" t="s">
        <v>90</v>
      </c>
      <c r="Y153" s="39"/>
      <c r="Z153" s="39"/>
      <c r="AA153" s="39"/>
      <c r="AB153" s="152" t="s">
        <v>3165</v>
      </c>
    </row>
    <row r="154" spans="1:28" ht="21.75" customHeight="1" x14ac:dyDescent="0.25">
      <c r="A154" s="39" t="s">
        <v>30</v>
      </c>
      <c r="B154" s="39" t="s">
        <v>31</v>
      </c>
      <c r="C154" s="39">
        <v>7337</v>
      </c>
      <c r="D154" s="39" t="s">
        <v>52</v>
      </c>
      <c r="E154" s="39" t="s">
        <v>250</v>
      </c>
      <c r="F154" s="128" t="s">
        <v>34</v>
      </c>
      <c r="G154" s="39" t="s">
        <v>35</v>
      </c>
      <c r="H154" s="39" t="str">
        <f t="shared" si="18"/>
        <v>6105AK124-7337-EGAD-0001</v>
      </c>
      <c r="I154" s="39" t="str">
        <f>"Q24050972"&amp;"-"&amp;"10"&amp;"-"&amp;C154&amp;"-"&amp;D154&amp;"-"&amp;E154&amp;"-"&amp;F154</f>
        <v>Q24050972-10-7337-E-GAD-0001</v>
      </c>
      <c r="J154" s="39" t="s">
        <v>62</v>
      </c>
      <c r="K154" s="33" t="str">
        <f>VLOOKUP(C154,'PPE WBS Codes'!$E$3:$F$79,2,0)</f>
        <v>Port Qasim PIBT Control Room</v>
      </c>
      <c r="L154" s="39" t="s">
        <v>309</v>
      </c>
      <c r="M154" s="39" t="s">
        <v>183</v>
      </c>
      <c r="N154" s="33" t="str">
        <f t="shared" si="20"/>
        <v>Port Qasim PIBT Control Room - Building - General Arrangement - Sht 1 of 1</v>
      </c>
      <c r="O154" s="134"/>
      <c r="P154" s="134"/>
      <c r="Q154" s="33" t="str">
        <f>IFERROR(VLOOKUP(PPE_PH1_CDDL[[#This Row],[RDMC Document Number]],[3]Docs!$B:$F,4,0),"No Placeholder Yet")</f>
        <v>RES - Reserved Placeholder</v>
      </c>
      <c r="R154" s="33" t="str">
        <f>IFERROR(VLOOKUP(PPE_PH1_CDDL[[#This Row],[RDMC Document Number]],[3]Docs!$B:$F,5,0),"No Placeholder Yet")</f>
        <v>Pending</v>
      </c>
      <c r="S154" s="137">
        <f t="shared" si="16"/>
        <v>0</v>
      </c>
      <c r="T154" s="39" t="s">
        <v>91</v>
      </c>
      <c r="U154" s="39"/>
      <c r="V154" s="178">
        <v>46157</v>
      </c>
      <c r="W154" s="39" t="s">
        <v>310</v>
      </c>
      <c r="X154" s="39" t="s">
        <v>183</v>
      </c>
      <c r="Y154" s="39"/>
      <c r="Z154" s="39"/>
      <c r="AA154" s="39"/>
      <c r="AB154" s="152" t="s">
        <v>3165</v>
      </c>
    </row>
    <row r="155" spans="1:28" ht="21.75" customHeight="1" x14ac:dyDescent="0.25">
      <c r="A155" s="39" t="s">
        <v>30</v>
      </c>
      <c r="B155" s="39" t="s">
        <v>31</v>
      </c>
      <c r="C155" s="39" t="s">
        <v>5</v>
      </c>
      <c r="D155" s="39" t="s">
        <v>145</v>
      </c>
      <c r="E155" s="39" t="s">
        <v>311</v>
      </c>
      <c r="F155" s="39" t="s">
        <v>34</v>
      </c>
      <c r="G155" s="39" t="s">
        <v>35</v>
      </c>
      <c r="H155" s="39" t="str">
        <f t="shared" si="18"/>
        <v>6105AK124-0100-HGDL-0001</v>
      </c>
      <c r="I155" s="39" t="str">
        <f>"Q24050972"&amp;"-"&amp;"07"&amp;"-"&amp;C155&amp;"-"&amp;D155&amp;"-"&amp;E155&amp;"-"&amp;F155</f>
        <v>Q24050972-07-0100-H-GDL-0001</v>
      </c>
      <c r="J155" s="39"/>
      <c r="K155" s="33" t="str">
        <f>VLOOKUP(C155,'PPE WBS Codes'!$E$3:$F$79,2,0)</f>
        <v>Project Site Wide</v>
      </c>
      <c r="L155" s="39" t="s">
        <v>312</v>
      </c>
      <c r="M155" s="39" t="s">
        <v>313</v>
      </c>
      <c r="N155" s="33" t="str">
        <f>K155&amp;" - "&amp;L155&amp;" - "&amp;M155</f>
        <v>Project Site Wide - Project Health And Safety Governance Standards “PHASGS” - Management System Units  - Guideline</v>
      </c>
      <c r="O155" s="134"/>
      <c r="P155" s="134"/>
      <c r="Q155" s="33" t="str">
        <f>IFERROR(VLOOKUP(PPE_PH1_CDDL[[#This Row],[RDMC Document Number]],[3]Docs!$B:$F,4,0),"No Placeholder Yet")</f>
        <v>RES - Reserved Placeholder</v>
      </c>
      <c r="R155" s="33" t="str">
        <f>IFERROR(VLOOKUP(PPE_PH1_CDDL[[#This Row],[RDMC Document Number]],[3]Docs!$B:$F,5,0),"No Placeholder Yet")</f>
        <v>Pending</v>
      </c>
      <c r="S155" s="137">
        <f t="shared" si="16"/>
        <v>0</v>
      </c>
      <c r="T155" s="39" t="s">
        <v>147</v>
      </c>
      <c r="U155" s="39"/>
      <c r="V155" s="178">
        <v>46188</v>
      </c>
      <c r="W155" s="39" t="s">
        <v>314</v>
      </c>
      <c r="X155" s="39" t="s">
        <v>315</v>
      </c>
      <c r="Y155" s="39"/>
      <c r="Z155" s="39"/>
      <c r="AA155" s="39"/>
      <c r="AB155" s="152" t="s">
        <v>3165</v>
      </c>
    </row>
    <row r="156" spans="1:28" ht="21.75" customHeight="1" x14ac:dyDescent="0.25">
      <c r="A156" s="39" t="s">
        <v>30</v>
      </c>
      <c r="B156" s="39" t="s">
        <v>31</v>
      </c>
      <c r="C156" s="39" t="s">
        <v>5</v>
      </c>
      <c r="D156" s="39" t="s">
        <v>145</v>
      </c>
      <c r="E156" s="39" t="s">
        <v>311</v>
      </c>
      <c r="F156" s="128" t="s">
        <v>46</v>
      </c>
      <c r="G156" s="39" t="s">
        <v>35</v>
      </c>
      <c r="H156" s="39" t="str">
        <f t="shared" si="18"/>
        <v>6105AK124-0100-HGDL-0002</v>
      </c>
      <c r="I156" s="39" t="str">
        <f>"Q24050972"&amp;"-"&amp;"07"&amp;"-"&amp;C156&amp;"-"&amp;D156&amp;"-"&amp;E156&amp;"-"&amp;F156</f>
        <v>Q24050972-07-0100-H-GDL-0002</v>
      </c>
      <c r="J156" s="39"/>
      <c r="K156" s="33" t="str">
        <f>VLOOKUP(C156,'PPE WBS Codes'!$E$3:$F$79,2,0)</f>
        <v>Project Site Wide</v>
      </c>
      <c r="L156" s="39" t="s">
        <v>316</v>
      </c>
      <c r="M156" s="39" t="s">
        <v>313</v>
      </c>
      <c r="N156" s="33" t="str">
        <f>K156&amp;" - "&amp;L156&amp;" - "&amp;M156</f>
        <v>Project Site Wide - RAMS-Guidance - Guideline</v>
      </c>
      <c r="O156" s="134"/>
      <c r="P156" s="134"/>
      <c r="Q156" s="33" t="str">
        <f>IFERROR(VLOOKUP(PPE_PH1_CDDL[[#This Row],[RDMC Document Number]],[3]Docs!$B:$F,4,0),"No Placeholder Yet")</f>
        <v>RES - Reserved Placeholder</v>
      </c>
      <c r="R156" s="33" t="str">
        <f>IFERROR(VLOOKUP(PPE_PH1_CDDL[[#This Row],[RDMC Document Number]],[3]Docs!$B:$F,5,0),"No Placeholder Yet")</f>
        <v>Pending</v>
      </c>
      <c r="S156" s="137">
        <f t="shared" si="16"/>
        <v>0</v>
      </c>
      <c r="T156" s="39" t="s">
        <v>147</v>
      </c>
      <c r="U156" s="39"/>
      <c r="V156" s="178">
        <v>46188</v>
      </c>
      <c r="W156" s="39" t="s">
        <v>316</v>
      </c>
      <c r="X156" s="39" t="s">
        <v>313</v>
      </c>
      <c r="Y156" s="39"/>
      <c r="Z156" s="39"/>
      <c r="AA156" s="39"/>
      <c r="AB156" s="152" t="s">
        <v>3165</v>
      </c>
    </row>
    <row r="157" spans="1:28" ht="21.75" customHeight="1" x14ac:dyDescent="0.25">
      <c r="A157" s="39" t="s">
        <v>30</v>
      </c>
      <c r="B157" s="39" t="s">
        <v>31</v>
      </c>
      <c r="C157" s="39" t="s">
        <v>5</v>
      </c>
      <c r="D157" s="39" t="s">
        <v>145</v>
      </c>
      <c r="E157" s="39" t="s">
        <v>311</v>
      </c>
      <c r="F157" s="128" t="s">
        <v>48</v>
      </c>
      <c r="G157" s="39" t="s">
        <v>35</v>
      </c>
      <c r="H157" s="39" t="str">
        <f t="shared" si="18"/>
        <v>6105AK124-0100-HGDL-0003</v>
      </c>
      <c r="I157" s="39" t="str">
        <f>"Q24050972"&amp;"-"&amp;"07"&amp;"-"&amp;C157&amp;"-"&amp;D157&amp;"-"&amp;E157&amp;"-"&amp;F157</f>
        <v>Q24050972-07-0100-H-GDL-0003</v>
      </c>
      <c r="J157" s="39"/>
      <c r="K157" s="33" t="str">
        <f>VLOOKUP(C157,'PPE WBS Codes'!$E$3:$F$79,2,0)</f>
        <v>Project Site Wide</v>
      </c>
      <c r="L157" s="39" t="s">
        <v>317</v>
      </c>
      <c r="M157" s="39" t="s">
        <v>313</v>
      </c>
      <c r="N157" s="33" t="str">
        <f>K157&amp;" - "&amp;L157&amp;" - "&amp;M157</f>
        <v>Project Site Wide - Induction - Presentation - Guideline</v>
      </c>
      <c r="O157" s="134"/>
      <c r="P157" s="134"/>
      <c r="Q157" s="33" t="str">
        <f>IFERROR(VLOOKUP(PPE_PH1_CDDL[[#This Row],[RDMC Document Number]],[3]Docs!$B:$F,4,0),"No Placeholder Yet")</f>
        <v>RES - Reserved Placeholder</v>
      </c>
      <c r="R157" s="33" t="str">
        <f>IFERROR(VLOOKUP(PPE_PH1_CDDL[[#This Row],[RDMC Document Number]],[3]Docs!$B:$F,5,0),"No Placeholder Yet")</f>
        <v>Pending</v>
      </c>
      <c r="S157" s="137">
        <f t="shared" si="16"/>
        <v>0</v>
      </c>
      <c r="T157" s="39" t="s">
        <v>147</v>
      </c>
      <c r="U157" s="39"/>
      <c r="V157" s="178">
        <v>46188</v>
      </c>
      <c r="W157" s="39" t="s">
        <v>318</v>
      </c>
      <c r="X157" s="39" t="s">
        <v>313</v>
      </c>
      <c r="Y157" s="39"/>
      <c r="Z157" s="39"/>
      <c r="AA157" s="39"/>
      <c r="AB157" s="152" t="s">
        <v>3165</v>
      </c>
    </row>
    <row r="158" spans="1:28" ht="21.75" customHeight="1" x14ac:dyDescent="0.25">
      <c r="A158" s="39" t="s">
        <v>30</v>
      </c>
      <c r="B158" s="39" t="s">
        <v>31</v>
      </c>
      <c r="C158" s="39" t="s">
        <v>5</v>
      </c>
      <c r="D158" s="39" t="s">
        <v>145</v>
      </c>
      <c r="E158" s="39" t="s">
        <v>311</v>
      </c>
      <c r="F158" s="128" t="s">
        <v>50</v>
      </c>
      <c r="G158" s="39" t="s">
        <v>35</v>
      </c>
      <c r="H158" s="39" t="str">
        <f t="shared" si="18"/>
        <v>6105AK124-0100-HGDL-0004</v>
      </c>
      <c r="I158" s="39" t="str">
        <f>"Q24050972"&amp;"-"&amp;"07"&amp;"-"&amp;C158&amp;"-"&amp;D158&amp;"-"&amp;E158&amp;"-"&amp;F158</f>
        <v>Q24050972-07-0100-H-GDL-0004</v>
      </c>
      <c r="J158" s="39"/>
      <c r="K158" s="33" t="str">
        <f>VLOOKUP(C158,'PPE WBS Codes'!$E$3:$F$79,2,0)</f>
        <v>Project Site Wide</v>
      </c>
      <c r="L158" s="39" t="s">
        <v>319</v>
      </c>
      <c r="M158" s="39" t="s">
        <v>313</v>
      </c>
      <c r="N158" s="33" t="str">
        <f>K158&amp;" - "&amp;L158&amp;" - "&amp;M158</f>
        <v>Project Site Wide - Method Statement and Risk Assessment Guidance - Guideline</v>
      </c>
      <c r="O158" s="134"/>
      <c r="P158" s="134"/>
      <c r="Q158" s="33" t="str">
        <f>IFERROR(VLOOKUP(PPE_PH1_CDDL[[#This Row],[RDMC Document Number]],[3]Docs!$B:$F,4,0),"No Placeholder Yet")</f>
        <v>RES - Reserved Placeholder</v>
      </c>
      <c r="R158" s="33" t="str">
        <f>IFERROR(VLOOKUP(PPE_PH1_CDDL[[#This Row],[RDMC Document Number]],[3]Docs!$B:$F,5,0),"No Placeholder Yet")</f>
        <v>Pending</v>
      </c>
      <c r="S158" s="137">
        <f t="shared" si="16"/>
        <v>0</v>
      </c>
      <c r="T158" s="39" t="s">
        <v>147</v>
      </c>
      <c r="U158" s="39"/>
      <c r="V158" s="178">
        <v>46188</v>
      </c>
      <c r="W158" s="39" t="s">
        <v>319</v>
      </c>
      <c r="X158" s="39" t="s">
        <v>313</v>
      </c>
      <c r="Y158" s="39"/>
      <c r="Z158" s="39"/>
      <c r="AA158" s="39"/>
      <c r="AB158" s="152" t="s">
        <v>3165</v>
      </c>
    </row>
    <row r="159" spans="1:28" ht="21.75" customHeight="1" x14ac:dyDescent="0.25">
      <c r="A159" s="39" t="s">
        <v>30</v>
      </c>
      <c r="B159" s="39" t="s">
        <v>31</v>
      </c>
      <c r="C159" s="39" t="s">
        <v>5</v>
      </c>
      <c r="D159" s="39" t="s">
        <v>145</v>
      </c>
      <c r="E159" s="39" t="s">
        <v>311</v>
      </c>
      <c r="F159" s="128" t="s">
        <v>101</v>
      </c>
      <c r="G159" s="39" t="s">
        <v>35</v>
      </c>
      <c r="H159" s="39" t="str">
        <f t="shared" si="18"/>
        <v>6105AK124-0100-HGDL-0005</v>
      </c>
      <c r="I159" s="39" t="str">
        <f>"Q24050972"&amp;"-"&amp;"09"&amp;"-"&amp;C159&amp;"-"&amp;D159&amp;"-"&amp;E159&amp;"-"&amp;F159</f>
        <v>Q24050972-09-0100-H-GDL-0005</v>
      </c>
      <c r="J159" s="39"/>
      <c r="K159" s="33" t="str">
        <f>VLOOKUP(C159,'PPE WBS Codes'!$E$3:$F$79,2,0)</f>
        <v>Project Site Wide</v>
      </c>
      <c r="L159" s="39" t="s">
        <v>320</v>
      </c>
      <c r="M159" s="39" t="s">
        <v>313</v>
      </c>
      <c r="N159" s="33" t="str">
        <f>K159&amp;" - "&amp;L159&amp;" - "&amp;M159</f>
        <v>Project Site Wide - E&amp;I Supervisor Roles and Responsibilities - Guideline</v>
      </c>
      <c r="O159" s="134"/>
      <c r="P159" s="134"/>
      <c r="Q159" s="33" t="str">
        <f>IFERROR(VLOOKUP(PPE_PH1_CDDL[[#This Row],[RDMC Document Number]],[3]Docs!$B:$F,4,0),"No Placeholder Yet")</f>
        <v>RES - Reserved Placeholder</v>
      </c>
      <c r="R159" s="33" t="str">
        <f>IFERROR(VLOOKUP(PPE_PH1_CDDL[[#This Row],[RDMC Document Number]],[3]Docs!$B:$F,5,0),"No Placeholder Yet")</f>
        <v>Pending</v>
      </c>
      <c r="S159" s="137">
        <f t="shared" si="16"/>
        <v>0</v>
      </c>
      <c r="T159" s="39" t="s">
        <v>147</v>
      </c>
      <c r="U159" s="39"/>
      <c r="V159" s="178">
        <v>46188</v>
      </c>
      <c r="W159" s="39" t="s">
        <v>320</v>
      </c>
      <c r="X159" s="39" t="s">
        <v>313</v>
      </c>
      <c r="Y159" s="39"/>
      <c r="Z159" s="39"/>
      <c r="AA159" s="39"/>
      <c r="AB159" s="152" t="s">
        <v>3165</v>
      </c>
    </row>
    <row r="160" spans="1:28" ht="21.75" customHeight="1" x14ac:dyDescent="0.25">
      <c r="A160" s="39" t="s">
        <v>30</v>
      </c>
      <c r="B160" s="39" t="s">
        <v>31</v>
      </c>
      <c r="C160" s="39">
        <v>6286</v>
      </c>
      <c r="D160" s="39" t="s">
        <v>52</v>
      </c>
      <c r="E160" s="39" t="s">
        <v>321</v>
      </c>
      <c r="F160" s="128" t="s">
        <v>34</v>
      </c>
      <c r="G160" s="39" t="s">
        <v>35</v>
      </c>
      <c r="H160" s="39" t="str">
        <f t="shared" si="18"/>
        <v>6105AK124-6286-ELAY-0001</v>
      </c>
      <c r="I160" s="39" t="str">
        <f>"Q24050972"&amp;"-"&amp;"07"&amp;"-"&amp;C160&amp;"-"&amp;D160&amp;"-"&amp;E160&amp;"-"&amp;F160</f>
        <v>Q24050972-07-6286-E-LAY-0001</v>
      </c>
      <c r="J160" s="39" t="s">
        <v>322</v>
      </c>
      <c r="K160" s="33" t="str">
        <f>VLOOKUP(C160,'PPE WBS Codes'!$E$3:$F$79,2,0)</f>
        <v>Primary Crushing</v>
      </c>
      <c r="L160" s="39" t="s">
        <v>194</v>
      </c>
      <c r="M160" s="39" t="s">
        <v>90</v>
      </c>
      <c r="N160" s="33" t="str">
        <f t="shared" ref="N160:N172" si="21">K160&amp;" - "&amp;L160&amp;" - "&amp;M160&amp;" - "&amp;J160</f>
        <v>Primary Crushing - Auxiliary 400V AC Panel 2 - Layout - Sht 1 of 3</v>
      </c>
      <c r="O160" s="134"/>
      <c r="P160" s="134"/>
      <c r="Q160" s="33" t="str">
        <f>IFERROR(VLOOKUP(PPE_PH1_CDDL[[#This Row],[RDMC Document Number]],[3]Docs!$B:$F,4,0),"No Placeholder Yet")</f>
        <v>RES - Reserved Placeholder</v>
      </c>
      <c r="R160" s="33" t="str">
        <f>IFERROR(VLOOKUP(PPE_PH1_CDDL[[#This Row],[RDMC Document Number]],[3]Docs!$B:$F,5,0),"No Placeholder Yet")</f>
        <v>Pending</v>
      </c>
      <c r="S160" s="137">
        <f t="shared" si="16"/>
        <v>0</v>
      </c>
      <c r="T160" s="39" t="s">
        <v>56</v>
      </c>
      <c r="U160" s="39"/>
      <c r="V160" s="12" t="s">
        <v>57</v>
      </c>
      <c r="W160" s="39" t="s">
        <v>194</v>
      </c>
      <c r="X160" s="39" t="s">
        <v>90</v>
      </c>
      <c r="Y160" s="39"/>
      <c r="Z160" s="39"/>
      <c r="AA160" s="39"/>
      <c r="AB160" s="152" t="s">
        <v>3165</v>
      </c>
    </row>
    <row r="161" spans="1:28" ht="21.75" customHeight="1" x14ac:dyDescent="0.25">
      <c r="A161" s="39" t="s">
        <v>30</v>
      </c>
      <c r="B161" s="39" t="s">
        <v>31</v>
      </c>
      <c r="C161" s="39">
        <v>6260</v>
      </c>
      <c r="D161" s="39" t="s">
        <v>52</v>
      </c>
      <c r="E161" s="39" t="s">
        <v>321</v>
      </c>
      <c r="F161" s="128" t="s">
        <v>34</v>
      </c>
      <c r="G161" s="39" t="s">
        <v>35</v>
      </c>
      <c r="H161" s="39" t="str">
        <f t="shared" si="18"/>
        <v>6105AK124-6260-ELAY-0001</v>
      </c>
      <c r="I161" s="39" t="str">
        <f>"Q24050972"&amp;"-"&amp;"09"&amp;"-"&amp;C161&amp;"-"&amp;D161&amp;"-"&amp;E161&amp;"-"&amp;F161</f>
        <v>Q24050972-09-6260-E-LAY-0001</v>
      </c>
      <c r="J161" s="39" t="s">
        <v>323</v>
      </c>
      <c r="K161" s="33" t="str">
        <f>VLOOKUP(C161,'PPE WBS Codes'!$E$3:$F$79,2,0)</f>
        <v>Emergency Power Generation (Main Plant)</v>
      </c>
      <c r="L161" s="39" t="s">
        <v>198</v>
      </c>
      <c r="M161" s="39" t="s">
        <v>90</v>
      </c>
      <c r="N161" s="33" t="str">
        <f t="shared" si="21"/>
        <v>Emergency Power Generation (Main Plant) - Mv Cable Isolator Panel - Layout - Sht.2 of 4</v>
      </c>
      <c r="O161" s="134"/>
      <c r="P161" s="134"/>
      <c r="Q161" s="33" t="str">
        <f>IFERROR(VLOOKUP(PPE_PH1_CDDL[[#This Row],[RDMC Document Number]],[3]Docs!$B:$F,4,0),"No Placeholder Yet")</f>
        <v>RES - Reserved Placeholder</v>
      </c>
      <c r="R161" s="33" t="str">
        <f>IFERROR(VLOOKUP(PPE_PH1_CDDL[[#This Row],[RDMC Document Number]],[3]Docs!$B:$F,5,0),"No Placeholder Yet")</f>
        <v>Pending</v>
      </c>
      <c r="S161" s="137">
        <f t="shared" si="16"/>
        <v>0</v>
      </c>
      <c r="T161" s="39" t="s">
        <v>91</v>
      </c>
      <c r="U161" s="39"/>
      <c r="V161" s="12" t="s">
        <v>57</v>
      </c>
      <c r="W161" s="39" t="s">
        <v>198</v>
      </c>
      <c r="X161" s="39" t="s">
        <v>324</v>
      </c>
      <c r="Y161" s="39"/>
      <c r="Z161" s="39"/>
      <c r="AA161" s="39"/>
      <c r="AB161" s="152" t="s">
        <v>3165</v>
      </c>
    </row>
    <row r="162" spans="1:28" ht="21.75" customHeight="1" x14ac:dyDescent="0.25">
      <c r="A162" s="39" t="s">
        <v>30</v>
      </c>
      <c r="B162" s="39" t="s">
        <v>31</v>
      </c>
      <c r="C162" s="39">
        <v>6280</v>
      </c>
      <c r="D162" s="39" t="s">
        <v>52</v>
      </c>
      <c r="E162" s="39" t="s">
        <v>321</v>
      </c>
      <c r="F162" s="128" t="s">
        <v>34</v>
      </c>
      <c r="G162" s="39" t="s">
        <v>35</v>
      </c>
      <c r="H162" s="39" t="str">
        <f t="shared" si="18"/>
        <v>6105AK124-6280-ELAY-0001</v>
      </c>
      <c r="I162" s="39" t="str">
        <f t="shared" ref="I162:I172" si="22">"Q24050972"&amp;"-"&amp;"11"&amp;"-"&amp;C162&amp;"-"&amp;D162&amp;"-"&amp;E162&amp;"-"&amp;F162</f>
        <v>Q24050972-11-6280-E-LAY-0001</v>
      </c>
      <c r="J162" s="39" t="s">
        <v>325</v>
      </c>
      <c r="K162" s="33" t="str">
        <f>VLOOKUP(C162,'PPE WBS Codes'!$E$3:$F$79,2,0)</f>
        <v>Medium Voltage (33 kV) Overhead Powerlines</v>
      </c>
      <c r="L162" s="39" t="s">
        <v>326</v>
      </c>
      <c r="M162" s="39" t="s">
        <v>327</v>
      </c>
      <c r="N162" s="33" t="str">
        <f t="shared" si="21"/>
        <v>Medium Voltage (33 kV) Overhead Powerlines - Mining Supply 33kV &amp; 11kV OHL Routing - Enlarged Layout - Sht 1 of 5</v>
      </c>
      <c r="O162" s="134"/>
      <c r="P162" s="134"/>
      <c r="Q162" s="33" t="str">
        <f>IFERROR(VLOOKUP(PPE_PH1_CDDL[[#This Row],[RDMC Document Number]],[3]Docs!$B:$F,4,0),"No Placeholder Yet")</f>
        <v>RES - Reserved Placeholder</v>
      </c>
      <c r="R162" s="33" t="str">
        <f>IFERROR(VLOOKUP(PPE_PH1_CDDL[[#This Row],[RDMC Document Number]],[3]Docs!$B:$F,5,0),"No Placeholder Yet")</f>
        <v>Pending</v>
      </c>
      <c r="S162" s="137">
        <f t="shared" si="16"/>
        <v>0</v>
      </c>
      <c r="T162" s="39" t="s">
        <v>91</v>
      </c>
      <c r="U162" s="39"/>
      <c r="V162" s="178">
        <v>46157</v>
      </c>
      <c r="W162" s="39" t="s">
        <v>328</v>
      </c>
      <c r="X162" s="39" t="s">
        <v>327</v>
      </c>
      <c r="Y162" s="39"/>
      <c r="Z162" s="39"/>
      <c r="AA162" s="39"/>
      <c r="AB162" s="152" t="s">
        <v>3165</v>
      </c>
    </row>
    <row r="163" spans="1:28" ht="21.75" customHeight="1" x14ac:dyDescent="0.25">
      <c r="A163" s="39" t="s">
        <v>30</v>
      </c>
      <c r="B163" s="39" t="s">
        <v>31</v>
      </c>
      <c r="C163" s="39">
        <v>6280</v>
      </c>
      <c r="D163" s="39" t="s">
        <v>52</v>
      </c>
      <c r="E163" s="39" t="s">
        <v>321</v>
      </c>
      <c r="F163" s="128" t="s">
        <v>46</v>
      </c>
      <c r="G163" s="39" t="s">
        <v>35</v>
      </c>
      <c r="H163" s="39" t="str">
        <f t="shared" si="18"/>
        <v>6105AK124-6280-ELAY-0002</v>
      </c>
      <c r="I163" s="39" t="str">
        <f t="shared" si="22"/>
        <v>Q24050972-11-6280-E-LAY-0002</v>
      </c>
      <c r="J163" s="39" t="s">
        <v>329</v>
      </c>
      <c r="K163" s="33" t="str">
        <f>VLOOKUP(C163,'PPE WBS Codes'!$E$3:$F$79,2,0)</f>
        <v>Medium Voltage (33 kV) Overhead Powerlines</v>
      </c>
      <c r="L163" s="39" t="s">
        <v>326</v>
      </c>
      <c r="M163" s="39" t="s">
        <v>327</v>
      </c>
      <c r="N163" s="33" t="str">
        <f t="shared" si="21"/>
        <v>Medium Voltage (33 kV) Overhead Powerlines - Mining Supply 33kV &amp; 11kV OHL Routing - Enlarged Layout - Sht 2 of 5</v>
      </c>
      <c r="O163" s="134"/>
      <c r="P163" s="134"/>
      <c r="Q163" s="33" t="str">
        <f>IFERROR(VLOOKUP(PPE_PH1_CDDL[[#This Row],[RDMC Document Number]],[3]Docs!$B:$F,4,0),"No Placeholder Yet")</f>
        <v>RES - Reserved Placeholder</v>
      </c>
      <c r="R163" s="33" t="str">
        <f>IFERROR(VLOOKUP(PPE_PH1_CDDL[[#This Row],[RDMC Document Number]],[3]Docs!$B:$F,5,0),"No Placeholder Yet")</f>
        <v>Pending</v>
      </c>
      <c r="S163" s="137">
        <f t="shared" si="16"/>
        <v>0</v>
      </c>
      <c r="T163" s="39" t="s">
        <v>91</v>
      </c>
      <c r="U163" s="39"/>
      <c r="V163" s="178">
        <v>46157</v>
      </c>
      <c r="W163" s="39" t="s">
        <v>328</v>
      </c>
      <c r="X163" s="39" t="s">
        <v>327</v>
      </c>
      <c r="Y163" s="39"/>
      <c r="Z163" s="39"/>
      <c r="AA163" s="39"/>
      <c r="AB163" s="152" t="s">
        <v>3165</v>
      </c>
    </row>
    <row r="164" spans="1:28" ht="21.75" customHeight="1" x14ac:dyDescent="0.25">
      <c r="A164" s="39" t="s">
        <v>30</v>
      </c>
      <c r="B164" s="39" t="s">
        <v>31</v>
      </c>
      <c r="C164" s="39">
        <v>6280</v>
      </c>
      <c r="D164" s="39" t="s">
        <v>52</v>
      </c>
      <c r="E164" s="39" t="s">
        <v>321</v>
      </c>
      <c r="F164" s="128" t="s">
        <v>48</v>
      </c>
      <c r="G164" s="39" t="s">
        <v>35</v>
      </c>
      <c r="H164" s="39" t="str">
        <f t="shared" si="18"/>
        <v>6105AK124-6280-ELAY-0003</v>
      </c>
      <c r="I164" s="39" t="str">
        <f t="shared" si="22"/>
        <v>Q24050972-11-6280-E-LAY-0003</v>
      </c>
      <c r="J164" s="39" t="s">
        <v>330</v>
      </c>
      <c r="K164" s="33" t="str">
        <f>VLOOKUP(C164,'PPE WBS Codes'!$E$3:$F$79,2,0)</f>
        <v>Medium Voltage (33 kV) Overhead Powerlines</v>
      </c>
      <c r="L164" s="39" t="s">
        <v>326</v>
      </c>
      <c r="M164" s="39" t="s">
        <v>327</v>
      </c>
      <c r="N164" s="33" t="str">
        <f t="shared" si="21"/>
        <v>Medium Voltage (33 kV) Overhead Powerlines - Mining Supply 33kV &amp; 11kV OHL Routing - Enlarged Layout - Sht 3 of 5</v>
      </c>
      <c r="O164" s="134"/>
      <c r="P164" s="134"/>
      <c r="Q164" s="33" t="str">
        <f>IFERROR(VLOOKUP(PPE_PH1_CDDL[[#This Row],[RDMC Document Number]],[3]Docs!$B:$F,4,0),"No Placeholder Yet")</f>
        <v>RES - Reserved Placeholder</v>
      </c>
      <c r="R164" s="33" t="str">
        <f>IFERROR(VLOOKUP(PPE_PH1_CDDL[[#This Row],[RDMC Document Number]],[3]Docs!$B:$F,5,0),"No Placeholder Yet")</f>
        <v>Pending</v>
      </c>
      <c r="S164" s="137">
        <f t="shared" si="16"/>
        <v>0</v>
      </c>
      <c r="T164" s="39" t="s">
        <v>91</v>
      </c>
      <c r="U164" s="39"/>
      <c r="V164" s="178">
        <v>46157</v>
      </c>
      <c r="W164" s="39" t="s">
        <v>328</v>
      </c>
      <c r="X164" s="39" t="s">
        <v>327</v>
      </c>
      <c r="Y164" s="39"/>
      <c r="Z164" s="39"/>
      <c r="AA164" s="39"/>
      <c r="AB164" s="152" t="s">
        <v>3165</v>
      </c>
    </row>
    <row r="165" spans="1:28" ht="21.75" customHeight="1" x14ac:dyDescent="0.25">
      <c r="A165" s="39" t="s">
        <v>30</v>
      </c>
      <c r="B165" s="39" t="s">
        <v>31</v>
      </c>
      <c r="C165" s="39">
        <v>6280</v>
      </c>
      <c r="D165" s="39" t="s">
        <v>52</v>
      </c>
      <c r="E165" s="39" t="s">
        <v>321</v>
      </c>
      <c r="F165" s="128" t="s">
        <v>50</v>
      </c>
      <c r="G165" s="39" t="s">
        <v>35</v>
      </c>
      <c r="H165" s="39" t="str">
        <f t="shared" si="18"/>
        <v>6105AK124-6280-ELAY-0004</v>
      </c>
      <c r="I165" s="39" t="str">
        <f t="shared" si="22"/>
        <v>Q24050972-11-6280-E-LAY-0004</v>
      </c>
      <c r="J165" s="39" t="s">
        <v>331</v>
      </c>
      <c r="K165" s="33" t="str">
        <f>VLOOKUP(C165,'PPE WBS Codes'!$E$3:$F$79,2,0)</f>
        <v>Medium Voltage (33 kV) Overhead Powerlines</v>
      </c>
      <c r="L165" s="39" t="s">
        <v>326</v>
      </c>
      <c r="M165" s="39" t="s">
        <v>327</v>
      </c>
      <c r="N165" s="33" t="str">
        <f t="shared" si="21"/>
        <v>Medium Voltage (33 kV) Overhead Powerlines - Mining Supply 33kV &amp; 11kV OHL Routing - Enlarged Layout - Sht 4 of 5</v>
      </c>
      <c r="O165" s="134"/>
      <c r="P165" s="134"/>
      <c r="Q165" s="33" t="str">
        <f>IFERROR(VLOOKUP(PPE_PH1_CDDL[[#This Row],[RDMC Document Number]],[3]Docs!$B:$F,4,0),"No Placeholder Yet")</f>
        <v>RES - Reserved Placeholder</v>
      </c>
      <c r="R165" s="33" t="str">
        <f>IFERROR(VLOOKUP(PPE_PH1_CDDL[[#This Row],[RDMC Document Number]],[3]Docs!$B:$F,5,0),"No Placeholder Yet")</f>
        <v>Pending</v>
      </c>
      <c r="S165" s="137">
        <f t="shared" si="16"/>
        <v>0</v>
      </c>
      <c r="T165" s="39" t="s">
        <v>91</v>
      </c>
      <c r="U165" s="39"/>
      <c r="V165" s="178">
        <v>46157</v>
      </c>
      <c r="W165" s="39" t="s">
        <v>328</v>
      </c>
      <c r="X165" s="39" t="s">
        <v>327</v>
      </c>
      <c r="Y165" s="39"/>
      <c r="Z165" s="39"/>
      <c r="AA165" s="39"/>
      <c r="AB165" s="152" t="s">
        <v>3165</v>
      </c>
    </row>
    <row r="166" spans="1:28" ht="21.75" customHeight="1" x14ac:dyDescent="0.25">
      <c r="A166" s="39" t="s">
        <v>30</v>
      </c>
      <c r="B166" s="39" t="s">
        <v>31</v>
      </c>
      <c r="C166" s="39">
        <v>6280</v>
      </c>
      <c r="D166" s="39" t="s">
        <v>52</v>
      </c>
      <c r="E166" s="39" t="s">
        <v>321</v>
      </c>
      <c r="F166" s="128" t="s">
        <v>101</v>
      </c>
      <c r="G166" s="39" t="s">
        <v>35</v>
      </c>
      <c r="H166" s="39" t="str">
        <f t="shared" si="18"/>
        <v>6105AK124-6280-ELAY-0005</v>
      </c>
      <c r="I166" s="39" t="str">
        <f t="shared" si="22"/>
        <v>Q24050972-11-6280-E-LAY-0005</v>
      </c>
      <c r="J166" s="39" t="s">
        <v>332</v>
      </c>
      <c r="K166" s="33" t="str">
        <f>VLOOKUP(C166,'PPE WBS Codes'!$E$3:$F$79,2,0)</f>
        <v>Medium Voltage (33 kV) Overhead Powerlines</v>
      </c>
      <c r="L166" s="39" t="s">
        <v>326</v>
      </c>
      <c r="M166" s="39" t="s">
        <v>327</v>
      </c>
      <c r="N166" s="33" t="str">
        <f t="shared" si="21"/>
        <v>Medium Voltage (33 kV) Overhead Powerlines - Mining Supply 33kV &amp; 11kV OHL Routing - Enlarged Layout - Sht 5 of 5</v>
      </c>
      <c r="O166" s="134"/>
      <c r="P166" s="134"/>
      <c r="Q166" s="33" t="str">
        <f>IFERROR(VLOOKUP(PPE_PH1_CDDL[[#This Row],[RDMC Document Number]],[3]Docs!$B:$F,4,0),"No Placeholder Yet")</f>
        <v>RES - Reserved Placeholder</v>
      </c>
      <c r="R166" s="33" t="str">
        <f>IFERROR(VLOOKUP(PPE_PH1_CDDL[[#This Row],[RDMC Document Number]],[3]Docs!$B:$F,5,0),"No Placeholder Yet")</f>
        <v>Pending</v>
      </c>
      <c r="S166" s="137">
        <f t="shared" si="16"/>
        <v>0</v>
      </c>
      <c r="T166" s="39" t="s">
        <v>91</v>
      </c>
      <c r="U166" s="39"/>
      <c r="V166" s="178">
        <v>46157</v>
      </c>
      <c r="W166" s="39" t="s">
        <v>328</v>
      </c>
      <c r="X166" s="39" t="s">
        <v>327</v>
      </c>
      <c r="Y166" s="39"/>
      <c r="Z166" s="39"/>
      <c r="AA166" s="39"/>
      <c r="AB166" s="152" t="s">
        <v>3165</v>
      </c>
    </row>
    <row r="167" spans="1:28" ht="21.75" customHeight="1" x14ac:dyDescent="0.25">
      <c r="A167" s="39" t="s">
        <v>30</v>
      </c>
      <c r="B167" s="39" t="s">
        <v>31</v>
      </c>
      <c r="C167" s="39">
        <v>6280</v>
      </c>
      <c r="D167" s="39" t="s">
        <v>52</v>
      </c>
      <c r="E167" s="39" t="s">
        <v>321</v>
      </c>
      <c r="F167" s="128" t="s">
        <v>161</v>
      </c>
      <c r="G167" s="39" t="s">
        <v>35</v>
      </c>
      <c r="H167" s="39" t="str">
        <f t="shared" si="18"/>
        <v>6105AK124-6280-ELAY-0006</v>
      </c>
      <c r="I167" s="39" t="str">
        <f t="shared" si="22"/>
        <v>Q24050972-11-6280-E-LAY-0006</v>
      </c>
      <c r="J167" s="39" t="s">
        <v>333</v>
      </c>
      <c r="K167" s="33" t="str">
        <f>VLOOKUP(C167,'PPE WBS Codes'!$E$3:$F$79,2,0)</f>
        <v>Medium Voltage (33 kV) Overhead Powerlines</v>
      </c>
      <c r="L167" s="39" t="s">
        <v>326</v>
      </c>
      <c r="M167" s="39" t="s">
        <v>334</v>
      </c>
      <c r="N167" s="33" t="str">
        <f t="shared" si="21"/>
        <v>Medium Voltage (33 kV) Overhead Powerlines - Mining Supply 33kV &amp; 11kV OHL Routing - Layout - Final Years - Sht 1 of 6</v>
      </c>
      <c r="O167" s="134"/>
      <c r="P167" s="134"/>
      <c r="Q167" s="33" t="str">
        <f>IFERROR(VLOOKUP(PPE_PH1_CDDL[[#This Row],[RDMC Document Number]],[3]Docs!$B:$F,4,0),"No Placeholder Yet")</f>
        <v>RES - Reserved Placeholder</v>
      </c>
      <c r="R167" s="33" t="str">
        <f>IFERROR(VLOOKUP(PPE_PH1_CDDL[[#This Row],[RDMC Document Number]],[3]Docs!$B:$F,5,0),"No Placeholder Yet")</f>
        <v>Pending</v>
      </c>
      <c r="S167" s="137">
        <f t="shared" si="16"/>
        <v>0</v>
      </c>
      <c r="T167" s="39" t="s">
        <v>91</v>
      </c>
      <c r="U167" s="39"/>
      <c r="V167" s="178">
        <v>46157</v>
      </c>
      <c r="W167" s="39" t="s">
        <v>328</v>
      </c>
      <c r="X167" s="39" t="s">
        <v>334</v>
      </c>
      <c r="Y167" s="39"/>
      <c r="Z167" s="39"/>
      <c r="AA167" s="39"/>
      <c r="AB167" s="152" t="s">
        <v>3165</v>
      </c>
    </row>
    <row r="168" spans="1:28" ht="21.75" customHeight="1" x14ac:dyDescent="0.25">
      <c r="A168" s="39" t="s">
        <v>30</v>
      </c>
      <c r="B168" s="39" t="s">
        <v>31</v>
      </c>
      <c r="C168" s="39">
        <v>6280</v>
      </c>
      <c r="D168" s="39" t="s">
        <v>52</v>
      </c>
      <c r="E168" s="39" t="s">
        <v>321</v>
      </c>
      <c r="F168" s="128" t="s">
        <v>170</v>
      </c>
      <c r="G168" s="39" t="s">
        <v>35</v>
      </c>
      <c r="H168" s="39" t="str">
        <f t="shared" si="18"/>
        <v>6105AK124-6280-ELAY-0007</v>
      </c>
      <c r="I168" s="39" t="str">
        <f t="shared" si="22"/>
        <v>Q24050972-11-6280-E-LAY-0007</v>
      </c>
      <c r="J168" s="39" t="s">
        <v>335</v>
      </c>
      <c r="K168" s="33" t="str">
        <f>VLOOKUP(C168,'PPE WBS Codes'!$E$3:$F$79,2,0)</f>
        <v>Medium Voltage (33 kV) Overhead Powerlines</v>
      </c>
      <c r="L168" s="39" t="s">
        <v>326</v>
      </c>
      <c r="M168" s="39" t="s">
        <v>336</v>
      </c>
      <c r="N168" s="33" t="str">
        <f t="shared" si="21"/>
        <v>Medium Voltage (33 kV) Overhead Powerlines - Mining Supply 33kV &amp; 11kV OHL Routing - Enlarged Layout - Final years - Sht 2 of 6</v>
      </c>
      <c r="O168" s="134"/>
      <c r="P168" s="134"/>
      <c r="Q168" s="33" t="str">
        <f>IFERROR(VLOOKUP(PPE_PH1_CDDL[[#This Row],[RDMC Document Number]],[3]Docs!$B:$F,4,0),"No Placeholder Yet")</f>
        <v>RES - Reserved Placeholder</v>
      </c>
      <c r="R168" s="33" t="str">
        <f>IFERROR(VLOOKUP(PPE_PH1_CDDL[[#This Row],[RDMC Document Number]],[3]Docs!$B:$F,5,0),"No Placeholder Yet")</f>
        <v>Pending</v>
      </c>
      <c r="S168" s="137">
        <f t="shared" si="16"/>
        <v>0</v>
      </c>
      <c r="T168" s="39" t="s">
        <v>91</v>
      </c>
      <c r="U168" s="39"/>
      <c r="V168" s="178">
        <v>46157</v>
      </c>
      <c r="W168" s="39" t="s">
        <v>328</v>
      </c>
      <c r="X168" s="39" t="s">
        <v>336</v>
      </c>
      <c r="Y168" s="39"/>
      <c r="Z168" s="39"/>
      <c r="AA168" s="39"/>
      <c r="AB168" s="152" t="s">
        <v>3165</v>
      </c>
    </row>
    <row r="169" spans="1:28" ht="21.75" customHeight="1" x14ac:dyDescent="0.25">
      <c r="A169" s="39" t="s">
        <v>30</v>
      </c>
      <c r="B169" s="39" t="s">
        <v>31</v>
      </c>
      <c r="C169" s="39">
        <v>6280</v>
      </c>
      <c r="D169" s="39" t="s">
        <v>52</v>
      </c>
      <c r="E169" s="39" t="s">
        <v>321</v>
      </c>
      <c r="F169" s="128" t="s">
        <v>108</v>
      </c>
      <c r="G169" s="39" t="s">
        <v>35</v>
      </c>
      <c r="H169" s="39" t="str">
        <f t="shared" si="18"/>
        <v>6105AK124-6280-ELAY-0008</v>
      </c>
      <c r="I169" s="39" t="str">
        <f t="shared" si="22"/>
        <v>Q24050972-11-6280-E-LAY-0008</v>
      </c>
      <c r="J169" s="39" t="s">
        <v>337</v>
      </c>
      <c r="K169" s="33" t="str">
        <f>VLOOKUP(C169,'PPE WBS Codes'!$E$3:$F$79,2,0)</f>
        <v>Medium Voltage (33 kV) Overhead Powerlines</v>
      </c>
      <c r="L169" s="39" t="s">
        <v>326</v>
      </c>
      <c r="M169" s="39" t="s">
        <v>336</v>
      </c>
      <c r="N169" s="33" t="str">
        <f t="shared" si="21"/>
        <v>Medium Voltage (33 kV) Overhead Powerlines - Mining Supply 33kV &amp; 11kV OHL Routing - Enlarged Layout - Final years - Sht 3 of 6</v>
      </c>
      <c r="O169" s="134"/>
      <c r="P169" s="134"/>
      <c r="Q169" s="33" t="str">
        <f>IFERROR(VLOOKUP(PPE_PH1_CDDL[[#This Row],[RDMC Document Number]],[3]Docs!$B:$F,4,0),"No Placeholder Yet")</f>
        <v>RES - Reserved Placeholder</v>
      </c>
      <c r="R169" s="33" t="str">
        <f>IFERROR(VLOOKUP(PPE_PH1_CDDL[[#This Row],[RDMC Document Number]],[3]Docs!$B:$F,5,0),"No Placeholder Yet")</f>
        <v>Pending</v>
      </c>
      <c r="S169" s="137">
        <f t="shared" si="16"/>
        <v>0</v>
      </c>
      <c r="T169" s="39" t="s">
        <v>91</v>
      </c>
      <c r="U169" s="39"/>
      <c r="V169" s="178">
        <v>46157</v>
      </c>
      <c r="W169" s="39" t="s">
        <v>328</v>
      </c>
      <c r="X169" s="39" t="s">
        <v>336</v>
      </c>
      <c r="Y169" s="39"/>
      <c r="Z169" s="39"/>
      <c r="AA169" s="39"/>
      <c r="AB169" s="152" t="s">
        <v>3165</v>
      </c>
    </row>
    <row r="170" spans="1:28" ht="21.75" customHeight="1" x14ac:dyDescent="0.25">
      <c r="A170" s="39" t="s">
        <v>30</v>
      </c>
      <c r="B170" s="39" t="s">
        <v>31</v>
      </c>
      <c r="C170" s="39">
        <v>6280</v>
      </c>
      <c r="D170" s="39" t="s">
        <v>52</v>
      </c>
      <c r="E170" s="39" t="s">
        <v>321</v>
      </c>
      <c r="F170" s="128" t="s">
        <v>173</v>
      </c>
      <c r="G170" s="39" t="s">
        <v>35</v>
      </c>
      <c r="H170" s="39" t="str">
        <f t="shared" si="18"/>
        <v>6105AK124-6280-ELAY-0009</v>
      </c>
      <c r="I170" s="39" t="str">
        <f t="shared" si="22"/>
        <v>Q24050972-11-6280-E-LAY-0009</v>
      </c>
      <c r="J170" s="39" t="s">
        <v>338</v>
      </c>
      <c r="K170" s="33" t="str">
        <f>VLOOKUP(C170,'PPE WBS Codes'!$E$3:$F$79,2,0)</f>
        <v>Medium Voltage (33 kV) Overhead Powerlines</v>
      </c>
      <c r="L170" s="39" t="s">
        <v>326</v>
      </c>
      <c r="M170" s="39" t="s">
        <v>336</v>
      </c>
      <c r="N170" s="33" t="str">
        <f t="shared" si="21"/>
        <v>Medium Voltage (33 kV) Overhead Powerlines - Mining Supply 33kV &amp; 11kV OHL Routing - Enlarged Layout - Final years - Sht 4 of 6</v>
      </c>
      <c r="O170" s="134"/>
      <c r="P170" s="134"/>
      <c r="Q170" s="33" t="str">
        <f>IFERROR(VLOOKUP(PPE_PH1_CDDL[[#This Row],[RDMC Document Number]],[3]Docs!$B:$F,4,0),"No Placeholder Yet")</f>
        <v>RES - Reserved Placeholder</v>
      </c>
      <c r="R170" s="33" t="str">
        <f>IFERROR(VLOOKUP(PPE_PH1_CDDL[[#This Row],[RDMC Document Number]],[3]Docs!$B:$F,5,0),"No Placeholder Yet")</f>
        <v>Pending</v>
      </c>
      <c r="S170" s="137">
        <f t="shared" si="16"/>
        <v>0</v>
      </c>
      <c r="T170" s="39" t="s">
        <v>91</v>
      </c>
      <c r="U170" s="39"/>
      <c r="V170" s="178">
        <v>46157</v>
      </c>
      <c r="W170" s="39" t="s">
        <v>328</v>
      </c>
      <c r="X170" s="39" t="s">
        <v>336</v>
      </c>
      <c r="Y170" s="39"/>
      <c r="Z170" s="39"/>
      <c r="AA170" s="39"/>
      <c r="AB170" s="152" t="s">
        <v>3165</v>
      </c>
    </row>
    <row r="171" spans="1:28" ht="21.75" customHeight="1" x14ac:dyDescent="0.25">
      <c r="A171" s="39" t="s">
        <v>30</v>
      </c>
      <c r="B171" s="39" t="s">
        <v>31</v>
      </c>
      <c r="C171" s="39">
        <v>6280</v>
      </c>
      <c r="D171" s="39" t="s">
        <v>52</v>
      </c>
      <c r="E171" s="39" t="s">
        <v>321</v>
      </c>
      <c r="F171" s="128" t="s">
        <v>184</v>
      </c>
      <c r="G171" s="39" t="s">
        <v>35</v>
      </c>
      <c r="H171" s="39" t="str">
        <f t="shared" si="18"/>
        <v>6105AK124-6280-ELAY-0010</v>
      </c>
      <c r="I171" s="39" t="str">
        <f t="shared" si="22"/>
        <v>Q24050972-11-6280-E-LAY-0010</v>
      </c>
      <c r="J171" s="39" t="s">
        <v>339</v>
      </c>
      <c r="K171" s="33" t="str">
        <f>VLOOKUP(C171,'PPE WBS Codes'!$E$3:$F$79,2,0)</f>
        <v>Medium Voltage (33 kV) Overhead Powerlines</v>
      </c>
      <c r="L171" s="39" t="s">
        <v>340</v>
      </c>
      <c r="M171" s="39" t="s">
        <v>336</v>
      </c>
      <c r="N171" s="33" t="str">
        <f t="shared" si="21"/>
        <v>Medium Voltage (33 kV) Overhead Powerlines - MINING SUPPLY 33kV &amp; 11kV OHL ROUTING - Enlarged Layout - Final years - Sht 5 of 6</v>
      </c>
      <c r="O171" s="134"/>
      <c r="P171" s="134"/>
      <c r="Q171" s="33" t="str">
        <f>IFERROR(VLOOKUP(PPE_PH1_CDDL[[#This Row],[RDMC Document Number]],[3]Docs!$B:$F,4,0),"No Placeholder Yet")</f>
        <v>RES - Reserved Placeholder</v>
      </c>
      <c r="R171" s="33" t="str">
        <f>IFERROR(VLOOKUP(PPE_PH1_CDDL[[#This Row],[RDMC Document Number]],[3]Docs!$B:$F,5,0),"No Placeholder Yet")</f>
        <v>Pending</v>
      </c>
      <c r="S171" s="137">
        <f t="shared" si="16"/>
        <v>0</v>
      </c>
      <c r="T171" s="39" t="s">
        <v>91</v>
      </c>
      <c r="U171" s="39"/>
      <c r="V171" s="178">
        <v>46157</v>
      </c>
      <c r="W171" s="39" t="s">
        <v>328</v>
      </c>
      <c r="X171" s="39" t="s">
        <v>336</v>
      </c>
      <c r="Y171" s="39"/>
      <c r="Z171" s="39"/>
      <c r="AA171" s="39"/>
      <c r="AB171" s="152" t="s">
        <v>3165</v>
      </c>
    </row>
    <row r="172" spans="1:28" ht="21.75" customHeight="1" x14ac:dyDescent="0.25">
      <c r="A172" s="39" t="s">
        <v>30</v>
      </c>
      <c r="B172" s="39" t="s">
        <v>31</v>
      </c>
      <c r="C172" s="39">
        <v>6280</v>
      </c>
      <c r="D172" s="39" t="s">
        <v>52</v>
      </c>
      <c r="E172" s="39" t="s">
        <v>321</v>
      </c>
      <c r="F172" s="128" t="s">
        <v>187</v>
      </c>
      <c r="G172" s="39" t="s">
        <v>35</v>
      </c>
      <c r="H172" s="39" t="str">
        <f t="shared" si="18"/>
        <v>6105AK124-6280-ELAY-0011</v>
      </c>
      <c r="I172" s="39" t="str">
        <f t="shared" si="22"/>
        <v>Q24050972-11-6280-E-LAY-0011</v>
      </c>
      <c r="J172" s="39" t="s">
        <v>341</v>
      </c>
      <c r="K172" s="33" t="str">
        <f>VLOOKUP(C172,'PPE WBS Codes'!$E$3:$F$79,2,0)</f>
        <v>Medium Voltage (33 kV) Overhead Powerlines</v>
      </c>
      <c r="L172" s="39" t="s">
        <v>340</v>
      </c>
      <c r="M172" s="39" t="s">
        <v>336</v>
      </c>
      <c r="N172" s="33" t="str">
        <f t="shared" si="21"/>
        <v>Medium Voltage (33 kV) Overhead Powerlines - MINING SUPPLY 33kV &amp; 11kV OHL ROUTING - Enlarged Layout - Final years - Sht 6 of 6</v>
      </c>
      <c r="O172" s="39"/>
      <c r="P172" s="134"/>
      <c r="Q172" s="33" t="str">
        <f>IFERROR(VLOOKUP(PPE_PH1_CDDL[[#This Row],[RDMC Document Number]],[3]Docs!$B:$F,4,0),"No Placeholder Yet")</f>
        <v>RES - Reserved Placeholder</v>
      </c>
      <c r="R172" s="33" t="str">
        <f>IFERROR(VLOOKUP(PPE_PH1_CDDL[[#This Row],[RDMC Document Number]],[3]Docs!$B:$F,5,0),"No Placeholder Yet")</f>
        <v>Pending</v>
      </c>
      <c r="S172" s="137">
        <f t="shared" si="16"/>
        <v>0</v>
      </c>
      <c r="T172" s="39" t="s">
        <v>91</v>
      </c>
      <c r="U172" s="39"/>
      <c r="V172" s="178">
        <v>46157</v>
      </c>
      <c r="W172" s="39" t="s">
        <v>328</v>
      </c>
      <c r="X172" s="39" t="s">
        <v>336</v>
      </c>
      <c r="Y172" s="39"/>
      <c r="Z172" s="39"/>
      <c r="AA172" s="39"/>
      <c r="AB172" s="152" t="s">
        <v>3165</v>
      </c>
    </row>
    <row r="173" spans="1:28" ht="21.75" customHeight="1" x14ac:dyDescent="0.25">
      <c r="A173" s="39" t="s">
        <v>30</v>
      </c>
      <c r="B173" s="39" t="s">
        <v>31</v>
      </c>
      <c r="C173" s="39" t="s">
        <v>5</v>
      </c>
      <c r="D173" s="39" t="s">
        <v>145</v>
      </c>
      <c r="E173" s="39" t="s">
        <v>342</v>
      </c>
      <c r="F173" s="128" t="s">
        <v>34</v>
      </c>
      <c r="G173" s="39" t="s">
        <v>35</v>
      </c>
      <c r="H173" s="39" t="str">
        <f t="shared" si="18"/>
        <v>6105AK124-0100-HLST-0001</v>
      </c>
      <c r="I173" s="39" t="str">
        <f t="shared" ref="I173:I196" si="23">"Q24050972"&amp;"-"&amp;"09"&amp;"-"&amp;C173&amp;"-"&amp;D173&amp;"-"&amp;E173&amp;"-"&amp;F173</f>
        <v>Q24050972-09-0100-H-LST-0001</v>
      </c>
      <c r="J173" s="39"/>
      <c r="K173" s="33" t="str">
        <f>VLOOKUP(C173,'PPE WBS Codes'!$E$3:$F$79,2,0)</f>
        <v>Project Site Wide</v>
      </c>
      <c r="L173" s="39" t="s">
        <v>343</v>
      </c>
      <c r="M173" s="39" t="s">
        <v>344</v>
      </c>
      <c r="N173" s="33" t="str">
        <f t="shared" ref="N173:N201" si="24">K173&amp;" - "&amp;L173&amp;" - "&amp;M173</f>
        <v>Project Site Wide - Checklist Ladder Inspection - CheckList</v>
      </c>
      <c r="O173" s="134"/>
      <c r="P173" s="134"/>
      <c r="Q173" s="33" t="str">
        <f>IFERROR(VLOOKUP(PPE_PH1_CDDL[[#This Row],[RDMC Document Number]],[3]Docs!$B:$F,4,0),"No Placeholder Yet")</f>
        <v>RES - Reserved Placeholder</v>
      </c>
      <c r="R173" s="33" t="str">
        <f>IFERROR(VLOOKUP(PPE_PH1_CDDL[[#This Row],[RDMC Document Number]],[3]Docs!$B:$F,5,0),"No Placeholder Yet")</f>
        <v>Pending</v>
      </c>
      <c r="S173" s="137">
        <f t="shared" si="16"/>
        <v>0</v>
      </c>
      <c r="T173" s="39" t="s">
        <v>147</v>
      </c>
      <c r="U173" s="39"/>
      <c r="V173" s="178">
        <v>46188</v>
      </c>
      <c r="W173" s="39" t="s">
        <v>343</v>
      </c>
      <c r="X173" s="39" t="s">
        <v>345</v>
      </c>
      <c r="Y173" s="39"/>
      <c r="Z173" s="39"/>
      <c r="AA173" s="39"/>
      <c r="AB173" s="152" t="s">
        <v>3165</v>
      </c>
    </row>
    <row r="174" spans="1:28" ht="21.75" customHeight="1" x14ac:dyDescent="0.25">
      <c r="A174" s="39" t="s">
        <v>30</v>
      </c>
      <c r="B174" s="39" t="s">
        <v>31</v>
      </c>
      <c r="C174" s="39" t="s">
        <v>5</v>
      </c>
      <c r="D174" s="39" t="s">
        <v>145</v>
      </c>
      <c r="E174" s="39" t="s">
        <v>342</v>
      </c>
      <c r="F174" s="128" t="s">
        <v>46</v>
      </c>
      <c r="G174" s="39" t="s">
        <v>35</v>
      </c>
      <c r="H174" s="39" t="str">
        <f t="shared" si="18"/>
        <v>6105AK124-0100-HLST-0002</v>
      </c>
      <c r="I174" s="39" t="str">
        <f t="shared" si="23"/>
        <v>Q24050972-09-0100-H-LST-0002</v>
      </c>
      <c r="J174" s="39"/>
      <c r="K174" s="33" t="str">
        <f>VLOOKUP(C174,'PPE WBS Codes'!$E$3:$F$79,2,0)</f>
        <v>Project Site Wide</v>
      </c>
      <c r="L174" s="39" t="s">
        <v>346</v>
      </c>
      <c r="M174" s="39" t="s">
        <v>344</v>
      </c>
      <c r="N174" s="33" t="str">
        <f t="shared" si="24"/>
        <v>Project Site Wide - Checklist Safety Net Inspection - CheckList</v>
      </c>
      <c r="O174" s="134"/>
      <c r="P174" s="134"/>
      <c r="Q174" s="33" t="str">
        <f>IFERROR(VLOOKUP(PPE_PH1_CDDL[[#This Row],[RDMC Document Number]],[3]Docs!$B:$F,4,0),"No Placeholder Yet")</f>
        <v>RES - Reserved Placeholder</v>
      </c>
      <c r="R174" s="33" t="str">
        <f>IFERROR(VLOOKUP(PPE_PH1_CDDL[[#This Row],[RDMC Document Number]],[3]Docs!$B:$F,5,0),"No Placeholder Yet")</f>
        <v>Pending</v>
      </c>
      <c r="S174" s="137">
        <f t="shared" si="16"/>
        <v>0</v>
      </c>
      <c r="T174" s="39" t="s">
        <v>147</v>
      </c>
      <c r="U174" s="39"/>
      <c r="V174" s="178">
        <v>46188</v>
      </c>
      <c r="W174" s="39" t="s">
        <v>346</v>
      </c>
      <c r="X174" s="39" t="s">
        <v>345</v>
      </c>
      <c r="Y174" s="39"/>
      <c r="Z174" s="39"/>
      <c r="AA174" s="39"/>
      <c r="AB174" s="152" t="s">
        <v>3165</v>
      </c>
    </row>
    <row r="175" spans="1:28" ht="21.75" customHeight="1" x14ac:dyDescent="0.25">
      <c r="A175" s="39" t="s">
        <v>30</v>
      </c>
      <c r="B175" s="39" t="s">
        <v>31</v>
      </c>
      <c r="C175" s="39" t="s">
        <v>5</v>
      </c>
      <c r="D175" s="39" t="s">
        <v>145</v>
      </c>
      <c r="E175" s="39" t="s">
        <v>342</v>
      </c>
      <c r="F175" s="128" t="s">
        <v>48</v>
      </c>
      <c r="G175" s="39" t="s">
        <v>35</v>
      </c>
      <c r="H175" s="39" t="str">
        <f t="shared" si="18"/>
        <v>6105AK124-0100-HLST-0003</v>
      </c>
      <c r="I175" s="39" t="str">
        <f t="shared" si="23"/>
        <v>Q24050972-09-0100-H-LST-0003</v>
      </c>
      <c r="J175" s="39"/>
      <c r="K175" s="33" t="str">
        <f>VLOOKUP(C175,'PPE WBS Codes'!$E$3:$F$79,2,0)</f>
        <v>Project Site Wide</v>
      </c>
      <c r="L175" s="39" t="s">
        <v>347</v>
      </c>
      <c r="M175" s="39" t="s">
        <v>344</v>
      </c>
      <c r="N175" s="33" t="str">
        <f t="shared" si="24"/>
        <v>Project Site Wide - Checklist Harness and Lanyard Inspection - CheckList</v>
      </c>
      <c r="O175" s="134"/>
      <c r="P175" s="134"/>
      <c r="Q175" s="33" t="str">
        <f>IFERROR(VLOOKUP(PPE_PH1_CDDL[[#This Row],[RDMC Document Number]],[3]Docs!$B:$F,4,0),"No Placeholder Yet")</f>
        <v>RES - Reserved Placeholder</v>
      </c>
      <c r="R175" s="33" t="str">
        <f>IFERROR(VLOOKUP(PPE_PH1_CDDL[[#This Row],[RDMC Document Number]],[3]Docs!$B:$F,5,0),"No Placeholder Yet")</f>
        <v>Pending</v>
      </c>
      <c r="S175" s="137">
        <f t="shared" si="16"/>
        <v>0</v>
      </c>
      <c r="T175" s="39" t="s">
        <v>147</v>
      </c>
      <c r="U175" s="39"/>
      <c r="V175" s="178">
        <v>46188</v>
      </c>
      <c r="W175" s="39" t="s">
        <v>347</v>
      </c>
      <c r="X175" s="39" t="s">
        <v>345</v>
      </c>
      <c r="Y175" s="39"/>
      <c r="Z175" s="39"/>
      <c r="AA175" s="39"/>
      <c r="AB175" s="152" t="s">
        <v>3165</v>
      </c>
    </row>
    <row r="176" spans="1:28" ht="21.75" customHeight="1" x14ac:dyDescent="0.25">
      <c r="A176" s="39" t="s">
        <v>30</v>
      </c>
      <c r="B176" s="39" t="s">
        <v>31</v>
      </c>
      <c r="C176" s="39" t="s">
        <v>5</v>
      </c>
      <c r="D176" s="39" t="s">
        <v>145</v>
      </c>
      <c r="E176" s="39" t="s">
        <v>342</v>
      </c>
      <c r="F176" s="128" t="s">
        <v>50</v>
      </c>
      <c r="G176" s="39" t="s">
        <v>35</v>
      </c>
      <c r="H176" s="39" t="str">
        <f t="shared" si="18"/>
        <v>6105AK124-0100-HLST-0004</v>
      </c>
      <c r="I176" s="39" t="str">
        <f t="shared" si="23"/>
        <v>Q24050972-09-0100-H-LST-0004</v>
      </c>
      <c r="J176" s="39"/>
      <c r="K176" s="33" t="str">
        <f>VLOOKUP(C176,'PPE WBS Codes'!$E$3:$F$79,2,0)</f>
        <v>Project Site Wide</v>
      </c>
      <c r="L176" s="39" t="s">
        <v>348</v>
      </c>
      <c r="M176" s="39" t="s">
        <v>344</v>
      </c>
      <c r="N176" s="33" t="str">
        <f t="shared" si="24"/>
        <v>Project Site Wide - Checklist Ladder Inspection and Maintenance - CheckList</v>
      </c>
      <c r="O176" s="134"/>
      <c r="P176" s="134"/>
      <c r="Q176" s="33" t="str">
        <f>IFERROR(VLOOKUP(PPE_PH1_CDDL[[#This Row],[RDMC Document Number]],[3]Docs!$B:$F,4,0),"No Placeholder Yet")</f>
        <v>RES - Reserved Placeholder</v>
      </c>
      <c r="R176" s="33" t="str">
        <f>IFERROR(VLOOKUP(PPE_PH1_CDDL[[#This Row],[RDMC Document Number]],[3]Docs!$B:$F,5,0),"No Placeholder Yet")</f>
        <v>Pending</v>
      </c>
      <c r="S176" s="137">
        <f t="shared" si="16"/>
        <v>0</v>
      </c>
      <c r="T176" s="39" t="s">
        <v>147</v>
      </c>
      <c r="U176" s="39"/>
      <c r="V176" s="178">
        <v>46188</v>
      </c>
      <c r="W176" s="39" t="s">
        <v>348</v>
      </c>
      <c r="X176" s="39" t="s">
        <v>345</v>
      </c>
      <c r="Y176" s="39"/>
      <c r="Z176" s="39"/>
      <c r="AA176" s="39"/>
      <c r="AB176" s="152" t="s">
        <v>3165</v>
      </c>
    </row>
    <row r="177" spans="1:28" ht="21.75" customHeight="1" x14ac:dyDescent="0.25">
      <c r="A177" s="39" t="s">
        <v>30</v>
      </c>
      <c r="B177" s="39" t="s">
        <v>31</v>
      </c>
      <c r="C177" s="39" t="s">
        <v>5</v>
      </c>
      <c r="D177" s="39" t="s">
        <v>145</v>
      </c>
      <c r="E177" s="39" t="s">
        <v>342</v>
      </c>
      <c r="F177" s="128" t="s">
        <v>101</v>
      </c>
      <c r="G177" s="39" t="s">
        <v>35</v>
      </c>
      <c r="H177" s="39" t="str">
        <f t="shared" si="18"/>
        <v>6105AK124-0100-HLST-0005</v>
      </c>
      <c r="I177" s="39" t="str">
        <f t="shared" si="23"/>
        <v>Q24050972-09-0100-H-LST-0005</v>
      </c>
      <c r="J177" s="39"/>
      <c r="K177" s="33" t="str">
        <f>VLOOKUP(C177,'PPE WBS Codes'!$E$3:$F$79,2,0)</f>
        <v>Project Site Wide</v>
      </c>
      <c r="L177" s="39" t="s">
        <v>349</v>
      </c>
      <c r="M177" s="39" t="s">
        <v>344</v>
      </c>
      <c r="N177" s="33" t="str">
        <f t="shared" si="24"/>
        <v>Project Site Wide - Checklist Electrical Safety - CheckList</v>
      </c>
      <c r="O177" s="134"/>
      <c r="P177" s="134"/>
      <c r="Q177" s="33" t="str">
        <f>IFERROR(VLOOKUP(PPE_PH1_CDDL[[#This Row],[RDMC Document Number]],[3]Docs!$B:$F,4,0),"No Placeholder Yet")</f>
        <v>RES - Reserved Placeholder</v>
      </c>
      <c r="R177" s="33" t="str">
        <f>IFERROR(VLOOKUP(PPE_PH1_CDDL[[#This Row],[RDMC Document Number]],[3]Docs!$B:$F,5,0),"No Placeholder Yet")</f>
        <v>Pending</v>
      </c>
      <c r="S177" s="137">
        <f t="shared" si="16"/>
        <v>0</v>
      </c>
      <c r="T177" s="39" t="s">
        <v>147</v>
      </c>
      <c r="U177" s="39"/>
      <c r="V177" s="178">
        <v>46188</v>
      </c>
      <c r="W177" s="39" t="s">
        <v>350</v>
      </c>
      <c r="X177" s="39" t="s">
        <v>345</v>
      </c>
      <c r="Y177" s="39"/>
      <c r="Z177" s="39"/>
      <c r="AA177" s="39"/>
      <c r="AB177" s="152" t="s">
        <v>3165</v>
      </c>
    </row>
    <row r="178" spans="1:28" ht="21.75" customHeight="1" x14ac:dyDescent="0.25">
      <c r="A178" s="39" t="s">
        <v>30</v>
      </c>
      <c r="B178" s="39" t="s">
        <v>31</v>
      </c>
      <c r="C178" s="39" t="s">
        <v>5</v>
      </c>
      <c r="D178" s="39" t="s">
        <v>145</v>
      </c>
      <c r="E178" s="39" t="s">
        <v>342</v>
      </c>
      <c r="F178" s="128" t="s">
        <v>161</v>
      </c>
      <c r="G178" s="39" t="s">
        <v>35</v>
      </c>
      <c r="H178" s="39" t="str">
        <f t="shared" si="18"/>
        <v>6105AK124-0100-HLST-0006</v>
      </c>
      <c r="I178" s="39" t="str">
        <f t="shared" si="23"/>
        <v>Q24050972-09-0100-H-LST-0006</v>
      </c>
      <c r="J178" s="39"/>
      <c r="K178" s="33" t="str">
        <f>VLOOKUP(C178,'PPE WBS Codes'!$E$3:$F$79,2,0)</f>
        <v>Project Site Wide</v>
      </c>
      <c r="L178" s="39" t="s">
        <v>351</v>
      </c>
      <c r="M178" s="39" t="s">
        <v>344</v>
      </c>
      <c r="N178" s="33" t="str">
        <f t="shared" si="24"/>
        <v>Project Site Wide - Checklist Scaffolding Inspection - CheckList</v>
      </c>
      <c r="O178" s="134"/>
      <c r="P178" s="134"/>
      <c r="Q178" s="33" t="str">
        <f>IFERROR(VLOOKUP(PPE_PH1_CDDL[[#This Row],[RDMC Document Number]],[3]Docs!$B:$F,4,0),"No Placeholder Yet")</f>
        <v>RES - Reserved Placeholder</v>
      </c>
      <c r="R178" s="33" t="str">
        <f>IFERROR(VLOOKUP(PPE_PH1_CDDL[[#This Row],[RDMC Document Number]],[3]Docs!$B:$F,5,0),"No Placeholder Yet")</f>
        <v>Pending</v>
      </c>
      <c r="S178" s="137">
        <f t="shared" ref="S178:S239" si="25">IF(AND(O178&lt;&gt;"",P178&lt;&gt;"",R178="Approved"),100%,
 IF(AND(O178&lt;&gt;"",P178&lt;&gt;""),66.67%,
 IF(O178&lt;&gt;"",33.33%,
 0)))</f>
        <v>0</v>
      </c>
      <c r="T178" s="39" t="s">
        <v>147</v>
      </c>
      <c r="U178" s="39"/>
      <c r="V178" s="178">
        <v>46188</v>
      </c>
      <c r="W178" s="39" t="s">
        <v>352</v>
      </c>
      <c r="X178" s="39" t="s">
        <v>345</v>
      </c>
      <c r="Y178" s="39"/>
      <c r="Z178" s="39"/>
      <c r="AA178" s="39"/>
      <c r="AB178" s="152" t="s">
        <v>3165</v>
      </c>
    </row>
    <row r="179" spans="1:28" ht="21.75" customHeight="1" x14ac:dyDescent="0.25">
      <c r="A179" s="39" t="s">
        <v>30</v>
      </c>
      <c r="B179" s="39" t="s">
        <v>31</v>
      </c>
      <c r="C179" s="39" t="s">
        <v>5</v>
      </c>
      <c r="D179" s="39" t="s">
        <v>145</v>
      </c>
      <c r="E179" s="39" t="s">
        <v>342</v>
      </c>
      <c r="F179" s="128" t="s">
        <v>170</v>
      </c>
      <c r="G179" s="39" t="s">
        <v>35</v>
      </c>
      <c r="H179" s="39" t="str">
        <f t="shared" si="18"/>
        <v>6105AK124-0100-HLST-0007</v>
      </c>
      <c r="I179" s="39" t="str">
        <f t="shared" si="23"/>
        <v>Q24050972-09-0100-H-LST-0007</v>
      </c>
      <c r="J179" s="39"/>
      <c r="K179" s="33" t="str">
        <f>VLOOKUP(C179,'PPE WBS Codes'!$E$3:$F$79,2,0)</f>
        <v>Project Site Wide</v>
      </c>
      <c r="L179" s="39" t="s">
        <v>353</v>
      </c>
      <c r="M179" s="39" t="s">
        <v>344</v>
      </c>
      <c r="N179" s="33" t="str">
        <f t="shared" si="24"/>
        <v>Project Site Wide - Checklist Utility Clearance - CheckList</v>
      </c>
      <c r="O179" s="134"/>
      <c r="P179" s="134"/>
      <c r="Q179" s="33" t="str">
        <f>IFERROR(VLOOKUP(PPE_PH1_CDDL[[#This Row],[RDMC Document Number]],[3]Docs!$B:$F,4,0),"No Placeholder Yet")</f>
        <v>RES - Reserved Placeholder</v>
      </c>
      <c r="R179" s="33" t="str">
        <f>IFERROR(VLOOKUP(PPE_PH1_CDDL[[#This Row],[RDMC Document Number]],[3]Docs!$B:$F,5,0),"No Placeholder Yet")</f>
        <v>Pending</v>
      </c>
      <c r="S179" s="137">
        <f t="shared" si="25"/>
        <v>0</v>
      </c>
      <c r="T179" s="39" t="s">
        <v>147</v>
      </c>
      <c r="U179" s="39"/>
      <c r="V179" s="178">
        <v>46188</v>
      </c>
      <c r="W179" s="39" t="s">
        <v>354</v>
      </c>
      <c r="X179" s="39" t="s">
        <v>345</v>
      </c>
      <c r="Y179" s="39"/>
      <c r="Z179" s="39"/>
      <c r="AA179" s="39"/>
      <c r="AB179" s="152" t="s">
        <v>3165</v>
      </c>
    </row>
    <row r="180" spans="1:28" ht="21.75" customHeight="1" x14ac:dyDescent="0.25">
      <c r="A180" s="39" t="s">
        <v>30</v>
      </c>
      <c r="B180" s="39" t="s">
        <v>31</v>
      </c>
      <c r="C180" s="39" t="s">
        <v>5</v>
      </c>
      <c r="D180" s="39" t="s">
        <v>145</v>
      </c>
      <c r="E180" s="39" t="s">
        <v>342</v>
      </c>
      <c r="F180" s="128" t="s">
        <v>108</v>
      </c>
      <c r="G180" s="39" t="s">
        <v>35</v>
      </c>
      <c r="H180" s="39" t="str">
        <f t="shared" si="18"/>
        <v>6105AK124-0100-HLST-0008</v>
      </c>
      <c r="I180" s="39" t="str">
        <f t="shared" si="23"/>
        <v>Q24050972-09-0100-H-LST-0008</v>
      </c>
      <c r="J180" s="39"/>
      <c r="K180" s="33" t="str">
        <f>VLOOKUP(C180,'PPE WBS Codes'!$E$3:$F$79,2,0)</f>
        <v>Project Site Wide</v>
      </c>
      <c r="L180" s="39" t="s">
        <v>355</v>
      </c>
      <c r="M180" s="39" t="s">
        <v>344</v>
      </c>
      <c r="N180" s="33" t="str">
        <f t="shared" si="24"/>
        <v>Project Site Wide - Checklist Daily Excavation - CheckList</v>
      </c>
      <c r="O180" s="134"/>
      <c r="P180" s="134"/>
      <c r="Q180" s="33" t="str">
        <f>IFERROR(VLOOKUP(PPE_PH1_CDDL[[#This Row],[RDMC Document Number]],[3]Docs!$B:$F,4,0),"No Placeholder Yet")</f>
        <v>RES - Reserved Placeholder</v>
      </c>
      <c r="R180" s="33" t="str">
        <f>IFERROR(VLOOKUP(PPE_PH1_CDDL[[#This Row],[RDMC Document Number]],[3]Docs!$B:$F,5,0),"No Placeholder Yet")</f>
        <v>Pending</v>
      </c>
      <c r="S180" s="137">
        <f t="shared" si="25"/>
        <v>0</v>
      </c>
      <c r="T180" s="39" t="s">
        <v>147</v>
      </c>
      <c r="U180" s="39"/>
      <c r="V180" s="178">
        <v>46188</v>
      </c>
      <c r="W180" s="39" t="s">
        <v>356</v>
      </c>
      <c r="X180" s="39" t="s">
        <v>345</v>
      </c>
      <c r="Y180" s="39"/>
      <c r="Z180" s="39"/>
      <c r="AA180" s="39"/>
      <c r="AB180" s="152" t="s">
        <v>3165</v>
      </c>
    </row>
    <row r="181" spans="1:28" ht="21.75" customHeight="1" x14ac:dyDescent="0.25">
      <c r="A181" s="39" t="s">
        <v>30</v>
      </c>
      <c r="B181" s="39" t="s">
        <v>31</v>
      </c>
      <c r="C181" s="39" t="s">
        <v>5</v>
      </c>
      <c r="D181" s="39" t="s">
        <v>145</v>
      </c>
      <c r="E181" s="39" t="s">
        <v>342</v>
      </c>
      <c r="F181" s="128" t="s">
        <v>173</v>
      </c>
      <c r="G181" s="39" t="s">
        <v>35</v>
      </c>
      <c r="H181" s="39" t="str">
        <f t="shared" si="18"/>
        <v>6105AK124-0100-HLST-0009</v>
      </c>
      <c r="I181" s="39" t="str">
        <f t="shared" si="23"/>
        <v>Q24050972-09-0100-H-LST-0009</v>
      </c>
      <c r="J181" s="39"/>
      <c r="K181" s="33" t="str">
        <f>VLOOKUP(C181,'PPE WBS Codes'!$E$3:$F$79,2,0)</f>
        <v>Project Site Wide</v>
      </c>
      <c r="L181" s="39" t="s">
        <v>357</v>
      </c>
      <c r="M181" s="39" t="s">
        <v>344</v>
      </c>
      <c r="N181" s="33" t="str">
        <f t="shared" si="24"/>
        <v>Project Site Wide - Checklist Crane-Suspended Personnel Platform Approval - CheckList</v>
      </c>
      <c r="O181" s="134"/>
      <c r="P181" s="134"/>
      <c r="Q181" s="33" t="str">
        <f>IFERROR(VLOOKUP(PPE_PH1_CDDL[[#This Row],[RDMC Document Number]],[3]Docs!$B:$F,4,0),"No Placeholder Yet")</f>
        <v>RES - Reserved Placeholder</v>
      </c>
      <c r="R181" s="33" t="str">
        <f>IFERROR(VLOOKUP(PPE_PH1_CDDL[[#This Row],[RDMC Document Number]],[3]Docs!$B:$F,5,0),"No Placeholder Yet")</f>
        <v>Pending</v>
      </c>
      <c r="S181" s="137">
        <f t="shared" si="25"/>
        <v>0</v>
      </c>
      <c r="T181" s="39" t="s">
        <v>147</v>
      </c>
      <c r="U181" s="39"/>
      <c r="V181" s="178">
        <v>46188</v>
      </c>
      <c r="W181" s="39" t="s">
        <v>358</v>
      </c>
      <c r="X181" s="39" t="s">
        <v>345</v>
      </c>
      <c r="Y181" s="39"/>
      <c r="Z181" s="39"/>
      <c r="AA181" s="39"/>
      <c r="AB181" s="152" t="s">
        <v>3165</v>
      </c>
    </row>
    <row r="182" spans="1:28" ht="21.75" customHeight="1" x14ac:dyDescent="0.25">
      <c r="A182" s="39" t="s">
        <v>30</v>
      </c>
      <c r="B182" s="39" t="s">
        <v>31</v>
      </c>
      <c r="C182" s="39" t="s">
        <v>5</v>
      </c>
      <c r="D182" s="39" t="s">
        <v>145</v>
      </c>
      <c r="E182" s="39" t="s">
        <v>342</v>
      </c>
      <c r="F182" s="128" t="s">
        <v>184</v>
      </c>
      <c r="G182" s="39" t="s">
        <v>35</v>
      </c>
      <c r="H182" s="39" t="str">
        <f t="shared" si="18"/>
        <v>6105AK124-0100-HLST-0010</v>
      </c>
      <c r="I182" s="39" t="str">
        <f t="shared" si="23"/>
        <v>Q24050972-09-0100-H-LST-0010</v>
      </c>
      <c r="J182" s="39"/>
      <c r="K182" s="33" t="str">
        <f>VLOOKUP(C182,'PPE WBS Codes'!$E$3:$F$79,2,0)</f>
        <v>Project Site Wide</v>
      </c>
      <c r="L182" s="39" t="s">
        <v>359</v>
      </c>
      <c r="M182" s="39" t="s">
        <v>344</v>
      </c>
      <c r="N182" s="33" t="str">
        <f t="shared" si="24"/>
        <v>Project Site Wide - Checklist First Aid and AED Inspection - CheckList</v>
      </c>
      <c r="O182" s="134"/>
      <c r="P182" s="134"/>
      <c r="Q182" s="33" t="str">
        <f>IFERROR(VLOOKUP(PPE_PH1_CDDL[[#This Row],[RDMC Document Number]],[3]Docs!$B:$F,4,0),"No Placeholder Yet")</f>
        <v>RES - Reserved Placeholder</v>
      </c>
      <c r="R182" s="33" t="str">
        <f>IFERROR(VLOOKUP(PPE_PH1_CDDL[[#This Row],[RDMC Document Number]],[3]Docs!$B:$F,5,0),"No Placeholder Yet")</f>
        <v>Pending</v>
      </c>
      <c r="S182" s="137">
        <f t="shared" si="25"/>
        <v>0</v>
      </c>
      <c r="T182" s="39" t="s">
        <v>147</v>
      </c>
      <c r="U182" s="39"/>
      <c r="V182" s="178">
        <v>46188</v>
      </c>
      <c r="W182" s="39" t="s">
        <v>360</v>
      </c>
      <c r="X182" s="39" t="s">
        <v>345</v>
      </c>
      <c r="Y182" s="39"/>
      <c r="Z182" s="39"/>
      <c r="AA182" s="39"/>
      <c r="AB182" s="152" t="s">
        <v>3165</v>
      </c>
    </row>
    <row r="183" spans="1:28" ht="21.75" customHeight="1" x14ac:dyDescent="0.25">
      <c r="A183" s="39" t="s">
        <v>30</v>
      </c>
      <c r="B183" s="39" t="s">
        <v>31</v>
      </c>
      <c r="C183" s="39" t="s">
        <v>5</v>
      </c>
      <c r="D183" s="39" t="s">
        <v>145</v>
      </c>
      <c r="E183" s="39" t="s">
        <v>342</v>
      </c>
      <c r="F183" s="128" t="s">
        <v>187</v>
      </c>
      <c r="G183" s="39" t="s">
        <v>35</v>
      </c>
      <c r="H183" s="39" t="str">
        <f t="shared" si="18"/>
        <v>6105AK124-0100-HLST-0011</v>
      </c>
      <c r="I183" s="39" t="str">
        <f t="shared" si="23"/>
        <v>Q24050972-09-0100-H-LST-0011</v>
      </c>
      <c r="J183" s="39"/>
      <c r="K183" s="33" t="str">
        <f>VLOOKUP(C183,'PPE WBS Codes'!$E$3:$F$79,2,0)</f>
        <v>Project Site Wide</v>
      </c>
      <c r="L183" s="39" t="s">
        <v>361</v>
      </c>
      <c r="M183" s="39" t="s">
        <v>344</v>
      </c>
      <c r="N183" s="33" t="str">
        <f t="shared" si="24"/>
        <v>Project Site Wide - Checklist Violence in the Workplace - CheckList</v>
      </c>
      <c r="O183" s="134"/>
      <c r="P183" s="134"/>
      <c r="Q183" s="33" t="str">
        <f>IFERROR(VLOOKUP(PPE_PH1_CDDL[[#This Row],[RDMC Document Number]],[3]Docs!$B:$F,4,0),"No Placeholder Yet")</f>
        <v>RES - Reserved Placeholder</v>
      </c>
      <c r="R183" s="33" t="str">
        <f>IFERROR(VLOOKUP(PPE_PH1_CDDL[[#This Row],[RDMC Document Number]],[3]Docs!$B:$F,5,0),"No Placeholder Yet")</f>
        <v>Pending</v>
      </c>
      <c r="S183" s="137">
        <f t="shared" si="25"/>
        <v>0</v>
      </c>
      <c r="T183" s="39" t="s">
        <v>147</v>
      </c>
      <c r="U183" s="39"/>
      <c r="V183" s="178">
        <v>46188</v>
      </c>
      <c r="W183" s="39" t="s">
        <v>362</v>
      </c>
      <c r="X183" s="39" t="s">
        <v>362</v>
      </c>
      <c r="Y183" s="39"/>
      <c r="Z183" s="39"/>
      <c r="AA183" s="39"/>
      <c r="AB183" s="152" t="s">
        <v>3165</v>
      </c>
    </row>
    <row r="184" spans="1:28" ht="21.75" customHeight="1" x14ac:dyDescent="0.25">
      <c r="A184" s="39" t="s">
        <v>30</v>
      </c>
      <c r="B184" s="39" t="s">
        <v>31</v>
      </c>
      <c r="C184" s="39" t="s">
        <v>5</v>
      </c>
      <c r="D184" s="39" t="s">
        <v>145</v>
      </c>
      <c r="E184" s="39" t="s">
        <v>342</v>
      </c>
      <c r="F184" s="128" t="s">
        <v>213</v>
      </c>
      <c r="G184" s="39" t="s">
        <v>35</v>
      </c>
      <c r="H184" s="39" t="str">
        <f t="shared" si="18"/>
        <v>6105AK124-0100-HLST-0012</v>
      </c>
      <c r="I184" s="39" t="str">
        <f t="shared" si="23"/>
        <v>Q24050972-09-0100-H-LST-0012</v>
      </c>
      <c r="J184" s="39"/>
      <c r="K184" s="33" t="str">
        <f>VLOOKUP(C184,'PPE WBS Codes'!$E$3:$F$79,2,0)</f>
        <v>Project Site Wide</v>
      </c>
      <c r="L184" s="39" t="s">
        <v>363</v>
      </c>
      <c r="M184" s="39" t="s">
        <v>344</v>
      </c>
      <c r="N184" s="33" t="str">
        <f t="shared" si="24"/>
        <v>Project Site Wide - Manual Handling Assessment - CheckList</v>
      </c>
      <c r="O184" s="134"/>
      <c r="P184" s="134"/>
      <c r="Q184" s="33" t="str">
        <f>IFERROR(VLOOKUP(PPE_PH1_CDDL[[#This Row],[RDMC Document Number]],[3]Docs!$B:$F,4,0),"No Placeholder Yet")</f>
        <v>RES - Reserved Placeholder</v>
      </c>
      <c r="R184" s="33" t="str">
        <f>IFERROR(VLOOKUP(PPE_PH1_CDDL[[#This Row],[RDMC Document Number]],[3]Docs!$B:$F,5,0),"No Placeholder Yet")</f>
        <v>Pending</v>
      </c>
      <c r="S184" s="137">
        <f t="shared" si="25"/>
        <v>0</v>
      </c>
      <c r="T184" s="39" t="s">
        <v>147</v>
      </c>
      <c r="U184" s="39"/>
      <c r="V184" s="178">
        <v>46188</v>
      </c>
      <c r="W184" s="39" t="s">
        <v>364</v>
      </c>
      <c r="X184" s="39" t="s">
        <v>345</v>
      </c>
      <c r="Y184" s="39"/>
      <c r="Z184" s="39"/>
      <c r="AA184" s="39"/>
      <c r="AB184" s="152" t="s">
        <v>3165</v>
      </c>
    </row>
    <row r="185" spans="1:28" ht="21.75" customHeight="1" x14ac:dyDescent="0.25">
      <c r="A185" s="39" t="s">
        <v>30</v>
      </c>
      <c r="B185" s="39" t="s">
        <v>31</v>
      </c>
      <c r="C185" s="39" t="s">
        <v>5</v>
      </c>
      <c r="D185" s="39" t="s">
        <v>145</v>
      </c>
      <c r="E185" s="39" t="s">
        <v>342</v>
      </c>
      <c r="F185" s="128" t="s">
        <v>215</v>
      </c>
      <c r="G185" s="39" t="s">
        <v>35</v>
      </c>
      <c r="H185" s="39" t="str">
        <f t="shared" si="18"/>
        <v>6105AK124-0100-HLST-0013</v>
      </c>
      <c r="I185" s="39" t="str">
        <f t="shared" si="23"/>
        <v>Q24050972-09-0100-H-LST-0013</v>
      </c>
      <c r="J185" s="39"/>
      <c r="K185" s="33" t="str">
        <f>VLOOKUP(C185,'PPE WBS Codes'!$E$3:$F$79,2,0)</f>
        <v>Project Site Wide</v>
      </c>
      <c r="L185" s="39" t="s">
        <v>365</v>
      </c>
      <c r="M185" s="39" t="s">
        <v>344</v>
      </c>
      <c r="N185" s="33" t="str">
        <f t="shared" si="24"/>
        <v>Project Site Wide - Employment Medical Examination Form - CheckList</v>
      </c>
      <c r="O185" s="134"/>
      <c r="P185" s="134"/>
      <c r="Q185" s="33" t="str">
        <f>IFERROR(VLOOKUP(PPE_PH1_CDDL[[#This Row],[RDMC Document Number]],[3]Docs!$B:$F,4,0),"No Placeholder Yet")</f>
        <v>RES - Reserved Placeholder</v>
      </c>
      <c r="R185" s="33" t="str">
        <f>IFERROR(VLOOKUP(PPE_PH1_CDDL[[#This Row],[RDMC Document Number]],[3]Docs!$B:$F,5,0),"No Placeholder Yet")</f>
        <v>Pending</v>
      </c>
      <c r="S185" s="137">
        <f t="shared" si="25"/>
        <v>0</v>
      </c>
      <c r="T185" s="39" t="s">
        <v>147</v>
      </c>
      <c r="U185" s="39"/>
      <c r="V185" s="178">
        <v>46188</v>
      </c>
      <c r="W185" s="39" t="s">
        <v>365</v>
      </c>
      <c r="X185" s="39" t="s">
        <v>345</v>
      </c>
      <c r="Y185" s="39"/>
      <c r="Z185" s="39"/>
      <c r="AA185" s="39"/>
      <c r="AB185" s="152" t="s">
        <v>3165</v>
      </c>
    </row>
    <row r="186" spans="1:28" ht="21.75" customHeight="1" x14ac:dyDescent="0.25">
      <c r="A186" s="39" t="s">
        <v>30</v>
      </c>
      <c r="B186" s="39" t="s">
        <v>31</v>
      </c>
      <c r="C186" s="39" t="s">
        <v>5</v>
      </c>
      <c r="D186" s="39" t="s">
        <v>145</v>
      </c>
      <c r="E186" s="39" t="s">
        <v>342</v>
      </c>
      <c r="F186" s="128" t="s">
        <v>217</v>
      </c>
      <c r="G186" s="39" t="s">
        <v>35</v>
      </c>
      <c r="H186" s="39" t="str">
        <f t="shared" si="18"/>
        <v>6105AK124-0100-HLST-0014</v>
      </c>
      <c r="I186" s="39" t="str">
        <f t="shared" si="23"/>
        <v>Q24050972-09-0100-H-LST-0014</v>
      </c>
      <c r="J186" s="39"/>
      <c r="K186" s="33" t="str">
        <f>VLOOKUP(C186,'PPE WBS Codes'!$E$3:$F$79,2,0)</f>
        <v>Project Site Wide</v>
      </c>
      <c r="L186" s="39" t="s">
        <v>366</v>
      </c>
      <c r="M186" s="39" t="s">
        <v>344</v>
      </c>
      <c r="N186" s="33" t="str">
        <f t="shared" si="24"/>
        <v>Project Site Wide - PPE Assessment - CheckList</v>
      </c>
      <c r="O186" s="134"/>
      <c r="P186" s="134"/>
      <c r="Q186" s="33" t="str">
        <f>IFERROR(VLOOKUP(PPE_PH1_CDDL[[#This Row],[RDMC Document Number]],[3]Docs!$B:$F,4,0),"No Placeholder Yet")</f>
        <v>RES - Reserved Placeholder</v>
      </c>
      <c r="R186" s="33" t="str">
        <f>IFERROR(VLOOKUP(PPE_PH1_CDDL[[#This Row],[RDMC Document Number]],[3]Docs!$B:$F,5,0),"No Placeholder Yet")</f>
        <v>Pending</v>
      </c>
      <c r="S186" s="137">
        <f t="shared" si="25"/>
        <v>0</v>
      </c>
      <c r="T186" s="39" t="s">
        <v>147</v>
      </c>
      <c r="U186" s="39"/>
      <c r="V186" s="178">
        <v>46188</v>
      </c>
      <c r="W186" s="39" t="s">
        <v>366</v>
      </c>
      <c r="X186" s="39" t="s">
        <v>345</v>
      </c>
      <c r="Y186" s="39"/>
      <c r="Z186" s="39"/>
      <c r="AA186" s="39"/>
      <c r="AB186" s="152" t="s">
        <v>3165</v>
      </c>
    </row>
    <row r="187" spans="1:28" ht="21.75" customHeight="1" x14ac:dyDescent="0.25">
      <c r="A187" s="39" t="s">
        <v>30</v>
      </c>
      <c r="B187" s="39" t="s">
        <v>31</v>
      </c>
      <c r="C187" s="39" t="s">
        <v>5</v>
      </c>
      <c r="D187" s="39" t="s">
        <v>145</v>
      </c>
      <c r="E187" s="39" t="s">
        <v>342</v>
      </c>
      <c r="F187" s="128" t="s">
        <v>219</v>
      </c>
      <c r="G187" s="39" t="s">
        <v>35</v>
      </c>
      <c r="H187" s="39" t="str">
        <f t="shared" si="18"/>
        <v>6105AK124-0100-HLST-0015</v>
      </c>
      <c r="I187" s="39" t="str">
        <f t="shared" si="23"/>
        <v>Q24050972-09-0100-H-LST-0015</v>
      </c>
      <c r="J187" s="39"/>
      <c r="K187" s="33" t="str">
        <f>VLOOKUP(C187,'PPE WBS Codes'!$E$3:$F$79,2,0)</f>
        <v>Project Site Wide</v>
      </c>
      <c r="L187" s="39" t="s">
        <v>367</v>
      </c>
      <c r="M187" s="39" t="s">
        <v>344</v>
      </c>
      <c r="N187" s="39" t="str">
        <f t="shared" si="24"/>
        <v>Project Site Wide - Workstation DSE Assessment Form - CheckList</v>
      </c>
      <c r="O187" s="134"/>
      <c r="P187" s="134"/>
      <c r="Q187" s="33" t="str">
        <f>IFERROR(VLOOKUP(PPE_PH1_CDDL[[#This Row],[RDMC Document Number]],[3]Docs!$B:$F,4,0),"No Placeholder Yet")</f>
        <v>RES - Reserved Placeholder</v>
      </c>
      <c r="R187" s="33" t="str">
        <f>IFERROR(VLOOKUP(PPE_PH1_CDDL[[#This Row],[RDMC Document Number]],[3]Docs!$B:$F,5,0),"No Placeholder Yet")</f>
        <v>Pending</v>
      </c>
      <c r="S187" s="137">
        <f t="shared" si="25"/>
        <v>0</v>
      </c>
      <c r="T187" s="39" t="s">
        <v>147</v>
      </c>
      <c r="U187" s="39"/>
      <c r="V187" s="178">
        <v>46188</v>
      </c>
      <c r="W187" s="39" t="s">
        <v>367</v>
      </c>
      <c r="X187" s="39" t="s">
        <v>345</v>
      </c>
      <c r="Y187" s="39"/>
      <c r="Z187" s="39"/>
      <c r="AA187" s="39"/>
      <c r="AB187" s="152" t="s">
        <v>3165</v>
      </c>
    </row>
    <row r="188" spans="1:28" ht="21.75" customHeight="1" x14ac:dyDescent="0.25">
      <c r="A188" s="39" t="s">
        <v>30</v>
      </c>
      <c r="B188" s="39" t="s">
        <v>31</v>
      </c>
      <c r="C188" s="39" t="s">
        <v>5</v>
      </c>
      <c r="D188" s="39" t="s">
        <v>145</v>
      </c>
      <c r="E188" s="39" t="s">
        <v>342</v>
      </c>
      <c r="F188" s="128" t="s">
        <v>88</v>
      </c>
      <c r="G188" s="39" t="s">
        <v>35</v>
      </c>
      <c r="H188" s="39" t="str">
        <f t="shared" si="18"/>
        <v>6105AK124-0100-HLST-0016</v>
      </c>
      <c r="I188" s="39" t="str">
        <f t="shared" si="23"/>
        <v>Q24050972-09-0100-H-LST-0016</v>
      </c>
      <c r="J188" s="39"/>
      <c r="K188" s="33" t="str">
        <f>VLOOKUP(C188,'PPE WBS Codes'!$E$3:$F$79,2,0)</f>
        <v>Project Site Wide</v>
      </c>
      <c r="L188" s="39" t="s">
        <v>368</v>
      </c>
      <c r="M188" s="39" t="s">
        <v>344</v>
      </c>
      <c r="N188" s="39" t="str">
        <f t="shared" si="24"/>
        <v>Project Site Wide - PPE Inspection - CheckList</v>
      </c>
      <c r="O188" s="134"/>
      <c r="P188" s="134"/>
      <c r="Q188" s="33" t="str">
        <f>IFERROR(VLOOKUP(PPE_PH1_CDDL[[#This Row],[RDMC Document Number]],[3]Docs!$B:$F,4,0),"No Placeholder Yet")</f>
        <v>RES - Reserved Placeholder</v>
      </c>
      <c r="R188" s="33" t="str">
        <f>IFERROR(VLOOKUP(PPE_PH1_CDDL[[#This Row],[RDMC Document Number]],[3]Docs!$B:$F,5,0),"No Placeholder Yet")</f>
        <v>Pending</v>
      </c>
      <c r="S188" s="137">
        <f t="shared" si="25"/>
        <v>0</v>
      </c>
      <c r="T188" s="39" t="s">
        <v>147</v>
      </c>
      <c r="U188" s="39"/>
      <c r="V188" s="178">
        <v>46188</v>
      </c>
      <c r="W188" s="39" t="s">
        <v>368</v>
      </c>
      <c r="X188" s="39" t="s">
        <v>369</v>
      </c>
      <c r="Y188" s="39"/>
      <c r="Z188" s="39"/>
      <c r="AA188" s="39"/>
      <c r="AB188" s="152" t="s">
        <v>3165</v>
      </c>
    </row>
    <row r="189" spans="1:28" ht="21.75" customHeight="1" x14ac:dyDescent="0.25">
      <c r="A189" s="39" t="s">
        <v>30</v>
      </c>
      <c r="B189" s="39" t="s">
        <v>31</v>
      </c>
      <c r="C189" s="39" t="s">
        <v>5</v>
      </c>
      <c r="D189" s="39" t="s">
        <v>145</v>
      </c>
      <c r="E189" s="39" t="s">
        <v>342</v>
      </c>
      <c r="F189" s="128" t="s">
        <v>143</v>
      </c>
      <c r="G189" s="39" t="s">
        <v>35</v>
      </c>
      <c r="H189" s="39" t="str">
        <f t="shared" si="18"/>
        <v>6105AK124-0100-HLST-0017</v>
      </c>
      <c r="I189" s="39" t="str">
        <f t="shared" si="23"/>
        <v>Q24050972-09-0100-H-LST-0017</v>
      </c>
      <c r="J189" s="39"/>
      <c r="K189" s="33" t="str">
        <f>VLOOKUP(C189,'PPE WBS Codes'!$E$3:$F$79,2,0)</f>
        <v>Project Site Wide</v>
      </c>
      <c r="L189" s="39" t="s">
        <v>370</v>
      </c>
      <c r="M189" s="39" t="s">
        <v>371</v>
      </c>
      <c r="N189" s="39" t="str">
        <f t="shared" si="24"/>
        <v>Project Site Wide - Lifting Equipment and Accessories - Register</v>
      </c>
      <c r="O189" s="134"/>
      <c r="P189" s="134"/>
      <c r="Q189" s="33" t="str">
        <f>IFERROR(VLOOKUP(PPE_PH1_CDDL[[#This Row],[RDMC Document Number]],[3]Docs!$B:$F,4,0),"No Placeholder Yet")</f>
        <v>RES - Reserved Placeholder</v>
      </c>
      <c r="R189" s="33" t="str">
        <f>IFERROR(VLOOKUP(PPE_PH1_CDDL[[#This Row],[RDMC Document Number]],[3]Docs!$B:$F,5,0),"No Placeholder Yet")</f>
        <v>Pending</v>
      </c>
      <c r="S189" s="137">
        <f t="shared" si="25"/>
        <v>0</v>
      </c>
      <c r="T189" s="39" t="s">
        <v>147</v>
      </c>
      <c r="U189" s="39"/>
      <c r="V189" s="178">
        <v>46188</v>
      </c>
      <c r="W189" s="39" t="s">
        <v>370</v>
      </c>
      <c r="X189" s="39" t="s">
        <v>371</v>
      </c>
      <c r="Y189" s="39"/>
      <c r="Z189" s="39"/>
      <c r="AA189" s="39"/>
      <c r="AB189" s="152" t="s">
        <v>3165</v>
      </c>
    </row>
    <row r="190" spans="1:28" ht="21.75" customHeight="1" x14ac:dyDescent="0.25">
      <c r="A190" s="39" t="s">
        <v>30</v>
      </c>
      <c r="B190" s="39" t="s">
        <v>31</v>
      </c>
      <c r="C190" s="39" t="s">
        <v>5</v>
      </c>
      <c r="D190" s="39" t="s">
        <v>145</v>
      </c>
      <c r="E190" s="39" t="s">
        <v>342</v>
      </c>
      <c r="F190" s="128" t="s">
        <v>223</v>
      </c>
      <c r="G190" s="39" t="s">
        <v>35</v>
      </c>
      <c r="H190" s="39" t="str">
        <f t="shared" ref="H190:H251" si="26">A190&amp;B190&amp;"-"&amp;C190&amp;"-"&amp;D190&amp;E190&amp;"-"&amp;F190</f>
        <v>6105AK124-0100-HLST-0018</v>
      </c>
      <c r="I190" s="39" t="str">
        <f t="shared" si="23"/>
        <v>Q24050972-09-0100-H-LST-0018</v>
      </c>
      <c r="J190" s="39"/>
      <c r="K190" s="33" t="str">
        <f>VLOOKUP(C190,'PPE WBS Codes'!$E$3:$F$79,2,0)</f>
        <v>Project Site Wide</v>
      </c>
      <c r="L190" s="39" t="s">
        <v>372</v>
      </c>
      <c r="M190" s="39" t="s">
        <v>371</v>
      </c>
      <c r="N190" s="39" t="str">
        <f t="shared" si="24"/>
        <v>Project Site Wide - Register Hazardous Materials - Register</v>
      </c>
      <c r="O190" s="134"/>
      <c r="P190" s="134"/>
      <c r="Q190" s="33" t="str">
        <f>IFERROR(VLOOKUP(PPE_PH1_CDDL[[#This Row],[RDMC Document Number]],[3]Docs!$B:$F,4,0),"No Placeholder Yet")</f>
        <v>RES - Reserved Placeholder</v>
      </c>
      <c r="R190" s="33" t="str">
        <f>IFERROR(VLOOKUP(PPE_PH1_CDDL[[#This Row],[RDMC Document Number]],[3]Docs!$B:$F,5,0),"No Placeholder Yet")</f>
        <v>Pending</v>
      </c>
      <c r="S190" s="137">
        <f t="shared" si="25"/>
        <v>0</v>
      </c>
      <c r="T190" s="39" t="s">
        <v>147</v>
      </c>
      <c r="U190" s="39"/>
      <c r="V190" s="178">
        <v>46188</v>
      </c>
      <c r="W190" s="39" t="s">
        <v>373</v>
      </c>
      <c r="X190" s="39" t="s">
        <v>371</v>
      </c>
      <c r="Y190" s="39"/>
      <c r="Z190" s="39"/>
      <c r="AA190" s="39"/>
      <c r="AB190" s="152" t="s">
        <v>3165</v>
      </c>
    </row>
    <row r="191" spans="1:28" ht="21.75" customHeight="1" x14ac:dyDescent="0.25">
      <c r="A191" s="39" t="s">
        <v>30</v>
      </c>
      <c r="B191" s="39" t="s">
        <v>31</v>
      </c>
      <c r="C191" s="39" t="s">
        <v>5</v>
      </c>
      <c r="D191" s="39" t="s">
        <v>145</v>
      </c>
      <c r="E191" s="39" t="s">
        <v>342</v>
      </c>
      <c r="F191" s="128" t="s">
        <v>150</v>
      </c>
      <c r="G191" s="39" t="s">
        <v>35</v>
      </c>
      <c r="H191" s="39" t="str">
        <f t="shared" si="26"/>
        <v>6105AK124-0100-HLST-0019</v>
      </c>
      <c r="I191" s="39" t="str">
        <f t="shared" si="23"/>
        <v>Q24050972-09-0100-H-LST-0019</v>
      </c>
      <c r="J191" s="39"/>
      <c r="K191" s="33" t="str">
        <f>VLOOKUP(C191,'PPE WBS Codes'!$E$3:$F$79,2,0)</f>
        <v>Project Site Wide</v>
      </c>
      <c r="L191" s="39" t="s">
        <v>374</v>
      </c>
      <c r="M191" s="39" t="s">
        <v>371</v>
      </c>
      <c r="N191" s="39" t="str">
        <f t="shared" si="24"/>
        <v>Project Site Wide - Register Plant and Equipment - Register</v>
      </c>
      <c r="O191" s="134"/>
      <c r="P191" s="134"/>
      <c r="Q191" s="33" t="str">
        <f>IFERROR(VLOOKUP(PPE_PH1_CDDL[[#This Row],[RDMC Document Number]],[3]Docs!$B:$F,4,0),"No Placeholder Yet")</f>
        <v>RES - Reserved Placeholder</v>
      </c>
      <c r="R191" s="33" t="str">
        <f>IFERROR(VLOOKUP(PPE_PH1_CDDL[[#This Row],[RDMC Document Number]],[3]Docs!$B:$F,5,0),"No Placeholder Yet")</f>
        <v>Pending</v>
      </c>
      <c r="S191" s="137">
        <f t="shared" si="25"/>
        <v>0</v>
      </c>
      <c r="T191" s="39" t="s">
        <v>147</v>
      </c>
      <c r="U191" s="39"/>
      <c r="V191" s="178">
        <v>46188</v>
      </c>
      <c r="W191" s="39" t="s">
        <v>375</v>
      </c>
      <c r="X191" s="39" t="s">
        <v>371</v>
      </c>
      <c r="Y191" s="39"/>
      <c r="Z191" s="39"/>
      <c r="AA191" s="39"/>
      <c r="AB191" s="152" t="s">
        <v>3165</v>
      </c>
    </row>
    <row r="192" spans="1:28" ht="21.75" customHeight="1" x14ac:dyDescent="0.25">
      <c r="A192" s="39" t="s">
        <v>30</v>
      </c>
      <c r="B192" s="39" t="s">
        <v>31</v>
      </c>
      <c r="C192" s="39" t="s">
        <v>5</v>
      </c>
      <c r="D192" s="39" t="s">
        <v>145</v>
      </c>
      <c r="E192" s="39" t="s">
        <v>342</v>
      </c>
      <c r="F192" s="128" t="s">
        <v>226</v>
      </c>
      <c r="G192" s="39" t="s">
        <v>35</v>
      </c>
      <c r="H192" s="39" t="str">
        <f t="shared" si="26"/>
        <v>6105AK124-0100-HLST-0020</v>
      </c>
      <c r="I192" s="39" t="str">
        <f t="shared" si="23"/>
        <v>Q24050972-09-0100-H-LST-0020</v>
      </c>
      <c r="J192" s="39"/>
      <c r="K192" s="33" t="str">
        <f>VLOOKUP(C192,'PPE WBS Codes'!$E$3:$F$79,2,0)</f>
        <v>Project Site Wide</v>
      </c>
      <c r="L192" s="39" t="s">
        <v>376</v>
      </c>
      <c r="M192" s="39" t="s">
        <v>371</v>
      </c>
      <c r="N192" s="39" t="str">
        <f t="shared" si="24"/>
        <v>Project Site Wide - Register Training First Aider - Register</v>
      </c>
      <c r="O192" s="134"/>
      <c r="P192" s="134"/>
      <c r="Q192" s="33" t="str">
        <f>IFERROR(VLOOKUP(PPE_PH1_CDDL[[#This Row],[RDMC Document Number]],[3]Docs!$B:$F,4,0),"No Placeholder Yet")</f>
        <v>RES - Reserved Placeholder</v>
      </c>
      <c r="R192" s="33" t="str">
        <f>IFERROR(VLOOKUP(PPE_PH1_CDDL[[#This Row],[RDMC Document Number]],[3]Docs!$B:$F,5,0),"No Placeholder Yet")</f>
        <v>Pending</v>
      </c>
      <c r="S192" s="137">
        <f t="shared" si="25"/>
        <v>0</v>
      </c>
      <c r="T192" s="39" t="s">
        <v>147</v>
      </c>
      <c r="U192" s="39"/>
      <c r="V192" s="178">
        <v>46188</v>
      </c>
      <c r="W192" s="39" t="s">
        <v>377</v>
      </c>
      <c r="X192" s="39" t="s">
        <v>371</v>
      </c>
      <c r="Y192" s="39"/>
      <c r="Z192" s="39"/>
      <c r="AA192" s="39"/>
      <c r="AB192" s="152" t="s">
        <v>3165</v>
      </c>
    </row>
    <row r="193" spans="1:28" ht="21.75" customHeight="1" x14ac:dyDescent="0.25">
      <c r="A193" s="39" t="s">
        <v>30</v>
      </c>
      <c r="B193" s="39" t="s">
        <v>31</v>
      </c>
      <c r="C193" s="39" t="s">
        <v>5</v>
      </c>
      <c r="D193" s="39" t="s">
        <v>145</v>
      </c>
      <c r="E193" s="39" t="s">
        <v>342</v>
      </c>
      <c r="F193" s="128" t="s">
        <v>228</v>
      </c>
      <c r="G193" s="39" t="s">
        <v>35</v>
      </c>
      <c r="H193" s="39" t="str">
        <f t="shared" si="26"/>
        <v>6105AK124-0100-HLST-0021</v>
      </c>
      <c r="I193" s="39" t="str">
        <f t="shared" si="23"/>
        <v>Q24050972-09-0100-H-LST-0021</v>
      </c>
      <c r="J193" s="39"/>
      <c r="K193" s="33" t="str">
        <f>VLOOKUP(C193,'PPE WBS Codes'!$E$3:$F$79,2,0)</f>
        <v>Project Site Wide</v>
      </c>
      <c r="L193" s="39" t="s">
        <v>378</v>
      </c>
      <c r="M193" s="39" t="s">
        <v>344</v>
      </c>
      <c r="N193" s="39" t="str">
        <f t="shared" si="24"/>
        <v>Project Site Wide - Reporting 24 hr. Initial Incident - CheckList</v>
      </c>
      <c r="O193" s="134"/>
      <c r="P193" s="134"/>
      <c r="Q193" s="33" t="str">
        <f>IFERROR(VLOOKUP(PPE_PH1_CDDL[[#This Row],[RDMC Document Number]],[3]Docs!$B:$F,4,0),"No Placeholder Yet")</f>
        <v>RES - Reserved Placeholder</v>
      </c>
      <c r="R193" s="33" t="str">
        <f>IFERROR(VLOOKUP(PPE_PH1_CDDL[[#This Row],[RDMC Document Number]],[3]Docs!$B:$F,5,0),"No Placeholder Yet")</f>
        <v>Pending</v>
      </c>
      <c r="S193" s="137">
        <f t="shared" si="25"/>
        <v>0</v>
      </c>
      <c r="T193" s="39" t="s">
        <v>147</v>
      </c>
      <c r="U193" s="39"/>
      <c r="V193" s="178">
        <v>46188</v>
      </c>
      <c r="W193" s="39" t="s">
        <v>379</v>
      </c>
      <c r="X193" s="39" t="s">
        <v>345</v>
      </c>
      <c r="Y193" s="39"/>
      <c r="Z193" s="39"/>
      <c r="AA193" s="39"/>
      <c r="AB193" s="152" t="s">
        <v>3165</v>
      </c>
    </row>
    <row r="194" spans="1:28" ht="21.75" customHeight="1" x14ac:dyDescent="0.25">
      <c r="A194" s="39" t="s">
        <v>30</v>
      </c>
      <c r="B194" s="39" t="s">
        <v>31</v>
      </c>
      <c r="C194" s="39" t="s">
        <v>5</v>
      </c>
      <c r="D194" s="39" t="s">
        <v>145</v>
      </c>
      <c r="E194" s="39" t="s">
        <v>342</v>
      </c>
      <c r="F194" s="128" t="s">
        <v>231</v>
      </c>
      <c r="G194" s="39" t="s">
        <v>35</v>
      </c>
      <c r="H194" s="39" t="str">
        <f t="shared" si="26"/>
        <v>6105AK124-0100-HLST-0022</v>
      </c>
      <c r="I194" s="39" t="str">
        <f t="shared" si="23"/>
        <v>Q24050972-09-0100-H-LST-0022</v>
      </c>
      <c r="J194" s="39"/>
      <c r="K194" s="33" t="str">
        <f>VLOOKUP(C194,'PPE WBS Codes'!$E$3:$F$79,2,0)</f>
        <v>Project Site Wide</v>
      </c>
      <c r="L194" s="39" t="s">
        <v>380</v>
      </c>
      <c r="M194" s="39" t="s">
        <v>344</v>
      </c>
      <c r="N194" s="39" t="str">
        <f t="shared" si="24"/>
        <v>Project Site Wide - Investigation-Serious OSH Incident - CheckList</v>
      </c>
      <c r="O194" s="134"/>
      <c r="P194" s="134"/>
      <c r="Q194" s="33" t="str">
        <f>IFERROR(VLOOKUP(PPE_PH1_CDDL[[#This Row],[RDMC Document Number]],[3]Docs!$B:$F,4,0),"No Placeholder Yet")</f>
        <v>RES - Reserved Placeholder</v>
      </c>
      <c r="R194" s="33" t="str">
        <f>IFERROR(VLOOKUP(PPE_PH1_CDDL[[#This Row],[RDMC Document Number]],[3]Docs!$B:$F,5,0),"No Placeholder Yet")</f>
        <v>Pending</v>
      </c>
      <c r="S194" s="137">
        <f t="shared" si="25"/>
        <v>0</v>
      </c>
      <c r="T194" s="39" t="s">
        <v>147</v>
      </c>
      <c r="U194" s="39"/>
      <c r="V194" s="178">
        <v>46188</v>
      </c>
      <c r="W194" s="39" t="s">
        <v>380</v>
      </c>
      <c r="X194" s="39" t="s">
        <v>345</v>
      </c>
      <c r="Y194" s="39"/>
      <c r="Z194" s="39"/>
      <c r="AA194" s="39"/>
      <c r="AB194" s="152" t="s">
        <v>3165</v>
      </c>
    </row>
    <row r="195" spans="1:28" ht="21.75" customHeight="1" x14ac:dyDescent="0.25">
      <c r="A195" s="39" t="s">
        <v>30</v>
      </c>
      <c r="B195" s="39" t="s">
        <v>31</v>
      </c>
      <c r="C195" s="39" t="s">
        <v>5</v>
      </c>
      <c r="D195" s="39" t="s">
        <v>145</v>
      </c>
      <c r="E195" s="39" t="s">
        <v>342</v>
      </c>
      <c r="F195" s="128" t="s">
        <v>234</v>
      </c>
      <c r="G195" s="39" t="s">
        <v>35</v>
      </c>
      <c r="H195" s="39" t="str">
        <f t="shared" si="26"/>
        <v>6105AK124-0100-HLST-0023</v>
      </c>
      <c r="I195" s="39" t="str">
        <f t="shared" si="23"/>
        <v>Q24050972-09-0100-H-LST-0023</v>
      </c>
      <c r="J195" s="39"/>
      <c r="K195" s="33" t="str">
        <f>VLOOKUP(C195,'PPE WBS Codes'!$E$3:$F$79,2,0)</f>
        <v>Project Site Wide</v>
      </c>
      <c r="L195" s="39" t="s">
        <v>381</v>
      </c>
      <c r="M195" s="39" t="s">
        <v>344</v>
      </c>
      <c r="N195" s="39" t="str">
        <f t="shared" si="24"/>
        <v>Project Site Wide - Investigation Serious OSH Incident - CheckList</v>
      </c>
      <c r="O195" s="134"/>
      <c r="P195" s="134"/>
      <c r="Q195" s="33" t="str">
        <f>IFERROR(VLOOKUP(PPE_PH1_CDDL[[#This Row],[RDMC Document Number]],[3]Docs!$B:$F,4,0),"No Placeholder Yet")</f>
        <v>RES - Reserved Placeholder</v>
      </c>
      <c r="R195" s="33" t="str">
        <f>IFERROR(VLOOKUP(PPE_PH1_CDDL[[#This Row],[RDMC Document Number]],[3]Docs!$B:$F,5,0),"No Placeholder Yet")</f>
        <v>Pending</v>
      </c>
      <c r="S195" s="137">
        <f t="shared" si="25"/>
        <v>0</v>
      </c>
      <c r="T195" s="39" t="s">
        <v>147</v>
      </c>
      <c r="U195" s="39"/>
      <c r="V195" s="178">
        <v>46188</v>
      </c>
      <c r="W195" s="39" t="s">
        <v>381</v>
      </c>
      <c r="X195" s="39" t="s">
        <v>345</v>
      </c>
      <c r="Y195" s="39"/>
      <c r="Z195" s="39"/>
      <c r="AA195" s="39"/>
      <c r="AB195" s="152" t="s">
        <v>3165</v>
      </c>
    </row>
    <row r="196" spans="1:28" ht="21.75" customHeight="1" x14ac:dyDescent="0.25">
      <c r="A196" s="39" t="s">
        <v>30</v>
      </c>
      <c r="B196" s="39" t="s">
        <v>31</v>
      </c>
      <c r="C196" s="39" t="s">
        <v>5</v>
      </c>
      <c r="D196" s="39" t="s">
        <v>145</v>
      </c>
      <c r="E196" s="39" t="s">
        <v>342</v>
      </c>
      <c r="F196" s="128" t="s">
        <v>236</v>
      </c>
      <c r="G196" s="39" t="s">
        <v>35</v>
      </c>
      <c r="H196" s="39" t="str">
        <f t="shared" si="26"/>
        <v>6105AK124-0100-HLST-0024</v>
      </c>
      <c r="I196" s="39" t="str">
        <f t="shared" si="23"/>
        <v>Q24050972-09-0100-H-LST-0024</v>
      </c>
      <c r="J196" s="39"/>
      <c r="K196" s="33" t="str">
        <f>VLOOKUP(C196,'PPE WBS Codes'!$E$3:$F$79,2,0)</f>
        <v>Project Site Wide</v>
      </c>
      <c r="L196" s="39" t="s">
        <v>382</v>
      </c>
      <c r="M196" s="39" t="s">
        <v>344</v>
      </c>
      <c r="N196" s="39" t="str">
        <f t="shared" si="24"/>
        <v>Project Site Wide - Reporting First Aid Case - CheckList</v>
      </c>
      <c r="O196" s="134"/>
      <c r="P196" s="134"/>
      <c r="Q196" s="33" t="str">
        <f>IFERROR(VLOOKUP(PPE_PH1_CDDL[[#This Row],[RDMC Document Number]],[3]Docs!$B:$F,4,0),"No Placeholder Yet")</f>
        <v>RES - Reserved Placeholder</v>
      </c>
      <c r="R196" s="33" t="str">
        <f>IFERROR(VLOOKUP(PPE_PH1_CDDL[[#This Row],[RDMC Document Number]],[3]Docs!$B:$F,5,0),"No Placeholder Yet")</f>
        <v>Pending</v>
      </c>
      <c r="S196" s="137">
        <f t="shared" si="25"/>
        <v>0</v>
      </c>
      <c r="T196" s="39" t="s">
        <v>147</v>
      </c>
      <c r="U196" s="39"/>
      <c r="V196" s="178">
        <v>46188</v>
      </c>
      <c r="W196" s="39" t="s">
        <v>383</v>
      </c>
      <c r="X196" s="39" t="s">
        <v>345</v>
      </c>
      <c r="Y196" s="39"/>
      <c r="Z196" s="39"/>
      <c r="AA196" s="39"/>
      <c r="AB196" s="152" t="s">
        <v>3165</v>
      </c>
    </row>
    <row r="197" spans="1:28" ht="21.75" customHeight="1" x14ac:dyDescent="0.25">
      <c r="A197" s="39" t="s">
        <v>30</v>
      </c>
      <c r="B197" s="39" t="s">
        <v>31</v>
      </c>
      <c r="C197" s="39" t="s">
        <v>5</v>
      </c>
      <c r="D197" s="39" t="s">
        <v>145</v>
      </c>
      <c r="E197" s="39" t="s">
        <v>342</v>
      </c>
      <c r="F197" s="128" t="s">
        <v>238</v>
      </c>
      <c r="G197" s="39" t="s">
        <v>35</v>
      </c>
      <c r="H197" s="39" t="str">
        <f t="shared" si="26"/>
        <v>6105AK124-0100-HLST-0025</v>
      </c>
      <c r="I197" s="39" t="str">
        <f>"Q24050972"&amp;"-"&amp;"07"&amp;"-"&amp;C197&amp;"-"&amp;D197&amp;"-"&amp;E197&amp;"-"&amp;F197</f>
        <v>Q24050972-07-0100-H-LST-0025</v>
      </c>
      <c r="J197" s="39"/>
      <c r="K197" s="33" t="str">
        <f>VLOOKUP(C197,'PPE WBS Codes'!$E$3:$F$79,2,0)</f>
        <v>Project Site Wide</v>
      </c>
      <c r="L197" s="39" t="s">
        <v>384</v>
      </c>
      <c r="M197" s="39" t="s">
        <v>371</v>
      </c>
      <c r="N197" s="39" t="str">
        <f t="shared" si="24"/>
        <v>Project Site Wide - Projects Risk  - Register</v>
      </c>
      <c r="O197" s="134"/>
      <c r="P197" s="134"/>
      <c r="Q197" s="33" t="str">
        <f>IFERROR(VLOOKUP(PPE_PH1_CDDL[[#This Row],[RDMC Document Number]],[3]Docs!$B:$F,4,0),"No Placeholder Yet")</f>
        <v>RES - Reserved Placeholder</v>
      </c>
      <c r="R197" s="33" t="str">
        <f>IFERROR(VLOOKUP(PPE_PH1_CDDL[[#This Row],[RDMC Document Number]],[3]Docs!$B:$F,5,0),"No Placeholder Yet")</f>
        <v>Pending</v>
      </c>
      <c r="S197" s="137">
        <f t="shared" si="25"/>
        <v>0</v>
      </c>
      <c r="T197" s="39" t="s">
        <v>147</v>
      </c>
      <c r="U197" s="39"/>
      <c r="V197" s="178">
        <v>46188</v>
      </c>
      <c r="W197" s="39" t="s">
        <v>385</v>
      </c>
      <c r="X197" s="39" t="s">
        <v>371</v>
      </c>
      <c r="Y197" s="39"/>
      <c r="Z197" s="39"/>
      <c r="AA197" s="39"/>
      <c r="AB197" s="152" t="s">
        <v>3165</v>
      </c>
    </row>
    <row r="198" spans="1:28" ht="21.75" customHeight="1" x14ac:dyDescent="0.25">
      <c r="A198" s="39" t="s">
        <v>30</v>
      </c>
      <c r="B198" s="39" t="s">
        <v>31</v>
      </c>
      <c r="C198" s="39" t="s">
        <v>5</v>
      </c>
      <c r="D198" s="39" t="s">
        <v>145</v>
      </c>
      <c r="E198" s="39" t="s">
        <v>342</v>
      </c>
      <c r="F198" s="128" t="s">
        <v>240</v>
      </c>
      <c r="G198" s="39" t="s">
        <v>35</v>
      </c>
      <c r="H198" s="39" t="str">
        <f t="shared" si="26"/>
        <v>6105AK124-0100-HLST-0026</v>
      </c>
      <c r="I198" s="39" t="str">
        <f>"Q24050972"&amp;"-"&amp;"09"&amp;"-"&amp;C198&amp;"-"&amp;D198&amp;"-"&amp;E198&amp;"-"&amp;F198</f>
        <v>Q24050972-09-0100-H-LST-0026</v>
      </c>
      <c r="J198" s="39"/>
      <c r="K198" s="33" t="str">
        <f>VLOOKUP(C198,'PPE WBS Codes'!$E$3:$F$79,2,0)</f>
        <v>Project Site Wide</v>
      </c>
      <c r="L198" s="39" t="s">
        <v>386</v>
      </c>
      <c r="M198" s="39" t="s">
        <v>344</v>
      </c>
      <c r="N198" s="39" t="str">
        <f t="shared" si="24"/>
        <v>Project Site Wide - E&amp;I Supervisor Daily Inspection  - CheckList</v>
      </c>
      <c r="O198" s="134"/>
      <c r="P198" s="134"/>
      <c r="Q198" s="33" t="str">
        <f>IFERROR(VLOOKUP(PPE_PH1_CDDL[[#This Row],[RDMC Document Number]],[3]Docs!$B:$F,4,0),"No Placeholder Yet")</f>
        <v>RES - Reserved Placeholder</v>
      </c>
      <c r="R198" s="33" t="str">
        <f>IFERROR(VLOOKUP(PPE_PH1_CDDL[[#This Row],[RDMC Document Number]],[3]Docs!$B:$F,5,0),"No Placeholder Yet")</f>
        <v>Pending</v>
      </c>
      <c r="S198" s="137">
        <f t="shared" si="25"/>
        <v>0</v>
      </c>
      <c r="T198" s="39" t="s">
        <v>147</v>
      </c>
      <c r="U198" s="39"/>
      <c r="V198" s="178">
        <v>46188</v>
      </c>
      <c r="W198" s="39" t="s">
        <v>386</v>
      </c>
      <c r="X198" s="39" t="s">
        <v>345</v>
      </c>
      <c r="Y198" s="39"/>
      <c r="Z198" s="39"/>
      <c r="AA198" s="39"/>
      <c r="AB198" s="152" t="s">
        <v>3165</v>
      </c>
    </row>
    <row r="199" spans="1:28" ht="21.75" customHeight="1" x14ac:dyDescent="0.25">
      <c r="A199" s="39" t="s">
        <v>30</v>
      </c>
      <c r="B199" s="39" t="s">
        <v>31</v>
      </c>
      <c r="C199" s="39" t="s">
        <v>5</v>
      </c>
      <c r="D199" s="39" t="s">
        <v>145</v>
      </c>
      <c r="E199" s="39" t="s">
        <v>342</v>
      </c>
      <c r="F199" s="128" t="s">
        <v>242</v>
      </c>
      <c r="G199" s="39" t="s">
        <v>35</v>
      </c>
      <c r="H199" s="39" t="str">
        <f t="shared" si="26"/>
        <v>6105AK124-0100-HLST-0027</v>
      </c>
      <c r="I199" s="39" t="str">
        <f>"Q24050972"&amp;"-"&amp;"09"&amp;"-"&amp;C199&amp;"-"&amp;D199&amp;"-"&amp;E199&amp;"-"&amp;F199</f>
        <v>Q24050972-09-0100-H-LST-0027</v>
      </c>
      <c r="J199" s="39"/>
      <c r="K199" s="33" t="str">
        <f>VLOOKUP(C199,'PPE WBS Codes'!$E$3:$F$79,2,0)</f>
        <v>Project Site Wide</v>
      </c>
      <c r="L199" s="39" t="s">
        <v>387</v>
      </c>
      <c r="M199" s="39" t="s">
        <v>344</v>
      </c>
      <c r="N199" s="39" t="str">
        <f t="shared" si="24"/>
        <v>Project Site Wide - Safe Behavioral Observation - CheckList</v>
      </c>
      <c r="O199" s="134"/>
      <c r="P199" s="134"/>
      <c r="Q199" s="33" t="str">
        <f>IFERROR(VLOOKUP(PPE_PH1_CDDL[[#This Row],[RDMC Document Number]],[3]Docs!$B:$F,4,0),"No Placeholder Yet")</f>
        <v>RES - Reserved Placeholder</v>
      </c>
      <c r="R199" s="33" t="str">
        <f>IFERROR(VLOOKUP(PPE_PH1_CDDL[[#This Row],[RDMC Document Number]],[3]Docs!$B:$F,5,0),"No Placeholder Yet")</f>
        <v>Pending</v>
      </c>
      <c r="S199" s="137">
        <f t="shared" si="25"/>
        <v>0</v>
      </c>
      <c r="T199" s="39" t="s">
        <v>147</v>
      </c>
      <c r="U199" s="39"/>
      <c r="V199" s="178">
        <v>46188</v>
      </c>
      <c r="W199" s="39" t="s">
        <v>388</v>
      </c>
      <c r="X199" s="39" t="s">
        <v>345</v>
      </c>
      <c r="Y199" s="39"/>
      <c r="Z199" s="39"/>
      <c r="AA199" s="39"/>
      <c r="AB199" s="152" t="s">
        <v>3165</v>
      </c>
    </row>
    <row r="200" spans="1:28" ht="21.75" customHeight="1" x14ac:dyDescent="0.25">
      <c r="A200" s="39" t="s">
        <v>30</v>
      </c>
      <c r="B200" s="39" t="s">
        <v>31</v>
      </c>
      <c r="C200" s="39" t="s">
        <v>5</v>
      </c>
      <c r="D200" s="39" t="s">
        <v>145</v>
      </c>
      <c r="E200" s="39" t="s">
        <v>389</v>
      </c>
      <c r="F200" s="128" t="s">
        <v>34</v>
      </c>
      <c r="G200" s="39" t="s">
        <v>35</v>
      </c>
      <c r="H200" s="39" t="str">
        <f t="shared" si="26"/>
        <v>6105AK124-0100-HMAN-0001</v>
      </c>
      <c r="I200" s="39" t="str">
        <f>"Q24050972"&amp;"-"&amp;"07"&amp;"-"&amp;C200&amp;"-"&amp;D200&amp;"-"&amp;E200&amp;"-"&amp;F200</f>
        <v>Q24050972-07-0100-H-MAN-0001</v>
      </c>
      <c r="J200" s="39"/>
      <c r="K200" s="33" t="str">
        <f>VLOOKUP(C200,'PPE WBS Codes'!$E$3:$F$79,2,0)</f>
        <v>Project Site Wide</v>
      </c>
      <c r="L200" s="39" t="s">
        <v>390</v>
      </c>
      <c r="M200" s="39" t="s">
        <v>391</v>
      </c>
      <c r="N200" s="39" t="str">
        <f t="shared" si="24"/>
        <v>Project Site Wide - PHASGS - Management Manual</v>
      </c>
      <c r="O200" s="134"/>
      <c r="P200" s="134"/>
      <c r="Q200" s="33" t="str">
        <f>IFERROR(VLOOKUP(PPE_PH1_CDDL[[#This Row],[RDMC Document Number]],[3]Docs!$B:$F,4,0),"No Placeholder Yet")</f>
        <v>RES - Reserved Placeholder</v>
      </c>
      <c r="R200" s="33" t="str">
        <f>IFERROR(VLOOKUP(PPE_PH1_CDDL[[#This Row],[RDMC Document Number]],[3]Docs!$B:$F,5,0),"No Placeholder Yet")</f>
        <v>Pending</v>
      </c>
      <c r="S200" s="137">
        <f t="shared" si="25"/>
        <v>0</v>
      </c>
      <c r="T200" s="39" t="s">
        <v>147</v>
      </c>
      <c r="U200" s="39"/>
      <c r="V200" s="178">
        <v>46188</v>
      </c>
      <c r="W200" s="39" t="s">
        <v>390</v>
      </c>
      <c r="X200" s="39" t="s">
        <v>391</v>
      </c>
      <c r="Y200" s="39"/>
      <c r="Z200" s="39"/>
      <c r="AA200" s="39"/>
      <c r="AB200" s="152" t="s">
        <v>3165</v>
      </c>
    </row>
    <row r="201" spans="1:28" ht="21.75" customHeight="1" x14ac:dyDescent="0.25">
      <c r="A201" s="39" t="s">
        <v>30</v>
      </c>
      <c r="B201" s="39" t="s">
        <v>31</v>
      </c>
      <c r="C201" s="39">
        <v>6200</v>
      </c>
      <c r="D201" s="39" t="s">
        <v>52</v>
      </c>
      <c r="E201" s="39" t="s">
        <v>394</v>
      </c>
      <c r="F201" s="128" t="s">
        <v>34</v>
      </c>
      <c r="G201" s="39" t="s">
        <v>35</v>
      </c>
      <c r="H201" s="39" t="str">
        <f t="shared" si="26"/>
        <v>6105AK124-6200-EPHL-0001</v>
      </c>
      <c r="I201" s="39" t="str">
        <f>"Q24050972"&amp;"-"&amp;"10"&amp;"-"&amp;C201&amp;"-"&amp;D201&amp;"-"&amp;E201&amp;"-"&amp;F201</f>
        <v>Q24050972-10-6200-E-PHL-0001</v>
      </c>
      <c r="J201" s="39"/>
      <c r="K201" s="33" t="str">
        <f>VLOOKUP(C201,'PPE WBS Codes'!$E$3:$F$79,2,0)</f>
        <v>On-Site Power Supply and Transmission</v>
      </c>
      <c r="L201" s="39" t="s">
        <v>395</v>
      </c>
      <c r="M201" s="39" t="s">
        <v>396</v>
      </c>
      <c r="N201" s="39" t="str">
        <f t="shared" si="24"/>
        <v>On-Site Power Supply and Transmission - Energy Management System  -  Control Philosophy (EMS)</v>
      </c>
      <c r="O201" s="134"/>
      <c r="P201" s="134"/>
      <c r="Q201" s="33" t="str">
        <f>IFERROR(VLOOKUP(PPE_PH1_CDDL[[#This Row],[RDMC Document Number]],[3]Docs!$B:$F,4,0),"No Placeholder Yet")</f>
        <v>RES - Reserved Placeholder</v>
      </c>
      <c r="R201" s="33" t="str">
        <f>IFERROR(VLOOKUP(PPE_PH1_CDDL[[#This Row],[RDMC Document Number]],[3]Docs!$B:$F,5,0),"No Placeholder Yet")</f>
        <v>Pending</v>
      </c>
      <c r="S201" s="137">
        <f t="shared" si="25"/>
        <v>0</v>
      </c>
      <c r="T201" s="39" t="s">
        <v>106</v>
      </c>
      <c r="U201" s="39"/>
      <c r="V201" s="178">
        <v>46361</v>
      </c>
      <c r="W201" s="39" t="s">
        <v>395</v>
      </c>
      <c r="X201" s="39" t="s">
        <v>396</v>
      </c>
      <c r="Y201" s="39"/>
      <c r="Z201" s="39"/>
      <c r="AA201" s="39"/>
      <c r="AB201" s="152" t="s">
        <v>3165</v>
      </c>
    </row>
    <row r="202" spans="1:28" ht="21.75" customHeight="1" x14ac:dyDescent="0.25">
      <c r="A202" s="39" t="s">
        <v>30</v>
      </c>
      <c r="B202" s="39" t="s">
        <v>31</v>
      </c>
      <c r="C202" s="39" t="s">
        <v>5</v>
      </c>
      <c r="D202" s="39" t="s">
        <v>145</v>
      </c>
      <c r="E202" s="39" t="s">
        <v>397</v>
      </c>
      <c r="F202" s="128" t="s">
        <v>34</v>
      </c>
      <c r="G202" s="39" t="s">
        <v>35</v>
      </c>
      <c r="H202" s="39" t="str">
        <f t="shared" si="26"/>
        <v>6105AK124-0100-HPLN-0001</v>
      </c>
      <c r="I202" s="39" t="str">
        <f t="shared" ref="I202:I213" si="27">"Q24050972"&amp;"-"&amp;"09"&amp;"-"&amp;C202&amp;"-"&amp;D202&amp;"-"&amp;E202&amp;"-"&amp;F202</f>
        <v>Q24050972-09-0100-H-PLN-0001</v>
      </c>
      <c r="J202" s="39"/>
      <c r="K202" s="33" t="str">
        <f>VLOOKUP(C202,'PPE WBS Codes'!$E$3:$F$79,2,0)</f>
        <v>Project Site Wide</v>
      </c>
      <c r="L202" s="39" t="s">
        <v>398</v>
      </c>
      <c r="M202" s="39" t="s">
        <v>399</v>
      </c>
      <c r="N202" s="39" t="str">
        <f t="shared" ref="N202:N233" si="28">K202&amp;" - "&amp;L202&amp;" - "&amp;M202</f>
        <v>Project Site Wide - Lift Plan-Low Risk - Plan</v>
      </c>
      <c r="O202" s="134"/>
      <c r="P202" s="134"/>
      <c r="Q202" s="33" t="str">
        <f>IFERROR(VLOOKUP(PPE_PH1_CDDL[[#This Row],[RDMC Document Number]],[3]Docs!$B:$F,4,0),"No Placeholder Yet")</f>
        <v>RES - Reserved Placeholder</v>
      </c>
      <c r="R202" s="33" t="str">
        <f>IFERROR(VLOOKUP(PPE_PH1_CDDL[[#This Row],[RDMC Document Number]],[3]Docs!$B:$F,5,0),"No Placeholder Yet")</f>
        <v>Pending</v>
      </c>
      <c r="S202" s="137">
        <f t="shared" si="25"/>
        <v>0</v>
      </c>
      <c r="T202" s="39" t="s">
        <v>147</v>
      </c>
      <c r="U202" s="39"/>
      <c r="V202" s="178">
        <v>46188</v>
      </c>
      <c r="W202" s="39" t="s">
        <v>398</v>
      </c>
      <c r="X202" s="39" t="s">
        <v>399</v>
      </c>
      <c r="Y202" s="39"/>
      <c r="Z202" s="39"/>
      <c r="AA202" s="39"/>
      <c r="AB202" s="152" t="s">
        <v>3165</v>
      </c>
    </row>
    <row r="203" spans="1:28" ht="21.75" customHeight="1" x14ac:dyDescent="0.25">
      <c r="A203" s="39" t="s">
        <v>30</v>
      </c>
      <c r="B203" s="39" t="s">
        <v>31</v>
      </c>
      <c r="C203" s="39" t="s">
        <v>5</v>
      </c>
      <c r="D203" s="39" t="s">
        <v>145</v>
      </c>
      <c r="E203" s="39" t="s">
        <v>397</v>
      </c>
      <c r="F203" s="128" t="s">
        <v>46</v>
      </c>
      <c r="G203" s="39" t="s">
        <v>35</v>
      </c>
      <c r="H203" s="39" t="str">
        <f t="shared" si="26"/>
        <v>6105AK124-0100-HPLN-0002</v>
      </c>
      <c r="I203" s="39" t="str">
        <f t="shared" si="27"/>
        <v>Q24050972-09-0100-H-PLN-0002</v>
      </c>
      <c r="J203" s="39"/>
      <c r="K203" s="33" t="str">
        <f>VLOOKUP(C203,'PPE WBS Codes'!$E$3:$F$79,2,0)</f>
        <v>Project Site Wide</v>
      </c>
      <c r="L203" s="39" t="s">
        <v>400</v>
      </c>
      <c r="M203" s="39" t="s">
        <v>399</v>
      </c>
      <c r="N203" s="39" t="str">
        <f t="shared" si="28"/>
        <v>Project Site Wide - Lifting Plan - Medium-Critical Risk - Plan</v>
      </c>
      <c r="O203" s="134"/>
      <c r="P203" s="134"/>
      <c r="Q203" s="33" t="str">
        <f>IFERROR(VLOOKUP(PPE_PH1_CDDL[[#This Row],[RDMC Document Number]],[3]Docs!$B:$F,4,0),"No Placeholder Yet")</f>
        <v>RES - Reserved Placeholder</v>
      </c>
      <c r="R203" s="33" t="str">
        <f>IFERROR(VLOOKUP(PPE_PH1_CDDL[[#This Row],[RDMC Document Number]],[3]Docs!$B:$F,5,0),"No Placeholder Yet")</f>
        <v>Pending</v>
      </c>
      <c r="S203" s="137">
        <f t="shared" si="25"/>
        <v>0</v>
      </c>
      <c r="T203" s="39" t="s">
        <v>147</v>
      </c>
      <c r="U203" s="39"/>
      <c r="V203" s="178">
        <v>46188</v>
      </c>
      <c r="W203" s="39" t="s">
        <v>401</v>
      </c>
      <c r="X203" s="39" t="s">
        <v>399</v>
      </c>
      <c r="Y203" s="39"/>
      <c r="Z203" s="39"/>
      <c r="AA203" s="39"/>
      <c r="AB203" s="152" t="s">
        <v>3165</v>
      </c>
    </row>
    <row r="204" spans="1:28" ht="21.75" customHeight="1" x14ac:dyDescent="0.25">
      <c r="A204" s="39" t="s">
        <v>30</v>
      </c>
      <c r="B204" s="39" t="s">
        <v>31</v>
      </c>
      <c r="C204" s="39" t="s">
        <v>5</v>
      </c>
      <c r="D204" s="39" t="s">
        <v>145</v>
      </c>
      <c r="E204" s="39" t="s">
        <v>397</v>
      </c>
      <c r="F204" s="128" t="s">
        <v>48</v>
      </c>
      <c r="G204" s="39" t="s">
        <v>35</v>
      </c>
      <c r="H204" s="39" t="str">
        <f t="shared" si="26"/>
        <v>6105AK124-0100-HPLN-0003</v>
      </c>
      <c r="I204" s="39" t="str">
        <f t="shared" si="27"/>
        <v>Q24050972-09-0100-H-PLN-0003</v>
      </c>
      <c r="J204" s="39"/>
      <c r="K204" s="33" t="str">
        <f>VLOOKUP(C204,'PPE WBS Codes'!$E$3:$F$79,2,0)</f>
        <v>Project Site Wide</v>
      </c>
      <c r="L204" s="39" t="s">
        <v>402</v>
      </c>
      <c r="M204" s="39" t="s">
        <v>399</v>
      </c>
      <c r="N204" s="39" t="str">
        <f t="shared" si="28"/>
        <v>Project Site Wide - Critical Lift Plan - Plan</v>
      </c>
      <c r="O204" s="134"/>
      <c r="P204" s="134"/>
      <c r="Q204" s="33" t="str">
        <f>IFERROR(VLOOKUP(PPE_PH1_CDDL[[#This Row],[RDMC Document Number]],[3]Docs!$B:$F,4,0),"No Placeholder Yet")</f>
        <v>RES - Reserved Placeholder</v>
      </c>
      <c r="R204" s="33" t="str">
        <f>IFERROR(VLOOKUP(PPE_PH1_CDDL[[#This Row],[RDMC Document Number]],[3]Docs!$B:$F,5,0),"No Placeholder Yet")</f>
        <v>Pending</v>
      </c>
      <c r="S204" s="137">
        <f t="shared" si="25"/>
        <v>0</v>
      </c>
      <c r="T204" s="39" t="s">
        <v>147</v>
      </c>
      <c r="U204" s="39"/>
      <c r="V204" s="178">
        <v>46188</v>
      </c>
      <c r="W204" s="39" t="s">
        <v>402</v>
      </c>
      <c r="X204" s="39" t="s">
        <v>399</v>
      </c>
      <c r="Y204" s="39"/>
      <c r="Z204" s="39"/>
      <c r="AA204" s="39"/>
      <c r="AB204" s="152" t="s">
        <v>3165</v>
      </c>
    </row>
    <row r="205" spans="1:28" ht="21.75" customHeight="1" x14ac:dyDescent="0.25">
      <c r="A205" s="39" t="s">
        <v>30</v>
      </c>
      <c r="B205" s="39" t="s">
        <v>31</v>
      </c>
      <c r="C205" s="39" t="s">
        <v>5</v>
      </c>
      <c r="D205" s="39" t="s">
        <v>145</v>
      </c>
      <c r="E205" s="39" t="s">
        <v>397</v>
      </c>
      <c r="F205" s="128" t="s">
        <v>50</v>
      </c>
      <c r="G205" s="39" t="s">
        <v>35</v>
      </c>
      <c r="H205" s="39" t="str">
        <f t="shared" si="26"/>
        <v>6105AK124-0100-HPLN-0004</v>
      </c>
      <c r="I205" s="39" t="str">
        <f t="shared" si="27"/>
        <v>Q24050972-09-0100-H-PLN-0004</v>
      </c>
      <c r="J205" s="39"/>
      <c r="K205" s="33" t="str">
        <f>VLOOKUP(C205,'PPE WBS Codes'!$E$3:$F$79,2,0)</f>
        <v>Project Site Wide</v>
      </c>
      <c r="L205" s="39" t="s">
        <v>403</v>
      </c>
      <c r="M205" s="39" t="s">
        <v>399</v>
      </c>
      <c r="N205" s="39" t="str">
        <f t="shared" si="28"/>
        <v>Project Site Wide - Lifting Operation - Plan</v>
      </c>
      <c r="O205" s="134"/>
      <c r="P205" s="134"/>
      <c r="Q205" s="33" t="str">
        <f>IFERROR(VLOOKUP(PPE_PH1_CDDL[[#This Row],[RDMC Document Number]],[3]Docs!$B:$F,4,0),"No Placeholder Yet")</f>
        <v>RES - Reserved Placeholder</v>
      </c>
      <c r="R205" s="33" t="str">
        <f>IFERROR(VLOOKUP(PPE_PH1_CDDL[[#This Row],[RDMC Document Number]],[3]Docs!$B:$F,5,0),"No Placeholder Yet")</f>
        <v>Pending</v>
      </c>
      <c r="S205" s="137">
        <f t="shared" si="25"/>
        <v>0</v>
      </c>
      <c r="T205" s="39" t="s">
        <v>147</v>
      </c>
      <c r="U205" s="39"/>
      <c r="V205" s="178">
        <v>46188</v>
      </c>
      <c r="W205" s="39" t="s">
        <v>404</v>
      </c>
      <c r="X205" s="39" t="s">
        <v>399</v>
      </c>
      <c r="Y205" s="39"/>
      <c r="Z205" s="39"/>
      <c r="AA205" s="39"/>
      <c r="AB205" s="152" t="s">
        <v>3165</v>
      </c>
    </row>
    <row r="206" spans="1:28" ht="21.75" customHeight="1" x14ac:dyDescent="0.25">
      <c r="A206" s="39" t="s">
        <v>30</v>
      </c>
      <c r="B206" s="39" t="s">
        <v>31</v>
      </c>
      <c r="C206" s="39" t="s">
        <v>5</v>
      </c>
      <c r="D206" s="39" t="s">
        <v>145</v>
      </c>
      <c r="E206" s="39" t="s">
        <v>397</v>
      </c>
      <c r="F206" s="128" t="s">
        <v>101</v>
      </c>
      <c r="G206" s="39" t="s">
        <v>35</v>
      </c>
      <c r="H206" s="39" t="str">
        <f t="shared" si="26"/>
        <v>6105AK124-0100-HPLN-0005</v>
      </c>
      <c r="I206" s="39" t="str">
        <f t="shared" si="27"/>
        <v>Q24050972-09-0100-H-PLN-0005</v>
      </c>
      <c r="J206" s="39"/>
      <c r="K206" s="33" t="str">
        <f>VLOOKUP(C206,'PPE WBS Codes'!$E$3:$F$79,2,0)</f>
        <v>Project Site Wide</v>
      </c>
      <c r="L206" s="39" t="s">
        <v>405</v>
      </c>
      <c r="M206" s="39" t="s">
        <v>399</v>
      </c>
      <c r="N206" s="39" t="str">
        <f t="shared" si="28"/>
        <v>Project Site Wide - Fall Protection - Plan</v>
      </c>
      <c r="O206" s="134"/>
      <c r="P206" s="134"/>
      <c r="Q206" s="33" t="str">
        <f>IFERROR(VLOOKUP(PPE_PH1_CDDL[[#This Row],[RDMC Document Number]],[3]Docs!$B:$F,4,0),"No Placeholder Yet")</f>
        <v>RES - Reserved Placeholder</v>
      </c>
      <c r="R206" s="33" t="str">
        <f>IFERROR(VLOOKUP(PPE_PH1_CDDL[[#This Row],[RDMC Document Number]],[3]Docs!$B:$F,5,0),"No Placeholder Yet")</f>
        <v>Pending</v>
      </c>
      <c r="S206" s="137">
        <f t="shared" si="25"/>
        <v>0</v>
      </c>
      <c r="T206" s="39" t="s">
        <v>147</v>
      </c>
      <c r="U206" s="39"/>
      <c r="V206" s="178">
        <v>46188</v>
      </c>
      <c r="W206" s="39" t="s">
        <v>406</v>
      </c>
      <c r="X206" s="39" t="s">
        <v>399</v>
      </c>
      <c r="Y206" s="39"/>
      <c r="Z206" s="39"/>
      <c r="AA206" s="39"/>
      <c r="AB206" s="152" t="s">
        <v>3165</v>
      </c>
    </row>
    <row r="207" spans="1:28" ht="21.75" customHeight="1" x14ac:dyDescent="0.25">
      <c r="A207" s="39" t="s">
        <v>30</v>
      </c>
      <c r="B207" s="39" t="s">
        <v>31</v>
      </c>
      <c r="C207" s="39" t="s">
        <v>5</v>
      </c>
      <c r="D207" s="39" t="s">
        <v>145</v>
      </c>
      <c r="E207" s="39" t="s">
        <v>397</v>
      </c>
      <c r="F207" s="128" t="s">
        <v>161</v>
      </c>
      <c r="G207" s="39" t="s">
        <v>35</v>
      </c>
      <c r="H207" s="39" t="str">
        <f t="shared" si="26"/>
        <v>6105AK124-0100-HPLN-0006</v>
      </c>
      <c r="I207" s="39" t="str">
        <f t="shared" si="27"/>
        <v>Q24050972-09-0100-H-PLN-0006</v>
      </c>
      <c r="J207" s="39"/>
      <c r="K207" s="33" t="str">
        <f>VLOOKUP(C207,'PPE WBS Codes'!$E$3:$F$79,2,0)</f>
        <v>Project Site Wide</v>
      </c>
      <c r="L207" s="39" t="s">
        <v>407</v>
      </c>
      <c r="M207" s="39" t="s">
        <v>399</v>
      </c>
      <c r="N207" s="39" t="str">
        <f t="shared" si="28"/>
        <v>Project Site Wide - Personal Emergency Evacuation - Plan</v>
      </c>
      <c r="O207" s="134"/>
      <c r="P207" s="134"/>
      <c r="Q207" s="33" t="str">
        <f>IFERROR(VLOOKUP(PPE_PH1_CDDL[[#This Row],[RDMC Document Number]],[3]Docs!$B:$F,4,0),"No Placeholder Yet")</f>
        <v>RES - Reserved Placeholder</v>
      </c>
      <c r="R207" s="33" t="str">
        <f>IFERROR(VLOOKUP(PPE_PH1_CDDL[[#This Row],[RDMC Document Number]],[3]Docs!$B:$F,5,0),"No Placeholder Yet")</f>
        <v>Pending</v>
      </c>
      <c r="S207" s="137">
        <f t="shared" si="25"/>
        <v>0</v>
      </c>
      <c r="T207" s="39" t="s">
        <v>147</v>
      </c>
      <c r="U207" s="39"/>
      <c r="V207" s="178">
        <v>46188</v>
      </c>
      <c r="W207" s="39" t="s">
        <v>407</v>
      </c>
      <c r="X207" s="39" t="s">
        <v>399</v>
      </c>
      <c r="Y207" s="39"/>
      <c r="Z207" s="39"/>
      <c r="AA207" s="39"/>
      <c r="AB207" s="152" t="s">
        <v>3165</v>
      </c>
    </row>
    <row r="208" spans="1:28" ht="21.75" customHeight="1" x14ac:dyDescent="0.25">
      <c r="A208" s="39" t="s">
        <v>30</v>
      </c>
      <c r="B208" s="39" t="s">
        <v>31</v>
      </c>
      <c r="C208" s="39" t="s">
        <v>5</v>
      </c>
      <c r="D208" s="39" t="s">
        <v>145</v>
      </c>
      <c r="E208" s="39" t="s">
        <v>397</v>
      </c>
      <c r="F208" s="128" t="s">
        <v>170</v>
      </c>
      <c r="G208" s="39" t="s">
        <v>35</v>
      </c>
      <c r="H208" s="39" t="str">
        <f t="shared" si="26"/>
        <v>6105AK124-0100-HPLN-0007</v>
      </c>
      <c r="I208" s="39" t="str">
        <f t="shared" si="27"/>
        <v>Q24050972-09-0100-H-PLN-0007</v>
      </c>
      <c r="J208" s="39"/>
      <c r="K208" s="33" t="str">
        <f>VLOOKUP(C208,'PPE WBS Codes'!$E$3:$F$79,2,0)</f>
        <v>Project Site Wide</v>
      </c>
      <c r="L208" s="39" t="s">
        <v>408</v>
      </c>
      <c r="M208" s="39" t="s">
        <v>399</v>
      </c>
      <c r="N208" s="39" t="str">
        <f t="shared" si="28"/>
        <v>Project Site Wide - Traffic Management Plan Goods Transportation - Plan</v>
      </c>
      <c r="O208" s="134"/>
      <c r="P208" s="134"/>
      <c r="Q208" s="33" t="str">
        <f>IFERROR(VLOOKUP(PPE_PH1_CDDL[[#This Row],[RDMC Document Number]],[3]Docs!$B:$F,4,0),"No Placeholder Yet")</f>
        <v>RES - Reserved Placeholder</v>
      </c>
      <c r="R208" s="33" t="str">
        <f>IFERROR(VLOOKUP(PPE_PH1_CDDL[[#This Row],[RDMC Document Number]],[3]Docs!$B:$F,5,0),"No Placeholder Yet")</f>
        <v>Pending</v>
      </c>
      <c r="S208" s="137">
        <f t="shared" si="25"/>
        <v>0</v>
      </c>
      <c r="T208" s="39" t="s">
        <v>147</v>
      </c>
      <c r="U208" s="39"/>
      <c r="V208" s="178">
        <v>46188</v>
      </c>
      <c r="W208" s="39" t="s">
        <v>408</v>
      </c>
      <c r="X208" s="39" t="s">
        <v>399</v>
      </c>
      <c r="Y208" s="39"/>
      <c r="Z208" s="39"/>
      <c r="AA208" s="39"/>
      <c r="AB208" s="152" t="s">
        <v>3165</v>
      </c>
    </row>
    <row r="209" spans="1:28" ht="21.75" customHeight="1" x14ac:dyDescent="0.25">
      <c r="A209" s="39" t="s">
        <v>30</v>
      </c>
      <c r="B209" s="39" t="s">
        <v>31</v>
      </c>
      <c r="C209" s="39" t="s">
        <v>5</v>
      </c>
      <c r="D209" s="39" t="s">
        <v>145</v>
      </c>
      <c r="E209" s="39" t="s">
        <v>397</v>
      </c>
      <c r="F209" s="128" t="s">
        <v>108</v>
      </c>
      <c r="G209" s="39" t="s">
        <v>35</v>
      </c>
      <c r="H209" s="39" t="str">
        <f t="shared" si="26"/>
        <v>6105AK124-0100-HPLN-0008</v>
      </c>
      <c r="I209" s="39" t="str">
        <f t="shared" si="27"/>
        <v>Q24050972-09-0100-H-PLN-0008</v>
      </c>
      <c r="J209" s="39"/>
      <c r="K209" s="33" t="str">
        <f>VLOOKUP(C209,'PPE WBS Codes'!$E$3:$F$79,2,0)</f>
        <v>Project Site Wide</v>
      </c>
      <c r="L209" s="39" t="s">
        <v>409</v>
      </c>
      <c r="M209" s="39" t="s">
        <v>399</v>
      </c>
      <c r="N209" s="39" t="str">
        <f t="shared" si="28"/>
        <v>Project Site Wide - Evacuation - Plan</v>
      </c>
      <c r="O209" s="134"/>
      <c r="P209" s="134"/>
      <c r="Q209" s="33" t="str">
        <f>IFERROR(VLOOKUP(PPE_PH1_CDDL[[#This Row],[RDMC Document Number]],[3]Docs!$B:$F,4,0),"No Placeholder Yet")</f>
        <v>RES - Reserved Placeholder</v>
      </c>
      <c r="R209" s="33" t="str">
        <f>IFERROR(VLOOKUP(PPE_PH1_CDDL[[#This Row],[RDMC Document Number]],[3]Docs!$B:$F,5,0),"No Placeholder Yet")</f>
        <v>Pending</v>
      </c>
      <c r="S209" s="137">
        <f t="shared" si="25"/>
        <v>0</v>
      </c>
      <c r="T209" s="39" t="s">
        <v>147</v>
      </c>
      <c r="U209" s="39"/>
      <c r="V209" s="178">
        <v>46188</v>
      </c>
      <c r="W209" s="39" t="s">
        <v>410</v>
      </c>
      <c r="X209" s="39" t="s">
        <v>399</v>
      </c>
      <c r="Y209" s="39"/>
      <c r="Z209" s="39"/>
      <c r="AA209" s="39"/>
      <c r="AB209" s="152" t="s">
        <v>3165</v>
      </c>
    </row>
    <row r="210" spans="1:28" ht="21.75" customHeight="1" x14ac:dyDescent="0.25">
      <c r="A210" s="39" t="s">
        <v>30</v>
      </c>
      <c r="B210" s="39" t="s">
        <v>31</v>
      </c>
      <c r="C210" s="39" t="s">
        <v>5</v>
      </c>
      <c r="D210" s="39" t="s">
        <v>145</v>
      </c>
      <c r="E210" s="39" t="s">
        <v>397</v>
      </c>
      <c r="F210" s="128" t="s">
        <v>173</v>
      </c>
      <c r="G210" s="39" t="s">
        <v>35</v>
      </c>
      <c r="H210" s="39" t="str">
        <f t="shared" si="26"/>
        <v>6105AK124-0100-HPLN-0009</v>
      </c>
      <c r="I210" s="39" t="str">
        <f t="shared" si="27"/>
        <v>Q24050972-09-0100-H-PLN-0009</v>
      </c>
      <c r="J210" s="39"/>
      <c r="K210" s="33" t="str">
        <f>VLOOKUP(C210,'PPE WBS Codes'!$E$3:$F$79,2,0)</f>
        <v>Project Site Wide</v>
      </c>
      <c r="L210" s="39" t="s">
        <v>411</v>
      </c>
      <c r="M210" s="39" t="s">
        <v>399</v>
      </c>
      <c r="N210" s="39" t="str">
        <f t="shared" si="28"/>
        <v>Project Site Wide - Security - Plan</v>
      </c>
      <c r="O210" s="134"/>
      <c r="P210" s="134"/>
      <c r="Q210" s="33" t="str">
        <f>IFERROR(VLOOKUP(PPE_PH1_CDDL[[#This Row],[RDMC Document Number]],[3]Docs!$B:$F,4,0),"No Placeholder Yet")</f>
        <v>RES - Reserved Placeholder</v>
      </c>
      <c r="R210" s="33" t="str">
        <f>IFERROR(VLOOKUP(PPE_PH1_CDDL[[#This Row],[RDMC Document Number]],[3]Docs!$B:$F,5,0),"No Placeholder Yet")</f>
        <v>Pending</v>
      </c>
      <c r="S210" s="137">
        <f t="shared" si="25"/>
        <v>0</v>
      </c>
      <c r="T210" s="39" t="s">
        <v>147</v>
      </c>
      <c r="U210" s="39"/>
      <c r="V210" s="178">
        <v>46188</v>
      </c>
      <c r="W210" s="39" t="s">
        <v>412</v>
      </c>
      <c r="X210" s="39" t="s">
        <v>399</v>
      </c>
      <c r="Y210" s="39"/>
      <c r="Z210" s="39"/>
      <c r="AA210" s="39"/>
      <c r="AB210" s="152" t="s">
        <v>3165</v>
      </c>
    </row>
    <row r="211" spans="1:28" ht="21.75" customHeight="1" x14ac:dyDescent="0.25">
      <c r="A211" s="39" t="s">
        <v>30</v>
      </c>
      <c r="B211" s="39" t="s">
        <v>31</v>
      </c>
      <c r="C211" s="39" t="s">
        <v>5</v>
      </c>
      <c r="D211" s="39" t="s">
        <v>145</v>
      </c>
      <c r="E211" s="39" t="s">
        <v>397</v>
      </c>
      <c r="F211" s="128" t="s">
        <v>184</v>
      </c>
      <c r="G211" s="39" t="s">
        <v>35</v>
      </c>
      <c r="H211" s="39" t="str">
        <f t="shared" si="26"/>
        <v>6105AK124-0100-HPLN-0010</v>
      </c>
      <c r="I211" s="39" t="str">
        <f t="shared" si="27"/>
        <v>Q24050972-09-0100-H-PLN-0010</v>
      </c>
      <c r="J211" s="39"/>
      <c r="K211" s="33" t="str">
        <f>VLOOKUP(C211,'PPE WBS Codes'!$E$3:$F$79,2,0)</f>
        <v>Project Site Wide</v>
      </c>
      <c r="L211" s="39" t="s">
        <v>413</v>
      </c>
      <c r="M211" s="39" t="s">
        <v>399</v>
      </c>
      <c r="N211" s="39" t="str">
        <f t="shared" si="28"/>
        <v>Project Site Wide - Country Security Briefing - Plan</v>
      </c>
      <c r="O211" s="134"/>
      <c r="P211" s="134"/>
      <c r="Q211" s="33" t="str">
        <f>IFERROR(VLOOKUP(PPE_PH1_CDDL[[#This Row],[RDMC Document Number]],[3]Docs!$B:$F,4,0),"No Placeholder Yet")</f>
        <v>RES - Reserved Placeholder</v>
      </c>
      <c r="R211" s="33" t="str">
        <f>IFERROR(VLOOKUP(PPE_PH1_CDDL[[#This Row],[RDMC Document Number]],[3]Docs!$B:$F,5,0),"No Placeholder Yet")</f>
        <v>Pending</v>
      </c>
      <c r="S211" s="137">
        <f t="shared" si="25"/>
        <v>0</v>
      </c>
      <c r="T211" s="39" t="s">
        <v>147</v>
      </c>
      <c r="U211" s="39"/>
      <c r="V211" s="178">
        <v>46188</v>
      </c>
      <c r="W211" s="39" t="s">
        <v>414</v>
      </c>
      <c r="X211" s="39" t="s">
        <v>399</v>
      </c>
      <c r="Y211" s="39"/>
      <c r="Z211" s="39"/>
      <c r="AA211" s="39"/>
      <c r="AB211" s="152" t="s">
        <v>3165</v>
      </c>
    </row>
    <row r="212" spans="1:28" ht="21.75" customHeight="1" x14ac:dyDescent="0.25">
      <c r="A212" s="39" t="s">
        <v>30</v>
      </c>
      <c r="B212" s="39" t="s">
        <v>31</v>
      </c>
      <c r="C212" s="39" t="s">
        <v>5</v>
      </c>
      <c r="D212" s="39" t="s">
        <v>145</v>
      </c>
      <c r="E212" s="39" t="s">
        <v>397</v>
      </c>
      <c r="F212" s="128" t="s">
        <v>187</v>
      </c>
      <c r="G212" s="39" t="s">
        <v>35</v>
      </c>
      <c r="H212" s="39" t="str">
        <f t="shared" si="26"/>
        <v>6105AK124-0100-HPLN-0011</v>
      </c>
      <c r="I212" s="39" t="str">
        <f t="shared" si="27"/>
        <v>Q24050972-09-0100-H-PLN-0011</v>
      </c>
      <c r="J212" s="39"/>
      <c r="K212" s="33" t="str">
        <f>VLOOKUP(C212,'PPE WBS Codes'!$E$3:$F$79,2,0)</f>
        <v>Project Site Wide</v>
      </c>
      <c r="L212" s="39" t="s">
        <v>415</v>
      </c>
      <c r="M212" s="39" t="s">
        <v>399</v>
      </c>
      <c r="N212" s="39" t="str">
        <f t="shared" si="28"/>
        <v>Project Site Wide - Heat Stress - Plan</v>
      </c>
      <c r="O212" s="134"/>
      <c r="P212" s="134"/>
      <c r="Q212" s="33" t="str">
        <f>IFERROR(VLOOKUP(PPE_PH1_CDDL[[#This Row],[RDMC Document Number]],[3]Docs!$B:$F,4,0),"No Placeholder Yet")</f>
        <v>RES - Reserved Placeholder</v>
      </c>
      <c r="R212" s="33" t="str">
        <f>IFERROR(VLOOKUP(PPE_PH1_CDDL[[#This Row],[RDMC Document Number]],[3]Docs!$B:$F,5,0),"No Placeholder Yet")</f>
        <v>Pending</v>
      </c>
      <c r="S212" s="137">
        <f t="shared" si="25"/>
        <v>0</v>
      </c>
      <c r="T212" s="39" t="s">
        <v>147</v>
      </c>
      <c r="U212" s="39"/>
      <c r="V212" s="178">
        <v>46188</v>
      </c>
      <c r="W212" s="39" t="s">
        <v>416</v>
      </c>
      <c r="X212" s="39" t="s">
        <v>399</v>
      </c>
      <c r="Y212" s="39"/>
      <c r="Z212" s="39"/>
      <c r="AA212" s="39"/>
      <c r="AB212" s="152" t="s">
        <v>3165</v>
      </c>
    </row>
    <row r="213" spans="1:28" ht="21.75" customHeight="1" x14ac:dyDescent="0.25">
      <c r="A213" s="39" t="s">
        <v>30</v>
      </c>
      <c r="B213" s="39" t="s">
        <v>31</v>
      </c>
      <c r="C213" s="39" t="s">
        <v>5</v>
      </c>
      <c r="D213" s="39" t="s">
        <v>145</v>
      </c>
      <c r="E213" s="39" t="s">
        <v>397</v>
      </c>
      <c r="F213" s="128" t="s">
        <v>213</v>
      </c>
      <c r="G213" s="39" t="s">
        <v>35</v>
      </c>
      <c r="H213" s="39" t="str">
        <f t="shared" si="26"/>
        <v>6105AK124-0100-HPLN-0012</v>
      </c>
      <c r="I213" s="39" t="str">
        <f t="shared" si="27"/>
        <v>Q24050972-09-0100-H-PLN-0012</v>
      </c>
      <c r="J213" s="39"/>
      <c r="K213" s="33" t="str">
        <f>VLOOKUP(C213,'PPE WBS Codes'!$E$3:$F$79,2,0)</f>
        <v>Project Site Wide</v>
      </c>
      <c r="L213" s="39" t="s">
        <v>417</v>
      </c>
      <c r="M213" s="39" t="s">
        <v>399</v>
      </c>
      <c r="N213" s="39" t="str">
        <f t="shared" si="28"/>
        <v>Project Site Wide - Fatigue Management - Plan</v>
      </c>
      <c r="O213" s="134"/>
      <c r="P213" s="134"/>
      <c r="Q213" s="33" t="str">
        <f>IFERROR(VLOOKUP(PPE_PH1_CDDL[[#This Row],[RDMC Document Number]],[3]Docs!$B:$F,4,0),"No Placeholder Yet")</f>
        <v>RES - Reserved Placeholder</v>
      </c>
      <c r="R213" s="33" t="str">
        <f>IFERROR(VLOOKUP(PPE_PH1_CDDL[[#This Row],[RDMC Document Number]],[3]Docs!$B:$F,5,0),"No Placeholder Yet")</f>
        <v>Pending</v>
      </c>
      <c r="S213" s="137">
        <f t="shared" si="25"/>
        <v>0</v>
      </c>
      <c r="T213" s="39" t="s">
        <v>147</v>
      </c>
      <c r="U213" s="39"/>
      <c r="V213" s="178">
        <v>46188</v>
      </c>
      <c r="W213" s="39" t="s">
        <v>418</v>
      </c>
      <c r="X213" s="39" t="s">
        <v>399</v>
      </c>
      <c r="Y213" s="39"/>
      <c r="Z213" s="39"/>
      <c r="AA213" s="39"/>
      <c r="AB213" s="152" t="s">
        <v>3165</v>
      </c>
    </row>
    <row r="214" spans="1:28" ht="21.75" customHeight="1" x14ac:dyDescent="0.25">
      <c r="A214" s="39" t="s">
        <v>30</v>
      </c>
      <c r="B214" s="39" t="s">
        <v>31</v>
      </c>
      <c r="C214" s="39" t="s">
        <v>5</v>
      </c>
      <c r="D214" s="39" t="s">
        <v>32</v>
      </c>
      <c r="E214" s="39" t="s">
        <v>397</v>
      </c>
      <c r="F214" s="128" t="s">
        <v>34</v>
      </c>
      <c r="G214" s="39" t="s">
        <v>35</v>
      </c>
      <c r="H214" s="39" t="str">
        <f t="shared" si="26"/>
        <v>6105AK124-0100-BPLN-0001</v>
      </c>
      <c r="I214" s="39" t="str">
        <f>"Q24050972"&amp;"-"&amp;"01"&amp;"-"&amp;C214&amp;"-"&amp;D214&amp;"-"&amp;E214&amp;"-"&amp;F214</f>
        <v>Q24050972-01-0100-B-PLN-0001</v>
      </c>
      <c r="J214" s="39"/>
      <c r="K214" s="33" t="str">
        <f>VLOOKUP(C214,'PPE WBS Codes'!$E$3:$F$79,2,0)</f>
        <v>Project Site Wide</v>
      </c>
      <c r="L214" s="39" t="s">
        <v>419</v>
      </c>
      <c r="M214" s="39" t="s">
        <v>399</v>
      </c>
      <c r="N214" s="33" t="str">
        <f t="shared" si="28"/>
        <v>Project Site Wide - Project Cost Management - Plan</v>
      </c>
      <c r="O214" s="134">
        <v>46080</v>
      </c>
      <c r="P214" s="134"/>
      <c r="Q214" s="33" t="str">
        <f>IFERROR(VLOOKUP(PPE_PH1_CDDL[[#This Row],[RDMC Document Number]],[3]Docs!$B:$F,4,0),"No Placeholder Yet")</f>
        <v>IFR - Issued for Review</v>
      </c>
      <c r="R214" s="33" t="str">
        <f>IFERROR(VLOOKUP(PPE_PH1_CDDL[[#This Row],[RDMC Document Number]],[3]Docs!$B:$F,5,0),"No Placeholder Yet")</f>
        <v>Pending</v>
      </c>
      <c r="S214" s="137">
        <f t="shared" si="25"/>
        <v>0.33329999999999999</v>
      </c>
      <c r="T214" s="39" t="s">
        <v>420</v>
      </c>
      <c r="U214" s="39"/>
      <c r="V214" s="178"/>
      <c r="W214" s="39" t="s">
        <v>419</v>
      </c>
      <c r="X214" s="39" t="s">
        <v>399</v>
      </c>
      <c r="Y214" s="39"/>
      <c r="Z214" s="39"/>
      <c r="AA214" s="39"/>
      <c r="AB214" s="152" t="s">
        <v>3165</v>
      </c>
    </row>
    <row r="215" spans="1:28" ht="21.75" customHeight="1" x14ac:dyDescent="0.25">
      <c r="A215" s="39" t="s">
        <v>30</v>
      </c>
      <c r="B215" s="39" t="s">
        <v>31</v>
      </c>
      <c r="C215" s="39" t="s">
        <v>5</v>
      </c>
      <c r="D215" s="39" t="s">
        <v>32</v>
      </c>
      <c r="E215" s="39" t="s">
        <v>397</v>
      </c>
      <c r="F215" s="128" t="s">
        <v>46</v>
      </c>
      <c r="G215" s="39" t="s">
        <v>35</v>
      </c>
      <c r="H215" s="39" t="str">
        <f t="shared" si="26"/>
        <v>6105AK124-0100-BPLN-0002</v>
      </c>
      <c r="I215" s="39" t="str">
        <f>"Q24050972"&amp;"-"&amp;"01"&amp;"-"&amp;C215&amp;"-"&amp;D215&amp;"-"&amp;E215&amp;"-"&amp;F215</f>
        <v>Q24050972-01-0100-B-PLN-0002</v>
      </c>
      <c r="J215" s="39"/>
      <c r="K215" s="33" t="str">
        <f>VLOOKUP(C215,'PPE WBS Codes'!$E$3:$F$79,2,0)</f>
        <v>Project Site Wide</v>
      </c>
      <c r="L215" s="39" t="s">
        <v>421</v>
      </c>
      <c r="M215" s="39" t="s">
        <v>399</v>
      </c>
      <c r="N215" s="33" t="str">
        <f t="shared" si="28"/>
        <v>Project Site Wide - Material and Logistics Management - Plan</v>
      </c>
      <c r="O215" s="134">
        <v>46080</v>
      </c>
      <c r="P215" s="134"/>
      <c r="Q215" s="33" t="str">
        <f>IFERROR(VLOOKUP(PPE_PH1_CDDL[[#This Row],[RDMC Document Number]],[3]Docs!$B:$F,4,0),"No Placeholder Yet")</f>
        <v>IFR - Issued for Review</v>
      </c>
      <c r="R215" s="33" t="str">
        <f>IFERROR(VLOOKUP(PPE_PH1_CDDL[[#This Row],[RDMC Document Number]],[3]Docs!$B:$F,5,0),"No Placeholder Yet")</f>
        <v>Rejected - Revise &amp; Resubmit</v>
      </c>
      <c r="S215" s="137">
        <f t="shared" si="25"/>
        <v>0.33329999999999999</v>
      </c>
      <c r="T215" s="39" t="s">
        <v>420</v>
      </c>
      <c r="U215" s="39"/>
      <c r="V215" s="178"/>
      <c r="W215" s="39" t="s">
        <v>422</v>
      </c>
      <c r="X215" s="39" t="s">
        <v>399</v>
      </c>
      <c r="Y215" s="39"/>
      <c r="Z215" s="39"/>
      <c r="AA215" s="39"/>
      <c r="AB215" s="152" t="s">
        <v>3165</v>
      </c>
    </row>
    <row r="216" spans="1:28" ht="21.75" customHeight="1" x14ac:dyDescent="0.25">
      <c r="A216" s="39" t="s">
        <v>30</v>
      </c>
      <c r="B216" s="39" t="s">
        <v>31</v>
      </c>
      <c r="C216" s="39" t="s">
        <v>5</v>
      </c>
      <c r="D216" s="39" t="s">
        <v>32</v>
      </c>
      <c r="E216" s="39" t="s">
        <v>397</v>
      </c>
      <c r="F216" s="128" t="s">
        <v>48</v>
      </c>
      <c r="G216" s="39" t="s">
        <v>35</v>
      </c>
      <c r="H216" s="39" t="str">
        <f t="shared" si="26"/>
        <v>6105AK124-0100-BPLN-0003</v>
      </c>
      <c r="I216" s="39" t="str">
        <f>"Q24050972"&amp;"-"&amp;"01"&amp;"-"&amp;C216&amp;"-"&amp;D216&amp;"-"&amp;E216&amp;"-"&amp;F216</f>
        <v>Q24050972-01-0100-B-PLN-0003</v>
      </c>
      <c r="J216" s="39"/>
      <c r="K216" s="33" t="str">
        <f>VLOOKUP(C216,'PPE WBS Codes'!$E$3:$F$79,2,0)</f>
        <v>Project Site Wide</v>
      </c>
      <c r="L216" s="39" t="s">
        <v>423</v>
      </c>
      <c r="M216" s="39" t="s">
        <v>399</v>
      </c>
      <c r="N216" s="33" t="str">
        <f t="shared" si="28"/>
        <v>Project Site Wide - Project Document Management and Control - Plan</v>
      </c>
      <c r="O216" s="134">
        <v>46080</v>
      </c>
      <c r="P216" s="134"/>
      <c r="Q216" s="33" t="str">
        <f>IFERROR(VLOOKUP(PPE_PH1_CDDL[[#This Row],[RDMC Document Number]],[3]Docs!$B:$F,4,0),"No Placeholder Yet")</f>
        <v>IFR - Issued for Review</v>
      </c>
      <c r="R216" s="33" t="str">
        <f>IFERROR(VLOOKUP(PPE_PH1_CDDL[[#This Row],[RDMC Document Number]],[3]Docs!$B:$F,5,0),"No Placeholder Yet")</f>
        <v>Pending</v>
      </c>
      <c r="S216" s="137">
        <f t="shared" si="25"/>
        <v>0.33329999999999999</v>
      </c>
      <c r="T216" s="39" t="s">
        <v>420</v>
      </c>
      <c r="U216" s="39"/>
      <c r="V216" s="178"/>
      <c r="W216" s="39" t="s">
        <v>424</v>
      </c>
      <c r="X216" s="39" t="s">
        <v>399</v>
      </c>
      <c r="Y216" s="39"/>
      <c r="Z216" s="39"/>
      <c r="AA216" s="39"/>
      <c r="AB216" s="152" t="s">
        <v>3165</v>
      </c>
    </row>
    <row r="217" spans="1:28" ht="21.75" customHeight="1" x14ac:dyDescent="0.25">
      <c r="A217" s="39" t="s">
        <v>30</v>
      </c>
      <c r="B217" s="39" t="s">
        <v>31</v>
      </c>
      <c r="C217" s="39" t="s">
        <v>5</v>
      </c>
      <c r="D217" s="39" t="s">
        <v>42</v>
      </c>
      <c r="E217" s="39" t="s">
        <v>397</v>
      </c>
      <c r="F217" s="128" t="s">
        <v>34</v>
      </c>
      <c r="G217" s="39" t="s">
        <v>35</v>
      </c>
      <c r="H217" s="39" t="str">
        <f t="shared" si="26"/>
        <v>6105AK124-0100-GPLN-0001</v>
      </c>
      <c r="I217" s="39" t="str">
        <f>"Q24050972"&amp;"-"&amp;"01"&amp;"-"&amp;C217&amp;"-"&amp;D217&amp;"-"&amp;E217&amp;"-"&amp;F217</f>
        <v>Q24050972-01-0100-G-PLN-0001</v>
      </c>
      <c r="J217" s="39"/>
      <c r="K217" s="33" t="str">
        <f>VLOOKUP(C217,'PPE WBS Codes'!$E$3:$F$79,2,0)</f>
        <v>Project Site Wide</v>
      </c>
      <c r="L217" s="39" t="s">
        <v>425</v>
      </c>
      <c r="M217" s="39" t="s">
        <v>399</v>
      </c>
      <c r="N217" s="33" t="str">
        <f t="shared" si="28"/>
        <v>Project Site Wide - Procurement and Contracting Management - Plan</v>
      </c>
      <c r="O217" s="134">
        <v>46056</v>
      </c>
      <c r="P217" s="134"/>
      <c r="Q217" s="33" t="str">
        <f>IFERROR(VLOOKUP(PPE_PH1_CDDL[[#This Row],[RDMC Document Number]],[3]Docs!$B:$F,4,0),"No Placeholder Yet")</f>
        <v>IFR - Issued for Review</v>
      </c>
      <c r="R217" s="33" t="str">
        <f>IFERROR(VLOOKUP(PPE_PH1_CDDL[[#This Row],[RDMC Document Number]],[3]Docs!$B:$F,5,0),"No Placeholder Yet")</f>
        <v>Rejected - Revise &amp; Resubmit</v>
      </c>
      <c r="S217" s="137">
        <f t="shared" si="25"/>
        <v>0.33329999999999999</v>
      </c>
      <c r="T217" s="39" t="s">
        <v>71</v>
      </c>
      <c r="U217" s="39"/>
      <c r="V217" s="12"/>
      <c r="W217" s="39" t="s">
        <v>425</v>
      </c>
      <c r="X217" s="39" t="s">
        <v>399</v>
      </c>
      <c r="Y217" s="39"/>
      <c r="Z217" s="39"/>
      <c r="AA217" s="39"/>
      <c r="AB217" s="152" t="s">
        <v>3165</v>
      </c>
    </row>
    <row r="218" spans="1:28" ht="21.75" customHeight="1" x14ac:dyDescent="0.25">
      <c r="A218" s="39" t="s">
        <v>30</v>
      </c>
      <c r="B218" s="39" t="s">
        <v>31</v>
      </c>
      <c r="C218" s="39" t="s">
        <v>5</v>
      </c>
      <c r="D218" s="39" t="s">
        <v>145</v>
      </c>
      <c r="E218" s="39" t="s">
        <v>43</v>
      </c>
      <c r="F218" s="128" t="s">
        <v>34</v>
      </c>
      <c r="G218" s="39" t="s">
        <v>35</v>
      </c>
      <c r="H218" s="39" t="str">
        <f t="shared" si="26"/>
        <v>6105AK124-0100-HPRC-0001</v>
      </c>
      <c r="I218" s="39" t="str">
        <f t="shared" ref="I218:I249" si="29">"Q24050972"&amp;"-"&amp;"09"&amp;"-"&amp;C218&amp;"-"&amp;D218&amp;"-"&amp;E218&amp;"-"&amp;F218</f>
        <v>Q24050972-09-0100-H-PRC-0001</v>
      </c>
      <c r="J218" s="39"/>
      <c r="K218" s="33" t="str">
        <f>VLOOKUP(C218,'PPE WBS Codes'!$E$3:$F$79,2,0)</f>
        <v>Project Site Wide</v>
      </c>
      <c r="L218" s="39" t="s">
        <v>426</v>
      </c>
      <c r="M218" s="39" t="s">
        <v>427</v>
      </c>
      <c r="N218" s="33" t="str">
        <f t="shared" si="28"/>
        <v>Project Site Wide - SOP 01.0 - Administration - Procedure</v>
      </c>
      <c r="O218" s="134"/>
      <c r="P218" s="134"/>
      <c r="Q218" s="33" t="str">
        <f>IFERROR(VLOOKUP(PPE_PH1_CDDL[[#This Row],[RDMC Document Number]],[3]Docs!$B:$F,4,0),"No Placeholder Yet")</f>
        <v>RES - Reserved Placeholder</v>
      </c>
      <c r="R218" s="33" t="str">
        <f>IFERROR(VLOOKUP(PPE_PH1_CDDL[[#This Row],[RDMC Document Number]],[3]Docs!$B:$F,5,0),"No Placeholder Yet")</f>
        <v>Pending</v>
      </c>
      <c r="S218" s="137">
        <f t="shared" si="25"/>
        <v>0</v>
      </c>
      <c r="T218" s="39" t="s">
        <v>147</v>
      </c>
      <c r="U218" s="39"/>
      <c r="V218" s="178">
        <v>46188</v>
      </c>
      <c r="W218" s="39" t="s">
        <v>428</v>
      </c>
      <c r="X218" s="39" t="s">
        <v>429</v>
      </c>
      <c r="Y218" s="39"/>
      <c r="Z218" s="39"/>
      <c r="AA218" s="39"/>
      <c r="AB218" s="152" t="s">
        <v>3165</v>
      </c>
    </row>
    <row r="219" spans="1:28" ht="21.75" customHeight="1" x14ac:dyDescent="0.25">
      <c r="A219" s="39" t="s">
        <v>30</v>
      </c>
      <c r="B219" s="39" t="s">
        <v>31</v>
      </c>
      <c r="C219" s="39" t="s">
        <v>5</v>
      </c>
      <c r="D219" s="39" t="s">
        <v>145</v>
      </c>
      <c r="E219" s="39" t="s">
        <v>43</v>
      </c>
      <c r="F219" s="128" t="s">
        <v>46</v>
      </c>
      <c r="G219" s="39" t="s">
        <v>35</v>
      </c>
      <c r="H219" s="39" t="str">
        <f t="shared" si="26"/>
        <v>6105AK124-0100-HPRC-0002</v>
      </c>
      <c r="I219" s="39" t="str">
        <f t="shared" si="29"/>
        <v>Q24050972-09-0100-H-PRC-0002</v>
      </c>
      <c r="J219" s="39"/>
      <c r="K219" s="33" t="str">
        <f>VLOOKUP(C219,'PPE WBS Codes'!$E$3:$F$79,2,0)</f>
        <v>Project Site Wide</v>
      </c>
      <c r="L219" s="39" t="s">
        <v>430</v>
      </c>
      <c r="M219" s="39" t="s">
        <v>427</v>
      </c>
      <c r="N219" s="33" t="str">
        <f t="shared" si="28"/>
        <v>Project Site Wide - SOP 02.0 - Incident Notification, Investigation and Reporting - Procedure</v>
      </c>
      <c r="O219" s="134"/>
      <c r="P219" s="134"/>
      <c r="Q219" s="33" t="str">
        <f>IFERROR(VLOOKUP(PPE_PH1_CDDL[[#This Row],[RDMC Document Number]],[3]Docs!$B:$F,4,0),"No Placeholder Yet")</f>
        <v>RES - Reserved Placeholder</v>
      </c>
      <c r="R219" s="33" t="str">
        <f>IFERROR(VLOOKUP(PPE_PH1_CDDL[[#This Row],[RDMC Document Number]],[3]Docs!$B:$F,5,0),"No Placeholder Yet")</f>
        <v>Pending</v>
      </c>
      <c r="S219" s="137">
        <f t="shared" si="25"/>
        <v>0</v>
      </c>
      <c r="T219" s="39" t="s">
        <v>147</v>
      </c>
      <c r="U219" s="39"/>
      <c r="V219" s="178">
        <v>46188</v>
      </c>
      <c r="W219" s="39" t="s">
        <v>428</v>
      </c>
      <c r="X219" s="39" t="s">
        <v>431</v>
      </c>
      <c r="Y219" s="39"/>
      <c r="Z219" s="39"/>
      <c r="AA219" s="39"/>
      <c r="AB219" s="152" t="s">
        <v>3165</v>
      </c>
    </row>
    <row r="220" spans="1:28" ht="21.75" customHeight="1" x14ac:dyDescent="0.25">
      <c r="A220" s="39" t="s">
        <v>30</v>
      </c>
      <c r="B220" s="39" t="s">
        <v>31</v>
      </c>
      <c r="C220" s="39" t="s">
        <v>5</v>
      </c>
      <c r="D220" s="39" t="s">
        <v>145</v>
      </c>
      <c r="E220" s="39" t="s">
        <v>43</v>
      </c>
      <c r="F220" s="128" t="s">
        <v>48</v>
      </c>
      <c r="G220" s="39" t="s">
        <v>35</v>
      </c>
      <c r="H220" s="39" t="str">
        <f t="shared" si="26"/>
        <v>6105AK124-0100-HPRC-0003</v>
      </c>
      <c r="I220" s="39" t="str">
        <f t="shared" si="29"/>
        <v>Q24050972-09-0100-H-PRC-0003</v>
      </c>
      <c r="J220" s="39"/>
      <c r="K220" s="33" t="str">
        <f>VLOOKUP(C220,'PPE WBS Codes'!$E$3:$F$79,2,0)</f>
        <v>Project Site Wide</v>
      </c>
      <c r="L220" s="39" t="s">
        <v>432</v>
      </c>
      <c r="M220" s="39" t="s">
        <v>427</v>
      </c>
      <c r="N220" s="33" t="str">
        <f t="shared" si="28"/>
        <v>Project Site Wide - SOP 03.0 - Occupational Noise - Procedure</v>
      </c>
      <c r="O220" s="134"/>
      <c r="P220" s="134"/>
      <c r="Q220" s="33" t="str">
        <f>IFERROR(VLOOKUP(PPE_PH1_CDDL[[#This Row],[RDMC Document Number]],[3]Docs!$B:$F,4,0),"No Placeholder Yet")</f>
        <v>RES - Reserved Placeholder</v>
      </c>
      <c r="R220" s="33" t="str">
        <f>IFERROR(VLOOKUP(PPE_PH1_CDDL[[#This Row],[RDMC Document Number]],[3]Docs!$B:$F,5,0),"No Placeholder Yet")</f>
        <v>Pending</v>
      </c>
      <c r="S220" s="137">
        <f t="shared" si="25"/>
        <v>0</v>
      </c>
      <c r="T220" s="39" t="s">
        <v>147</v>
      </c>
      <c r="U220" s="39"/>
      <c r="V220" s="178">
        <v>46188</v>
      </c>
      <c r="W220" s="39" t="s">
        <v>428</v>
      </c>
      <c r="X220" s="39" t="s">
        <v>433</v>
      </c>
      <c r="Y220" s="39"/>
      <c r="Z220" s="39"/>
      <c r="AA220" s="39"/>
      <c r="AB220" s="152" t="s">
        <v>3165</v>
      </c>
    </row>
    <row r="221" spans="1:28" ht="21.75" customHeight="1" x14ac:dyDescent="0.25">
      <c r="A221" s="39" t="s">
        <v>30</v>
      </c>
      <c r="B221" s="39" t="s">
        <v>31</v>
      </c>
      <c r="C221" s="39" t="s">
        <v>5</v>
      </c>
      <c r="D221" s="39" t="s">
        <v>145</v>
      </c>
      <c r="E221" s="39" t="s">
        <v>43</v>
      </c>
      <c r="F221" s="128" t="s">
        <v>50</v>
      </c>
      <c r="G221" s="39" t="s">
        <v>35</v>
      </c>
      <c r="H221" s="39" t="str">
        <f t="shared" si="26"/>
        <v>6105AK124-0100-HPRC-0004</v>
      </c>
      <c r="I221" s="39" t="str">
        <f t="shared" si="29"/>
        <v>Q24050972-09-0100-H-PRC-0004</v>
      </c>
      <c r="J221" s="39"/>
      <c r="K221" s="33" t="str">
        <f>VLOOKUP(C221,'PPE WBS Codes'!$E$3:$F$79,2,0)</f>
        <v>Project Site Wide</v>
      </c>
      <c r="L221" s="39" t="s">
        <v>434</v>
      </c>
      <c r="M221" s="39" t="s">
        <v>427</v>
      </c>
      <c r="N221" s="33" t="str">
        <f t="shared" si="28"/>
        <v>Project Site Wide - SOP 03.1 - Vibration - Procedure</v>
      </c>
      <c r="O221" s="134"/>
      <c r="P221" s="134"/>
      <c r="Q221" s="33" t="str">
        <f>IFERROR(VLOOKUP(PPE_PH1_CDDL[[#This Row],[RDMC Document Number]],[3]Docs!$B:$F,4,0),"No Placeholder Yet")</f>
        <v>RES - Reserved Placeholder</v>
      </c>
      <c r="R221" s="33" t="str">
        <f>IFERROR(VLOOKUP(PPE_PH1_CDDL[[#This Row],[RDMC Document Number]],[3]Docs!$B:$F,5,0),"No Placeholder Yet")</f>
        <v>Pending</v>
      </c>
      <c r="S221" s="137">
        <f t="shared" si="25"/>
        <v>0</v>
      </c>
      <c r="T221" s="39" t="s">
        <v>147</v>
      </c>
      <c r="U221" s="39"/>
      <c r="V221" s="178">
        <v>46188</v>
      </c>
      <c r="W221" s="39" t="s">
        <v>428</v>
      </c>
      <c r="X221" s="39" t="s">
        <v>435</v>
      </c>
      <c r="Y221" s="39"/>
      <c r="Z221" s="39"/>
      <c r="AA221" s="39"/>
      <c r="AB221" s="152" t="s">
        <v>3165</v>
      </c>
    </row>
    <row r="222" spans="1:28" ht="21.75" customHeight="1" x14ac:dyDescent="0.25">
      <c r="A222" s="39" t="s">
        <v>30</v>
      </c>
      <c r="B222" s="39" t="s">
        <v>31</v>
      </c>
      <c r="C222" s="39" t="s">
        <v>5</v>
      </c>
      <c r="D222" s="39" t="s">
        <v>145</v>
      </c>
      <c r="E222" s="39" t="s">
        <v>43</v>
      </c>
      <c r="F222" s="128" t="s">
        <v>101</v>
      </c>
      <c r="G222" s="39" t="s">
        <v>35</v>
      </c>
      <c r="H222" s="39" t="str">
        <f t="shared" si="26"/>
        <v>6105AK124-0100-HPRC-0005</v>
      </c>
      <c r="I222" s="39" t="str">
        <f t="shared" si="29"/>
        <v>Q24050972-09-0100-H-PRC-0005</v>
      </c>
      <c r="J222" s="39"/>
      <c r="K222" s="33" t="str">
        <f>VLOOKUP(C222,'PPE WBS Codes'!$E$3:$F$79,2,0)</f>
        <v>Project Site Wide</v>
      </c>
      <c r="L222" s="39" t="s">
        <v>436</v>
      </c>
      <c r="M222" s="39" t="s">
        <v>427</v>
      </c>
      <c r="N222" s="33" t="str">
        <f t="shared" si="28"/>
        <v>Project Site Wide - SOP 04.0 - First Aid and Medical Emergency Treatment - Procedure</v>
      </c>
      <c r="O222" s="134"/>
      <c r="P222" s="134"/>
      <c r="Q222" s="33" t="str">
        <f>IFERROR(VLOOKUP(PPE_PH1_CDDL[[#This Row],[RDMC Document Number]],[3]Docs!$B:$F,4,0),"No Placeholder Yet")</f>
        <v>RES - Reserved Placeholder</v>
      </c>
      <c r="R222" s="33" t="str">
        <f>IFERROR(VLOOKUP(PPE_PH1_CDDL[[#This Row],[RDMC Document Number]],[3]Docs!$B:$F,5,0),"No Placeholder Yet")</f>
        <v>Pending</v>
      </c>
      <c r="S222" s="137">
        <f t="shared" si="25"/>
        <v>0</v>
      </c>
      <c r="T222" s="39" t="s">
        <v>147</v>
      </c>
      <c r="U222" s="39"/>
      <c r="V222" s="178">
        <v>46188</v>
      </c>
      <c r="W222" s="39" t="s">
        <v>428</v>
      </c>
      <c r="X222" s="39" t="s">
        <v>437</v>
      </c>
      <c r="Y222" s="39"/>
      <c r="Z222" s="39"/>
      <c r="AA222" s="39"/>
      <c r="AB222" s="152" t="s">
        <v>3165</v>
      </c>
    </row>
    <row r="223" spans="1:28" ht="21.75" customHeight="1" x14ac:dyDescent="0.25">
      <c r="A223" s="39" t="s">
        <v>30</v>
      </c>
      <c r="B223" s="39" t="s">
        <v>31</v>
      </c>
      <c r="C223" s="39" t="s">
        <v>5</v>
      </c>
      <c r="D223" s="39" t="s">
        <v>145</v>
      </c>
      <c r="E223" s="39" t="s">
        <v>43</v>
      </c>
      <c r="F223" s="128" t="s">
        <v>161</v>
      </c>
      <c r="G223" s="39" t="s">
        <v>35</v>
      </c>
      <c r="H223" s="39" t="str">
        <f t="shared" si="26"/>
        <v>6105AK124-0100-HPRC-0006</v>
      </c>
      <c r="I223" s="39" t="str">
        <f t="shared" si="29"/>
        <v>Q24050972-09-0100-H-PRC-0006</v>
      </c>
      <c r="J223" s="39"/>
      <c r="K223" s="33" t="str">
        <f>VLOOKUP(C223,'PPE WBS Codes'!$E$3:$F$79,2,0)</f>
        <v>Project Site Wide</v>
      </c>
      <c r="L223" s="39" t="s">
        <v>438</v>
      </c>
      <c r="M223" s="39" t="s">
        <v>427</v>
      </c>
      <c r="N223" s="33" t="str">
        <f t="shared" si="28"/>
        <v>Project Site Wide - SOP 05.0 - Occupational Health Screening and Medical Surveillance - Procedure</v>
      </c>
      <c r="O223" s="134"/>
      <c r="P223" s="134"/>
      <c r="Q223" s="33" t="str">
        <f>IFERROR(VLOOKUP(PPE_PH1_CDDL[[#This Row],[RDMC Document Number]],[3]Docs!$B:$F,4,0),"No Placeholder Yet")</f>
        <v>RES - Reserved Placeholder</v>
      </c>
      <c r="R223" s="33" t="str">
        <f>IFERROR(VLOOKUP(PPE_PH1_CDDL[[#This Row],[RDMC Document Number]],[3]Docs!$B:$F,5,0),"No Placeholder Yet")</f>
        <v>Pending</v>
      </c>
      <c r="S223" s="137">
        <f t="shared" si="25"/>
        <v>0</v>
      </c>
      <c r="T223" s="39" t="s">
        <v>147</v>
      </c>
      <c r="U223" s="39"/>
      <c r="V223" s="178">
        <v>46188</v>
      </c>
      <c r="W223" s="39" t="s">
        <v>428</v>
      </c>
      <c r="X223" s="39" t="s">
        <v>439</v>
      </c>
      <c r="Y223" s="39"/>
      <c r="Z223" s="39"/>
      <c r="AA223" s="39"/>
      <c r="AB223" s="152" t="s">
        <v>3165</v>
      </c>
    </row>
    <row r="224" spans="1:28" ht="21.75" customHeight="1" x14ac:dyDescent="0.25">
      <c r="A224" s="39" t="s">
        <v>30</v>
      </c>
      <c r="B224" s="39" t="s">
        <v>31</v>
      </c>
      <c r="C224" s="39" t="s">
        <v>5</v>
      </c>
      <c r="D224" s="39" t="s">
        <v>145</v>
      </c>
      <c r="E224" s="39" t="s">
        <v>43</v>
      </c>
      <c r="F224" s="128" t="s">
        <v>170</v>
      </c>
      <c r="G224" s="39" t="s">
        <v>35</v>
      </c>
      <c r="H224" s="39" t="str">
        <f t="shared" si="26"/>
        <v>6105AK124-0100-HPRC-0007</v>
      </c>
      <c r="I224" s="39" t="str">
        <f t="shared" si="29"/>
        <v>Q24050972-09-0100-H-PRC-0007</v>
      </c>
      <c r="J224" s="39"/>
      <c r="K224" s="33" t="str">
        <f>VLOOKUP(C224,'PPE WBS Codes'!$E$3:$F$79,2,0)</f>
        <v>Project Site Wide</v>
      </c>
      <c r="L224" s="39" t="s">
        <v>440</v>
      </c>
      <c r="M224" s="39" t="s">
        <v>427</v>
      </c>
      <c r="N224" s="39" t="str">
        <f t="shared" si="28"/>
        <v>Project Site Wide - SOP 06.0 - Performance Monitoring and Reporting - Procedure</v>
      </c>
      <c r="O224" s="134"/>
      <c r="P224" s="134"/>
      <c r="Q224" s="33" t="str">
        <f>IFERROR(VLOOKUP(PPE_PH1_CDDL[[#This Row],[RDMC Document Number]],[3]Docs!$B:$F,4,0),"No Placeholder Yet")</f>
        <v>RES - Reserved Placeholder</v>
      </c>
      <c r="R224" s="33" t="str">
        <f>IFERROR(VLOOKUP(PPE_PH1_CDDL[[#This Row],[RDMC Document Number]],[3]Docs!$B:$F,5,0),"No Placeholder Yet")</f>
        <v>Pending</v>
      </c>
      <c r="S224" s="137">
        <f t="shared" si="25"/>
        <v>0</v>
      </c>
      <c r="T224" s="39" t="s">
        <v>147</v>
      </c>
      <c r="U224" s="39"/>
      <c r="V224" s="178">
        <v>46188</v>
      </c>
      <c r="W224" s="39" t="s">
        <v>428</v>
      </c>
      <c r="X224" s="39" t="s">
        <v>441</v>
      </c>
      <c r="Y224" s="39"/>
      <c r="Z224" s="39"/>
      <c r="AA224" s="39"/>
      <c r="AB224" s="152" t="s">
        <v>3165</v>
      </c>
    </row>
    <row r="225" spans="1:28" ht="21.75" customHeight="1" x14ac:dyDescent="0.25">
      <c r="A225" s="39" t="s">
        <v>30</v>
      </c>
      <c r="B225" s="39" t="s">
        <v>31</v>
      </c>
      <c r="C225" s="39" t="s">
        <v>5</v>
      </c>
      <c r="D225" s="39" t="s">
        <v>145</v>
      </c>
      <c r="E225" s="39" t="s">
        <v>43</v>
      </c>
      <c r="F225" s="128" t="s">
        <v>108</v>
      </c>
      <c r="G225" s="39" t="s">
        <v>35</v>
      </c>
      <c r="H225" s="39" t="str">
        <f t="shared" si="26"/>
        <v>6105AK124-0100-HPRC-0008</v>
      </c>
      <c r="I225" s="39" t="str">
        <f t="shared" si="29"/>
        <v>Q24050972-09-0100-H-PRC-0008</v>
      </c>
      <c r="J225" s="39"/>
      <c r="K225" s="33" t="str">
        <f>VLOOKUP(C225,'PPE WBS Codes'!$E$3:$F$79,2,0)</f>
        <v>Project Site Wide</v>
      </c>
      <c r="L225" s="39" t="s">
        <v>442</v>
      </c>
      <c r="M225" s="39" t="s">
        <v>427</v>
      </c>
      <c r="N225" s="39" t="str">
        <f t="shared" si="28"/>
        <v>Project Site Wide - SOP 07.0 - Organization OSH Practitioner Registration and Appointment of Principal Contractor - Procedure</v>
      </c>
      <c r="O225" s="134"/>
      <c r="P225" s="134"/>
      <c r="Q225" s="33" t="str">
        <f>IFERROR(VLOOKUP(PPE_PH1_CDDL[[#This Row],[RDMC Document Number]],[3]Docs!$B:$F,4,0),"No Placeholder Yet")</f>
        <v>RES - Reserved Placeholder</v>
      </c>
      <c r="R225" s="33" t="str">
        <f>IFERROR(VLOOKUP(PPE_PH1_CDDL[[#This Row],[RDMC Document Number]],[3]Docs!$B:$F,5,0),"No Placeholder Yet")</f>
        <v>Pending</v>
      </c>
      <c r="S225" s="137">
        <f t="shared" si="25"/>
        <v>0</v>
      </c>
      <c r="T225" s="39" t="s">
        <v>147</v>
      </c>
      <c r="U225" s="39"/>
      <c r="V225" s="178">
        <v>46188</v>
      </c>
      <c r="W225" s="39" t="s">
        <v>428</v>
      </c>
      <c r="X225" s="39" t="s">
        <v>443</v>
      </c>
      <c r="Y225" s="39"/>
      <c r="Z225" s="39"/>
      <c r="AA225" s="39"/>
      <c r="AB225" s="152" t="s">
        <v>3165</v>
      </c>
    </row>
    <row r="226" spans="1:28" ht="21.75" customHeight="1" x14ac:dyDescent="0.25">
      <c r="A226" s="39" t="s">
        <v>30</v>
      </c>
      <c r="B226" s="39" t="s">
        <v>31</v>
      </c>
      <c r="C226" s="39" t="s">
        <v>5</v>
      </c>
      <c r="D226" s="39" t="s">
        <v>145</v>
      </c>
      <c r="E226" s="39" t="s">
        <v>43</v>
      </c>
      <c r="F226" s="128" t="s">
        <v>173</v>
      </c>
      <c r="G226" s="39" t="s">
        <v>35</v>
      </c>
      <c r="H226" s="39" t="str">
        <f t="shared" si="26"/>
        <v>6105AK124-0100-HPRC-0009</v>
      </c>
      <c r="I226" s="39" t="str">
        <f t="shared" si="29"/>
        <v>Q24050972-09-0100-H-PRC-0009</v>
      </c>
      <c r="J226" s="39"/>
      <c r="K226" s="33" t="str">
        <f>VLOOKUP(C226,'PPE WBS Codes'!$E$3:$F$79,2,0)</f>
        <v>Project Site Wide</v>
      </c>
      <c r="L226" s="39" t="s">
        <v>444</v>
      </c>
      <c r="M226" s="39" t="s">
        <v>427</v>
      </c>
      <c r="N226" s="39" t="str">
        <f t="shared" si="28"/>
        <v>Project Site Wide - SOP 08.0 - General Workplace Amenities - Procedure</v>
      </c>
      <c r="O226" s="134"/>
      <c r="P226" s="134"/>
      <c r="Q226" s="33" t="str">
        <f>IFERROR(VLOOKUP(PPE_PH1_CDDL[[#This Row],[RDMC Document Number]],[3]Docs!$B:$F,4,0),"No Placeholder Yet")</f>
        <v>RES - Reserved Placeholder</v>
      </c>
      <c r="R226" s="33" t="str">
        <f>IFERROR(VLOOKUP(PPE_PH1_CDDL[[#This Row],[RDMC Document Number]],[3]Docs!$B:$F,5,0),"No Placeholder Yet")</f>
        <v>Pending</v>
      </c>
      <c r="S226" s="137">
        <f t="shared" si="25"/>
        <v>0</v>
      </c>
      <c r="T226" s="39" t="s">
        <v>147</v>
      </c>
      <c r="U226" s="39"/>
      <c r="V226" s="178">
        <v>46188</v>
      </c>
      <c r="W226" s="39" t="s">
        <v>428</v>
      </c>
      <c r="X226" s="39" t="s">
        <v>445</v>
      </c>
      <c r="Y226" s="39"/>
      <c r="Z226" s="39"/>
      <c r="AA226" s="39"/>
      <c r="AB226" s="152" t="s">
        <v>3165</v>
      </c>
    </row>
    <row r="227" spans="1:28" ht="21.75" customHeight="1" x14ac:dyDescent="0.25">
      <c r="A227" s="39" t="s">
        <v>30</v>
      </c>
      <c r="B227" s="39" t="s">
        <v>31</v>
      </c>
      <c r="C227" s="39" t="s">
        <v>5</v>
      </c>
      <c r="D227" s="39" t="s">
        <v>145</v>
      </c>
      <c r="E227" s="39" t="s">
        <v>43</v>
      </c>
      <c r="F227" s="128" t="s">
        <v>184</v>
      </c>
      <c r="G227" s="39" t="s">
        <v>35</v>
      </c>
      <c r="H227" s="39" t="str">
        <f t="shared" si="26"/>
        <v>6105AK124-0100-HPRC-0010</v>
      </c>
      <c r="I227" s="39" t="str">
        <f t="shared" si="29"/>
        <v>Q24050972-09-0100-H-PRC-0010</v>
      </c>
      <c r="J227" s="39"/>
      <c r="K227" s="33" t="str">
        <f>VLOOKUP(C227,'PPE WBS Codes'!$E$3:$F$79,2,0)</f>
        <v>Project Site Wide</v>
      </c>
      <c r="L227" s="39" t="s">
        <v>446</v>
      </c>
      <c r="M227" s="39" t="s">
        <v>427</v>
      </c>
      <c r="N227" s="39" t="str">
        <f t="shared" si="28"/>
        <v>Project Site Wide - SOP 09.0 - Workplace Wellness - Procedure</v>
      </c>
      <c r="O227" s="134"/>
      <c r="P227" s="134"/>
      <c r="Q227" s="33" t="str">
        <f>IFERROR(VLOOKUP(PPE_PH1_CDDL[[#This Row],[RDMC Document Number]],[3]Docs!$B:$F,4,0),"No Placeholder Yet")</f>
        <v>RES - Reserved Placeholder</v>
      </c>
      <c r="R227" s="33" t="str">
        <f>IFERROR(VLOOKUP(PPE_PH1_CDDL[[#This Row],[RDMC Document Number]],[3]Docs!$B:$F,5,0),"No Placeholder Yet")</f>
        <v>Pending</v>
      </c>
      <c r="S227" s="137">
        <f t="shared" si="25"/>
        <v>0</v>
      </c>
      <c r="T227" s="39" t="s">
        <v>147</v>
      </c>
      <c r="U227" s="39"/>
      <c r="V227" s="178">
        <v>46188</v>
      </c>
      <c r="W227" s="39" t="s">
        <v>428</v>
      </c>
      <c r="X227" s="39" t="s">
        <v>447</v>
      </c>
      <c r="Y227" s="39"/>
      <c r="Z227" s="39"/>
      <c r="AA227" s="39"/>
      <c r="AB227" s="152" t="s">
        <v>3165</v>
      </c>
    </row>
    <row r="228" spans="1:28" ht="21.75" customHeight="1" x14ac:dyDescent="0.25">
      <c r="A228" s="39" t="s">
        <v>30</v>
      </c>
      <c r="B228" s="39" t="s">
        <v>31</v>
      </c>
      <c r="C228" s="39" t="s">
        <v>5</v>
      </c>
      <c r="D228" s="39" t="s">
        <v>145</v>
      </c>
      <c r="E228" s="39" t="s">
        <v>43</v>
      </c>
      <c r="F228" s="128" t="s">
        <v>187</v>
      </c>
      <c r="G228" s="39" t="s">
        <v>35</v>
      </c>
      <c r="H228" s="39" t="str">
        <f t="shared" si="26"/>
        <v>6105AK124-0100-HPRC-0011</v>
      </c>
      <c r="I228" s="39" t="str">
        <f t="shared" si="29"/>
        <v>Q24050972-09-0100-H-PRC-0011</v>
      </c>
      <c r="J228" s="39"/>
      <c r="K228" s="33" t="str">
        <f>VLOOKUP(C228,'PPE WBS Codes'!$E$3:$F$79,2,0)</f>
        <v>Project Site Wide</v>
      </c>
      <c r="L228" s="39" t="s">
        <v>448</v>
      </c>
      <c r="M228" s="39" t="s">
        <v>427</v>
      </c>
      <c r="N228" s="39" t="str">
        <f t="shared" si="28"/>
        <v>Project Site Wide - SOP 09.1- New and Expectant Mothers - Procedure</v>
      </c>
      <c r="O228" s="134"/>
      <c r="P228" s="134"/>
      <c r="Q228" s="33" t="str">
        <f>IFERROR(VLOOKUP(PPE_PH1_CDDL[[#This Row],[RDMC Document Number]],[3]Docs!$B:$F,4,0),"No Placeholder Yet")</f>
        <v>RES - Reserved Placeholder</v>
      </c>
      <c r="R228" s="33" t="str">
        <f>IFERROR(VLOOKUP(PPE_PH1_CDDL[[#This Row],[RDMC Document Number]],[3]Docs!$B:$F,5,0),"No Placeholder Yet")</f>
        <v>Pending</v>
      </c>
      <c r="S228" s="137">
        <f t="shared" si="25"/>
        <v>0</v>
      </c>
      <c r="T228" s="39" t="s">
        <v>147</v>
      </c>
      <c r="U228" s="39"/>
      <c r="V228" s="178">
        <v>46188</v>
      </c>
      <c r="W228" s="39" t="s">
        <v>428</v>
      </c>
      <c r="X228" s="39" t="s">
        <v>449</v>
      </c>
      <c r="Y228" s="39"/>
      <c r="Z228" s="39"/>
      <c r="AA228" s="39"/>
      <c r="AB228" s="152" t="s">
        <v>3165</v>
      </c>
    </row>
    <row r="229" spans="1:28" ht="21.75" customHeight="1" x14ac:dyDescent="0.25">
      <c r="A229" s="37" t="s">
        <v>30</v>
      </c>
      <c r="B229" s="37" t="s">
        <v>31</v>
      </c>
      <c r="C229" s="39" t="s">
        <v>5</v>
      </c>
      <c r="D229" s="39" t="s">
        <v>145</v>
      </c>
      <c r="E229" s="39" t="s">
        <v>43</v>
      </c>
      <c r="F229" s="128" t="s">
        <v>213</v>
      </c>
      <c r="G229" s="39" t="s">
        <v>35</v>
      </c>
      <c r="H229" s="39" t="str">
        <f t="shared" si="26"/>
        <v>6105AK124-0100-HPRC-0012</v>
      </c>
      <c r="I229" s="39" t="str">
        <f t="shared" si="29"/>
        <v>Q24050972-09-0100-H-PRC-0012</v>
      </c>
      <c r="J229" s="39"/>
      <c r="K229" s="33" t="str">
        <f>VLOOKUP(C229,'PPE WBS Codes'!$E$3:$F$79,2,0)</f>
        <v>Project Site Wide</v>
      </c>
      <c r="L229" s="39" t="s">
        <v>450</v>
      </c>
      <c r="M229" s="39" t="s">
        <v>427</v>
      </c>
      <c r="N229" s="33" t="str">
        <f t="shared" si="28"/>
        <v>Project Site Wide - SOP 09.2 - Managing Work-Related Stress - Procedure</v>
      </c>
      <c r="O229" s="134"/>
      <c r="P229" s="134"/>
      <c r="Q229" s="33" t="str">
        <f>IFERROR(VLOOKUP(PPE_PH1_CDDL[[#This Row],[RDMC Document Number]],[3]Docs!$B:$F,4,0),"No Placeholder Yet")</f>
        <v>RES - Reserved Placeholder</v>
      </c>
      <c r="R229" s="33" t="str">
        <f>IFERROR(VLOOKUP(PPE_PH1_CDDL[[#This Row],[RDMC Document Number]],[3]Docs!$B:$F,5,0),"No Placeholder Yet")</f>
        <v>Pending</v>
      </c>
      <c r="S229" s="137">
        <f t="shared" si="25"/>
        <v>0</v>
      </c>
      <c r="T229" s="39" t="s">
        <v>147</v>
      </c>
      <c r="U229" s="39"/>
      <c r="V229" s="178">
        <v>46188</v>
      </c>
      <c r="W229" s="39" t="s">
        <v>428</v>
      </c>
      <c r="X229" s="39" t="s">
        <v>451</v>
      </c>
      <c r="Y229" s="39"/>
      <c r="Z229" s="39"/>
      <c r="AA229" s="39"/>
      <c r="AB229" s="152" t="s">
        <v>3165</v>
      </c>
    </row>
    <row r="230" spans="1:28" ht="21.75" customHeight="1" x14ac:dyDescent="0.25">
      <c r="A230" s="39" t="s">
        <v>30</v>
      </c>
      <c r="B230" s="39" t="s">
        <v>31</v>
      </c>
      <c r="C230" s="39" t="s">
        <v>5</v>
      </c>
      <c r="D230" s="39" t="s">
        <v>145</v>
      </c>
      <c r="E230" s="39" t="s">
        <v>43</v>
      </c>
      <c r="F230" s="128" t="s">
        <v>215</v>
      </c>
      <c r="G230" s="39" t="s">
        <v>35</v>
      </c>
      <c r="H230" s="39" t="str">
        <f t="shared" si="26"/>
        <v>6105AK124-0100-HPRC-0013</v>
      </c>
      <c r="I230" s="39" t="str">
        <f t="shared" si="29"/>
        <v>Q24050972-09-0100-H-PRC-0013</v>
      </c>
      <c r="J230" s="39"/>
      <c r="K230" s="33" t="str">
        <f>VLOOKUP(C230,'PPE WBS Codes'!$E$3:$F$79,2,0)</f>
        <v>Project Site Wide</v>
      </c>
      <c r="L230" s="39" t="s">
        <v>452</v>
      </c>
      <c r="M230" s="39" t="s">
        <v>427</v>
      </c>
      <c r="N230" s="39" t="str">
        <f t="shared" si="28"/>
        <v>Project Site Wide - SOP 09.3 - Drinking Water - Procedure</v>
      </c>
      <c r="O230" s="134"/>
      <c r="P230" s="134"/>
      <c r="Q230" s="33" t="str">
        <f>IFERROR(VLOOKUP(PPE_PH1_CDDL[[#This Row],[RDMC Document Number]],[3]Docs!$B:$F,4,0),"No Placeholder Yet")</f>
        <v>RES - Reserved Placeholder</v>
      </c>
      <c r="R230" s="33" t="str">
        <f>IFERROR(VLOOKUP(PPE_PH1_CDDL[[#This Row],[RDMC Document Number]],[3]Docs!$B:$F,5,0),"No Placeholder Yet")</f>
        <v>Pending</v>
      </c>
      <c r="S230" s="137">
        <f t="shared" si="25"/>
        <v>0</v>
      </c>
      <c r="T230" s="39" t="s">
        <v>147</v>
      </c>
      <c r="U230" s="39"/>
      <c r="V230" s="178">
        <v>46188</v>
      </c>
      <c r="W230" s="39" t="s">
        <v>428</v>
      </c>
      <c r="X230" s="39" t="s">
        <v>453</v>
      </c>
      <c r="Y230" s="39"/>
      <c r="Z230" s="39"/>
      <c r="AA230" s="39"/>
      <c r="AB230" s="152" t="s">
        <v>3165</v>
      </c>
    </row>
    <row r="231" spans="1:28" ht="21.75" customHeight="1" x14ac:dyDescent="0.25">
      <c r="A231" s="39" t="s">
        <v>30</v>
      </c>
      <c r="B231" s="39" t="s">
        <v>31</v>
      </c>
      <c r="C231" s="39" t="s">
        <v>5</v>
      </c>
      <c r="D231" s="39" t="s">
        <v>145</v>
      </c>
      <c r="E231" s="39" t="s">
        <v>43</v>
      </c>
      <c r="F231" s="128" t="s">
        <v>217</v>
      </c>
      <c r="G231" s="39" t="s">
        <v>35</v>
      </c>
      <c r="H231" s="39" t="str">
        <f t="shared" si="26"/>
        <v>6105AK124-0100-HPRC-0014</v>
      </c>
      <c r="I231" s="39" t="str">
        <f t="shared" si="29"/>
        <v>Q24050972-09-0100-H-PRC-0014</v>
      </c>
      <c r="J231" s="39"/>
      <c r="K231" s="33" t="str">
        <f>VLOOKUP(C231,'PPE WBS Codes'!$E$3:$F$79,2,0)</f>
        <v>Project Site Wide</v>
      </c>
      <c r="L231" s="39" t="s">
        <v>454</v>
      </c>
      <c r="M231" s="39" t="s">
        <v>427</v>
      </c>
      <c r="N231" s="39" t="str">
        <f t="shared" si="28"/>
        <v>Project Site Wide - SOP 09.4 - Silica - Procedure</v>
      </c>
      <c r="O231" s="134"/>
      <c r="P231" s="134"/>
      <c r="Q231" s="33" t="str">
        <f>IFERROR(VLOOKUP(PPE_PH1_CDDL[[#This Row],[RDMC Document Number]],[3]Docs!$B:$F,4,0),"No Placeholder Yet")</f>
        <v>RES - Reserved Placeholder</v>
      </c>
      <c r="R231" s="33" t="str">
        <f>IFERROR(VLOOKUP(PPE_PH1_CDDL[[#This Row],[RDMC Document Number]],[3]Docs!$B:$F,5,0),"No Placeholder Yet")</f>
        <v>Pending</v>
      </c>
      <c r="S231" s="137">
        <f t="shared" si="25"/>
        <v>0</v>
      </c>
      <c r="T231" s="39" t="s">
        <v>147</v>
      </c>
      <c r="U231" s="39"/>
      <c r="V231" s="178">
        <v>46188</v>
      </c>
      <c r="W231" s="39" t="s">
        <v>428</v>
      </c>
      <c r="X231" s="39" t="s">
        <v>455</v>
      </c>
      <c r="Y231" s="39"/>
      <c r="Z231" s="39"/>
      <c r="AA231" s="39"/>
      <c r="AB231" s="152" t="s">
        <v>3165</v>
      </c>
    </row>
    <row r="232" spans="1:28" ht="21.75" customHeight="1" x14ac:dyDescent="0.25">
      <c r="A232" s="39" t="s">
        <v>30</v>
      </c>
      <c r="B232" s="39" t="s">
        <v>31</v>
      </c>
      <c r="C232" s="39" t="s">
        <v>5</v>
      </c>
      <c r="D232" s="39" t="s">
        <v>145</v>
      </c>
      <c r="E232" s="39" t="s">
        <v>43</v>
      </c>
      <c r="F232" s="128" t="s">
        <v>219</v>
      </c>
      <c r="G232" s="39" t="s">
        <v>35</v>
      </c>
      <c r="H232" s="39" t="str">
        <f t="shared" si="26"/>
        <v>6105AK124-0100-HPRC-0015</v>
      </c>
      <c r="I232" s="39" t="str">
        <f t="shared" si="29"/>
        <v>Q24050972-09-0100-H-PRC-0015</v>
      </c>
      <c r="J232" s="39"/>
      <c r="K232" s="33" t="str">
        <f>VLOOKUP(C232,'PPE WBS Codes'!$E$3:$F$79,2,0)</f>
        <v>Project Site Wide</v>
      </c>
      <c r="L232" s="39" t="s">
        <v>456</v>
      </c>
      <c r="M232" s="39" t="s">
        <v>427</v>
      </c>
      <c r="N232" s="39" t="str">
        <f t="shared" si="28"/>
        <v>Project Site Wide - SOP 10.0 - Rehabilitation and Return to Work - Procedure</v>
      </c>
      <c r="O232" s="134"/>
      <c r="P232" s="134"/>
      <c r="Q232" s="33" t="str">
        <f>IFERROR(VLOOKUP(PPE_PH1_CDDL[[#This Row],[RDMC Document Number]],[3]Docs!$B:$F,4,0),"No Placeholder Yet")</f>
        <v>RES - Reserved Placeholder</v>
      </c>
      <c r="R232" s="33" t="str">
        <f>IFERROR(VLOOKUP(PPE_PH1_CDDL[[#This Row],[RDMC Document Number]],[3]Docs!$B:$F,5,0),"No Placeholder Yet")</f>
        <v>Pending</v>
      </c>
      <c r="S232" s="137">
        <f t="shared" si="25"/>
        <v>0</v>
      </c>
      <c r="T232" s="39" t="s">
        <v>147</v>
      </c>
      <c r="U232" s="39"/>
      <c r="V232" s="178">
        <v>46188</v>
      </c>
      <c r="W232" s="39" t="s">
        <v>428</v>
      </c>
      <c r="X232" s="39" t="s">
        <v>457</v>
      </c>
      <c r="Y232" s="39"/>
      <c r="Z232" s="39"/>
      <c r="AA232" s="39"/>
      <c r="AB232" s="152" t="s">
        <v>3165</v>
      </c>
    </row>
    <row r="233" spans="1:28" ht="21.75" customHeight="1" x14ac:dyDescent="0.25">
      <c r="A233" s="39" t="s">
        <v>30</v>
      </c>
      <c r="B233" s="39" t="s">
        <v>31</v>
      </c>
      <c r="C233" s="39" t="s">
        <v>5</v>
      </c>
      <c r="D233" s="39" t="s">
        <v>145</v>
      </c>
      <c r="E233" s="39" t="s">
        <v>43</v>
      </c>
      <c r="F233" s="128" t="s">
        <v>88</v>
      </c>
      <c r="G233" s="39" t="s">
        <v>35</v>
      </c>
      <c r="H233" s="39" t="str">
        <f t="shared" si="26"/>
        <v>6105AK124-0100-HPRC-0016</v>
      </c>
      <c r="I233" s="39" t="str">
        <f t="shared" si="29"/>
        <v>Q24050972-09-0100-H-PRC-0016</v>
      </c>
      <c r="J233" s="39"/>
      <c r="K233" s="33" t="str">
        <f>VLOOKUP(C233,'PPE WBS Codes'!$E$3:$F$79,2,0)</f>
        <v>Project Site Wide</v>
      </c>
      <c r="L233" s="39" t="s">
        <v>458</v>
      </c>
      <c r="M233" s="39" t="s">
        <v>427</v>
      </c>
      <c r="N233" s="39" t="str">
        <f t="shared" si="28"/>
        <v>Project Site Wide - SOP 11.0 - Safety in the Heat - Procedure</v>
      </c>
      <c r="O233" s="134"/>
      <c r="P233" s="134"/>
      <c r="Q233" s="33" t="str">
        <f>IFERROR(VLOOKUP(PPE_PH1_CDDL[[#This Row],[RDMC Document Number]],[3]Docs!$B:$F,4,0),"No Placeholder Yet")</f>
        <v>RES - Reserved Placeholder</v>
      </c>
      <c r="R233" s="33" t="str">
        <f>IFERROR(VLOOKUP(PPE_PH1_CDDL[[#This Row],[RDMC Document Number]],[3]Docs!$B:$F,5,0),"No Placeholder Yet")</f>
        <v>Pending</v>
      </c>
      <c r="S233" s="137">
        <f t="shared" si="25"/>
        <v>0</v>
      </c>
      <c r="T233" s="39" t="s">
        <v>147</v>
      </c>
      <c r="U233" s="39"/>
      <c r="V233" s="178">
        <v>46188</v>
      </c>
      <c r="W233" s="39" t="s">
        <v>428</v>
      </c>
      <c r="X233" s="39" t="s">
        <v>459</v>
      </c>
      <c r="Y233" s="39"/>
      <c r="Z233" s="39"/>
      <c r="AA233" s="39"/>
      <c r="AB233" s="152" t="s">
        <v>3165</v>
      </c>
    </row>
    <row r="234" spans="1:28" ht="21.75" customHeight="1" x14ac:dyDescent="0.25">
      <c r="A234" s="39" t="s">
        <v>30</v>
      </c>
      <c r="B234" s="39" t="s">
        <v>31</v>
      </c>
      <c r="C234" s="39" t="s">
        <v>5</v>
      </c>
      <c r="D234" s="39" t="s">
        <v>145</v>
      </c>
      <c r="E234" s="39" t="s">
        <v>43</v>
      </c>
      <c r="F234" s="128" t="s">
        <v>143</v>
      </c>
      <c r="G234" s="39" t="s">
        <v>35</v>
      </c>
      <c r="H234" s="39" t="str">
        <f t="shared" si="26"/>
        <v>6105AK124-0100-HPRC-0017</v>
      </c>
      <c r="I234" s="39" t="str">
        <f t="shared" si="29"/>
        <v>Q24050972-09-0100-H-PRC-0017</v>
      </c>
      <c r="J234" s="39"/>
      <c r="K234" s="33" t="str">
        <f>VLOOKUP(C234,'PPE WBS Codes'!$E$3:$F$79,2,0)</f>
        <v>Project Site Wide</v>
      </c>
      <c r="L234" s="39" t="s">
        <v>460</v>
      </c>
      <c r="M234" s="39" t="s">
        <v>427</v>
      </c>
      <c r="N234" s="39" t="str">
        <f t="shared" ref="N234:N265" si="30">K234&amp;" - "&amp;L234&amp;" - "&amp;M234</f>
        <v>Project Site Wide - SOP 12.0 - Personal Protective Equipment - Procedure</v>
      </c>
      <c r="O234" s="134"/>
      <c r="P234" s="134"/>
      <c r="Q234" s="33" t="str">
        <f>IFERROR(VLOOKUP(PPE_PH1_CDDL[[#This Row],[RDMC Document Number]],[3]Docs!$B:$F,4,0),"No Placeholder Yet")</f>
        <v>RES - Reserved Placeholder</v>
      </c>
      <c r="R234" s="33" t="str">
        <f>IFERROR(VLOOKUP(PPE_PH1_CDDL[[#This Row],[RDMC Document Number]],[3]Docs!$B:$F,5,0),"No Placeholder Yet")</f>
        <v>Pending</v>
      </c>
      <c r="S234" s="137">
        <f t="shared" si="25"/>
        <v>0</v>
      </c>
      <c r="T234" s="39" t="s">
        <v>147</v>
      </c>
      <c r="U234" s="39"/>
      <c r="V234" s="178">
        <v>46188</v>
      </c>
      <c r="W234" s="39" t="s">
        <v>428</v>
      </c>
      <c r="X234" s="39" t="s">
        <v>461</v>
      </c>
      <c r="Y234" s="39"/>
      <c r="Z234" s="39"/>
      <c r="AA234" s="39"/>
      <c r="AB234" s="152" t="s">
        <v>3165</v>
      </c>
    </row>
    <row r="235" spans="1:28" ht="21.75" customHeight="1" x14ac:dyDescent="0.25">
      <c r="A235" s="37" t="s">
        <v>30</v>
      </c>
      <c r="B235" s="37" t="s">
        <v>31</v>
      </c>
      <c r="C235" s="39" t="s">
        <v>5</v>
      </c>
      <c r="D235" s="39" t="s">
        <v>145</v>
      </c>
      <c r="E235" s="39" t="s">
        <v>43</v>
      </c>
      <c r="F235" s="128" t="s">
        <v>223</v>
      </c>
      <c r="G235" s="39" t="s">
        <v>35</v>
      </c>
      <c r="H235" s="39" t="str">
        <f t="shared" si="26"/>
        <v>6105AK124-0100-HPRC-0018</v>
      </c>
      <c r="I235" s="39" t="str">
        <f t="shared" si="29"/>
        <v>Q24050972-09-0100-H-PRC-0018</v>
      </c>
      <c r="J235" s="39"/>
      <c r="K235" s="33" t="str">
        <f>VLOOKUP(C235,'PPE WBS Codes'!$E$3:$F$79,2,0)</f>
        <v>Project Site Wide</v>
      </c>
      <c r="L235" s="39" t="s">
        <v>462</v>
      </c>
      <c r="M235" s="39" t="s">
        <v>427</v>
      </c>
      <c r="N235" s="33" t="str">
        <f t="shared" si="30"/>
        <v>Project Site Wide - SOP 13.0 - Violence in the Workplace - Procedure</v>
      </c>
      <c r="O235" s="134"/>
      <c r="P235" s="134"/>
      <c r="Q235" s="33" t="str">
        <f>IFERROR(VLOOKUP(PPE_PH1_CDDL[[#This Row],[RDMC Document Number]],[3]Docs!$B:$F,4,0),"No Placeholder Yet")</f>
        <v>RES - Reserved Placeholder</v>
      </c>
      <c r="R235" s="33" t="str">
        <f>IFERROR(VLOOKUP(PPE_PH1_CDDL[[#This Row],[RDMC Document Number]],[3]Docs!$B:$F,5,0),"No Placeholder Yet")</f>
        <v>Pending</v>
      </c>
      <c r="S235" s="137">
        <f t="shared" si="25"/>
        <v>0</v>
      </c>
      <c r="T235" s="39" t="s">
        <v>147</v>
      </c>
      <c r="U235" s="39"/>
      <c r="V235" s="178">
        <v>46188</v>
      </c>
      <c r="W235" s="39" t="s">
        <v>428</v>
      </c>
      <c r="X235" s="39" t="s">
        <v>362</v>
      </c>
      <c r="Y235" s="39"/>
      <c r="Z235" s="39"/>
      <c r="AA235" s="39"/>
      <c r="AB235" s="152" t="s">
        <v>3165</v>
      </c>
    </row>
    <row r="236" spans="1:28" ht="21.75" customHeight="1" x14ac:dyDescent="0.25">
      <c r="A236" s="37" t="s">
        <v>30</v>
      </c>
      <c r="B236" s="37" t="s">
        <v>31</v>
      </c>
      <c r="C236" s="39" t="s">
        <v>5</v>
      </c>
      <c r="D236" s="39" t="s">
        <v>145</v>
      </c>
      <c r="E236" s="39" t="s">
        <v>43</v>
      </c>
      <c r="F236" s="128" t="s">
        <v>150</v>
      </c>
      <c r="G236" s="39" t="s">
        <v>35</v>
      </c>
      <c r="H236" s="39" t="str">
        <f t="shared" si="26"/>
        <v>6105AK124-0100-HPRC-0019</v>
      </c>
      <c r="I236" s="39" t="str">
        <f t="shared" si="29"/>
        <v>Q24050972-09-0100-H-PRC-0019</v>
      </c>
      <c r="J236" s="39"/>
      <c r="K236" s="33" t="str">
        <f>VLOOKUP(C236,'PPE WBS Codes'!$E$3:$F$79,2,0)</f>
        <v>Project Site Wide</v>
      </c>
      <c r="L236" s="39" t="s">
        <v>463</v>
      </c>
      <c r="M236" s="39" t="s">
        <v>427</v>
      </c>
      <c r="N236" s="33" t="str">
        <f t="shared" si="30"/>
        <v>Project Site Wide - SOP 14.0 - Manual Handling and Ergonomics - Procedure</v>
      </c>
      <c r="O236" s="134"/>
      <c r="P236" s="134"/>
      <c r="Q236" s="33" t="str">
        <f>IFERROR(VLOOKUP(PPE_PH1_CDDL[[#This Row],[RDMC Document Number]],[3]Docs!$B:$F,4,0),"No Placeholder Yet")</f>
        <v>RES - Reserved Placeholder</v>
      </c>
      <c r="R236" s="33" t="str">
        <f>IFERROR(VLOOKUP(PPE_PH1_CDDL[[#This Row],[RDMC Document Number]],[3]Docs!$B:$F,5,0),"No Placeholder Yet")</f>
        <v>Pending</v>
      </c>
      <c r="S236" s="137">
        <f t="shared" si="25"/>
        <v>0</v>
      </c>
      <c r="T236" s="39" t="s">
        <v>147</v>
      </c>
      <c r="U236" s="39"/>
      <c r="V236" s="178">
        <v>46188</v>
      </c>
      <c r="W236" s="39" t="s">
        <v>428</v>
      </c>
      <c r="X236" s="39" t="s">
        <v>464</v>
      </c>
      <c r="Y236" s="39"/>
      <c r="Z236" s="39"/>
      <c r="AA236" s="39"/>
      <c r="AB236" s="152" t="s">
        <v>3165</v>
      </c>
    </row>
    <row r="237" spans="1:28" ht="21.75" customHeight="1" x14ac:dyDescent="0.25">
      <c r="A237" s="39" t="s">
        <v>30</v>
      </c>
      <c r="B237" s="39" t="s">
        <v>31</v>
      </c>
      <c r="C237" s="39" t="s">
        <v>5</v>
      </c>
      <c r="D237" s="39" t="s">
        <v>145</v>
      </c>
      <c r="E237" s="39" t="s">
        <v>43</v>
      </c>
      <c r="F237" s="128" t="s">
        <v>226</v>
      </c>
      <c r="G237" s="39" t="s">
        <v>35</v>
      </c>
      <c r="H237" s="39" t="str">
        <f t="shared" si="26"/>
        <v>6105AK124-0100-HPRC-0020</v>
      </c>
      <c r="I237" s="39" t="str">
        <f t="shared" si="29"/>
        <v>Q24050972-09-0100-H-PRC-0020</v>
      </c>
      <c r="J237" s="39"/>
      <c r="K237" s="33" t="str">
        <f>VLOOKUP(C237,'PPE WBS Codes'!$E$3:$F$79,2,0)</f>
        <v>Project Site Wide</v>
      </c>
      <c r="L237" s="39" t="s">
        <v>465</v>
      </c>
      <c r="M237" s="39" t="s">
        <v>427</v>
      </c>
      <c r="N237" s="39" t="str">
        <f t="shared" si="30"/>
        <v>Project Site Wide - SOP 15.0 - Electrical Safety - Procedure</v>
      </c>
      <c r="O237" s="134"/>
      <c r="P237" s="134"/>
      <c r="Q237" s="33" t="str">
        <f>IFERROR(VLOOKUP(PPE_PH1_CDDL[[#This Row],[RDMC Document Number]],[3]Docs!$B:$F,4,0),"No Placeholder Yet")</f>
        <v>RES - Reserved Placeholder</v>
      </c>
      <c r="R237" s="33" t="str">
        <f>IFERROR(VLOOKUP(PPE_PH1_CDDL[[#This Row],[RDMC Document Number]],[3]Docs!$B:$F,5,0),"No Placeholder Yet")</f>
        <v>Pending</v>
      </c>
      <c r="S237" s="137">
        <f t="shared" si="25"/>
        <v>0</v>
      </c>
      <c r="T237" s="39" t="s">
        <v>147</v>
      </c>
      <c r="U237" s="39"/>
      <c r="V237" s="178">
        <v>46188</v>
      </c>
      <c r="W237" s="39" t="s">
        <v>428</v>
      </c>
      <c r="X237" s="39" t="s">
        <v>350</v>
      </c>
      <c r="Y237" s="39"/>
      <c r="Z237" s="39"/>
      <c r="AA237" s="39"/>
      <c r="AB237" s="152" t="s">
        <v>3165</v>
      </c>
    </row>
    <row r="238" spans="1:28" ht="21.75" customHeight="1" x14ac:dyDescent="0.25">
      <c r="A238" s="39" t="s">
        <v>30</v>
      </c>
      <c r="B238" s="39" t="s">
        <v>31</v>
      </c>
      <c r="C238" s="39" t="s">
        <v>5</v>
      </c>
      <c r="D238" s="39" t="s">
        <v>145</v>
      </c>
      <c r="E238" s="39" t="s">
        <v>43</v>
      </c>
      <c r="F238" s="128" t="s">
        <v>228</v>
      </c>
      <c r="G238" s="39" t="s">
        <v>35</v>
      </c>
      <c r="H238" s="39" t="str">
        <f t="shared" si="26"/>
        <v>6105AK124-0100-HPRC-0021</v>
      </c>
      <c r="I238" s="39" t="str">
        <f t="shared" si="29"/>
        <v>Q24050972-09-0100-H-PRC-0021</v>
      </c>
      <c r="J238" s="39"/>
      <c r="K238" s="33" t="str">
        <f>VLOOKUP(C238,'PPE WBS Codes'!$E$3:$F$79,2,0)</f>
        <v>Project Site Wide</v>
      </c>
      <c r="L238" s="39" t="s">
        <v>466</v>
      </c>
      <c r="M238" s="39" t="s">
        <v>427</v>
      </c>
      <c r="N238" s="39" t="str">
        <f t="shared" si="30"/>
        <v>Project Site Wide - SOP 16.0 - OSH Requirements for People with Special Needs - Procedure</v>
      </c>
      <c r="O238" s="134"/>
      <c r="P238" s="134"/>
      <c r="Q238" s="33" t="str">
        <f>IFERROR(VLOOKUP(PPE_PH1_CDDL[[#This Row],[RDMC Document Number]],[3]Docs!$B:$F,4,0),"No Placeholder Yet")</f>
        <v>RES - Reserved Placeholder</v>
      </c>
      <c r="R238" s="33" t="str">
        <f>IFERROR(VLOOKUP(PPE_PH1_CDDL[[#This Row],[RDMC Document Number]],[3]Docs!$B:$F,5,0),"No Placeholder Yet")</f>
        <v>Pending</v>
      </c>
      <c r="S238" s="137">
        <f t="shared" si="25"/>
        <v>0</v>
      </c>
      <c r="T238" s="39" t="s">
        <v>147</v>
      </c>
      <c r="U238" s="39"/>
      <c r="V238" s="178">
        <v>46188</v>
      </c>
      <c r="W238" s="39" t="s">
        <v>428</v>
      </c>
      <c r="X238" s="39" t="s">
        <v>467</v>
      </c>
      <c r="Y238" s="39"/>
      <c r="Z238" s="39"/>
      <c r="AA238" s="39"/>
      <c r="AB238" s="152" t="s">
        <v>3165</v>
      </c>
    </row>
    <row r="239" spans="1:28" ht="21.75" customHeight="1" x14ac:dyDescent="0.25">
      <c r="A239" s="39" t="s">
        <v>30</v>
      </c>
      <c r="B239" s="39" t="s">
        <v>31</v>
      </c>
      <c r="C239" s="39" t="s">
        <v>5</v>
      </c>
      <c r="D239" s="39" t="s">
        <v>145</v>
      </c>
      <c r="E239" s="39" t="s">
        <v>43</v>
      </c>
      <c r="F239" s="128" t="s">
        <v>231</v>
      </c>
      <c r="G239" s="39" t="s">
        <v>35</v>
      </c>
      <c r="H239" s="39" t="str">
        <f t="shared" si="26"/>
        <v>6105AK124-0100-HPRC-0022</v>
      </c>
      <c r="I239" s="39" t="str">
        <f t="shared" si="29"/>
        <v>Q24050972-09-0100-H-PRC-0022</v>
      </c>
      <c r="J239" s="39"/>
      <c r="K239" s="33" t="str">
        <f>VLOOKUP(C239,'PPE WBS Codes'!$E$3:$F$79,2,0)</f>
        <v>Project Site Wide</v>
      </c>
      <c r="L239" s="39" t="s">
        <v>468</v>
      </c>
      <c r="M239" s="39" t="s">
        <v>427</v>
      </c>
      <c r="N239" s="39" t="str">
        <f t="shared" si="30"/>
        <v>Project Site Wide - SOP 17.0 - Safety Signage and Signals - Procedure</v>
      </c>
      <c r="O239" s="134"/>
      <c r="P239" s="134"/>
      <c r="Q239" s="33" t="str">
        <f>IFERROR(VLOOKUP(PPE_PH1_CDDL[[#This Row],[RDMC Document Number]],[3]Docs!$B:$F,4,0),"No Placeholder Yet")</f>
        <v>RES - Reserved Placeholder</v>
      </c>
      <c r="R239" s="33" t="str">
        <f>IFERROR(VLOOKUP(PPE_PH1_CDDL[[#This Row],[RDMC Document Number]],[3]Docs!$B:$F,5,0),"No Placeholder Yet")</f>
        <v>Pending</v>
      </c>
      <c r="S239" s="137">
        <f t="shared" si="25"/>
        <v>0</v>
      </c>
      <c r="T239" s="39" t="s">
        <v>147</v>
      </c>
      <c r="U239" s="39"/>
      <c r="V239" s="178">
        <v>46188</v>
      </c>
      <c r="W239" s="39" t="s">
        <v>428</v>
      </c>
      <c r="X239" s="39" t="s">
        <v>469</v>
      </c>
      <c r="Y239" s="39"/>
      <c r="Z239" s="39"/>
      <c r="AA239" s="39"/>
      <c r="AB239" s="152" t="s">
        <v>3165</v>
      </c>
    </row>
    <row r="240" spans="1:28" ht="21.75" customHeight="1" x14ac:dyDescent="0.25">
      <c r="A240" s="39" t="s">
        <v>30</v>
      </c>
      <c r="B240" s="39" t="s">
        <v>31</v>
      </c>
      <c r="C240" s="39" t="s">
        <v>5</v>
      </c>
      <c r="D240" s="39" t="s">
        <v>145</v>
      </c>
      <c r="E240" s="39" t="s">
        <v>43</v>
      </c>
      <c r="F240" s="128" t="s">
        <v>234</v>
      </c>
      <c r="G240" s="39" t="s">
        <v>35</v>
      </c>
      <c r="H240" s="39" t="str">
        <f t="shared" si="26"/>
        <v>6105AK124-0100-HPRC-0023</v>
      </c>
      <c r="I240" s="39" t="str">
        <f t="shared" si="29"/>
        <v>Q24050972-09-0100-H-PRC-0023</v>
      </c>
      <c r="J240" s="39"/>
      <c r="K240" s="33" t="str">
        <f>VLOOKUP(C240,'PPE WBS Codes'!$E$3:$F$79,2,0)</f>
        <v>Project Site Wide</v>
      </c>
      <c r="L240" s="39" t="s">
        <v>470</v>
      </c>
      <c r="M240" s="39" t="s">
        <v>427</v>
      </c>
      <c r="N240" s="39" t="str">
        <f t="shared" si="30"/>
        <v>Project Site Wide - SOP 18.0 - Employer Supplied Accommodation - Procedure</v>
      </c>
      <c r="O240" s="134"/>
      <c r="P240" s="134"/>
      <c r="Q240" s="33" t="str">
        <f>IFERROR(VLOOKUP(PPE_PH1_CDDL[[#This Row],[RDMC Document Number]],[3]Docs!$B:$F,4,0),"No Placeholder Yet")</f>
        <v>RES - Reserved Placeholder</v>
      </c>
      <c r="R240" s="33" t="str">
        <f>IFERROR(VLOOKUP(PPE_PH1_CDDL[[#This Row],[RDMC Document Number]],[3]Docs!$B:$F,5,0),"No Placeholder Yet")</f>
        <v>Pending</v>
      </c>
      <c r="S240" s="137">
        <f t="shared" ref="S240:S303" si="31">IF(AND(O240&lt;&gt;"",P240&lt;&gt;"",R240="Approved"),100%,
 IF(AND(O240&lt;&gt;"",P240&lt;&gt;""),66.67%,
 IF(O240&lt;&gt;"",33.33%,
 0)))</f>
        <v>0</v>
      </c>
      <c r="T240" s="39" t="s">
        <v>147</v>
      </c>
      <c r="U240" s="39"/>
      <c r="V240" s="178">
        <v>46188</v>
      </c>
      <c r="W240" s="39" t="s">
        <v>428</v>
      </c>
      <c r="X240" s="39" t="s">
        <v>471</v>
      </c>
      <c r="Y240" s="39"/>
      <c r="Z240" s="39"/>
      <c r="AA240" s="39"/>
      <c r="AB240" s="152" t="s">
        <v>3165</v>
      </c>
    </row>
    <row r="241" spans="1:28" ht="21.75" customHeight="1" x14ac:dyDescent="0.25">
      <c r="A241" s="39" t="s">
        <v>30</v>
      </c>
      <c r="B241" s="39" t="s">
        <v>31</v>
      </c>
      <c r="C241" s="39" t="s">
        <v>5</v>
      </c>
      <c r="D241" s="39" t="s">
        <v>145</v>
      </c>
      <c r="E241" s="39" t="s">
        <v>43</v>
      </c>
      <c r="F241" s="128" t="s">
        <v>236</v>
      </c>
      <c r="G241" s="39" t="s">
        <v>35</v>
      </c>
      <c r="H241" s="39" t="str">
        <f t="shared" si="26"/>
        <v>6105AK124-0100-HPRC-0024</v>
      </c>
      <c r="I241" s="39" t="str">
        <f t="shared" si="29"/>
        <v>Q24050972-09-0100-H-PRC-0024</v>
      </c>
      <c r="J241" s="39"/>
      <c r="K241" s="33" t="str">
        <f>VLOOKUP(C241,'PPE WBS Codes'!$E$3:$F$79,2,0)</f>
        <v>Project Site Wide</v>
      </c>
      <c r="L241" s="39" t="s">
        <v>472</v>
      </c>
      <c r="M241" s="39" t="s">
        <v>427</v>
      </c>
      <c r="N241" s="39" t="str">
        <f t="shared" si="30"/>
        <v>Project Site Wide - SOP 18.1 - Temporary Employer Supplied Accommodation - Procedure</v>
      </c>
      <c r="O241" s="134"/>
      <c r="P241" s="134"/>
      <c r="Q241" s="33" t="str">
        <f>IFERROR(VLOOKUP(PPE_PH1_CDDL[[#This Row],[RDMC Document Number]],[3]Docs!$B:$F,4,0),"No Placeholder Yet")</f>
        <v>RES - Reserved Placeholder</v>
      </c>
      <c r="R241" s="33" t="str">
        <f>IFERROR(VLOOKUP(PPE_PH1_CDDL[[#This Row],[RDMC Document Number]],[3]Docs!$B:$F,5,0),"No Placeholder Yet")</f>
        <v>Pending</v>
      </c>
      <c r="S241" s="137">
        <f t="shared" si="31"/>
        <v>0</v>
      </c>
      <c r="T241" s="39" t="s">
        <v>147</v>
      </c>
      <c r="U241" s="39"/>
      <c r="V241" s="178">
        <v>46188</v>
      </c>
      <c r="W241" s="39" t="s">
        <v>428</v>
      </c>
      <c r="X241" s="39" t="s">
        <v>473</v>
      </c>
      <c r="Y241" s="39"/>
      <c r="Z241" s="39"/>
      <c r="AA241" s="39"/>
      <c r="AB241" s="152" t="s">
        <v>3165</v>
      </c>
    </row>
    <row r="242" spans="1:28" ht="21.75" customHeight="1" x14ac:dyDescent="0.25">
      <c r="A242" s="39" t="s">
        <v>30</v>
      </c>
      <c r="B242" s="39" t="s">
        <v>31</v>
      </c>
      <c r="C242" s="39" t="s">
        <v>5</v>
      </c>
      <c r="D242" s="39" t="s">
        <v>145</v>
      </c>
      <c r="E242" s="39" t="s">
        <v>43</v>
      </c>
      <c r="F242" s="128" t="s">
        <v>238</v>
      </c>
      <c r="G242" s="39" t="s">
        <v>35</v>
      </c>
      <c r="H242" s="39" t="str">
        <f t="shared" si="26"/>
        <v>6105AK124-0100-HPRC-0025</v>
      </c>
      <c r="I242" s="39" t="str">
        <f t="shared" si="29"/>
        <v>Q24050972-09-0100-H-PRC-0025</v>
      </c>
      <c r="J242" s="39"/>
      <c r="K242" s="33" t="str">
        <f>VLOOKUP(C242,'PPE WBS Codes'!$E$3:$F$79,2,0)</f>
        <v>Project Site Wide</v>
      </c>
      <c r="L242" s="39" t="s">
        <v>474</v>
      </c>
      <c r="M242" s="39" t="s">
        <v>427</v>
      </c>
      <c r="N242" s="39" t="str">
        <f t="shared" si="30"/>
        <v>Project Site Wide - SOP 19.0 - Occupational Food Handling and Food Preparation Areas - Procedure</v>
      </c>
      <c r="O242" s="134"/>
      <c r="P242" s="134"/>
      <c r="Q242" s="33" t="str">
        <f>IFERROR(VLOOKUP(PPE_PH1_CDDL[[#This Row],[RDMC Document Number]],[3]Docs!$B:$F,4,0),"No Placeholder Yet")</f>
        <v>RES - Reserved Placeholder</v>
      </c>
      <c r="R242" s="33" t="str">
        <f>IFERROR(VLOOKUP(PPE_PH1_CDDL[[#This Row],[RDMC Document Number]],[3]Docs!$B:$F,5,0),"No Placeholder Yet")</f>
        <v>Pending</v>
      </c>
      <c r="S242" s="137">
        <f t="shared" si="31"/>
        <v>0</v>
      </c>
      <c r="T242" s="39" t="s">
        <v>147</v>
      </c>
      <c r="U242" s="39"/>
      <c r="V242" s="178">
        <v>46188</v>
      </c>
      <c r="W242" s="39" t="s">
        <v>428</v>
      </c>
      <c r="X242" s="39" t="s">
        <v>475</v>
      </c>
      <c r="Y242" s="39"/>
      <c r="Z242" s="39"/>
      <c r="AA242" s="39"/>
      <c r="AB242" s="152" t="s">
        <v>3165</v>
      </c>
    </row>
    <row r="243" spans="1:28" ht="21.75" customHeight="1" x14ac:dyDescent="0.25">
      <c r="A243" s="39" t="s">
        <v>30</v>
      </c>
      <c r="B243" s="39" t="s">
        <v>31</v>
      </c>
      <c r="C243" s="39" t="s">
        <v>5</v>
      </c>
      <c r="D243" s="39" t="s">
        <v>145</v>
      </c>
      <c r="E243" s="39" t="s">
        <v>43</v>
      </c>
      <c r="F243" s="128" t="s">
        <v>240</v>
      </c>
      <c r="G243" s="39" t="s">
        <v>35</v>
      </c>
      <c r="H243" s="39" t="str">
        <f t="shared" si="26"/>
        <v>6105AK124-0100-HPRC-0026</v>
      </c>
      <c r="I243" s="39" t="str">
        <f t="shared" si="29"/>
        <v>Q24050972-09-0100-H-PRC-0026</v>
      </c>
      <c r="J243" s="39"/>
      <c r="K243" s="33" t="str">
        <f>VLOOKUP(C243,'PPE WBS Codes'!$E$3:$F$79,2,0)</f>
        <v>Project Site Wide</v>
      </c>
      <c r="L243" s="39" t="s">
        <v>476</v>
      </c>
      <c r="M243" s="39" t="s">
        <v>427</v>
      </c>
      <c r="N243" s="39" t="str">
        <f t="shared" si="30"/>
        <v>Project Site Wide - SOP 20.0 - Safety in Design (Construction) - Procedure</v>
      </c>
      <c r="O243" s="134"/>
      <c r="P243" s="134"/>
      <c r="Q243" s="33" t="str">
        <f>IFERROR(VLOOKUP(PPE_PH1_CDDL[[#This Row],[RDMC Document Number]],[3]Docs!$B:$F,4,0),"No Placeholder Yet")</f>
        <v>RES - Reserved Placeholder</v>
      </c>
      <c r="R243" s="33" t="str">
        <f>IFERROR(VLOOKUP(PPE_PH1_CDDL[[#This Row],[RDMC Document Number]],[3]Docs!$B:$F,5,0),"No Placeholder Yet")</f>
        <v>Pending</v>
      </c>
      <c r="S243" s="137">
        <f t="shared" si="31"/>
        <v>0</v>
      </c>
      <c r="T243" s="39" t="s">
        <v>147</v>
      </c>
      <c r="U243" s="39"/>
      <c r="V243" s="178">
        <v>46188</v>
      </c>
      <c r="W243" s="39" t="s">
        <v>428</v>
      </c>
      <c r="X243" s="39" t="s">
        <v>477</v>
      </c>
      <c r="Y243" s="39"/>
      <c r="Z243" s="39"/>
      <c r="AA243" s="39"/>
      <c r="AB243" s="152" t="s">
        <v>3165</v>
      </c>
    </row>
    <row r="244" spans="1:28" ht="21.75" customHeight="1" x14ac:dyDescent="0.25">
      <c r="A244" s="39" t="s">
        <v>30</v>
      </c>
      <c r="B244" s="39" t="s">
        <v>31</v>
      </c>
      <c r="C244" s="39" t="s">
        <v>5</v>
      </c>
      <c r="D244" s="39" t="s">
        <v>145</v>
      </c>
      <c r="E244" s="39" t="s">
        <v>43</v>
      </c>
      <c r="F244" s="128" t="s">
        <v>242</v>
      </c>
      <c r="G244" s="39" t="s">
        <v>35</v>
      </c>
      <c r="H244" s="39" t="str">
        <f t="shared" si="26"/>
        <v>6105AK124-0100-HPRC-0027</v>
      </c>
      <c r="I244" s="39" t="str">
        <f t="shared" si="29"/>
        <v>Q24050972-09-0100-H-PRC-0027</v>
      </c>
      <c r="J244" s="39"/>
      <c r="K244" s="33" t="str">
        <f>VLOOKUP(C244,'PPE WBS Codes'!$E$3:$F$79,2,0)</f>
        <v>Project Site Wide</v>
      </c>
      <c r="L244" s="39" t="s">
        <v>478</v>
      </c>
      <c r="M244" s="39" t="s">
        <v>427</v>
      </c>
      <c r="N244" s="39" t="str">
        <f t="shared" si="30"/>
        <v>Project Site Wide - SOP 21.0 - Permit to Work Systems - Procedure</v>
      </c>
      <c r="O244" s="134"/>
      <c r="P244" s="134"/>
      <c r="Q244" s="33" t="str">
        <f>IFERROR(VLOOKUP(PPE_PH1_CDDL[[#This Row],[RDMC Document Number]],[3]Docs!$B:$F,4,0),"No Placeholder Yet")</f>
        <v>RES - Reserved Placeholder</v>
      </c>
      <c r="R244" s="33" t="str">
        <f>IFERROR(VLOOKUP(PPE_PH1_CDDL[[#This Row],[RDMC Document Number]],[3]Docs!$B:$F,5,0),"No Placeholder Yet")</f>
        <v>Pending</v>
      </c>
      <c r="S244" s="137">
        <f t="shared" si="31"/>
        <v>0</v>
      </c>
      <c r="T244" s="39" t="s">
        <v>147</v>
      </c>
      <c r="U244" s="39"/>
      <c r="V244" s="178">
        <v>46188</v>
      </c>
      <c r="W244" s="39" t="s">
        <v>428</v>
      </c>
      <c r="X244" s="39" t="s">
        <v>479</v>
      </c>
      <c r="Y244" s="39"/>
      <c r="Z244" s="39"/>
      <c r="AA244" s="39"/>
      <c r="AB244" s="152" t="s">
        <v>3165</v>
      </c>
    </row>
    <row r="245" spans="1:28" ht="21.75" customHeight="1" x14ac:dyDescent="0.25">
      <c r="A245" s="39" t="s">
        <v>30</v>
      </c>
      <c r="B245" s="39" t="s">
        <v>31</v>
      </c>
      <c r="C245" s="39" t="s">
        <v>5</v>
      </c>
      <c r="D245" s="39" t="s">
        <v>145</v>
      </c>
      <c r="E245" s="39" t="s">
        <v>43</v>
      </c>
      <c r="F245" s="128" t="s">
        <v>244</v>
      </c>
      <c r="G245" s="39" t="s">
        <v>35</v>
      </c>
      <c r="H245" s="39" t="str">
        <f t="shared" si="26"/>
        <v>6105AK124-0100-HPRC-0028</v>
      </c>
      <c r="I245" s="39" t="str">
        <f t="shared" si="29"/>
        <v>Q24050972-09-0100-H-PRC-0028</v>
      </c>
      <c r="J245" s="39"/>
      <c r="K245" s="33" t="str">
        <f>VLOOKUP(C245,'PPE WBS Codes'!$E$3:$F$79,2,0)</f>
        <v>Project Site Wide</v>
      </c>
      <c r="L245" s="39" t="s">
        <v>480</v>
      </c>
      <c r="M245" s="39" t="s">
        <v>427</v>
      </c>
      <c r="N245" s="39" t="str">
        <f t="shared" si="30"/>
        <v>Project Site Wide - SOP 22.0 - Barricading of Hazards - Procedure</v>
      </c>
      <c r="O245" s="134"/>
      <c r="P245" s="134"/>
      <c r="Q245" s="33" t="str">
        <f>IFERROR(VLOOKUP(PPE_PH1_CDDL[[#This Row],[RDMC Document Number]],[3]Docs!$B:$F,4,0),"No Placeholder Yet")</f>
        <v>RES - Reserved Placeholder</v>
      </c>
      <c r="R245" s="33" t="str">
        <f>IFERROR(VLOOKUP(PPE_PH1_CDDL[[#This Row],[RDMC Document Number]],[3]Docs!$B:$F,5,0),"No Placeholder Yet")</f>
        <v>Pending</v>
      </c>
      <c r="S245" s="137">
        <f t="shared" si="31"/>
        <v>0</v>
      </c>
      <c r="T245" s="39" t="s">
        <v>147</v>
      </c>
      <c r="U245" s="39"/>
      <c r="V245" s="178">
        <v>46188</v>
      </c>
      <c r="W245" s="39" t="s">
        <v>428</v>
      </c>
      <c r="X245" s="39" t="s">
        <v>481</v>
      </c>
      <c r="Y245" s="39"/>
      <c r="Z245" s="39"/>
      <c r="AA245" s="39"/>
      <c r="AB245" s="152" t="s">
        <v>3165</v>
      </c>
    </row>
    <row r="246" spans="1:28" ht="21.75" customHeight="1" x14ac:dyDescent="0.25">
      <c r="A246" s="39" t="s">
        <v>30</v>
      </c>
      <c r="B246" s="39" t="s">
        <v>31</v>
      </c>
      <c r="C246" s="39" t="s">
        <v>5</v>
      </c>
      <c r="D246" s="39" t="s">
        <v>145</v>
      </c>
      <c r="E246" s="39" t="s">
        <v>43</v>
      </c>
      <c r="F246" s="128" t="s">
        <v>246</v>
      </c>
      <c r="G246" s="39" t="s">
        <v>35</v>
      </c>
      <c r="H246" s="39" t="str">
        <f t="shared" si="26"/>
        <v>6105AK124-0100-HPRC-0029</v>
      </c>
      <c r="I246" s="39" t="str">
        <f t="shared" si="29"/>
        <v>Q24050972-09-0100-H-PRC-0029</v>
      </c>
      <c r="J246" s="39"/>
      <c r="K246" s="33" t="str">
        <f>VLOOKUP(C246,'PPE WBS Codes'!$E$3:$F$79,2,0)</f>
        <v>Project Site Wide</v>
      </c>
      <c r="L246" s="39" t="s">
        <v>482</v>
      </c>
      <c r="M246" s="39" t="s">
        <v>427</v>
      </c>
      <c r="N246" s="39" t="str">
        <f t="shared" si="30"/>
        <v>Project Site Wide - SOP 23.0 - Working at Heights - Procedure</v>
      </c>
      <c r="O246" s="134"/>
      <c r="P246" s="134"/>
      <c r="Q246" s="33" t="str">
        <f>IFERROR(VLOOKUP(PPE_PH1_CDDL[[#This Row],[RDMC Document Number]],[3]Docs!$B:$F,4,0),"No Placeholder Yet")</f>
        <v>RES - Reserved Placeholder</v>
      </c>
      <c r="R246" s="33" t="str">
        <f>IFERROR(VLOOKUP(PPE_PH1_CDDL[[#This Row],[RDMC Document Number]],[3]Docs!$B:$F,5,0),"No Placeholder Yet")</f>
        <v>Pending</v>
      </c>
      <c r="S246" s="137">
        <f t="shared" si="31"/>
        <v>0</v>
      </c>
      <c r="T246" s="39" t="s">
        <v>147</v>
      </c>
      <c r="U246" s="39"/>
      <c r="V246" s="178">
        <v>46188</v>
      </c>
      <c r="W246" s="39" t="s">
        <v>428</v>
      </c>
      <c r="X246" s="39" t="s">
        <v>483</v>
      </c>
      <c r="Y246" s="39"/>
      <c r="Z246" s="39"/>
      <c r="AA246" s="39"/>
      <c r="AB246" s="152" t="s">
        <v>3165</v>
      </c>
    </row>
    <row r="247" spans="1:28" ht="21.75" customHeight="1" x14ac:dyDescent="0.25">
      <c r="A247" s="39" t="s">
        <v>30</v>
      </c>
      <c r="B247" s="39" t="s">
        <v>31</v>
      </c>
      <c r="C247" s="39" t="s">
        <v>5</v>
      </c>
      <c r="D247" s="39" t="s">
        <v>145</v>
      </c>
      <c r="E247" s="39" t="s">
        <v>43</v>
      </c>
      <c r="F247" s="128" t="s">
        <v>248</v>
      </c>
      <c r="G247" s="39" t="s">
        <v>35</v>
      </c>
      <c r="H247" s="39" t="str">
        <f t="shared" si="26"/>
        <v>6105AK124-0100-HPRC-0030</v>
      </c>
      <c r="I247" s="39" t="str">
        <f t="shared" si="29"/>
        <v>Q24050972-09-0100-H-PRC-0030</v>
      </c>
      <c r="J247" s="39"/>
      <c r="K247" s="33" t="str">
        <f>VLOOKUP(C247,'PPE WBS Codes'!$E$3:$F$79,2,0)</f>
        <v>Project Site Wide</v>
      </c>
      <c r="L247" s="39" t="s">
        <v>484</v>
      </c>
      <c r="M247" s="39" t="s">
        <v>427</v>
      </c>
      <c r="N247" s="39" t="str">
        <f t="shared" si="30"/>
        <v>Project Site Wide - SOP 23.1 - Floor and Wall Openings - Procedure</v>
      </c>
      <c r="O247" s="134"/>
      <c r="P247" s="134"/>
      <c r="Q247" s="33" t="str">
        <f>IFERROR(VLOOKUP(PPE_PH1_CDDL[[#This Row],[RDMC Document Number]],[3]Docs!$B:$F,4,0),"No Placeholder Yet")</f>
        <v>RES - Reserved Placeholder</v>
      </c>
      <c r="R247" s="33" t="str">
        <f>IFERROR(VLOOKUP(PPE_PH1_CDDL[[#This Row],[RDMC Document Number]],[3]Docs!$B:$F,5,0),"No Placeholder Yet")</f>
        <v>Pending</v>
      </c>
      <c r="S247" s="137">
        <f t="shared" si="31"/>
        <v>0</v>
      </c>
      <c r="T247" s="39" t="s">
        <v>147</v>
      </c>
      <c r="U247" s="39"/>
      <c r="V247" s="178">
        <v>46188</v>
      </c>
      <c r="W247" s="39" t="s">
        <v>428</v>
      </c>
      <c r="X247" s="39" t="s">
        <v>485</v>
      </c>
      <c r="Y247" s="39"/>
      <c r="Z247" s="39"/>
      <c r="AA247" s="39"/>
      <c r="AB247" s="152" t="s">
        <v>3165</v>
      </c>
    </row>
    <row r="248" spans="1:28" ht="21.75" customHeight="1" x14ac:dyDescent="0.25">
      <c r="A248" s="39" t="s">
        <v>30</v>
      </c>
      <c r="B248" s="39" t="s">
        <v>31</v>
      </c>
      <c r="C248" s="39" t="s">
        <v>5</v>
      </c>
      <c r="D248" s="39" t="s">
        <v>145</v>
      </c>
      <c r="E248" s="39" t="s">
        <v>43</v>
      </c>
      <c r="F248" s="128" t="s">
        <v>486</v>
      </c>
      <c r="G248" s="39" t="s">
        <v>35</v>
      </c>
      <c r="H248" s="39" t="str">
        <f t="shared" si="26"/>
        <v>6105AK124-0100-HPRC-0031</v>
      </c>
      <c r="I248" s="39" t="str">
        <f t="shared" si="29"/>
        <v>Q24050972-09-0100-H-PRC-0031</v>
      </c>
      <c r="J248" s="39"/>
      <c r="K248" s="33" t="str">
        <f>VLOOKUP(C248,'PPE WBS Codes'!$E$3:$F$79,2,0)</f>
        <v>Project Site Wide</v>
      </c>
      <c r="L248" s="39" t="s">
        <v>487</v>
      </c>
      <c r="M248" s="39" t="s">
        <v>427</v>
      </c>
      <c r="N248" s="39" t="str">
        <f t="shared" si="30"/>
        <v>Project Site Wide - SOP 24.0 - Lock Out Tag Out - Procedure</v>
      </c>
      <c r="O248" s="134"/>
      <c r="P248" s="134"/>
      <c r="Q248" s="33" t="str">
        <f>IFERROR(VLOOKUP(PPE_PH1_CDDL[[#This Row],[RDMC Document Number]],[3]Docs!$B:$F,4,0),"No Placeholder Yet")</f>
        <v>RES - Reserved Placeholder</v>
      </c>
      <c r="R248" s="33" t="str">
        <f>IFERROR(VLOOKUP(PPE_PH1_CDDL[[#This Row],[RDMC Document Number]],[3]Docs!$B:$F,5,0),"No Placeholder Yet")</f>
        <v>Pending</v>
      </c>
      <c r="S248" s="137">
        <f t="shared" si="31"/>
        <v>0</v>
      </c>
      <c r="T248" s="39" t="s">
        <v>147</v>
      </c>
      <c r="U248" s="39"/>
      <c r="V248" s="178">
        <v>46188</v>
      </c>
      <c r="W248" s="39" t="s">
        <v>428</v>
      </c>
      <c r="X248" s="39" t="s">
        <v>488</v>
      </c>
      <c r="Y248" s="39"/>
      <c r="Z248" s="39"/>
      <c r="AA248" s="39"/>
      <c r="AB248" s="152" t="s">
        <v>3165</v>
      </c>
    </row>
    <row r="249" spans="1:28" ht="21.75" customHeight="1" x14ac:dyDescent="0.25">
      <c r="A249" s="39" t="s">
        <v>30</v>
      </c>
      <c r="B249" s="39" t="s">
        <v>31</v>
      </c>
      <c r="C249" s="39" t="s">
        <v>5</v>
      </c>
      <c r="D249" s="39" t="s">
        <v>145</v>
      </c>
      <c r="E249" s="39" t="s">
        <v>43</v>
      </c>
      <c r="F249" s="128" t="s">
        <v>489</v>
      </c>
      <c r="G249" s="39" t="s">
        <v>35</v>
      </c>
      <c r="H249" s="39" t="str">
        <f t="shared" si="26"/>
        <v>6105AK124-0100-HPRC-0032</v>
      </c>
      <c r="I249" s="39" t="str">
        <f t="shared" si="29"/>
        <v>Q24050972-09-0100-H-PRC-0032</v>
      </c>
      <c r="J249" s="39"/>
      <c r="K249" s="33" t="str">
        <f>VLOOKUP(C249,'PPE WBS Codes'!$E$3:$F$79,2,0)</f>
        <v>Project Site Wide</v>
      </c>
      <c r="L249" s="39" t="s">
        <v>490</v>
      </c>
      <c r="M249" s="39" t="s">
        <v>427</v>
      </c>
      <c r="N249" s="39" t="str">
        <f t="shared" si="30"/>
        <v>Project Site Wide - SOP 25.0 - Driver Fatigue - Procedure</v>
      </c>
      <c r="O249" s="134"/>
      <c r="P249" s="134"/>
      <c r="Q249" s="33" t="str">
        <f>IFERROR(VLOOKUP(PPE_PH1_CDDL[[#This Row],[RDMC Document Number]],[3]Docs!$B:$F,4,0),"No Placeholder Yet")</f>
        <v>RES - Reserved Placeholder</v>
      </c>
      <c r="R249" s="33" t="str">
        <f>IFERROR(VLOOKUP(PPE_PH1_CDDL[[#This Row],[RDMC Document Number]],[3]Docs!$B:$F,5,0),"No Placeholder Yet")</f>
        <v>Pending</v>
      </c>
      <c r="S249" s="137">
        <f t="shared" si="31"/>
        <v>0</v>
      </c>
      <c r="T249" s="39" t="s">
        <v>147</v>
      </c>
      <c r="U249" s="39"/>
      <c r="V249" s="178">
        <v>46188</v>
      </c>
      <c r="W249" s="39" t="s">
        <v>428</v>
      </c>
      <c r="X249" s="39" t="s">
        <v>491</v>
      </c>
      <c r="Y249" s="39"/>
      <c r="Z249" s="39"/>
      <c r="AA249" s="39"/>
      <c r="AB249" s="152" t="s">
        <v>3165</v>
      </c>
    </row>
    <row r="250" spans="1:28" ht="21.75" customHeight="1" x14ac:dyDescent="0.25">
      <c r="A250" s="39" t="s">
        <v>30</v>
      </c>
      <c r="B250" s="39" t="s">
        <v>31</v>
      </c>
      <c r="C250" s="39" t="s">
        <v>5</v>
      </c>
      <c r="D250" s="39" t="s">
        <v>145</v>
      </c>
      <c r="E250" s="39" t="s">
        <v>43</v>
      </c>
      <c r="F250" s="128" t="s">
        <v>492</v>
      </c>
      <c r="G250" s="39" t="s">
        <v>35</v>
      </c>
      <c r="H250" s="39" t="str">
        <f t="shared" si="26"/>
        <v>6105AK124-0100-HPRC-0033</v>
      </c>
      <c r="I250" s="39" t="str">
        <f t="shared" ref="I250:I281" si="32">"Q24050972"&amp;"-"&amp;"09"&amp;"-"&amp;C250&amp;"-"&amp;D250&amp;"-"&amp;E250&amp;"-"&amp;F250</f>
        <v>Q24050972-09-0100-H-PRC-0033</v>
      </c>
      <c r="J250" s="39"/>
      <c r="K250" s="33" t="str">
        <f>VLOOKUP(C250,'PPE WBS Codes'!$E$3:$F$79,2,0)</f>
        <v>Project Site Wide</v>
      </c>
      <c r="L250" s="39" t="s">
        <v>493</v>
      </c>
      <c r="M250" s="39" t="s">
        <v>427</v>
      </c>
      <c r="N250" s="39" t="str">
        <f t="shared" si="30"/>
        <v>Project Site Wide - SOP 26.0 - Scaffolding - Procedure</v>
      </c>
      <c r="O250" s="134"/>
      <c r="P250" s="134"/>
      <c r="Q250" s="33" t="str">
        <f>IFERROR(VLOOKUP(PPE_PH1_CDDL[[#This Row],[RDMC Document Number]],[3]Docs!$B:$F,4,0),"No Placeholder Yet")</f>
        <v>RES - Reserved Placeholder</v>
      </c>
      <c r="R250" s="33" t="str">
        <f>IFERROR(VLOOKUP(PPE_PH1_CDDL[[#This Row],[RDMC Document Number]],[3]Docs!$B:$F,5,0),"No Placeholder Yet")</f>
        <v>Pending</v>
      </c>
      <c r="S250" s="137">
        <f t="shared" si="31"/>
        <v>0</v>
      </c>
      <c r="T250" s="39" t="s">
        <v>147</v>
      </c>
      <c r="U250" s="39"/>
      <c r="V250" s="178">
        <v>46188</v>
      </c>
      <c r="W250" s="39" t="s">
        <v>428</v>
      </c>
      <c r="X250" s="39" t="s">
        <v>494</v>
      </c>
      <c r="Y250" s="39"/>
      <c r="Z250" s="39"/>
      <c r="AA250" s="39"/>
      <c r="AB250" s="152" t="s">
        <v>3165</v>
      </c>
    </row>
    <row r="251" spans="1:28" ht="21.75" customHeight="1" x14ac:dyDescent="0.25">
      <c r="A251" s="39" t="s">
        <v>30</v>
      </c>
      <c r="B251" s="39" t="s">
        <v>31</v>
      </c>
      <c r="C251" s="39" t="s">
        <v>5</v>
      </c>
      <c r="D251" s="39" t="s">
        <v>145</v>
      </c>
      <c r="E251" s="39" t="s">
        <v>43</v>
      </c>
      <c r="F251" s="128" t="s">
        <v>495</v>
      </c>
      <c r="G251" s="39" t="s">
        <v>35</v>
      </c>
      <c r="H251" s="39" t="str">
        <f t="shared" si="26"/>
        <v>6105AK124-0100-HPRC-0034</v>
      </c>
      <c r="I251" s="39" t="str">
        <f t="shared" si="32"/>
        <v>Q24050972-09-0100-H-PRC-0034</v>
      </c>
      <c r="J251" s="39"/>
      <c r="K251" s="33" t="str">
        <f>VLOOKUP(C251,'PPE WBS Codes'!$E$3:$F$79,2,0)</f>
        <v>Project Site Wide</v>
      </c>
      <c r="L251" s="39" t="s">
        <v>496</v>
      </c>
      <c r="M251" s="39" t="s">
        <v>427</v>
      </c>
      <c r="N251" s="39" t="str">
        <f t="shared" si="30"/>
        <v>Project Site Wide - SOP 27.0 - Confined Space - Procedure</v>
      </c>
      <c r="O251" s="134"/>
      <c r="P251" s="134"/>
      <c r="Q251" s="33" t="str">
        <f>IFERROR(VLOOKUP(PPE_PH1_CDDL[[#This Row],[RDMC Document Number]],[3]Docs!$B:$F,4,0),"No Placeholder Yet")</f>
        <v>RES - Reserved Placeholder</v>
      </c>
      <c r="R251" s="33" t="str">
        <f>IFERROR(VLOOKUP(PPE_PH1_CDDL[[#This Row],[RDMC Document Number]],[3]Docs!$B:$F,5,0),"No Placeholder Yet")</f>
        <v>Pending</v>
      </c>
      <c r="S251" s="137">
        <f t="shared" si="31"/>
        <v>0</v>
      </c>
      <c r="T251" s="39" t="s">
        <v>147</v>
      </c>
      <c r="U251" s="39"/>
      <c r="V251" s="178">
        <v>46188</v>
      </c>
      <c r="W251" s="39" t="s">
        <v>428</v>
      </c>
      <c r="X251" s="39" t="s">
        <v>497</v>
      </c>
      <c r="Y251" s="39"/>
      <c r="Z251" s="39"/>
      <c r="AA251" s="39"/>
      <c r="AB251" s="152" t="s">
        <v>3165</v>
      </c>
    </row>
    <row r="252" spans="1:28" ht="21.75" customHeight="1" x14ac:dyDescent="0.25">
      <c r="A252" s="39" t="s">
        <v>30</v>
      </c>
      <c r="B252" s="39" t="s">
        <v>31</v>
      </c>
      <c r="C252" s="39" t="s">
        <v>5</v>
      </c>
      <c r="D252" s="39" t="s">
        <v>145</v>
      </c>
      <c r="E252" s="39" t="s">
        <v>43</v>
      </c>
      <c r="F252" s="128" t="s">
        <v>498</v>
      </c>
      <c r="G252" s="39" t="s">
        <v>35</v>
      </c>
      <c r="H252" s="39" t="str">
        <f t="shared" ref="H252:H315" si="33">A252&amp;B252&amp;"-"&amp;C252&amp;"-"&amp;D252&amp;E252&amp;"-"&amp;F252</f>
        <v>6105AK124-0100-HPRC-0035</v>
      </c>
      <c r="I252" s="39" t="str">
        <f t="shared" si="32"/>
        <v>Q24050972-09-0100-H-PRC-0035</v>
      </c>
      <c r="J252" s="39"/>
      <c r="K252" s="33" t="str">
        <f>VLOOKUP(C252,'PPE WBS Codes'!$E$3:$F$79,2,0)</f>
        <v>Project Site Wide</v>
      </c>
      <c r="L252" s="39" t="s">
        <v>499</v>
      </c>
      <c r="M252" s="39" t="s">
        <v>427</v>
      </c>
      <c r="N252" s="39" t="str">
        <f t="shared" si="30"/>
        <v>Project Site Wide - SOP 28.0 - Hot Work Operations - Procedure</v>
      </c>
      <c r="O252" s="134"/>
      <c r="P252" s="134"/>
      <c r="Q252" s="33" t="str">
        <f>IFERROR(VLOOKUP(PPE_PH1_CDDL[[#This Row],[RDMC Document Number]],[3]Docs!$B:$F,4,0),"No Placeholder Yet")</f>
        <v>RES - Reserved Placeholder</v>
      </c>
      <c r="R252" s="33" t="str">
        <f>IFERROR(VLOOKUP(PPE_PH1_CDDL[[#This Row],[RDMC Document Number]],[3]Docs!$B:$F,5,0),"No Placeholder Yet")</f>
        <v>Pending</v>
      </c>
      <c r="S252" s="137">
        <f t="shared" si="31"/>
        <v>0</v>
      </c>
      <c r="T252" s="39" t="s">
        <v>147</v>
      </c>
      <c r="U252" s="39"/>
      <c r="V252" s="178">
        <v>46188</v>
      </c>
      <c r="W252" s="39" t="s">
        <v>428</v>
      </c>
      <c r="X252" s="39" t="s">
        <v>500</v>
      </c>
      <c r="Y252" s="39"/>
      <c r="Z252" s="39"/>
      <c r="AA252" s="39"/>
      <c r="AB252" s="152" t="s">
        <v>3165</v>
      </c>
    </row>
    <row r="253" spans="1:28" ht="21.75" customHeight="1" x14ac:dyDescent="0.25">
      <c r="A253" s="39" t="s">
        <v>30</v>
      </c>
      <c r="B253" s="39" t="s">
        <v>31</v>
      </c>
      <c r="C253" s="39" t="s">
        <v>5</v>
      </c>
      <c r="D253" s="39" t="s">
        <v>145</v>
      </c>
      <c r="E253" s="39" t="s">
        <v>43</v>
      </c>
      <c r="F253" s="128" t="s">
        <v>501</v>
      </c>
      <c r="G253" s="39" t="s">
        <v>35</v>
      </c>
      <c r="H253" s="39" t="str">
        <f t="shared" si="33"/>
        <v>6105AK124-0100-HPRC-0036</v>
      </c>
      <c r="I253" s="39" t="str">
        <f t="shared" si="32"/>
        <v>Q24050972-09-0100-H-PRC-0036</v>
      </c>
      <c r="J253" s="39"/>
      <c r="K253" s="33" t="str">
        <f>VLOOKUP(C253,'PPE WBS Codes'!$E$3:$F$79,2,0)</f>
        <v>Project Site Wide</v>
      </c>
      <c r="L253" s="39" t="s">
        <v>502</v>
      </c>
      <c r="M253" s="39" t="s">
        <v>427</v>
      </c>
      <c r="N253" s="39" t="str">
        <f t="shared" si="30"/>
        <v>Project Site Wide - SOP 28.1 - Construction Fire Safety - Procedure</v>
      </c>
      <c r="O253" s="134"/>
      <c r="P253" s="134"/>
      <c r="Q253" s="33" t="str">
        <f>IFERROR(VLOOKUP(PPE_PH1_CDDL[[#This Row],[RDMC Document Number]],[3]Docs!$B:$F,4,0),"No Placeholder Yet")</f>
        <v>RES - Reserved Placeholder</v>
      </c>
      <c r="R253" s="33" t="str">
        <f>IFERROR(VLOOKUP(PPE_PH1_CDDL[[#This Row],[RDMC Document Number]],[3]Docs!$B:$F,5,0),"No Placeholder Yet")</f>
        <v>Pending</v>
      </c>
      <c r="S253" s="137">
        <f t="shared" si="31"/>
        <v>0</v>
      </c>
      <c r="T253" s="39" t="s">
        <v>147</v>
      </c>
      <c r="U253" s="39"/>
      <c r="V253" s="178">
        <v>46188</v>
      </c>
      <c r="W253" s="39" t="s">
        <v>428</v>
      </c>
      <c r="X253" s="39" t="s">
        <v>503</v>
      </c>
      <c r="Y253" s="39"/>
      <c r="Z253" s="39"/>
      <c r="AA253" s="39"/>
      <c r="AB253" s="152" t="s">
        <v>3165</v>
      </c>
    </row>
    <row r="254" spans="1:28" ht="21.75" customHeight="1" x14ac:dyDescent="0.25">
      <c r="A254" s="39" t="s">
        <v>30</v>
      </c>
      <c r="B254" s="39" t="s">
        <v>31</v>
      </c>
      <c r="C254" s="39" t="s">
        <v>5</v>
      </c>
      <c r="D254" s="39" t="s">
        <v>145</v>
      </c>
      <c r="E254" s="39" t="s">
        <v>43</v>
      </c>
      <c r="F254" s="128" t="s">
        <v>504</v>
      </c>
      <c r="G254" s="39" t="s">
        <v>35</v>
      </c>
      <c r="H254" s="39" t="str">
        <f t="shared" si="33"/>
        <v>6105AK124-0100-HPRC-0037</v>
      </c>
      <c r="I254" s="39" t="str">
        <f t="shared" si="32"/>
        <v>Q24050972-09-0100-H-PRC-0037</v>
      </c>
      <c r="J254" s="39"/>
      <c r="K254" s="33" t="str">
        <f>VLOOKUP(C254,'PPE WBS Codes'!$E$3:$F$79,2,0)</f>
        <v>Project Site Wide</v>
      </c>
      <c r="L254" s="39" t="s">
        <v>505</v>
      </c>
      <c r="M254" s="39" t="s">
        <v>427</v>
      </c>
      <c r="N254" s="39" t="str">
        <f t="shared" si="30"/>
        <v>Project Site Wide - SOP 29.0 - Excavation Work - Procedure</v>
      </c>
      <c r="O254" s="134"/>
      <c r="P254" s="134"/>
      <c r="Q254" s="33" t="str">
        <f>IFERROR(VLOOKUP(PPE_PH1_CDDL[[#This Row],[RDMC Document Number]],[3]Docs!$B:$F,4,0),"No Placeholder Yet")</f>
        <v>RES - Reserved Placeholder</v>
      </c>
      <c r="R254" s="33" t="str">
        <f>IFERROR(VLOOKUP(PPE_PH1_CDDL[[#This Row],[RDMC Document Number]],[3]Docs!$B:$F,5,0),"No Placeholder Yet")</f>
        <v>Pending</v>
      </c>
      <c r="S254" s="137">
        <f t="shared" si="31"/>
        <v>0</v>
      </c>
      <c r="T254" s="39" t="s">
        <v>147</v>
      </c>
      <c r="U254" s="39"/>
      <c r="V254" s="178">
        <v>46188</v>
      </c>
      <c r="W254" s="39" t="s">
        <v>428</v>
      </c>
      <c r="X254" s="39" t="s">
        <v>506</v>
      </c>
      <c r="Y254" s="39"/>
      <c r="Z254" s="39"/>
      <c r="AA254" s="39"/>
      <c r="AB254" s="152" t="s">
        <v>3165</v>
      </c>
    </row>
    <row r="255" spans="1:28" ht="21.75" customHeight="1" x14ac:dyDescent="0.25">
      <c r="A255" s="39" t="s">
        <v>30</v>
      </c>
      <c r="B255" s="39" t="s">
        <v>31</v>
      </c>
      <c r="C255" s="39" t="s">
        <v>5</v>
      </c>
      <c r="D255" s="39" t="s">
        <v>145</v>
      </c>
      <c r="E255" s="39" t="s">
        <v>43</v>
      </c>
      <c r="F255" s="128" t="s">
        <v>507</v>
      </c>
      <c r="G255" s="39" t="s">
        <v>35</v>
      </c>
      <c r="H255" s="39" t="str">
        <f t="shared" si="33"/>
        <v>6105AK124-0100-HPRC-0038</v>
      </c>
      <c r="I255" s="39" t="str">
        <f t="shared" si="32"/>
        <v>Q24050972-09-0100-H-PRC-0038</v>
      </c>
      <c r="J255" s="39"/>
      <c r="K255" s="33" t="str">
        <f>VLOOKUP(C255,'PPE WBS Codes'!$E$3:$F$79,2,0)</f>
        <v>Project Site Wide</v>
      </c>
      <c r="L255" s="39" t="s">
        <v>508</v>
      </c>
      <c r="M255" s="39" t="s">
        <v>427</v>
      </c>
      <c r="N255" s="39" t="str">
        <f t="shared" si="30"/>
        <v>Project Site Wide - SOP 30.0 - Lone Working and or in Remote Locations - Procedure</v>
      </c>
      <c r="O255" s="134"/>
      <c r="P255" s="134"/>
      <c r="Q255" s="33" t="str">
        <f>IFERROR(VLOOKUP(PPE_PH1_CDDL[[#This Row],[RDMC Document Number]],[3]Docs!$B:$F,4,0),"No Placeholder Yet")</f>
        <v>RES - Reserved Placeholder</v>
      </c>
      <c r="R255" s="33" t="str">
        <f>IFERROR(VLOOKUP(PPE_PH1_CDDL[[#This Row],[RDMC Document Number]],[3]Docs!$B:$F,5,0),"No Placeholder Yet")</f>
        <v>Pending</v>
      </c>
      <c r="S255" s="137">
        <f t="shared" si="31"/>
        <v>0</v>
      </c>
      <c r="T255" s="39" t="s">
        <v>147</v>
      </c>
      <c r="U255" s="39"/>
      <c r="V255" s="178">
        <v>46188</v>
      </c>
      <c r="W255" s="39" t="s">
        <v>428</v>
      </c>
      <c r="X255" s="39" t="s">
        <v>509</v>
      </c>
      <c r="Y255" s="39"/>
      <c r="Z255" s="39"/>
      <c r="AA255" s="39"/>
      <c r="AB255" s="152" t="s">
        <v>3165</v>
      </c>
    </row>
    <row r="256" spans="1:28" ht="21.75" customHeight="1" x14ac:dyDescent="0.25">
      <c r="A256" s="39" t="s">
        <v>30</v>
      </c>
      <c r="B256" s="39" t="s">
        <v>31</v>
      </c>
      <c r="C256" s="39" t="s">
        <v>5</v>
      </c>
      <c r="D256" s="39" t="s">
        <v>145</v>
      </c>
      <c r="E256" s="39" t="s">
        <v>43</v>
      </c>
      <c r="F256" s="128" t="s">
        <v>510</v>
      </c>
      <c r="G256" s="39" t="s">
        <v>35</v>
      </c>
      <c r="H256" s="39" t="str">
        <f t="shared" si="33"/>
        <v>6105AK124-0100-HPRC-0039</v>
      </c>
      <c r="I256" s="39" t="str">
        <f t="shared" si="32"/>
        <v>Q24050972-09-0100-H-PRC-0039</v>
      </c>
      <c r="J256" s="39"/>
      <c r="K256" s="33" t="str">
        <f>VLOOKUP(C256,'PPE WBS Codes'!$E$3:$F$79,2,0)</f>
        <v>Project Site Wide</v>
      </c>
      <c r="L256" s="39" t="s">
        <v>511</v>
      </c>
      <c r="M256" s="39" t="s">
        <v>427</v>
      </c>
      <c r="N256" s="39" t="str">
        <f t="shared" si="30"/>
        <v>Project Site Wide - SOP 30.1 - Working in International Locations - Procedure</v>
      </c>
      <c r="O256" s="134"/>
      <c r="P256" s="134"/>
      <c r="Q256" s="33" t="str">
        <f>IFERROR(VLOOKUP(PPE_PH1_CDDL[[#This Row],[RDMC Document Number]],[3]Docs!$B:$F,4,0),"No Placeholder Yet")</f>
        <v>RES - Reserved Placeholder</v>
      </c>
      <c r="R256" s="33" t="str">
        <f>IFERROR(VLOOKUP(PPE_PH1_CDDL[[#This Row],[RDMC Document Number]],[3]Docs!$B:$F,5,0),"No Placeholder Yet")</f>
        <v>Pending</v>
      </c>
      <c r="S256" s="137">
        <f t="shared" si="31"/>
        <v>0</v>
      </c>
      <c r="T256" s="39" t="s">
        <v>147</v>
      </c>
      <c r="U256" s="39"/>
      <c r="V256" s="178">
        <v>46188</v>
      </c>
      <c r="W256" s="39" t="s">
        <v>428</v>
      </c>
      <c r="X256" s="39" t="s">
        <v>512</v>
      </c>
      <c r="Y256" s="39"/>
      <c r="Z256" s="39"/>
      <c r="AA256" s="39"/>
      <c r="AB256" s="152" t="s">
        <v>3165</v>
      </c>
    </row>
    <row r="257" spans="1:28" ht="21.75" customHeight="1" x14ac:dyDescent="0.25">
      <c r="A257" s="39" t="s">
        <v>30</v>
      </c>
      <c r="B257" s="39" t="s">
        <v>31</v>
      </c>
      <c r="C257" s="39" t="s">
        <v>5</v>
      </c>
      <c r="D257" s="39" t="s">
        <v>145</v>
      </c>
      <c r="E257" s="39" t="s">
        <v>43</v>
      </c>
      <c r="F257" s="128" t="s">
        <v>513</v>
      </c>
      <c r="G257" s="39" t="s">
        <v>35</v>
      </c>
      <c r="H257" s="39" t="str">
        <f t="shared" si="33"/>
        <v>6105AK124-0100-HPRC-0040</v>
      </c>
      <c r="I257" s="39" t="str">
        <f t="shared" si="32"/>
        <v>Q24050972-09-0100-H-PRC-0040</v>
      </c>
      <c r="J257" s="39"/>
      <c r="K257" s="33" t="str">
        <f>VLOOKUP(C257,'PPE WBS Codes'!$E$3:$F$79,2,0)</f>
        <v>Project Site Wide</v>
      </c>
      <c r="L257" s="39" t="s">
        <v>514</v>
      </c>
      <c r="M257" s="39" t="s">
        <v>427</v>
      </c>
      <c r="N257" s="39" t="str">
        <f t="shared" si="30"/>
        <v>Project Site Wide - SOP 31.0 - Working On-Over or Adjacent to Water - Procedure</v>
      </c>
      <c r="O257" s="134"/>
      <c r="P257" s="134"/>
      <c r="Q257" s="33" t="str">
        <f>IFERROR(VLOOKUP(PPE_PH1_CDDL[[#This Row],[RDMC Document Number]],[3]Docs!$B:$F,4,0),"No Placeholder Yet")</f>
        <v>RES - Reserved Placeholder</v>
      </c>
      <c r="R257" s="33" t="str">
        <f>IFERROR(VLOOKUP(PPE_PH1_CDDL[[#This Row],[RDMC Document Number]],[3]Docs!$B:$F,5,0),"No Placeholder Yet")</f>
        <v>Pending</v>
      </c>
      <c r="S257" s="137">
        <f t="shared" si="31"/>
        <v>0</v>
      </c>
      <c r="T257" s="39" t="s">
        <v>147</v>
      </c>
      <c r="U257" s="39"/>
      <c r="V257" s="178">
        <v>46188</v>
      </c>
      <c r="W257" s="39" t="s">
        <v>428</v>
      </c>
      <c r="X257" s="39" t="s">
        <v>515</v>
      </c>
      <c r="Y257" s="39"/>
      <c r="Z257" s="39"/>
      <c r="AA257" s="39"/>
      <c r="AB257" s="152" t="s">
        <v>3165</v>
      </c>
    </row>
    <row r="258" spans="1:28" ht="21.75" customHeight="1" x14ac:dyDescent="0.25">
      <c r="A258" s="39" t="s">
        <v>30</v>
      </c>
      <c r="B258" s="39" t="s">
        <v>31</v>
      </c>
      <c r="C258" s="39" t="s">
        <v>5</v>
      </c>
      <c r="D258" s="39" t="s">
        <v>145</v>
      </c>
      <c r="E258" s="39" t="s">
        <v>43</v>
      </c>
      <c r="F258" s="128" t="s">
        <v>516</v>
      </c>
      <c r="G258" s="39" t="s">
        <v>35</v>
      </c>
      <c r="H258" s="39" t="str">
        <f t="shared" si="33"/>
        <v>6105AK124-0100-HPRC-0041</v>
      </c>
      <c r="I258" s="39" t="str">
        <f t="shared" si="32"/>
        <v>Q24050972-09-0100-H-PRC-0041</v>
      </c>
      <c r="J258" s="39"/>
      <c r="K258" s="33" t="str">
        <f>VLOOKUP(C258,'PPE WBS Codes'!$E$3:$F$79,2,0)</f>
        <v>Project Site Wide</v>
      </c>
      <c r="L258" s="39" t="s">
        <v>517</v>
      </c>
      <c r="M258" s="39" t="s">
        <v>427</v>
      </c>
      <c r="N258" s="39" t="str">
        <f t="shared" si="30"/>
        <v>Project Site Wide - SOP 32.0 - Hazardous Materials - Procedure</v>
      </c>
      <c r="O258" s="134"/>
      <c r="P258" s="134"/>
      <c r="Q258" s="33" t="str">
        <f>IFERROR(VLOOKUP(PPE_PH1_CDDL[[#This Row],[RDMC Document Number]],[3]Docs!$B:$F,4,0),"No Placeholder Yet")</f>
        <v>RES - Reserved Placeholder</v>
      </c>
      <c r="R258" s="33" t="str">
        <f>IFERROR(VLOOKUP(PPE_PH1_CDDL[[#This Row],[RDMC Document Number]],[3]Docs!$B:$F,5,0),"No Placeholder Yet")</f>
        <v>Pending</v>
      </c>
      <c r="S258" s="137">
        <f t="shared" si="31"/>
        <v>0</v>
      </c>
      <c r="T258" s="39" t="s">
        <v>147</v>
      </c>
      <c r="U258" s="39"/>
      <c r="V258" s="178">
        <v>46188</v>
      </c>
      <c r="W258" s="39" t="s">
        <v>428</v>
      </c>
      <c r="X258" s="39" t="s">
        <v>373</v>
      </c>
      <c r="Y258" s="39"/>
      <c r="Z258" s="39"/>
      <c r="AA258" s="39"/>
      <c r="AB258" s="152" t="s">
        <v>3165</v>
      </c>
    </row>
    <row r="259" spans="1:28" ht="21.75" customHeight="1" x14ac:dyDescent="0.25">
      <c r="A259" s="39" t="s">
        <v>30</v>
      </c>
      <c r="B259" s="39" t="s">
        <v>31</v>
      </c>
      <c r="C259" s="39" t="s">
        <v>5</v>
      </c>
      <c r="D259" s="39" t="s">
        <v>145</v>
      </c>
      <c r="E259" s="39" t="s">
        <v>43</v>
      </c>
      <c r="F259" s="128" t="s">
        <v>518</v>
      </c>
      <c r="G259" s="39" t="s">
        <v>35</v>
      </c>
      <c r="H259" s="39" t="str">
        <f t="shared" si="33"/>
        <v>6105AK124-0100-HPRC-0042</v>
      </c>
      <c r="I259" s="39" t="str">
        <f t="shared" si="32"/>
        <v>Q24050972-09-0100-H-PRC-0042</v>
      </c>
      <c r="J259" s="39"/>
      <c r="K259" s="33" t="str">
        <f>VLOOKUP(C259,'PPE WBS Codes'!$E$3:$F$79,2,0)</f>
        <v>Project Site Wide</v>
      </c>
      <c r="L259" s="39" t="s">
        <v>519</v>
      </c>
      <c r="M259" s="39" t="s">
        <v>427</v>
      </c>
      <c r="N259" s="39" t="str">
        <f t="shared" si="30"/>
        <v>Project Site Wide - SOP 33.0 - Working On or Adjacent to a Road - Procedure</v>
      </c>
      <c r="O259" s="134"/>
      <c r="P259" s="134"/>
      <c r="Q259" s="33" t="str">
        <f>IFERROR(VLOOKUP(PPE_PH1_CDDL[[#This Row],[RDMC Document Number]],[3]Docs!$B:$F,4,0),"No Placeholder Yet")</f>
        <v>RES - Reserved Placeholder</v>
      </c>
      <c r="R259" s="33" t="str">
        <f>IFERROR(VLOOKUP(PPE_PH1_CDDL[[#This Row],[RDMC Document Number]],[3]Docs!$B:$F,5,0),"No Placeholder Yet")</f>
        <v>Pending</v>
      </c>
      <c r="S259" s="137">
        <f t="shared" si="31"/>
        <v>0</v>
      </c>
      <c r="T259" s="39" t="s">
        <v>147</v>
      </c>
      <c r="U259" s="39"/>
      <c r="V259" s="178">
        <v>46188</v>
      </c>
      <c r="W259" s="39" t="s">
        <v>428</v>
      </c>
      <c r="X259" s="39" t="s">
        <v>520</v>
      </c>
      <c r="Y259" s="39"/>
      <c r="Z259" s="39"/>
      <c r="AA259" s="39"/>
      <c r="AB259" s="152" t="s">
        <v>3165</v>
      </c>
    </row>
    <row r="260" spans="1:28" ht="21.75" customHeight="1" x14ac:dyDescent="0.25">
      <c r="A260" s="39" t="s">
        <v>30</v>
      </c>
      <c r="B260" s="39" t="s">
        <v>31</v>
      </c>
      <c r="C260" s="39" t="s">
        <v>5</v>
      </c>
      <c r="D260" s="39" t="s">
        <v>145</v>
      </c>
      <c r="E260" s="39" t="s">
        <v>43</v>
      </c>
      <c r="F260" s="128" t="s">
        <v>521</v>
      </c>
      <c r="G260" s="39" t="s">
        <v>35</v>
      </c>
      <c r="H260" s="39" t="str">
        <f t="shared" si="33"/>
        <v>6105AK124-0100-HPRC-0043</v>
      </c>
      <c r="I260" s="39" t="str">
        <f t="shared" si="32"/>
        <v>Q24050972-09-0100-H-PRC-0043</v>
      </c>
      <c r="J260" s="39"/>
      <c r="K260" s="33" t="str">
        <f>VLOOKUP(C260,'PPE WBS Codes'!$E$3:$F$79,2,0)</f>
        <v>Project Site Wide</v>
      </c>
      <c r="L260" s="39" t="s">
        <v>522</v>
      </c>
      <c r="M260" s="39" t="s">
        <v>427</v>
      </c>
      <c r="N260" s="39" t="str">
        <f t="shared" si="30"/>
        <v>Project Site Wide - SOP 34.0 - Safe Use of Lifting Equipment and Lifting Accessories - Procedure</v>
      </c>
      <c r="O260" s="134"/>
      <c r="P260" s="134"/>
      <c r="Q260" s="33" t="str">
        <f>IFERROR(VLOOKUP(PPE_PH1_CDDL[[#This Row],[RDMC Document Number]],[3]Docs!$B:$F,4,0),"No Placeholder Yet")</f>
        <v>RES - Reserved Placeholder</v>
      </c>
      <c r="R260" s="33" t="str">
        <f>IFERROR(VLOOKUP(PPE_PH1_CDDL[[#This Row],[RDMC Document Number]],[3]Docs!$B:$F,5,0),"No Placeholder Yet")</f>
        <v>Pending</v>
      </c>
      <c r="S260" s="137">
        <f t="shared" si="31"/>
        <v>0</v>
      </c>
      <c r="T260" s="39" t="s">
        <v>147</v>
      </c>
      <c r="U260" s="39"/>
      <c r="V260" s="178">
        <v>46188</v>
      </c>
      <c r="W260" s="39" t="s">
        <v>428</v>
      </c>
      <c r="X260" s="39" t="s">
        <v>523</v>
      </c>
      <c r="Y260" s="39"/>
      <c r="Z260" s="39"/>
      <c r="AA260" s="39"/>
      <c r="AB260" s="152" t="s">
        <v>3165</v>
      </c>
    </row>
    <row r="261" spans="1:28" ht="21.75" customHeight="1" x14ac:dyDescent="0.25">
      <c r="A261" s="39" t="s">
        <v>30</v>
      </c>
      <c r="B261" s="39" t="s">
        <v>31</v>
      </c>
      <c r="C261" s="39" t="s">
        <v>5</v>
      </c>
      <c r="D261" s="39" t="s">
        <v>145</v>
      </c>
      <c r="E261" s="39" t="s">
        <v>43</v>
      </c>
      <c r="F261" s="128" t="s">
        <v>524</v>
      </c>
      <c r="G261" s="39" t="s">
        <v>35</v>
      </c>
      <c r="H261" s="39" t="str">
        <f t="shared" si="33"/>
        <v>6105AK124-0100-HPRC-0044</v>
      </c>
      <c r="I261" s="39" t="str">
        <f t="shared" si="32"/>
        <v>Q24050972-09-0100-H-PRC-0044</v>
      </c>
      <c r="J261" s="39"/>
      <c r="K261" s="33" t="str">
        <f>VLOOKUP(C261,'PPE WBS Codes'!$E$3:$F$79,2,0)</f>
        <v>Project Site Wide</v>
      </c>
      <c r="L261" s="39" t="s">
        <v>525</v>
      </c>
      <c r="M261" s="39" t="s">
        <v>427</v>
      </c>
      <c r="N261" s="39" t="str">
        <f t="shared" si="30"/>
        <v>Project Site Wide - SOP 34.1 - Personnel Lift Plan - Procedure</v>
      </c>
      <c r="O261" s="134"/>
      <c r="P261" s="134"/>
      <c r="Q261" s="33" t="str">
        <f>IFERROR(VLOOKUP(PPE_PH1_CDDL[[#This Row],[RDMC Document Number]],[3]Docs!$B:$F,4,0),"No Placeholder Yet")</f>
        <v>RES - Reserved Placeholder</v>
      </c>
      <c r="R261" s="33" t="str">
        <f>IFERROR(VLOOKUP(PPE_PH1_CDDL[[#This Row],[RDMC Document Number]],[3]Docs!$B:$F,5,0),"No Placeholder Yet")</f>
        <v>Pending</v>
      </c>
      <c r="S261" s="137">
        <f t="shared" si="31"/>
        <v>0</v>
      </c>
      <c r="T261" s="39" t="s">
        <v>147</v>
      </c>
      <c r="U261" s="39"/>
      <c r="V261" s="178">
        <v>46188</v>
      </c>
      <c r="W261" s="39" t="s">
        <v>428</v>
      </c>
      <c r="X261" s="39" t="s">
        <v>526</v>
      </c>
      <c r="Y261" s="39"/>
      <c r="Z261" s="39"/>
      <c r="AA261" s="39"/>
      <c r="AB261" s="152" t="s">
        <v>3165</v>
      </c>
    </row>
    <row r="262" spans="1:28" ht="21.75" customHeight="1" x14ac:dyDescent="0.25">
      <c r="A262" s="39" t="s">
        <v>30</v>
      </c>
      <c r="B262" s="39" t="s">
        <v>31</v>
      </c>
      <c r="C262" s="39" t="s">
        <v>5</v>
      </c>
      <c r="D262" s="39" t="s">
        <v>145</v>
      </c>
      <c r="E262" s="39" t="s">
        <v>43</v>
      </c>
      <c r="F262" s="128" t="s">
        <v>527</v>
      </c>
      <c r="G262" s="39" t="s">
        <v>35</v>
      </c>
      <c r="H262" s="39" t="str">
        <f t="shared" si="33"/>
        <v>6105AK124-0100-HPRC-0045</v>
      </c>
      <c r="I262" s="39" t="str">
        <f t="shared" si="32"/>
        <v>Q24050972-09-0100-H-PRC-0045</v>
      </c>
      <c r="J262" s="39"/>
      <c r="K262" s="33" t="str">
        <f>VLOOKUP(C262,'PPE WBS Codes'!$E$3:$F$79,2,0)</f>
        <v>Project Site Wide</v>
      </c>
      <c r="L262" s="39" t="s">
        <v>528</v>
      </c>
      <c r="M262" s="39" t="s">
        <v>427</v>
      </c>
      <c r="N262" s="39" t="str">
        <f t="shared" si="30"/>
        <v>Project Site Wide - SOP 35.0 - Portable Power Tools - Procedure</v>
      </c>
      <c r="O262" s="134"/>
      <c r="P262" s="134"/>
      <c r="Q262" s="33" t="str">
        <f>IFERROR(VLOOKUP(PPE_PH1_CDDL[[#This Row],[RDMC Document Number]],[3]Docs!$B:$F,4,0),"No Placeholder Yet")</f>
        <v>RES - Reserved Placeholder</v>
      </c>
      <c r="R262" s="33" t="str">
        <f>IFERROR(VLOOKUP(PPE_PH1_CDDL[[#This Row],[RDMC Document Number]],[3]Docs!$B:$F,5,0),"No Placeholder Yet")</f>
        <v>Pending</v>
      </c>
      <c r="S262" s="137">
        <f t="shared" si="31"/>
        <v>0</v>
      </c>
      <c r="T262" s="39" t="s">
        <v>147</v>
      </c>
      <c r="U262" s="39"/>
      <c r="V262" s="178">
        <v>46188</v>
      </c>
      <c r="W262" s="39" t="s">
        <v>428</v>
      </c>
      <c r="X262" s="39" t="s">
        <v>529</v>
      </c>
      <c r="Y262" s="39"/>
      <c r="Z262" s="39"/>
      <c r="AA262" s="39"/>
      <c r="AB262" s="152" t="s">
        <v>3165</v>
      </c>
    </row>
    <row r="263" spans="1:28" ht="21.75" customHeight="1" x14ac:dyDescent="0.25">
      <c r="A263" s="39" t="s">
        <v>30</v>
      </c>
      <c r="B263" s="39" t="s">
        <v>31</v>
      </c>
      <c r="C263" s="39" t="s">
        <v>5</v>
      </c>
      <c r="D263" s="39" t="s">
        <v>145</v>
      </c>
      <c r="E263" s="39" t="s">
        <v>43</v>
      </c>
      <c r="F263" s="128" t="s">
        <v>530</v>
      </c>
      <c r="G263" s="39" t="s">
        <v>35</v>
      </c>
      <c r="H263" s="39" t="str">
        <f t="shared" si="33"/>
        <v>6105AK124-0100-HPRC-0046</v>
      </c>
      <c r="I263" s="39" t="str">
        <f t="shared" si="32"/>
        <v>Q24050972-09-0100-H-PRC-0046</v>
      </c>
      <c r="J263" s="39"/>
      <c r="K263" s="33" t="str">
        <f>VLOOKUP(C263,'PPE WBS Codes'!$E$3:$F$79,2,0)</f>
        <v>Project Site Wide</v>
      </c>
      <c r="L263" s="39" t="s">
        <v>531</v>
      </c>
      <c r="M263" s="39" t="s">
        <v>427</v>
      </c>
      <c r="N263" s="39" t="str">
        <f t="shared" si="30"/>
        <v>Project Site Wide - SOP 36.0 - Plant and Equipment - Procedure</v>
      </c>
      <c r="O263" s="134"/>
      <c r="P263" s="134"/>
      <c r="Q263" s="33" t="str">
        <f>IFERROR(VLOOKUP(PPE_PH1_CDDL[[#This Row],[RDMC Document Number]],[3]Docs!$B:$F,4,0),"No Placeholder Yet")</f>
        <v>RES - Reserved Placeholder</v>
      </c>
      <c r="R263" s="33" t="str">
        <f>IFERROR(VLOOKUP(PPE_PH1_CDDL[[#This Row],[RDMC Document Number]],[3]Docs!$B:$F,5,0),"No Placeholder Yet")</f>
        <v>Pending</v>
      </c>
      <c r="S263" s="137">
        <f t="shared" si="31"/>
        <v>0</v>
      </c>
      <c r="T263" s="39" t="s">
        <v>147</v>
      </c>
      <c r="U263" s="39"/>
      <c r="V263" s="178">
        <v>46188</v>
      </c>
      <c r="W263" s="39" t="s">
        <v>428</v>
      </c>
      <c r="X263" s="39" t="s">
        <v>375</v>
      </c>
      <c r="Y263" s="39"/>
      <c r="Z263" s="39"/>
      <c r="AA263" s="39"/>
      <c r="AB263" s="152" t="s">
        <v>3165</v>
      </c>
    </row>
    <row r="264" spans="1:28" ht="21.75" customHeight="1" x14ac:dyDescent="0.25">
      <c r="A264" s="39" t="s">
        <v>30</v>
      </c>
      <c r="B264" s="39" t="s">
        <v>31</v>
      </c>
      <c r="C264" s="39" t="s">
        <v>5</v>
      </c>
      <c r="D264" s="39" t="s">
        <v>145</v>
      </c>
      <c r="E264" s="39" t="s">
        <v>43</v>
      </c>
      <c r="F264" s="128" t="s">
        <v>532</v>
      </c>
      <c r="G264" s="39" t="s">
        <v>35</v>
      </c>
      <c r="H264" s="39" t="str">
        <f t="shared" si="33"/>
        <v>6105AK124-0100-HPRC-0047</v>
      </c>
      <c r="I264" s="39" t="str">
        <f t="shared" si="32"/>
        <v>Q24050972-09-0100-H-PRC-0047</v>
      </c>
      <c r="J264" s="39"/>
      <c r="K264" s="33" t="str">
        <f>VLOOKUP(C264,'PPE WBS Codes'!$E$3:$F$79,2,0)</f>
        <v>Project Site Wide</v>
      </c>
      <c r="L264" s="39" t="s">
        <v>533</v>
      </c>
      <c r="M264" s="39" t="s">
        <v>427</v>
      </c>
      <c r="N264" s="39" t="str">
        <f t="shared" si="30"/>
        <v>Project Site Wide - SOP 37.0 - Ladders - Procedure</v>
      </c>
      <c r="O264" s="134"/>
      <c r="P264" s="134"/>
      <c r="Q264" s="33" t="str">
        <f>IFERROR(VLOOKUP(PPE_PH1_CDDL[[#This Row],[RDMC Document Number]],[3]Docs!$B:$F,4,0),"No Placeholder Yet")</f>
        <v>RES - Reserved Placeholder</v>
      </c>
      <c r="R264" s="33" t="str">
        <f>IFERROR(VLOOKUP(PPE_PH1_CDDL[[#This Row],[RDMC Document Number]],[3]Docs!$B:$F,5,0),"No Placeholder Yet")</f>
        <v>Pending</v>
      </c>
      <c r="S264" s="137">
        <f t="shared" si="31"/>
        <v>0</v>
      </c>
      <c r="T264" s="39" t="s">
        <v>147</v>
      </c>
      <c r="U264" s="39"/>
      <c r="V264" s="178">
        <v>46188</v>
      </c>
      <c r="W264" s="39" t="s">
        <v>428</v>
      </c>
      <c r="X264" s="39" t="s">
        <v>534</v>
      </c>
      <c r="Y264" s="39"/>
      <c r="Z264" s="39"/>
      <c r="AA264" s="39"/>
      <c r="AB264" s="152" t="s">
        <v>3165</v>
      </c>
    </row>
    <row r="265" spans="1:28" ht="21.75" customHeight="1" x14ac:dyDescent="0.25">
      <c r="A265" s="39" t="s">
        <v>30</v>
      </c>
      <c r="B265" s="39" t="s">
        <v>31</v>
      </c>
      <c r="C265" s="39" t="s">
        <v>5</v>
      </c>
      <c r="D265" s="39" t="s">
        <v>145</v>
      </c>
      <c r="E265" s="39" t="s">
        <v>43</v>
      </c>
      <c r="F265" s="128" t="s">
        <v>535</v>
      </c>
      <c r="G265" s="39" t="s">
        <v>35</v>
      </c>
      <c r="H265" s="39" t="str">
        <f t="shared" si="33"/>
        <v>6105AK124-0100-HPRC-0048</v>
      </c>
      <c r="I265" s="39" t="str">
        <f t="shared" si="32"/>
        <v>Q24050972-09-0100-H-PRC-0048</v>
      </c>
      <c r="J265" s="39"/>
      <c r="K265" s="33" t="str">
        <f>VLOOKUP(C265,'PPE WBS Codes'!$E$3:$F$79,2,0)</f>
        <v>Project Site Wide</v>
      </c>
      <c r="L265" s="39" t="s">
        <v>536</v>
      </c>
      <c r="M265" s="39" t="s">
        <v>427</v>
      </c>
      <c r="N265" s="39" t="str">
        <f t="shared" si="30"/>
        <v>Project Site Wide - SOP 38.0 - Concrete Placing Equipment - Procedure</v>
      </c>
      <c r="O265" s="134"/>
      <c r="P265" s="134"/>
      <c r="Q265" s="33" t="str">
        <f>IFERROR(VLOOKUP(PPE_PH1_CDDL[[#This Row],[RDMC Document Number]],[3]Docs!$B:$F,4,0),"No Placeholder Yet")</f>
        <v>RES - Reserved Placeholder</v>
      </c>
      <c r="R265" s="33" t="str">
        <f>IFERROR(VLOOKUP(PPE_PH1_CDDL[[#This Row],[RDMC Document Number]],[3]Docs!$B:$F,5,0),"No Placeholder Yet")</f>
        <v>Pending</v>
      </c>
      <c r="S265" s="137">
        <f t="shared" si="31"/>
        <v>0</v>
      </c>
      <c r="T265" s="39" t="s">
        <v>147</v>
      </c>
      <c r="U265" s="39"/>
      <c r="V265" s="178">
        <v>46188</v>
      </c>
      <c r="W265" s="39" t="s">
        <v>428</v>
      </c>
      <c r="X265" s="39" t="s">
        <v>537</v>
      </c>
      <c r="Y265" s="39"/>
      <c r="Z265" s="39"/>
      <c r="AA265" s="39"/>
      <c r="AB265" s="152" t="s">
        <v>3165</v>
      </c>
    </row>
    <row r="266" spans="1:28" ht="21.75" customHeight="1" x14ac:dyDescent="0.25">
      <c r="A266" s="39" t="s">
        <v>30</v>
      </c>
      <c r="B266" s="39" t="s">
        <v>31</v>
      </c>
      <c r="C266" s="39" t="s">
        <v>5</v>
      </c>
      <c r="D266" s="39" t="s">
        <v>145</v>
      </c>
      <c r="E266" s="39" t="s">
        <v>43</v>
      </c>
      <c r="F266" s="128" t="s">
        <v>538</v>
      </c>
      <c r="G266" s="39" t="s">
        <v>35</v>
      </c>
      <c r="H266" s="39" t="str">
        <f t="shared" si="33"/>
        <v>6105AK124-0100-HPRC-0049</v>
      </c>
      <c r="I266" s="39" t="str">
        <f t="shared" si="32"/>
        <v>Q24050972-09-0100-H-PRC-0049</v>
      </c>
      <c r="J266" s="39"/>
      <c r="K266" s="33" t="str">
        <f>VLOOKUP(C266,'PPE WBS Codes'!$E$3:$F$79,2,0)</f>
        <v>Project Site Wide</v>
      </c>
      <c r="L266" s="39" t="s">
        <v>539</v>
      </c>
      <c r="M266" s="39" t="s">
        <v>427</v>
      </c>
      <c r="N266" s="33" t="str">
        <f t="shared" ref="N266:N297" si="34">K266&amp;" - "&amp;L266&amp;" - "&amp;M266</f>
        <v>Project Site Wide - SOP 39.0 - Overhead and Underground Services - Procedure</v>
      </c>
      <c r="O266" s="134"/>
      <c r="P266" s="134"/>
      <c r="Q266" s="33" t="str">
        <f>IFERROR(VLOOKUP(PPE_PH1_CDDL[[#This Row],[RDMC Document Number]],[3]Docs!$B:$F,4,0),"No Placeholder Yet")</f>
        <v>RES - Reserved Placeholder</v>
      </c>
      <c r="R266" s="33" t="str">
        <f>IFERROR(VLOOKUP(PPE_PH1_CDDL[[#This Row],[RDMC Document Number]],[3]Docs!$B:$F,5,0),"No Placeholder Yet")</f>
        <v>Pending</v>
      </c>
      <c r="S266" s="137">
        <f t="shared" si="31"/>
        <v>0</v>
      </c>
      <c r="T266" s="39" t="s">
        <v>147</v>
      </c>
      <c r="U266" s="39"/>
      <c r="V266" s="178">
        <v>46188</v>
      </c>
      <c r="W266" s="39" t="s">
        <v>428</v>
      </c>
      <c r="X266" s="39" t="s">
        <v>540</v>
      </c>
      <c r="Y266" s="39"/>
      <c r="Z266" s="39"/>
      <c r="AA266" s="39"/>
      <c r="AB266" s="152" t="s">
        <v>3165</v>
      </c>
    </row>
    <row r="267" spans="1:28" ht="21.75" customHeight="1" x14ac:dyDescent="0.25">
      <c r="A267" s="39" t="s">
        <v>30</v>
      </c>
      <c r="B267" s="39" t="s">
        <v>31</v>
      </c>
      <c r="C267" s="39" t="s">
        <v>5</v>
      </c>
      <c r="D267" s="39" t="s">
        <v>145</v>
      </c>
      <c r="E267" s="39" t="s">
        <v>43</v>
      </c>
      <c r="F267" s="128" t="s">
        <v>541</v>
      </c>
      <c r="G267" s="39" t="s">
        <v>35</v>
      </c>
      <c r="H267" s="39" t="str">
        <f t="shared" si="33"/>
        <v>6105AK124-0100-HPRC-0050</v>
      </c>
      <c r="I267" s="39" t="str">
        <f t="shared" si="32"/>
        <v>Q24050972-09-0100-H-PRC-0050</v>
      </c>
      <c r="J267" s="39"/>
      <c r="K267" s="33" t="str">
        <f>VLOOKUP(C267,'PPE WBS Codes'!$E$3:$F$79,2,0)</f>
        <v>Project Site Wide</v>
      </c>
      <c r="L267" s="39" t="s">
        <v>542</v>
      </c>
      <c r="M267" s="39" t="s">
        <v>427</v>
      </c>
      <c r="N267" s="33" t="str">
        <f t="shared" si="34"/>
        <v>Project Site Wide - SOP 40.0 - Falsework - Procedure</v>
      </c>
      <c r="O267" s="134"/>
      <c r="P267" s="134"/>
      <c r="Q267" s="33" t="str">
        <f>IFERROR(VLOOKUP(PPE_PH1_CDDL[[#This Row],[RDMC Document Number]],[3]Docs!$B:$F,4,0),"No Placeholder Yet")</f>
        <v>RES - Reserved Placeholder</v>
      </c>
      <c r="R267" s="33" t="str">
        <f>IFERROR(VLOOKUP(PPE_PH1_CDDL[[#This Row],[RDMC Document Number]],[3]Docs!$B:$F,5,0),"No Placeholder Yet")</f>
        <v>Pending</v>
      </c>
      <c r="S267" s="137">
        <f t="shared" si="31"/>
        <v>0</v>
      </c>
      <c r="T267" s="39" t="s">
        <v>147</v>
      </c>
      <c r="U267" s="39"/>
      <c r="V267" s="178">
        <v>46188</v>
      </c>
      <c r="W267" s="39" t="s">
        <v>428</v>
      </c>
      <c r="X267" s="39" t="s">
        <v>543</v>
      </c>
      <c r="Y267" s="39"/>
      <c r="Z267" s="39"/>
      <c r="AA267" s="39"/>
      <c r="AB267" s="152" t="s">
        <v>3165</v>
      </c>
    </row>
    <row r="268" spans="1:28" ht="21.75" customHeight="1" x14ac:dyDescent="0.25">
      <c r="A268" s="39" t="s">
        <v>30</v>
      </c>
      <c r="B268" s="39" t="s">
        <v>31</v>
      </c>
      <c r="C268" s="39" t="s">
        <v>5</v>
      </c>
      <c r="D268" s="39" t="s">
        <v>145</v>
      </c>
      <c r="E268" s="39" t="s">
        <v>43</v>
      </c>
      <c r="F268" s="128" t="s">
        <v>544</v>
      </c>
      <c r="G268" s="39" t="s">
        <v>35</v>
      </c>
      <c r="H268" s="39" t="str">
        <f t="shared" si="33"/>
        <v>6105AK124-0100-HPRC-0051</v>
      </c>
      <c r="I268" s="39" t="str">
        <f t="shared" si="32"/>
        <v>Q24050972-09-0100-H-PRC-0051</v>
      </c>
      <c r="J268" s="39"/>
      <c r="K268" s="33" t="str">
        <f>VLOOKUP(C268,'PPE WBS Codes'!$E$3:$F$79,2,0)</f>
        <v>Project Site Wide</v>
      </c>
      <c r="L268" s="39" t="s">
        <v>545</v>
      </c>
      <c r="M268" s="39" t="s">
        <v>427</v>
      </c>
      <c r="N268" s="33" t="str">
        <f t="shared" si="34"/>
        <v>Project Site Wide - SOP 41.0 - Steel Erection - Procedure</v>
      </c>
      <c r="O268" s="134"/>
      <c r="P268" s="134"/>
      <c r="Q268" s="33" t="str">
        <f>IFERROR(VLOOKUP(PPE_PH1_CDDL[[#This Row],[RDMC Document Number]],[3]Docs!$B:$F,4,0),"No Placeholder Yet")</f>
        <v>RES - Reserved Placeholder</v>
      </c>
      <c r="R268" s="33" t="str">
        <f>IFERROR(VLOOKUP(PPE_PH1_CDDL[[#This Row],[RDMC Document Number]],[3]Docs!$B:$F,5,0),"No Placeholder Yet")</f>
        <v>Pending</v>
      </c>
      <c r="S268" s="137">
        <f t="shared" si="31"/>
        <v>0</v>
      </c>
      <c r="T268" s="39" t="s">
        <v>147</v>
      </c>
      <c r="U268" s="39"/>
      <c r="V268" s="178">
        <v>46188</v>
      </c>
      <c r="W268" s="39" t="s">
        <v>428</v>
      </c>
      <c r="X268" s="39" t="s">
        <v>546</v>
      </c>
      <c r="Y268" s="39"/>
      <c r="Z268" s="39"/>
      <c r="AA268" s="39"/>
      <c r="AB268" s="152" t="s">
        <v>3165</v>
      </c>
    </row>
    <row r="269" spans="1:28" ht="21.75" customHeight="1" x14ac:dyDescent="0.25">
      <c r="A269" s="39" t="s">
        <v>30</v>
      </c>
      <c r="B269" s="39" t="s">
        <v>31</v>
      </c>
      <c r="C269" s="39" t="s">
        <v>5</v>
      </c>
      <c r="D269" s="39" t="s">
        <v>145</v>
      </c>
      <c r="E269" s="39" t="s">
        <v>43</v>
      </c>
      <c r="F269" s="128" t="s">
        <v>547</v>
      </c>
      <c r="G269" s="39" t="s">
        <v>35</v>
      </c>
      <c r="H269" s="39" t="str">
        <f t="shared" si="33"/>
        <v>6105AK124-0100-HPRC-0052</v>
      </c>
      <c r="I269" s="39" t="str">
        <f t="shared" si="32"/>
        <v>Q24050972-09-0100-H-PRC-0052</v>
      </c>
      <c r="J269" s="39"/>
      <c r="K269" s="33" t="str">
        <f>VLOOKUP(C269,'PPE WBS Codes'!$E$3:$F$79,2,0)</f>
        <v>Project Site Wide</v>
      </c>
      <c r="L269" s="39" t="s">
        <v>548</v>
      </c>
      <c r="M269" s="39" t="s">
        <v>427</v>
      </c>
      <c r="N269" s="33" t="str">
        <f t="shared" si="34"/>
        <v>Project Site Wide - SOP 42.0 - Pre-Cast Construction - Procedure</v>
      </c>
      <c r="O269" s="134"/>
      <c r="P269" s="134"/>
      <c r="Q269" s="33" t="str">
        <f>IFERROR(VLOOKUP(PPE_PH1_CDDL[[#This Row],[RDMC Document Number]],[3]Docs!$B:$F,4,0),"No Placeholder Yet")</f>
        <v>RES - Reserved Placeholder</v>
      </c>
      <c r="R269" s="33" t="str">
        <f>IFERROR(VLOOKUP(PPE_PH1_CDDL[[#This Row],[RDMC Document Number]],[3]Docs!$B:$F,5,0),"No Placeholder Yet")</f>
        <v>Pending</v>
      </c>
      <c r="S269" s="137">
        <f t="shared" si="31"/>
        <v>0</v>
      </c>
      <c r="T269" s="39" t="s">
        <v>147</v>
      </c>
      <c r="U269" s="39"/>
      <c r="V269" s="178">
        <v>46188</v>
      </c>
      <c r="W269" s="39" t="s">
        <v>428</v>
      </c>
      <c r="X269" s="39" t="s">
        <v>549</v>
      </c>
      <c r="Y269" s="39"/>
      <c r="Z269" s="39"/>
      <c r="AA269" s="39"/>
      <c r="AB269" s="152" t="s">
        <v>3165</v>
      </c>
    </row>
    <row r="270" spans="1:28" ht="21.75" customHeight="1" x14ac:dyDescent="0.25">
      <c r="A270" s="39" t="s">
        <v>30</v>
      </c>
      <c r="B270" s="39" t="s">
        <v>31</v>
      </c>
      <c r="C270" s="39" t="s">
        <v>5</v>
      </c>
      <c r="D270" s="39" t="s">
        <v>145</v>
      </c>
      <c r="E270" s="39" t="s">
        <v>43</v>
      </c>
      <c r="F270" s="128" t="s">
        <v>550</v>
      </c>
      <c r="G270" s="39" t="s">
        <v>35</v>
      </c>
      <c r="H270" s="39" t="str">
        <f t="shared" si="33"/>
        <v>6105AK124-0100-HPRC-0053</v>
      </c>
      <c r="I270" s="39" t="str">
        <f t="shared" si="32"/>
        <v>Q24050972-09-0100-H-PRC-0053</v>
      </c>
      <c r="J270" s="39"/>
      <c r="K270" s="33" t="str">
        <f>VLOOKUP(C270,'PPE WBS Codes'!$E$3:$F$79,2,0)</f>
        <v>Project Site Wide</v>
      </c>
      <c r="L270" s="39" t="s">
        <v>551</v>
      </c>
      <c r="M270" s="39" t="s">
        <v>427</v>
      </c>
      <c r="N270" s="33" t="str">
        <f t="shared" si="34"/>
        <v>Project Site Wide - SOP 43.0 - Temporary Structures - Procedure</v>
      </c>
      <c r="O270" s="134"/>
      <c r="P270" s="134"/>
      <c r="Q270" s="33" t="str">
        <f>IFERROR(VLOOKUP(PPE_PH1_CDDL[[#This Row],[RDMC Document Number]],[3]Docs!$B:$F,4,0),"No Placeholder Yet")</f>
        <v>RES - Reserved Placeholder</v>
      </c>
      <c r="R270" s="33" t="str">
        <f>IFERROR(VLOOKUP(PPE_PH1_CDDL[[#This Row],[RDMC Document Number]],[3]Docs!$B:$F,5,0),"No Placeholder Yet")</f>
        <v>Pending</v>
      </c>
      <c r="S270" s="137">
        <f t="shared" si="31"/>
        <v>0</v>
      </c>
      <c r="T270" s="39" t="s">
        <v>147</v>
      </c>
      <c r="U270" s="39"/>
      <c r="V270" s="178">
        <v>46188</v>
      </c>
      <c r="W270" s="39" t="s">
        <v>428</v>
      </c>
      <c r="X270" s="39" t="s">
        <v>552</v>
      </c>
      <c r="Y270" s="39"/>
      <c r="Z270" s="39"/>
      <c r="AA270" s="39"/>
      <c r="AB270" s="152" t="s">
        <v>3165</v>
      </c>
    </row>
    <row r="271" spans="1:28" ht="21.75" customHeight="1" x14ac:dyDescent="0.25">
      <c r="A271" s="39" t="s">
        <v>30</v>
      </c>
      <c r="B271" s="39" t="s">
        <v>31</v>
      </c>
      <c r="C271" s="39" t="s">
        <v>5</v>
      </c>
      <c r="D271" s="39" t="s">
        <v>145</v>
      </c>
      <c r="E271" s="39" t="s">
        <v>43</v>
      </c>
      <c r="F271" s="128" t="s">
        <v>553</v>
      </c>
      <c r="G271" s="39" t="s">
        <v>35</v>
      </c>
      <c r="H271" s="39" t="str">
        <f t="shared" si="33"/>
        <v>6105AK124-0100-HPRC-0054</v>
      </c>
      <c r="I271" s="39" t="str">
        <f t="shared" si="32"/>
        <v>Q24050972-09-0100-H-PRC-0054</v>
      </c>
      <c r="J271" s="39"/>
      <c r="K271" s="33" t="str">
        <f>VLOOKUP(C271,'PPE WBS Codes'!$E$3:$F$79,2,0)</f>
        <v>Project Site Wide</v>
      </c>
      <c r="L271" s="39" t="s">
        <v>554</v>
      </c>
      <c r="M271" s="39" t="s">
        <v>427</v>
      </c>
      <c r="N271" s="33" t="str">
        <f t="shared" si="34"/>
        <v>Project Site Wide - SOP 44.0 - Traffic Management and Logistics - Procedure</v>
      </c>
      <c r="O271" s="134"/>
      <c r="P271" s="134"/>
      <c r="Q271" s="33" t="str">
        <f>IFERROR(VLOOKUP(PPE_PH1_CDDL[[#This Row],[RDMC Document Number]],[3]Docs!$B:$F,4,0),"No Placeholder Yet")</f>
        <v>RES - Reserved Placeholder</v>
      </c>
      <c r="R271" s="33" t="str">
        <f>IFERROR(VLOOKUP(PPE_PH1_CDDL[[#This Row],[RDMC Document Number]],[3]Docs!$B:$F,5,0),"No Placeholder Yet")</f>
        <v>Pending</v>
      </c>
      <c r="S271" s="137">
        <f t="shared" si="31"/>
        <v>0</v>
      </c>
      <c r="T271" s="39" t="s">
        <v>147</v>
      </c>
      <c r="U271" s="39"/>
      <c r="V271" s="178">
        <v>46188</v>
      </c>
      <c r="W271" s="39" t="s">
        <v>428</v>
      </c>
      <c r="X271" s="39" t="s">
        <v>555</v>
      </c>
      <c r="Y271" s="39"/>
      <c r="Z271" s="39"/>
      <c r="AA271" s="39"/>
      <c r="AB271" s="152" t="s">
        <v>3165</v>
      </c>
    </row>
    <row r="272" spans="1:28" ht="21.75" customHeight="1" x14ac:dyDescent="0.25">
      <c r="A272" s="39" t="s">
        <v>30</v>
      </c>
      <c r="B272" s="39" t="s">
        <v>31</v>
      </c>
      <c r="C272" s="39" t="s">
        <v>5</v>
      </c>
      <c r="D272" s="39" t="s">
        <v>145</v>
      </c>
      <c r="E272" s="39" t="s">
        <v>43</v>
      </c>
      <c r="F272" s="128" t="s">
        <v>556</v>
      </c>
      <c r="G272" s="39" t="s">
        <v>35</v>
      </c>
      <c r="H272" s="39" t="str">
        <f t="shared" si="33"/>
        <v>6105AK124-0100-HPRC-0055</v>
      </c>
      <c r="I272" s="39" t="str">
        <f t="shared" si="32"/>
        <v>Q24050972-09-0100-H-PRC-0055</v>
      </c>
      <c r="J272" s="39"/>
      <c r="K272" s="33" t="str">
        <f>VLOOKUP(C272,'PPE WBS Codes'!$E$3:$F$79,2,0)</f>
        <v>Project Site Wide</v>
      </c>
      <c r="L272" s="39" t="s">
        <v>557</v>
      </c>
      <c r="M272" s="39" t="s">
        <v>427</v>
      </c>
      <c r="N272" s="39" t="str">
        <f t="shared" si="34"/>
        <v>Project Site Wide - SOP 45.0 - Underwater Activities - Procedure</v>
      </c>
      <c r="O272" s="134"/>
      <c r="P272" s="134"/>
      <c r="Q272" s="33" t="str">
        <f>IFERROR(VLOOKUP(PPE_PH1_CDDL[[#This Row],[RDMC Document Number]],[3]Docs!$B:$F,4,0),"No Placeholder Yet")</f>
        <v>RES - Reserved Placeholder</v>
      </c>
      <c r="R272" s="33" t="str">
        <f>IFERROR(VLOOKUP(PPE_PH1_CDDL[[#This Row],[RDMC Document Number]],[3]Docs!$B:$F,5,0),"No Placeholder Yet")</f>
        <v>Pending</v>
      </c>
      <c r="S272" s="137">
        <f t="shared" si="31"/>
        <v>0</v>
      </c>
      <c r="T272" s="39" t="s">
        <v>147</v>
      </c>
      <c r="U272" s="39"/>
      <c r="V272" s="178">
        <v>46188</v>
      </c>
      <c r="W272" s="39" t="s">
        <v>428</v>
      </c>
      <c r="X272" s="39" t="s">
        <v>558</v>
      </c>
      <c r="Y272" s="39"/>
      <c r="Z272" s="39"/>
      <c r="AA272" s="39"/>
      <c r="AB272" s="152" t="s">
        <v>3165</v>
      </c>
    </row>
    <row r="273" spans="1:28" ht="21.75" customHeight="1" x14ac:dyDescent="0.25">
      <c r="A273" s="37" t="s">
        <v>30</v>
      </c>
      <c r="B273" s="37" t="s">
        <v>31</v>
      </c>
      <c r="C273" s="39" t="s">
        <v>5</v>
      </c>
      <c r="D273" s="39" t="s">
        <v>145</v>
      </c>
      <c r="E273" s="39" t="s">
        <v>43</v>
      </c>
      <c r="F273" s="128" t="s">
        <v>559</v>
      </c>
      <c r="G273" s="39" t="s">
        <v>35</v>
      </c>
      <c r="H273" s="39" t="str">
        <f t="shared" si="33"/>
        <v>6105AK124-0100-HPRC-0056</v>
      </c>
      <c r="I273" s="39" t="str">
        <f t="shared" si="32"/>
        <v>Q24050972-09-0100-H-PRC-0056</v>
      </c>
      <c r="J273" s="39"/>
      <c r="K273" s="33" t="str">
        <f>VLOOKUP(C273,'PPE WBS Codes'!$E$3:$F$79,2,0)</f>
        <v>Project Site Wide</v>
      </c>
      <c r="L273" s="39" t="s">
        <v>560</v>
      </c>
      <c r="M273" s="39" t="s">
        <v>427</v>
      </c>
      <c r="N273" s="33" t="str">
        <f t="shared" si="34"/>
        <v>Project Site Wide - SOP 46.0 - Underground Construction - Procedure</v>
      </c>
      <c r="O273" s="134"/>
      <c r="P273" s="134"/>
      <c r="Q273" s="33" t="str">
        <f>IFERROR(VLOOKUP(PPE_PH1_CDDL[[#This Row],[RDMC Document Number]],[3]Docs!$B:$F,4,0),"No Placeholder Yet")</f>
        <v>RES - Reserved Placeholder</v>
      </c>
      <c r="R273" s="33" t="str">
        <f>IFERROR(VLOOKUP(PPE_PH1_CDDL[[#This Row],[RDMC Document Number]],[3]Docs!$B:$F,5,0),"No Placeholder Yet")</f>
        <v>Pending</v>
      </c>
      <c r="S273" s="137">
        <f t="shared" si="31"/>
        <v>0</v>
      </c>
      <c r="T273" s="39" t="s">
        <v>147</v>
      </c>
      <c r="U273" s="39"/>
      <c r="V273" s="178">
        <v>46188</v>
      </c>
      <c r="W273" s="39" t="s">
        <v>428</v>
      </c>
      <c r="X273" s="39" t="s">
        <v>561</v>
      </c>
      <c r="Y273" s="39"/>
      <c r="Z273" s="39"/>
      <c r="AA273" s="39"/>
      <c r="AB273" s="152" t="s">
        <v>3165</v>
      </c>
    </row>
    <row r="274" spans="1:28" ht="21.75" customHeight="1" x14ac:dyDescent="0.25">
      <c r="A274" s="39" t="s">
        <v>30</v>
      </c>
      <c r="B274" s="39" t="s">
        <v>31</v>
      </c>
      <c r="C274" s="39" t="s">
        <v>5</v>
      </c>
      <c r="D274" s="39" t="s">
        <v>145</v>
      </c>
      <c r="E274" s="39" t="s">
        <v>43</v>
      </c>
      <c r="F274" s="128" t="s">
        <v>562</v>
      </c>
      <c r="G274" s="39" t="s">
        <v>35</v>
      </c>
      <c r="H274" s="39" t="str">
        <f t="shared" si="33"/>
        <v>6105AK124-0100-HPRC-0057</v>
      </c>
      <c r="I274" s="39" t="str">
        <f t="shared" si="32"/>
        <v>Q24050972-09-0100-H-PRC-0057</v>
      </c>
      <c r="J274" s="39"/>
      <c r="K274" s="33" t="str">
        <f>VLOOKUP(C274,'PPE WBS Codes'!$E$3:$F$79,2,0)</f>
        <v>Project Site Wide</v>
      </c>
      <c r="L274" s="39" t="s">
        <v>563</v>
      </c>
      <c r="M274" s="39" t="s">
        <v>427</v>
      </c>
      <c r="N274" s="39" t="str">
        <f t="shared" si="34"/>
        <v>Project Site Wide - SOP 47.0 - Machine Guarding - Procedure</v>
      </c>
      <c r="O274" s="134"/>
      <c r="P274" s="134"/>
      <c r="Q274" s="33" t="str">
        <f>IFERROR(VLOOKUP(PPE_PH1_CDDL[[#This Row],[RDMC Document Number]],[3]Docs!$B:$F,4,0),"No Placeholder Yet")</f>
        <v>RES - Reserved Placeholder</v>
      </c>
      <c r="R274" s="33" t="str">
        <f>IFERROR(VLOOKUP(PPE_PH1_CDDL[[#This Row],[RDMC Document Number]],[3]Docs!$B:$F,5,0),"No Placeholder Yet")</f>
        <v>Pending</v>
      </c>
      <c r="S274" s="137">
        <f t="shared" si="31"/>
        <v>0</v>
      </c>
      <c r="T274" s="39" t="s">
        <v>147</v>
      </c>
      <c r="U274" s="39"/>
      <c r="V274" s="178">
        <v>46188</v>
      </c>
      <c r="W274" s="39" t="s">
        <v>428</v>
      </c>
      <c r="X274" s="39" t="s">
        <v>564</v>
      </c>
      <c r="Y274" s="39"/>
      <c r="Z274" s="39"/>
      <c r="AA274" s="39"/>
      <c r="AB274" s="152" t="s">
        <v>3165</v>
      </c>
    </row>
    <row r="275" spans="1:28" ht="21.75" customHeight="1" x14ac:dyDescent="0.25">
      <c r="A275" s="39" t="s">
        <v>30</v>
      </c>
      <c r="B275" s="39" t="s">
        <v>31</v>
      </c>
      <c r="C275" s="39" t="s">
        <v>5</v>
      </c>
      <c r="D275" s="39" t="s">
        <v>145</v>
      </c>
      <c r="E275" s="39" t="s">
        <v>43</v>
      </c>
      <c r="F275" s="128" t="s">
        <v>565</v>
      </c>
      <c r="G275" s="39" t="s">
        <v>35</v>
      </c>
      <c r="H275" s="39" t="str">
        <f t="shared" si="33"/>
        <v>6105AK124-0100-HPRC-0058</v>
      </c>
      <c r="I275" s="39" t="str">
        <f t="shared" si="32"/>
        <v>Q24050972-09-0100-H-PRC-0058</v>
      </c>
      <c r="J275" s="39"/>
      <c r="K275" s="33" t="str">
        <f>VLOOKUP(C275,'PPE WBS Codes'!$E$3:$F$79,2,0)</f>
        <v>Project Site Wide</v>
      </c>
      <c r="L275" s="39" t="s">
        <v>566</v>
      </c>
      <c r="M275" s="39" t="s">
        <v>427</v>
      </c>
      <c r="N275" s="39" t="str">
        <f t="shared" si="34"/>
        <v>Project Site Wide - SOP 48.0 - Spray Finishing - Procedure</v>
      </c>
      <c r="O275" s="134"/>
      <c r="P275" s="134"/>
      <c r="Q275" s="33" t="str">
        <f>IFERROR(VLOOKUP(PPE_PH1_CDDL[[#This Row],[RDMC Document Number]],[3]Docs!$B:$F,4,0),"No Placeholder Yet")</f>
        <v>RES - Reserved Placeholder</v>
      </c>
      <c r="R275" s="33" t="str">
        <f>IFERROR(VLOOKUP(PPE_PH1_CDDL[[#This Row],[RDMC Document Number]],[3]Docs!$B:$F,5,0),"No Placeholder Yet")</f>
        <v>Pending</v>
      </c>
      <c r="S275" s="137">
        <f t="shared" si="31"/>
        <v>0</v>
      </c>
      <c r="T275" s="39" t="s">
        <v>147</v>
      </c>
      <c r="U275" s="39"/>
      <c r="V275" s="178">
        <v>46188</v>
      </c>
      <c r="W275" s="39" t="s">
        <v>428</v>
      </c>
      <c r="X275" s="39" t="s">
        <v>567</v>
      </c>
      <c r="Y275" s="39"/>
      <c r="Z275" s="39"/>
      <c r="AA275" s="39"/>
      <c r="AB275" s="152" t="s">
        <v>3165</v>
      </c>
    </row>
    <row r="276" spans="1:28" ht="21.75" customHeight="1" x14ac:dyDescent="0.25">
      <c r="A276" s="39" t="s">
        <v>30</v>
      </c>
      <c r="B276" s="39" t="s">
        <v>31</v>
      </c>
      <c r="C276" s="39" t="s">
        <v>5</v>
      </c>
      <c r="D276" s="39" t="s">
        <v>145</v>
      </c>
      <c r="E276" s="39" t="s">
        <v>43</v>
      </c>
      <c r="F276" s="128" t="s">
        <v>568</v>
      </c>
      <c r="G276" s="39" t="s">
        <v>35</v>
      </c>
      <c r="H276" s="39" t="str">
        <f t="shared" si="33"/>
        <v>6105AK124-0100-HPRC-0059</v>
      </c>
      <c r="I276" s="39" t="str">
        <f t="shared" si="32"/>
        <v>Q24050972-09-0100-H-PRC-0059</v>
      </c>
      <c r="J276" s="39"/>
      <c r="K276" s="33" t="str">
        <f>VLOOKUP(C276,'PPE WBS Codes'!$E$3:$F$79,2,0)</f>
        <v>Project Site Wide</v>
      </c>
      <c r="L276" s="39" t="s">
        <v>569</v>
      </c>
      <c r="M276" s="39" t="s">
        <v>427</v>
      </c>
      <c r="N276" s="39" t="str">
        <f t="shared" si="34"/>
        <v>Project Site Wide - SOP 49.0 - Compressed Gases and Air - Procedure</v>
      </c>
      <c r="O276" s="134"/>
      <c r="P276" s="134"/>
      <c r="Q276" s="33" t="str">
        <f>IFERROR(VLOOKUP(PPE_PH1_CDDL[[#This Row],[RDMC Document Number]],[3]Docs!$B:$F,4,0),"No Placeholder Yet")</f>
        <v>RES - Reserved Placeholder</v>
      </c>
      <c r="R276" s="33" t="str">
        <f>IFERROR(VLOOKUP(PPE_PH1_CDDL[[#This Row],[RDMC Document Number]],[3]Docs!$B:$F,5,0),"No Placeholder Yet")</f>
        <v>Pending</v>
      </c>
      <c r="S276" s="137">
        <f t="shared" si="31"/>
        <v>0</v>
      </c>
      <c r="T276" s="39" t="s">
        <v>147</v>
      </c>
      <c r="U276" s="39"/>
      <c r="V276" s="178">
        <v>46188</v>
      </c>
      <c r="W276" s="39" t="s">
        <v>428</v>
      </c>
      <c r="X276" s="39" t="s">
        <v>570</v>
      </c>
      <c r="Y276" s="39"/>
      <c r="Z276" s="39"/>
      <c r="AA276" s="39"/>
      <c r="AB276" s="152" t="s">
        <v>3165</v>
      </c>
    </row>
    <row r="277" spans="1:28" ht="21.75" customHeight="1" x14ac:dyDescent="0.25">
      <c r="A277" s="39" t="s">
        <v>30</v>
      </c>
      <c r="B277" s="39" t="s">
        <v>31</v>
      </c>
      <c r="C277" s="39" t="s">
        <v>5</v>
      </c>
      <c r="D277" s="39" t="s">
        <v>145</v>
      </c>
      <c r="E277" s="39" t="s">
        <v>43</v>
      </c>
      <c r="F277" s="128" t="s">
        <v>571</v>
      </c>
      <c r="G277" s="39" t="s">
        <v>35</v>
      </c>
      <c r="H277" s="39" t="str">
        <f t="shared" si="33"/>
        <v>6105AK124-0100-HPRC-0060</v>
      </c>
      <c r="I277" s="39" t="str">
        <f t="shared" si="32"/>
        <v>Q24050972-09-0100-H-PRC-0060</v>
      </c>
      <c r="J277" s="39"/>
      <c r="K277" s="33" t="str">
        <f>VLOOKUP(C277,'PPE WBS Codes'!$E$3:$F$79,2,0)</f>
        <v>Project Site Wide</v>
      </c>
      <c r="L277" s="39" t="s">
        <v>572</v>
      </c>
      <c r="M277" s="39" t="s">
        <v>427</v>
      </c>
      <c r="N277" s="39" t="str">
        <f t="shared" si="34"/>
        <v>Project Site Wide - SOP 50.0 - Abrasive Blasting and Associated Protective Coating Work - Procedure</v>
      </c>
      <c r="O277" s="134"/>
      <c r="P277" s="134"/>
      <c r="Q277" s="33" t="str">
        <f>IFERROR(VLOOKUP(PPE_PH1_CDDL[[#This Row],[RDMC Document Number]],[3]Docs!$B:$F,4,0),"No Placeholder Yet")</f>
        <v>RES - Reserved Placeholder</v>
      </c>
      <c r="R277" s="33" t="str">
        <f>IFERROR(VLOOKUP(PPE_PH1_CDDL[[#This Row],[RDMC Document Number]],[3]Docs!$B:$F,5,0),"No Placeholder Yet")</f>
        <v>Pending</v>
      </c>
      <c r="S277" s="137">
        <f t="shared" si="31"/>
        <v>0</v>
      </c>
      <c r="T277" s="39" t="s">
        <v>147</v>
      </c>
      <c r="U277" s="39"/>
      <c r="V277" s="178">
        <v>46188</v>
      </c>
      <c r="W277" s="39" t="s">
        <v>428</v>
      </c>
      <c r="X277" s="39" t="s">
        <v>573</v>
      </c>
      <c r="Y277" s="39"/>
      <c r="Z277" s="39"/>
      <c r="AA277" s="39"/>
      <c r="AB277" s="152" t="s">
        <v>3165</v>
      </c>
    </row>
    <row r="278" spans="1:28" ht="21.75" customHeight="1" x14ac:dyDescent="0.25">
      <c r="A278" s="39" t="s">
        <v>30</v>
      </c>
      <c r="B278" s="39" t="s">
        <v>31</v>
      </c>
      <c r="C278" s="39" t="s">
        <v>5</v>
      </c>
      <c r="D278" s="39" t="s">
        <v>145</v>
      </c>
      <c r="E278" s="39" t="s">
        <v>43</v>
      </c>
      <c r="F278" s="128" t="s">
        <v>574</v>
      </c>
      <c r="G278" s="39" t="s">
        <v>35</v>
      </c>
      <c r="H278" s="39" t="str">
        <f t="shared" si="33"/>
        <v>6105AK124-0100-HPRC-0061</v>
      </c>
      <c r="I278" s="39" t="str">
        <f t="shared" si="32"/>
        <v>Q24050972-09-0100-H-PRC-0061</v>
      </c>
      <c r="J278" s="39"/>
      <c r="K278" s="33" t="str">
        <f>VLOOKUP(C278,'PPE WBS Codes'!$E$3:$F$79,2,0)</f>
        <v>Project Site Wide</v>
      </c>
      <c r="L278" s="39" t="s">
        <v>575</v>
      </c>
      <c r="M278" s="39" t="s">
        <v>427</v>
      </c>
      <c r="N278" s="39" t="str">
        <f t="shared" si="34"/>
        <v>Project Site Wide - SOP 51.0 - Powered Lift Trucks - Procedure</v>
      </c>
      <c r="O278" s="134"/>
      <c r="P278" s="134"/>
      <c r="Q278" s="33" t="str">
        <f>IFERROR(VLOOKUP(PPE_PH1_CDDL[[#This Row],[RDMC Document Number]],[3]Docs!$B:$F,4,0),"No Placeholder Yet")</f>
        <v>RES - Reserved Placeholder</v>
      </c>
      <c r="R278" s="33" t="str">
        <f>IFERROR(VLOOKUP(PPE_PH1_CDDL[[#This Row],[RDMC Document Number]],[3]Docs!$B:$F,5,0),"No Placeholder Yet")</f>
        <v>Pending</v>
      </c>
      <c r="S278" s="137">
        <f t="shared" si="31"/>
        <v>0</v>
      </c>
      <c r="T278" s="39" t="s">
        <v>147</v>
      </c>
      <c r="U278" s="39"/>
      <c r="V278" s="178">
        <v>46188</v>
      </c>
      <c r="W278" s="39" t="s">
        <v>428</v>
      </c>
      <c r="X278" s="39" t="s">
        <v>576</v>
      </c>
      <c r="Y278" s="39"/>
      <c r="Z278" s="39"/>
      <c r="AA278" s="39"/>
      <c r="AB278" s="152" t="s">
        <v>3165</v>
      </c>
    </row>
    <row r="279" spans="1:28" ht="21.75" customHeight="1" x14ac:dyDescent="0.25">
      <c r="A279" s="37" t="s">
        <v>30</v>
      </c>
      <c r="B279" s="37" t="s">
        <v>31</v>
      </c>
      <c r="C279" s="39" t="s">
        <v>5</v>
      </c>
      <c r="D279" s="33" t="s">
        <v>145</v>
      </c>
      <c r="E279" s="39" t="s">
        <v>43</v>
      </c>
      <c r="F279" s="128" t="s">
        <v>577</v>
      </c>
      <c r="G279" s="39" t="s">
        <v>35</v>
      </c>
      <c r="H279" s="39" t="str">
        <f t="shared" si="33"/>
        <v>6105AK124-0100-HPRC-0062</v>
      </c>
      <c r="I279" s="39" t="str">
        <f t="shared" si="32"/>
        <v>Q24050972-09-0100-H-PRC-0062</v>
      </c>
      <c r="J279" s="39"/>
      <c r="K279" s="33" t="str">
        <f>VLOOKUP(C279,'PPE WBS Codes'!$E$3:$F$79,2,0)</f>
        <v>Project Site Wide</v>
      </c>
      <c r="L279" s="39" t="s">
        <v>578</v>
      </c>
      <c r="M279" s="39" t="s">
        <v>427</v>
      </c>
      <c r="N279" s="33" t="str">
        <f t="shared" si="34"/>
        <v>Project Site Wide - SOP 52.0 - Local Exhaust Ventilation - Procedure</v>
      </c>
      <c r="O279" s="134"/>
      <c r="P279" s="134"/>
      <c r="Q279" s="33" t="str">
        <f>IFERROR(VLOOKUP(PPE_PH1_CDDL[[#This Row],[RDMC Document Number]],[3]Docs!$B:$F,4,0),"No Placeholder Yet")</f>
        <v>RES - Reserved Placeholder</v>
      </c>
      <c r="R279" s="33" t="str">
        <f>IFERROR(VLOOKUP(PPE_PH1_CDDL[[#This Row],[RDMC Document Number]],[3]Docs!$B:$F,5,0),"No Placeholder Yet")</f>
        <v>Pending</v>
      </c>
      <c r="S279" s="137">
        <f t="shared" si="31"/>
        <v>0</v>
      </c>
      <c r="T279" s="39" t="s">
        <v>147</v>
      </c>
      <c r="U279" s="39"/>
      <c r="V279" s="178">
        <v>46188</v>
      </c>
      <c r="W279" s="39" t="s">
        <v>428</v>
      </c>
      <c r="X279" s="39" t="s">
        <v>579</v>
      </c>
      <c r="Y279" s="39"/>
      <c r="Z279" s="39"/>
      <c r="AA279" s="39"/>
      <c r="AB279" s="152" t="s">
        <v>3165</v>
      </c>
    </row>
    <row r="280" spans="1:28" ht="21.75" customHeight="1" x14ac:dyDescent="0.25">
      <c r="A280" s="37" t="s">
        <v>30</v>
      </c>
      <c r="B280" s="37" t="s">
        <v>31</v>
      </c>
      <c r="C280" s="39" t="s">
        <v>5</v>
      </c>
      <c r="D280" s="33" t="s">
        <v>145</v>
      </c>
      <c r="E280" s="39" t="s">
        <v>43</v>
      </c>
      <c r="F280" s="128" t="s">
        <v>580</v>
      </c>
      <c r="G280" s="39" t="s">
        <v>35</v>
      </c>
      <c r="H280" s="39" t="str">
        <f t="shared" si="33"/>
        <v>6105AK124-0100-HPRC-0063</v>
      </c>
      <c r="I280" s="39" t="str">
        <f t="shared" si="32"/>
        <v>Q24050972-09-0100-H-PRC-0063</v>
      </c>
      <c r="J280" s="39"/>
      <c r="K280" s="33" t="str">
        <f>VLOOKUP(C280,'PPE WBS Codes'!$E$3:$F$79,2,0)</f>
        <v>Project Site Wide</v>
      </c>
      <c r="L280" s="39" t="s">
        <v>581</v>
      </c>
      <c r="M280" s="39" t="s">
        <v>427</v>
      </c>
      <c r="N280" s="33" t="str">
        <f t="shared" si="34"/>
        <v>Project Site Wide - SOP 53.0 - OSH Management During Construction Work - Procedure</v>
      </c>
      <c r="O280" s="134"/>
      <c r="P280" s="134"/>
      <c r="Q280" s="33" t="str">
        <f>IFERROR(VLOOKUP(PPE_PH1_CDDL[[#This Row],[RDMC Document Number]],[3]Docs!$B:$F,4,0),"No Placeholder Yet")</f>
        <v>RES - Reserved Placeholder</v>
      </c>
      <c r="R280" s="33" t="str">
        <f>IFERROR(VLOOKUP(PPE_PH1_CDDL[[#This Row],[RDMC Document Number]],[3]Docs!$B:$F,5,0),"No Placeholder Yet")</f>
        <v>Pending</v>
      </c>
      <c r="S280" s="137">
        <f t="shared" si="31"/>
        <v>0</v>
      </c>
      <c r="T280" s="39" t="s">
        <v>147</v>
      </c>
      <c r="U280" s="39"/>
      <c r="V280" s="178">
        <v>46188</v>
      </c>
      <c r="W280" s="39" t="s">
        <v>428</v>
      </c>
      <c r="X280" s="39" t="s">
        <v>582</v>
      </c>
      <c r="Y280" s="39"/>
      <c r="Z280" s="39"/>
      <c r="AA280" s="39"/>
      <c r="AB280" s="152" t="s">
        <v>3165</v>
      </c>
    </row>
    <row r="281" spans="1:28" ht="21.75" customHeight="1" x14ac:dyDescent="0.25">
      <c r="A281" s="33" t="s">
        <v>30</v>
      </c>
      <c r="B281" s="33" t="s">
        <v>31</v>
      </c>
      <c r="C281" s="39" t="s">
        <v>5</v>
      </c>
      <c r="D281" s="39" t="s">
        <v>145</v>
      </c>
      <c r="E281" s="39" t="s">
        <v>43</v>
      </c>
      <c r="F281" s="128" t="s">
        <v>583</v>
      </c>
      <c r="G281" s="39" t="s">
        <v>35</v>
      </c>
      <c r="H281" s="39" t="str">
        <f t="shared" si="33"/>
        <v>6105AK124-0100-HPRC-0064</v>
      </c>
      <c r="I281" s="39" t="str">
        <f t="shared" si="32"/>
        <v>Q24050972-09-0100-H-PRC-0064</v>
      </c>
      <c r="J281" s="39"/>
      <c r="K281" s="33" t="str">
        <f>VLOOKUP(C281,'PPE WBS Codes'!$E$3:$F$79,2,0)</f>
        <v>Project Site Wide</v>
      </c>
      <c r="L281" s="39" t="s">
        <v>584</v>
      </c>
      <c r="M281" s="39" t="s">
        <v>427</v>
      </c>
      <c r="N281" s="33" t="str">
        <f t="shared" si="34"/>
        <v>Project Site Wide - SOP 53.1 - OSH Construction Management Plan - Procedure</v>
      </c>
      <c r="O281" s="134"/>
      <c r="P281" s="134"/>
      <c r="Q281" s="33" t="str">
        <f>IFERROR(VLOOKUP(PPE_PH1_CDDL[[#This Row],[RDMC Document Number]],[3]Docs!$B:$F,4,0),"No Placeholder Yet")</f>
        <v>RES - Reserved Placeholder</v>
      </c>
      <c r="R281" s="33" t="str">
        <f>IFERROR(VLOOKUP(PPE_PH1_CDDL[[#This Row],[RDMC Document Number]],[3]Docs!$B:$F,5,0),"No Placeholder Yet")</f>
        <v>Pending</v>
      </c>
      <c r="S281" s="137">
        <f t="shared" si="31"/>
        <v>0</v>
      </c>
      <c r="T281" s="39" t="s">
        <v>147</v>
      </c>
      <c r="U281" s="39"/>
      <c r="V281" s="178">
        <v>46188</v>
      </c>
      <c r="W281" s="39" t="s">
        <v>428</v>
      </c>
      <c r="X281" s="39" t="s">
        <v>585</v>
      </c>
      <c r="Y281" s="39"/>
      <c r="Z281" s="39"/>
      <c r="AA281" s="39"/>
      <c r="AB281" s="152" t="s">
        <v>3165</v>
      </c>
    </row>
    <row r="282" spans="1:28" ht="21.75" customHeight="1" x14ac:dyDescent="0.25">
      <c r="A282" s="33" t="s">
        <v>30</v>
      </c>
      <c r="B282" s="33" t="s">
        <v>31</v>
      </c>
      <c r="C282" s="39" t="s">
        <v>5</v>
      </c>
      <c r="D282" s="39" t="s">
        <v>145</v>
      </c>
      <c r="E282" s="39" t="s">
        <v>43</v>
      </c>
      <c r="F282" s="128" t="s">
        <v>586</v>
      </c>
      <c r="G282" s="39" t="s">
        <v>35</v>
      </c>
      <c r="H282" s="39" t="str">
        <f t="shared" si="33"/>
        <v>6105AK124-0100-HPRC-0065</v>
      </c>
      <c r="I282" s="39" t="str">
        <f t="shared" ref="I282:I299" si="35">"Q24050972"&amp;"-"&amp;"09"&amp;"-"&amp;C282&amp;"-"&amp;D282&amp;"-"&amp;E282&amp;"-"&amp;F282</f>
        <v>Q24050972-09-0100-H-PRC-0065</v>
      </c>
      <c r="J282" s="39"/>
      <c r="K282" s="33" t="str">
        <f>VLOOKUP(C282,'PPE WBS Codes'!$E$3:$F$79,2,0)</f>
        <v>Project Site Wide</v>
      </c>
      <c r="L282" s="39" t="s">
        <v>587</v>
      </c>
      <c r="M282" s="39" t="s">
        <v>427</v>
      </c>
      <c r="N282" s="33" t="str">
        <f t="shared" si="34"/>
        <v>Project Site Wide - SOP 54.0 - Night Work - Procedure</v>
      </c>
      <c r="O282" s="134"/>
      <c r="P282" s="134"/>
      <c r="Q282" s="33" t="str">
        <f>IFERROR(VLOOKUP(PPE_PH1_CDDL[[#This Row],[RDMC Document Number]],[3]Docs!$B:$F,4,0),"No Placeholder Yet")</f>
        <v>RES - Reserved Placeholder</v>
      </c>
      <c r="R282" s="33" t="str">
        <f>IFERROR(VLOOKUP(PPE_PH1_CDDL[[#This Row],[RDMC Document Number]],[3]Docs!$B:$F,5,0),"No Placeholder Yet")</f>
        <v>Pending</v>
      </c>
      <c r="S282" s="137">
        <f t="shared" si="31"/>
        <v>0</v>
      </c>
      <c r="T282" s="39" t="s">
        <v>147</v>
      </c>
      <c r="U282" s="39"/>
      <c r="V282" s="178">
        <v>46188</v>
      </c>
      <c r="W282" s="39" t="s">
        <v>428</v>
      </c>
      <c r="X282" s="39" t="s">
        <v>588</v>
      </c>
      <c r="Y282" s="39"/>
      <c r="Z282" s="39"/>
      <c r="AA282" s="39"/>
      <c r="AB282" s="152" t="s">
        <v>3165</v>
      </c>
    </row>
    <row r="283" spans="1:28" ht="21.75" customHeight="1" x14ac:dyDescent="0.25">
      <c r="A283" s="33" t="s">
        <v>30</v>
      </c>
      <c r="B283" s="33" t="s">
        <v>31</v>
      </c>
      <c r="C283" s="39" t="s">
        <v>5</v>
      </c>
      <c r="D283" s="39" t="s">
        <v>145</v>
      </c>
      <c r="E283" s="39" t="s">
        <v>43</v>
      </c>
      <c r="F283" s="128" t="s">
        <v>589</v>
      </c>
      <c r="G283" s="39" t="s">
        <v>35</v>
      </c>
      <c r="H283" s="39" t="str">
        <f t="shared" si="33"/>
        <v>6105AK124-0100-HPRC-0066</v>
      </c>
      <c r="I283" s="39" t="str">
        <f t="shared" si="35"/>
        <v>Q24050972-09-0100-H-PRC-0066</v>
      </c>
      <c r="J283" s="39"/>
      <c r="K283" s="33" t="str">
        <f>VLOOKUP(C283,'PPE WBS Codes'!$E$3:$F$79,2,0)</f>
        <v>Project Site Wide</v>
      </c>
      <c r="L283" s="39" t="s">
        <v>590</v>
      </c>
      <c r="M283" s="39" t="s">
        <v>427</v>
      </c>
      <c r="N283" s="33" t="str">
        <f t="shared" si="34"/>
        <v>Project Site Wide - SOP 55.0 - Pandemic Preparedness - Procedure</v>
      </c>
      <c r="O283" s="134"/>
      <c r="P283" s="134"/>
      <c r="Q283" s="33" t="str">
        <f>IFERROR(VLOOKUP(PPE_PH1_CDDL[[#This Row],[RDMC Document Number]],[3]Docs!$B:$F,4,0),"No Placeholder Yet")</f>
        <v>RES - Reserved Placeholder</v>
      </c>
      <c r="R283" s="33" t="str">
        <f>IFERROR(VLOOKUP(PPE_PH1_CDDL[[#This Row],[RDMC Document Number]],[3]Docs!$B:$F,5,0),"No Placeholder Yet")</f>
        <v>Pending</v>
      </c>
      <c r="S283" s="137">
        <f t="shared" si="31"/>
        <v>0</v>
      </c>
      <c r="T283" s="39" t="s">
        <v>147</v>
      </c>
      <c r="U283" s="39"/>
      <c r="V283" s="178">
        <v>46188</v>
      </c>
      <c r="W283" s="39" t="s">
        <v>428</v>
      </c>
      <c r="X283" s="39" t="s">
        <v>591</v>
      </c>
      <c r="Y283" s="39"/>
      <c r="Z283" s="39"/>
      <c r="AA283" s="39"/>
      <c r="AB283" s="152" t="s">
        <v>3165</v>
      </c>
    </row>
    <row r="284" spans="1:28" ht="21.75" customHeight="1" x14ac:dyDescent="0.25">
      <c r="A284" s="33" t="s">
        <v>30</v>
      </c>
      <c r="B284" s="33" t="s">
        <v>31</v>
      </c>
      <c r="C284" s="39" t="s">
        <v>5</v>
      </c>
      <c r="D284" s="39" t="s">
        <v>145</v>
      </c>
      <c r="E284" s="39" t="s">
        <v>43</v>
      </c>
      <c r="F284" s="128" t="s">
        <v>592</v>
      </c>
      <c r="G284" s="39" t="s">
        <v>35</v>
      </c>
      <c r="H284" s="39" t="str">
        <f t="shared" si="33"/>
        <v>6105AK124-0100-HPRC-0067</v>
      </c>
      <c r="I284" s="39" t="str">
        <f t="shared" si="35"/>
        <v>Q24050972-09-0100-H-PRC-0067</v>
      </c>
      <c r="J284" s="39"/>
      <c r="K284" s="33" t="str">
        <f>VLOOKUP(C284,'PPE WBS Codes'!$E$3:$F$79,2,0)</f>
        <v>Project Site Wide</v>
      </c>
      <c r="L284" s="39" t="s">
        <v>593</v>
      </c>
      <c r="M284" s="39" t="s">
        <v>427</v>
      </c>
      <c r="N284" s="33" t="str">
        <f t="shared" si="34"/>
        <v>Project Site Wide - Confined Space Permit to Work - Procedure</v>
      </c>
      <c r="O284" s="134"/>
      <c r="P284" s="134"/>
      <c r="Q284" s="33" t="str">
        <f>IFERROR(VLOOKUP(PPE_PH1_CDDL[[#This Row],[RDMC Document Number]],[3]Docs!$B:$F,4,0),"No Placeholder Yet")</f>
        <v>RES - Reserved Placeholder</v>
      </c>
      <c r="R284" s="33" t="str">
        <f>IFERROR(VLOOKUP(PPE_PH1_CDDL[[#This Row],[RDMC Document Number]],[3]Docs!$B:$F,5,0),"No Placeholder Yet")</f>
        <v>Pending</v>
      </c>
      <c r="S284" s="137">
        <f t="shared" si="31"/>
        <v>0</v>
      </c>
      <c r="T284" s="39" t="s">
        <v>147</v>
      </c>
      <c r="U284" s="39"/>
      <c r="V284" s="178">
        <v>46188</v>
      </c>
      <c r="W284" s="39" t="s">
        <v>593</v>
      </c>
      <c r="X284" s="39" t="s">
        <v>427</v>
      </c>
      <c r="Y284" s="39"/>
      <c r="Z284" s="39"/>
      <c r="AA284" s="39"/>
      <c r="AB284" s="152" t="s">
        <v>3165</v>
      </c>
    </row>
    <row r="285" spans="1:28" ht="21.75" customHeight="1" x14ac:dyDescent="0.25">
      <c r="A285" s="33" t="s">
        <v>30</v>
      </c>
      <c r="B285" s="33" t="s">
        <v>31</v>
      </c>
      <c r="C285" s="39" t="s">
        <v>5</v>
      </c>
      <c r="D285" s="39" t="s">
        <v>145</v>
      </c>
      <c r="E285" s="39" t="s">
        <v>43</v>
      </c>
      <c r="F285" s="128" t="s">
        <v>594</v>
      </c>
      <c r="G285" s="39" t="s">
        <v>35</v>
      </c>
      <c r="H285" s="39" t="str">
        <f t="shared" si="33"/>
        <v>6105AK124-0100-HPRC-0068</v>
      </c>
      <c r="I285" s="39" t="str">
        <f t="shared" si="35"/>
        <v>Q24050972-09-0100-H-PRC-0068</v>
      </c>
      <c r="J285" s="39"/>
      <c r="K285" s="33" t="str">
        <f>VLOOKUP(C285,'PPE WBS Codes'!$E$3:$F$79,2,0)</f>
        <v>Project Site Wide</v>
      </c>
      <c r="L285" s="39" t="s">
        <v>595</v>
      </c>
      <c r="M285" s="39" t="s">
        <v>427</v>
      </c>
      <c r="N285" s="33" t="str">
        <f t="shared" si="34"/>
        <v>Project Site Wide - Confined Space Permit to Enter - Procedure</v>
      </c>
      <c r="O285" s="134"/>
      <c r="P285" s="134"/>
      <c r="Q285" s="33" t="str">
        <f>IFERROR(VLOOKUP(PPE_PH1_CDDL[[#This Row],[RDMC Document Number]],[3]Docs!$B:$F,4,0),"No Placeholder Yet")</f>
        <v>RES - Reserved Placeholder</v>
      </c>
      <c r="R285" s="33" t="str">
        <f>IFERROR(VLOOKUP(PPE_PH1_CDDL[[#This Row],[RDMC Document Number]],[3]Docs!$B:$F,5,0),"No Placeholder Yet")</f>
        <v>Pending</v>
      </c>
      <c r="S285" s="137">
        <f t="shared" si="31"/>
        <v>0</v>
      </c>
      <c r="T285" s="39" t="s">
        <v>147</v>
      </c>
      <c r="U285" s="39"/>
      <c r="V285" s="178">
        <v>46188</v>
      </c>
      <c r="W285" s="39" t="s">
        <v>595</v>
      </c>
      <c r="X285" s="39" t="s">
        <v>427</v>
      </c>
      <c r="Y285" s="39"/>
      <c r="Z285" s="39"/>
      <c r="AA285" s="39"/>
      <c r="AB285" s="152" t="s">
        <v>3165</v>
      </c>
    </row>
    <row r="286" spans="1:28" ht="21.75" customHeight="1" x14ac:dyDescent="0.25">
      <c r="A286" s="33" t="s">
        <v>30</v>
      </c>
      <c r="B286" s="33" t="s">
        <v>31</v>
      </c>
      <c r="C286" s="39" t="s">
        <v>5</v>
      </c>
      <c r="D286" s="39" t="s">
        <v>145</v>
      </c>
      <c r="E286" s="39" t="s">
        <v>43</v>
      </c>
      <c r="F286" s="128" t="s">
        <v>596</v>
      </c>
      <c r="G286" s="39" t="s">
        <v>35</v>
      </c>
      <c r="H286" s="39" t="str">
        <f t="shared" si="33"/>
        <v>6105AK124-0100-HPRC-0069</v>
      </c>
      <c r="I286" s="39" t="str">
        <f t="shared" si="35"/>
        <v>Q24050972-09-0100-H-PRC-0069</v>
      </c>
      <c r="J286" s="39"/>
      <c r="K286" s="33" t="str">
        <f>VLOOKUP(C286,'PPE WBS Codes'!$E$3:$F$79,2,0)</f>
        <v>Project Site Wide</v>
      </c>
      <c r="L286" s="39" t="s">
        <v>597</v>
      </c>
      <c r="M286" s="39" t="s">
        <v>427</v>
      </c>
      <c r="N286" s="33" t="str">
        <f t="shared" si="34"/>
        <v>Project Site Wide - Hot Work Permit - Procedure</v>
      </c>
      <c r="O286" s="134"/>
      <c r="P286" s="134"/>
      <c r="Q286" s="33" t="str">
        <f>IFERROR(VLOOKUP(PPE_PH1_CDDL[[#This Row],[RDMC Document Number]],[3]Docs!$B:$F,4,0),"No Placeholder Yet")</f>
        <v>RES - Reserved Placeholder</v>
      </c>
      <c r="R286" s="33" t="str">
        <f>IFERROR(VLOOKUP(PPE_PH1_CDDL[[#This Row],[RDMC Document Number]],[3]Docs!$B:$F,5,0),"No Placeholder Yet")</f>
        <v>Pending</v>
      </c>
      <c r="S286" s="137">
        <f t="shared" si="31"/>
        <v>0</v>
      </c>
      <c r="T286" s="39" t="s">
        <v>147</v>
      </c>
      <c r="U286" s="39"/>
      <c r="V286" s="178">
        <v>46188</v>
      </c>
      <c r="W286" s="39" t="s">
        <v>597</v>
      </c>
      <c r="X286" s="39" t="s">
        <v>427</v>
      </c>
      <c r="Y286" s="39"/>
      <c r="Z286" s="39"/>
      <c r="AA286" s="39"/>
      <c r="AB286" s="152" t="s">
        <v>3165</v>
      </c>
    </row>
    <row r="287" spans="1:28" ht="21.75" customHeight="1" x14ac:dyDescent="0.25">
      <c r="A287" s="33" t="s">
        <v>30</v>
      </c>
      <c r="B287" s="33" t="s">
        <v>31</v>
      </c>
      <c r="C287" s="39" t="s">
        <v>5</v>
      </c>
      <c r="D287" s="39" t="s">
        <v>145</v>
      </c>
      <c r="E287" s="39" t="s">
        <v>43</v>
      </c>
      <c r="F287" s="128" t="s">
        <v>598</v>
      </c>
      <c r="G287" s="39" t="s">
        <v>35</v>
      </c>
      <c r="H287" s="39" t="str">
        <f t="shared" si="33"/>
        <v>6105AK124-0100-HPRC-0070</v>
      </c>
      <c r="I287" s="39" t="str">
        <f t="shared" si="35"/>
        <v>Q24050972-09-0100-H-PRC-0070</v>
      </c>
      <c r="J287" s="39"/>
      <c r="K287" s="33" t="str">
        <f>VLOOKUP(C287,'PPE WBS Codes'!$E$3:$F$79,2,0)</f>
        <v>Project Site Wide</v>
      </c>
      <c r="L287" s="39" t="s">
        <v>599</v>
      </c>
      <c r="M287" s="39" t="s">
        <v>427</v>
      </c>
      <c r="N287" s="33" t="str">
        <f t="shared" si="34"/>
        <v>Project Site Wide - Crane Permit - Procedure</v>
      </c>
      <c r="O287" s="134"/>
      <c r="P287" s="134"/>
      <c r="Q287" s="33" t="str">
        <f>IFERROR(VLOOKUP(PPE_PH1_CDDL[[#This Row],[RDMC Document Number]],[3]Docs!$B:$F,4,0),"No Placeholder Yet")</f>
        <v>RES - Reserved Placeholder</v>
      </c>
      <c r="R287" s="33" t="str">
        <f>IFERROR(VLOOKUP(PPE_PH1_CDDL[[#This Row],[RDMC Document Number]],[3]Docs!$B:$F,5,0),"No Placeholder Yet")</f>
        <v>Pending</v>
      </c>
      <c r="S287" s="137">
        <f t="shared" si="31"/>
        <v>0</v>
      </c>
      <c r="T287" s="39" t="s">
        <v>147</v>
      </c>
      <c r="U287" s="39"/>
      <c r="V287" s="178">
        <v>46188</v>
      </c>
      <c r="W287" s="39" t="s">
        <v>599</v>
      </c>
      <c r="X287" s="39" t="s">
        <v>427</v>
      </c>
      <c r="Y287" s="39"/>
      <c r="Z287" s="39"/>
      <c r="AA287" s="39"/>
      <c r="AB287" s="152" t="s">
        <v>3165</v>
      </c>
    </row>
    <row r="288" spans="1:28" ht="21.75" customHeight="1" x14ac:dyDescent="0.25">
      <c r="A288" s="33" t="s">
        <v>30</v>
      </c>
      <c r="B288" s="33" t="s">
        <v>31</v>
      </c>
      <c r="C288" s="39" t="s">
        <v>5</v>
      </c>
      <c r="D288" s="39" t="s">
        <v>145</v>
      </c>
      <c r="E288" s="39" t="s">
        <v>43</v>
      </c>
      <c r="F288" s="128" t="s">
        <v>600</v>
      </c>
      <c r="G288" s="39" t="s">
        <v>35</v>
      </c>
      <c r="H288" s="39" t="str">
        <f t="shared" si="33"/>
        <v>6105AK124-0100-HPRC-0071</v>
      </c>
      <c r="I288" s="39" t="str">
        <f t="shared" si="35"/>
        <v>Q24050972-09-0100-H-PRC-0071</v>
      </c>
      <c r="J288" s="39"/>
      <c r="K288" s="33" t="str">
        <f>VLOOKUP(C288,'PPE WBS Codes'!$E$3:$F$79,2,0)</f>
        <v>Project Site Wide</v>
      </c>
      <c r="L288" s="39" t="s">
        <v>601</v>
      </c>
      <c r="M288" s="39" t="s">
        <v>427</v>
      </c>
      <c r="N288" s="33" t="str">
        <f t="shared" si="34"/>
        <v>Project Site Wide - Permit to Dig - Procedure</v>
      </c>
      <c r="O288" s="134"/>
      <c r="P288" s="134"/>
      <c r="Q288" s="33" t="str">
        <f>IFERROR(VLOOKUP(PPE_PH1_CDDL[[#This Row],[RDMC Document Number]],[3]Docs!$B:$F,4,0),"No Placeholder Yet")</f>
        <v>RES - Reserved Placeholder</v>
      </c>
      <c r="R288" s="33" t="str">
        <f>IFERROR(VLOOKUP(PPE_PH1_CDDL[[#This Row],[RDMC Document Number]],[3]Docs!$B:$F,5,0),"No Placeholder Yet")</f>
        <v>Pending</v>
      </c>
      <c r="S288" s="137">
        <f t="shared" si="31"/>
        <v>0</v>
      </c>
      <c r="T288" s="39" t="s">
        <v>147</v>
      </c>
      <c r="U288" s="39"/>
      <c r="V288" s="178">
        <v>46188</v>
      </c>
      <c r="W288" s="39" t="s">
        <v>601</v>
      </c>
      <c r="X288" s="39" t="s">
        <v>427</v>
      </c>
      <c r="Y288" s="39"/>
      <c r="Z288" s="39"/>
      <c r="AA288" s="39"/>
      <c r="AB288" s="152" t="s">
        <v>3165</v>
      </c>
    </row>
    <row r="289" spans="1:28" ht="21.75" customHeight="1" x14ac:dyDescent="0.25">
      <c r="A289" s="33" t="s">
        <v>30</v>
      </c>
      <c r="B289" s="33" t="s">
        <v>31</v>
      </c>
      <c r="C289" s="39" t="s">
        <v>5</v>
      </c>
      <c r="D289" s="39" t="s">
        <v>145</v>
      </c>
      <c r="E289" s="39" t="s">
        <v>43</v>
      </c>
      <c r="F289" s="128" t="s">
        <v>602</v>
      </c>
      <c r="G289" s="39" t="s">
        <v>35</v>
      </c>
      <c r="H289" s="39" t="str">
        <f t="shared" si="33"/>
        <v>6105AK124-0100-HPRC-0072</v>
      </c>
      <c r="I289" s="39" t="str">
        <f t="shared" si="35"/>
        <v>Q24050972-09-0100-H-PRC-0072</v>
      </c>
      <c r="J289" s="39"/>
      <c r="K289" s="33" t="str">
        <f>VLOOKUP(C289,'PPE WBS Codes'!$E$3:$F$79,2,0)</f>
        <v>Project Site Wide</v>
      </c>
      <c r="L289" s="39" t="s">
        <v>603</v>
      </c>
      <c r="M289" s="39" t="s">
        <v>427</v>
      </c>
      <c r="N289" s="33" t="str">
        <f t="shared" si="34"/>
        <v>Project Site Wide - Dive Permit - Procedure</v>
      </c>
      <c r="O289" s="134"/>
      <c r="P289" s="134"/>
      <c r="Q289" s="33" t="str">
        <f>IFERROR(VLOOKUP(PPE_PH1_CDDL[[#This Row],[RDMC Document Number]],[3]Docs!$B:$F,4,0),"No Placeholder Yet")</f>
        <v>RES - Reserved Placeholder</v>
      </c>
      <c r="R289" s="33" t="str">
        <f>IFERROR(VLOOKUP(PPE_PH1_CDDL[[#This Row],[RDMC Document Number]],[3]Docs!$B:$F,5,0),"No Placeholder Yet")</f>
        <v>Pending</v>
      </c>
      <c r="S289" s="137">
        <f t="shared" si="31"/>
        <v>0</v>
      </c>
      <c r="T289" s="39" t="s">
        <v>147</v>
      </c>
      <c r="U289" s="39"/>
      <c r="V289" s="178">
        <v>46188</v>
      </c>
      <c r="W289" s="39" t="s">
        <v>603</v>
      </c>
      <c r="X289" s="39" t="s">
        <v>427</v>
      </c>
      <c r="Y289" s="39"/>
      <c r="Z289" s="39"/>
      <c r="AA289" s="39"/>
      <c r="AB289" s="152" t="s">
        <v>3165</v>
      </c>
    </row>
    <row r="290" spans="1:28" ht="21.75" customHeight="1" x14ac:dyDescent="0.25">
      <c r="A290" s="33" t="s">
        <v>30</v>
      </c>
      <c r="B290" s="33" t="s">
        <v>31</v>
      </c>
      <c r="C290" s="39" t="s">
        <v>5</v>
      </c>
      <c r="D290" s="39" t="s">
        <v>145</v>
      </c>
      <c r="E290" s="39" t="s">
        <v>43</v>
      </c>
      <c r="F290" s="128" t="s">
        <v>604</v>
      </c>
      <c r="G290" s="39" t="s">
        <v>35</v>
      </c>
      <c r="H290" s="39" t="str">
        <f t="shared" si="33"/>
        <v>6105AK124-0100-HPRC-0073</v>
      </c>
      <c r="I290" s="39" t="str">
        <f t="shared" si="35"/>
        <v>Q24050972-09-0100-H-PRC-0073</v>
      </c>
      <c r="J290" s="39"/>
      <c r="K290" s="33" t="str">
        <f>VLOOKUP(C290,'PPE WBS Codes'!$E$3:$F$79,2,0)</f>
        <v>Project Site Wide</v>
      </c>
      <c r="L290" s="39" t="s">
        <v>605</v>
      </c>
      <c r="M290" s="39" t="s">
        <v>427</v>
      </c>
      <c r="N290" s="33" t="str">
        <f t="shared" si="34"/>
        <v>Project Site Wide - Working Near Overhead Powerlines - Procedure</v>
      </c>
      <c r="O290" s="134"/>
      <c r="P290" s="134"/>
      <c r="Q290" s="33" t="str">
        <f>IFERROR(VLOOKUP(PPE_PH1_CDDL[[#This Row],[RDMC Document Number]],[3]Docs!$B:$F,4,0),"No Placeholder Yet")</f>
        <v>RES - Reserved Placeholder</v>
      </c>
      <c r="R290" s="33" t="str">
        <f>IFERROR(VLOOKUP(PPE_PH1_CDDL[[#This Row],[RDMC Document Number]],[3]Docs!$B:$F,5,0),"No Placeholder Yet")</f>
        <v>Pending</v>
      </c>
      <c r="S290" s="137">
        <f t="shared" si="31"/>
        <v>0</v>
      </c>
      <c r="T290" s="39" t="s">
        <v>147</v>
      </c>
      <c r="U290" s="39"/>
      <c r="V290" s="178">
        <v>46188</v>
      </c>
      <c r="W290" s="39" t="s">
        <v>605</v>
      </c>
      <c r="X290" s="39" t="s">
        <v>427</v>
      </c>
      <c r="Y290" s="39"/>
      <c r="Z290" s="39"/>
      <c r="AA290" s="39"/>
      <c r="AB290" s="152" t="s">
        <v>3165</v>
      </c>
    </row>
    <row r="291" spans="1:28" ht="21.75" customHeight="1" x14ac:dyDescent="0.25">
      <c r="A291" s="33" t="s">
        <v>30</v>
      </c>
      <c r="B291" s="33" t="s">
        <v>31</v>
      </c>
      <c r="C291" s="39" t="s">
        <v>5</v>
      </c>
      <c r="D291" s="39" t="s">
        <v>145</v>
      </c>
      <c r="E291" s="39" t="s">
        <v>43</v>
      </c>
      <c r="F291" s="128" t="s">
        <v>606</v>
      </c>
      <c r="G291" s="39" t="s">
        <v>35</v>
      </c>
      <c r="H291" s="39" t="str">
        <f t="shared" si="33"/>
        <v>6105AK124-0100-HPRC-0074</v>
      </c>
      <c r="I291" s="39" t="str">
        <f t="shared" si="35"/>
        <v>Q24050972-09-0100-H-PRC-0074</v>
      </c>
      <c r="J291" s="39"/>
      <c r="K291" s="33" t="str">
        <f>VLOOKUP(C291,'PPE WBS Codes'!$E$3:$F$79,2,0)</f>
        <v>Project Site Wide</v>
      </c>
      <c r="L291" s="39" t="s">
        <v>607</v>
      </c>
      <c r="M291" s="39" t="s">
        <v>427</v>
      </c>
      <c r="N291" s="33" t="str">
        <f t="shared" si="34"/>
        <v>Project Site Wide - Working at Height Permit - Procedure</v>
      </c>
      <c r="O291" s="134"/>
      <c r="P291" s="134"/>
      <c r="Q291" s="33" t="str">
        <f>IFERROR(VLOOKUP(PPE_PH1_CDDL[[#This Row],[RDMC Document Number]],[3]Docs!$B:$F,4,0),"No Placeholder Yet")</f>
        <v>RES - Reserved Placeholder</v>
      </c>
      <c r="R291" s="33" t="str">
        <f>IFERROR(VLOOKUP(PPE_PH1_CDDL[[#This Row],[RDMC Document Number]],[3]Docs!$B:$F,5,0),"No Placeholder Yet")</f>
        <v>Pending</v>
      </c>
      <c r="S291" s="137">
        <f t="shared" si="31"/>
        <v>0</v>
      </c>
      <c r="T291" s="39" t="s">
        <v>147</v>
      </c>
      <c r="U291" s="39"/>
      <c r="V291" s="178">
        <v>46188</v>
      </c>
      <c r="W291" s="39" t="s">
        <v>607</v>
      </c>
      <c r="X291" s="39" t="s">
        <v>427</v>
      </c>
      <c r="Y291" s="39"/>
      <c r="Z291" s="39"/>
      <c r="AA291" s="39"/>
      <c r="AB291" s="152" t="s">
        <v>3165</v>
      </c>
    </row>
    <row r="292" spans="1:28" ht="21.75" customHeight="1" x14ac:dyDescent="0.25">
      <c r="A292" s="33" t="s">
        <v>30</v>
      </c>
      <c r="B292" s="33" t="s">
        <v>31</v>
      </c>
      <c r="C292" s="39" t="s">
        <v>5</v>
      </c>
      <c r="D292" s="39" t="s">
        <v>145</v>
      </c>
      <c r="E292" s="39" t="s">
        <v>43</v>
      </c>
      <c r="F292" s="128" t="s">
        <v>608</v>
      </c>
      <c r="G292" s="39" t="s">
        <v>35</v>
      </c>
      <c r="H292" s="39" t="str">
        <f t="shared" si="33"/>
        <v>6105AK124-0100-HPRC-0075</v>
      </c>
      <c r="I292" s="39" t="str">
        <f t="shared" si="35"/>
        <v>Q24050972-09-0100-H-PRC-0075</v>
      </c>
      <c r="J292" s="39"/>
      <c r="K292" s="33" t="str">
        <f>VLOOKUP(C292,'PPE WBS Codes'!$E$3:$F$79,2,0)</f>
        <v>Project Site Wide</v>
      </c>
      <c r="L292" s="39" t="s">
        <v>609</v>
      </c>
      <c r="M292" s="39" t="s">
        <v>427</v>
      </c>
      <c r="N292" s="33" t="str">
        <f t="shared" si="34"/>
        <v>Project Site Wide - Excavation Permit - Procedure</v>
      </c>
      <c r="O292" s="134"/>
      <c r="P292" s="134"/>
      <c r="Q292" s="33" t="str">
        <f>IFERROR(VLOOKUP(PPE_PH1_CDDL[[#This Row],[RDMC Document Number]],[3]Docs!$B:$F,4,0),"No Placeholder Yet")</f>
        <v>RES - Reserved Placeholder</v>
      </c>
      <c r="R292" s="33" t="str">
        <f>IFERROR(VLOOKUP(PPE_PH1_CDDL[[#This Row],[RDMC Document Number]],[3]Docs!$B:$F,5,0),"No Placeholder Yet")</f>
        <v>Pending</v>
      </c>
      <c r="S292" s="137">
        <f t="shared" si="31"/>
        <v>0</v>
      </c>
      <c r="T292" s="39" t="s">
        <v>147</v>
      </c>
      <c r="U292" s="39"/>
      <c r="V292" s="178">
        <v>46188</v>
      </c>
      <c r="W292" s="39" t="s">
        <v>609</v>
      </c>
      <c r="X292" s="39" t="s">
        <v>427</v>
      </c>
      <c r="Y292" s="39"/>
      <c r="Z292" s="39"/>
      <c r="AA292" s="39"/>
      <c r="AB292" s="152" t="s">
        <v>3165</v>
      </c>
    </row>
    <row r="293" spans="1:28" ht="21.75" customHeight="1" x14ac:dyDescent="0.25">
      <c r="A293" s="37" t="s">
        <v>30</v>
      </c>
      <c r="B293" s="37" t="s">
        <v>31</v>
      </c>
      <c r="C293" s="39" t="s">
        <v>5</v>
      </c>
      <c r="D293" s="39" t="s">
        <v>145</v>
      </c>
      <c r="E293" s="39" t="s">
        <v>43</v>
      </c>
      <c r="F293" s="128" t="s">
        <v>610</v>
      </c>
      <c r="G293" s="39" t="s">
        <v>35</v>
      </c>
      <c r="H293" s="39" t="str">
        <f t="shared" si="33"/>
        <v>6105AK124-0100-HPRC-0076</v>
      </c>
      <c r="I293" s="39" t="str">
        <f t="shared" si="35"/>
        <v>Q24050972-09-0100-H-PRC-0076</v>
      </c>
      <c r="J293" s="39"/>
      <c r="K293" s="33" t="str">
        <f>VLOOKUP(C293,'PPE WBS Codes'!$E$3:$F$79,2,0)</f>
        <v>Project Site Wide</v>
      </c>
      <c r="L293" s="39" t="s">
        <v>611</v>
      </c>
      <c r="M293" s="39" t="s">
        <v>427</v>
      </c>
      <c r="N293" s="33" t="str">
        <f t="shared" si="34"/>
        <v>Project Site Wide - Traffic Management Work Permit - Procedure</v>
      </c>
      <c r="O293" s="134"/>
      <c r="P293" s="134"/>
      <c r="Q293" s="33" t="str">
        <f>IFERROR(VLOOKUP(PPE_PH1_CDDL[[#This Row],[RDMC Document Number]],[3]Docs!$B:$F,4,0),"No Placeholder Yet")</f>
        <v>RES - Reserved Placeholder</v>
      </c>
      <c r="R293" s="33" t="str">
        <f>IFERROR(VLOOKUP(PPE_PH1_CDDL[[#This Row],[RDMC Document Number]],[3]Docs!$B:$F,5,0),"No Placeholder Yet")</f>
        <v>Pending</v>
      </c>
      <c r="S293" s="137">
        <f t="shared" si="31"/>
        <v>0</v>
      </c>
      <c r="T293" s="39" t="s">
        <v>147</v>
      </c>
      <c r="U293" s="39"/>
      <c r="V293" s="178">
        <v>46188</v>
      </c>
      <c r="W293" s="39" t="s">
        <v>611</v>
      </c>
      <c r="X293" s="39" t="s">
        <v>427</v>
      </c>
      <c r="Y293" s="39"/>
      <c r="Z293" s="39"/>
      <c r="AA293" s="39"/>
      <c r="AB293" s="152" t="s">
        <v>3165</v>
      </c>
    </row>
    <row r="294" spans="1:28" ht="21.75" customHeight="1" x14ac:dyDescent="0.25">
      <c r="A294" s="33" t="s">
        <v>30</v>
      </c>
      <c r="B294" s="33" t="s">
        <v>31</v>
      </c>
      <c r="C294" s="39" t="s">
        <v>5</v>
      </c>
      <c r="D294" s="39" t="s">
        <v>145</v>
      </c>
      <c r="E294" s="39" t="s">
        <v>43</v>
      </c>
      <c r="F294" s="128" t="s">
        <v>612</v>
      </c>
      <c r="G294" s="39" t="s">
        <v>35</v>
      </c>
      <c r="H294" s="39" t="str">
        <f t="shared" si="33"/>
        <v>6105AK124-0100-HPRC-0077</v>
      </c>
      <c r="I294" s="39" t="str">
        <f t="shared" si="35"/>
        <v>Q24050972-09-0100-H-PRC-0077</v>
      </c>
      <c r="J294" s="39"/>
      <c r="K294" s="33" t="str">
        <f>VLOOKUP(C294,'PPE WBS Codes'!$E$3:$F$79,2,0)</f>
        <v>Project Site Wide</v>
      </c>
      <c r="L294" s="39" t="s">
        <v>613</v>
      </c>
      <c r="M294" s="39" t="s">
        <v>427</v>
      </c>
      <c r="N294" s="33" t="str">
        <f t="shared" si="34"/>
        <v>Project Site Wide - SOP-PQQ1-HSE - Procedure</v>
      </c>
      <c r="O294" s="134"/>
      <c r="P294" s="134"/>
      <c r="Q294" s="33" t="str">
        <f>IFERROR(VLOOKUP(PPE_PH1_CDDL[[#This Row],[RDMC Document Number]],[3]Docs!$B:$F,4,0),"No Placeholder Yet")</f>
        <v>RES - Reserved Placeholder</v>
      </c>
      <c r="R294" s="33" t="str">
        <f>IFERROR(VLOOKUP(PPE_PH1_CDDL[[#This Row],[RDMC Document Number]],[3]Docs!$B:$F,5,0),"No Placeholder Yet")</f>
        <v>Pending</v>
      </c>
      <c r="S294" s="137">
        <f t="shared" si="31"/>
        <v>0</v>
      </c>
      <c r="T294" s="39" t="s">
        <v>147</v>
      </c>
      <c r="U294" s="39"/>
      <c r="V294" s="178">
        <v>46188</v>
      </c>
      <c r="W294" s="39" t="s">
        <v>613</v>
      </c>
      <c r="X294" s="39" t="s">
        <v>427</v>
      </c>
      <c r="Y294" s="39"/>
      <c r="Z294" s="39"/>
      <c r="AA294" s="39"/>
      <c r="AB294" s="152" t="s">
        <v>3165</v>
      </c>
    </row>
    <row r="295" spans="1:28" ht="21.75" customHeight="1" x14ac:dyDescent="0.25">
      <c r="A295" s="33" t="s">
        <v>30</v>
      </c>
      <c r="B295" s="33" t="s">
        <v>31</v>
      </c>
      <c r="C295" s="39" t="s">
        <v>5</v>
      </c>
      <c r="D295" s="39" t="s">
        <v>145</v>
      </c>
      <c r="E295" s="39" t="s">
        <v>43</v>
      </c>
      <c r="F295" s="128" t="s">
        <v>614</v>
      </c>
      <c r="G295" s="39" t="s">
        <v>35</v>
      </c>
      <c r="H295" s="39" t="str">
        <f t="shared" si="33"/>
        <v>6105AK124-0100-HPRC-0078</v>
      </c>
      <c r="I295" s="39" t="str">
        <f t="shared" si="35"/>
        <v>Q24050972-09-0100-H-PRC-0078</v>
      </c>
      <c r="J295" s="39"/>
      <c r="K295" s="33" t="str">
        <f>VLOOKUP(C295,'PPE WBS Codes'!$E$3:$F$79,2,0)</f>
        <v>Project Site Wide</v>
      </c>
      <c r="L295" s="39" t="s">
        <v>615</v>
      </c>
      <c r="M295" s="39" t="s">
        <v>427</v>
      </c>
      <c r="N295" s="33" t="str">
        <f t="shared" si="34"/>
        <v>Project Site Wide - PQQ2-Questionaire HSE - Procedure</v>
      </c>
      <c r="O295" s="134"/>
      <c r="P295" s="134"/>
      <c r="Q295" s="33" t="str">
        <f>IFERROR(VLOOKUP(PPE_PH1_CDDL[[#This Row],[RDMC Document Number]],[3]Docs!$B:$F,4,0),"No Placeholder Yet")</f>
        <v>RES - Reserved Placeholder</v>
      </c>
      <c r="R295" s="33" t="str">
        <f>IFERROR(VLOOKUP(PPE_PH1_CDDL[[#This Row],[RDMC Document Number]],[3]Docs!$B:$F,5,0),"No Placeholder Yet")</f>
        <v>Pending</v>
      </c>
      <c r="S295" s="137">
        <f t="shared" si="31"/>
        <v>0</v>
      </c>
      <c r="T295" s="39" t="s">
        <v>147</v>
      </c>
      <c r="U295" s="39"/>
      <c r="V295" s="178">
        <v>46188</v>
      </c>
      <c r="W295" s="39" t="s">
        <v>615</v>
      </c>
      <c r="X295" s="39" t="s">
        <v>427</v>
      </c>
      <c r="Y295" s="39"/>
      <c r="Z295" s="39"/>
      <c r="AA295" s="39"/>
      <c r="AB295" s="152" t="s">
        <v>3165</v>
      </c>
    </row>
    <row r="296" spans="1:28" ht="21.75" customHeight="1" x14ac:dyDescent="0.25">
      <c r="A296" s="37" t="s">
        <v>30</v>
      </c>
      <c r="B296" s="37" t="s">
        <v>31</v>
      </c>
      <c r="C296" s="39" t="s">
        <v>5</v>
      </c>
      <c r="D296" s="39" t="s">
        <v>145</v>
      </c>
      <c r="E296" s="39" t="s">
        <v>43</v>
      </c>
      <c r="F296" s="128" t="s">
        <v>616</v>
      </c>
      <c r="G296" s="39" t="s">
        <v>35</v>
      </c>
      <c r="H296" s="39" t="str">
        <f t="shared" si="33"/>
        <v>6105AK124-0100-HPRC-0079</v>
      </c>
      <c r="I296" s="39" t="str">
        <f t="shared" si="35"/>
        <v>Q24050972-09-0100-H-PRC-0079</v>
      </c>
      <c r="J296" s="39"/>
      <c r="K296" s="33" t="str">
        <f>VLOOKUP(C296,'PPE WBS Codes'!$E$3:$F$79,2,0)</f>
        <v>Project Site Wide</v>
      </c>
      <c r="L296" s="39" t="s">
        <v>617</v>
      </c>
      <c r="M296" s="39" t="s">
        <v>427</v>
      </c>
      <c r="N296" s="33" t="str">
        <f t="shared" si="34"/>
        <v>Project Site Wide - PQQ3-Contractor Guidance - Procedure</v>
      </c>
      <c r="O296" s="134"/>
      <c r="P296" s="134"/>
      <c r="Q296" s="33" t="str">
        <f>IFERROR(VLOOKUP(PPE_PH1_CDDL[[#This Row],[RDMC Document Number]],[3]Docs!$B:$F,4,0),"No Placeholder Yet")</f>
        <v>RES - Reserved Placeholder</v>
      </c>
      <c r="R296" s="33" t="str">
        <f>IFERROR(VLOOKUP(PPE_PH1_CDDL[[#This Row],[RDMC Document Number]],[3]Docs!$B:$F,5,0),"No Placeholder Yet")</f>
        <v>Pending</v>
      </c>
      <c r="S296" s="137">
        <f t="shared" si="31"/>
        <v>0</v>
      </c>
      <c r="T296" s="39" t="s">
        <v>147</v>
      </c>
      <c r="U296" s="39"/>
      <c r="V296" s="178">
        <v>46188</v>
      </c>
      <c r="W296" s="39" t="s">
        <v>617</v>
      </c>
      <c r="X296" s="39" t="s">
        <v>427</v>
      </c>
      <c r="Y296" s="39"/>
      <c r="Z296" s="39"/>
      <c r="AA296" s="39"/>
      <c r="AB296" s="152" t="s">
        <v>3165</v>
      </c>
    </row>
    <row r="297" spans="1:28" ht="21.75" customHeight="1" x14ac:dyDescent="0.25">
      <c r="A297" s="33" t="s">
        <v>30</v>
      </c>
      <c r="B297" s="33" t="s">
        <v>31</v>
      </c>
      <c r="C297" s="39" t="s">
        <v>5</v>
      </c>
      <c r="D297" s="39" t="s">
        <v>145</v>
      </c>
      <c r="E297" s="39" t="s">
        <v>43</v>
      </c>
      <c r="F297" s="128" t="s">
        <v>618</v>
      </c>
      <c r="G297" s="39" t="s">
        <v>35</v>
      </c>
      <c r="H297" s="39" t="str">
        <f t="shared" si="33"/>
        <v>6105AK124-0100-HPRC-0080</v>
      </c>
      <c r="I297" s="39" t="str">
        <f t="shared" si="35"/>
        <v>Q24050972-09-0100-H-PRC-0080</v>
      </c>
      <c r="J297" s="39"/>
      <c r="K297" s="33" t="str">
        <f>VLOOKUP(C297,'PPE WBS Codes'!$E$3:$F$79,2,0)</f>
        <v>Project Site Wide</v>
      </c>
      <c r="L297" s="39" t="s">
        <v>619</v>
      </c>
      <c r="M297" s="39" t="s">
        <v>427</v>
      </c>
      <c r="N297" s="33" t="str">
        <f t="shared" si="34"/>
        <v>Project Site Wide - HSE PQQ4-Scoring Sheet - Procedure</v>
      </c>
      <c r="O297" s="134"/>
      <c r="P297" s="134"/>
      <c r="Q297" s="33" t="str">
        <f>IFERROR(VLOOKUP(PPE_PH1_CDDL[[#This Row],[RDMC Document Number]],[3]Docs!$B:$F,4,0),"No Placeholder Yet")</f>
        <v>RES - Reserved Placeholder</v>
      </c>
      <c r="R297" s="33" t="str">
        <f>IFERROR(VLOOKUP(PPE_PH1_CDDL[[#This Row],[RDMC Document Number]],[3]Docs!$B:$F,5,0),"No Placeholder Yet")</f>
        <v>Pending</v>
      </c>
      <c r="S297" s="137">
        <f t="shared" si="31"/>
        <v>0</v>
      </c>
      <c r="T297" s="39" t="s">
        <v>147</v>
      </c>
      <c r="U297" s="39"/>
      <c r="V297" s="178">
        <v>46188</v>
      </c>
      <c r="W297" s="39" t="s">
        <v>619</v>
      </c>
      <c r="X297" s="39" t="s">
        <v>427</v>
      </c>
      <c r="Y297" s="39"/>
      <c r="Z297" s="39"/>
      <c r="AA297" s="39"/>
      <c r="AB297" s="152" t="s">
        <v>3165</v>
      </c>
    </row>
    <row r="298" spans="1:28" ht="21.75" customHeight="1" x14ac:dyDescent="0.25">
      <c r="A298" s="33" t="s">
        <v>30</v>
      </c>
      <c r="B298" s="33" t="s">
        <v>31</v>
      </c>
      <c r="C298" s="39" t="s">
        <v>5</v>
      </c>
      <c r="D298" s="39" t="s">
        <v>145</v>
      </c>
      <c r="E298" s="39" t="s">
        <v>43</v>
      </c>
      <c r="F298" s="128" t="s">
        <v>620</v>
      </c>
      <c r="G298" s="39" t="s">
        <v>35</v>
      </c>
      <c r="H298" s="39" t="str">
        <f t="shared" si="33"/>
        <v>6105AK124-0100-HPRC-0081</v>
      </c>
      <c r="I298" s="39" t="str">
        <f t="shared" si="35"/>
        <v>Q24050972-09-0100-H-PRC-0081</v>
      </c>
      <c r="J298" s="39"/>
      <c r="K298" s="33" t="str">
        <f>VLOOKUP(C298,'PPE WBS Codes'!$E$3:$F$79,2,0)</f>
        <v>Project Site Wide</v>
      </c>
      <c r="L298" s="39" t="s">
        <v>621</v>
      </c>
      <c r="M298" s="39" t="s">
        <v>427</v>
      </c>
      <c r="N298" s="33" t="str">
        <f t="shared" ref="N298:N301" si="36">K298&amp;" - "&amp;L298&amp;" - "&amp;M298</f>
        <v>Project Site Wide - PQQ5-Document Flowchart - Procedure</v>
      </c>
      <c r="O298" s="134"/>
      <c r="P298" s="134"/>
      <c r="Q298" s="33" t="str">
        <f>IFERROR(VLOOKUP(PPE_PH1_CDDL[[#This Row],[RDMC Document Number]],[3]Docs!$B:$F,4,0),"No Placeholder Yet")</f>
        <v>RES - Reserved Placeholder</v>
      </c>
      <c r="R298" s="33" t="str">
        <f>IFERROR(VLOOKUP(PPE_PH1_CDDL[[#This Row],[RDMC Document Number]],[3]Docs!$B:$F,5,0),"No Placeholder Yet")</f>
        <v>Pending</v>
      </c>
      <c r="S298" s="137">
        <f t="shared" si="31"/>
        <v>0</v>
      </c>
      <c r="T298" s="39" t="s">
        <v>147</v>
      </c>
      <c r="U298" s="39"/>
      <c r="V298" s="178">
        <v>46188</v>
      </c>
      <c r="W298" s="39" t="s">
        <v>621</v>
      </c>
      <c r="X298" s="39" t="s">
        <v>427</v>
      </c>
      <c r="Y298" s="39"/>
      <c r="Z298" s="39"/>
      <c r="AA298" s="39"/>
      <c r="AB298" s="152" t="s">
        <v>3165</v>
      </c>
    </row>
    <row r="299" spans="1:28" ht="21.75" customHeight="1" x14ac:dyDescent="0.25">
      <c r="A299" s="33" t="s">
        <v>30</v>
      </c>
      <c r="B299" s="33" t="s">
        <v>31</v>
      </c>
      <c r="C299" s="39" t="s">
        <v>5</v>
      </c>
      <c r="D299" s="39" t="s">
        <v>145</v>
      </c>
      <c r="E299" s="39" t="s">
        <v>43</v>
      </c>
      <c r="F299" s="128" t="s">
        <v>622</v>
      </c>
      <c r="G299" s="39" t="s">
        <v>35</v>
      </c>
      <c r="H299" s="39" t="str">
        <f t="shared" si="33"/>
        <v>6105AK124-0100-HPRC-0082</v>
      </c>
      <c r="I299" s="39" t="str">
        <f t="shared" si="35"/>
        <v>Q24050972-09-0100-H-PRC-0082</v>
      </c>
      <c r="J299" s="39"/>
      <c r="K299" s="33" t="str">
        <f>VLOOKUP(C299,'PPE WBS Codes'!$E$3:$F$79,2,0)</f>
        <v>Project Site Wide</v>
      </c>
      <c r="L299" s="39" t="s">
        <v>623</v>
      </c>
      <c r="M299" s="39" t="s">
        <v>427</v>
      </c>
      <c r="N299" s="33" t="str">
        <f t="shared" si="36"/>
        <v>Project Site Wide - Two Week Lookahead - Procedure</v>
      </c>
      <c r="O299" s="134"/>
      <c r="P299" s="134"/>
      <c r="Q299" s="33" t="str">
        <f>IFERROR(VLOOKUP(PPE_PH1_CDDL[[#This Row],[RDMC Document Number]],[3]Docs!$B:$F,4,0),"No Placeholder Yet")</f>
        <v>RES - Reserved Placeholder</v>
      </c>
      <c r="R299" s="33" t="str">
        <f>IFERROR(VLOOKUP(PPE_PH1_CDDL[[#This Row],[RDMC Document Number]],[3]Docs!$B:$F,5,0),"No Placeholder Yet")</f>
        <v>Pending</v>
      </c>
      <c r="S299" s="137">
        <f t="shared" si="31"/>
        <v>0</v>
      </c>
      <c r="T299" s="39" t="s">
        <v>147</v>
      </c>
      <c r="U299" s="39"/>
      <c r="V299" s="178">
        <v>46188</v>
      </c>
      <c r="W299" s="39" t="s">
        <v>623</v>
      </c>
      <c r="X299" s="39" t="s">
        <v>427</v>
      </c>
      <c r="Y299" s="39"/>
      <c r="Z299" s="39"/>
      <c r="AA299" s="39"/>
      <c r="AB299" s="152" t="s">
        <v>3165</v>
      </c>
    </row>
    <row r="300" spans="1:28" ht="21.75" customHeight="1" x14ac:dyDescent="0.25">
      <c r="A300" s="33" t="s">
        <v>30</v>
      </c>
      <c r="B300" s="33" t="s">
        <v>31</v>
      </c>
      <c r="C300" s="39">
        <v>6250</v>
      </c>
      <c r="D300" s="39" t="s">
        <v>52</v>
      </c>
      <c r="E300" s="39" t="s">
        <v>33</v>
      </c>
      <c r="F300" s="39" t="s">
        <v>34</v>
      </c>
      <c r="G300" s="39" t="s">
        <v>35</v>
      </c>
      <c r="H300" s="39" t="str">
        <f t="shared" si="33"/>
        <v>6105AK124-6250-EREQ-0001</v>
      </c>
      <c r="I300" s="39" t="str">
        <f>"Q24050972"&amp;"-"&amp;"07"&amp;"-"&amp;C300&amp;"-"&amp;D300&amp;"-"&amp;E300&amp;"-"&amp;F300</f>
        <v>Q24050972-07-6250-E-REQ-0001</v>
      </c>
      <c r="J300" s="39"/>
      <c r="K300" s="33" t="str">
        <f>VLOOKUP(C300,'PPE WBS Codes'!$E$3:$F$79,2,0)</f>
        <v>Power Conditioning Equipment</v>
      </c>
      <c r="L300" s="39" t="s">
        <v>624</v>
      </c>
      <c r="M300" s="39" t="s">
        <v>625</v>
      </c>
      <c r="N300" s="33" t="str">
        <f t="shared" si="36"/>
        <v>Power Conditioning Equipment - Synchronous Condenser - Request</v>
      </c>
      <c r="O300" s="134"/>
      <c r="P300" s="134"/>
      <c r="Q300" s="33" t="str">
        <f>IFERROR(VLOOKUP(PPE_PH1_CDDL[[#This Row],[RDMC Document Number]],[3]Docs!$B:$F,4,0),"No Placeholder Yet")</f>
        <v>RES - Reserved Placeholder</v>
      </c>
      <c r="R300" s="33" t="str">
        <f>IFERROR(VLOOKUP(PPE_PH1_CDDL[[#This Row],[RDMC Document Number]],[3]Docs!$B:$F,5,0),"No Placeholder Yet")</f>
        <v>Pending</v>
      </c>
      <c r="S300" s="137">
        <f t="shared" si="31"/>
        <v>0</v>
      </c>
      <c r="T300" s="39" t="s">
        <v>106</v>
      </c>
      <c r="U300" s="39"/>
      <c r="V300" s="126" t="s">
        <v>57</v>
      </c>
      <c r="W300" s="39" t="s">
        <v>107</v>
      </c>
      <c r="X300" s="39" t="s">
        <v>625</v>
      </c>
      <c r="Y300" s="39"/>
      <c r="Z300" s="39"/>
      <c r="AA300" s="39"/>
      <c r="AB300" s="152" t="s">
        <v>3165</v>
      </c>
    </row>
    <row r="301" spans="1:28" ht="21.75" customHeight="1" x14ac:dyDescent="0.25">
      <c r="A301" s="141" t="s">
        <v>30</v>
      </c>
      <c r="B301" s="141" t="s">
        <v>31</v>
      </c>
      <c r="C301" s="142" t="s">
        <v>4</v>
      </c>
      <c r="D301" s="142" t="s">
        <v>42</v>
      </c>
      <c r="E301" s="142" t="s">
        <v>626</v>
      </c>
      <c r="F301" s="144" t="s">
        <v>34</v>
      </c>
      <c r="G301" s="142" t="s">
        <v>35</v>
      </c>
      <c r="H301" s="142" t="str">
        <f t="shared" si="33"/>
        <v>6105AK124-0000-GRFA-0001</v>
      </c>
      <c r="I301" s="142" t="str">
        <f>"Q24050972"&amp;"-"&amp;"09"&amp;"-"&amp;C301&amp;"-"&amp;D301&amp;"-"&amp;E301&amp;"-"&amp;F301</f>
        <v>Q24050972-09-0000-G-RFA-0001</v>
      </c>
      <c r="J301" s="39"/>
      <c r="K301" s="33" t="s">
        <v>36</v>
      </c>
      <c r="L301" s="39" t="s">
        <v>627</v>
      </c>
      <c r="M301" s="39" t="s">
        <v>628</v>
      </c>
      <c r="N301" s="33" t="str">
        <f t="shared" si="36"/>
        <v>General - Commercial Agreement - Recommendation for Award</v>
      </c>
      <c r="O301" s="134"/>
      <c r="P301" s="134"/>
      <c r="Q301" s="33" t="str">
        <f>IFERROR(VLOOKUP(PPE_PH1_CDDL[[#This Row],[RDMC Document Number]],[3]Docs!$B:$F,4,0),"No Placeholder Yet")</f>
        <v>RES - Reserved Placeholder</v>
      </c>
      <c r="R301" s="33" t="str">
        <f>IFERROR(VLOOKUP(PPE_PH1_CDDL[[#This Row],[RDMC Document Number]],[3]Docs!$B:$F,5,0),"No Placeholder Yet")</f>
        <v>Pending</v>
      </c>
      <c r="S301" s="137">
        <f t="shared" si="31"/>
        <v>0</v>
      </c>
      <c r="T301" s="39" t="s">
        <v>629</v>
      </c>
      <c r="U301" s="39"/>
      <c r="V301" s="178">
        <v>46157</v>
      </c>
      <c r="W301" s="39" t="s">
        <v>627</v>
      </c>
      <c r="X301" s="39" t="s">
        <v>36</v>
      </c>
      <c r="Y301" s="39"/>
      <c r="Z301" s="39"/>
      <c r="AA301" s="39"/>
      <c r="AB301" s="152" t="s">
        <v>3165</v>
      </c>
    </row>
    <row r="302" spans="1:28" ht="21.75" customHeight="1" x14ac:dyDescent="0.25">
      <c r="A302" s="33" t="s">
        <v>30</v>
      </c>
      <c r="B302" s="33" t="s">
        <v>31</v>
      </c>
      <c r="C302" s="39">
        <v>6262</v>
      </c>
      <c r="D302" s="39" t="s">
        <v>52</v>
      </c>
      <c r="E302" s="39" t="s">
        <v>626</v>
      </c>
      <c r="F302" s="128" t="s">
        <v>34</v>
      </c>
      <c r="G302" s="39" t="s">
        <v>35</v>
      </c>
      <c r="H302" s="39" t="str">
        <f t="shared" si="33"/>
        <v>6105AK124-6262-ERFA-0001</v>
      </c>
      <c r="I302" s="39" t="str">
        <f>"Q24050972"&amp;"-"&amp;"09"&amp;"-"&amp;C302&amp;"-"&amp;D302&amp;"-"&amp;E302&amp;"-"&amp;F302</f>
        <v>Q24050972-09-6262-E-RFA-0001</v>
      </c>
      <c r="J302" s="39" t="s">
        <v>62</v>
      </c>
      <c r="K302" s="33" t="str">
        <f>VLOOKUP(C302,'PPE WBS Codes'!$E$3:$F$79,2,0)</f>
        <v>Emergency Power Substation 1 and Control Room 1</v>
      </c>
      <c r="L302" s="39" t="s">
        <v>630</v>
      </c>
      <c r="M302" s="39" t="s">
        <v>628</v>
      </c>
      <c r="N302" s="33" t="str">
        <f>K302&amp;" - "&amp;L302&amp;" - "&amp;M302&amp;" - "&amp;J302</f>
        <v>Emergency Power Substation 1 and Control Room 1 - High Speed Diesel Generators  - Recommendation for Award - Sht 1 of 1</v>
      </c>
      <c r="O302" s="134"/>
      <c r="P302" s="134"/>
      <c r="Q302" s="33" t="str">
        <f>IFERROR(VLOOKUP(PPE_PH1_CDDL[[#This Row],[RDMC Document Number]],[3]Docs!$B:$F,4,0),"No Placeholder Yet")</f>
        <v>RES - Reserved Placeholder</v>
      </c>
      <c r="R302" s="33" t="str">
        <f>IFERROR(VLOOKUP(PPE_PH1_CDDL[[#This Row],[RDMC Document Number]],[3]Docs!$B:$F,5,0),"No Placeholder Yet")</f>
        <v>Pending</v>
      </c>
      <c r="S302" s="137">
        <f t="shared" si="31"/>
        <v>0</v>
      </c>
      <c r="T302" s="39" t="s">
        <v>56</v>
      </c>
      <c r="U302" s="39"/>
      <c r="V302" s="178">
        <v>46157</v>
      </c>
      <c r="W302" s="39" t="s">
        <v>631</v>
      </c>
      <c r="X302" s="39" t="s">
        <v>628</v>
      </c>
      <c r="Y302" s="39"/>
      <c r="Z302" s="39"/>
      <c r="AA302" s="39"/>
      <c r="AB302" s="152" t="s">
        <v>3165</v>
      </c>
    </row>
    <row r="303" spans="1:28" ht="21.75" customHeight="1" x14ac:dyDescent="0.25">
      <c r="A303" s="33" t="s">
        <v>30</v>
      </c>
      <c r="B303" s="33" t="s">
        <v>31</v>
      </c>
      <c r="C303" s="39">
        <v>6251</v>
      </c>
      <c r="D303" s="39" t="s">
        <v>52</v>
      </c>
      <c r="E303" s="39" t="s">
        <v>626</v>
      </c>
      <c r="F303" s="128" t="s">
        <v>34</v>
      </c>
      <c r="G303" s="39" t="s">
        <v>35</v>
      </c>
      <c r="H303" s="39" t="str">
        <f t="shared" si="33"/>
        <v>6105AK124-6251-ERFA-0001</v>
      </c>
      <c r="I303" s="39" t="str">
        <f>"Q24050972"&amp;"-"&amp;"10"&amp;"-"&amp;C303&amp;"-"&amp;D303&amp;"-"&amp;E303&amp;"-"&amp;F303</f>
        <v>Q24050972-10-6251-E-RFA-0001</v>
      </c>
      <c r="J303" s="39"/>
      <c r="K303" s="33" t="str">
        <f>VLOOKUP(C303,'PPE WBS Codes'!$E$3:$F$79,2,0)</f>
        <v>Load Bank</v>
      </c>
      <c r="L303" s="39" t="s">
        <v>632</v>
      </c>
      <c r="M303" s="39" t="s">
        <v>633</v>
      </c>
      <c r="N303" s="33" t="str">
        <f>K303&amp;" - "&amp;L303&amp;" - "&amp;M303</f>
        <v>Load Bank - 11kV load banks , RMU's &amp; Switchrooms  -  Provision of engineering and Supply of EI Equipment - Recommendation for Award</v>
      </c>
      <c r="O303" s="134"/>
      <c r="P303" s="134"/>
      <c r="Q303" s="33" t="str">
        <f>IFERROR(VLOOKUP(PPE_PH1_CDDL[[#This Row],[RDMC Document Number]],[3]Docs!$B:$F,4,0),"No Placeholder Yet")</f>
        <v>RES - Reserved Placeholder</v>
      </c>
      <c r="R303" s="33" t="str">
        <f>IFERROR(VLOOKUP(PPE_PH1_CDDL[[#This Row],[RDMC Document Number]],[3]Docs!$B:$F,5,0),"No Placeholder Yet")</f>
        <v>Pending</v>
      </c>
      <c r="S303" s="137">
        <f t="shared" si="31"/>
        <v>0</v>
      </c>
      <c r="T303" s="39" t="s">
        <v>93</v>
      </c>
      <c r="U303" s="39"/>
      <c r="V303" s="126" t="s">
        <v>634</v>
      </c>
      <c r="W303" s="39" t="s">
        <v>632</v>
      </c>
      <c r="X303" s="39" t="s">
        <v>633</v>
      </c>
      <c r="Y303" s="39"/>
      <c r="Z303" s="39"/>
      <c r="AA303" s="39"/>
      <c r="AB303" s="152" t="s">
        <v>3165</v>
      </c>
    </row>
    <row r="304" spans="1:28" ht="21.75" customHeight="1" x14ac:dyDescent="0.25">
      <c r="A304" s="33" t="s">
        <v>30</v>
      </c>
      <c r="B304" s="33" t="s">
        <v>31</v>
      </c>
      <c r="C304" s="39">
        <v>6264</v>
      </c>
      <c r="D304" s="39" t="s">
        <v>52</v>
      </c>
      <c r="E304" s="39" t="s">
        <v>626</v>
      </c>
      <c r="F304" s="128" t="s">
        <v>34</v>
      </c>
      <c r="G304" s="39" t="s">
        <v>35</v>
      </c>
      <c r="H304" s="39" t="str">
        <f t="shared" si="33"/>
        <v>6105AK124-6264-ERFA-0001</v>
      </c>
      <c r="I304" s="39" t="str">
        <f>"Q24050972"&amp;"-"&amp;"11"&amp;"-"&amp;C304&amp;"-"&amp;D304&amp;"-"&amp;E304&amp;"-"&amp;F304</f>
        <v>Q24050972-11-6264-E-RFA-0001</v>
      </c>
      <c r="J304" s="39" t="s">
        <v>635</v>
      </c>
      <c r="K304" s="33" t="str">
        <f>VLOOKUP(C304,'PPE WBS Codes'!$E$3:$F$79,2,0)</f>
        <v>Bulk Diesel Storage 1</v>
      </c>
      <c r="L304" s="39" t="s">
        <v>636</v>
      </c>
      <c r="M304" s="39" t="s">
        <v>253</v>
      </c>
      <c r="N304" s="33" t="str">
        <f>K304&amp;" - "&amp;L304&amp;" - "&amp;M304&amp;" - "&amp;J304</f>
        <v>Bulk Diesel Storage 1 - Bulk Fuel  - Bulk Fuel Storage Facility - Sht. 1 of 1</v>
      </c>
      <c r="O304" s="134"/>
      <c r="P304" s="134"/>
      <c r="Q304" s="33" t="str">
        <f>IFERROR(VLOOKUP(PPE_PH1_CDDL[[#This Row],[RDMC Document Number]],[3]Docs!$B:$F,4,0),"No Placeholder Yet")</f>
        <v>RES - Reserved Placeholder</v>
      </c>
      <c r="R304" s="33" t="str">
        <f>IFERROR(VLOOKUP(PPE_PH1_CDDL[[#This Row],[RDMC Document Number]],[3]Docs!$B:$F,5,0),"No Placeholder Yet")</f>
        <v>Pending</v>
      </c>
      <c r="S304" s="137">
        <f t="shared" ref="S304:S346" si="37">IF(AND(O304&lt;&gt;"",P304&lt;&gt;"",R304="Approved"),100%,
 IF(AND(O304&lt;&gt;"",P304&lt;&gt;""),66.67%,
 IF(O304&lt;&gt;"",33.33%,
 0)))</f>
        <v>0</v>
      </c>
      <c r="T304" s="39" t="s">
        <v>56</v>
      </c>
      <c r="U304" s="39"/>
      <c r="V304" s="178">
        <v>46157</v>
      </c>
      <c r="W304" s="39" t="s">
        <v>636</v>
      </c>
      <c r="X304" s="39" t="s">
        <v>637</v>
      </c>
      <c r="Y304" s="39"/>
      <c r="Z304" s="39"/>
      <c r="AA304" s="39"/>
      <c r="AB304" s="152" t="s">
        <v>3165</v>
      </c>
    </row>
    <row r="305" spans="1:28" ht="21.75" customHeight="1" x14ac:dyDescent="0.25">
      <c r="A305" s="33" t="s">
        <v>30</v>
      </c>
      <c r="B305" s="33" t="s">
        <v>31</v>
      </c>
      <c r="C305" s="39" t="s">
        <v>5</v>
      </c>
      <c r="D305" s="39" t="s">
        <v>145</v>
      </c>
      <c r="E305" s="39" t="s">
        <v>638</v>
      </c>
      <c r="F305" s="128" t="s">
        <v>34</v>
      </c>
      <c r="G305" s="39" t="s">
        <v>35</v>
      </c>
      <c r="H305" s="39" t="str">
        <f t="shared" si="33"/>
        <v>6105AK124-0100-HRPT-0001</v>
      </c>
      <c r="I305" s="39" t="str">
        <f>"Q24050972"&amp;"-"&amp;"09"&amp;"-"&amp;C305&amp;"-"&amp;D305&amp;"-"&amp;E305&amp;"-"&amp;F305</f>
        <v>Q24050972-09-0100-H-RPT-0001</v>
      </c>
      <c r="J305" s="39"/>
      <c r="K305" s="33" t="str">
        <f>VLOOKUP(C305,'PPE WBS Codes'!$E$3:$F$79,2,0)</f>
        <v>Project Site Wide</v>
      </c>
      <c r="L305" s="39" t="s">
        <v>639</v>
      </c>
      <c r="M305" s="39" t="s">
        <v>640</v>
      </c>
      <c r="N305" s="33" t="str">
        <f>K305&amp;" - "&amp;L305&amp;" - "&amp;M305</f>
        <v>Project Site Wide -  Contractors’ Weekly Safety Statistics  - Report</v>
      </c>
      <c r="O305" s="134"/>
      <c r="P305" s="134"/>
      <c r="Q305" s="33" t="str">
        <f>IFERROR(VLOOKUP(PPE_PH1_CDDL[[#This Row],[RDMC Document Number]],[3]Docs!$B:$F,4,0),"No Placeholder Yet")</f>
        <v>RES - Reserved Placeholder</v>
      </c>
      <c r="R305" s="33" t="str">
        <f>IFERROR(VLOOKUP(PPE_PH1_CDDL[[#This Row],[RDMC Document Number]],[3]Docs!$B:$F,5,0),"No Placeholder Yet")</f>
        <v>Pending</v>
      </c>
      <c r="S305" s="137">
        <f t="shared" si="37"/>
        <v>0</v>
      </c>
      <c r="T305" s="39" t="s">
        <v>147</v>
      </c>
      <c r="U305" s="39"/>
      <c r="V305" s="178">
        <v>46188</v>
      </c>
      <c r="W305" s="39" t="s">
        <v>641</v>
      </c>
      <c r="X305" s="39" t="s">
        <v>640</v>
      </c>
      <c r="Y305" s="39"/>
      <c r="Z305" s="39"/>
      <c r="AA305" s="39"/>
      <c r="AB305" s="152" t="s">
        <v>3165</v>
      </c>
    </row>
    <row r="306" spans="1:28" ht="21.75" customHeight="1" x14ac:dyDescent="0.25">
      <c r="A306" s="141" t="s">
        <v>30</v>
      </c>
      <c r="B306" s="141" t="s">
        <v>31</v>
      </c>
      <c r="C306" s="142" t="s">
        <v>4</v>
      </c>
      <c r="D306" s="142" t="s">
        <v>42</v>
      </c>
      <c r="E306" s="39" t="s">
        <v>638</v>
      </c>
      <c r="F306" s="144" t="s">
        <v>34</v>
      </c>
      <c r="G306" s="142">
        <v>0</v>
      </c>
      <c r="H306" s="142" t="str">
        <f t="shared" si="33"/>
        <v>6105AK124-0000-GRPT-0001</v>
      </c>
      <c r="I306" s="142" t="str">
        <f>"Q24050972"&amp;"-"&amp;"09"&amp;"-"&amp;C306&amp;"-"&amp;D306&amp;"-"&amp;E306&amp;"-"&amp;F306</f>
        <v>Q24050972-09-0000-G-RPT-0001</v>
      </c>
      <c r="J306" s="39"/>
      <c r="K306" s="33" t="s">
        <v>36</v>
      </c>
      <c r="L306" s="39" t="s">
        <v>642</v>
      </c>
      <c r="M306" s="39" t="s">
        <v>640</v>
      </c>
      <c r="N306" s="141" t="str">
        <f>K306&amp;" - "&amp;L306</f>
        <v>General - Monthly Report</v>
      </c>
      <c r="O306" s="134">
        <v>46050</v>
      </c>
      <c r="P306" s="134">
        <v>46050</v>
      </c>
      <c r="Q306" s="33" t="str">
        <f>IFERROR(VLOOKUP(PPE_PH1_CDDL[[#This Row],[RDMC Document Number]],[3]Docs!$B:$F,4,0),"No Placeholder Yet")</f>
        <v>IFI - Issued for Information</v>
      </c>
      <c r="R306" s="33" t="str">
        <f>IFERROR(VLOOKUP(PPE_PH1_CDDL[[#This Row],[RDMC Document Number]],[3]Docs!$B:$F,5,0),"No Placeholder Yet")</f>
        <v>Pending</v>
      </c>
      <c r="S306" s="137">
        <f t="shared" si="37"/>
        <v>0.66670000000000007</v>
      </c>
      <c r="T306" s="39" t="s">
        <v>420</v>
      </c>
      <c r="U306" s="39"/>
      <c r="V306" s="165"/>
      <c r="W306" s="39" t="s">
        <v>642</v>
      </c>
      <c r="X306" s="39" t="s">
        <v>36</v>
      </c>
      <c r="Y306" s="39"/>
      <c r="Z306" s="39"/>
      <c r="AA306" s="39"/>
      <c r="AB306" s="152" t="s">
        <v>3165</v>
      </c>
    </row>
    <row r="307" spans="1:28" ht="21.75" customHeight="1" x14ac:dyDescent="0.25">
      <c r="A307" s="33" t="s">
        <v>30</v>
      </c>
      <c r="B307" s="33" t="s">
        <v>31</v>
      </c>
      <c r="C307" s="39">
        <v>6241</v>
      </c>
      <c r="D307" s="39" t="s">
        <v>52</v>
      </c>
      <c r="E307" s="39" t="s">
        <v>638</v>
      </c>
      <c r="F307" s="128" t="s">
        <v>34</v>
      </c>
      <c r="G307" s="39" t="s">
        <v>35</v>
      </c>
      <c r="H307" s="39" t="str">
        <f t="shared" si="33"/>
        <v>6105AK124-6241-ERPT-0001</v>
      </c>
      <c r="I307" s="39" t="str">
        <f>"Q24050972"&amp;"-"&amp;"09"&amp;"-"&amp;C307&amp;"-"&amp;D307&amp;"-"&amp;E307&amp;"-"&amp;F307</f>
        <v>Q24050972-09-6241-E-RPT-0001</v>
      </c>
      <c r="J307" s="39"/>
      <c r="K307" s="33" t="str">
        <f>VLOOKUP(C307,'PPE WBS Codes'!$E$3:$F$79,2,0)</f>
        <v>33/220 kV Solar PV Substation</v>
      </c>
      <c r="L307" s="39" t="s">
        <v>643</v>
      </c>
      <c r="M307" s="39" t="s">
        <v>640</v>
      </c>
      <c r="N307" s="33" t="str">
        <f>K307&amp;" - "&amp;L307&amp;" - "&amp;M307</f>
        <v>33/220 kV Solar PV Substation - Solar and BESS Feasibility report Evaluation and comparison - Report</v>
      </c>
      <c r="O307" s="134"/>
      <c r="P307" s="134"/>
      <c r="Q307" s="33" t="str">
        <f>IFERROR(VLOOKUP(PPE_PH1_CDDL[[#This Row],[RDMC Document Number]],[3]Docs!$B:$F,4,0),"No Placeholder Yet")</f>
        <v>RES - Reserved Placeholder</v>
      </c>
      <c r="R307" s="33" t="str">
        <f>IFERROR(VLOOKUP(PPE_PH1_CDDL[[#This Row],[RDMC Document Number]],[3]Docs!$B:$F,5,0),"No Placeholder Yet")</f>
        <v>Pending</v>
      </c>
      <c r="S307" s="137">
        <f t="shared" si="37"/>
        <v>0</v>
      </c>
      <c r="T307" s="39" t="s">
        <v>420</v>
      </c>
      <c r="U307" s="39"/>
      <c r="V307" s="165">
        <v>46325</v>
      </c>
      <c r="W307" s="39" t="s">
        <v>644</v>
      </c>
      <c r="X307" s="39" t="s">
        <v>640</v>
      </c>
      <c r="Y307" s="39"/>
      <c r="Z307" s="39"/>
      <c r="AA307" s="39"/>
      <c r="AB307" s="152" t="s">
        <v>3165</v>
      </c>
    </row>
    <row r="308" spans="1:28" ht="21.75" customHeight="1" x14ac:dyDescent="0.25">
      <c r="A308" s="33" t="s">
        <v>30</v>
      </c>
      <c r="B308" s="33" t="s">
        <v>31</v>
      </c>
      <c r="C308" s="39">
        <v>6286</v>
      </c>
      <c r="D308" s="39" t="s">
        <v>52</v>
      </c>
      <c r="E308" s="39" t="s">
        <v>638</v>
      </c>
      <c r="F308" s="128" t="s">
        <v>34</v>
      </c>
      <c r="G308" s="39" t="s">
        <v>35</v>
      </c>
      <c r="H308" s="39" t="str">
        <f t="shared" si="33"/>
        <v>6105AK124-6286-ERPT-0001</v>
      </c>
      <c r="I308" s="39" t="str">
        <f>"Q24050972"&amp;"-"&amp;"10"&amp;"-"&amp;C308&amp;"-"&amp;D308&amp;"-"&amp;E308&amp;"-"&amp;F308</f>
        <v>Q24050972-10-6286-E-RPT-0001</v>
      </c>
      <c r="J308" s="39"/>
      <c r="K308" s="33" t="str">
        <f>VLOOKUP(C308,'PPE WBS Codes'!$E$3:$F$79,2,0)</f>
        <v>Primary Crushing</v>
      </c>
      <c r="L308" s="39" t="s">
        <v>645</v>
      </c>
      <c r="M308" s="39" t="s">
        <v>640</v>
      </c>
      <c r="N308" s="33" t="str">
        <f>K308&amp;" - "&amp;L308&amp;" - "&amp;M308</f>
        <v>Primary Crushing - Early Works Shovels - Load flow and Fault level study - Report</v>
      </c>
      <c r="O308" s="134">
        <v>46162</v>
      </c>
      <c r="P308" s="134"/>
      <c r="Q308" s="33" t="str">
        <f>IFERROR(VLOOKUP(PPE_PH1_CDDL[[#This Row],[RDMC Document Number]],[3]Docs!$B:$F,4,0),"No Placeholder Yet")</f>
        <v>IFR - Issued for Review</v>
      </c>
      <c r="R308" s="33" t="str">
        <f>IFERROR(VLOOKUP(PPE_PH1_CDDL[[#This Row],[RDMC Document Number]],[3]Docs!$B:$F,5,0),"No Placeholder Yet")</f>
        <v>Pending</v>
      </c>
      <c r="S308" s="137">
        <f t="shared" si="37"/>
        <v>0.33329999999999999</v>
      </c>
      <c r="T308" s="39" t="s">
        <v>646</v>
      </c>
      <c r="U308" s="39"/>
      <c r="V308" s="178"/>
      <c r="W308" s="39" t="s">
        <v>647</v>
      </c>
      <c r="X308" s="39" t="s">
        <v>640</v>
      </c>
      <c r="Y308" s="39"/>
      <c r="Z308" s="39"/>
      <c r="AA308" s="39"/>
      <c r="AB308" s="152" t="s">
        <v>3165</v>
      </c>
    </row>
    <row r="309" spans="1:28" ht="21.75" customHeight="1" x14ac:dyDescent="0.25">
      <c r="A309" s="37" t="s">
        <v>30</v>
      </c>
      <c r="B309" s="37" t="s">
        <v>31</v>
      </c>
      <c r="C309" s="39">
        <v>6286</v>
      </c>
      <c r="D309" s="39" t="s">
        <v>52</v>
      </c>
      <c r="E309" s="39" t="s">
        <v>638</v>
      </c>
      <c r="F309" s="128" t="s">
        <v>46</v>
      </c>
      <c r="G309" s="39" t="s">
        <v>35</v>
      </c>
      <c r="H309" s="39" t="str">
        <f t="shared" si="33"/>
        <v>6105AK124-6286-ERPT-0002</v>
      </c>
      <c r="I309" s="39" t="str">
        <f>"Q24050972"&amp;"-"&amp;"10"&amp;"-"&amp;C309&amp;"-"&amp;D309&amp;"-"&amp;E309&amp;"-"&amp;F309</f>
        <v>Q24050972-10-6286-E-RPT-0002</v>
      </c>
      <c r="J309" s="39"/>
      <c r="K309" s="33" t="str">
        <f>VLOOKUP(C309,'PPE WBS Codes'!$E$3:$F$79,2,0)</f>
        <v>Primary Crushing</v>
      </c>
      <c r="L309" s="39" t="s">
        <v>648</v>
      </c>
      <c r="M309" s="39" t="s">
        <v>640</v>
      </c>
      <c r="N309" s="33" t="str">
        <f>K309&amp;" - "&amp;L309&amp;" - "&amp;M309</f>
        <v>Primary Crushing - Trailing Cable Selection  - Voltage drop calculation - Report</v>
      </c>
      <c r="O309" s="128" t="s">
        <v>649</v>
      </c>
      <c r="P309" s="134"/>
      <c r="Q309" s="33" t="str">
        <f>IFERROR(VLOOKUP(PPE_PH1_CDDL[[#This Row],[RDMC Document Number]],[3]Docs!$B:$F,4,0),"No Placeholder Yet")</f>
        <v>IFR - Issued for Review</v>
      </c>
      <c r="R309" s="33" t="str">
        <f>IFERROR(VLOOKUP(PPE_PH1_CDDL[[#This Row],[RDMC Document Number]],[3]Docs!$B:$F,5,0),"No Placeholder Yet")</f>
        <v>Pending</v>
      </c>
      <c r="S309" s="137">
        <f t="shared" si="37"/>
        <v>0.33329999999999999</v>
      </c>
      <c r="T309" s="39" t="s">
        <v>646</v>
      </c>
      <c r="U309" s="39"/>
      <c r="V309" s="178"/>
      <c r="W309" s="39" t="s">
        <v>650</v>
      </c>
      <c r="X309" s="33" t="s">
        <v>640</v>
      </c>
      <c r="Y309" s="39"/>
      <c r="Z309" s="39"/>
      <c r="AA309" s="39"/>
      <c r="AB309" s="152" t="s">
        <v>3165</v>
      </c>
    </row>
    <row r="310" spans="1:28" ht="21.75" customHeight="1" x14ac:dyDescent="0.25">
      <c r="A310" s="37" t="s">
        <v>30</v>
      </c>
      <c r="B310" s="37" t="s">
        <v>31</v>
      </c>
      <c r="C310" s="39">
        <v>6243</v>
      </c>
      <c r="D310" s="39" t="s">
        <v>52</v>
      </c>
      <c r="E310" s="39" t="s">
        <v>638</v>
      </c>
      <c r="F310" s="128" t="s">
        <v>34</v>
      </c>
      <c r="G310" s="39" t="s">
        <v>35</v>
      </c>
      <c r="H310" s="39" t="str">
        <f t="shared" si="33"/>
        <v>6105AK124-6243-ERPT-0001</v>
      </c>
      <c r="I310" s="39" t="str">
        <f>"Q24050972"&amp;"-"&amp;"11"&amp;"-"&amp;C310&amp;"-"&amp;D310&amp;"-"&amp;E310&amp;"-"&amp;F310</f>
        <v>Q24050972-11-6243-E-RPT-0001</v>
      </c>
      <c r="J310" s="39"/>
      <c r="K310" s="33" t="str">
        <f>VLOOKUP(C310,'PPE WBS Codes'!$E$3:$F$79,2,0)</f>
        <v>220/33 kV Plant Main Substation</v>
      </c>
      <c r="L310" s="39" t="s">
        <v>651</v>
      </c>
      <c r="M310" s="39" t="s">
        <v>640</v>
      </c>
      <c r="N310" s="33" t="str">
        <f>K310&amp;" - "&amp;L310&amp;" - "&amp;M310</f>
        <v>220/33 kV Plant Main Substation - Fault Level Calculations - Report</v>
      </c>
      <c r="O310" s="128" t="s">
        <v>652</v>
      </c>
      <c r="P310" s="134"/>
      <c r="Q310" s="33" t="str">
        <f>IFERROR(VLOOKUP(PPE_PH1_CDDL[[#This Row],[RDMC Document Number]],[3]Docs!$B:$F,4,0),"No Placeholder Yet")</f>
        <v>IFR - Issued for Review</v>
      </c>
      <c r="R310" s="33" t="str">
        <f>IFERROR(VLOOKUP(PPE_PH1_CDDL[[#This Row],[RDMC Document Number]],[3]Docs!$B:$F,5,0),"No Placeholder Yet")</f>
        <v>Pending</v>
      </c>
      <c r="S310" s="137">
        <f t="shared" si="37"/>
        <v>0.33329999999999999</v>
      </c>
      <c r="T310" s="39" t="s">
        <v>646</v>
      </c>
      <c r="U310" s="39"/>
      <c r="V310" s="178"/>
      <c r="W310" s="184" t="s">
        <v>653</v>
      </c>
      <c r="X310" s="33" t="s">
        <v>654</v>
      </c>
      <c r="Y310" s="39"/>
      <c r="Z310" s="39"/>
      <c r="AA310" s="39"/>
      <c r="AB310" s="152" t="s">
        <v>3165</v>
      </c>
    </row>
    <row r="311" spans="1:28" ht="21.75" customHeight="1" x14ac:dyDescent="0.25">
      <c r="A311" s="37" t="s">
        <v>30</v>
      </c>
      <c r="B311" s="37" t="s">
        <v>31</v>
      </c>
      <c r="C311" s="39" t="s">
        <v>5</v>
      </c>
      <c r="D311" s="39" t="s">
        <v>145</v>
      </c>
      <c r="E311" s="39" t="s">
        <v>655</v>
      </c>
      <c r="F311" s="128" t="s">
        <v>34</v>
      </c>
      <c r="G311" s="39" t="s">
        <v>35</v>
      </c>
      <c r="H311" s="39" t="str">
        <f t="shared" si="33"/>
        <v>6105AK124-0100-HSCH-0001</v>
      </c>
      <c r="I311" s="39" t="str">
        <f>"Q24050972"&amp;"-"&amp;"09"&amp;"-"&amp;C311&amp;"-"&amp;D311&amp;"-"&amp;E311&amp;"-"&amp;F311</f>
        <v>Q24050972-09-0100-H-SCH-0001</v>
      </c>
      <c r="J311" s="39"/>
      <c r="K311" s="33" t="str">
        <f>VLOOKUP(C311,'PPE WBS Codes'!$E$3:$F$79,2,0)</f>
        <v>Project Site Wide</v>
      </c>
      <c r="L311" s="39" t="s">
        <v>656</v>
      </c>
      <c r="M311" s="39" t="s">
        <v>657</v>
      </c>
      <c r="N311" s="33" t="str">
        <f>K311&amp;" - "&amp;L311&amp;" - "&amp;M311</f>
        <v>Project Site Wide - Contractor Monthly Health and Safety Monitoring Schedule - Schedule</v>
      </c>
      <c r="O311" s="134"/>
      <c r="P311" s="134"/>
      <c r="Q311" s="33" t="str">
        <f>IFERROR(VLOOKUP(PPE_PH1_CDDL[[#This Row],[RDMC Document Number]],[3]Docs!$B:$F,4,0),"No Placeholder Yet")</f>
        <v>RES - Reserved Placeholder</v>
      </c>
      <c r="R311" s="33" t="str">
        <f>IFERROR(VLOOKUP(PPE_PH1_CDDL[[#This Row],[RDMC Document Number]],[3]Docs!$B:$F,5,0),"No Placeholder Yet")</f>
        <v>Pending</v>
      </c>
      <c r="S311" s="137">
        <f t="shared" si="37"/>
        <v>0</v>
      </c>
      <c r="T311" s="39" t="s">
        <v>147</v>
      </c>
      <c r="U311" s="39"/>
      <c r="V311" s="178">
        <v>46188</v>
      </c>
      <c r="W311" s="39" t="s">
        <v>658</v>
      </c>
      <c r="X311" s="33" t="s">
        <v>657</v>
      </c>
      <c r="Y311" s="39"/>
      <c r="Z311" s="39"/>
      <c r="AA311" s="39"/>
      <c r="AB311" s="152" t="s">
        <v>3165</v>
      </c>
    </row>
    <row r="312" spans="1:28" ht="21.75" customHeight="1" x14ac:dyDescent="0.25">
      <c r="A312" s="37" t="s">
        <v>30</v>
      </c>
      <c r="B312" s="37" t="s">
        <v>31</v>
      </c>
      <c r="C312" s="39">
        <v>6260</v>
      </c>
      <c r="D312" s="39" t="s">
        <v>52</v>
      </c>
      <c r="E312" s="39" t="s">
        <v>659</v>
      </c>
      <c r="F312" s="128" t="s">
        <v>34</v>
      </c>
      <c r="G312" s="39" t="s">
        <v>35</v>
      </c>
      <c r="H312" s="39" t="str">
        <f t="shared" si="33"/>
        <v>6105AK124-6260-ESEC-0001</v>
      </c>
      <c r="I312" s="39" t="str">
        <f>"Q24050972"&amp;"-"&amp;"09"&amp;"-"&amp;C312&amp;"-"&amp;D312&amp;"-"&amp;E312&amp;"-"&amp;F312</f>
        <v>Q24050972-09-6260-E-SEC-0001</v>
      </c>
      <c r="J312" s="39" t="s">
        <v>660</v>
      </c>
      <c r="K312" s="33" t="str">
        <f>VLOOKUP(C312,'PPE WBS Codes'!$E$3:$F$79,2,0)</f>
        <v>Emergency Power Generation (Main Plant)</v>
      </c>
      <c r="L312" s="39" t="s">
        <v>198</v>
      </c>
      <c r="M312" s="39" t="s">
        <v>661</v>
      </c>
      <c r="N312" s="33" t="str">
        <f t="shared" ref="N312:N330" si="38">K312&amp;" - "&amp;L312&amp;" - "&amp;M312&amp;" - "&amp;J312</f>
        <v>Emergency Power Generation (Main Plant) - Mv Cable Isolator Panel - Section - Sht.3 of 4</v>
      </c>
      <c r="O312" s="134"/>
      <c r="P312" s="134"/>
      <c r="Q312" s="33" t="str">
        <f>IFERROR(VLOOKUP(PPE_PH1_CDDL[[#This Row],[RDMC Document Number]],[3]Docs!$B:$F,4,0),"No Placeholder Yet")</f>
        <v>RES - Reserved Placeholder</v>
      </c>
      <c r="R312" s="33" t="str">
        <f>IFERROR(VLOOKUP(PPE_PH1_CDDL[[#This Row],[RDMC Document Number]],[3]Docs!$B:$F,5,0),"No Placeholder Yet")</f>
        <v>Pending</v>
      </c>
      <c r="S312" s="137">
        <f t="shared" si="37"/>
        <v>0</v>
      </c>
      <c r="T312" s="39" t="s">
        <v>91</v>
      </c>
      <c r="U312" s="39"/>
      <c r="V312" s="12" t="s">
        <v>57</v>
      </c>
      <c r="W312" s="39" t="s">
        <v>198</v>
      </c>
      <c r="X312" s="33" t="s">
        <v>661</v>
      </c>
      <c r="Y312" s="39"/>
      <c r="Z312" s="39"/>
      <c r="AA312" s="39"/>
      <c r="AB312" s="152" t="s">
        <v>3165</v>
      </c>
    </row>
    <row r="313" spans="1:28" ht="21.75" customHeight="1" x14ac:dyDescent="0.25">
      <c r="A313" s="37" t="s">
        <v>30</v>
      </c>
      <c r="B313" s="37" t="s">
        <v>31</v>
      </c>
      <c r="C313" s="39">
        <v>6243</v>
      </c>
      <c r="D313" s="39" t="s">
        <v>52</v>
      </c>
      <c r="E313" s="39" t="s">
        <v>662</v>
      </c>
      <c r="F313" s="39" t="s">
        <v>34</v>
      </c>
      <c r="G313" s="39" t="s">
        <v>35</v>
      </c>
      <c r="H313" s="39" t="str">
        <f t="shared" si="33"/>
        <v>6105AK124-6243-ESLD-0001</v>
      </c>
      <c r="I313" s="39" t="str">
        <f>"Q24050972"&amp;"-"&amp;"07"&amp;"-"&amp;C313&amp;"-"&amp;D313&amp;"-"&amp;E313&amp;"-"&amp;F313</f>
        <v>Q24050972-07-6243-E-SLD-0001</v>
      </c>
      <c r="J313" s="39" t="s">
        <v>62</v>
      </c>
      <c r="K313" s="33" t="str">
        <f>VLOOKUP(C313,'PPE WBS Codes'!$E$3:$F$79,2,0)</f>
        <v>220/33 kV Plant Main Substation</v>
      </c>
      <c r="L313" s="39" t="s">
        <v>135</v>
      </c>
      <c r="M313" s="39" t="s">
        <v>663</v>
      </c>
      <c r="N313" s="33" t="str">
        <f t="shared" si="38"/>
        <v>220/33 kV Plant Main Substation - Primary Electrical Reticulation Network - Main Consumer Plant Reticulation - Single Line Diagram - Sht 1 of 1</v>
      </c>
      <c r="O313" s="134"/>
      <c r="P313" s="134"/>
      <c r="Q313" s="33" t="str">
        <f>IFERROR(VLOOKUP(PPE_PH1_CDDL[[#This Row],[RDMC Document Number]],[3]Docs!$B:$F,4,0),"No Placeholder Yet")</f>
        <v>RES - Reserved Placeholder</v>
      </c>
      <c r="R313" s="33" t="str">
        <f>IFERROR(VLOOKUP(PPE_PH1_CDDL[[#This Row],[RDMC Document Number]],[3]Docs!$B:$F,5,0),"No Placeholder Yet")</f>
        <v>Pending</v>
      </c>
      <c r="S313" s="137">
        <f t="shared" si="37"/>
        <v>0</v>
      </c>
      <c r="T313" s="39" t="s">
        <v>93</v>
      </c>
      <c r="U313" s="39"/>
      <c r="V313" s="12" t="s">
        <v>57</v>
      </c>
      <c r="W313" s="39" t="s">
        <v>136</v>
      </c>
      <c r="X313" s="33" t="s">
        <v>663</v>
      </c>
      <c r="Y313" s="39"/>
      <c r="Z313" s="39"/>
      <c r="AA313" s="39"/>
      <c r="AB313" s="152" t="s">
        <v>3165</v>
      </c>
    </row>
    <row r="314" spans="1:28" ht="21.75" customHeight="1" x14ac:dyDescent="0.25">
      <c r="A314" s="37" t="s">
        <v>30</v>
      </c>
      <c r="B314" s="37" t="s">
        <v>31</v>
      </c>
      <c r="C314" s="39">
        <v>6250</v>
      </c>
      <c r="D314" s="39" t="s">
        <v>52</v>
      </c>
      <c r="E314" s="39" t="s">
        <v>662</v>
      </c>
      <c r="F314" s="39" t="s">
        <v>34</v>
      </c>
      <c r="G314" s="39" t="s">
        <v>35</v>
      </c>
      <c r="H314" s="39" t="str">
        <f t="shared" si="33"/>
        <v>6105AK124-6250-ESLD-0001</v>
      </c>
      <c r="I314" s="39" t="str">
        <f>"Q24050972"&amp;"-"&amp;"07"&amp;"-"&amp;C314&amp;"-"&amp;D314&amp;"-"&amp;E314&amp;"-"&amp;F314</f>
        <v>Q24050972-07-6250-E-SLD-0001</v>
      </c>
      <c r="J314" s="39" t="s">
        <v>62</v>
      </c>
      <c r="K314" s="33" t="str">
        <f>VLOOKUP(C314,'PPE WBS Codes'!$E$3:$F$79,2,0)</f>
        <v>Power Conditioning Equipment</v>
      </c>
      <c r="L314" s="39" t="s">
        <v>664</v>
      </c>
      <c r="M314" s="39" t="s">
        <v>663</v>
      </c>
      <c r="N314" s="33" t="str">
        <f t="shared" si="38"/>
        <v>Power Conditioning Equipment - Primary Electrical Reticulation Network - Synchronous Condensers Preliminary Design  - Single Line Diagram - Sht 1 of 1</v>
      </c>
      <c r="O314" s="134"/>
      <c r="P314" s="134"/>
      <c r="Q314" s="33" t="str">
        <f>IFERROR(VLOOKUP(PPE_PH1_CDDL[[#This Row],[RDMC Document Number]],[3]Docs!$B:$F,4,0),"No Placeholder Yet")</f>
        <v>RES - Reserved Placeholder</v>
      </c>
      <c r="R314" s="33" t="str">
        <f>IFERROR(VLOOKUP(PPE_PH1_CDDL[[#This Row],[RDMC Document Number]],[3]Docs!$B:$F,5,0),"No Placeholder Yet")</f>
        <v>Pending</v>
      </c>
      <c r="S314" s="137">
        <f t="shared" si="37"/>
        <v>0</v>
      </c>
      <c r="T314" s="39" t="s">
        <v>106</v>
      </c>
      <c r="U314" s="39"/>
      <c r="V314" s="12" t="s">
        <v>57</v>
      </c>
      <c r="W314" s="39" t="s">
        <v>107</v>
      </c>
      <c r="X314" s="33" t="s">
        <v>663</v>
      </c>
      <c r="Y314" s="39"/>
      <c r="Z314" s="39"/>
      <c r="AA314" s="39"/>
      <c r="AB314" s="152" t="s">
        <v>3165</v>
      </c>
    </row>
    <row r="315" spans="1:28" ht="21.75" customHeight="1" x14ac:dyDescent="0.25">
      <c r="A315" s="37" t="s">
        <v>30</v>
      </c>
      <c r="B315" s="37" t="s">
        <v>31</v>
      </c>
      <c r="C315" s="39">
        <v>6260</v>
      </c>
      <c r="D315" s="39" t="s">
        <v>52</v>
      </c>
      <c r="E315" s="39" t="s">
        <v>662</v>
      </c>
      <c r="F315" s="128" t="s">
        <v>34</v>
      </c>
      <c r="G315" s="39" t="s">
        <v>35</v>
      </c>
      <c r="H315" s="39" t="str">
        <f t="shared" si="33"/>
        <v>6105AK124-6260-ESLD-0001</v>
      </c>
      <c r="I315" s="39" t="str">
        <f>"Q24050972"&amp;"-"&amp;"04"&amp;"-"&amp;C315&amp;"-"&amp;D315&amp;"-"&amp;E315&amp;"-"&amp;F315</f>
        <v>Q24050972-04-6260-E-SLD-0001</v>
      </c>
      <c r="J315" s="39" t="s">
        <v>62</v>
      </c>
      <c r="K315" s="33" t="str">
        <f>VLOOKUP(C315,'PPE WBS Codes'!$E$3:$F$79,2,0)</f>
        <v>Emergency Power Generation (Main Plant)</v>
      </c>
      <c r="L315" s="39" t="s">
        <v>665</v>
      </c>
      <c r="M315" s="39" t="s">
        <v>663</v>
      </c>
      <c r="N315" s="33" t="str">
        <f t="shared" si="38"/>
        <v>Emergency Power Generation (Main Plant) - 11kV Emergency Power Substation - Single Line Diagram - Sht 1 of 1</v>
      </c>
      <c r="O315" s="134">
        <v>45957</v>
      </c>
      <c r="P315" s="134">
        <v>45968</v>
      </c>
      <c r="Q315" s="33" t="str">
        <f>IFERROR(VLOOKUP(PPE_PH1_CDDL[[#This Row],[RDMC Document Number]],[3]Docs!$B:$F,4,0),"No Placeholder Yet")</f>
        <v>IFD - Issued for Design</v>
      </c>
      <c r="R315" s="33" t="str">
        <f>IFERROR(VLOOKUP(PPE_PH1_CDDL[[#This Row],[RDMC Document Number]],[3]Docs!$B:$F,5,0),"No Placeholder Yet")</f>
        <v>Pending</v>
      </c>
      <c r="S315" s="137">
        <f t="shared" si="37"/>
        <v>0.66670000000000007</v>
      </c>
      <c r="T315" s="39" t="s">
        <v>56</v>
      </c>
      <c r="U315" s="39"/>
      <c r="V315" s="12"/>
      <c r="W315" s="39" t="s">
        <v>665</v>
      </c>
      <c r="X315" s="33" t="s">
        <v>663</v>
      </c>
      <c r="Y315" s="39"/>
      <c r="Z315" s="39"/>
      <c r="AA315" s="39"/>
      <c r="AB315" s="152" t="s">
        <v>3165</v>
      </c>
    </row>
    <row r="316" spans="1:28" ht="21.75" customHeight="1" x14ac:dyDescent="0.25">
      <c r="A316" s="37" t="s">
        <v>30</v>
      </c>
      <c r="B316" s="37" t="s">
        <v>31</v>
      </c>
      <c r="C316" s="39">
        <v>6260</v>
      </c>
      <c r="D316" s="39" t="s">
        <v>52</v>
      </c>
      <c r="E316" s="39" t="s">
        <v>662</v>
      </c>
      <c r="F316" s="39" t="s">
        <v>46</v>
      </c>
      <c r="G316" s="39" t="s">
        <v>35</v>
      </c>
      <c r="H316" s="39" t="str">
        <f t="shared" ref="H316:H377" si="39">A316&amp;B316&amp;"-"&amp;C316&amp;"-"&amp;D316&amp;E316&amp;"-"&amp;F316</f>
        <v>6105AK124-6260-ESLD-0002</v>
      </c>
      <c r="I316" s="39" t="str">
        <f>"Q24050972"&amp;"-"&amp;"06"&amp;"-"&amp;C316&amp;"-"&amp;D316&amp;"-"&amp;E316&amp;"-"&amp;F316</f>
        <v>Q24050972-06-6260-E-SLD-0002</v>
      </c>
      <c r="J316" s="39" t="s">
        <v>322</v>
      </c>
      <c r="K316" s="33" t="str">
        <f>VLOOKUP(C316,'PPE WBS Codes'!$E$3:$F$79,2,0)</f>
        <v>Emergency Power Generation (Main Plant)</v>
      </c>
      <c r="L316" s="39" t="s">
        <v>666</v>
      </c>
      <c r="M316" s="39" t="s">
        <v>663</v>
      </c>
      <c r="N316" s="33" t="str">
        <f t="shared" si="38"/>
        <v>Emergency Power Generation (Main Plant) -  Auxiliary 400V AC Panel - Single Line Diagram - Sht 1 of 3</v>
      </c>
      <c r="O316" s="134"/>
      <c r="P316" s="134"/>
      <c r="Q316" s="33" t="str">
        <f>IFERROR(VLOOKUP(PPE_PH1_CDDL[[#This Row],[RDMC Document Number]],[3]Docs!$B:$F,4,0),"No Placeholder Yet")</f>
        <v>RES - Reserved Placeholder</v>
      </c>
      <c r="R316" s="33" t="str">
        <f>IFERROR(VLOOKUP(PPE_PH1_CDDL[[#This Row],[RDMC Document Number]],[3]Docs!$B:$F,5,0),"No Placeholder Yet")</f>
        <v>Pending</v>
      </c>
      <c r="S316" s="137">
        <f t="shared" si="37"/>
        <v>0</v>
      </c>
      <c r="T316" s="39" t="s">
        <v>190</v>
      </c>
      <c r="U316" s="39"/>
      <c r="V316" s="12" t="s">
        <v>57</v>
      </c>
      <c r="W316" s="39" t="s">
        <v>666</v>
      </c>
      <c r="X316" s="33" t="s">
        <v>663</v>
      </c>
      <c r="Y316" s="39"/>
      <c r="Z316" s="39"/>
      <c r="AA316" s="39"/>
      <c r="AB316" s="152" t="s">
        <v>3165</v>
      </c>
    </row>
    <row r="317" spans="1:28" ht="21.75" customHeight="1" x14ac:dyDescent="0.25">
      <c r="A317" s="37" t="s">
        <v>30</v>
      </c>
      <c r="B317" s="37" t="s">
        <v>31</v>
      </c>
      <c r="C317" s="39">
        <v>6260</v>
      </c>
      <c r="D317" s="39" t="s">
        <v>52</v>
      </c>
      <c r="E317" s="39" t="s">
        <v>662</v>
      </c>
      <c r="F317" s="128" t="s">
        <v>48</v>
      </c>
      <c r="G317" s="39" t="s">
        <v>35</v>
      </c>
      <c r="H317" s="39" t="str">
        <f t="shared" si="39"/>
        <v>6105AK124-6260-ESLD-0003</v>
      </c>
      <c r="I317" s="39" t="str">
        <f>"Q24050972"&amp;"-"&amp;"06"&amp;"-"&amp;C317&amp;"-"&amp;D317&amp;"-"&amp;E317&amp;"-"&amp;F317</f>
        <v>Q24050972-06-6260-E-SLD-0003</v>
      </c>
      <c r="J317" s="39" t="s">
        <v>196</v>
      </c>
      <c r="K317" s="33" t="str">
        <f>VLOOKUP(C317,'PPE WBS Codes'!$E$3:$F$79,2,0)</f>
        <v>Emergency Power Generation (Main Plant)</v>
      </c>
      <c r="L317" s="39" t="s">
        <v>666</v>
      </c>
      <c r="M317" s="39" t="s">
        <v>663</v>
      </c>
      <c r="N317" s="33" t="str">
        <f t="shared" si="38"/>
        <v>Emergency Power Generation (Main Plant) -  Auxiliary 400V AC Panel - Single Line Diagram - Sht 2 of 3</v>
      </c>
      <c r="O317" s="134"/>
      <c r="P317" s="134"/>
      <c r="Q317" s="33" t="str">
        <f>IFERROR(VLOOKUP(PPE_PH1_CDDL[[#This Row],[RDMC Document Number]],[3]Docs!$B:$F,4,0),"No Placeholder Yet")</f>
        <v>RES - Reserved Placeholder</v>
      </c>
      <c r="R317" s="33" t="str">
        <f>IFERROR(VLOOKUP(PPE_PH1_CDDL[[#This Row],[RDMC Document Number]],[3]Docs!$B:$F,5,0),"No Placeholder Yet")</f>
        <v>Pending</v>
      </c>
      <c r="S317" s="137">
        <f t="shared" si="37"/>
        <v>0</v>
      </c>
      <c r="T317" s="39" t="s">
        <v>190</v>
      </c>
      <c r="U317" s="39"/>
      <c r="V317" s="12" t="s">
        <v>57</v>
      </c>
      <c r="W317" s="39" t="s">
        <v>666</v>
      </c>
      <c r="X317" s="33" t="s">
        <v>663</v>
      </c>
      <c r="Y317" s="39"/>
      <c r="Z317" s="39"/>
      <c r="AA317" s="39"/>
      <c r="AB317" s="152" t="s">
        <v>3165</v>
      </c>
    </row>
    <row r="318" spans="1:28" ht="21.75" customHeight="1" x14ac:dyDescent="0.25">
      <c r="A318" s="37" t="s">
        <v>30</v>
      </c>
      <c r="B318" s="37" t="s">
        <v>31</v>
      </c>
      <c r="C318" s="39">
        <v>6260</v>
      </c>
      <c r="D318" s="39" t="s">
        <v>52</v>
      </c>
      <c r="E318" s="39" t="s">
        <v>662</v>
      </c>
      <c r="F318" s="128" t="s">
        <v>50</v>
      </c>
      <c r="G318" s="39" t="s">
        <v>35</v>
      </c>
      <c r="H318" s="39" t="str">
        <f t="shared" si="39"/>
        <v>6105AK124-6260-ESLD-0004</v>
      </c>
      <c r="I318" s="39" t="str">
        <f>"Q24050972"&amp;"-"&amp;"06"&amp;"-"&amp;C318&amp;"-"&amp;D318&amp;"-"&amp;E318&amp;"-"&amp;F318</f>
        <v>Q24050972-06-6260-E-SLD-0004</v>
      </c>
      <c r="J318" s="39" t="s">
        <v>193</v>
      </c>
      <c r="K318" s="33" t="str">
        <f>VLOOKUP(C318,'PPE WBS Codes'!$E$3:$F$79,2,0)</f>
        <v>Emergency Power Generation (Main Plant)</v>
      </c>
      <c r="L318" s="39" t="s">
        <v>666</v>
      </c>
      <c r="M318" s="39" t="s">
        <v>663</v>
      </c>
      <c r="N318" s="33" t="str">
        <f t="shared" si="38"/>
        <v>Emergency Power Generation (Main Plant) -  Auxiliary 400V AC Panel - Single Line Diagram - Sht 3 of 3</v>
      </c>
      <c r="O318" s="134"/>
      <c r="P318" s="134"/>
      <c r="Q318" s="33" t="str">
        <f>IFERROR(VLOOKUP(PPE_PH1_CDDL[[#This Row],[RDMC Document Number]],[3]Docs!$B:$F,4,0),"No Placeholder Yet")</f>
        <v>RES - Reserved Placeholder</v>
      </c>
      <c r="R318" s="33" t="str">
        <f>IFERROR(VLOOKUP(PPE_PH1_CDDL[[#This Row],[RDMC Document Number]],[3]Docs!$B:$F,5,0),"No Placeholder Yet")</f>
        <v>Pending</v>
      </c>
      <c r="S318" s="137">
        <f t="shared" si="37"/>
        <v>0</v>
      </c>
      <c r="T318" s="39" t="s">
        <v>190</v>
      </c>
      <c r="U318" s="39"/>
      <c r="V318" s="12" t="s">
        <v>57</v>
      </c>
      <c r="W318" s="39" t="s">
        <v>666</v>
      </c>
      <c r="X318" s="33" t="s">
        <v>663</v>
      </c>
      <c r="Y318" s="39"/>
      <c r="Z318" s="39"/>
      <c r="AA318" s="39"/>
      <c r="AB318" s="152" t="s">
        <v>3165</v>
      </c>
    </row>
    <row r="319" spans="1:28" ht="21.75" customHeight="1" x14ac:dyDescent="0.25">
      <c r="A319" s="37" t="s">
        <v>30</v>
      </c>
      <c r="B319" s="37" t="s">
        <v>31</v>
      </c>
      <c r="C319" s="39">
        <v>6280</v>
      </c>
      <c r="D319" s="39" t="s">
        <v>52</v>
      </c>
      <c r="E319" s="39" t="s">
        <v>662</v>
      </c>
      <c r="F319" s="39" t="s">
        <v>34</v>
      </c>
      <c r="G319" s="39" t="s">
        <v>35</v>
      </c>
      <c r="H319" s="39" t="str">
        <f t="shared" si="39"/>
        <v>6105AK124-6280-ESLD-0001</v>
      </c>
      <c r="I319" s="39" t="str">
        <f>"Q24050972"&amp;"-"&amp;"06"&amp;"-"&amp;C319&amp;"-"&amp;D319&amp;"-"&amp;E319&amp;"-"&amp;F319</f>
        <v>Q24050972-06-6280-E-SLD-0001</v>
      </c>
      <c r="J319" s="39" t="s">
        <v>62</v>
      </c>
      <c r="K319" s="33" t="str">
        <f>VLOOKUP(C319,'PPE WBS Codes'!$E$3:$F$79,2,0)</f>
        <v>Medium Voltage (33 kV) Overhead Powerlines</v>
      </c>
      <c r="L319" s="39" t="s">
        <v>667</v>
      </c>
      <c r="M319" s="39" t="s">
        <v>663</v>
      </c>
      <c r="N319" s="33" t="str">
        <f t="shared" si="38"/>
        <v>Medium Voltage (33 kV) Overhead Powerlines - Primary Electrical Reticulation Network - 33kV Open Pit Substation - Single Line Diagram - Sht 1 of 1</v>
      </c>
      <c r="O319" s="134"/>
      <c r="Q319" s="33" t="str">
        <f>IFERROR(VLOOKUP(PPE_PH1_CDDL[[#This Row],[RDMC Document Number]],[3]Docs!$B:$F,4,0),"No Placeholder Yet")</f>
        <v>RES - Reserved Placeholder</v>
      </c>
      <c r="R319" s="33" t="str">
        <f>IFERROR(VLOOKUP(PPE_PH1_CDDL[[#This Row],[RDMC Document Number]],[3]Docs!$B:$F,5,0),"No Placeholder Yet")</f>
        <v>Pending</v>
      </c>
      <c r="S319" s="137">
        <f t="shared" si="37"/>
        <v>0</v>
      </c>
      <c r="T319" s="39" t="s">
        <v>668</v>
      </c>
      <c r="U319" s="39"/>
      <c r="V319" s="12" t="s">
        <v>57</v>
      </c>
      <c r="W319" s="39" t="s">
        <v>86</v>
      </c>
      <c r="X319" s="33" t="s">
        <v>669</v>
      </c>
      <c r="Y319" s="39"/>
      <c r="Z319" s="39"/>
      <c r="AA319" s="39"/>
      <c r="AB319" s="152" t="s">
        <v>3165</v>
      </c>
    </row>
    <row r="320" spans="1:28" ht="21.75" customHeight="1" x14ac:dyDescent="0.25">
      <c r="A320" s="37" t="s">
        <v>30</v>
      </c>
      <c r="B320" s="37" t="s">
        <v>31</v>
      </c>
      <c r="C320" s="39">
        <v>6286</v>
      </c>
      <c r="D320" s="39" t="s">
        <v>52</v>
      </c>
      <c r="E320" s="39" t="s">
        <v>662</v>
      </c>
      <c r="F320" s="128" t="s">
        <v>34</v>
      </c>
      <c r="G320" s="39" t="s">
        <v>35</v>
      </c>
      <c r="H320" s="39" t="str">
        <f t="shared" si="39"/>
        <v>6105AK124-6286-ESLD-0001</v>
      </c>
      <c r="I320" s="39" t="str">
        <f>"Q24050972"&amp;"-"&amp;"07"&amp;"-"&amp;C320&amp;"-"&amp;D320&amp;"-"&amp;E320&amp;"-"&amp;F320</f>
        <v>Q24050972-07-6286-E-SLD-0001</v>
      </c>
      <c r="J320" s="39" t="s">
        <v>62</v>
      </c>
      <c r="K320" s="33" t="str">
        <f>VLOOKUP(C320,'PPE WBS Codes'!$E$3:$F$79,2,0)</f>
        <v>Primary Crushing</v>
      </c>
      <c r="L320" s="39" t="s">
        <v>194</v>
      </c>
      <c r="M320" s="39" t="s">
        <v>663</v>
      </c>
      <c r="N320" s="33" t="str">
        <f t="shared" si="38"/>
        <v>Primary Crushing - Auxiliary 400V AC Panel 2 - Single Line Diagram - Sht 1 of 1</v>
      </c>
      <c r="O320" s="134"/>
      <c r="P320" s="134"/>
      <c r="Q320" s="33" t="str">
        <f>IFERROR(VLOOKUP(PPE_PH1_CDDL[[#This Row],[RDMC Document Number]],[3]Docs!$B:$F,4,0),"No Placeholder Yet")</f>
        <v>RES - Reserved Placeholder</v>
      </c>
      <c r="R320" s="33" t="str">
        <f>IFERROR(VLOOKUP(PPE_PH1_CDDL[[#This Row],[RDMC Document Number]],[3]Docs!$B:$F,5,0),"No Placeholder Yet")</f>
        <v>Pending</v>
      </c>
      <c r="S320" s="137">
        <f t="shared" si="37"/>
        <v>0</v>
      </c>
      <c r="T320" s="39" t="s">
        <v>56</v>
      </c>
      <c r="U320" s="39"/>
      <c r="V320" s="12" t="s">
        <v>57</v>
      </c>
      <c r="W320" s="39" t="s">
        <v>194</v>
      </c>
      <c r="X320" s="33" t="s">
        <v>663</v>
      </c>
      <c r="Y320" s="39"/>
      <c r="Z320" s="39"/>
      <c r="AA320" s="39"/>
      <c r="AB320" s="152" t="s">
        <v>3165</v>
      </c>
    </row>
    <row r="321" spans="1:28" ht="24" customHeight="1" x14ac:dyDescent="0.25">
      <c r="A321" s="37" t="s">
        <v>30</v>
      </c>
      <c r="B321" s="37" t="s">
        <v>31</v>
      </c>
      <c r="C321" s="39">
        <v>6200</v>
      </c>
      <c r="D321" s="39" t="s">
        <v>52</v>
      </c>
      <c r="E321" s="39" t="s">
        <v>662</v>
      </c>
      <c r="F321" s="128" t="s">
        <v>187</v>
      </c>
      <c r="G321" s="39" t="s">
        <v>35</v>
      </c>
      <c r="H321" s="39" t="str">
        <f t="shared" si="39"/>
        <v>6105AK124-6200-ESLD-0011</v>
      </c>
      <c r="I321" s="39" t="str">
        <f t="shared" ref="I321:I325" si="40">"Q24050972"&amp;"-"&amp;"10"&amp;"-"&amp;C321&amp;"-"&amp;D321&amp;"-"&amp;E321&amp;"-"&amp;F321</f>
        <v>Q24050972-10-6200-E-SLD-0011</v>
      </c>
      <c r="J321" s="39" t="s">
        <v>670</v>
      </c>
      <c r="K321" s="33" t="str">
        <f>VLOOKUP(C321,'PPE WBS Codes'!$E$3:$F$79,2,0)</f>
        <v>On-Site Power Supply and Transmission</v>
      </c>
      <c r="L321" s="39" t="s">
        <v>671</v>
      </c>
      <c r="M321" s="39" t="s">
        <v>86</v>
      </c>
      <c r="N321" s="33" t="str">
        <f t="shared" si="38"/>
        <v>On-Site Power Supply and Transmission - Single Line Diagram Index - Primary Electrical Reticulation Network - Sht.1 of 4</v>
      </c>
      <c r="O321" s="134"/>
      <c r="P321" s="134"/>
      <c r="Q321" s="33" t="str">
        <f>IFERROR(VLOOKUP(PPE_PH1_CDDL[[#This Row],[RDMC Document Number]],[3]Docs!$B:$F,4,0),"No Placeholder Yet")</f>
        <v>RES - Reserved Placeholder</v>
      </c>
      <c r="R321" s="33" t="str">
        <f>IFERROR(VLOOKUP(PPE_PH1_CDDL[[#This Row],[RDMC Document Number]],[3]Docs!$B:$F,5,0),"No Placeholder Yet")</f>
        <v>Pending</v>
      </c>
      <c r="S321" s="163">
        <f t="shared" si="37"/>
        <v>0</v>
      </c>
      <c r="T321" s="39" t="s">
        <v>106</v>
      </c>
      <c r="U321" s="39"/>
      <c r="V321" s="178">
        <v>46157</v>
      </c>
      <c r="W321" s="39" t="s">
        <v>86</v>
      </c>
      <c r="X321" s="33" t="s">
        <v>663</v>
      </c>
      <c r="Y321" s="39"/>
      <c r="Z321" s="39"/>
      <c r="AA321" s="39"/>
      <c r="AB321" s="152" t="s">
        <v>3165</v>
      </c>
    </row>
    <row r="322" spans="1:28" ht="24" customHeight="1" x14ac:dyDescent="0.25">
      <c r="A322" s="37" t="s">
        <v>30</v>
      </c>
      <c r="B322" s="37" t="s">
        <v>31</v>
      </c>
      <c r="C322" s="39">
        <v>6200</v>
      </c>
      <c r="D322" s="39" t="s">
        <v>52</v>
      </c>
      <c r="E322" s="39" t="s">
        <v>662</v>
      </c>
      <c r="F322" s="128" t="s">
        <v>213</v>
      </c>
      <c r="G322" s="39" t="s">
        <v>35</v>
      </c>
      <c r="H322" s="39" t="str">
        <f t="shared" si="39"/>
        <v>6105AK124-6200-ESLD-0012</v>
      </c>
      <c r="I322" s="39" t="str">
        <f t="shared" si="40"/>
        <v>Q24050972-10-6200-E-SLD-0012</v>
      </c>
      <c r="J322" s="39" t="s">
        <v>672</v>
      </c>
      <c r="K322" s="33" t="str">
        <f>VLOOKUP(C322,'PPE WBS Codes'!$E$3:$F$79,2,0)</f>
        <v>On-Site Power Supply and Transmission</v>
      </c>
      <c r="L322" s="39" t="s">
        <v>673</v>
      </c>
      <c r="M322" s="39" t="s">
        <v>86</v>
      </c>
      <c r="N322" s="33" t="str">
        <f t="shared" si="38"/>
        <v>On-Site Power Supply and Transmission - Single Line Diagram Legend - Primary Electrical Reticulation Network - Sht. 2 of 4</v>
      </c>
      <c r="O322" s="134"/>
      <c r="P322" s="134"/>
      <c r="Q322" s="33" t="str">
        <f>IFERROR(VLOOKUP(PPE_PH1_CDDL[[#This Row],[RDMC Document Number]],[3]Docs!$B:$F,4,0),"No Placeholder Yet")</f>
        <v>RES - Reserved Placeholder</v>
      </c>
      <c r="R322" s="33" t="str">
        <f>IFERROR(VLOOKUP(PPE_PH1_CDDL[[#This Row],[RDMC Document Number]],[3]Docs!$B:$F,5,0),"No Placeholder Yet")</f>
        <v>Pending</v>
      </c>
      <c r="S322" s="163">
        <f t="shared" si="37"/>
        <v>0</v>
      </c>
      <c r="T322" s="39" t="s">
        <v>106</v>
      </c>
      <c r="U322" s="39"/>
      <c r="V322" s="178">
        <v>46157</v>
      </c>
      <c r="W322" s="39" t="s">
        <v>86</v>
      </c>
      <c r="X322" s="33" t="s">
        <v>663</v>
      </c>
      <c r="Y322" s="39"/>
      <c r="Z322" s="39"/>
      <c r="AA322" s="39"/>
      <c r="AB322" s="152" t="s">
        <v>3165</v>
      </c>
    </row>
    <row r="323" spans="1:28" ht="21.75" customHeight="1" x14ac:dyDescent="0.25">
      <c r="A323" s="37" t="s">
        <v>30</v>
      </c>
      <c r="B323" s="37" t="s">
        <v>31</v>
      </c>
      <c r="C323" s="39">
        <v>6200</v>
      </c>
      <c r="D323" s="39" t="s">
        <v>52</v>
      </c>
      <c r="E323" s="39" t="s">
        <v>662</v>
      </c>
      <c r="F323" s="128" t="s">
        <v>215</v>
      </c>
      <c r="G323" s="39" t="s">
        <v>35</v>
      </c>
      <c r="H323" s="39" t="str">
        <f t="shared" si="39"/>
        <v>6105AK124-6200-ESLD-0013</v>
      </c>
      <c r="I323" s="39" t="str">
        <f t="shared" si="40"/>
        <v>Q24050972-10-6200-E-SLD-0013</v>
      </c>
      <c r="J323" s="39" t="s">
        <v>674</v>
      </c>
      <c r="K323" s="33" t="str">
        <f>VLOOKUP(C323,'PPE WBS Codes'!$E$3:$F$79,2,0)</f>
        <v>On-Site Power Supply and Transmission</v>
      </c>
      <c r="L323" s="39" t="s">
        <v>675</v>
      </c>
      <c r="M323" s="39" t="s">
        <v>86</v>
      </c>
      <c r="N323" s="33" t="str">
        <f t="shared" si="38"/>
        <v>On-Site Power Supply and Transmission - Single Line Diagram of Primary Network Overall  - Primary Electrical Reticulation Network - Sht. 3 of 4</v>
      </c>
      <c r="O323" s="134"/>
      <c r="P323" s="134"/>
      <c r="Q323" s="33" t="str">
        <f>IFERROR(VLOOKUP(PPE_PH1_CDDL[[#This Row],[RDMC Document Number]],[3]Docs!$B:$F,4,0),"No Placeholder Yet")</f>
        <v>RES - Reserved Placeholder</v>
      </c>
      <c r="R323" s="33" t="str">
        <f>IFERROR(VLOOKUP(PPE_PH1_CDDL[[#This Row],[RDMC Document Number]],[3]Docs!$B:$F,5,0),"No Placeholder Yet")</f>
        <v>Pending</v>
      </c>
      <c r="S323" s="163">
        <f t="shared" si="37"/>
        <v>0</v>
      </c>
      <c r="T323" s="39" t="s">
        <v>106</v>
      </c>
      <c r="U323" s="39"/>
      <c r="V323" s="178">
        <v>46157</v>
      </c>
      <c r="W323" s="39" t="s">
        <v>86</v>
      </c>
      <c r="X323" s="33" t="s">
        <v>663</v>
      </c>
      <c r="Y323" s="39"/>
      <c r="Z323" s="39"/>
      <c r="AA323" s="39"/>
      <c r="AB323" s="152" t="s">
        <v>3165</v>
      </c>
    </row>
    <row r="324" spans="1:28" ht="21.75" customHeight="1" x14ac:dyDescent="0.25">
      <c r="A324" s="37" t="s">
        <v>30</v>
      </c>
      <c r="B324" s="37" t="s">
        <v>31</v>
      </c>
      <c r="C324" s="39">
        <v>6200</v>
      </c>
      <c r="D324" s="39" t="s">
        <v>52</v>
      </c>
      <c r="E324" s="39" t="s">
        <v>662</v>
      </c>
      <c r="F324" s="128" t="s">
        <v>143</v>
      </c>
      <c r="G324" s="39" t="s">
        <v>35</v>
      </c>
      <c r="H324" s="39" t="str">
        <f t="shared" si="39"/>
        <v>6105AK124-6200-ESLD-0017</v>
      </c>
      <c r="I324" s="39" t="str">
        <f t="shared" si="40"/>
        <v>Q24050972-10-6200-E-SLD-0017</v>
      </c>
      <c r="J324" s="39" t="s">
        <v>676</v>
      </c>
      <c r="K324" s="33" t="str">
        <f>VLOOKUP(C324,'PPE WBS Codes'!$E$3:$F$79,2,0)</f>
        <v>On-Site Power Supply and Transmission</v>
      </c>
      <c r="L324" s="39" t="s">
        <v>677</v>
      </c>
      <c r="M324" s="39" t="s">
        <v>86</v>
      </c>
      <c r="N324" s="33" t="str">
        <f t="shared" si="38"/>
        <v>On-Site Power Supply and Transmission - Single Line Diagram of Primary Network Overal - Primary Electrical Reticulation Network - Sht. 4 of 4</v>
      </c>
      <c r="O324" s="134"/>
      <c r="P324" s="134"/>
      <c r="Q324" s="33" t="str">
        <f>IFERROR(VLOOKUP(PPE_PH1_CDDL[[#This Row],[RDMC Document Number]],[3]Docs!$B:$F,4,0),"No Placeholder Yet")</f>
        <v>RES - Reserved Placeholder</v>
      </c>
      <c r="R324" s="33" t="str">
        <f>IFERROR(VLOOKUP(PPE_PH1_CDDL[[#This Row],[RDMC Document Number]],[3]Docs!$B:$F,5,0),"No Placeholder Yet")</f>
        <v>Pending</v>
      </c>
      <c r="S324" s="163">
        <f t="shared" si="37"/>
        <v>0</v>
      </c>
      <c r="T324" s="39" t="s">
        <v>106</v>
      </c>
      <c r="U324" s="39"/>
      <c r="V324" s="178">
        <v>46157</v>
      </c>
      <c r="W324" s="39" t="s">
        <v>86</v>
      </c>
      <c r="X324" s="33" t="s">
        <v>663</v>
      </c>
      <c r="Y324" s="39"/>
      <c r="Z324" s="39"/>
      <c r="AA324" s="39"/>
      <c r="AB324" s="152" t="s">
        <v>3165</v>
      </c>
    </row>
    <row r="325" spans="1:28" ht="21.75" customHeight="1" x14ac:dyDescent="0.25">
      <c r="A325" s="37" t="s">
        <v>30</v>
      </c>
      <c r="B325" s="37" t="s">
        <v>31</v>
      </c>
      <c r="C325" s="39">
        <v>6262</v>
      </c>
      <c r="D325" s="39" t="s">
        <v>52</v>
      </c>
      <c r="E325" s="39" t="s">
        <v>662</v>
      </c>
      <c r="F325" s="128" t="s">
        <v>34</v>
      </c>
      <c r="G325" s="39" t="s">
        <v>35</v>
      </c>
      <c r="H325" s="39" t="str">
        <f t="shared" si="39"/>
        <v>6105AK124-6262-ESLD-0001</v>
      </c>
      <c r="I325" s="39" t="str">
        <f t="shared" si="40"/>
        <v>Q24050972-10-6262-E-SLD-0001</v>
      </c>
      <c r="J325" s="39" t="s">
        <v>62</v>
      </c>
      <c r="K325" s="33" t="str">
        <f>VLOOKUP(C325,'PPE WBS Codes'!$E$3:$F$79,2,0)</f>
        <v>Emergency Power Substation 1 and Control Room 1</v>
      </c>
      <c r="L325" s="39" t="s">
        <v>112</v>
      </c>
      <c r="M325" s="39" t="s">
        <v>679</v>
      </c>
      <c r="N325" s="33" t="str">
        <f t="shared" si="38"/>
        <v>Emergency Power Substation 1 and Control Room 1 - Emergency Power Generation - Auxiliary Supply - Single Line Diagram - Sht 1 of 1</v>
      </c>
      <c r="O325" s="134"/>
      <c r="P325" s="134"/>
      <c r="Q325" s="33" t="str">
        <f>IFERROR(VLOOKUP(PPE_PH1_CDDL[[#This Row],[RDMC Document Number]],[3]Docs!$B:$F,4,0),"No Placeholder Yet")</f>
        <v>RES - Reserved Placeholder</v>
      </c>
      <c r="R325" s="33" t="str">
        <f>IFERROR(VLOOKUP(PPE_PH1_CDDL[[#This Row],[RDMC Document Number]],[3]Docs!$B:$F,5,0),"No Placeholder Yet")</f>
        <v>Pending</v>
      </c>
      <c r="S325" s="137">
        <f t="shared" si="37"/>
        <v>0</v>
      </c>
      <c r="T325" s="39" t="s">
        <v>190</v>
      </c>
      <c r="U325" s="39"/>
      <c r="V325" s="178">
        <v>46203</v>
      </c>
      <c r="W325" s="39" t="s">
        <v>112</v>
      </c>
      <c r="X325" s="33" t="s">
        <v>679</v>
      </c>
      <c r="Y325" s="39"/>
      <c r="Z325" s="39"/>
      <c r="AA325" s="39"/>
      <c r="AB325" s="152" t="s">
        <v>3165</v>
      </c>
    </row>
    <row r="326" spans="1:28" ht="21.75" customHeight="1" x14ac:dyDescent="0.25">
      <c r="A326" s="37" t="s">
        <v>30</v>
      </c>
      <c r="B326" s="37" t="s">
        <v>31</v>
      </c>
      <c r="C326" s="39">
        <v>6286</v>
      </c>
      <c r="D326" s="39" t="s">
        <v>52</v>
      </c>
      <c r="E326" s="39" t="s">
        <v>662</v>
      </c>
      <c r="F326" s="128" t="s">
        <v>46</v>
      </c>
      <c r="G326" s="39">
        <v>0</v>
      </c>
      <c r="H326" s="39" t="str">
        <f t="shared" si="39"/>
        <v>6105AK124-6286-ESLD-0002</v>
      </c>
      <c r="I326" s="39" t="str">
        <f>"Q24050972"&amp;"-"&amp;"07"&amp;"-"&amp;C326&amp;"-"&amp;D326&amp;"-"&amp;E326&amp;"-"&amp;F326</f>
        <v>Q24050972-07-6286-E-SLD-0002</v>
      </c>
      <c r="J326" s="39" t="s">
        <v>635</v>
      </c>
      <c r="K326" s="33" t="str">
        <f>VLOOKUP(C326,'PPE WBS Codes'!$E$3:$F$79,2,0)</f>
        <v>Primary Crushing</v>
      </c>
      <c r="L326" s="39" t="s">
        <v>680</v>
      </c>
      <c r="M326" s="39" t="s">
        <v>681</v>
      </c>
      <c r="N326" s="33" t="str">
        <f t="shared" si="38"/>
        <v>Primary Crushing - 11kV Open Pit Mining Substation - Primary Electrical Reticulation Network - Single Line Diagram - Sht. 1 of 1</v>
      </c>
      <c r="O326" s="134">
        <v>45957</v>
      </c>
      <c r="P326" s="134">
        <v>45968</v>
      </c>
      <c r="Q326" s="33" t="str">
        <f>IFERROR(VLOOKUP(PPE_PH1_CDDL[[#This Row],[RDMC Document Number]],[3]Docs!$B:$F,4,0),"No Placeholder Yet")</f>
        <v>IFD - Issued for Design</v>
      </c>
      <c r="R326" s="33" t="str">
        <f>IFERROR(VLOOKUP(PPE_PH1_CDDL[[#This Row],[RDMC Document Number]],[3]Docs!$B:$F,5,0),"No Placeholder Yet")</f>
        <v>Pending</v>
      </c>
      <c r="S326" s="137">
        <f t="shared" si="37"/>
        <v>0.66670000000000007</v>
      </c>
      <c r="T326" s="39" t="s">
        <v>190</v>
      </c>
      <c r="U326" s="39"/>
      <c r="V326" s="33"/>
      <c r="W326" s="39" t="s">
        <v>680</v>
      </c>
      <c r="X326" s="33" t="s">
        <v>86</v>
      </c>
      <c r="Y326" s="39"/>
      <c r="Z326" s="39"/>
      <c r="AA326" s="39"/>
      <c r="AB326" s="152" t="s">
        <v>3165</v>
      </c>
    </row>
    <row r="327" spans="1:28" ht="21.75" customHeight="1" x14ac:dyDescent="0.25">
      <c r="A327" s="37" t="s">
        <v>30</v>
      </c>
      <c r="B327" s="37" t="s">
        <v>31</v>
      </c>
      <c r="C327" s="39">
        <v>6286</v>
      </c>
      <c r="D327" s="39" t="s">
        <v>52</v>
      </c>
      <c r="E327" s="39" t="s">
        <v>662</v>
      </c>
      <c r="F327" s="128" t="s">
        <v>48</v>
      </c>
      <c r="G327" s="39">
        <v>0</v>
      </c>
      <c r="H327" s="39" t="str">
        <f t="shared" si="39"/>
        <v>6105AK124-6286-ESLD-0003</v>
      </c>
      <c r="I327" s="39" t="str">
        <f>"Q24050972"&amp;"-"&amp;"07"&amp;"-"&amp;C327&amp;"-"&amp;D327&amp;"-"&amp;E327&amp;"-"&amp;F327</f>
        <v>Q24050972-07-6286-E-SLD-0003</v>
      </c>
      <c r="J327" s="39" t="s">
        <v>635</v>
      </c>
      <c r="K327" s="33" t="str">
        <f>VLOOKUP(C327,'PPE WBS Codes'!$E$3:$F$79,2,0)</f>
        <v>Primary Crushing</v>
      </c>
      <c r="L327" s="39" t="s">
        <v>682</v>
      </c>
      <c r="M327" s="39" t="s">
        <v>681</v>
      </c>
      <c r="N327" s="33" t="str">
        <f t="shared" si="38"/>
        <v>Primary Crushing - 33kV Open Pit Mining Substation - Primary Electrical Reticulation Network - Single Line Diagram - Sht. 1 of 1</v>
      </c>
      <c r="O327" s="134">
        <v>45957</v>
      </c>
      <c r="P327" s="134">
        <v>45968</v>
      </c>
      <c r="Q327" s="33" t="str">
        <f>IFERROR(VLOOKUP(PPE_PH1_CDDL[[#This Row],[RDMC Document Number]],[3]Docs!$B:$F,4,0),"No Placeholder Yet")</f>
        <v>IFD - Issued for Design</v>
      </c>
      <c r="R327" s="33" t="str">
        <f>IFERROR(VLOOKUP(PPE_PH1_CDDL[[#This Row],[RDMC Document Number]],[3]Docs!$B:$F,5,0),"No Placeholder Yet")</f>
        <v>Pending</v>
      </c>
      <c r="S327" s="137">
        <f t="shared" si="37"/>
        <v>0.66670000000000007</v>
      </c>
      <c r="T327" s="39" t="s">
        <v>190</v>
      </c>
      <c r="U327" s="39"/>
      <c r="V327" s="12"/>
      <c r="W327" s="39" t="s">
        <v>682</v>
      </c>
      <c r="X327" s="33" t="s">
        <v>86</v>
      </c>
      <c r="Y327" s="39"/>
      <c r="Z327" s="39"/>
      <c r="AA327" s="39"/>
      <c r="AB327" s="152" t="s">
        <v>3165</v>
      </c>
    </row>
    <row r="328" spans="1:28" ht="21.75" customHeight="1" x14ac:dyDescent="0.25">
      <c r="A328" s="37" t="s">
        <v>30</v>
      </c>
      <c r="B328" s="37" t="s">
        <v>31</v>
      </c>
      <c r="C328" s="39">
        <v>6243</v>
      </c>
      <c r="D328" s="39" t="s">
        <v>52</v>
      </c>
      <c r="E328" s="39" t="s">
        <v>662</v>
      </c>
      <c r="F328" s="128" t="s">
        <v>46</v>
      </c>
      <c r="G328" s="39" t="s">
        <v>35</v>
      </c>
      <c r="H328" s="39" t="str">
        <f t="shared" si="39"/>
        <v>6105AK124-6243-ESLD-0002</v>
      </c>
      <c r="I328" s="39" t="str">
        <f>"Q24050972"&amp;"-"&amp;"07"&amp;"-"&amp;C328&amp;"-"&amp;D328&amp;"-"&amp;E328&amp;"-"&amp;F328</f>
        <v>Q24050972-07-6243-E-SLD-0002</v>
      </c>
      <c r="J328" s="39" t="s">
        <v>62</v>
      </c>
      <c r="K328" s="33" t="str">
        <f>VLOOKUP(C328,'PPE WBS Codes'!$E$3:$F$79,2,0)</f>
        <v>220/33 kV Plant Main Substation</v>
      </c>
      <c r="L328" s="39" t="s">
        <v>683</v>
      </c>
      <c r="M328" s="39" t="s">
        <v>681</v>
      </c>
      <c r="N328" s="33" t="str">
        <f t="shared" si="38"/>
        <v>220/33 kV Plant Main Substation - Main Consumer Plant Substation - Primary Electrical Reticulation Network - Single Line Diagram - Sht 1 of 1</v>
      </c>
      <c r="O328" s="134">
        <v>45957</v>
      </c>
      <c r="P328" s="134">
        <v>45968</v>
      </c>
      <c r="Q328" s="33" t="str">
        <f>IFERROR(VLOOKUP(PPE_PH1_CDDL[[#This Row],[RDMC Document Number]],[3]Docs!$B:$F,4,0),"No Placeholder Yet")</f>
        <v>IFD - Issued for Design</v>
      </c>
      <c r="R328" s="33" t="str">
        <f>IFERROR(VLOOKUP(PPE_PH1_CDDL[[#This Row],[RDMC Document Number]],[3]Docs!$B:$F,5,0),"No Placeholder Yet")</f>
        <v>Pending</v>
      </c>
      <c r="S328" s="137">
        <f t="shared" si="37"/>
        <v>0.66670000000000007</v>
      </c>
      <c r="T328" s="39" t="s">
        <v>190</v>
      </c>
      <c r="U328" s="39"/>
      <c r="V328" s="12"/>
      <c r="W328" s="39" t="s">
        <v>683</v>
      </c>
      <c r="X328" s="33" t="s">
        <v>684</v>
      </c>
      <c r="Y328" s="39"/>
      <c r="Z328" s="39"/>
      <c r="AA328" s="39"/>
      <c r="AB328" s="152" t="s">
        <v>3165</v>
      </c>
    </row>
    <row r="329" spans="1:28" ht="21.75" customHeight="1" x14ac:dyDescent="0.25">
      <c r="A329" s="37" t="s">
        <v>30</v>
      </c>
      <c r="B329" s="37" t="s">
        <v>31</v>
      </c>
      <c r="C329" s="39">
        <v>6286</v>
      </c>
      <c r="D329" s="39" t="s">
        <v>52</v>
      </c>
      <c r="E329" s="39" t="s">
        <v>662</v>
      </c>
      <c r="F329" s="128" t="s">
        <v>50</v>
      </c>
      <c r="G329" s="39" t="s">
        <v>35</v>
      </c>
      <c r="H329" s="39" t="str">
        <f t="shared" si="39"/>
        <v>6105AK124-6286-ESLD-0004</v>
      </c>
      <c r="I329" s="39" t="str">
        <f>"Q24050972"&amp;"-"&amp;"10"&amp;"-"&amp;C329&amp;"-"&amp;D329&amp;"-"&amp;E329&amp;"-"&amp;F329</f>
        <v>Q24050972-10-6286-E-SLD-0004</v>
      </c>
      <c r="J329" s="39" t="s">
        <v>635</v>
      </c>
      <c r="K329" s="33" t="str">
        <f>VLOOKUP(C329,'PPE WBS Codes'!$E$3:$F$79,2,0)</f>
        <v>Primary Crushing</v>
      </c>
      <c r="L329" s="39" t="s">
        <v>685</v>
      </c>
      <c r="M329" s="39" t="s">
        <v>663</v>
      </c>
      <c r="N329" s="33" t="str">
        <f t="shared" si="38"/>
        <v>Primary Crushing - Auxiliary Power Supply - Single Line Diagram - Sht. 1 of 1</v>
      </c>
      <c r="O329" s="39"/>
      <c r="P329" s="134"/>
      <c r="Q329" s="33" t="str">
        <f>IFERROR(VLOOKUP(PPE_PH1_CDDL[[#This Row],[RDMC Document Number]],[3]Docs!$B:$F,4,0),"No Placeholder Yet")</f>
        <v>RES - Reserved Placeholder</v>
      </c>
      <c r="R329" s="33" t="str">
        <f>IFERROR(VLOOKUP(PPE_PH1_CDDL[[#This Row],[RDMC Document Number]],[3]Docs!$B:$F,5,0),"No Placeholder Yet")</f>
        <v>Pending</v>
      </c>
      <c r="S329" s="137">
        <f t="shared" si="37"/>
        <v>0</v>
      </c>
      <c r="T329" s="39" t="s">
        <v>190</v>
      </c>
      <c r="U329" s="39"/>
      <c r="V329" s="178">
        <v>46203</v>
      </c>
      <c r="W329" s="126" t="s">
        <v>685</v>
      </c>
      <c r="X329" s="33" t="s">
        <v>663</v>
      </c>
      <c r="Y329" s="39"/>
      <c r="Z329" s="39"/>
      <c r="AA329" s="39"/>
      <c r="AB329" s="152" t="s">
        <v>3165</v>
      </c>
    </row>
    <row r="330" spans="1:28" ht="21.75" customHeight="1" x14ac:dyDescent="0.25">
      <c r="A330" s="37" t="s">
        <v>30</v>
      </c>
      <c r="B330" s="37" t="s">
        <v>31</v>
      </c>
      <c r="C330" s="39">
        <v>6251</v>
      </c>
      <c r="D330" s="39" t="s">
        <v>52</v>
      </c>
      <c r="E330" s="39" t="s">
        <v>662</v>
      </c>
      <c r="F330" s="128" t="s">
        <v>34</v>
      </c>
      <c r="G330" s="39" t="s">
        <v>35</v>
      </c>
      <c r="H330" s="39" t="str">
        <f t="shared" si="39"/>
        <v>6105AK124-6251-ESLD-0001</v>
      </c>
      <c r="I330" s="39" t="str">
        <f>"Q24050972"&amp;"-"&amp;"10"&amp;"-"&amp;C330&amp;"-"&amp;D330&amp;"-"&amp;E330&amp;"-"&amp;F330</f>
        <v>Q24050972-10-6251-E-SLD-0001</v>
      </c>
      <c r="J330" s="39" t="s">
        <v>686</v>
      </c>
      <c r="K330" s="33" t="str">
        <f>VLOOKUP(C330,'PPE WBS Codes'!$E$3:$F$79,2,0)</f>
        <v>Load Bank</v>
      </c>
      <c r="L330" s="39" t="s">
        <v>687</v>
      </c>
      <c r="M330" s="39" t="s">
        <v>86</v>
      </c>
      <c r="N330" s="33" t="str">
        <f t="shared" si="38"/>
        <v>Load Bank - 4125kVA, 11kV, 3-Phase Resistive and Inductive Loadbank - Primary Electrical Reticulation Network - Sht.1 of 1</v>
      </c>
      <c r="O330" s="134"/>
      <c r="P330" s="134"/>
      <c r="Q330" s="33" t="str">
        <f>IFERROR(VLOOKUP(PPE_PH1_CDDL[[#This Row],[RDMC Document Number]],[3]Docs!$B:$F,4,0),"No Placeholder Yet")</f>
        <v>RES - Reserved Placeholder</v>
      </c>
      <c r="R330" s="33" t="str">
        <f>IFERROR(VLOOKUP(PPE_PH1_CDDL[[#This Row],[RDMC Document Number]],[3]Docs!$B:$F,5,0),"No Placeholder Yet")</f>
        <v>Pending</v>
      </c>
      <c r="S330" s="137">
        <f t="shared" si="37"/>
        <v>0</v>
      </c>
      <c r="T330" s="39" t="s">
        <v>93</v>
      </c>
      <c r="U330" s="39"/>
      <c r="V330" s="178">
        <v>46157</v>
      </c>
      <c r="W330" s="39" t="s">
        <v>86</v>
      </c>
      <c r="X330" s="33" t="s">
        <v>687</v>
      </c>
      <c r="Y330" s="39"/>
      <c r="Z330" s="39"/>
      <c r="AA330" s="39"/>
      <c r="AB330" s="152" t="s">
        <v>3165</v>
      </c>
    </row>
    <row r="331" spans="1:28" ht="21.75" customHeight="1" x14ac:dyDescent="0.25">
      <c r="A331" s="37" t="s">
        <v>30</v>
      </c>
      <c r="B331" s="37" t="s">
        <v>31</v>
      </c>
      <c r="C331" s="39">
        <v>6292</v>
      </c>
      <c r="D331" s="39" t="s">
        <v>52</v>
      </c>
      <c r="E331" s="39" t="s">
        <v>662</v>
      </c>
      <c r="F331" s="128" t="s">
        <v>34</v>
      </c>
      <c r="G331" s="39" t="s">
        <v>35</v>
      </c>
      <c r="H331" s="39" t="str">
        <f t="shared" si="39"/>
        <v>6105AK124-6292-ESLD-0001</v>
      </c>
      <c r="I331" s="39" t="str">
        <f>"Q24050972"&amp;"-"&amp;"11"&amp;"-"&amp;C331&amp;"-"&amp;D331&amp;"-"&amp;E331&amp;"-"&amp;F331</f>
        <v>Q24050972-11-6292-E-SLD-0001</v>
      </c>
      <c r="J331" s="39"/>
      <c r="K331" s="33" t="str">
        <f>VLOOKUP(C331,'PPE WBS Codes'!$E$3:$F$79,2,0)</f>
        <v>11/33 kV Solar PV Substation 1 and Control Room 1</v>
      </c>
      <c r="L331" s="39" t="s">
        <v>688</v>
      </c>
      <c r="M331" s="39" t="s">
        <v>689</v>
      </c>
      <c r="N331" s="33" t="str">
        <f t="shared" ref="N331:N341" si="41">K331&amp;" - "&amp;L331&amp;" - "&amp;M331</f>
        <v xml:space="preserve">11/33 kV Solar PV Substation 1 and Control Room 1 - Primary Electrical Reticulation Network-Single Line Diagram  -  MV 33kV Solar PV </v>
      </c>
      <c r="O331" s="134"/>
      <c r="P331" s="134"/>
      <c r="Q331" s="33" t="str">
        <f>IFERROR(VLOOKUP(PPE_PH1_CDDL[[#This Row],[RDMC Document Number]],[3]Docs!$B:$F,4,0),"No Placeholder Yet")</f>
        <v>RES - Reserved Placeholder</v>
      </c>
      <c r="R331" s="33" t="str">
        <f>IFERROR(VLOOKUP(PPE_PH1_CDDL[[#This Row],[RDMC Document Number]],[3]Docs!$B:$F,5,0),"No Placeholder Yet")</f>
        <v>Pending</v>
      </c>
      <c r="S331" s="137">
        <f t="shared" si="37"/>
        <v>0</v>
      </c>
      <c r="T331" s="39" t="s">
        <v>93</v>
      </c>
      <c r="U331" s="39"/>
      <c r="V331" s="178">
        <v>46157</v>
      </c>
      <c r="W331" s="39" t="s">
        <v>86</v>
      </c>
      <c r="X331" s="33" t="s">
        <v>689</v>
      </c>
      <c r="Y331" s="39"/>
      <c r="Z331" s="39"/>
      <c r="AA331" s="39"/>
      <c r="AB331" s="152" t="s">
        <v>3165</v>
      </c>
    </row>
    <row r="332" spans="1:28" ht="21.75" customHeight="1" x14ac:dyDescent="0.25">
      <c r="A332" s="37" t="s">
        <v>30</v>
      </c>
      <c r="B332" s="37" t="s">
        <v>31</v>
      </c>
      <c r="C332" s="39">
        <v>6200</v>
      </c>
      <c r="D332" s="39" t="s">
        <v>52</v>
      </c>
      <c r="E332" s="39" t="s">
        <v>690</v>
      </c>
      <c r="F332" s="128" t="s">
        <v>34</v>
      </c>
      <c r="G332" s="39" t="s">
        <v>35</v>
      </c>
      <c r="H332" s="39" t="str">
        <f t="shared" si="39"/>
        <v>6105AK124-6200-ESOW-0001</v>
      </c>
      <c r="I332" s="39" t="str">
        <f>"Q24050972"&amp;"-"&amp;"07"&amp;"-"&amp;C332&amp;"-"&amp;D332&amp;"-"&amp;E332&amp;"-"&amp;F332</f>
        <v>Q24050972-07-6200-E-SOW-0001</v>
      </c>
      <c r="J332" s="39"/>
      <c r="K332" s="33" t="str">
        <f>VLOOKUP(C332,'PPE WBS Codes'!$E$3:$F$79,2,0)</f>
        <v>On-Site Power Supply and Transmission</v>
      </c>
      <c r="L332" s="39" t="s">
        <v>691</v>
      </c>
      <c r="M332" s="39" t="s">
        <v>692</v>
      </c>
      <c r="N332" s="33" t="str">
        <f t="shared" si="41"/>
        <v>On-Site Power Supply and Transmission - Power Transformers &amp; NER - Scope of Work</v>
      </c>
      <c r="O332" s="134"/>
      <c r="P332" s="134"/>
      <c r="Q332" s="33" t="str">
        <f>IFERROR(VLOOKUP(PPE_PH1_CDDL[[#This Row],[RDMC Document Number]],[3]Docs!$B:$F,4,0),"No Placeholder Yet")</f>
        <v>RES - Reserved Placeholder</v>
      </c>
      <c r="R332" s="33" t="str">
        <f>IFERROR(VLOOKUP(PPE_PH1_CDDL[[#This Row],[RDMC Document Number]],[3]Docs!$B:$F,5,0),"No Placeholder Yet")</f>
        <v>Pending</v>
      </c>
      <c r="S332" s="137">
        <f t="shared" si="37"/>
        <v>0</v>
      </c>
      <c r="T332" s="39" t="s">
        <v>56</v>
      </c>
      <c r="U332" s="39"/>
      <c r="V332" s="12" t="s">
        <v>57</v>
      </c>
      <c r="W332" s="39" t="s">
        <v>691</v>
      </c>
      <c r="X332" s="33" t="s">
        <v>692</v>
      </c>
      <c r="Y332" s="39"/>
      <c r="Z332" s="39"/>
      <c r="AA332" s="39"/>
      <c r="AB332" s="152" t="s">
        <v>3165</v>
      </c>
    </row>
    <row r="333" spans="1:28" ht="21.75" customHeight="1" x14ac:dyDescent="0.25">
      <c r="A333" s="37" t="s">
        <v>30</v>
      </c>
      <c r="B333" s="37" t="s">
        <v>31</v>
      </c>
      <c r="C333" s="39">
        <v>6243</v>
      </c>
      <c r="D333" s="39" t="s">
        <v>52</v>
      </c>
      <c r="E333" s="39" t="s">
        <v>690</v>
      </c>
      <c r="F333" s="39" t="s">
        <v>34</v>
      </c>
      <c r="G333" s="39" t="s">
        <v>35</v>
      </c>
      <c r="H333" s="39" t="str">
        <f t="shared" si="39"/>
        <v>6105AK124-6243-ESOW-0001</v>
      </c>
      <c r="I333" s="39" t="str">
        <f>"Q24050972"&amp;"-"&amp;"06"&amp;"-"&amp;C333&amp;"-"&amp;D333&amp;"-"&amp;E333&amp;"-"&amp;F333</f>
        <v>Q24050972-06-6243-E-SOW-0001</v>
      </c>
      <c r="J333" s="39"/>
      <c r="K333" s="33" t="str">
        <f>VLOOKUP(C333,'PPE WBS Codes'!$E$3:$F$79,2,0)</f>
        <v>220/33 kV Plant Main Substation</v>
      </c>
      <c r="L333" s="39" t="s">
        <v>693</v>
      </c>
      <c r="M333" s="39" t="s">
        <v>692</v>
      </c>
      <c r="N333" s="33" t="str">
        <f t="shared" si="41"/>
        <v>220/33 kV Plant Main Substation - MV 33KV GIS Switchgear and Switch Room - Scope of Work</v>
      </c>
      <c r="O333" s="134"/>
      <c r="P333" s="134"/>
      <c r="Q333" s="33" t="str">
        <f>IFERROR(VLOOKUP(PPE_PH1_CDDL[[#This Row],[RDMC Document Number]],[3]Docs!$B:$F,4,0),"No Placeholder Yet")</f>
        <v>RES - Reserved Placeholder</v>
      </c>
      <c r="R333" s="33" t="str">
        <f>IFERROR(VLOOKUP(PPE_PH1_CDDL[[#This Row],[RDMC Document Number]],[3]Docs!$B:$F,5,0),"No Placeholder Yet")</f>
        <v>Pending</v>
      </c>
      <c r="S333" s="137">
        <f t="shared" si="37"/>
        <v>0</v>
      </c>
      <c r="T333" s="39" t="s">
        <v>93</v>
      </c>
      <c r="U333" s="39"/>
      <c r="V333" s="12" t="s">
        <v>57</v>
      </c>
      <c r="W333" s="39" t="s">
        <v>694</v>
      </c>
      <c r="X333" s="33" t="s">
        <v>692</v>
      </c>
      <c r="Y333" s="39"/>
      <c r="Z333" s="39"/>
      <c r="AA333" s="39"/>
      <c r="AB333" s="152" t="s">
        <v>3165</v>
      </c>
    </row>
    <row r="334" spans="1:28" ht="21.75" customHeight="1" x14ac:dyDescent="0.25">
      <c r="A334" s="37" t="s">
        <v>30</v>
      </c>
      <c r="B334" s="37" t="s">
        <v>31</v>
      </c>
      <c r="C334" s="39">
        <v>6250</v>
      </c>
      <c r="D334" s="39" t="s">
        <v>52</v>
      </c>
      <c r="E334" s="39" t="s">
        <v>690</v>
      </c>
      <c r="F334" s="39" t="s">
        <v>34</v>
      </c>
      <c r="G334" s="39" t="s">
        <v>35</v>
      </c>
      <c r="H334" s="39" t="str">
        <f t="shared" si="39"/>
        <v>6105AK124-6250-ESOW-0001</v>
      </c>
      <c r="I334" s="39" t="str">
        <f>"Q24050972"&amp;"-"&amp;"07"&amp;"-"&amp;C334&amp;"-"&amp;D334&amp;"-"&amp;E334&amp;"-"&amp;F334</f>
        <v>Q24050972-07-6250-E-SOW-0001</v>
      </c>
      <c r="J334" s="39"/>
      <c r="K334" s="33" t="str">
        <f>VLOOKUP(C334,'PPE WBS Codes'!$E$3:$F$79,2,0)</f>
        <v>Power Conditioning Equipment</v>
      </c>
      <c r="L334" s="39" t="s">
        <v>624</v>
      </c>
      <c r="M334" s="39" t="s">
        <v>692</v>
      </c>
      <c r="N334" s="33" t="str">
        <f t="shared" si="41"/>
        <v>Power Conditioning Equipment - Synchronous Condenser - Scope of Work</v>
      </c>
      <c r="O334" s="134"/>
      <c r="P334" s="134"/>
      <c r="Q334" s="33" t="str">
        <f>IFERROR(VLOOKUP(PPE_PH1_CDDL[[#This Row],[RDMC Document Number]],[3]Docs!$B:$F,4,0),"No Placeholder Yet")</f>
        <v>RES - Reserved Placeholder</v>
      </c>
      <c r="R334" s="33" t="str">
        <f>IFERROR(VLOOKUP(PPE_PH1_CDDL[[#This Row],[RDMC Document Number]],[3]Docs!$B:$F,5,0),"No Placeholder Yet")</f>
        <v>Pending</v>
      </c>
      <c r="S334" s="137">
        <f t="shared" si="37"/>
        <v>0</v>
      </c>
      <c r="T334" s="39" t="s">
        <v>106</v>
      </c>
      <c r="U334" s="39"/>
      <c r="V334" s="12" t="s">
        <v>57</v>
      </c>
      <c r="W334" s="39" t="s">
        <v>107</v>
      </c>
      <c r="X334" s="33" t="s">
        <v>692</v>
      </c>
      <c r="Y334" s="39"/>
      <c r="Z334" s="39"/>
      <c r="AA334" s="39"/>
      <c r="AB334" s="152" t="s">
        <v>3165</v>
      </c>
    </row>
    <row r="335" spans="1:28" ht="21.75" customHeight="1" x14ac:dyDescent="0.25">
      <c r="A335" s="37" t="s">
        <v>30</v>
      </c>
      <c r="B335" s="37" t="s">
        <v>31</v>
      </c>
      <c r="C335" s="39">
        <v>6260</v>
      </c>
      <c r="D335" s="39" t="s">
        <v>52</v>
      </c>
      <c r="E335" s="39" t="s">
        <v>690</v>
      </c>
      <c r="F335" s="128" t="s">
        <v>48</v>
      </c>
      <c r="G335" s="39" t="s">
        <v>35</v>
      </c>
      <c r="H335" s="39" t="str">
        <f t="shared" si="39"/>
        <v>6105AK124-6260-ESOW-0003</v>
      </c>
      <c r="I335" s="39" t="str">
        <f>"Q24050972"&amp;"-"&amp;"06"&amp;"-"&amp;C335&amp;"-"&amp;D335&amp;"-"&amp;E335&amp;"-"&amp;F335</f>
        <v>Q24050972-06-6260-E-SOW-0003</v>
      </c>
      <c r="J335" s="39"/>
      <c r="K335" s="33" t="str">
        <f>VLOOKUP(C335,'PPE WBS Codes'!$E$3:$F$79,2,0)</f>
        <v>Emergency Power Generation (Main Plant)</v>
      </c>
      <c r="L335" s="39" t="s">
        <v>60</v>
      </c>
      <c r="M335" s="39" t="s">
        <v>692</v>
      </c>
      <c r="N335" s="33" t="str">
        <f t="shared" si="41"/>
        <v>Emergency Power Generation (Main Plant) - Power Transformers - Scope of Work</v>
      </c>
      <c r="O335" s="134"/>
      <c r="P335" s="134"/>
      <c r="Q335" s="33" t="str">
        <f>IFERROR(VLOOKUP(PPE_PH1_CDDL[[#This Row],[RDMC Document Number]],[3]Docs!$B:$F,4,0),"No Placeholder Yet")</f>
        <v>RES - Reserved Placeholder</v>
      </c>
      <c r="R335" s="33" t="str">
        <f>IFERROR(VLOOKUP(PPE_PH1_CDDL[[#This Row],[RDMC Document Number]],[3]Docs!$B:$F,5,0),"No Placeholder Yet")</f>
        <v>Pending</v>
      </c>
      <c r="S335" s="137">
        <f t="shared" si="37"/>
        <v>0</v>
      </c>
      <c r="T335" s="39" t="s">
        <v>56</v>
      </c>
      <c r="U335" s="39"/>
      <c r="V335" s="12" t="s">
        <v>57</v>
      </c>
      <c r="W335" s="39" t="s">
        <v>158</v>
      </c>
      <c r="X335" s="33" t="s">
        <v>692</v>
      </c>
      <c r="Y335" s="39"/>
      <c r="Z335" s="39"/>
      <c r="AA335" s="39"/>
      <c r="AB335" s="152" t="s">
        <v>3165</v>
      </c>
    </row>
    <row r="336" spans="1:28" ht="21.75" customHeight="1" x14ac:dyDescent="0.25">
      <c r="A336" s="37" t="s">
        <v>30</v>
      </c>
      <c r="B336" s="37" t="s">
        <v>31</v>
      </c>
      <c r="C336" s="39">
        <v>6262</v>
      </c>
      <c r="D336" s="39" t="s">
        <v>52</v>
      </c>
      <c r="E336" s="39" t="s">
        <v>690</v>
      </c>
      <c r="F336" s="128" t="s">
        <v>34</v>
      </c>
      <c r="G336" s="39" t="s">
        <v>35</v>
      </c>
      <c r="H336" s="39" t="str">
        <f t="shared" si="39"/>
        <v>6105AK124-6262-ESOW-0001</v>
      </c>
      <c r="I336" s="39" t="str">
        <f>"Q24050972"&amp;"-"&amp;"07"&amp;"-"&amp;C336&amp;"-"&amp;D336&amp;"-"&amp;E336&amp;"-"&amp;F336</f>
        <v>Q24050972-07-6262-E-SOW-0001</v>
      </c>
      <c r="J336" s="39"/>
      <c r="K336" s="33" t="str">
        <f>VLOOKUP(C336,'PPE WBS Codes'!$E$3:$F$79,2,0)</f>
        <v>Emergency Power Substation 1 and Control Room 1</v>
      </c>
      <c r="L336" s="39" t="s">
        <v>695</v>
      </c>
      <c r="M336" s="39" t="s">
        <v>692</v>
      </c>
      <c r="N336" s="33" t="str">
        <f t="shared" si="41"/>
        <v>Emergency Power Substation 1 and Control Room 1 - MV Switchroom &amp; MV Switchgear - Scope of Work</v>
      </c>
      <c r="O336" s="134"/>
      <c r="P336" s="134"/>
      <c r="Q336" s="33" t="str">
        <f>IFERROR(VLOOKUP(PPE_PH1_CDDL[[#This Row],[RDMC Document Number]],[3]Docs!$B:$F,4,0),"No Placeholder Yet")</f>
        <v>RES - Reserved Placeholder</v>
      </c>
      <c r="R336" s="33" t="str">
        <f>IFERROR(VLOOKUP(PPE_PH1_CDDL[[#This Row],[RDMC Document Number]],[3]Docs!$B:$F,5,0),"No Placeholder Yet")</f>
        <v>Pending</v>
      </c>
      <c r="S336" s="137">
        <f t="shared" si="37"/>
        <v>0</v>
      </c>
      <c r="T336" s="39" t="s">
        <v>56</v>
      </c>
      <c r="U336" s="39"/>
      <c r="V336" s="12" t="s">
        <v>57</v>
      </c>
      <c r="W336" s="39" t="s">
        <v>695</v>
      </c>
      <c r="X336" s="33" t="s">
        <v>692</v>
      </c>
      <c r="Y336" s="39"/>
      <c r="Z336" s="39"/>
      <c r="AA336" s="39"/>
      <c r="AB336" s="152" t="s">
        <v>3165</v>
      </c>
    </row>
    <row r="337" spans="1:28" ht="21.75" customHeight="1" x14ac:dyDescent="0.25">
      <c r="A337" s="37" t="s">
        <v>30</v>
      </c>
      <c r="B337" s="37" t="s">
        <v>31</v>
      </c>
      <c r="C337" s="39">
        <v>6263</v>
      </c>
      <c r="D337" s="39" t="s">
        <v>52</v>
      </c>
      <c r="E337" s="39" t="s">
        <v>690</v>
      </c>
      <c r="F337" s="39" t="s">
        <v>34</v>
      </c>
      <c r="G337" s="39" t="s">
        <v>35</v>
      </c>
      <c r="H337" s="39" t="str">
        <f t="shared" si="39"/>
        <v>6105AK124-6263-ESOW-0001</v>
      </c>
      <c r="I337" s="39" t="str">
        <f>"Q24050972"&amp;"-"&amp;"07"&amp;"-"&amp;C337&amp;"-"&amp;D337&amp;"-"&amp;E337&amp;"-"&amp;F337</f>
        <v>Q24050972-07-6263-E-SOW-0001</v>
      </c>
      <c r="J337" s="39"/>
      <c r="K337" s="33" t="str">
        <f>VLOOKUP(C337,'PPE WBS Codes'!$E$3:$F$79,2,0)</f>
        <v>36 MVA Power Station 1</v>
      </c>
      <c r="L337" s="39" t="s">
        <v>120</v>
      </c>
      <c r="M337" s="39" t="s">
        <v>692</v>
      </c>
      <c r="N337" s="33" t="str">
        <f t="shared" si="41"/>
        <v>36 MVA Power Station 1 - 20 MW 11kV Load banks - Scope of Work</v>
      </c>
      <c r="O337" s="134"/>
      <c r="P337" s="134"/>
      <c r="Q337" s="33" t="str">
        <f>IFERROR(VLOOKUP(PPE_PH1_CDDL[[#This Row],[RDMC Document Number]],[3]Docs!$B:$F,4,0),"No Placeholder Yet")</f>
        <v>RES - Reserved Placeholder</v>
      </c>
      <c r="R337" s="33" t="str">
        <f>IFERROR(VLOOKUP(PPE_PH1_CDDL[[#This Row],[RDMC Document Number]],[3]Docs!$B:$F,5,0),"No Placeholder Yet")</f>
        <v>Pending</v>
      </c>
      <c r="S337" s="137">
        <f t="shared" si="37"/>
        <v>0</v>
      </c>
      <c r="T337" s="39" t="s">
        <v>93</v>
      </c>
      <c r="U337" s="39"/>
      <c r="V337" s="12" t="s">
        <v>57</v>
      </c>
      <c r="W337" s="39" t="s">
        <v>120</v>
      </c>
      <c r="X337" s="33" t="s">
        <v>692</v>
      </c>
      <c r="Y337" s="39"/>
      <c r="Z337" s="39"/>
      <c r="AA337" s="39"/>
      <c r="AB337" s="152" t="s">
        <v>3165</v>
      </c>
    </row>
    <row r="338" spans="1:28" ht="21.75" customHeight="1" x14ac:dyDescent="0.25">
      <c r="A338" s="37" t="s">
        <v>30</v>
      </c>
      <c r="B338" s="37" t="s">
        <v>31</v>
      </c>
      <c r="C338" s="39">
        <v>6263</v>
      </c>
      <c r="D338" s="39" t="s">
        <v>52</v>
      </c>
      <c r="E338" s="39" t="s">
        <v>690</v>
      </c>
      <c r="F338" s="128" t="s">
        <v>46</v>
      </c>
      <c r="G338" s="39" t="s">
        <v>35</v>
      </c>
      <c r="H338" s="39" t="str">
        <f t="shared" si="39"/>
        <v>6105AK124-6263-ESOW-0002</v>
      </c>
      <c r="I338" s="39" t="str">
        <f>"Q24050972"&amp;"-"&amp;"07"&amp;"-"&amp;C338&amp;"-"&amp;D338&amp;"-"&amp;E338&amp;"-"&amp;F338</f>
        <v>Q24050972-07-6263-E-SOW-0002</v>
      </c>
      <c r="J338" s="39"/>
      <c r="K338" s="33" t="str">
        <f>VLOOKUP(C338,'PPE WBS Codes'!$E$3:$F$79,2,0)</f>
        <v>36 MVA Power Station 1</v>
      </c>
      <c r="L338" s="39" t="s">
        <v>61</v>
      </c>
      <c r="M338" s="39" t="s">
        <v>692</v>
      </c>
      <c r="N338" s="33" t="str">
        <f t="shared" si="41"/>
        <v>36 MVA Power Station 1 - High Speed Diesel Generators - Scope of Work</v>
      </c>
      <c r="O338" s="134"/>
      <c r="P338" s="134"/>
      <c r="Q338" s="33" t="str">
        <f>IFERROR(VLOOKUP(PPE_PH1_CDDL[[#This Row],[RDMC Document Number]],[3]Docs!$B:$F,4,0),"No Placeholder Yet")</f>
        <v>RES - Reserved Placeholder</v>
      </c>
      <c r="R338" s="33" t="str">
        <f>IFERROR(VLOOKUP(PPE_PH1_CDDL[[#This Row],[RDMC Document Number]],[3]Docs!$B:$F,5,0),"No Placeholder Yet")</f>
        <v>Pending</v>
      </c>
      <c r="S338" s="137">
        <f t="shared" si="37"/>
        <v>0</v>
      </c>
      <c r="T338" s="39" t="s">
        <v>56</v>
      </c>
      <c r="U338" s="39"/>
      <c r="V338" s="12" t="s">
        <v>57</v>
      </c>
      <c r="W338" s="39" t="s">
        <v>61</v>
      </c>
      <c r="X338" s="33" t="s">
        <v>692</v>
      </c>
      <c r="Y338" s="39"/>
      <c r="Z338" s="39"/>
      <c r="AA338" s="39"/>
      <c r="AB338" s="152" t="s">
        <v>3165</v>
      </c>
    </row>
    <row r="339" spans="1:28" ht="21.75" customHeight="1" x14ac:dyDescent="0.25">
      <c r="A339" s="37" t="s">
        <v>30</v>
      </c>
      <c r="B339" s="37" t="s">
        <v>31</v>
      </c>
      <c r="C339" s="39">
        <v>6264</v>
      </c>
      <c r="D339" s="39" t="s">
        <v>52</v>
      </c>
      <c r="E339" s="39" t="s">
        <v>690</v>
      </c>
      <c r="F339" s="128" t="s">
        <v>34</v>
      </c>
      <c r="G339" s="39" t="s">
        <v>35</v>
      </c>
      <c r="H339" s="39" t="str">
        <f t="shared" si="39"/>
        <v>6105AK124-6264-ESOW-0001</v>
      </c>
      <c r="I339" s="39" t="str">
        <f>"Q24050972"&amp;"-"&amp;"08"&amp;"-"&amp;C339&amp;"-"&amp;D339&amp;"-"&amp;E339&amp;"-"&amp;F339</f>
        <v>Q24050972-08-6264-E-SOW-0001</v>
      </c>
      <c r="J339" s="39"/>
      <c r="K339" s="33" t="str">
        <f>VLOOKUP(C339,'PPE WBS Codes'!$E$3:$F$79,2,0)</f>
        <v>Bulk Diesel Storage 1</v>
      </c>
      <c r="L339" s="39" t="s">
        <v>696</v>
      </c>
      <c r="M339" s="39" t="s">
        <v>692</v>
      </c>
      <c r="N339" s="33" t="str">
        <f t="shared" si="41"/>
        <v>Bulk Diesel Storage 1 -  Bulk Fuel Tanks - Scope of Work</v>
      </c>
      <c r="O339" s="134"/>
      <c r="P339" s="134"/>
      <c r="Q339" s="33" t="str">
        <f>IFERROR(VLOOKUP(PPE_PH1_CDDL[[#This Row],[RDMC Document Number]],[3]Docs!$B:$F,4,0),"No Placeholder Yet")</f>
        <v>RES - Reserved Placeholder</v>
      </c>
      <c r="R339" s="33" t="str">
        <f>IFERROR(VLOOKUP(PPE_PH1_CDDL[[#This Row],[RDMC Document Number]],[3]Docs!$B:$F,5,0),"No Placeholder Yet")</f>
        <v>Pending</v>
      </c>
      <c r="S339" s="137">
        <f t="shared" si="37"/>
        <v>0</v>
      </c>
      <c r="T339" s="39" t="s">
        <v>56</v>
      </c>
      <c r="U339" s="39"/>
      <c r="V339" s="12" t="s">
        <v>57</v>
      </c>
      <c r="W339" s="39" t="s">
        <v>123</v>
      </c>
      <c r="X339" s="33" t="s">
        <v>692</v>
      </c>
      <c r="Y339" s="39"/>
      <c r="Z339" s="39"/>
      <c r="AA339" s="39"/>
      <c r="AB339" s="152" t="s">
        <v>3165</v>
      </c>
    </row>
    <row r="340" spans="1:28" ht="21.75" customHeight="1" x14ac:dyDescent="0.25">
      <c r="A340" s="37" t="s">
        <v>30</v>
      </c>
      <c r="B340" s="37" t="s">
        <v>31</v>
      </c>
      <c r="C340" s="39">
        <v>6292</v>
      </c>
      <c r="D340" s="39" t="s">
        <v>52</v>
      </c>
      <c r="E340" s="39" t="s">
        <v>690</v>
      </c>
      <c r="F340" s="39" t="s">
        <v>34</v>
      </c>
      <c r="G340" s="39" t="s">
        <v>35</v>
      </c>
      <c r="H340" s="39" t="str">
        <f t="shared" si="39"/>
        <v>6105AK124-6292-ESOW-0001</v>
      </c>
      <c r="I340" s="39" t="str">
        <f>"Q24050972"&amp;"-"&amp;"07"&amp;"-"&amp;C340&amp;"-"&amp;D340&amp;"-"&amp;E340&amp;"-"&amp;F340</f>
        <v>Q24050972-07-6292-E-SOW-0001</v>
      </c>
      <c r="J340" s="39"/>
      <c r="K340" s="33" t="str">
        <f>VLOOKUP(C340,'PPE WBS Codes'!$E$3:$F$79,2,0)</f>
        <v>11/33 kV Solar PV Substation 1 and Control Room 1</v>
      </c>
      <c r="L340" s="39" t="s">
        <v>697</v>
      </c>
      <c r="M340" s="39" t="s">
        <v>692</v>
      </c>
      <c r="N340" s="33" t="str">
        <f t="shared" si="41"/>
        <v>11/33 kV Solar PV Substation 1 and Control Room 1 - 33kV GIS  Switchgear &amp; Switchrooms - Solar Plant  - Scope of Work</v>
      </c>
      <c r="O340" s="134"/>
      <c r="P340" s="134"/>
      <c r="Q340" s="33" t="str">
        <f>IFERROR(VLOOKUP(PPE_PH1_CDDL[[#This Row],[RDMC Document Number]],[3]Docs!$B:$F,4,0),"No Placeholder Yet")</f>
        <v>RES - Reserved Placeholder</v>
      </c>
      <c r="R340" s="33" t="str">
        <f>IFERROR(VLOOKUP(PPE_PH1_CDDL[[#This Row],[RDMC Document Number]],[3]Docs!$B:$F,5,0),"No Placeholder Yet")</f>
        <v>Pending</v>
      </c>
      <c r="S340" s="137">
        <f t="shared" si="37"/>
        <v>0</v>
      </c>
      <c r="T340" s="39" t="s">
        <v>93</v>
      </c>
      <c r="U340" s="39"/>
      <c r="V340" s="12" t="s">
        <v>57</v>
      </c>
      <c r="W340" s="39" t="s">
        <v>698</v>
      </c>
      <c r="X340" s="33" t="s">
        <v>699</v>
      </c>
      <c r="Y340" s="39"/>
      <c r="Z340" s="39"/>
      <c r="AA340" s="39"/>
      <c r="AB340" s="152" t="s">
        <v>3165</v>
      </c>
    </row>
    <row r="341" spans="1:28" ht="21.75" customHeight="1" x14ac:dyDescent="0.25">
      <c r="A341" s="37" t="s">
        <v>30</v>
      </c>
      <c r="B341" s="37" t="s">
        <v>31</v>
      </c>
      <c r="C341" s="39" t="s">
        <v>5</v>
      </c>
      <c r="D341" s="39" t="s">
        <v>145</v>
      </c>
      <c r="E341" s="39" t="s">
        <v>700</v>
      </c>
      <c r="F341" s="128" t="s">
        <v>34</v>
      </c>
      <c r="G341" s="39" t="s">
        <v>35</v>
      </c>
      <c r="H341" s="39" t="str">
        <f t="shared" si="39"/>
        <v>6105AK124-0100-HSTD-0001</v>
      </c>
      <c r="I341" s="39" t="str">
        <f>"Q24050972"&amp;"-"&amp;"07"&amp;"-"&amp;C341&amp;"-"&amp;D341&amp;"-"&amp;E341&amp;"-"&amp;F341</f>
        <v>Q24050972-07-0100-H-STD-0001</v>
      </c>
      <c r="J341" s="39"/>
      <c r="K341" s="33" t="str">
        <f>VLOOKUP(C341,'PPE WBS Codes'!$E$3:$F$79,2,0)</f>
        <v>Project Site Wide</v>
      </c>
      <c r="L341" s="39" t="s">
        <v>701</v>
      </c>
      <c r="M341" s="39" t="s">
        <v>702</v>
      </c>
      <c r="N341" s="33" t="str">
        <f t="shared" si="41"/>
        <v xml:space="preserve">Project Site Wide - Project Health And Safety Governance - Standards </v>
      </c>
      <c r="O341" s="134">
        <v>46080</v>
      </c>
      <c r="P341" s="134"/>
      <c r="Q341" s="33" t="str">
        <f>IFERROR(VLOOKUP(PPE_PH1_CDDL[[#This Row],[RDMC Document Number]],[3]Docs!$B:$F,4,0),"No Placeholder Yet")</f>
        <v>IFR - Issued for Review</v>
      </c>
      <c r="R341" s="33" t="str">
        <f>IFERROR(VLOOKUP(PPE_PH1_CDDL[[#This Row],[RDMC Document Number]],[3]Docs!$B:$F,5,0),"No Placeholder Yet")</f>
        <v>Pending</v>
      </c>
      <c r="S341" s="137">
        <f t="shared" si="37"/>
        <v>0.33329999999999999</v>
      </c>
      <c r="T341" s="39" t="s">
        <v>147</v>
      </c>
      <c r="U341" s="39"/>
      <c r="V341" s="178"/>
      <c r="W341" s="39" t="s">
        <v>703</v>
      </c>
      <c r="X341" s="33" t="s">
        <v>704</v>
      </c>
      <c r="Y341" s="39"/>
      <c r="Z341" s="39"/>
      <c r="AA341" s="39"/>
      <c r="AB341" s="152" t="s">
        <v>3165</v>
      </c>
    </row>
    <row r="342" spans="1:28" ht="21.75" customHeight="1" x14ac:dyDescent="0.25">
      <c r="A342" s="37" t="s">
        <v>30</v>
      </c>
      <c r="B342" s="37" t="s">
        <v>31</v>
      </c>
      <c r="C342" s="39" t="s">
        <v>5</v>
      </c>
      <c r="D342" s="39" t="s">
        <v>52</v>
      </c>
      <c r="E342" s="39" t="s">
        <v>700</v>
      </c>
      <c r="F342" s="128" t="s">
        <v>34</v>
      </c>
      <c r="G342" s="39" t="s">
        <v>35</v>
      </c>
      <c r="H342" s="39" t="str">
        <f t="shared" si="39"/>
        <v>6105AK124-0100-ESTD-0001</v>
      </c>
      <c r="I342" s="39" t="str">
        <f>"Q24050972"&amp;"-"&amp;"12"&amp;"-"&amp;C342&amp;"-"&amp;D342&amp;"-"&amp;E342&amp;"-"&amp;F342</f>
        <v>Q24050972-12-0100-E-STD-0001</v>
      </c>
      <c r="J342" s="39" t="s">
        <v>62</v>
      </c>
      <c r="K342" s="33" t="str">
        <f>VLOOKUP(C342,'PPE WBS Codes'!$E$3:$F$79,2,0)</f>
        <v>Project Site Wide</v>
      </c>
      <c r="L342" s="39" t="s">
        <v>705</v>
      </c>
      <c r="M342" s="39" t="s">
        <v>706</v>
      </c>
      <c r="N342" s="33" t="str">
        <f>K342&amp;" - "&amp;L342&amp;" - "&amp;M342&amp;" - "&amp;J342</f>
        <v>Project Site Wide - NER - 11kV - ONAN NER Schematic  - Sht 1 of 1</v>
      </c>
      <c r="O342" s="134"/>
      <c r="P342" s="134"/>
      <c r="Q342" s="33" t="str">
        <f>IFERROR(VLOOKUP(PPE_PH1_CDDL[[#This Row],[RDMC Document Number]],[3]Docs!$B:$F,4,0),"No Placeholder Yet")</f>
        <v>RES - Reserved Placeholder</v>
      </c>
      <c r="R342" s="33" t="str">
        <f>IFERROR(VLOOKUP(PPE_PH1_CDDL[[#This Row],[RDMC Document Number]],[3]Docs!$B:$F,5,0),"No Placeholder Yet")</f>
        <v>Pending</v>
      </c>
      <c r="S342" s="137">
        <f t="shared" si="37"/>
        <v>0</v>
      </c>
      <c r="T342" s="39" t="s">
        <v>56</v>
      </c>
      <c r="U342" s="39"/>
      <c r="V342" s="178">
        <v>46157</v>
      </c>
      <c r="W342" s="39" t="s">
        <v>705</v>
      </c>
      <c r="X342" s="33" t="s">
        <v>706</v>
      </c>
      <c r="Y342" s="39"/>
      <c r="Z342" s="39"/>
      <c r="AA342" s="39"/>
      <c r="AB342" s="152" t="s">
        <v>3165</v>
      </c>
    </row>
    <row r="343" spans="1:28" ht="21.75" customHeight="1" x14ac:dyDescent="0.25">
      <c r="A343" s="37" t="s">
        <v>30</v>
      </c>
      <c r="B343" s="37" t="s">
        <v>31</v>
      </c>
      <c r="C343" s="39" t="s">
        <v>5</v>
      </c>
      <c r="D343" s="39" t="s">
        <v>52</v>
      </c>
      <c r="E343" s="39" t="s">
        <v>700</v>
      </c>
      <c r="F343" s="128" t="s">
        <v>46</v>
      </c>
      <c r="G343" s="39" t="s">
        <v>35</v>
      </c>
      <c r="H343" s="39" t="str">
        <f t="shared" si="39"/>
        <v>6105AK124-0100-ESTD-0002</v>
      </c>
      <c r="I343" s="39" t="str">
        <f>"Q24050972"&amp;"-"&amp;"12"&amp;"-"&amp;C343&amp;"-"&amp;D343&amp;"-"&amp;E343&amp;"-"&amp;F343</f>
        <v>Q24050972-12-0100-E-STD-0002</v>
      </c>
      <c r="J343" s="39" t="s">
        <v>62</v>
      </c>
      <c r="K343" s="33" t="str">
        <f>VLOOKUP(C343,'PPE WBS Codes'!$E$3:$F$79,2,0)</f>
        <v>Project Site Wide</v>
      </c>
      <c r="L343" s="39" t="s">
        <v>705</v>
      </c>
      <c r="M343" s="39" t="s">
        <v>707</v>
      </c>
      <c r="N343" s="33" t="str">
        <f>K343&amp;" - "&amp;L343&amp;" - "&amp;M343&amp;" - "&amp;J343</f>
        <v>Project Site Wide - NER - 690V - ONAN NER Schematic  - Sht 1 of 1</v>
      </c>
      <c r="O343" s="134"/>
      <c r="P343" s="134"/>
      <c r="Q343" s="33" t="str">
        <f>IFERROR(VLOOKUP(PPE_PH1_CDDL[[#This Row],[RDMC Document Number]],[3]Docs!$B:$F,4,0),"No Placeholder Yet")</f>
        <v>RES - Reserved Placeholder</v>
      </c>
      <c r="R343" s="33" t="str">
        <f>IFERROR(VLOOKUP(PPE_PH1_CDDL[[#This Row],[RDMC Document Number]],[3]Docs!$B:$F,5,0),"No Placeholder Yet")</f>
        <v>Pending</v>
      </c>
      <c r="S343" s="137">
        <f t="shared" si="37"/>
        <v>0</v>
      </c>
      <c r="T343" s="39" t="s">
        <v>56</v>
      </c>
      <c r="U343" s="39"/>
      <c r="V343" s="178">
        <v>46157</v>
      </c>
      <c r="W343" s="39" t="s">
        <v>705</v>
      </c>
      <c r="X343" s="33" t="s">
        <v>707</v>
      </c>
      <c r="Y343" s="39"/>
      <c r="Z343" s="39"/>
      <c r="AA343" s="39"/>
      <c r="AB343" s="152" t="s">
        <v>3165</v>
      </c>
    </row>
    <row r="344" spans="1:28" ht="21.75" customHeight="1" x14ac:dyDescent="0.25">
      <c r="A344" s="37" t="s">
        <v>30</v>
      </c>
      <c r="B344" s="37" t="s">
        <v>31</v>
      </c>
      <c r="C344" s="39" t="s">
        <v>5</v>
      </c>
      <c r="D344" s="39" t="s">
        <v>145</v>
      </c>
      <c r="E344" s="39" t="s">
        <v>708</v>
      </c>
      <c r="F344" s="128" t="s">
        <v>34</v>
      </c>
      <c r="G344" s="39" t="s">
        <v>35</v>
      </c>
      <c r="H344" s="39" t="str">
        <f t="shared" si="39"/>
        <v>6105AK124-0100-HSUM-0001</v>
      </c>
      <c r="I344" s="39" t="str">
        <f>"Q24050972"&amp;"-"&amp;"09"&amp;"-"&amp;C344&amp;"-"&amp;D344&amp;"-"&amp;E344&amp;"-"&amp;F344</f>
        <v>Q24050972-09-0100-H-SUM-0001</v>
      </c>
      <c r="J344" s="39"/>
      <c r="K344" s="33" t="str">
        <f>VLOOKUP(C344,'PPE WBS Codes'!$E$3:$F$79,2,0)</f>
        <v>Project Site Wide</v>
      </c>
      <c r="L344" s="39" t="s">
        <v>709</v>
      </c>
      <c r="M344" s="39" t="s">
        <v>710</v>
      </c>
      <c r="N344" s="33" t="str">
        <f t="shared" ref="N344:N407" si="42">K344&amp;" - "&amp;L344&amp;" - "&amp;M344</f>
        <v>Project Site Wide - Abbreviations and Terminology Manual - Summary</v>
      </c>
      <c r="O344" s="134"/>
      <c r="P344" s="134"/>
      <c r="Q344" s="33" t="str">
        <f>IFERROR(VLOOKUP(PPE_PH1_CDDL[[#This Row],[RDMC Document Number]],[3]Docs!$B:$F,4,0),"No Placeholder Yet")</f>
        <v>RES - Reserved Placeholder</v>
      </c>
      <c r="R344" s="33" t="str">
        <f>IFERROR(VLOOKUP(PPE_PH1_CDDL[[#This Row],[RDMC Document Number]],[3]Docs!$B:$F,5,0),"No Placeholder Yet")</f>
        <v>Pending</v>
      </c>
      <c r="S344" s="137">
        <f t="shared" si="37"/>
        <v>0</v>
      </c>
      <c r="T344" s="39" t="s">
        <v>147</v>
      </c>
      <c r="U344" s="39"/>
      <c r="V344" s="178">
        <v>46188</v>
      </c>
      <c r="W344" s="39" t="s">
        <v>711</v>
      </c>
      <c r="X344" s="33" t="s">
        <v>710</v>
      </c>
      <c r="Y344" s="39"/>
      <c r="Z344" s="39"/>
      <c r="AA344" s="39"/>
      <c r="AB344" s="152" t="s">
        <v>3165</v>
      </c>
    </row>
    <row r="345" spans="1:28" ht="21.75" customHeight="1" x14ac:dyDescent="0.25">
      <c r="A345" s="143" t="s">
        <v>30</v>
      </c>
      <c r="B345" s="143" t="s">
        <v>31</v>
      </c>
      <c r="C345" s="142" t="s">
        <v>4</v>
      </c>
      <c r="D345" s="39" t="s">
        <v>712</v>
      </c>
      <c r="E345" s="39" t="s">
        <v>713</v>
      </c>
      <c r="F345" s="128" t="s">
        <v>46</v>
      </c>
      <c r="G345" s="142" t="s">
        <v>35</v>
      </c>
      <c r="H345" s="142" t="str">
        <f t="shared" si="39"/>
        <v>6105AK124-0000-ITMP-0002</v>
      </c>
      <c r="I345" s="142" t="str">
        <f t="shared" ref="I345:I376" si="43">"Q24050972"&amp;"-"&amp;"10"&amp;"-"&amp;C345&amp;"-"&amp;D345&amp;"-"&amp;E345&amp;"-"&amp;F345</f>
        <v>Q24050972-10-0000-I-TMP-0002</v>
      </c>
      <c r="J345" s="39"/>
      <c r="K345" s="33" t="s">
        <v>36</v>
      </c>
      <c r="L345" s="39" t="s">
        <v>714</v>
      </c>
      <c r="M345" s="39" t="s">
        <v>715</v>
      </c>
      <c r="N345" s="33" t="str">
        <f t="shared" si="42"/>
        <v>General - Hook-Up Drawing - Audible Alarm with Lens - Template</v>
      </c>
      <c r="O345" s="134"/>
      <c r="P345" s="134"/>
      <c r="Q345" s="33" t="str">
        <f>IFERROR(VLOOKUP(PPE_PH1_CDDL[[#This Row],[RDMC Document Number]],[3]Docs!$B:$F,4,0),"No Placeholder Yet")</f>
        <v>RES - Reserved Placeholder</v>
      </c>
      <c r="R345" s="33" t="str">
        <f>IFERROR(VLOOKUP(PPE_PH1_CDDL[[#This Row],[RDMC Document Number]],[3]Docs!$B:$F,5,0),"No Placeholder Yet")</f>
        <v>Pending</v>
      </c>
      <c r="S345" s="163">
        <f t="shared" si="37"/>
        <v>0</v>
      </c>
      <c r="T345" s="39" t="s">
        <v>420</v>
      </c>
      <c r="U345" s="39"/>
      <c r="V345" s="165">
        <v>46325</v>
      </c>
      <c r="W345" s="39" t="s">
        <v>716</v>
      </c>
      <c r="X345" s="33" t="s">
        <v>36</v>
      </c>
      <c r="Y345" s="39"/>
      <c r="Z345" s="39"/>
      <c r="AA345" s="39"/>
      <c r="AB345" s="152" t="s">
        <v>3165</v>
      </c>
    </row>
    <row r="346" spans="1:28" ht="21.75" customHeight="1" x14ac:dyDescent="0.25">
      <c r="A346" s="143" t="s">
        <v>30</v>
      </c>
      <c r="B346" s="143" t="s">
        <v>31</v>
      </c>
      <c r="C346" s="142" t="s">
        <v>4</v>
      </c>
      <c r="D346" s="39" t="s">
        <v>712</v>
      </c>
      <c r="E346" s="39" t="s">
        <v>713</v>
      </c>
      <c r="F346" s="128" t="s">
        <v>48</v>
      </c>
      <c r="G346" s="142" t="s">
        <v>35</v>
      </c>
      <c r="H346" s="142" t="str">
        <f t="shared" si="39"/>
        <v>6105AK124-0000-ITMP-0003</v>
      </c>
      <c r="I346" s="142" t="str">
        <f t="shared" si="43"/>
        <v>Q24050972-10-0000-I-TMP-0003</v>
      </c>
      <c r="J346" s="39"/>
      <c r="K346" s="33" t="s">
        <v>36</v>
      </c>
      <c r="L346" s="39" t="s">
        <v>717</v>
      </c>
      <c r="M346" s="39" t="s">
        <v>715</v>
      </c>
      <c r="N346" s="33" t="str">
        <f t="shared" si="42"/>
        <v>General - Hook-Up Drawing - Audible Alarm Typical - Template</v>
      </c>
      <c r="O346" s="134"/>
      <c r="P346" s="134"/>
      <c r="Q346" s="33" t="str">
        <f>IFERROR(VLOOKUP(PPE_PH1_CDDL[[#This Row],[RDMC Document Number]],[3]Docs!$B:$F,4,0),"No Placeholder Yet")</f>
        <v>RES - Reserved Placeholder</v>
      </c>
      <c r="R346" s="33" t="str">
        <f>IFERROR(VLOOKUP(PPE_PH1_CDDL[[#This Row],[RDMC Document Number]],[3]Docs!$B:$F,5,0),"No Placeholder Yet")</f>
        <v>Pending</v>
      </c>
      <c r="S346" s="163">
        <f t="shared" si="37"/>
        <v>0</v>
      </c>
      <c r="T346" s="39" t="s">
        <v>420</v>
      </c>
      <c r="U346" s="39"/>
      <c r="V346" s="165">
        <v>46325</v>
      </c>
      <c r="W346" s="39" t="s">
        <v>718</v>
      </c>
      <c r="X346" s="33" t="s">
        <v>36</v>
      </c>
      <c r="Y346" s="39"/>
      <c r="Z346" s="39"/>
      <c r="AA346" s="39"/>
      <c r="AB346" s="152" t="s">
        <v>3165</v>
      </c>
    </row>
    <row r="347" spans="1:28" ht="21.75" customHeight="1" x14ac:dyDescent="0.25">
      <c r="A347" s="143" t="s">
        <v>30</v>
      </c>
      <c r="B347" s="143" t="s">
        <v>31</v>
      </c>
      <c r="C347" s="142" t="s">
        <v>4</v>
      </c>
      <c r="D347" s="39" t="s">
        <v>712</v>
      </c>
      <c r="E347" s="39" t="s">
        <v>713</v>
      </c>
      <c r="F347" s="128" t="s">
        <v>50</v>
      </c>
      <c r="G347" s="142" t="s">
        <v>35</v>
      </c>
      <c r="H347" s="142" t="str">
        <f t="shared" si="39"/>
        <v>6105AK124-0000-ITMP-0004</v>
      </c>
      <c r="I347" s="142" t="str">
        <f t="shared" si="43"/>
        <v>Q24050972-10-0000-I-TMP-0004</v>
      </c>
      <c r="J347" s="39"/>
      <c r="K347" s="33" t="s">
        <v>36</v>
      </c>
      <c r="L347" s="39" t="s">
        <v>719</v>
      </c>
      <c r="M347" s="39" t="s">
        <v>715</v>
      </c>
      <c r="N347" s="33" t="str">
        <f t="shared" si="42"/>
        <v>General - Hook-Up Drawing - Drip Cover dor Audible Alarm - Template</v>
      </c>
      <c r="O347" s="134"/>
      <c r="P347" s="134"/>
      <c r="Q347" s="33" t="str">
        <f>IFERROR(VLOOKUP(PPE_PH1_CDDL[[#This Row],[RDMC Document Number]],[3]Docs!$B:$F,4,0),"No Placeholder Yet")</f>
        <v>RES - Reserved Placeholder</v>
      </c>
      <c r="R347" s="33" t="str">
        <f>IFERROR(VLOOKUP(PPE_PH1_CDDL[[#This Row],[RDMC Document Number]],[3]Docs!$B:$F,5,0),"No Placeholder Yet")</f>
        <v>Pending</v>
      </c>
      <c r="S347" s="163">
        <f t="shared" ref="S347:S354" si="44">IF(AND(O347&lt;&gt;"",P347&lt;&gt;"",R347="Approved"),100%,
 IF(AND(O347&lt;&gt;"",P347&lt;&gt;""),66.67%,
 IF(O347&lt;&gt;"",33.33%,
 0)))</f>
        <v>0</v>
      </c>
      <c r="T347" s="39" t="s">
        <v>420</v>
      </c>
      <c r="U347" s="39"/>
      <c r="V347" s="165">
        <v>46325</v>
      </c>
      <c r="W347" s="39" t="s">
        <v>720</v>
      </c>
      <c r="X347" s="33" t="s">
        <v>36</v>
      </c>
      <c r="Y347" s="39"/>
      <c r="Z347" s="39"/>
      <c r="AA347" s="39"/>
      <c r="AB347" s="152" t="s">
        <v>3165</v>
      </c>
    </row>
    <row r="348" spans="1:28" ht="21.75" customHeight="1" x14ac:dyDescent="0.25">
      <c r="A348" s="143" t="s">
        <v>30</v>
      </c>
      <c r="B348" s="143" t="s">
        <v>31</v>
      </c>
      <c r="C348" s="142" t="s">
        <v>4</v>
      </c>
      <c r="D348" s="39" t="s">
        <v>712</v>
      </c>
      <c r="E348" s="39" t="s">
        <v>713</v>
      </c>
      <c r="F348" s="128" t="s">
        <v>101</v>
      </c>
      <c r="G348" s="142" t="s">
        <v>35</v>
      </c>
      <c r="H348" s="142" t="str">
        <f t="shared" si="39"/>
        <v>6105AK124-0000-ITMP-0005</v>
      </c>
      <c r="I348" s="142" t="str">
        <f t="shared" si="43"/>
        <v>Q24050972-10-0000-I-TMP-0005</v>
      </c>
      <c r="J348" s="39"/>
      <c r="K348" s="33" t="s">
        <v>36</v>
      </c>
      <c r="L348" s="39" t="s">
        <v>721</v>
      </c>
      <c r="M348" s="39" t="s">
        <v>715</v>
      </c>
      <c r="N348" s="33" t="str">
        <f t="shared" si="42"/>
        <v>General - Hook-Up Drawing - Typ On-off Actuated Valve - Template</v>
      </c>
      <c r="O348" s="134"/>
      <c r="P348" s="134"/>
      <c r="Q348" s="33" t="str">
        <f>IFERROR(VLOOKUP(PPE_PH1_CDDL[[#This Row],[RDMC Document Number]],[3]Docs!$B:$F,4,0),"No Placeholder Yet")</f>
        <v>RES - Reserved Placeholder</v>
      </c>
      <c r="R348" s="33" t="str">
        <f>IFERROR(VLOOKUP(PPE_PH1_CDDL[[#This Row],[RDMC Document Number]],[3]Docs!$B:$F,5,0),"No Placeholder Yet")</f>
        <v>Pending</v>
      </c>
      <c r="S348" s="163">
        <f t="shared" si="44"/>
        <v>0</v>
      </c>
      <c r="T348" s="39" t="s">
        <v>420</v>
      </c>
      <c r="U348" s="39"/>
      <c r="V348" s="165">
        <v>46325</v>
      </c>
      <c r="W348" s="39" t="s">
        <v>722</v>
      </c>
      <c r="X348" s="33" t="s">
        <v>36</v>
      </c>
      <c r="Y348" s="39"/>
      <c r="Z348" s="39"/>
      <c r="AA348" s="39"/>
      <c r="AB348" s="152" t="s">
        <v>3165</v>
      </c>
    </row>
    <row r="349" spans="1:28" ht="21.75" customHeight="1" x14ac:dyDescent="0.25">
      <c r="A349" s="143" t="s">
        <v>30</v>
      </c>
      <c r="B349" s="143" t="s">
        <v>31</v>
      </c>
      <c r="C349" s="142" t="s">
        <v>4</v>
      </c>
      <c r="D349" s="39" t="s">
        <v>712</v>
      </c>
      <c r="E349" s="39" t="s">
        <v>713</v>
      </c>
      <c r="F349" s="128" t="s">
        <v>161</v>
      </c>
      <c r="G349" s="142" t="s">
        <v>35</v>
      </c>
      <c r="H349" s="142" t="str">
        <f t="shared" si="39"/>
        <v>6105AK124-0000-ITMP-0006</v>
      </c>
      <c r="I349" s="142" t="str">
        <f t="shared" si="43"/>
        <v>Q24050972-10-0000-I-TMP-0006</v>
      </c>
      <c r="J349" s="39"/>
      <c r="K349" s="33" t="s">
        <v>36</v>
      </c>
      <c r="L349" s="39" t="s">
        <v>723</v>
      </c>
      <c r="M349" s="39" t="s">
        <v>715</v>
      </c>
      <c r="N349" s="33" t="str">
        <f t="shared" si="42"/>
        <v>General - Hook-Up Drawing -Typ Filter-Regulator Install - Template</v>
      </c>
      <c r="O349" s="134"/>
      <c r="P349" s="134"/>
      <c r="Q349" s="33" t="str">
        <f>IFERROR(VLOOKUP(PPE_PH1_CDDL[[#This Row],[RDMC Document Number]],[3]Docs!$B:$F,4,0),"No Placeholder Yet")</f>
        <v>RES - Reserved Placeholder</v>
      </c>
      <c r="R349" s="33" t="str">
        <f>IFERROR(VLOOKUP(PPE_PH1_CDDL[[#This Row],[RDMC Document Number]],[3]Docs!$B:$F,5,0),"No Placeholder Yet")</f>
        <v>Pending</v>
      </c>
      <c r="S349" s="163">
        <f t="shared" si="44"/>
        <v>0</v>
      </c>
      <c r="T349" s="39" t="s">
        <v>420</v>
      </c>
      <c r="U349" s="39"/>
      <c r="V349" s="165">
        <v>46325</v>
      </c>
      <c r="W349" s="39" t="s">
        <v>724</v>
      </c>
      <c r="X349" s="33" t="s">
        <v>36</v>
      </c>
      <c r="Y349" s="39"/>
      <c r="Z349" s="39"/>
      <c r="AA349" s="39"/>
      <c r="AB349" s="152" t="s">
        <v>3165</v>
      </c>
    </row>
    <row r="350" spans="1:28" ht="21.75" customHeight="1" x14ac:dyDescent="0.25">
      <c r="A350" s="143" t="s">
        <v>30</v>
      </c>
      <c r="B350" s="143" t="s">
        <v>31</v>
      </c>
      <c r="C350" s="142" t="s">
        <v>4</v>
      </c>
      <c r="D350" s="39" t="s">
        <v>712</v>
      </c>
      <c r="E350" s="39" t="s">
        <v>713</v>
      </c>
      <c r="F350" s="128" t="s">
        <v>170</v>
      </c>
      <c r="G350" s="142" t="s">
        <v>35</v>
      </c>
      <c r="H350" s="142" t="str">
        <f t="shared" si="39"/>
        <v>6105AK124-0000-ITMP-0007</v>
      </c>
      <c r="I350" s="142" t="str">
        <f t="shared" si="43"/>
        <v>Q24050972-10-0000-I-TMP-0007</v>
      </c>
      <c r="J350" s="39"/>
      <c r="K350" s="33" t="s">
        <v>36</v>
      </c>
      <c r="L350" s="39" t="s">
        <v>725</v>
      </c>
      <c r="M350" s="39" t="s">
        <v>715</v>
      </c>
      <c r="N350" s="33" t="str">
        <f t="shared" si="42"/>
        <v>General - Hook-Up Drawing - Solenoid Valve on Pinch Valve - Template</v>
      </c>
      <c r="O350" s="134"/>
      <c r="P350" s="134"/>
      <c r="Q350" s="33" t="str">
        <f>IFERROR(VLOOKUP(PPE_PH1_CDDL[[#This Row],[RDMC Document Number]],[3]Docs!$B:$F,4,0),"No Placeholder Yet")</f>
        <v>RES - Reserved Placeholder</v>
      </c>
      <c r="R350" s="33" t="str">
        <f>IFERROR(VLOOKUP(PPE_PH1_CDDL[[#This Row],[RDMC Document Number]],[3]Docs!$B:$F,5,0),"No Placeholder Yet")</f>
        <v>Pending</v>
      </c>
      <c r="S350" s="163">
        <f t="shared" si="44"/>
        <v>0</v>
      </c>
      <c r="T350" s="39" t="s">
        <v>420</v>
      </c>
      <c r="U350" s="39"/>
      <c r="V350" s="165">
        <v>46325</v>
      </c>
      <c r="W350" s="39" t="s">
        <v>726</v>
      </c>
      <c r="X350" s="33" t="s">
        <v>36</v>
      </c>
      <c r="Y350" s="39"/>
      <c r="Z350" s="39"/>
      <c r="AA350" s="39"/>
      <c r="AB350" s="152" t="s">
        <v>3165</v>
      </c>
    </row>
    <row r="351" spans="1:28" ht="21.75" customHeight="1" x14ac:dyDescent="0.25">
      <c r="A351" s="143" t="s">
        <v>30</v>
      </c>
      <c r="B351" s="143" t="s">
        <v>31</v>
      </c>
      <c r="C351" s="142" t="s">
        <v>4</v>
      </c>
      <c r="D351" s="39" t="s">
        <v>712</v>
      </c>
      <c r="E351" s="39" t="s">
        <v>713</v>
      </c>
      <c r="F351" s="128" t="s">
        <v>108</v>
      </c>
      <c r="G351" s="142" t="s">
        <v>35</v>
      </c>
      <c r="H351" s="142" t="str">
        <f t="shared" si="39"/>
        <v>6105AK124-0000-ITMP-0008</v>
      </c>
      <c r="I351" s="142" t="str">
        <f t="shared" si="43"/>
        <v>Q24050972-10-0000-I-TMP-0008</v>
      </c>
      <c r="J351" s="39"/>
      <c r="K351" s="33" t="s">
        <v>36</v>
      </c>
      <c r="L351" s="39" t="s">
        <v>727</v>
      </c>
      <c r="M351" s="39" t="s">
        <v>715</v>
      </c>
      <c r="N351" s="33" t="str">
        <f t="shared" si="42"/>
        <v>General - Hook-Up Drawing - Typ Dwg for Drip Covers. - Template</v>
      </c>
      <c r="O351" s="134"/>
      <c r="P351" s="134"/>
      <c r="Q351" s="33" t="str">
        <f>IFERROR(VLOOKUP(PPE_PH1_CDDL[[#This Row],[RDMC Document Number]],[3]Docs!$B:$F,4,0),"No Placeholder Yet")</f>
        <v>RES - Reserved Placeholder</v>
      </c>
      <c r="R351" s="33" t="str">
        <f>IFERROR(VLOOKUP(PPE_PH1_CDDL[[#This Row],[RDMC Document Number]],[3]Docs!$B:$F,5,0),"No Placeholder Yet")</f>
        <v>Pending</v>
      </c>
      <c r="S351" s="163">
        <f t="shared" si="44"/>
        <v>0</v>
      </c>
      <c r="T351" s="39" t="s">
        <v>420</v>
      </c>
      <c r="U351" s="39"/>
      <c r="V351" s="165">
        <v>46325</v>
      </c>
      <c r="W351" s="39" t="s">
        <v>728</v>
      </c>
      <c r="X351" s="33" t="s">
        <v>36</v>
      </c>
      <c r="Y351" s="39"/>
      <c r="Z351" s="39"/>
      <c r="AA351" s="39"/>
      <c r="AB351" s="152" t="s">
        <v>3165</v>
      </c>
    </row>
    <row r="352" spans="1:28" ht="21.75" customHeight="1" x14ac:dyDescent="0.25">
      <c r="A352" s="143" t="s">
        <v>30</v>
      </c>
      <c r="B352" s="143" t="s">
        <v>31</v>
      </c>
      <c r="C352" s="142" t="s">
        <v>4</v>
      </c>
      <c r="D352" s="39" t="s">
        <v>712</v>
      </c>
      <c r="E352" s="39" t="s">
        <v>713</v>
      </c>
      <c r="F352" s="128" t="s">
        <v>173</v>
      </c>
      <c r="G352" s="142" t="s">
        <v>35</v>
      </c>
      <c r="H352" s="142" t="str">
        <f t="shared" si="39"/>
        <v>6105AK124-0000-ITMP-0009</v>
      </c>
      <c r="I352" s="142" t="str">
        <f t="shared" si="43"/>
        <v>Q24050972-10-0000-I-TMP-0009</v>
      </c>
      <c r="J352" s="39"/>
      <c r="K352" s="33" t="s">
        <v>36</v>
      </c>
      <c r="L352" s="39" t="s">
        <v>729</v>
      </c>
      <c r="M352" s="39" t="s">
        <v>715</v>
      </c>
      <c r="N352" s="33" t="str">
        <f t="shared" si="42"/>
        <v>General - Hook-Up Drawing - Clam Shell &amp; Radial Gate Prox sw - Template</v>
      </c>
      <c r="O352" s="134"/>
      <c r="P352" s="134"/>
      <c r="Q352" s="33" t="str">
        <f>IFERROR(VLOOKUP(PPE_PH1_CDDL[[#This Row],[RDMC Document Number]],[3]Docs!$B:$F,4,0),"No Placeholder Yet")</f>
        <v>RES - Reserved Placeholder</v>
      </c>
      <c r="R352" s="33" t="str">
        <f>IFERROR(VLOOKUP(PPE_PH1_CDDL[[#This Row],[RDMC Document Number]],[3]Docs!$B:$F,5,0),"No Placeholder Yet")</f>
        <v>Pending</v>
      </c>
      <c r="S352" s="163">
        <f t="shared" si="44"/>
        <v>0</v>
      </c>
      <c r="T352" s="39" t="s">
        <v>420</v>
      </c>
      <c r="U352" s="39"/>
      <c r="V352" s="165">
        <v>46325</v>
      </c>
      <c r="W352" s="39" t="s">
        <v>730</v>
      </c>
      <c r="X352" s="33" t="s">
        <v>36</v>
      </c>
      <c r="Y352" s="39"/>
      <c r="Z352" s="39"/>
      <c r="AA352" s="39"/>
      <c r="AB352" s="152" t="s">
        <v>3165</v>
      </c>
    </row>
    <row r="353" spans="1:28" ht="21.75" customHeight="1" x14ac:dyDescent="0.25">
      <c r="A353" s="143" t="s">
        <v>30</v>
      </c>
      <c r="B353" s="143" t="s">
        <v>31</v>
      </c>
      <c r="C353" s="142" t="s">
        <v>4</v>
      </c>
      <c r="D353" s="39" t="s">
        <v>712</v>
      </c>
      <c r="E353" s="39" t="s">
        <v>713</v>
      </c>
      <c r="F353" s="128" t="s">
        <v>184</v>
      </c>
      <c r="G353" s="142" t="s">
        <v>35</v>
      </c>
      <c r="H353" s="142" t="str">
        <f t="shared" si="39"/>
        <v>6105AK124-0000-ITMP-0010</v>
      </c>
      <c r="I353" s="142" t="str">
        <f t="shared" si="43"/>
        <v>Q24050972-10-0000-I-TMP-0010</v>
      </c>
      <c r="J353" s="39"/>
      <c r="K353" s="33" t="s">
        <v>36</v>
      </c>
      <c r="L353" s="39" t="s">
        <v>731</v>
      </c>
      <c r="M353" s="39" t="s">
        <v>715</v>
      </c>
      <c r="N353" s="33" t="str">
        <f t="shared" si="42"/>
        <v>General - Hook-Up Drawing - Cable &amp; Tubing Support Metho - Template</v>
      </c>
      <c r="O353" s="134"/>
      <c r="P353" s="134"/>
      <c r="Q353" s="33" t="str">
        <f>IFERROR(VLOOKUP(PPE_PH1_CDDL[[#This Row],[RDMC Document Number]],[3]Docs!$B:$F,4,0),"No Placeholder Yet")</f>
        <v>RES - Reserved Placeholder</v>
      </c>
      <c r="R353" s="33" t="str">
        <f>IFERROR(VLOOKUP(PPE_PH1_CDDL[[#This Row],[RDMC Document Number]],[3]Docs!$B:$F,5,0),"No Placeholder Yet")</f>
        <v>Pending</v>
      </c>
      <c r="S353" s="163">
        <f t="shared" si="44"/>
        <v>0</v>
      </c>
      <c r="T353" s="39" t="s">
        <v>420</v>
      </c>
      <c r="U353" s="39"/>
      <c r="V353" s="165">
        <v>46325</v>
      </c>
      <c r="W353" s="39" t="s">
        <v>732</v>
      </c>
      <c r="X353" s="33" t="s">
        <v>36</v>
      </c>
      <c r="Y353" s="39"/>
      <c r="Z353" s="39"/>
      <c r="AA353" s="39"/>
      <c r="AB353" s="152" t="s">
        <v>3165</v>
      </c>
    </row>
    <row r="354" spans="1:28" ht="21.75" customHeight="1" x14ac:dyDescent="0.25">
      <c r="A354" s="143" t="s">
        <v>30</v>
      </c>
      <c r="B354" s="143" t="s">
        <v>31</v>
      </c>
      <c r="C354" s="142" t="s">
        <v>4</v>
      </c>
      <c r="D354" s="39" t="s">
        <v>712</v>
      </c>
      <c r="E354" s="39" t="s">
        <v>713</v>
      </c>
      <c r="F354" s="128" t="s">
        <v>187</v>
      </c>
      <c r="G354" s="142" t="s">
        <v>35</v>
      </c>
      <c r="H354" s="142" t="str">
        <f t="shared" si="39"/>
        <v>6105AK124-0000-ITMP-0011</v>
      </c>
      <c r="I354" s="142" t="str">
        <f t="shared" si="43"/>
        <v>Q24050972-10-0000-I-TMP-0011</v>
      </c>
      <c r="J354" s="39"/>
      <c r="K354" s="33" t="s">
        <v>36</v>
      </c>
      <c r="L354" s="39" t="s">
        <v>733</v>
      </c>
      <c r="M354" s="39" t="s">
        <v>715</v>
      </c>
      <c r="N354" s="33" t="str">
        <f t="shared" si="42"/>
        <v>General - Hook-Up Drawing - Vibrating Level Switch for Underpan - Template</v>
      </c>
      <c r="O354" s="134"/>
      <c r="P354" s="134"/>
      <c r="Q354" s="33" t="str">
        <f>IFERROR(VLOOKUP(PPE_PH1_CDDL[[#This Row],[RDMC Document Number]],[3]Docs!$B:$F,4,0),"No Placeholder Yet")</f>
        <v>RES - Reserved Placeholder</v>
      </c>
      <c r="R354" s="33" t="str">
        <f>IFERROR(VLOOKUP(PPE_PH1_CDDL[[#This Row],[RDMC Document Number]],[3]Docs!$B:$F,5,0),"No Placeholder Yet")</f>
        <v>Pending</v>
      </c>
      <c r="S354" s="163">
        <f t="shared" si="44"/>
        <v>0</v>
      </c>
      <c r="T354" s="39" t="s">
        <v>420</v>
      </c>
      <c r="U354" s="39"/>
      <c r="V354" s="165">
        <v>46325</v>
      </c>
      <c r="W354" s="39" t="s">
        <v>734</v>
      </c>
      <c r="X354" s="33" t="s">
        <v>36</v>
      </c>
      <c r="Y354" s="39"/>
      <c r="Z354" s="39"/>
      <c r="AA354" s="39"/>
      <c r="AB354" s="152" t="s">
        <v>3165</v>
      </c>
    </row>
    <row r="355" spans="1:28" ht="21.75" customHeight="1" x14ac:dyDescent="0.25">
      <c r="A355" s="143" t="s">
        <v>30</v>
      </c>
      <c r="B355" s="143" t="s">
        <v>31</v>
      </c>
      <c r="C355" s="142" t="s">
        <v>4</v>
      </c>
      <c r="D355" s="39" t="s">
        <v>712</v>
      </c>
      <c r="E355" s="39" t="s">
        <v>713</v>
      </c>
      <c r="F355" s="128" t="s">
        <v>213</v>
      </c>
      <c r="G355" s="142" t="s">
        <v>35</v>
      </c>
      <c r="H355" s="142" t="str">
        <f t="shared" si="39"/>
        <v>6105AK124-0000-ITMP-0012</v>
      </c>
      <c r="I355" s="142" t="str">
        <f t="shared" si="43"/>
        <v>Q24050972-10-0000-I-TMP-0012</v>
      </c>
      <c r="J355" s="39"/>
      <c r="K355" s="33" t="s">
        <v>36</v>
      </c>
      <c r="L355" s="39" t="s">
        <v>735</v>
      </c>
      <c r="M355" s="39" t="s">
        <v>715</v>
      </c>
      <c r="N355" s="33" t="str">
        <f t="shared" si="42"/>
        <v>General - Hook-Up Drawing - Modulating Control Valve - Template</v>
      </c>
      <c r="O355" s="134"/>
      <c r="P355" s="134"/>
      <c r="Q355" s="33" t="str">
        <f>IFERROR(VLOOKUP(PPE_PH1_CDDL[[#This Row],[RDMC Document Number]],[3]Docs!$B:$F,4,0),"No Placeholder Yet")</f>
        <v>RES - Reserved Placeholder</v>
      </c>
      <c r="R355" s="33" t="str">
        <f>IFERROR(VLOOKUP(PPE_PH1_CDDL[[#This Row],[RDMC Document Number]],[3]Docs!$B:$F,5,0),"No Placeholder Yet")</f>
        <v>Pending</v>
      </c>
      <c r="S355" s="163">
        <f>IF(AND(O355&lt;&gt;"",P354&lt;&gt;"",R355="Approved"),100%,
 IF(AND(O355&lt;&gt;"",P354&lt;&gt;""),66.67%,
 IF(O355&lt;&gt;"",33.33%,
 0)))</f>
        <v>0</v>
      </c>
      <c r="T355" s="39" t="s">
        <v>420</v>
      </c>
      <c r="U355" s="39"/>
      <c r="V355" s="165">
        <v>46325</v>
      </c>
      <c r="W355" s="39" t="s">
        <v>736</v>
      </c>
      <c r="X355" s="33" t="s">
        <v>36</v>
      </c>
      <c r="Y355" s="39"/>
      <c r="Z355" s="39"/>
      <c r="AA355" s="39"/>
      <c r="AB355" s="152" t="s">
        <v>3165</v>
      </c>
    </row>
    <row r="356" spans="1:28" ht="21.75" customHeight="1" x14ac:dyDescent="0.25">
      <c r="A356" s="143" t="s">
        <v>30</v>
      </c>
      <c r="B356" s="143" t="s">
        <v>31</v>
      </c>
      <c r="C356" s="142" t="s">
        <v>4</v>
      </c>
      <c r="D356" s="39" t="s">
        <v>712</v>
      </c>
      <c r="E356" s="39" t="s">
        <v>713</v>
      </c>
      <c r="F356" s="128" t="s">
        <v>215</v>
      </c>
      <c r="G356" s="142" t="s">
        <v>35</v>
      </c>
      <c r="H356" s="142" t="str">
        <f t="shared" si="39"/>
        <v>6105AK124-0000-ITMP-0013</v>
      </c>
      <c r="I356" s="142" t="str">
        <f t="shared" si="43"/>
        <v>Q24050972-10-0000-I-TMP-0013</v>
      </c>
      <c r="J356" s="39"/>
      <c r="K356" s="33" t="s">
        <v>36</v>
      </c>
      <c r="L356" s="39" t="s">
        <v>737</v>
      </c>
      <c r="M356" s="39" t="s">
        <v>715</v>
      </c>
      <c r="N356" s="33" t="str">
        <f t="shared" si="42"/>
        <v>General - Hook-Up Drawing - Capacitance level switch - Template</v>
      </c>
      <c r="O356" s="134"/>
      <c r="P356" s="134"/>
      <c r="Q356" s="33" t="str">
        <f>IFERROR(VLOOKUP(PPE_PH1_CDDL[[#This Row],[RDMC Document Number]],[3]Docs!$B:$F,4,0),"No Placeholder Yet")</f>
        <v>RES - Reserved Placeholder</v>
      </c>
      <c r="R356" s="33" t="str">
        <f>IFERROR(VLOOKUP(PPE_PH1_CDDL[[#This Row],[RDMC Document Number]],[3]Docs!$B:$F,5,0),"No Placeholder Yet")</f>
        <v>Pending</v>
      </c>
      <c r="S356" s="163">
        <f t="shared" ref="S356:S387" si="45">IF(AND(O356&lt;&gt;"",P356&lt;&gt;"",R356="Approved"),100%,
 IF(AND(O356&lt;&gt;"",P356&lt;&gt;""),66.67%,
 IF(O356&lt;&gt;"",33.33%,
 0)))</f>
        <v>0</v>
      </c>
      <c r="T356" s="39" t="s">
        <v>420</v>
      </c>
      <c r="U356" s="39"/>
      <c r="V356" s="165">
        <v>46325</v>
      </c>
      <c r="W356" s="39" t="s">
        <v>738</v>
      </c>
      <c r="X356" s="33" t="s">
        <v>36</v>
      </c>
      <c r="Y356" s="39"/>
      <c r="Z356" s="39"/>
      <c r="AA356" s="39"/>
      <c r="AB356" s="152" t="s">
        <v>3165</v>
      </c>
    </row>
    <row r="357" spans="1:28" ht="21.75" customHeight="1" x14ac:dyDescent="0.25">
      <c r="A357" s="143" t="s">
        <v>30</v>
      </c>
      <c r="B357" s="143" t="s">
        <v>31</v>
      </c>
      <c r="C357" s="142" t="s">
        <v>4</v>
      </c>
      <c r="D357" s="39" t="s">
        <v>712</v>
      </c>
      <c r="E357" s="39" t="s">
        <v>713</v>
      </c>
      <c r="F357" s="128" t="s">
        <v>217</v>
      </c>
      <c r="G357" s="142" t="s">
        <v>35</v>
      </c>
      <c r="H357" s="142" t="str">
        <f t="shared" si="39"/>
        <v>6105AK124-0000-ITMP-0014</v>
      </c>
      <c r="I357" s="142" t="str">
        <f t="shared" si="43"/>
        <v>Q24050972-10-0000-I-TMP-0014</v>
      </c>
      <c r="J357" s="39"/>
      <c r="K357" s="33" t="s">
        <v>36</v>
      </c>
      <c r="L357" s="39" t="s">
        <v>739</v>
      </c>
      <c r="M357" s="39" t="s">
        <v>715</v>
      </c>
      <c r="N357" s="33" t="str">
        <f t="shared" si="42"/>
        <v>General - Hook-Up Drawing - Belt alignment switch - Template</v>
      </c>
      <c r="O357" s="134"/>
      <c r="P357" s="134"/>
      <c r="Q357" s="33" t="str">
        <f>IFERROR(VLOOKUP(PPE_PH1_CDDL[[#This Row],[RDMC Document Number]],[3]Docs!$B:$F,4,0),"No Placeholder Yet")</f>
        <v>RES - Reserved Placeholder</v>
      </c>
      <c r="R357" s="33" t="str">
        <f>IFERROR(VLOOKUP(PPE_PH1_CDDL[[#This Row],[RDMC Document Number]],[3]Docs!$B:$F,5,0),"No Placeholder Yet")</f>
        <v>Pending</v>
      </c>
      <c r="S357" s="163">
        <f t="shared" si="45"/>
        <v>0</v>
      </c>
      <c r="T357" s="39" t="s">
        <v>420</v>
      </c>
      <c r="U357" s="39"/>
      <c r="V357" s="165">
        <v>46325</v>
      </c>
      <c r="W357" s="39" t="s">
        <v>740</v>
      </c>
      <c r="X357" s="33" t="s">
        <v>36</v>
      </c>
      <c r="Y357" s="39"/>
      <c r="Z357" s="39"/>
      <c r="AA357" s="39"/>
      <c r="AB357" s="152" t="s">
        <v>3165</v>
      </c>
    </row>
    <row r="358" spans="1:28" ht="21.75" customHeight="1" x14ac:dyDescent="0.25">
      <c r="A358" s="143" t="s">
        <v>30</v>
      </c>
      <c r="B358" s="143" t="s">
        <v>31</v>
      </c>
      <c r="C358" s="142" t="s">
        <v>4</v>
      </c>
      <c r="D358" s="39" t="s">
        <v>712</v>
      </c>
      <c r="E358" s="39" t="s">
        <v>713</v>
      </c>
      <c r="F358" s="128" t="s">
        <v>219</v>
      </c>
      <c r="G358" s="142" t="s">
        <v>35</v>
      </c>
      <c r="H358" s="142" t="str">
        <f t="shared" si="39"/>
        <v>6105AK124-0000-ITMP-0015</v>
      </c>
      <c r="I358" s="142" t="str">
        <f t="shared" si="43"/>
        <v>Q24050972-10-0000-I-TMP-0015</v>
      </c>
      <c r="J358" s="39"/>
      <c r="K358" s="33" t="s">
        <v>36</v>
      </c>
      <c r="L358" s="39" t="s">
        <v>741</v>
      </c>
      <c r="M358" s="39" t="s">
        <v>715</v>
      </c>
      <c r="N358" s="33" t="str">
        <f t="shared" si="42"/>
        <v>General - Hook-Up Drawing - Belt slip monitor - Template</v>
      </c>
      <c r="O358" s="134"/>
      <c r="P358" s="134"/>
      <c r="Q358" s="33" t="str">
        <f>IFERROR(VLOOKUP(PPE_PH1_CDDL[[#This Row],[RDMC Document Number]],[3]Docs!$B:$F,4,0),"No Placeholder Yet")</f>
        <v>RES - Reserved Placeholder</v>
      </c>
      <c r="R358" s="33" t="str">
        <f>IFERROR(VLOOKUP(PPE_PH1_CDDL[[#This Row],[RDMC Document Number]],[3]Docs!$B:$F,5,0),"No Placeholder Yet")</f>
        <v>Pending</v>
      </c>
      <c r="S358" s="163">
        <f t="shared" si="45"/>
        <v>0</v>
      </c>
      <c r="T358" s="39" t="s">
        <v>420</v>
      </c>
      <c r="U358" s="39"/>
      <c r="V358" s="165">
        <v>46325</v>
      </c>
      <c r="W358" s="39" t="s">
        <v>742</v>
      </c>
      <c r="X358" s="33" t="s">
        <v>36</v>
      </c>
      <c r="Y358" s="39"/>
      <c r="Z358" s="39"/>
      <c r="AA358" s="39"/>
      <c r="AB358" s="152" t="s">
        <v>3165</v>
      </c>
    </row>
    <row r="359" spans="1:28" ht="21.75" customHeight="1" x14ac:dyDescent="0.25">
      <c r="A359" s="143" t="s">
        <v>30</v>
      </c>
      <c r="B359" s="143" t="s">
        <v>31</v>
      </c>
      <c r="C359" s="142" t="s">
        <v>4</v>
      </c>
      <c r="D359" s="39" t="s">
        <v>712</v>
      </c>
      <c r="E359" s="39" t="s">
        <v>713</v>
      </c>
      <c r="F359" s="128" t="s">
        <v>88</v>
      </c>
      <c r="G359" s="142" t="s">
        <v>35</v>
      </c>
      <c r="H359" s="142" t="str">
        <f t="shared" si="39"/>
        <v>6105AK124-0000-ITMP-0016</v>
      </c>
      <c r="I359" s="142" t="str">
        <f t="shared" si="43"/>
        <v>Q24050972-10-0000-I-TMP-0016</v>
      </c>
      <c r="J359" s="39"/>
      <c r="K359" s="33" t="s">
        <v>36</v>
      </c>
      <c r="L359" s="39" t="s">
        <v>743</v>
      </c>
      <c r="M359" s="39" t="s">
        <v>715</v>
      </c>
      <c r="N359" s="33" t="str">
        <f t="shared" si="42"/>
        <v>General - Hook-Up Drawing - Mounting bracket for belt alignment - Template</v>
      </c>
      <c r="O359" s="134"/>
      <c r="P359" s="134"/>
      <c r="Q359" s="33" t="str">
        <f>IFERROR(VLOOKUP(PPE_PH1_CDDL[[#This Row],[RDMC Document Number]],[3]Docs!$B:$F,4,0),"No Placeholder Yet")</f>
        <v>RES - Reserved Placeholder</v>
      </c>
      <c r="R359" s="33" t="str">
        <f>IFERROR(VLOOKUP(PPE_PH1_CDDL[[#This Row],[RDMC Document Number]],[3]Docs!$B:$F,5,0),"No Placeholder Yet")</f>
        <v>Pending</v>
      </c>
      <c r="S359" s="163">
        <f t="shared" si="45"/>
        <v>0</v>
      </c>
      <c r="T359" s="39" t="s">
        <v>420</v>
      </c>
      <c r="U359" s="39"/>
      <c r="V359" s="165">
        <v>46325</v>
      </c>
      <c r="W359" s="39" t="s">
        <v>744</v>
      </c>
      <c r="X359" s="33" t="s">
        <v>36</v>
      </c>
      <c r="Y359" s="39"/>
      <c r="Z359" s="39"/>
      <c r="AA359" s="39"/>
      <c r="AB359" s="152" t="s">
        <v>3165</v>
      </c>
    </row>
    <row r="360" spans="1:28" ht="21.75" customHeight="1" x14ac:dyDescent="0.25">
      <c r="A360" s="143" t="s">
        <v>30</v>
      </c>
      <c r="B360" s="143" t="s">
        <v>31</v>
      </c>
      <c r="C360" s="142" t="s">
        <v>4</v>
      </c>
      <c r="D360" s="39" t="s">
        <v>712</v>
      </c>
      <c r="E360" s="39" t="s">
        <v>713</v>
      </c>
      <c r="F360" s="128" t="s">
        <v>143</v>
      </c>
      <c r="G360" s="142" t="s">
        <v>35</v>
      </c>
      <c r="H360" s="142" t="str">
        <f t="shared" si="39"/>
        <v>6105AK124-0000-ITMP-0017</v>
      </c>
      <c r="I360" s="142" t="str">
        <f t="shared" si="43"/>
        <v>Q24050972-10-0000-I-TMP-0017</v>
      </c>
      <c r="J360" s="39"/>
      <c r="K360" s="33" t="s">
        <v>36</v>
      </c>
      <c r="L360" s="39" t="s">
        <v>745</v>
      </c>
      <c r="M360" s="39" t="s">
        <v>715</v>
      </c>
      <c r="N360" s="33" t="str">
        <f t="shared" si="42"/>
        <v>General - Hook-Up Drawing - Proximity position switch - Template</v>
      </c>
      <c r="O360" s="134"/>
      <c r="P360" s="134"/>
      <c r="Q360" s="33" t="str">
        <f>IFERROR(VLOOKUP(PPE_PH1_CDDL[[#This Row],[RDMC Document Number]],[3]Docs!$B:$F,4,0),"No Placeholder Yet")</f>
        <v>RES - Reserved Placeholder</v>
      </c>
      <c r="R360" s="33" t="str">
        <f>IFERROR(VLOOKUP(PPE_PH1_CDDL[[#This Row],[RDMC Document Number]],[3]Docs!$B:$F,5,0),"No Placeholder Yet")</f>
        <v>Pending</v>
      </c>
      <c r="S360" s="163">
        <f t="shared" si="45"/>
        <v>0</v>
      </c>
      <c r="T360" s="39" t="s">
        <v>420</v>
      </c>
      <c r="U360" s="39"/>
      <c r="V360" s="165">
        <v>46325</v>
      </c>
      <c r="W360" s="39" t="s">
        <v>746</v>
      </c>
      <c r="X360" s="33" t="s">
        <v>36</v>
      </c>
      <c r="Y360" s="39"/>
      <c r="Z360" s="39"/>
      <c r="AA360" s="39"/>
      <c r="AB360" s="152" t="s">
        <v>3165</v>
      </c>
    </row>
    <row r="361" spans="1:28" ht="21.75" customHeight="1" x14ac:dyDescent="0.25">
      <c r="A361" s="143" t="s">
        <v>30</v>
      </c>
      <c r="B361" s="143" t="s">
        <v>31</v>
      </c>
      <c r="C361" s="142" t="s">
        <v>4</v>
      </c>
      <c r="D361" s="39" t="s">
        <v>712</v>
      </c>
      <c r="E361" s="39" t="s">
        <v>713</v>
      </c>
      <c r="F361" s="128" t="s">
        <v>223</v>
      </c>
      <c r="G361" s="142" t="s">
        <v>35</v>
      </c>
      <c r="H361" s="142" t="str">
        <f t="shared" si="39"/>
        <v>6105AK124-0000-ITMP-0018</v>
      </c>
      <c r="I361" s="142" t="str">
        <f t="shared" si="43"/>
        <v>Q24050972-10-0000-I-TMP-0018</v>
      </c>
      <c r="J361" s="39"/>
      <c r="K361" s="33" t="s">
        <v>36</v>
      </c>
      <c r="L361" s="39" t="s">
        <v>747</v>
      </c>
      <c r="M361" s="39" t="s">
        <v>715</v>
      </c>
      <c r="N361" s="33" t="str">
        <f t="shared" si="42"/>
        <v>General - Hook-Up Drawing - Flow switch in-line target type - Template</v>
      </c>
      <c r="O361" s="134"/>
      <c r="P361" s="134"/>
      <c r="Q361" s="33" t="str">
        <f>IFERROR(VLOOKUP(PPE_PH1_CDDL[[#This Row],[RDMC Document Number]],[3]Docs!$B:$F,4,0),"No Placeholder Yet")</f>
        <v>RES - Reserved Placeholder</v>
      </c>
      <c r="R361" s="33" t="str">
        <f>IFERROR(VLOOKUP(PPE_PH1_CDDL[[#This Row],[RDMC Document Number]],[3]Docs!$B:$F,5,0),"No Placeholder Yet")</f>
        <v>Pending</v>
      </c>
      <c r="S361" s="163">
        <f t="shared" si="45"/>
        <v>0</v>
      </c>
      <c r="T361" s="39" t="s">
        <v>420</v>
      </c>
      <c r="U361" s="39"/>
      <c r="V361" s="165">
        <v>46325</v>
      </c>
      <c r="W361" s="39" t="s">
        <v>748</v>
      </c>
      <c r="X361" s="33" t="s">
        <v>36</v>
      </c>
      <c r="Y361" s="39"/>
      <c r="Z361" s="39"/>
      <c r="AA361" s="39"/>
      <c r="AB361" s="152" t="s">
        <v>3165</v>
      </c>
    </row>
    <row r="362" spans="1:28" ht="21.75" customHeight="1" x14ac:dyDescent="0.25">
      <c r="A362" s="143" t="s">
        <v>30</v>
      </c>
      <c r="B362" s="143" t="s">
        <v>31</v>
      </c>
      <c r="C362" s="142" t="s">
        <v>4</v>
      </c>
      <c r="D362" s="39" t="s">
        <v>712</v>
      </c>
      <c r="E362" s="39" t="s">
        <v>713</v>
      </c>
      <c r="F362" s="128" t="s">
        <v>150</v>
      </c>
      <c r="G362" s="142" t="s">
        <v>35</v>
      </c>
      <c r="H362" s="142" t="str">
        <f t="shared" si="39"/>
        <v>6105AK124-0000-ITMP-0019</v>
      </c>
      <c r="I362" s="142" t="str">
        <f t="shared" si="43"/>
        <v>Q24050972-10-0000-I-TMP-0019</v>
      </c>
      <c r="J362" s="39"/>
      <c r="K362" s="33" t="s">
        <v>36</v>
      </c>
      <c r="L362" s="39" t="s">
        <v>749</v>
      </c>
      <c r="M362" s="39" t="s">
        <v>715</v>
      </c>
      <c r="N362" s="33" t="str">
        <f t="shared" si="42"/>
        <v>General - Hook-Up Drawing - Float switch for flood alarms - Template</v>
      </c>
      <c r="O362" s="134"/>
      <c r="P362" s="134"/>
      <c r="Q362" s="33" t="str">
        <f>IFERROR(VLOOKUP(PPE_PH1_CDDL[[#This Row],[RDMC Document Number]],[3]Docs!$B:$F,4,0),"No Placeholder Yet")</f>
        <v>RES - Reserved Placeholder</v>
      </c>
      <c r="R362" s="33" t="str">
        <f>IFERROR(VLOOKUP(PPE_PH1_CDDL[[#This Row],[RDMC Document Number]],[3]Docs!$B:$F,5,0),"No Placeholder Yet")</f>
        <v>Pending</v>
      </c>
      <c r="S362" s="163">
        <f t="shared" si="45"/>
        <v>0</v>
      </c>
      <c r="T362" s="39" t="s">
        <v>420</v>
      </c>
      <c r="U362" s="39"/>
      <c r="V362" s="165">
        <v>46325</v>
      </c>
      <c r="W362" s="39" t="s">
        <v>750</v>
      </c>
      <c r="X362" s="33" t="s">
        <v>36</v>
      </c>
      <c r="Y362" s="39"/>
      <c r="Z362" s="39"/>
      <c r="AA362" s="39"/>
      <c r="AB362" s="152" t="s">
        <v>3165</v>
      </c>
    </row>
    <row r="363" spans="1:28" ht="21.75" customHeight="1" x14ac:dyDescent="0.25">
      <c r="A363" s="143" t="s">
        <v>30</v>
      </c>
      <c r="B363" s="143" t="s">
        <v>31</v>
      </c>
      <c r="C363" s="142" t="s">
        <v>4</v>
      </c>
      <c r="D363" s="39" t="s">
        <v>712</v>
      </c>
      <c r="E363" s="39" t="s">
        <v>713</v>
      </c>
      <c r="F363" s="128" t="s">
        <v>226</v>
      </c>
      <c r="G363" s="142" t="s">
        <v>35</v>
      </c>
      <c r="H363" s="142" t="str">
        <f t="shared" si="39"/>
        <v>6105AK124-0000-ITMP-0020</v>
      </c>
      <c r="I363" s="142" t="str">
        <f t="shared" si="43"/>
        <v>Q24050972-10-0000-I-TMP-0020</v>
      </c>
      <c r="J363" s="39"/>
      <c r="K363" s="33" t="s">
        <v>36</v>
      </c>
      <c r="L363" s="39" t="s">
        <v>751</v>
      </c>
      <c r="M363" s="39" t="s">
        <v>715</v>
      </c>
      <c r="N363" s="33" t="str">
        <f t="shared" si="42"/>
        <v>General - Hook-Up Drawing - Tilt switches (typ) for vertical mounting - Template</v>
      </c>
      <c r="O363" s="134"/>
      <c r="P363" s="134"/>
      <c r="Q363" s="33" t="str">
        <f>IFERROR(VLOOKUP(PPE_PH1_CDDL[[#This Row],[RDMC Document Number]],[3]Docs!$B:$F,4,0),"No Placeholder Yet")</f>
        <v>RES - Reserved Placeholder</v>
      </c>
      <c r="R363" s="33" t="str">
        <f>IFERROR(VLOOKUP(PPE_PH1_CDDL[[#This Row],[RDMC Document Number]],[3]Docs!$B:$F,5,0),"No Placeholder Yet")</f>
        <v>Pending</v>
      </c>
      <c r="S363" s="163">
        <f t="shared" si="45"/>
        <v>0</v>
      </c>
      <c r="T363" s="39" t="s">
        <v>420</v>
      </c>
      <c r="U363" s="39"/>
      <c r="V363" s="165">
        <v>46325</v>
      </c>
      <c r="W363" s="39" t="s">
        <v>752</v>
      </c>
      <c r="X363" s="33" t="s">
        <v>36</v>
      </c>
      <c r="Y363" s="39"/>
      <c r="Z363" s="39"/>
      <c r="AA363" s="39"/>
      <c r="AB363" s="152" t="s">
        <v>3165</v>
      </c>
    </row>
    <row r="364" spans="1:28" ht="21.75" customHeight="1" x14ac:dyDescent="0.25">
      <c r="A364" s="143" t="s">
        <v>30</v>
      </c>
      <c r="B364" s="143" t="s">
        <v>31</v>
      </c>
      <c r="C364" s="142" t="s">
        <v>4</v>
      </c>
      <c r="D364" s="39" t="s">
        <v>712</v>
      </c>
      <c r="E364" s="39" t="s">
        <v>713</v>
      </c>
      <c r="F364" s="128" t="s">
        <v>228</v>
      </c>
      <c r="G364" s="142" t="s">
        <v>35</v>
      </c>
      <c r="H364" s="142" t="str">
        <f t="shared" si="39"/>
        <v>6105AK124-0000-ITMP-0021</v>
      </c>
      <c r="I364" s="142" t="str">
        <f t="shared" si="43"/>
        <v>Q24050972-10-0000-I-TMP-0021</v>
      </c>
      <c r="J364" s="39"/>
      <c r="K364" s="33" t="s">
        <v>36</v>
      </c>
      <c r="L364" s="39" t="s">
        <v>753</v>
      </c>
      <c r="M364" s="39" t="s">
        <v>715</v>
      </c>
      <c r="N364" s="33" t="str">
        <f t="shared" si="42"/>
        <v>General - Hook-Up Drawing - Float switch for sump control - Template</v>
      </c>
      <c r="O364" s="134"/>
      <c r="P364" s="134"/>
      <c r="Q364" s="33" t="str">
        <f>IFERROR(VLOOKUP(PPE_PH1_CDDL[[#This Row],[RDMC Document Number]],[3]Docs!$B:$F,4,0),"No Placeholder Yet")</f>
        <v>RES - Reserved Placeholder</v>
      </c>
      <c r="R364" s="33" t="str">
        <f>IFERROR(VLOOKUP(PPE_PH1_CDDL[[#This Row],[RDMC Document Number]],[3]Docs!$B:$F,5,0),"No Placeholder Yet")</f>
        <v>Pending</v>
      </c>
      <c r="S364" s="163">
        <f t="shared" si="45"/>
        <v>0</v>
      </c>
      <c r="T364" s="39" t="s">
        <v>420</v>
      </c>
      <c r="U364" s="39"/>
      <c r="V364" s="165">
        <v>46325</v>
      </c>
      <c r="W364" s="39" t="s">
        <v>754</v>
      </c>
      <c r="X364" s="33" t="s">
        <v>36</v>
      </c>
      <c r="Y364" s="39"/>
      <c r="Z364" s="39"/>
      <c r="AA364" s="39"/>
      <c r="AB364" s="152" t="s">
        <v>3165</v>
      </c>
    </row>
    <row r="365" spans="1:28" ht="21.75" customHeight="1" x14ac:dyDescent="0.25">
      <c r="A365" s="143" t="s">
        <v>30</v>
      </c>
      <c r="B365" s="143" t="s">
        <v>31</v>
      </c>
      <c r="C365" s="142" t="s">
        <v>4</v>
      </c>
      <c r="D365" s="39" t="s">
        <v>712</v>
      </c>
      <c r="E365" s="39" t="s">
        <v>713</v>
      </c>
      <c r="F365" s="128" t="s">
        <v>231</v>
      </c>
      <c r="G365" s="142" t="s">
        <v>35</v>
      </c>
      <c r="H365" s="142" t="str">
        <f t="shared" si="39"/>
        <v>6105AK124-0000-ITMP-0022</v>
      </c>
      <c r="I365" s="142" t="str">
        <f t="shared" si="43"/>
        <v>Q24050972-10-0000-I-TMP-0022</v>
      </c>
      <c r="J365" s="39"/>
      <c r="K365" s="33" t="s">
        <v>36</v>
      </c>
      <c r="L365" s="39" t="s">
        <v>755</v>
      </c>
      <c r="M365" s="39" t="s">
        <v>715</v>
      </c>
      <c r="N365" s="33" t="str">
        <f t="shared" si="42"/>
        <v>General - Hook-Up Drawing - Ultrasonic level switchl - Template</v>
      </c>
      <c r="O365" s="134"/>
      <c r="P365" s="134"/>
      <c r="Q365" s="33" t="str">
        <f>IFERROR(VLOOKUP(PPE_PH1_CDDL[[#This Row],[RDMC Document Number]],[3]Docs!$B:$F,4,0),"No Placeholder Yet")</f>
        <v>RES - Reserved Placeholder</v>
      </c>
      <c r="R365" s="33" t="str">
        <f>IFERROR(VLOOKUP(PPE_PH1_CDDL[[#This Row],[RDMC Document Number]],[3]Docs!$B:$F,5,0),"No Placeholder Yet")</f>
        <v>Pending</v>
      </c>
      <c r="S365" s="163">
        <f t="shared" si="45"/>
        <v>0</v>
      </c>
      <c r="T365" s="39" t="s">
        <v>420</v>
      </c>
      <c r="U365" s="39"/>
      <c r="V365" s="165">
        <v>46325</v>
      </c>
      <c r="W365" s="39" t="s">
        <v>756</v>
      </c>
      <c r="X365" s="33" t="s">
        <v>36</v>
      </c>
      <c r="Y365" s="39"/>
      <c r="Z365" s="39"/>
      <c r="AA365" s="39"/>
      <c r="AB365" s="152" t="s">
        <v>3165</v>
      </c>
    </row>
    <row r="366" spans="1:28" ht="21.75" customHeight="1" x14ac:dyDescent="0.25">
      <c r="A366" s="143" t="s">
        <v>30</v>
      </c>
      <c r="B366" s="143" t="s">
        <v>31</v>
      </c>
      <c r="C366" s="142" t="s">
        <v>4</v>
      </c>
      <c r="D366" s="39" t="s">
        <v>712</v>
      </c>
      <c r="E366" s="39" t="s">
        <v>713</v>
      </c>
      <c r="F366" s="128" t="s">
        <v>234</v>
      </c>
      <c r="G366" s="142" t="s">
        <v>35</v>
      </c>
      <c r="H366" s="142" t="str">
        <f t="shared" si="39"/>
        <v>6105AK124-0000-ITMP-0023</v>
      </c>
      <c r="I366" s="142" t="str">
        <f t="shared" si="43"/>
        <v>Q24050972-10-0000-I-TMP-0023</v>
      </c>
      <c r="J366" s="39"/>
      <c r="K366" s="33" t="s">
        <v>36</v>
      </c>
      <c r="L366" s="39" t="s">
        <v>757</v>
      </c>
      <c r="M366" s="39" t="s">
        <v>715</v>
      </c>
      <c r="N366" s="33" t="str">
        <f t="shared" si="42"/>
        <v>General - Hook-Up Drawing - Temperature switch - Template</v>
      </c>
      <c r="O366" s="134"/>
      <c r="P366" s="134"/>
      <c r="Q366" s="33" t="str">
        <f>IFERROR(VLOOKUP(PPE_PH1_CDDL[[#This Row],[RDMC Document Number]],[3]Docs!$B:$F,4,0),"No Placeholder Yet")</f>
        <v>RES - Reserved Placeholder</v>
      </c>
      <c r="R366" s="33" t="str">
        <f>IFERROR(VLOOKUP(PPE_PH1_CDDL[[#This Row],[RDMC Document Number]],[3]Docs!$B:$F,5,0),"No Placeholder Yet")</f>
        <v>Pending</v>
      </c>
      <c r="S366" s="163">
        <f t="shared" si="45"/>
        <v>0</v>
      </c>
      <c r="T366" s="39" t="s">
        <v>420</v>
      </c>
      <c r="U366" s="39"/>
      <c r="V366" s="165">
        <v>46325</v>
      </c>
      <c r="W366" s="39" t="s">
        <v>758</v>
      </c>
      <c r="X366" s="33" t="s">
        <v>36</v>
      </c>
      <c r="Y366" s="39"/>
      <c r="Z366" s="39"/>
      <c r="AA366" s="39"/>
      <c r="AB366" s="152" t="s">
        <v>3165</v>
      </c>
    </row>
    <row r="367" spans="1:28" ht="21.75" customHeight="1" x14ac:dyDescent="0.25">
      <c r="A367" s="143" t="s">
        <v>30</v>
      </c>
      <c r="B367" s="143" t="s">
        <v>31</v>
      </c>
      <c r="C367" s="142" t="s">
        <v>4</v>
      </c>
      <c r="D367" s="39" t="s">
        <v>712</v>
      </c>
      <c r="E367" s="39" t="s">
        <v>713</v>
      </c>
      <c r="F367" s="128" t="s">
        <v>236</v>
      </c>
      <c r="G367" s="142" t="s">
        <v>35</v>
      </c>
      <c r="H367" s="142" t="str">
        <f t="shared" si="39"/>
        <v>6105AK124-0000-ITMP-0024</v>
      </c>
      <c r="I367" s="142" t="str">
        <f t="shared" si="43"/>
        <v>Q24050972-10-0000-I-TMP-0024</v>
      </c>
      <c r="J367" s="39"/>
      <c r="K367" s="33" t="s">
        <v>36</v>
      </c>
      <c r="L367" s="39" t="s">
        <v>759</v>
      </c>
      <c r="M367" s="39" t="s">
        <v>715</v>
      </c>
      <c r="N367" s="33" t="str">
        <f t="shared" si="42"/>
        <v>General - Hook-Up Drawing - Vibrating fork level switch - Template</v>
      </c>
      <c r="O367" s="134"/>
      <c r="P367" s="134"/>
      <c r="Q367" s="33" t="str">
        <f>IFERROR(VLOOKUP(PPE_PH1_CDDL[[#This Row],[RDMC Document Number]],[3]Docs!$B:$F,4,0),"No Placeholder Yet")</f>
        <v>RES - Reserved Placeholder</v>
      </c>
      <c r="R367" s="33" t="str">
        <f>IFERROR(VLOOKUP(PPE_PH1_CDDL[[#This Row],[RDMC Document Number]],[3]Docs!$B:$F,5,0),"No Placeholder Yet")</f>
        <v>Pending</v>
      </c>
      <c r="S367" s="163">
        <f t="shared" si="45"/>
        <v>0</v>
      </c>
      <c r="T367" s="39" t="s">
        <v>420</v>
      </c>
      <c r="U367" s="39"/>
      <c r="V367" s="165">
        <v>46325</v>
      </c>
      <c r="W367" s="39" t="s">
        <v>760</v>
      </c>
      <c r="X367" s="33" t="s">
        <v>36</v>
      </c>
      <c r="Y367" s="39"/>
      <c r="Z367" s="39"/>
      <c r="AA367" s="39"/>
      <c r="AB367" s="152" t="s">
        <v>3165</v>
      </c>
    </row>
    <row r="368" spans="1:28" ht="21.75" customHeight="1" x14ac:dyDescent="0.25">
      <c r="A368" s="143" t="s">
        <v>30</v>
      </c>
      <c r="B368" s="143" t="s">
        <v>31</v>
      </c>
      <c r="C368" s="142" t="s">
        <v>4</v>
      </c>
      <c r="D368" s="39" t="s">
        <v>712</v>
      </c>
      <c r="E368" s="39" t="s">
        <v>713</v>
      </c>
      <c r="F368" s="128" t="s">
        <v>238</v>
      </c>
      <c r="G368" s="142" t="s">
        <v>35</v>
      </c>
      <c r="H368" s="142" t="str">
        <f t="shared" si="39"/>
        <v>6105AK124-0000-ITMP-0025</v>
      </c>
      <c r="I368" s="142" t="str">
        <f t="shared" si="43"/>
        <v>Q24050972-10-0000-I-TMP-0025</v>
      </c>
      <c r="J368" s="39"/>
      <c r="K368" s="33" t="s">
        <v>36</v>
      </c>
      <c r="L368" s="39" t="s">
        <v>761</v>
      </c>
      <c r="M368" s="39" t="s">
        <v>715</v>
      </c>
      <c r="N368" s="33" t="str">
        <f t="shared" si="42"/>
        <v>General - Hook-Up Drawing - Pressure gauge direct mounted - Template</v>
      </c>
      <c r="O368" s="134"/>
      <c r="P368" s="134"/>
      <c r="Q368" s="33" t="str">
        <f>IFERROR(VLOOKUP(PPE_PH1_CDDL[[#This Row],[RDMC Document Number]],[3]Docs!$B:$F,4,0),"No Placeholder Yet")</f>
        <v>RES - Reserved Placeholder</v>
      </c>
      <c r="R368" s="33" t="str">
        <f>IFERROR(VLOOKUP(PPE_PH1_CDDL[[#This Row],[RDMC Document Number]],[3]Docs!$B:$F,5,0),"No Placeholder Yet")</f>
        <v>Pending</v>
      </c>
      <c r="S368" s="163">
        <f t="shared" si="45"/>
        <v>0</v>
      </c>
      <c r="T368" s="39" t="s">
        <v>420</v>
      </c>
      <c r="U368" s="39"/>
      <c r="V368" s="165">
        <v>46325</v>
      </c>
      <c r="W368" s="39" t="s">
        <v>762</v>
      </c>
      <c r="X368" s="33" t="s">
        <v>36</v>
      </c>
      <c r="Y368" s="39"/>
      <c r="Z368" s="39"/>
      <c r="AA368" s="39"/>
      <c r="AB368" s="152" t="s">
        <v>3165</v>
      </c>
    </row>
    <row r="369" spans="1:28" ht="21.75" customHeight="1" x14ac:dyDescent="0.25">
      <c r="A369" s="143" t="s">
        <v>30</v>
      </c>
      <c r="B369" s="143" t="s">
        <v>31</v>
      </c>
      <c r="C369" s="142" t="s">
        <v>4</v>
      </c>
      <c r="D369" s="39" t="s">
        <v>712</v>
      </c>
      <c r="E369" s="39" t="s">
        <v>713</v>
      </c>
      <c r="F369" s="128" t="s">
        <v>240</v>
      </c>
      <c r="G369" s="142" t="s">
        <v>35</v>
      </c>
      <c r="H369" s="142" t="str">
        <f t="shared" si="39"/>
        <v>6105AK124-0000-ITMP-0026</v>
      </c>
      <c r="I369" s="142" t="str">
        <f t="shared" si="43"/>
        <v>Q24050972-10-0000-I-TMP-0026</v>
      </c>
      <c r="J369" s="39"/>
      <c r="K369" s="33" t="s">
        <v>36</v>
      </c>
      <c r="L369" s="39" t="s">
        <v>763</v>
      </c>
      <c r="M369" s="39" t="s">
        <v>715</v>
      </c>
      <c r="N369" s="33" t="str">
        <f t="shared" si="42"/>
        <v>General - Hook-Up Drawing - Pressure gauge for liquid service - Template</v>
      </c>
      <c r="O369" s="134"/>
      <c r="P369" s="134"/>
      <c r="Q369" s="33" t="str">
        <f>IFERROR(VLOOKUP(PPE_PH1_CDDL[[#This Row],[RDMC Document Number]],[3]Docs!$B:$F,4,0),"No Placeholder Yet")</f>
        <v>RES - Reserved Placeholder</v>
      </c>
      <c r="R369" s="33" t="str">
        <f>IFERROR(VLOOKUP(PPE_PH1_CDDL[[#This Row],[RDMC Document Number]],[3]Docs!$B:$F,5,0),"No Placeholder Yet")</f>
        <v>Pending</v>
      </c>
      <c r="S369" s="163">
        <f t="shared" si="45"/>
        <v>0</v>
      </c>
      <c r="T369" s="39" t="s">
        <v>420</v>
      </c>
      <c r="U369" s="39"/>
      <c r="V369" s="165">
        <v>46325</v>
      </c>
      <c r="W369" s="39" t="s">
        <v>764</v>
      </c>
      <c r="X369" s="33" t="s">
        <v>36</v>
      </c>
      <c r="Y369" s="39"/>
      <c r="Z369" s="39"/>
      <c r="AA369" s="39"/>
      <c r="AB369" s="152" t="s">
        <v>3165</v>
      </c>
    </row>
    <row r="370" spans="1:28" ht="21.75" customHeight="1" x14ac:dyDescent="0.25">
      <c r="A370" s="143" t="s">
        <v>30</v>
      </c>
      <c r="B370" s="143" t="s">
        <v>31</v>
      </c>
      <c r="C370" s="142" t="s">
        <v>4</v>
      </c>
      <c r="D370" s="39" t="s">
        <v>712</v>
      </c>
      <c r="E370" s="39" t="s">
        <v>713</v>
      </c>
      <c r="F370" s="128" t="s">
        <v>242</v>
      </c>
      <c r="G370" s="142" t="s">
        <v>35</v>
      </c>
      <c r="H370" s="142" t="str">
        <f t="shared" si="39"/>
        <v>6105AK124-0000-ITMP-0027</v>
      </c>
      <c r="I370" s="142" t="str">
        <f t="shared" si="43"/>
        <v>Q24050972-10-0000-I-TMP-0027</v>
      </c>
      <c r="J370" s="39"/>
      <c r="K370" s="33" t="s">
        <v>36</v>
      </c>
      <c r="L370" s="39" t="s">
        <v>765</v>
      </c>
      <c r="M370" s="39" t="s">
        <v>715</v>
      </c>
      <c r="N370" s="33" t="str">
        <f t="shared" si="42"/>
        <v>General - Hook-Up Drawing - Hand Switches _Contact Points - Template</v>
      </c>
      <c r="O370" s="134"/>
      <c r="P370" s="134"/>
      <c r="Q370" s="33" t="str">
        <f>IFERROR(VLOOKUP(PPE_PH1_CDDL[[#This Row],[RDMC Document Number]],[3]Docs!$B:$F,4,0),"No Placeholder Yet")</f>
        <v>RES - Reserved Placeholder</v>
      </c>
      <c r="R370" s="33" t="str">
        <f>IFERROR(VLOOKUP(PPE_PH1_CDDL[[#This Row],[RDMC Document Number]],[3]Docs!$B:$F,5,0),"No Placeholder Yet")</f>
        <v>Pending</v>
      </c>
      <c r="S370" s="163">
        <f t="shared" si="45"/>
        <v>0</v>
      </c>
      <c r="T370" s="39" t="s">
        <v>420</v>
      </c>
      <c r="U370" s="39"/>
      <c r="V370" s="165">
        <v>46325</v>
      </c>
      <c r="W370" s="39" t="s">
        <v>766</v>
      </c>
      <c r="X370" s="33" t="s">
        <v>36</v>
      </c>
      <c r="Y370" s="39"/>
      <c r="Z370" s="39"/>
      <c r="AA370" s="39"/>
      <c r="AB370" s="152" t="s">
        <v>3165</v>
      </c>
    </row>
    <row r="371" spans="1:28" ht="21.75" customHeight="1" x14ac:dyDescent="0.25">
      <c r="A371" s="143" t="s">
        <v>30</v>
      </c>
      <c r="B371" s="143" t="s">
        <v>31</v>
      </c>
      <c r="C371" s="142" t="s">
        <v>4</v>
      </c>
      <c r="D371" s="39" t="s">
        <v>712</v>
      </c>
      <c r="E371" s="39" t="s">
        <v>713</v>
      </c>
      <c r="F371" s="128" t="s">
        <v>244</v>
      </c>
      <c r="G371" s="142" t="s">
        <v>35</v>
      </c>
      <c r="H371" s="142" t="str">
        <f t="shared" si="39"/>
        <v>6105AK124-0000-ITMP-0028</v>
      </c>
      <c r="I371" s="142" t="str">
        <f t="shared" si="43"/>
        <v>Q24050972-10-0000-I-TMP-0028</v>
      </c>
      <c r="J371" s="39"/>
      <c r="K371" s="33" t="s">
        <v>36</v>
      </c>
      <c r="L371" s="39" t="s">
        <v>767</v>
      </c>
      <c r="M371" s="39" t="s">
        <v>715</v>
      </c>
      <c r="N371" s="33" t="str">
        <f t="shared" si="42"/>
        <v>General - Hook-Up Drawing - Ultrasonic transducer closed tank - Template</v>
      </c>
      <c r="O371" s="134"/>
      <c r="P371" s="134"/>
      <c r="Q371" s="33" t="str">
        <f>IFERROR(VLOOKUP(PPE_PH1_CDDL[[#This Row],[RDMC Document Number]],[3]Docs!$B:$F,4,0),"No Placeholder Yet")</f>
        <v>RES - Reserved Placeholder</v>
      </c>
      <c r="R371" s="33" t="str">
        <f>IFERROR(VLOOKUP(PPE_PH1_CDDL[[#This Row],[RDMC Document Number]],[3]Docs!$B:$F,5,0),"No Placeholder Yet")</f>
        <v>Pending</v>
      </c>
      <c r="S371" s="163">
        <f t="shared" si="45"/>
        <v>0</v>
      </c>
      <c r="T371" s="39" t="s">
        <v>420</v>
      </c>
      <c r="U371" s="39"/>
      <c r="V371" s="165">
        <v>46325</v>
      </c>
      <c r="W371" s="39" t="s">
        <v>768</v>
      </c>
      <c r="X371" s="33" t="s">
        <v>36</v>
      </c>
      <c r="Y371" s="39"/>
      <c r="Z371" s="39"/>
      <c r="AA371" s="39"/>
      <c r="AB371" s="152" t="s">
        <v>3165</v>
      </c>
    </row>
    <row r="372" spans="1:28" ht="21.75" customHeight="1" x14ac:dyDescent="0.25">
      <c r="A372" s="143" t="s">
        <v>30</v>
      </c>
      <c r="B372" s="143" t="s">
        <v>31</v>
      </c>
      <c r="C372" s="142" t="s">
        <v>4</v>
      </c>
      <c r="D372" s="39" t="s">
        <v>712</v>
      </c>
      <c r="E372" s="39" t="s">
        <v>713</v>
      </c>
      <c r="F372" s="128" t="s">
        <v>246</v>
      </c>
      <c r="G372" s="142" t="s">
        <v>35</v>
      </c>
      <c r="H372" s="142" t="str">
        <f t="shared" si="39"/>
        <v>6105AK124-0000-ITMP-0029</v>
      </c>
      <c r="I372" s="142" t="str">
        <f t="shared" si="43"/>
        <v>Q24050972-10-0000-I-TMP-0029</v>
      </c>
      <c r="J372" s="39"/>
      <c r="K372" s="33" t="s">
        <v>36</v>
      </c>
      <c r="L372" s="39" t="s">
        <v>769</v>
      </c>
      <c r="M372" s="39" t="s">
        <v>715</v>
      </c>
      <c r="N372" s="33" t="str">
        <f t="shared" si="42"/>
        <v>General - Hook-Up Drawing - Pressure switch on pinch valve - Template</v>
      </c>
      <c r="O372" s="134"/>
      <c r="P372" s="134"/>
      <c r="Q372" s="33" t="str">
        <f>IFERROR(VLOOKUP(PPE_PH1_CDDL[[#This Row],[RDMC Document Number]],[3]Docs!$B:$F,4,0),"No Placeholder Yet")</f>
        <v>RES - Reserved Placeholder</v>
      </c>
      <c r="R372" s="33" t="str">
        <f>IFERROR(VLOOKUP(PPE_PH1_CDDL[[#This Row],[RDMC Document Number]],[3]Docs!$B:$F,5,0),"No Placeholder Yet")</f>
        <v>Pending</v>
      </c>
      <c r="S372" s="163">
        <f t="shared" si="45"/>
        <v>0</v>
      </c>
      <c r="T372" s="39" t="s">
        <v>420</v>
      </c>
      <c r="U372" s="39"/>
      <c r="V372" s="165">
        <v>46325</v>
      </c>
      <c r="W372" s="39" t="s">
        <v>770</v>
      </c>
      <c r="X372" s="33" t="s">
        <v>36</v>
      </c>
      <c r="Y372" s="39"/>
      <c r="Z372" s="39"/>
      <c r="AA372" s="39"/>
      <c r="AB372" s="152" t="s">
        <v>3165</v>
      </c>
    </row>
    <row r="373" spans="1:28" ht="21.75" customHeight="1" x14ac:dyDescent="0.25">
      <c r="A373" s="143" t="s">
        <v>30</v>
      </c>
      <c r="B373" s="143" t="s">
        <v>31</v>
      </c>
      <c r="C373" s="142" t="s">
        <v>4</v>
      </c>
      <c r="D373" s="39" t="s">
        <v>712</v>
      </c>
      <c r="E373" s="39" t="s">
        <v>713</v>
      </c>
      <c r="F373" s="128" t="s">
        <v>248</v>
      </c>
      <c r="G373" s="142" t="s">
        <v>35</v>
      </c>
      <c r="H373" s="142" t="str">
        <f t="shared" si="39"/>
        <v>6105AK124-0000-ITMP-0030</v>
      </c>
      <c r="I373" s="142" t="str">
        <f t="shared" si="43"/>
        <v>Q24050972-10-0000-I-TMP-0030</v>
      </c>
      <c r="J373" s="39"/>
      <c r="K373" s="33" t="s">
        <v>36</v>
      </c>
      <c r="L373" s="39" t="s">
        <v>771</v>
      </c>
      <c r="M373" s="39" t="s">
        <v>715</v>
      </c>
      <c r="N373" s="33" t="str">
        <f t="shared" si="42"/>
        <v>General - Hook-Up Drawing - Ultrasonic transducer open tank - Template</v>
      </c>
      <c r="O373" s="134"/>
      <c r="P373" s="134"/>
      <c r="Q373" s="33" t="str">
        <f>IFERROR(VLOOKUP(PPE_PH1_CDDL[[#This Row],[RDMC Document Number]],[3]Docs!$B:$F,4,0),"No Placeholder Yet")</f>
        <v>RES - Reserved Placeholder</v>
      </c>
      <c r="R373" s="33" t="str">
        <f>IFERROR(VLOOKUP(PPE_PH1_CDDL[[#This Row],[RDMC Document Number]],[3]Docs!$B:$F,5,0),"No Placeholder Yet")</f>
        <v>Pending</v>
      </c>
      <c r="S373" s="163">
        <f t="shared" si="45"/>
        <v>0</v>
      </c>
      <c r="T373" s="39" t="s">
        <v>420</v>
      </c>
      <c r="U373" s="39"/>
      <c r="V373" s="165">
        <v>46325</v>
      </c>
      <c r="W373" s="39" t="s">
        <v>772</v>
      </c>
      <c r="X373" s="33" t="s">
        <v>36</v>
      </c>
      <c r="Y373" s="39"/>
      <c r="Z373" s="39"/>
      <c r="AA373" s="39"/>
      <c r="AB373" s="152" t="s">
        <v>3165</v>
      </c>
    </row>
    <row r="374" spans="1:28" ht="21.75" customHeight="1" x14ac:dyDescent="0.25">
      <c r="A374" s="143" t="s">
        <v>30</v>
      </c>
      <c r="B374" s="143" t="s">
        <v>31</v>
      </c>
      <c r="C374" s="142" t="s">
        <v>4</v>
      </c>
      <c r="D374" s="39" t="s">
        <v>712</v>
      </c>
      <c r="E374" s="39" t="s">
        <v>713</v>
      </c>
      <c r="F374" s="128" t="s">
        <v>486</v>
      </c>
      <c r="G374" s="142" t="s">
        <v>35</v>
      </c>
      <c r="H374" s="142" t="str">
        <f t="shared" si="39"/>
        <v>6105AK124-0000-ITMP-0031</v>
      </c>
      <c r="I374" s="142" t="str">
        <f t="shared" si="43"/>
        <v>Q24050972-10-0000-I-TMP-0031</v>
      </c>
      <c r="J374" s="39"/>
      <c r="K374" s="33" t="s">
        <v>36</v>
      </c>
      <c r="L374" s="39" t="s">
        <v>773</v>
      </c>
      <c r="M374" s="39" t="s">
        <v>715</v>
      </c>
      <c r="N374" s="33" t="str">
        <f t="shared" si="42"/>
        <v>General - Hook-Up Drawing - Microwave blocked chute detector (typical) - Template</v>
      </c>
      <c r="O374" s="134"/>
      <c r="P374" s="134"/>
      <c r="Q374" s="33" t="str">
        <f>IFERROR(VLOOKUP(PPE_PH1_CDDL[[#This Row],[RDMC Document Number]],[3]Docs!$B:$F,4,0),"No Placeholder Yet")</f>
        <v>RES - Reserved Placeholder</v>
      </c>
      <c r="R374" s="33" t="str">
        <f>IFERROR(VLOOKUP(PPE_PH1_CDDL[[#This Row],[RDMC Document Number]],[3]Docs!$B:$F,5,0),"No Placeholder Yet")</f>
        <v>Pending</v>
      </c>
      <c r="S374" s="163">
        <f t="shared" si="45"/>
        <v>0</v>
      </c>
      <c r="T374" s="39" t="s">
        <v>420</v>
      </c>
      <c r="U374" s="39"/>
      <c r="V374" s="165">
        <v>46325</v>
      </c>
      <c r="W374" s="39" t="s">
        <v>774</v>
      </c>
      <c r="X374" s="33" t="s">
        <v>36</v>
      </c>
      <c r="Y374" s="39"/>
      <c r="Z374" s="39"/>
      <c r="AA374" s="39"/>
      <c r="AB374" s="152" t="s">
        <v>3165</v>
      </c>
    </row>
    <row r="375" spans="1:28" ht="21.75" customHeight="1" x14ac:dyDescent="0.25">
      <c r="A375" s="143" t="s">
        <v>30</v>
      </c>
      <c r="B375" s="143" t="s">
        <v>31</v>
      </c>
      <c r="C375" s="142" t="s">
        <v>4</v>
      </c>
      <c r="D375" s="39" t="s">
        <v>712</v>
      </c>
      <c r="E375" s="39" t="s">
        <v>713</v>
      </c>
      <c r="F375" s="128" t="s">
        <v>489</v>
      </c>
      <c r="G375" s="142" t="s">
        <v>35</v>
      </c>
      <c r="H375" s="142" t="str">
        <f t="shared" si="39"/>
        <v>6105AK124-0000-ITMP-0032</v>
      </c>
      <c r="I375" s="142" t="str">
        <f t="shared" si="43"/>
        <v>Q24050972-10-0000-I-TMP-0032</v>
      </c>
      <c r="J375" s="39"/>
      <c r="K375" s="33" t="s">
        <v>36</v>
      </c>
      <c r="L375" s="39" t="s">
        <v>775</v>
      </c>
      <c r="M375" s="39" t="s">
        <v>715</v>
      </c>
      <c r="N375" s="33" t="str">
        <f t="shared" si="42"/>
        <v>General - Hook-Up Drawing - Density sensor. - Template</v>
      </c>
      <c r="O375" s="134"/>
      <c r="P375" s="134"/>
      <c r="Q375" s="33" t="str">
        <f>IFERROR(VLOOKUP(PPE_PH1_CDDL[[#This Row],[RDMC Document Number]],[3]Docs!$B:$F,4,0),"No Placeholder Yet")</f>
        <v>RES - Reserved Placeholder</v>
      </c>
      <c r="R375" s="33" t="str">
        <f>IFERROR(VLOOKUP(PPE_PH1_CDDL[[#This Row],[RDMC Document Number]],[3]Docs!$B:$F,5,0),"No Placeholder Yet")</f>
        <v>Pending</v>
      </c>
      <c r="S375" s="163">
        <f t="shared" si="45"/>
        <v>0</v>
      </c>
      <c r="T375" s="39" t="s">
        <v>420</v>
      </c>
      <c r="U375" s="39"/>
      <c r="V375" s="165">
        <v>46325</v>
      </c>
      <c r="W375" s="39" t="s">
        <v>776</v>
      </c>
      <c r="X375" s="33" t="s">
        <v>36</v>
      </c>
      <c r="Y375" s="39"/>
      <c r="Z375" s="39"/>
      <c r="AA375" s="39"/>
      <c r="AB375" s="152" t="s">
        <v>3165</v>
      </c>
    </row>
    <row r="376" spans="1:28" ht="21.75" customHeight="1" x14ac:dyDescent="0.25">
      <c r="A376" s="143" t="s">
        <v>30</v>
      </c>
      <c r="B376" s="143" t="s">
        <v>31</v>
      </c>
      <c r="C376" s="142" t="s">
        <v>4</v>
      </c>
      <c r="D376" s="39" t="s">
        <v>712</v>
      </c>
      <c r="E376" s="39" t="s">
        <v>713</v>
      </c>
      <c r="F376" s="128" t="s">
        <v>492</v>
      </c>
      <c r="G376" s="142" t="s">
        <v>35</v>
      </c>
      <c r="H376" s="142" t="str">
        <f t="shared" si="39"/>
        <v>6105AK124-0000-ITMP-0033</v>
      </c>
      <c r="I376" s="142" t="str">
        <f t="shared" si="43"/>
        <v>Q24050972-10-0000-I-TMP-0033</v>
      </c>
      <c r="J376" s="39"/>
      <c r="K376" s="33" t="s">
        <v>36</v>
      </c>
      <c r="L376" s="39" t="s">
        <v>777</v>
      </c>
      <c r="M376" s="39" t="s">
        <v>715</v>
      </c>
      <c r="N376" s="33" t="str">
        <f t="shared" si="42"/>
        <v>General - Hook-Up Drawing - Electromagnetic flow meter - Template</v>
      </c>
      <c r="O376" s="134"/>
      <c r="P376" s="134"/>
      <c r="Q376" s="33" t="str">
        <f>IFERROR(VLOOKUP(PPE_PH1_CDDL[[#This Row],[RDMC Document Number]],[3]Docs!$B:$F,4,0),"No Placeholder Yet")</f>
        <v>RES - Reserved Placeholder</v>
      </c>
      <c r="R376" s="33" t="str">
        <f>IFERROR(VLOOKUP(PPE_PH1_CDDL[[#This Row],[RDMC Document Number]],[3]Docs!$B:$F,5,0),"No Placeholder Yet")</f>
        <v>Pending</v>
      </c>
      <c r="S376" s="163">
        <f t="shared" si="45"/>
        <v>0</v>
      </c>
      <c r="T376" s="39" t="s">
        <v>420</v>
      </c>
      <c r="U376" s="39"/>
      <c r="V376" s="165">
        <v>46325</v>
      </c>
      <c r="W376" s="39" t="s">
        <v>778</v>
      </c>
      <c r="X376" s="33" t="s">
        <v>36</v>
      </c>
      <c r="Y376" s="39"/>
      <c r="Z376" s="39"/>
      <c r="AA376" s="39"/>
      <c r="AB376" s="152" t="s">
        <v>3165</v>
      </c>
    </row>
    <row r="377" spans="1:28" ht="21.75" customHeight="1" x14ac:dyDescent="0.25">
      <c r="A377" s="143" t="s">
        <v>30</v>
      </c>
      <c r="B377" s="143" t="s">
        <v>31</v>
      </c>
      <c r="C377" s="142" t="s">
        <v>4</v>
      </c>
      <c r="D377" s="39" t="s">
        <v>712</v>
      </c>
      <c r="E377" s="39" t="s">
        <v>713</v>
      </c>
      <c r="F377" s="128" t="s">
        <v>495</v>
      </c>
      <c r="G377" s="142" t="s">
        <v>35</v>
      </c>
      <c r="H377" s="142" t="str">
        <f t="shared" si="39"/>
        <v>6105AK124-0000-ITMP-0034</v>
      </c>
      <c r="I377" s="142" t="str">
        <f t="shared" ref="I377:I400" si="46">"Q24050972"&amp;"-"&amp;"10"&amp;"-"&amp;C377&amp;"-"&amp;D377&amp;"-"&amp;E377&amp;"-"&amp;F377</f>
        <v>Q24050972-10-0000-I-TMP-0034</v>
      </c>
      <c r="J377" s="39"/>
      <c r="K377" s="33" t="s">
        <v>36</v>
      </c>
      <c r="L377" s="39" t="s">
        <v>779</v>
      </c>
      <c r="M377" s="39" t="s">
        <v>715</v>
      </c>
      <c r="N377" s="33" t="str">
        <f t="shared" si="42"/>
        <v>General - Hook-Up Drawing - Metal detector - Template</v>
      </c>
      <c r="O377" s="134"/>
      <c r="P377" s="134"/>
      <c r="Q377" s="33" t="str">
        <f>IFERROR(VLOOKUP(PPE_PH1_CDDL[[#This Row],[RDMC Document Number]],[3]Docs!$B:$F,4,0),"No Placeholder Yet")</f>
        <v>RES - Reserved Placeholder</v>
      </c>
      <c r="R377" s="33" t="str">
        <f>IFERROR(VLOOKUP(PPE_PH1_CDDL[[#This Row],[RDMC Document Number]],[3]Docs!$B:$F,5,0),"No Placeholder Yet")</f>
        <v>Pending</v>
      </c>
      <c r="S377" s="163">
        <f t="shared" si="45"/>
        <v>0</v>
      </c>
      <c r="T377" s="39" t="s">
        <v>420</v>
      </c>
      <c r="U377" s="39"/>
      <c r="V377" s="165">
        <v>46325</v>
      </c>
      <c r="W377" s="39" t="s">
        <v>780</v>
      </c>
      <c r="X377" s="33" t="s">
        <v>36</v>
      </c>
      <c r="Y377" s="39"/>
      <c r="Z377" s="39"/>
      <c r="AA377" s="39"/>
      <c r="AB377" s="152" t="s">
        <v>3165</v>
      </c>
    </row>
    <row r="378" spans="1:28" ht="21.75" customHeight="1" x14ac:dyDescent="0.25">
      <c r="A378" s="143" t="s">
        <v>30</v>
      </c>
      <c r="B378" s="143" t="s">
        <v>31</v>
      </c>
      <c r="C378" s="142" t="s">
        <v>4</v>
      </c>
      <c r="D378" s="39" t="s">
        <v>712</v>
      </c>
      <c r="E378" s="39" t="s">
        <v>713</v>
      </c>
      <c r="F378" s="128" t="s">
        <v>498</v>
      </c>
      <c r="G378" s="142" t="s">
        <v>35</v>
      </c>
      <c r="H378" s="142" t="str">
        <f t="shared" ref="H378:H441" si="47">A378&amp;B378&amp;"-"&amp;C378&amp;"-"&amp;D378&amp;E378&amp;"-"&amp;F378</f>
        <v>6105AK124-0000-ITMP-0035</v>
      </c>
      <c r="I378" s="142" t="str">
        <f t="shared" si="46"/>
        <v>Q24050972-10-0000-I-TMP-0035</v>
      </c>
      <c r="J378" s="39"/>
      <c r="K378" s="33" t="s">
        <v>36</v>
      </c>
      <c r="L378" s="39" t="s">
        <v>781</v>
      </c>
      <c r="M378" s="39" t="s">
        <v>715</v>
      </c>
      <c r="N378" s="33" t="str">
        <f t="shared" si="42"/>
        <v>General - Hook-Up Drawing - Humidity transmitter - Template</v>
      </c>
      <c r="O378" s="134"/>
      <c r="P378" s="134"/>
      <c r="Q378" s="33" t="str">
        <f>IFERROR(VLOOKUP(PPE_PH1_CDDL[[#This Row],[RDMC Document Number]],[3]Docs!$B:$F,4,0),"No Placeholder Yet")</f>
        <v>RES - Reserved Placeholder</v>
      </c>
      <c r="R378" s="33" t="str">
        <f>IFERROR(VLOOKUP(PPE_PH1_CDDL[[#This Row],[RDMC Document Number]],[3]Docs!$B:$F,5,0),"No Placeholder Yet")</f>
        <v>Pending</v>
      </c>
      <c r="S378" s="163">
        <f t="shared" si="45"/>
        <v>0</v>
      </c>
      <c r="T378" s="39" t="s">
        <v>420</v>
      </c>
      <c r="U378" s="39"/>
      <c r="V378" s="165">
        <v>46325</v>
      </c>
      <c r="W378" s="39" t="s">
        <v>782</v>
      </c>
      <c r="X378" s="33" t="s">
        <v>36</v>
      </c>
      <c r="Y378" s="39"/>
      <c r="Z378" s="39"/>
      <c r="AA378" s="39"/>
      <c r="AB378" s="152" t="s">
        <v>3165</v>
      </c>
    </row>
    <row r="379" spans="1:28" ht="21.75" customHeight="1" x14ac:dyDescent="0.25">
      <c r="A379" s="143" t="s">
        <v>30</v>
      </c>
      <c r="B379" s="143" t="s">
        <v>31</v>
      </c>
      <c r="C379" s="142" t="s">
        <v>4</v>
      </c>
      <c r="D379" s="39" t="s">
        <v>712</v>
      </c>
      <c r="E379" s="39" t="s">
        <v>713</v>
      </c>
      <c r="F379" s="128" t="s">
        <v>504</v>
      </c>
      <c r="G379" s="142" t="s">
        <v>35</v>
      </c>
      <c r="H379" s="142" t="str">
        <f t="shared" si="47"/>
        <v>6105AK124-0000-ITMP-0037</v>
      </c>
      <c r="I379" s="142" t="str">
        <f t="shared" si="46"/>
        <v>Q24050972-10-0000-I-TMP-0037</v>
      </c>
      <c r="J379" s="39"/>
      <c r="K379" s="33" t="s">
        <v>36</v>
      </c>
      <c r="L379" s="39" t="s">
        <v>783</v>
      </c>
      <c r="M379" s="39" t="s">
        <v>715</v>
      </c>
      <c r="N379" s="33" t="str">
        <f t="shared" si="42"/>
        <v>General - Hook-Up Drawing - Capacitance level probe - Template</v>
      </c>
      <c r="O379" s="134"/>
      <c r="P379" s="134"/>
      <c r="Q379" s="33" t="str">
        <f>IFERROR(VLOOKUP(PPE_PH1_CDDL[[#This Row],[RDMC Document Number]],[3]Docs!$B:$F,4,0),"No Placeholder Yet")</f>
        <v>RES - Reserved Placeholder</v>
      </c>
      <c r="R379" s="33" t="str">
        <f>IFERROR(VLOOKUP(PPE_PH1_CDDL[[#This Row],[RDMC Document Number]],[3]Docs!$B:$F,5,0),"No Placeholder Yet")</f>
        <v>Pending</v>
      </c>
      <c r="S379" s="163">
        <f t="shared" si="45"/>
        <v>0</v>
      </c>
      <c r="T379" s="39" t="s">
        <v>420</v>
      </c>
      <c r="U379" s="39"/>
      <c r="V379" s="165">
        <v>46325</v>
      </c>
      <c r="W379" s="39" t="s">
        <v>784</v>
      </c>
      <c r="X379" s="33" t="s">
        <v>36</v>
      </c>
      <c r="Y379" s="39"/>
      <c r="Z379" s="39"/>
      <c r="AA379" s="39"/>
      <c r="AB379" s="152" t="s">
        <v>3165</v>
      </c>
    </row>
    <row r="380" spans="1:28" ht="21.75" customHeight="1" x14ac:dyDescent="0.25">
      <c r="A380" s="143" t="s">
        <v>30</v>
      </c>
      <c r="B380" s="143" t="s">
        <v>31</v>
      </c>
      <c r="C380" s="142" t="s">
        <v>4</v>
      </c>
      <c r="D380" s="39" t="s">
        <v>712</v>
      </c>
      <c r="E380" s="39" t="s">
        <v>713</v>
      </c>
      <c r="F380" s="128" t="s">
        <v>507</v>
      </c>
      <c r="G380" s="142" t="s">
        <v>35</v>
      </c>
      <c r="H380" s="142" t="str">
        <f t="shared" si="47"/>
        <v>6105AK124-0000-ITMP-0038</v>
      </c>
      <c r="I380" s="142" t="str">
        <f t="shared" si="46"/>
        <v>Q24050972-10-0000-I-TMP-0038</v>
      </c>
      <c r="J380" s="39"/>
      <c r="K380" s="33" t="s">
        <v>36</v>
      </c>
      <c r="L380" s="39" t="s">
        <v>785</v>
      </c>
      <c r="M380" s="39" t="s">
        <v>715</v>
      </c>
      <c r="N380" s="33" t="str">
        <f t="shared" si="42"/>
        <v>General - Hook-Up Drawing - Mass meter load cell for bins - Template</v>
      </c>
      <c r="O380" s="134"/>
      <c r="P380" s="134"/>
      <c r="Q380" s="33" t="str">
        <f>IFERROR(VLOOKUP(PPE_PH1_CDDL[[#This Row],[RDMC Document Number]],[3]Docs!$B:$F,4,0),"No Placeholder Yet")</f>
        <v>RES - Reserved Placeholder</v>
      </c>
      <c r="R380" s="33" t="str">
        <f>IFERROR(VLOOKUP(PPE_PH1_CDDL[[#This Row],[RDMC Document Number]],[3]Docs!$B:$F,5,0),"No Placeholder Yet")</f>
        <v>Pending</v>
      </c>
      <c r="S380" s="163">
        <f t="shared" si="45"/>
        <v>0</v>
      </c>
      <c r="T380" s="39" t="s">
        <v>420</v>
      </c>
      <c r="U380" s="39"/>
      <c r="V380" s="165">
        <v>46325</v>
      </c>
      <c r="W380" s="39" t="s">
        <v>786</v>
      </c>
      <c r="X380" s="33" t="s">
        <v>36</v>
      </c>
      <c r="Y380" s="39"/>
      <c r="Z380" s="39"/>
      <c r="AA380" s="39"/>
      <c r="AB380" s="152" t="s">
        <v>3165</v>
      </c>
    </row>
    <row r="381" spans="1:28" ht="21.75" customHeight="1" x14ac:dyDescent="0.25">
      <c r="A381" s="143" t="s">
        <v>30</v>
      </c>
      <c r="B381" s="143" t="s">
        <v>31</v>
      </c>
      <c r="C381" s="142" t="s">
        <v>4</v>
      </c>
      <c r="D381" s="39" t="s">
        <v>712</v>
      </c>
      <c r="E381" s="39" t="s">
        <v>713</v>
      </c>
      <c r="F381" s="128" t="s">
        <v>510</v>
      </c>
      <c r="G381" s="142" t="s">
        <v>35</v>
      </c>
      <c r="H381" s="142" t="str">
        <f t="shared" si="47"/>
        <v>6105AK124-0000-ITMP-0039</v>
      </c>
      <c r="I381" s="142" t="str">
        <f t="shared" si="46"/>
        <v>Q24050972-10-0000-I-TMP-0039</v>
      </c>
      <c r="J381" s="39"/>
      <c r="K381" s="33" t="s">
        <v>36</v>
      </c>
      <c r="L381" s="39" t="s">
        <v>787</v>
      </c>
      <c r="M381" s="39" t="s">
        <v>715</v>
      </c>
      <c r="N381" s="33" t="str">
        <f t="shared" si="42"/>
        <v>General - Hook-Up Drawing - Orifice plate - Template</v>
      </c>
      <c r="O381" s="134"/>
      <c r="P381" s="134"/>
      <c r="Q381" s="33" t="str">
        <f>IFERROR(VLOOKUP(PPE_PH1_CDDL[[#This Row],[RDMC Document Number]],[3]Docs!$B:$F,4,0),"No Placeholder Yet")</f>
        <v>RES - Reserved Placeholder</v>
      </c>
      <c r="R381" s="33" t="str">
        <f>IFERROR(VLOOKUP(PPE_PH1_CDDL[[#This Row],[RDMC Document Number]],[3]Docs!$B:$F,5,0),"No Placeholder Yet")</f>
        <v>Pending</v>
      </c>
      <c r="S381" s="163">
        <f t="shared" si="45"/>
        <v>0</v>
      </c>
      <c r="T381" s="39" t="s">
        <v>420</v>
      </c>
      <c r="U381" s="39"/>
      <c r="V381" s="165">
        <v>46325</v>
      </c>
      <c r="W381" s="39" t="s">
        <v>788</v>
      </c>
      <c r="X381" s="33" t="s">
        <v>36</v>
      </c>
      <c r="Y381" s="39"/>
      <c r="Z381" s="39"/>
      <c r="AA381" s="39"/>
      <c r="AB381" s="152" t="s">
        <v>3165</v>
      </c>
    </row>
    <row r="382" spans="1:28" ht="21.75" customHeight="1" x14ac:dyDescent="0.25">
      <c r="A382" s="143" t="s">
        <v>30</v>
      </c>
      <c r="B382" s="143" t="s">
        <v>31</v>
      </c>
      <c r="C382" s="142" t="s">
        <v>4</v>
      </c>
      <c r="D382" s="39" t="s">
        <v>712</v>
      </c>
      <c r="E382" s="39" t="s">
        <v>713</v>
      </c>
      <c r="F382" s="128" t="s">
        <v>513</v>
      </c>
      <c r="G382" s="142" t="s">
        <v>35</v>
      </c>
      <c r="H382" s="142" t="str">
        <f t="shared" si="47"/>
        <v>6105AK124-0000-ITMP-0040</v>
      </c>
      <c r="I382" s="142" t="str">
        <f t="shared" si="46"/>
        <v>Q24050972-10-0000-I-TMP-0040</v>
      </c>
      <c r="J382" s="39"/>
      <c r="K382" s="33" t="s">
        <v>36</v>
      </c>
      <c r="L382" s="39" t="s">
        <v>789</v>
      </c>
      <c r="M382" s="39" t="s">
        <v>715</v>
      </c>
      <c r="N382" s="33" t="str">
        <f t="shared" si="42"/>
        <v>General - Hook-Up Drawing - Single instrument stand. - Template</v>
      </c>
      <c r="O382" s="134"/>
      <c r="P382" s="134"/>
      <c r="Q382" s="33" t="str">
        <f>IFERROR(VLOOKUP(PPE_PH1_CDDL[[#This Row],[RDMC Document Number]],[3]Docs!$B:$F,4,0),"No Placeholder Yet")</f>
        <v>RES - Reserved Placeholder</v>
      </c>
      <c r="R382" s="33" t="str">
        <f>IFERROR(VLOOKUP(PPE_PH1_CDDL[[#This Row],[RDMC Document Number]],[3]Docs!$B:$F,5,0),"No Placeholder Yet")</f>
        <v>Pending</v>
      </c>
      <c r="S382" s="163">
        <f t="shared" si="45"/>
        <v>0</v>
      </c>
      <c r="T382" s="39" t="s">
        <v>420</v>
      </c>
      <c r="U382" s="39"/>
      <c r="V382" s="165">
        <v>46325</v>
      </c>
      <c r="W382" s="39" t="s">
        <v>790</v>
      </c>
      <c r="X382" s="33" t="s">
        <v>36</v>
      </c>
      <c r="Y382" s="39"/>
      <c r="Z382" s="39"/>
      <c r="AA382" s="39"/>
      <c r="AB382" s="152" t="s">
        <v>3165</v>
      </c>
    </row>
    <row r="383" spans="1:28" ht="21.75" customHeight="1" x14ac:dyDescent="0.25">
      <c r="A383" s="143" t="s">
        <v>30</v>
      </c>
      <c r="B383" s="143" t="s">
        <v>31</v>
      </c>
      <c r="C383" s="142" t="s">
        <v>4</v>
      </c>
      <c r="D383" s="39" t="s">
        <v>712</v>
      </c>
      <c r="E383" s="39" t="s">
        <v>713</v>
      </c>
      <c r="F383" s="128" t="s">
        <v>516</v>
      </c>
      <c r="G383" s="142" t="s">
        <v>35</v>
      </c>
      <c r="H383" s="142" t="str">
        <f t="shared" si="47"/>
        <v>6105AK124-0000-ITMP-0041</v>
      </c>
      <c r="I383" s="142" t="str">
        <f t="shared" si="46"/>
        <v>Q24050972-10-0000-I-TMP-0041</v>
      </c>
      <c r="J383" s="39"/>
      <c r="K383" s="33" t="s">
        <v>36</v>
      </c>
      <c r="L383" s="39" t="s">
        <v>791</v>
      </c>
      <c r="M383" s="39" t="s">
        <v>715</v>
      </c>
      <c r="N383" s="33" t="str">
        <f t="shared" si="42"/>
        <v>General - Hook-Up Drawing - Double instrument stand - Template</v>
      </c>
      <c r="O383" s="134"/>
      <c r="P383" s="134"/>
      <c r="Q383" s="33" t="str">
        <f>IFERROR(VLOOKUP(PPE_PH1_CDDL[[#This Row],[RDMC Document Number]],[3]Docs!$B:$F,4,0),"No Placeholder Yet")</f>
        <v>RES - Reserved Placeholder</v>
      </c>
      <c r="R383" s="33" t="str">
        <f>IFERROR(VLOOKUP(PPE_PH1_CDDL[[#This Row],[RDMC Document Number]],[3]Docs!$B:$F,5,0),"No Placeholder Yet")</f>
        <v>Pending</v>
      </c>
      <c r="S383" s="163">
        <f t="shared" si="45"/>
        <v>0</v>
      </c>
      <c r="T383" s="39" t="s">
        <v>420</v>
      </c>
      <c r="U383" s="39"/>
      <c r="V383" s="165">
        <v>46325</v>
      </c>
      <c r="W383" s="39" t="s">
        <v>792</v>
      </c>
      <c r="X383" s="33" t="s">
        <v>36</v>
      </c>
      <c r="Y383" s="39"/>
      <c r="Z383" s="39"/>
      <c r="AA383" s="39"/>
      <c r="AB383" s="152" t="s">
        <v>3165</v>
      </c>
    </row>
    <row r="384" spans="1:28" ht="21.75" customHeight="1" x14ac:dyDescent="0.25">
      <c r="A384" s="143" t="s">
        <v>30</v>
      </c>
      <c r="B384" s="143" t="s">
        <v>31</v>
      </c>
      <c r="C384" s="142" t="s">
        <v>4</v>
      </c>
      <c r="D384" s="39" t="s">
        <v>712</v>
      </c>
      <c r="E384" s="39" t="s">
        <v>713</v>
      </c>
      <c r="F384" s="128" t="s">
        <v>518</v>
      </c>
      <c r="G384" s="142" t="s">
        <v>35</v>
      </c>
      <c r="H384" s="142" t="str">
        <f t="shared" si="47"/>
        <v>6105AK124-0000-ITMP-0042</v>
      </c>
      <c r="I384" s="142" t="str">
        <f t="shared" si="46"/>
        <v>Q24050972-10-0000-I-TMP-0042</v>
      </c>
      <c r="J384" s="39"/>
      <c r="K384" s="33" t="s">
        <v>36</v>
      </c>
      <c r="L384" s="39" t="s">
        <v>793</v>
      </c>
      <c r="M384" s="39" t="s">
        <v>715</v>
      </c>
      <c r="N384" s="33" t="str">
        <f t="shared" si="42"/>
        <v>General - Hook-Up Drawing - Laser transmitter mounted vertically - Template</v>
      </c>
      <c r="O384" s="134"/>
      <c r="P384" s="134"/>
      <c r="Q384" s="33" t="str">
        <f>IFERROR(VLOOKUP(PPE_PH1_CDDL[[#This Row],[RDMC Document Number]],[3]Docs!$B:$F,4,0),"No Placeholder Yet")</f>
        <v>RES - Reserved Placeholder</v>
      </c>
      <c r="R384" s="33" t="str">
        <f>IFERROR(VLOOKUP(PPE_PH1_CDDL[[#This Row],[RDMC Document Number]],[3]Docs!$B:$F,5,0),"No Placeholder Yet")</f>
        <v>Pending</v>
      </c>
      <c r="S384" s="163">
        <f t="shared" si="45"/>
        <v>0</v>
      </c>
      <c r="T384" s="39" t="s">
        <v>420</v>
      </c>
      <c r="U384" s="39"/>
      <c r="V384" s="165">
        <v>46325</v>
      </c>
      <c r="W384" s="39" t="s">
        <v>794</v>
      </c>
      <c r="X384" s="33" t="s">
        <v>36</v>
      </c>
      <c r="Y384" s="39"/>
      <c r="Z384" s="39"/>
      <c r="AA384" s="39"/>
      <c r="AB384" s="152" t="s">
        <v>3165</v>
      </c>
    </row>
    <row r="385" spans="1:28" ht="21.75" customHeight="1" x14ac:dyDescent="0.25">
      <c r="A385" s="143" t="s">
        <v>30</v>
      </c>
      <c r="B385" s="143" t="s">
        <v>31</v>
      </c>
      <c r="C385" s="142" t="s">
        <v>4</v>
      </c>
      <c r="D385" s="39" t="s">
        <v>712</v>
      </c>
      <c r="E385" s="39" t="s">
        <v>713</v>
      </c>
      <c r="F385" s="128" t="s">
        <v>521</v>
      </c>
      <c r="G385" s="142" t="s">
        <v>35</v>
      </c>
      <c r="H385" s="142" t="str">
        <f t="shared" si="47"/>
        <v>6105AK124-0000-ITMP-0043</v>
      </c>
      <c r="I385" s="142" t="str">
        <f t="shared" si="46"/>
        <v>Q24050972-10-0000-I-TMP-0043</v>
      </c>
      <c r="J385" s="39"/>
      <c r="K385" s="33" t="s">
        <v>36</v>
      </c>
      <c r="L385" s="39" t="s">
        <v>795</v>
      </c>
      <c r="M385" s="39" t="s">
        <v>715</v>
      </c>
      <c r="N385" s="33" t="str">
        <f t="shared" si="42"/>
        <v>General - Hook-Up Drawing - Thermocouple-RTD with integral transmitter - Template</v>
      </c>
      <c r="O385" s="134"/>
      <c r="P385" s="134"/>
      <c r="Q385" s="33" t="str">
        <f>IFERROR(VLOOKUP(PPE_PH1_CDDL[[#This Row],[RDMC Document Number]],[3]Docs!$B:$F,4,0),"No Placeholder Yet")</f>
        <v>RES - Reserved Placeholder</v>
      </c>
      <c r="R385" s="33" t="str">
        <f>IFERROR(VLOOKUP(PPE_PH1_CDDL[[#This Row],[RDMC Document Number]],[3]Docs!$B:$F,5,0),"No Placeholder Yet")</f>
        <v>Pending</v>
      </c>
      <c r="S385" s="163">
        <f t="shared" si="45"/>
        <v>0</v>
      </c>
      <c r="T385" s="39" t="s">
        <v>420</v>
      </c>
      <c r="U385" s="39"/>
      <c r="V385" s="165">
        <v>46325</v>
      </c>
      <c r="W385" s="39" t="s">
        <v>796</v>
      </c>
      <c r="X385" s="33" t="s">
        <v>36</v>
      </c>
      <c r="Y385" s="39"/>
      <c r="Z385" s="39"/>
      <c r="AA385" s="39"/>
      <c r="AB385" s="152" t="s">
        <v>3165</v>
      </c>
    </row>
    <row r="386" spans="1:28" ht="21.75" customHeight="1" x14ac:dyDescent="0.25">
      <c r="A386" s="143" t="s">
        <v>30</v>
      </c>
      <c r="B386" s="143" t="s">
        <v>31</v>
      </c>
      <c r="C386" s="142" t="s">
        <v>4</v>
      </c>
      <c r="D386" s="39" t="s">
        <v>712</v>
      </c>
      <c r="E386" s="39" t="s">
        <v>713</v>
      </c>
      <c r="F386" s="128" t="s">
        <v>524</v>
      </c>
      <c r="G386" s="142" t="s">
        <v>35</v>
      </c>
      <c r="H386" s="142" t="str">
        <f t="shared" si="47"/>
        <v>6105AK124-0000-ITMP-0044</v>
      </c>
      <c r="I386" s="142" t="str">
        <f t="shared" si="46"/>
        <v>Q24050972-10-0000-I-TMP-0044</v>
      </c>
      <c r="J386" s="39"/>
      <c r="K386" s="33" t="s">
        <v>36</v>
      </c>
      <c r="L386" s="39" t="s">
        <v>797</v>
      </c>
      <c r="M386" s="39" t="s">
        <v>715</v>
      </c>
      <c r="N386" s="33" t="str">
        <f t="shared" si="42"/>
        <v>General - Hook-Up Drawing - Whisker type limit switch - Template</v>
      </c>
      <c r="O386" s="134"/>
      <c r="P386" s="134"/>
      <c r="Q386" s="33" t="str">
        <f>IFERROR(VLOOKUP(PPE_PH1_CDDL[[#This Row],[RDMC Document Number]],[3]Docs!$B:$F,4,0),"No Placeholder Yet")</f>
        <v>RES - Reserved Placeholder</v>
      </c>
      <c r="R386" s="33" t="str">
        <f>IFERROR(VLOOKUP(PPE_PH1_CDDL[[#This Row],[RDMC Document Number]],[3]Docs!$B:$F,5,0),"No Placeholder Yet")</f>
        <v>Pending</v>
      </c>
      <c r="S386" s="163">
        <f t="shared" si="45"/>
        <v>0</v>
      </c>
      <c r="T386" s="39" t="s">
        <v>420</v>
      </c>
      <c r="U386" s="39"/>
      <c r="V386" s="165">
        <v>46325</v>
      </c>
      <c r="W386" s="39" t="s">
        <v>798</v>
      </c>
      <c r="X386" s="33" t="s">
        <v>36</v>
      </c>
      <c r="Y386" s="39"/>
      <c r="Z386" s="39"/>
      <c r="AA386" s="39"/>
      <c r="AB386" s="152" t="s">
        <v>3165</v>
      </c>
    </row>
    <row r="387" spans="1:28" ht="21.75" customHeight="1" x14ac:dyDescent="0.25">
      <c r="A387" s="143" t="s">
        <v>30</v>
      </c>
      <c r="B387" s="143" t="s">
        <v>31</v>
      </c>
      <c r="C387" s="142" t="s">
        <v>4</v>
      </c>
      <c r="D387" s="39" t="s">
        <v>712</v>
      </c>
      <c r="E387" s="39" t="s">
        <v>713</v>
      </c>
      <c r="F387" s="128" t="s">
        <v>527</v>
      </c>
      <c r="G387" s="142" t="s">
        <v>35</v>
      </c>
      <c r="H387" s="142" t="str">
        <f t="shared" si="47"/>
        <v>6105AK124-0000-ITMP-0045</v>
      </c>
      <c r="I387" s="142" t="str">
        <f t="shared" si="46"/>
        <v>Q24050972-10-0000-I-TMP-0045</v>
      </c>
      <c r="J387" s="39"/>
      <c r="K387" s="33" t="s">
        <v>36</v>
      </c>
      <c r="L387" s="39" t="s">
        <v>799</v>
      </c>
      <c r="M387" s="39" t="s">
        <v>715</v>
      </c>
      <c r="N387" s="33" t="str">
        <f t="shared" si="42"/>
        <v>General - Hook-Up Drawing - Pressure switch - Template</v>
      </c>
      <c r="O387" s="134"/>
      <c r="P387" s="134"/>
      <c r="Q387" s="33" t="str">
        <f>IFERROR(VLOOKUP(PPE_PH1_CDDL[[#This Row],[RDMC Document Number]],[3]Docs!$B:$F,4,0),"No Placeholder Yet")</f>
        <v>RES - Reserved Placeholder</v>
      </c>
      <c r="R387" s="33" t="str">
        <f>IFERROR(VLOOKUP(PPE_PH1_CDDL[[#This Row],[RDMC Document Number]],[3]Docs!$B:$F,5,0),"No Placeholder Yet")</f>
        <v>Pending</v>
      </c>
      <c r="S387" s="163">
        <f t="shared" si="45"/>
        <v>0</v>
      </c>
      <c r="T387" s="39" t="s">
        <v>420</v>
      </c>
      <c r="U387" s="39"/>
      <c r="V387" s="165">
        <v>46325</v>
      </c>
      <c r="W387" s="39" t="s">
        <v>800</v>
      </c>
      <c r="X387" s="33" t="s">
        <v>36</v>
      </c>
      <c r="Y387" s="39"/>
      <c r="Z387" s="39"/>
      <c r="AA387" s="39"/>
      <c r="AB387" s="152" t="s">
        <v>3165</v>
      </c>
    </row>
    <row r="388" spans="1:28" ht="21.75" customHeight="1" x14ac:dyDescent="0.25">
      <c r="A388" s="143" t="s">
        <v>30</v>
      </c>
      <c r="B388" s="143" t="s">
        <v>31</v>
      </c>
      <c r="C388" s="142" t="s">
        <v>4</v>
      </c>
      <c r="D388" s="39" t="s">
        <v>712</v>
      </c>
      <c r="E388" s="39" t="s">
        <v>713</v>
      </c>
      <c r="F388" s="128" t="s">
        <v>530</v>
      </c>
      <c r="G388" s="142" t="s">
        <v>35</v>
      </c>
      <c r="H388" s="142" t="str">
        <f t="shared" si="47"/>
        <v>6105AK124-0000-ITMP-0046</v>
      </c>
      <c r="I388" s="142" t="str">
        <f t="shared" si="46"/>
        <v>Q24050972-10-0000-I-TMP-0046</v>
      </c>
      <c r="J388" s="39"/>
      <c r="K388" s="33" t="s">
        <v>36</v>
      </c>
      <c r="L388" s="39" t="s">
        <v>801</v>
      </c>
      <c r="M388" s="39" t="s">
        <v>715</v>
      </c>
      <c r="N388" s="33" t="str">
        <f t="shared" si="42"/>
        <v>General - Hook-Up Drawing - Single solenoid with term box - Template</v>
      </c>
      <c r="O388" s="134"/>
      <c r="P388" s="134"/>
      <c r="Q388" s="33" t="str">
        <f>IFERROR(VLOOKUP(PPE_PH1_CDDL[[#This Row],[RDMC Document Number]],[3]Docs!$B:$F,4,0),"No Placeholder Yet")</f>
        <v>RES - Reserved Placeholder</v>
      </c>
      <c r="R388" s="33" t="str">
        <f>IFERROR(VLOOKUP(PPE_PH1_CDDL[[#This Row],[RDMC Document Number]],[3]Docs!$B:$F,5,0),"No Placeholder Yet")</f>
        <v>Pending</v>
      </c>
      <c r="S388" s="163">
        <f t="shared" ref="S388:S419" si="48">IF(AND(O388&lt;&gt;"",P388&lt;&gt;"",R388="Approved"),100%,
 IF(AND(O388&lt;&gt;"",P388&lt;&gt;""),66.67%,
 IF(O388&lt;&gt;"",33.33%,
 0)))</f>
        <v>0</v>
      </c>
      <c r="T388" s="39" t="s">
        <v>420</v>
      </c>
      <c r="U388" s="39"/>
      <c r="V388" s="165">
        <v>46325</v>
      </c>
      <c r="W388" s="39" t="s">
        <v>802</v>
      </c>
      <c r="X388" s="33" t="s">
        <v>36</v>
      </c>
      <c r="Y388" s="39"/>
      <c r="Z388" s="39"/>
      <c r="AA388" s="39"/>
      <c r="AB388" s="152" t="s">
        <v>3165</v>
      </c>
    </row>
    <row r="389" spans="1:28" ht="21.75" customHeight="1" x14ac:dyDescent="0.25">
      <c r="A389" s="143" t="s">
        <v>30</v>
      </c>
      <c r="B389" s="143" t="s">
        <v>31</v>
      </c>
      <c r="C389" s="142" t="s">
        <v>4</v>
      </c>
      <c r="D389" s="39" t="s">
        <v>712</v>
      </c>
      <c r="E389" s="39" t="s">
        <v>713</v>
      </c>
      <c r="F389" s="128" t="s">
        <v>532</v>
      </c>
      <c r="G389" s="142" t="s">
        <v>35</v>
      </c>
      <c r="H389" s="142" t="str">
        <f t="shared" si="47"/>
        <v>6105AK124-0000-ITMP-0047</v>
      </c>
      <c r="I389" s="142" t="str">
        <f t="shared" si="46"/>
        <v>Q24050972-10-0000-I-TMP-0047</v>
      </c>
      <c r="J389" s="39"/>
      <c r="K389" s="33" t="s">
        <v>36</v>
      </c>
      <c r="L389" s="39" t="s">
        <v>803</v>
      </c>
      <c r="M389" s="39" t="s">
        <v>715</v>
      </c>
      <c r="N389" s="33" t="str">
        <f t="shared" si="42"/>
        <v>General - Hook-Up Drawing - Nuclear level switch - Template</v>
      </c>
      <c r="O389" s="134"/>
      <c r="P389" s="134"/>
      <c r="Q389" s="33" t="str">
        <f>IFERROR(VLOOKUP(PPE_PH1_CDDL[[#This Row],[RDMC Document Number]],[3]Docs!$B:$F,4,0),"No Placeholder Yet")</f>
        <v>RES - Reserved Placeholder</v>
      </c>
      <c r="R389" s="33" t="str">
        <f>IFERROR(VLOOKUP(PPE_PH1_CDDL[[#This Row],[RDMC Document Number]],[3]Docs!$B:$F,5,0),"No Placeholder Yet")</f>
        <v>Pending</v>
      </c>
      <c r="S389" s="163">
        <f t="shared" si="48"/>
        <v>0</v>
      </c>
      <c r="T389" s="39" t="s">
        <v>420</v>
      </c>
      <c r="U389" s="39"/>
      <c r="V389" s="165">
        <v>46325</v>
      </c>
      <c r="W389" s="39" t="s">
        <v>804</v>
      </c>
      <c r="X389" s="33" t="s">
        <v>36</v>
      </c>
      <c r="Y389" s="39"/>
      <c r="Z389" s="39"/>
      <c r="AA389" s="39"/>
      <c r="AB389" s="152" t="s">
        <v>3165</v>
      </c>
    </row>
    <row r="390" spans="1:28" ht="21.75" customHeight="1" x14ac:dyDescent="0.25">
      <c r="A390" s="143" t="s">
        <v>30</v>
      </c>
      <c r="B390" s="143" t="s">
        <v>31</v>
      </c>
      <c r="C390" s="142" t="s">
        <v>4</v>
      </c>
      <c r="D390" s="39" t="s">
        <v>712</v>
      </c>
      <c r="E390" s="39" t="s">
        <v>713</v>
      </c>
      <c r="F390" s="128" t="s">
        <v>535</v>
      </c>
      <c r="G390" s="142" t="s">
        <v>35</v>
      </c>
      <c r="H390" s="142" t="str">
        <f t="shared" si="47"/>
        <v>6105AK124-0000-ITMP-0048</v>
      </c>
      <c r="I390" s="142" t="str">
        <f t="shared" si="46"/>
        <v>Q24050972-10-0000-I-TMP-0048</v>
      </c>
      <c r="J390" s="39"/>
      <c r="K390" s="33" t="s">
        <v>36</v>
      </c>
      <c r="L390" s="39" t="s">
        <v>805</v>
      </c>
      <c r="M390" s="39" t="s">
        <v>715</v>
      </c>
      <c r="N390" s="33" t="str">
        <f t="shared" si="42"/>
        <v>General - Hook-Up Drawing - Double acting solenoid with term box - Template</v>
      </c>
      <c r="O390" s="134"/>
      <c r="P390" s="134"/>
      <c r="Q390" s="33" t="str">
        <f>IFERROR(VLOOKUP(PPE_PH1_CDDL[[#This Row],[RDMC Document Number]],[3]Docs!$B:$F,4,0),"No Placeholder Yet")</f>
        <v>RES - Reserved Placeholder</v>
      </c>
      <c r="R390" s="33" t="str">
        <f>IFERROR(VLOOKUP(PPE_PH1_CDDL[[#This Row],[RDMC Document Number]],[3]Docs!$B:$F,5,0),"No Placeholder Yet")</f>
        <v>Pending</v>
      </c>
      <c r="S390" s="163">
        <f t="shared" si="48"/>
        <v>0</v>
      </c>
      <c r="T390" s="39" t="s">
        <v>420</v>
      </c>
      <c r="U390" s="39"/>
      <c r="V390" s="165">
        <v>46325</v>
      </c>
      <c r="W390" s="39" t="s">
        <v>806</v>
      </c>
      <c r="X390" s="33" t="s">
        <v>36</v>
      </c>
      <c r="Y390" s="39"/>
      <c r="Z390" s="39"/>
      <c r="AA390" s="39"/>
      <c r="AB390" s="152" t="s">
        <v>3165</v>
      </c>
    </row>
    <row r="391" spans="1:28" ht="21.75" customHeight="1" x14ac:dyDescent="0.25">
      <c r="A391" s="143" t="s">
        <v>30</v>
      </c>
      <c r="B391" s="143" t="s">
        <v>31</v>
      </c>
      <c r="C391" s="142" t="s">
        <v>4</v>
      </c>
      <c r="D391" s="39" t="s">
        <v>712</v>
      </c>
      <c r="E391" s="39" t="s">
        <v>713</v>
      </c>
      <c r="F391" s="128" t="s">
        <v>538</v>
      </c>
      <c r="G391" s="142" t="s">
        <v>35</v>
      </c>
      <c r="H391" s="142" t="str">
        <f t="shared" si="47"/>
        <v>6105AK124-0000-ITMP-0049</v>
      </c>
      <c r="I391" s="142" t="str">
        <f t="shared" si="46"/>
        <v>Q24050972-10-0000-I-TMP-0049</v>
      </c>
      <c r="J391" s="39"/>
      <c r="K391" s="33" t="s">
        <v>36</v>
      </c>
      <c r="L391" s="39" t="s">
        <v>807</v>
      </c>
      <c r="M391" s="39" t="s">
        <v>715</v>
      </c>
      <c r="N391" s="33" t="str">
        <f t="shared" si="42"/>
        <v>General - Hook-Up Drawing - Weightometer - Template</v>
      </c>
      <c r="O391" s="134"/>
      <c r="P391" s="134"/>
      <c r="Q391" s="33" t="str">
        <f>IFERROR(VLOOKUP(PPE_PH1_CDDL[[#This Row],[RDMC Document Number]],[3]Docs!$B:$F,4,0),"No Placeholder Yet")</f>
        <v>RES - Reserved Placeholder</v>
      </c>
      <c r="R391" s="33" t="str">
        <f>IFERROR(VLOOKUP(PPE_PH1_CDDL[[#This Row],[RDMC Document Number]],[3]Docs!$B:$F,5,0),"No Placeholder Yet")</f>
        <v>Pending</v>
      </c>
      <c r="S391" s="163">
        <f t="shared" si="48"/>
        <v>0</v>
      </c>
      <c r="T391" s="39" t="s">
        <v>420</v>
      </c>
      <c r="U391" s="39"/>
      <c r="V391" s="165">
        <v>46325</v>
      </c>
      <c r="W391" s="39" t="s">
        <v>808</v>
      </c>
      <c r="X391" s="33" t="s">
        <v>36</v>
      </c>
      <c r="Y391" s="39"/>
      <c r="Z391" s="39"/>
      <c r="AA391" s="39"/>
      <c r="AB391" s="152" t="s">
        <v>3165</v>
      </c>
    </row>
    <row r="392" spans="1:28" ht="21.75" customHeight="1" x14ac:dyDescent="0.25">
      <c r="A392" s="143" t="s">
        <v>30</v>
      </c>
      <c r="B392" s="143" t="s">
        <v>31</v>
      </c>
      <c r="C392" s="142" t="s">
        <v>4</v>
      </c>
      <c r="D392" s="39" t="s">
        <v>712</v>
      </c>
      <c r="E392" s="39" t="s">
        <v>713</v>
      </c>
      <c r="F392" s="128" t="s">
        <v>541</v>
      </c>
      <c r="G392" s="142" t="s">
        <v>35</v>
      </c>
      <c r="H392" s="142" t="str">
        <f t="shared" si="47"/>
        <v>6105AK124-0000-ITMP-0050</v>
      </c>
      <c r="I392" s="142" t="str">
        <f t="shared" si="46"/>
        <v>Q24050972-10-0000-I-TMP-0050</v>
      </c>
      <c r="J392" s="39"/>
      <c r="K392" s="33" t="s">
        <v>36</v>
      </c>
      <c r="L392" s="39" t="s">
        <v>809</v>
      </c>
      <c r="M392" s="39" t="s">
        <v>715</v>
      </c>
      <c r="N392" s="33" t="str">
        <f t="shared" si="42"/>
        <v>General - Hook-Up Drawing - Typical pratley box installation - Template</v>
      </c>
      <c r="O392" s="134"/>
      <c r="P392" s="134"/>
      <c r="Q392" s="33" t="str">
        <f>IFERROR(VLOOKUP(PPE_PH1_CDDL[[#This Row],[RDMC Document Number]],[3]Docs!$B:$F,4,0),"No Placeholder Yet")</f>
        <v>RES - Reserved Placeholder</v>
      </c>
      <c r="R392" s="33" t="str">
        <f>IFERROR(VLOOKUP(PPE_PH1_CDDL[[#This Row],[RDMC Document Number]],[3]Docs!$B:$F,5,0),"No Placeholder Yet")</f>
        <v>Pending</v>
      </c>
      <c r="S392" s="163">
        <f t="shared" si="48"/>
        <v>0</v>
      </c>
      <c r="T392" s="39" t="s">
        <v>420</v>
      </c>
      <c r="U392" s="39"/>
      <c r="V392" s="165">
        <v>46325</v>
      </c>
      <c r="W392" s="39" t="s">
        <v>810</v>
      </c>
      <c r="X392" s="33" t="s">
        <v>36</v>
      </c>
      <c r="Y392" s="39"/>
      <c r="Z392" s="39"/>
      <c r="AA392" s="39"/>
      <c r="AB392" s="152" t="s">
        <v>3165</v>
      </c>
    </row>
    <row r="393" spans="1:28" ht="21.75" customHeight="1" x14ac:dyDescent="0.25">
      <c r="A393" s="143" t="s">
        <v>30</v>
      </c>
      <c r="B393" s="143" t="s">
        <v>31</v>
      </c>
      <c r="C393" s="142" t="s">
        <v>4</v>
      </c>
      <c r="D393" s="39" t="s">
        <v>712</v>
      </c>
      <c r="E393" s="39" t="s">
        <v>713</v>
      </c>
      <c r="F393" s="128" t="s">
        <v>544</v>
      </c>
      <c r="G393" s="142" t="s">
        <v>35</v>
      </c>
      <c r="H393" s="142" t="str">
        <f t="shared" si="47"/>
        <v>6105AK124-0000-ITMP-0051</v>
      </c>
      <c r="I393" s="142" t="str">
        <f t="shared" si="46"/>
        <v>Q24050972-10-0000-I-TMP-0051</v>
      </c>
      <c r="J393" s="39"/>
      <c r="K393" s="33" t="s">
        <v>36</v>
      </c>
      <c r="L393" s="39" t="s">
        <v>811</v>
      </c>
      <c r="M393" s="39" t="s">
        <v>715</v>
      </c>
      <c r="N393" s="33" t="str">
        <f t="shared" si="42"/>
        <v>General - Hook-Up Drawing - JB and Instrument labels - Template</v>
      </c>
      <c r="O393" s="134"/>
      <c r="P393" s="134"/>
      <c r="Q393" s="33" t="str">
        <f>IFERROR(VLOOKUP(PPE_PH1_CDDL[[#This Row],[RDMC Document Number]],[3]Docs!$B:$F,4,0),"No Placeholder Yet")</f>
        <v>RES - Reserved Placeholder</v>
      </c>
      <c r="R393" s="33" t="str">
        <f>IFERROR(VLOOKUP(PPE_PH1_CDDL[[#This Row],[RDMC Document Number]],[3]Docs!$B:$F,5,0),"No Placeholder Yet")</f>
        <v>Pending</v>
      </c>
      <c r="S393" s="163">
        <f t="shared" si="48"/>
        <v>0</v>
      </c>
      <c r="T393" s="39" t="s">
        <v>420</v>
      </c>
      <c r="U393" s="39"/>
      <c r="V393" s="165">
        <v>46325</v>
      </c>
      <c r="W393" s="39" t="s">
        <v>812</v>
      </c>
      <c r="X393" s="33" t="s">
        <v>36</v>
      </c>
      <c r="Y393" s="39"/>
      <c r="Z393" s="39"/>
      <c r="AA393" s="39"/>
      <c r="AB393" s="152" t="s">
        <v>3165</v>
      </c>
    </row>
    <row r="394" spans="1:28" ht="21.75" customHeight="1" x14ac:dyDescent="0.25">
      <c r="A394" s="143" t="s">
        <v>30</v>
      </c>
      <c r="B394" s="143" t="s">
        <v>31</v>
      </c>
      <c r="C394" s="142" t="s">
        <v>4</v>
      </c>
      <c r="D394" s="39" t="s">
        <v>712</v>
      </c>
      <c r="E394" s="39" t="s">
        <v>713</v>
      </c>
      <c r="F394" s="128" t="s">
        <v>547</v>
      </c>
      <c r="G394" s="142" t="s">
        <v>35</v>
      </c>
      <c r="H394" s="142" t="str">
        <f t="shared" si="47"/>
        <v>6105AK124-0000-ITMP-0052</v>
      </c>
      <c r="I394" s="142" t="str">
        <f t="shared" si="46"/>
        <v>Q24050972-10-0000-I-TMP-0052</v>
      </c>
      <c r="J394" s="39"/>
      <c r="K394" s="33" t="s">
        <v>36</v>
      </c>
      <c r="L394" s="39" t="s">
        <v>813</v>
      </c>
      <c r="M394" s="39" t="s">
        <v>715</v>
      </c>
      <c r="N394" s="33" t="str">
        <f t="shared" si="42"/>
        <v>General - Hook-Up Drawing - Capacitance level switch for underpan - Template</v>
      </c>
      <c r="O394" s="134"/>
      <c r="P394" s="134"/>
      <c r="Q394" s="33" t="str">
        <f>IFERROR(VLOOKUP(PPE_PH1_CDDL[[#This Row],[RDMC Document Number]],[3]Docs!$B:$F,4,0),"No Placeholder Yet")</f>
        <v>RES - Reserved Placeholder</v>
      </c>
      <c r="R394" s="33" t="str">
        <f>IFERROR(VLOOKUP(PPE_PH1_CDDL[[#This Row],[RDMC Document Number]],[3]Docs!$B:$F,5,0),"No Placeholder Yet")</f>
        <v>Pending</v>
      </c>
      <c r="S394" s="163">
        <f t="shared" si="48"/>
        <v>0</v>
      </c>
      <c r="T394" s="39" t="s">
        <v>420</v>
      </c>
      <c r="U394" s="39"/>
      <c r="V394" s="165">
        <v>46325</v>
      </c>
      <c r="W394" s="39" t="s">
        <v>814</v>
      </c>
      <c r="X394" s="33" t="s">
        <v>36</v>
      </c>
      <c r="Y394" s="39"/>
      <c r="Z394" s="39"/>
      <c r="AA394" s="39"/>
      <c r="AB394" s="152" t="s">
        <v>3165</v>
      </c>
    </row>
    <row r="395" spans="1:28" ht="21.75" customHeight="1" x14ac:dyDescent="0.25">
      <c r="A395" s="143" t="s">
        <v>30</v>
      </c>
      <c r="B395" s="143" t="s">
        <v>31</v>
      </c>
      <c r="C395" s="142" t="s">
        <v>4</v>
      </c>
      <c r="D395" s="39" t="s">
        <v>712</v>
      </c>
      <c r="E395" s="39" t="s">
        <v>713</v>
      </c>
      <c r="F395" s="128" t="s">
        <v>550</v>
      </c>
      <c r="G395" s="142" t="s">
        <v>35</v>
      </c>
      <c r="H395" s="142" t="str">
        <f t="shared" si="47"/>
        <v>6105AK124-0000-ITMP-0053</v>
      </c>
      <c r="I395" s="142" t="str">
        <f t="shared" si="46"/>
        <v>Q24050972-10-0000-I-TMP-0053</v>
      </c>
      <c r="J395" s="39"/>
      <c r="K395" s="33" t="s">
        <v>36</v>
      </c>
      <c r="L395" s="39" t="s">
        <v>815</v>
      </c>
      <c r="M395" s="39" t="s">
        <v>715</v>
      </c>
      <c r="N395" s="33" t="str">
        <f t="shared" si="42"/>
        <v>General - Hook-Up Drawing - Pressure transmitter - Template</v>
      </c>
      <c r="O395" s="134"/>
      <c r="P395" s="134"/>
      <c r="Q395" s="33" t="str">
        <f>IFERROR(VLOOKUP(PPE_PH1_CDDL[[#This Row],[RDMC Document Number]],[3]Docs!$B:$F,4,0),"No Placeholder Yet")</f>
        <v>RES - Reserved Placeholder</v>
      </c>
      <c r="R395" s="33" t="str">
        <f>IFERROR(VLOOKUP(PPE_PH1_CDDL[[#This Row],[RDMC Document Number]],[3]Docs!$B:$F,5,0),"No Placeholder Yet")</f>
        <v>Pending</v>
      </c>
      <c r="S395" s="163">
        <f t="shared" si="48"/>
        <v>0</v>
      </c>
      <c r="T395" s="39" t="s">
        <v>420</v>
      </c>
      <c r="U395" s="39"/>
      <c r="V395" s="165">
        <v>46325</v>
      </c>
      <c r="W395" s="39" t="s">
        <v>816</v>
      </c>
      <c r="X395" s="33" t="s">
        <v>36</v>
      </c>
      <c r="Y395" s="39"/>
      <c r="Z395" s="39"/>
      <c r="AA395" s="39"/>
      <c r="AB395" s="152" t="s">
        <v>3165</v>
      </c>
    </row>
    <row r="396" spans="1:28" ht="21.75" customHeight="1" x14ac:dyDescent="0.25">
      <c r="A396" s="143" t="s">
        <v>30</v>
      </c>
      <c r="B396" s="143" t="s">
        <v>31</v>
      </c>
      <c r="C396" s="142" t="s">
        <v>4</v>
      </c>
      <c r="D396" s="39" t="s">
        <v>712</v>
      </c>
      <c r="E396" s="39" t="s">
        <v>713</v>
      </c>
      <c r="F396" s="128" t="s">
        <v>553</v>
      </c>
      <c r="G396" s="142" t="s">
        <v>35</v>
      </c>
      <c r="H396" s="142" t="str">
        <f t="shared" si="47"/>
        <v>6105AK124-0000-ITMP-0054</v>
      </c>
      <c r="I396" s="142" t="str">
        <f t="shared" si="46"/>
        <v>Q24050972-10-0000-I-TMP-0054</v>
      </c>
      <c r="J396" s="39"/>
      <c r="K396" s="33" t="s">
        <v>36</v>
      </c>
      <c r="L396" s="39" t="s">
        <v>817</v>
      </c>
      <c r="M396" s="39" t="s">
        <v>715</v>
      </c>
      <c r="N396" s="33" t="str">
        <f t="shared" si="42"/>
        <v>General - Hook-Up Drawing - Thermocouple-RTD with remote transmitter - Template</v>
      </c>
      <c r="O396" s="134"/>
      <c r="P396" s="134"/>
      <c r="Q396" s="33" t="str">
        <f>IFERROR(VLOOKUP(PPE_PH1_CDDL[[#This Row],[RDMC Document Number]],[3]Docs!$B:$F,4,0),"No Placeholder Yet")</f>
        <v>RES - Reserved Placeholder</v>
      </c>
      <c r="R396" s="33" t="str">
        <f>IFERROR(VLOOKUP(PPE_PH1_CDDL[[#This Row],[RDMC Document Number]],[3]Docs!$B:$F,5,0),"No Placeholder Yet")</f>
        <v>Pending</v>
      </c>
      <c r="S396" s="163">
        <f t="shared" si="48"/>
        <v>0</v>
      </c>
      <c r="T396" s="39" t="s">
        <v>420</v>
      </c>
      <c r="U396" s="39"/>
      <c r="V396" s="165">
        <v>46325</v>
      </c>
      <c r="W396" s="39" t="s">
        <v>818</v>
      </c>
      <c r="X396" s="33" t="s">
        <v>36</v>
      </c>
      <c r="Y396" s="39"/>
      <c r="Z396" s="39"/>
      <c r="AA396" s="39"/>
      <c r="AB396" s="152" t="s">
        <v>3165</v>
      </c>
    </row>
    <row r="397" spans="1:28" ht="21.75" customHeight="1" x14ac:dyDescent="0.25">
      <c r="A397" s="143" t="s">
        <v>30</v>
      </c>
      <c r="B397" s="143" t="s">
        <v>31</v>
      </c>
      <c r="C397" s="142" t="s">
        <v>4</v>
      </c>
      <c r="D397" s="39" t="s">
        <v>712</v>
      </c>
      <c r="E397" s="39" t="s">
        <v>713</v>
      </c>
      <c r="F397" s="128" t="s">
        <v>556</v>
      </c>
      <c r="G397" s="142" t="s">
        <v>35</v>
      </c>
      <c r="H397" s="142" t="str">
        <f t="shared" si="47"/>
        <v>6105AK124-0000-ITMP-0055</v>
      </c>
      <c r="I397" s="142" t="str">
        <f t="shared" si="46"/>
        <v>Q24050972-10-0000-I-TMP-0055</v>
      </c>
      <c r="J397" s="39"/>
      <c r="K397" s="33" t="s">
        <v>36</v>
      </c>
      <c r="L397" s="39" t="s">
        <v>819</v>
      </c>
      <c r="M397" s="39" t="s">
        <v>715</v>
      </c>
      <c r="N397" s="33" t="str">
        <f t="shared" si="42"/>
        <v>General - Hook-Up Drawing - Laser transmitter mounted horizontally - Template</v>
      </c>
      <c r="O397" s="134"/>
      <c r="P397" s="134"/>
      <c r="Q397" s="33" t="str">
        <f>IFERROR(VLOOKUP(PPE_PH1_CDDL[[#This Row],[RDMC Document Number]],[3]Docs!$B:$F,4,0),"No Placeholder Yet")</f>
        <v>RES - Reserved Placeholder</v>
      </c>
      <c r="R397" s="33" t="str">
        <f>IFERROR(VLOOKUP(PPE_PH1_CDDL[[#This Row],[RDMC Document Number]],[3]Docs!$B:$F,5,0),"No Placeholder Yet")</f>
        <v>Pending</v>
      </c>
      <c r="S397" s="163">
        <f t="shared" si="48"/>
        <v>0</v>
      </c>
      <c r="T397" s="39" t="s">
        <v>420</v>
      </c>
      <c r="U397" s="39"/>
      <c r="V397" s="165">
        <v>46325</v>
      </c>
      <c r="W397" s="39" t="s">
        <v>820</v>
      </c>
      <c r="X397" s="33" t="s">
        <v>36</v>
      </c>
      <c r="Y397" s="39"/>
      <c r="Z397" s="39"/>
      <c r="AA397" s="39"/>
      <c r="AB397" s="152" t="s">
        <v>3165</v>
      </c>
    </row>
    <row r="398" spans="1:28" ht="21.75" customHeight="1" x14ac:dyDescent="0.25">
      <c r="A398" s="143" t="s">
        <v>30</v>
      </c>
      <c r="B398" s="143" t="s">
        <v>31</v>
      </c>
      <c r="C398" s="142" t="s">
        <v>4</v>
      </c>
      <c r="D398" s="39" t="s">
        <v>712</v>
      </c>
      <c r="E398" s="39" t="s">
        <v>713</v>
      </c>
      <c r="F398" s="128" t="s">
        <v>559</v>
      </c>
      <c r="G398" s="142" t="s">
        <v>35</v>
      </c>
      <c r="H398" s="142" t="str">
        <f t="shared" si="47"/>
        <v>6105AK124-0000-ITMP-0056</v>
      </c>
      <c r="I398" s="142" t="str">
        <f t="shared" si="46"/>
        <v>Q24050972-10-0000-I-TMP-0056</v>
      </c>
      <c r="J398" s="39"/>
      <c r="K398" s="33" t="s">
        <v>36</v>
      </c>
      <c r="L398" s="39" t="s">
        <v>821</v>
      </c>
      <c r="M398" s="39" t="s">
        <v>715</v>
      </c>
      <c r="N398" s="33" t="str">
        <f t="shared" si="42"/>
        <v>General - Hook-Up Drawing - Photo electric switch - Template</v>
      </c>
      <c r="O398" s="134"/>
      <c r="P398" s="134"/>
      <c r="Q398" s="33" t="str">
        <f>IFERROR(VLOOKUP(PPE_PH1_CDDL[[#This Row],[RDMC Document Number]],[3]Docs!$B:$F,4,0),"No Placeholder Yet")</f>
        <v>RES - Reserved Placeholder</v>
      </c>
      <c r="R398" s="33" t="str">
        <f>IFERROR(VLOOKUP(PPE_PH1_CDDL[[#This Row],[RDMC Document Number]],[3]Docs!$B:$F,5,0),"No Placeholder Yet")</f>
        <v>Pending</v>
      </c>
      <c r="S398" s="163">
        <f t="shared" si="48"/>
        <v>0</v>
      </c>
      <c r="T398" s="39" t="s">
        <v>420</v>
      </c>
      <c r="U398" s="39"/>
      <c r="V398" s="165">
        <v>46325</v>
      </c>
      <c r="W398" s="39" t="s">
        <v>822</v>
      </c>
      <c r="X398" s="33" t="s">
        <v>36</v>
      </c>
      <c r="Y398" s="39"/>
      <c r="Z398" s="39"/>
      <c r="AA398" s="39"/>
      <c r="AB398" s="152" t="s">
        <v>3165</v>
      </c>
    </row>
    <row r="399" spans="1:28" ht="21.75" customHeight="1" x14ac:dyDescent="0.25">
      <c r="A399" s="143" t="s">
        <v>30</v>
      </c>
      <c r="B399" s="143" t="s">
        <v>31</v>
      </c>
      <c r="C399" s="142" t="s">
        <v>4</v>
      </c>
      <c r="D399" s="39" t="s">
        <v>712</v>
      </c>
      <c r="E399" s="39" t="s">
        <v>713</v>
      </c>
      <c r="F399" s="128" t="s">
        <v>562</v>
      </c>
      <c r="G399" s="142" t="s">
        <v>35</v>
      </c>
      <c r="H399" s="142" t="str">
        <f t="shared" si="47"/>
        <v>6105AK124-0000-ITMP-0057</v>
      </c>
      <c r="I399" s="142" t="str">
        <f t="shared" si="46"/>
        <v>Q24050972-10-0000-I-TMP-0057</v>
      </c>
      <c r="J399" s="39"/>
      <c r="K399" s="33" t="s">
        <v>36</v>
      </c>
      <c r="L399" s="39" t="s">
        <v>823</v>
      </c>
      <c r="M399" s="39" t="s">
        <v>715</v>
      </c>
      <c r="N399" s="33" t="str">
        <f t="shared" si="42"/>
        <v>General - Hook-Up Drawing - Hydraulic ram position transmitter - Template</v>
      </c>
      <c r="O399" s="134"/>
      <c r="P399" s="134"/>
      <c r="Q399" s="33" t="str">
        <f>IFERROR(VLOOKUP(PPE_PH1_CDDL[[#This Row],[RDMC Document Number]],[3]Docs!$B:$F,4,0),"No Placeholder Yet")</f>
        <v>RES - Reserved Placeholder</v>
      </c>
      <c r="R399" s="33" t="str">
        <f>IFERROR(VLOOKUP(PPE_PH1_CDDL[[#This Row],[RDMC Document Number]],[3]Docs!$B:$F,5,0),"No Placeholder Yet")</f>
        <v>Pending</v>
      </c>
      <c r="S399" s="163">
        <f t="shared" si="48"/>
        <v>0</v>
      </c>
      <c r="T399" s="39" t="s">
        <v>420</v>
      </c>
      <c r="U399" s="39"/>
      <c r="V399" s="165">
        <v>46325</v>
      </c>
      <c r="W399" s="39" t="s">
        <v>824</v>
      </c>
      <c r="X399" s="33" t="s">
        <v>36</v>
      </c>
      <c r="Y399" s="39"/>
      <c r="Z399" s="39"/>
      <c r="AA399" s="39"/>
      <c r="AB399" s="152" t="s">
        <v>3165</v>
      </c>
    </row>
    <row r="400" spans="1:28" ht="21.75" customHeight="1" x14ac:dyDescent="0.25">
      <c r="A400" s="143" t="s">
        <v>30</v>
      </c>
      <c r="B400" s="143" t="s">
        <v>31</v>
      </c>
      <c r="C400" s="142" t="s">
        <v>4</v>
      </c>
      <c r="D400" s="39" t="s">
        <v>712</v>
      </c>
      <c r="E400" s="39" t="s">
        <v>713</v>
      </c>
      <c r="F400" s="128" t="s">
        <v>565</v>
      </c>
      <c r="G400" s="142" t="s">
        <v>35</v>
      </c>
      <c r="H400" s="142" t="str">
        <f t="shared" si="47"/>
        <v>6105AK124-0000-ITMP-0058</v>
      </c>
      <c r="I400" s="142" t="str">
        <f t="shared" si="46"/>
        <v>Q24050972-10-0000-I-TMP-0058</v>
      </c>
      <c r="J400" s="39"/>
      <c r="K400" s="33" t="s">
        <v>36</v>
      </c>
      <c r="L400" s="39" t="s">
        <v>825</v>
      </c>
      <c r="M400" s="39" t="s">
        <v>715</v>
      </c>
      <c r="N400" s="33" t="str">
        <f t="shared" si="42"/>
        <v>General - Hook-Up Drawing - Ultrasonic transducer for grizzly dump feed bin - Template</v>
      </c>
      <c r="O400" s="134"/>
      <c r="P400" s="134"/>
      <c r="Q400" s="33" t="str">
        <f>IFERROR(VLOOKUP(PPE_PH1_CDDL[[#This Row],[RDMC Document Number]],[3]Docs!$B:$F,4,0),"No Placeholder Yet")</f>
        <v>RES - Reserved Placeholder</v>
      </c>
      <c r="R400" s="33" t="str">
        <f>IFERROR(VLOOKUP(PPE_PH1_CDDL[[#This Row],[RDMC Document Number]],[3]Docs!$B:$F,5,0),"No Placeholder Yet")</f>
        <v>Pending</v>
      </c>
      <c r="S400" s="163">
        <f t="shared" si="48"/>
        <v>0</v>
      </c>
      <c r="T400" s="39" t="s">
        <v>420</v>
      </c>
      <c r="U400" s="39"/>
      <c r="V400" s="165">
        <v>46325</v>
      </c>
      <c r="W400" s="39" t="s">
        <v>826</v>
      </c>
      <c r="X400" s="33" t="s">
        <v>36</v>
      </c>
      <c r="Y400" s="39"/>
      <c r="Z400" s="39"/>
      <c r="AA400" s="39"/>
      <c r="AB400" s="152" t="s">
        <v>3165</v>
      </c>
    </row>
    <row r="401" spans="1:28" ht="21.75" customHeight="1" x14ac:dyDescent="0.25">
      <c r="A401" s="143" t="s">
        <v>30</v>
      </c>
      <c r="B401" s="143" t="s">
        <v>31</v>
      </c>
      <c r="C401" s="142" t="s">
        <v>4</v>
      </c>
      <c r="D401" s="39" t="s">
        <v>52</v>
      </c>
      <c r="E401" s="39" t="s">
        <v>713</v>
      </c>
      <c r="F401" s="128" t="s">
        <v>34</v>
      </c>
      <c r="G401" s="142" t="s">
        <v>35</v>
      </c>
      <c r="H401" s="142" t="str">
        <f t="shared" si="47"/>
        <v>6105AK124-0000-ETMP-0001</v>
      </c>
      <c r="I401" s="142" t="str">
        <f t="shared" ref="I401:I444" si="49">"Q24050972"&amp;"-"&amp;"09"&amp;"-"&amp;C401&amp;"-"&amp;D401&amp;"-"&amp;E401&amp;"-"&amp;F401</f>
        <v>Q24050972-09-0000-E-TMP-0001</v>
      </c>
      <c r="J401" s="39"/>
      <c r="K401" s="33" t="s">
        <v>36</v>
      </c>
      <c r="L401" s="39" t="s">
        <v>827</v>
      </c>
      <c r="M401" s="39" t="s">
        <v>715</v>
      </c>
      <c r="N401" s="33" t="str">
        <f t="shared" si="42"/>
        <v>General - Hook-Up Drawing - 16A Socket Outlet - Template</v>
      </c>
      <c r="O401" s="134"/>
      <c r="P401" s="134"/>
      <c r="Q401" s="33" t="str">
        <f>IFERROR(VLOOKUP(PPE_PH1_CDDL[[#This Row],[RDMC Document Number]],[3]Docs!$B:$F,4,0),"No Placeholder Yet")</f>
        <v>RES - Reserved Placeholder</v>
      </c>
      <c r="R401" s="33" t="str">
        <f>IFERROR(VLOOKUP(PPE_PH1_CDDL[[#This Row],[RDMC Document Number]],[3]Docs!$B:$F,5,0),"No Placeholder Yet")</f>
        <v>Pending</v>
      </c>
      <c r="S401" s="163">
        <f t="shared" si="48"/>
        <v>0</v>
      </c>
      <c r="T401" s="39" t="s">
        <v>420</v>
      </c>
      <c r="U401" s="39"/>
      <c r="V401" s="165">
        <v>46325</v>
      </c>
      <c r="W401" s="39" t="s">
        <v>828</v>
      </c>
      <c r="X401" s="33" t="s">
        <v>36</v>
      </c>
      <c r="Y401" s="39"/>
      <c r="Z401" s="39"/>
      <c r="AA401" s="39"/>
      <c r="AB401" s="152" t="s">
        <v>3165</v>
      </c>
    </row>
    <row r="402" spans="1:28" ht="21.75" customHeight="1" x14ac:dyDescent="0.25">
      <c r="A402" s="143" t="s">
        <v>30</v>
      </c>
      <c r="B402" s="143" t="s">
        <v>31</v>
      </c>
      <c r="C402" s="142" t="s">
        <v>4</v>
      </c>
      <c r="D402" s="39" t="s">
        <v>52</v>
      </c>
      <c r="E402" s="39" t="s">
        <v>713</v>
      </c>
      <c r="F402" s="128" t="s">
        <v>46</v>
      </c>
      <c r="G402" s="142" t="s">
        <v>35</v>
      </c>
      <c r="H402" s="142" t="str">
        <f t="shared" si="47"/>
        <v>6105AK124-0000-ETMP-0002</v>
      </c>
      <c r="I402" s="142" t="str">
        <f t="shared" si="49"/>
        <v>Q24050972-09-0000-E-TMP-0002</v>
      </c>
      <c r="J402" s="39"/>
      <c r="K402" s="33" t="s">
        <v>36</v>
      </c>
      <c r="L402" s="39" t="s">
        <v>829</v>
      </c>
      <c r="M402" s="39" t="s">
        <v>715</v>
      </c>
      <c r="N402" s="33" t="str">
        <f t="shared" si="42"/>
        <v>General - Hook-Up Drawing - 16A Socket Outlet 2 - Template</v>
      </c>
      <c r="O402" s="134"/>
      <c r="P402" s="134"/>
      <c r="Q402" s="33" t="str">
        <f>IFERROR(VLOOKUP(PPE_PH1_CDDL[[#This Row],[RDMC Document Number]],[3]Docs!$B:$F,4,0),"No Placeholder Yet")</f>
        <v>RES - Reserved Placeholder</v>
      </c>
      <c r="R402" s="33" t="str">
        <f>IFERROR(VLOOKUP(PPE_PH1_CDDL[[#This Row],[RDMC Document Number]],[3]Docs!$B:$F,5,0),"No Placeholder Yet")</f>
        <v>Pending</v>
      </c>
      <c r="S402" s="163">
        <f t="shared" si="48"/>
        <v>0</v>
      </c>
      <c r="T402" s="39" t="s">
        <v>420</v>
      </c>
      <c r="U402" s="39"/>
      <c r="V402" s="165">
        <v>46325</v>
      </c>
      <c r="W402" s="39" t="s">
        <v>830</v>
      </c>
      <c r="X402" s="33" t="s">
        <v>36</v>
      </c>
      <c r="Y402" s="39"/>
      <c r="Z402" s="39"/>
      <c r="AA402" s="39"/>
      <c r="AB402" s="152" t="s">
        <v>3165</v>
      </c>
    </row>
    <row r="403" spans="1:28" ht="21.75" customHeight="1" x14ac:dyDescent="0.25">
      <c r="A403" s="143" t="s">
        <v>30</v>
      </c>
      <c r="B403" s="143" t="s">
        <v>31</v>
      </c>
      <c r="C403" s="142" t="s">
        <v>4</v>
      </c>
      <c r="D403" s="39" t="s">
        <v>52</v>
      </c>
      <c r="E403" s="39" t="s">
        <v>713</v>
      </c>
      <c r="F403" s="128" t="s">
        <v>48</v>
      </c>
      <c r="G403" s="142" t="s">
        <v>35</v>
      </c>
      <c r="H403" s="142" t="str">
        <f t="shared" si="47"/>
        <v>6105AK124-0000-ETMP-0003</v>
      </c>
      <c r="I403" s="142" t="str">
        <f t="shared" si="49"/>
        <v>Q24050972-09-0000-E-TMP-0003</v>
      </c>
      <c r="J403" s="39"/>
      <c r="K403" s="33" t="s">
        <v>36</v>
      </c>
      <c r="L403" s="39" t="s">
        <v>831</v>
      </c>
      <c r="M403" s="39" t="s">
        <v>715</v>
      </c>
      <c r="N403" s="33" t="str">
        <f t="shared" si="42"/>
        <v>General - Hook-Up Drawing - 63A Welding Socket 1. - Template</v>
      </c>
      <c r="O403" s="134"/>
      <c r="P403" s="134"/>
      <c r="Q403" s="33" t="str">
        <f>IFERROR(VLOOKUP(PPE_PH1_CDDL[[#This Row],[RDMC Document Number]],[3]Docs!$B:$F,4,0),"No Placeholder Yet")</f>
        <v>RES - Reserved Placeholder</v>
      </c>
      <c r="R403" s="33" t="str">
        <f>IFERROR(VLOOKUP(PPE_PH1_CDDL[[#This Row],[RDMC Document Number]],[3]Docs!$B:$F,5,0),"No Placeholder Yet")</f>
        <v>Pending</v>
      </c>
      <c r="S403" s="163">
        <f t="shared" si="48"/>
        <v>0</v>
      </c>
      <c r="T403" s="39" t="s">
        <v>420</v>
      </c>
      <c r="U403" s="39"/>
      <c r="V403" s="165">
        <v>46325</v>
      </c>
      <c r="W403" s="39" t="s">
        <v>832</v>
      </c>
      <c r="X403" s="33" t="s">
        <v>36</v>
      </c>
      <c r="Y403" s="39"/>
      <c r="Z403" s="39"/>
      <c r="AA403" s="39"/>
      <c r="AB403" s="152" t="s">
        <v>3165</v>
      </c>
    </row>
    <row r="404" spans="1:28" ht="21.75" customHeight="1" x14ac:dyDescent="0.25">
      <c r="A404" s="143" t="s">
        <v>30</v>
      </c>
      <c r="B404" s="143" t="s">
        <v>31</v>
      </c>
      <c r="C404" s="142" t="s">
        <v>4</v>
      </c>
      <c r="D404" s="39" t="s">
        <v>52</v>
      </c>
      <c r="E404" s="39" t="s">
        <v>713</v>
      </c>
      <c r="F404" s="128" t="s">
        <v>50</v>
      </c>
      <c r="G404" s="142" t="s">
        <v>35</v>
      </c>
      <c r="H404" s="142" t="str">
        <f t="shared" si="47"/>
        <v>6105AK124-0000-ETMP-0004</v>
      </c>
      <c r="I404" s="142" t="str">
        <f t="shared" si="49"/>
        <v>Q24050972-09-0000-E-TMP-0004</v>
      </c>
      <c r="J404" s="39"/>
      <c r="K404" s="33" t="s">
        <v>36</v>
      </c>
      <c r="L404" s="39" t="s">
        <v>833</v>
      </c>
      <c r="M404" s="39" t="s">
        <v>715</v>
      </c>
      <c r="N404" s="33" t="str">
        <f t="shared" si="42"/>
        <v>General - Hook-Up Drawing - 63A Welding Socket 2 - Template</v>
      </c>
      <c r="O404" s="134"/>
      <c r="P404" s="134"/>
      <c r="Q404" s="33" t="str">
        <f>IFERROR(VLOOKUP(PPE_PH1_CDDL[[#This Row],[RDMC Document Number]],[3]Docs!$B:$F,4,0),"No Placeholder Yet")</f>
        <v>RES - Reserved Placeholder</v>
      </c>
      <c r="R404" s="33" t="str">
        <f>IFERROR(VLOOKUP(PPE_PH1_CDDL[[#This Row],[RDMC Document Number]],[3]Docs!$B:$F,5,0),"No Placeholder Yet")</f>
        <v>Pending</v>
      </c>
      <c r="S404" s="163">
        <f t="shared" si="48"/>
        <v>0</v>
      </c>
      <c r="T404" s="39" t="s">
        <v>420</v>
      </c>
      <c r="U404" s="39"/>
      <c r="V404" s="165">
        <v>46325</v>
      </c>
      <c r="W404" s="39" t="s">
        <v>834</v>
      </c>
      <c r="X404" s="33" t="s">
        <v>36</v>
      </c>
      <c r="Y404" s="39"/>
      <c r="Z404" s="39"/>
      <c r="AA404" s="39"/>
      <c r="AB404" s="152" t="s">
        <v>3165</v>
      </c>
    </row>
    <row r="405" spans="1:28" ht="21.75" customHeight="1" x14ac:dyDescent="0.25">
      <c r="A405" s="143" t="s">
        <v>30</v>
      </c>
      <c r="B405" s="143" t="s">
        <v>31</v>
      </c>
      <c r="C405" s="142" t="s">
        <v>4</v>
      </c>
      <c r="D405" s="39" t="s">
        <v>52</v>
      </c>
      <c r="E405" s="39" t="s">
        <v>713</v>
      </c>
      <c r="F405" s="128" t="s">
        <v>101</v>
      </c>
      <c r="G405" s="142" t="s">
        <v>35</v>
      </c>
      <c r="H405" s="142" t="str">
        <f t="shared" si="47"/>
        <v>6105AK124-0000-ETMP-0005</v>
      </c>
      <c r="I405" s="142" t="str">
        <f t="shared" si="49"/>
        <v>Q24050972-09-0000-E-TMP-0005</v>
      </c>
      <c r="J405" s="39"/>
      <c r="K405" s="33" t="s">
        <v>36</v>
      </c>
      <c r="L405" s="39" t="s">
        <v>835</v>
      </c>
      <c r="M405" s="39" t="s">
        <v>715</v>
      </c>
      <c r="N405" s="33" t="str">
        <f t="shared" si="42"/>
        <v>General - Hook-Up Drawing - Building mounted Floodlight - Template</v>
      </c>
      <c r="O405" s="134"/>
      <c r="P405" s="134"/>
      <c r="Q405" s="33" t="str">
        <f>IFERROR(VLOOKUP(PPE_PH1_CDDL[[#This Row],[RDMC Document Number]],[3]Docs!$B:$F,4,0),"No Placeholder Yet")</f>
        <v>RES - Reserved Placeholder</v>
      </c>
      <c r="R405" s="33" t="str">
        <f>IFERROR(VLOOKUP(PPE_PH1_CDDL[[#This Row],[RDMC Document Number]],[3]Docs!$B:$F,5,0),"No Placeholder Yet")</f>
        <v>Pending</v>
      </c>
      <c r="S405" s="163">
        <f t="shared" si="48"/>
        <v>0</v>
      </c>
      <c r="T405" s="39" t="s">
        <v>420</v>
      </c>
      <c r="U405" s="39"/>
      <c r="V405" s="165">
        <v>46325</v>
      </c>
      <c r="W405" s="39" t="s">
        <v>836</v>
      </c>
      <c r="X405" s="33" t="s">
        <v>36</v>
      </c>
      <c r="Y405" s="39"/>
      <c r="Z405" s="39"/>
      <c r="AA405" s="39"/>
      <c r="AB405" s="152" t="s">
        <v>3165</v>
      </c>
    </row>
    <row r="406" spans="1:28" ht="21.75" customHeight="1" x14ac:dyDescent="0.25">
      <c r="A406" s="143" t="s">
        <v>30</v>
      </c>
      <c r="B406" s="143" t="s">
        <v>31</v>
      </c>
      <c r="C406" s="142" t="s">
        <v>4</v>
      </c>
      <c r="D406" s="39" t="s">
        <v>52</v>
      </c>
      <c r="E406" s="39" t="s">
        <v>713</v>
      </c>
      <c r="F406" s="128" t="s">
        <v>161</v>
      </c>
      <c r="G406" s="142" t="s">
        <v>35</v>
      </c>
      <c r="H406" s="142" t="str">
        <f t="shared" si="47"/>
        <v>6105AK124-0000-ETMP-0006</v>
      </c>
      <c r="I406" s="142" t="str">
        <f t="shared" si="49"/>
        <v>Q24050972-09-0000-E-TMP-0006</v>
      </c>
      <c r="J406" s="39"/>
      <c r="K406" s="33" t="s">
        <v>36</v>
      </c>
      <c r="L406" s="39" t="s">
        <v>837</v>
      </c>
      <c r="M406" s="39" t="s">
        <v>715</v>
      </c>
      <c r="N406" s="33" t="str">
        <f t="shared" si="42"/>
        <v>General - Hook-Up Drawing - Buried Cable typical Installation - Template</v>
      </c>
      <c r="O406" s="134"/>
      <c r="P406" s="134"/>
      <c r="Q406" s="33" t="str">
        <f>IFERROR(VLOOKUP(PPE_PH1_CDDL[[#This Row],[RDMC Document Number]],[3]Docs!$B:$F,4,0),"No Placeholder Yet")</f>
        <v>RES - Reserved Placeholder</v>
      </c>
      <c r="R406" s="33" t="str">
        <f>IFERROR(VLOOKUP(PPE_PH1_CDDL[[#This Row],[RDMC Document Number]],[3]Docs!$B:$F,5,0),"No Placeholder Yet")</f>
        <v>Pending</v>
      </c>
      <c r="S406" s="163">
        <f t="shared" si="48"/>
        <v>0</v>
      </c>
      <c r="T406" s="39" t="s">
        <v>420</v>
      </c>
      <c r="U406" s="39"/>
      <c r="V406" s="165">
        <v>46325</v>
      </c>
      <c r="W406" s="39" t="s">
        <v>838</v>
      </c>
      <c r="X406" s="33" t="s">
        <v>36</v>
      </c>
      <c r="Y406" s="39"/>
      <c r="Z406" s="39"/>
      <c r="AA406" s="39"/>
      <c r="AB406" s="152" t="s">
        <v>3165</v>
      </c>
    </row>
    <row r="407" spans="1:28" ht="21.75" customHeight="1" x14ac:dyDescent="0.25">
      <c r="A407" s="143" t="s">
        <v>30</v>
      </c>
      <c r="B407" s="143" t="s">
        <v>31</v>
      </c>
      <c r="C407" s="142" t="s">
        <v>4</v>
      </c>
      <c r="D407" s="39" t="s">
        <v>52</v>
      </c>
      <c r="E407" s="39" t="s">
        <v>713</v>
      </c>
      <c r="F407" s="128" t="s">
        <v>170</v>
      </c>
      <c r="G407" s="142" t="s">
        <v>35</v>
      </c>
      <c r="H407" s="142" t="str">
        <f t="shared" si="47"/>
        <v>6105AK124-0000-ETMP-0007</v>
      </c>
      <c r="I407" s="142" t="str">
        <f t="shared" si="49"/>
        <v>Q24050972-09-0000-E-TMP-0007</v>
      </c>
      <c r="J407" s="39"/>
      <c r="K407" s="33" t="s">
        <v>36</v>
      </c>
      <c r="L407" s="39" t="s">
        <v>839</v>
      </c>
      <c r="M407" s="39" t="s">
        <v>715</v>
      </c>
      <c r="N407" s="33" t="str">
        <f t="shared" si="42"/>
        <v>General - Hook-Up Drawing - Cable Ladder and Unistrut Installation - Template</v>
      </c>
      <c r="O407" s="134"/>
      <c r="P407" s="134"/>
      <c r="Q407" s="33" t="str">
        <f>IFERROR(VLOOKUP(PPE_PH1_CDDL[[#This Row],[RDMC Document Number]],[3]Docs!$B:$F,4,0),"No Placeholder Yet")</f>
        <v>RES - Reserved Placeholder</v>
      </c>
      <c r="R407" s="33" t="str">
        <f>IFERROR(VLOOKUP(PPE_PH1_CDDL[[#This Row],[RDMC Document Number]],[3]Docs!$B:$F,5,0),"No Placeholder Yet")</f>
        <v>Pending</v>
      </c>
      <c r="S407" s="163">
        <f t="shared" si="48"/>
        <v>0</v>
      </c>
      <c r="T407" s="39" t="s">
        <v>420</v>
      </c>
      <c r="U407" s="39"/>
      <c r="V407" s="165">
        <v>46325</v>
      </c>
      <c r="W407" s="39" t="s">
        <v>840</v>
      </c>
      <c r="X407" s="33" t="s">
        <v>36</v>
      </c>
      <c r="Y407" s="39"/>
      <c r="Z407" s="39"/>
      <c r="AA407" s="39"/>
      <c r="AB407" s="152" t="s">
        <v>3165</v>
      </c>
    </row>
    <row r="408" spans="1:28" ht="21.75" customHeight="1" x14ac:dyDescent="0.25">
      <c r="A408" s="143" t="s">
        <v>30</v>
      </c>
      <c r="B408" s="143" t="s">
        <v>31</v>
      </c>
      <c r="C408" s="142" t="s">
        <v>4</v>
      </c>
      <c r="D408" s="39" t="s">
        <v>52</v>
      </c>
      <c r="E408" s="39" t="s">
        <v>713</v>
      </c>
      <c r="F408" s="128" t="s">
        <v>108</v>
      </c>
      <c r="G408" s="142" t="s">
        <v>35</v>
      </c>
      <c r="H408" s="142" t="str">
        <f t="shared" si="47"/>
        <v>6105AK124-0000-ETMP-0008</v>
      </c>
      <c r="I408" s="142" t="str">
        <f t="shared" si="49"/>
        <v>Q24050972-09-0000-E-TMP-0008</v>
      </c>
      <c r="J408" s="39"/>
      <c r="K408" s="33" t="s">
        <v>36</v>
      </c>
      <c r="L408" s="39" t="s">
        <v>841</v>
      </c>
      <c r="M408" s="39" t="s">
        <v>715</v>
      </c>
      <c r="N408" s="33" t="str">
        <f t="shared" ref="N408:N471" si="50">K408&amp;" - "&amp;L408&amp;" - "&amp;M408</f>
        <v>General - Hook-Up Drawing - Cable Rack Bending Detail - Template</v>
      </c>
      <c r="O408" s="134"/>
      <c r="P408" s="134"/>
      <c r="Q408" s="33" t="str">
        <f>IFERROR(VLOOKUP(PPE_PH1_CDDL[[#This Row],[RDMC Document Number]],[3]Docs!$B:$F,4,0),"No Placeholder Yet")</f>
        <v>RES - Reserved Placeholder</v>
      </c>
      <c r="R408" s="33" t="str">
        <f>IFERROR(VLOOKUP(PPE_PH1_CDDL[[#This Row],[RDMC Document Number]],[3]Docs!$B:$F,5,0),"No Placeholder Yet")</f>
        <v>Pending</v>
      </c>
      <c r="S408" s="163">
        <f t="shared" si="48"/>
        <v>0</v>
      </c>
      <c r="T408" s="39" t="s">
        <v>420</v>
      </c>
      <c r="U408" s="39"/>
      <c r="V408" s="165">
        <v>46325</v>
      </c>
      <c r="W408" s="39" t="s">
        <v>842</v>
      </c>
      <c r="X408" s="33" t="s">
        <v>36</v>
      </c>
      <c r="Y408" s="39"/>
      <c r="Z408" s="39"/>
      <c r="AA408" s="39"/>
      <c r="AB408" s="152" t="s">
        <v>3165</v>
      </c>
    </row>
    <row r="409" spans="1:28" ht="21.75" customHeight="1" x14ac:dyDescent="0.25">
      <c r="A409" s="143" t="s">
        <v>30</v>
      </c>
      <c r="B409" s="143" t="s">
        <v>31</v>
      </c>
      <c r="C409" s="142" t="s">
        <v>4</v>
      </c>
      <c r="D409" s="39" t="s">
        <v>52</v>
      </c>
      <c r="E409" s="39" t="s">
        <v>713</v>
      </c>
      <c r="F409" s="128" t="s">
        <v>173</v>
      </c>
      <c r="G409" s="142" t="s">
        <v>35</v>
      </c>
      <c r="H409" s="142" t="str">
        <f t="shared" si="47"/>
        <v>6105AK124-0000-ETMP-0009</v>
      </c>
      <c r="I409" s="142" t="str">
        <f t="shared" si="49"/>
        <v>Q24050972-09-0000-E-TMP-0009</v>
      </c>
      <c r="J409" s="39"/>
      <c r="K409" s="33" t="s">
        <v>36</v>
      </c>
      <c r="L409" s="39" t="s">
        <v>843</v>
      </c>
      <c r="M409" s="39" t="s">
        <v>715</v>
      </c>
      <c r="N409" s="33" t="str">
        <f t="shared" si="50"/>
        <v>General - Hook-Up Drawing - Cable Rack channel iron supports - Template</v>
      </c>
      <c r="O409" s="134"/>
      <c r="P409" s="134"/>
      <c r="Q409" s="33" t="str">
        <f>IFERROR(VLOOKUP(PPE_PH1_CDDL[[#This Row],[RDMC Document Number]],[3]Docs!$B:$F,4,0),"No Placeholder Yet")</f>
        <v>RES - Reserved Placeholder</v>
      </c>
      <c r="R409" s="33" t="str">
        <f>IFERROR(VLOOKUP(PPE_PH1_CDDL[[#This Row],[RDMC Document Number]],[3]Docs!$B:$F,5,0),"No Placeholder Yet")</f>
        <v>Pending</v>
      </c>
      <c r="S409" s="163">
        <f t="shared" si="48"/>
        <v>0</v>
      </c>
      <c r="T409" s="39" t="s">
        <v>420</v>
      </c>
      <c r="U409" s="39"/>
      <c r="V409" s="165">
        <v>46325</v>
      </c>
      <c r="W409" s="39" t="s">
        <v>844</v>
      </c>
      <c r="X409" s="33" t="s">
        <v>36</v>
      </c>
      <c r="Y409" s="39"/>
      <c r="Z409" s="39"/>
      <c r="AA409" s="39"/>
      <c r="AB409" s="152" t="s">
        <v>3165</v>
      </c>
    </row>
    <row r="410" spans="1:28" ht="21.75" customHeight="1" x14ac:dyDescent="0.25">
      <c r="A410" s="143" t="s">
        <v>30</v>
      </c>
      <c r="B410" s="143" t="s">
        <v>31</v>
      </c>
      <c r="C410" s="142" t="s">
        <v>4</v>
      </c>
      <c r="D410" s="39" t="s">
        <v>52</v>
      </c>
      <c r="E410" s="39" t="s">
        <v>713</v>
      </c>
      <c r="F410" s="128" t="s">
        <v>184</v>
      </c>
      <c r="G410" s="142" t="s">
        <v>35</v>
      </c>
      <c r="H410" s="142" t="str">
        <f t="shared" si="47"/>
        <v>6105AK124-0000-ETMP-0010</v>
      </c>
      <c r="I410" s="142" t="str">
        <f t="shared" si="49"/>
        <v>Q24050972-09-0000-E-TMP-0010</v>
      </c>
      <c r="J410" s="39"/>
      <c r="K410" s="33" t="s">
        <v>36</v>
      </c>
      <c r="L410" s="39" t="s">
        <v>845</v>
      </c>
      <c r="M410" s="39" t="s">
        <v>715</v>
      </c>
      <c r="N410" s="33" t="str">
        <f t="shared" si="50"/>
        <v>General - Hook-Up Drawing - Cable Rack Earthing Installation - Template</v>
      </c>
      <c r="O410" s="134"/>
      <c r="P410" s="134"/>
      <c r="Q410" s="33" t="str">
        <f>IFERROR(VLOOKUP(PPE_PH1_CDDL[[#This Row],[RDMC Document Number]],[3]Docs!$B:$F,4,0),"No Placeholder Yet")</f>
        <v>RES - Reserved Placeholder</v>
      </c>
      <c r="R410" s="33" t="str">
        <f>IFERROR(VLOOKUP(PPE_PH1_CDDL[[#This Row],[RDMC Document Number]],[3]Docs!$B:$F,5,0),"No Placeholder Yet")</f>
        <v>Pending</v>
      </c>
      <c r="S410" s="163">
        <f t="shared" si="48"/>
        <v>0</v>
      </c>
      <c r="T410" s="39" t="s">
        <v>420</v>
      </c>
      <c r="U410" s="39"/>
      <c r="V410" s="165">
        <v>46325</v>
      </c>
      <c r="W410" s="39" t="s">
        <v>846</v>
      </c>
      <c r="X410" s="33" t="s">
        <v>36</v>
      </c>
      <c r="Y410" s="39"/>
      <c r="Z410" s="39"/>
      <c r="AA410" s="39"/>
      <c r="AB410" s="152" t="s">
        <v>3165</v>
      </c>
    </row>
    <row r="411" spans="1:28" ht="21.75" customHeight="1" x14ac:dyDescent="0.25">
      <c r="A411" s="143" t="s">
        <v>30</v>
      </c>
      <c r="B411" s="143" t="s">
        <v>31</v>
      </c>
      <c r="C411" s="142" t="s">
        <v>4</v>
      </c>
      <c r="D411" s="39" t="s">
        <v>52</v>
      </c>
      <c r="E411" s="39" t="s">
        <v>713</v>
      </c>
      <c r="F411" s="128" t="s">
        <v>187</v>
      </c>
      <c r="G411" s="142" t="s">
        <v>35</v>
      </c>
      <c r="H411" s="142" t="str">
        <f t="shared" si="47"/>
        <v>6105AK124-0000-ETMP-0011</v>
      </c>
      <c r="I411" s="142" t="str">
        <f t="shared" si="49"/>
        <v>Q24050972-09-0000-E-TMP-0011</v>
      </c>
      <c r="J411" s="39"/>
      <c r="K411" s="33" t="s">
        <v>36</v>
      </c>
      <c r="L411" s="39" t="s">
        <v>847</v>
      </c>
      <c r="M411" s="39" t="s">
        <v>715</v>
      </c>
      <c r="N411" s="33" t="str">
        <f t="shared" si="50"/>
        <v>General - Hook-Up Drawing - Cable Rack Installation on I Beam 1 - Template</v>
      </c>
      <c r="O411" s="134"/>
      <c r="P411" s="134"/>
      <c r="Q411" s="33" t="str">
        <f>IFERROR(VLOOKUP(PPE_PH1_CDDL[[#This Row],[RDMC Document Number]],[3]Docs!$B:$F,4,0),"No Placeholder Yet")</f>
        <v>RES - Reserved Placeholder</v>
      </c>
      <c r="R411" s="33" t="str">
        <f>IFERROR(VLOOKUP(PPE_PH1_CDDL[[#This Row],[RDMC Document Number]],[3]Docs!$B:$F,5,0),"No Placeholder Yet")</f>
        <v>Pending</v>
      </c>
      <c r="S411" s="163">
        <f t="shared" si="48"/>
        <v>0</v>
      </c>
      <c r="T411" s="39" t="s">
        <v>420</v>
      </c>
      <c r="U411" s="39"/>
      <c r="V411" s="165">
        <v>46325</v>
      </c>
      <c r="W411" s="39" t="s">
        <v>848</v>
      </c>
      <c r="X411" s="33" t="s">
        <v>36</v>
      </c>
      <c r="Y411" s="39"/>
      <c r="Z411" s="39"/>
      <c r="AA411" s="39"/>
      <c r="AB411" s="152" t="s">
        <v>3165</v>
      </c>
    </row>
    <row r="412" spans="1:28" ht="21.75" customHeight="1" x14ac:dyDescent="0.25">
      <c r="A412" s="143" t="s">
        <v>30</v>
      </c>
      <c r="B412" s="143" t="s">
        <v>31</v>
      </c>
      <c r="C412" s="142" t="s">
        <v>4</v>
      </c>
      <c r="D412" s="39" t="s">
        <v>52</v>
      </c>
      <c r="E412" s="39" t="s">
        <v>713</v>
      </c>
      <c r="F412" s="128" t="s">
        <v>213</v>
      </c>
      <c r="G412" s="142" t="s">
        <v>35</v>
      </c>
      <c r="H412" s="142" t="str">
        <f t="shared" si="47"/>
        <v>6105AK124-0000-ETMP-0012</v>
      </c>
      <c r="I412" s="142" t="str">
        <f t="shared" si="49"/>
        <v>Q24050972-09-0000-E-TMP-0012</v>
      </c>
      <c r="J412" s="39"/>
      <c r="K412" s="33" t="s">
        <v>36</v>
      </c>
      <c r="L412" s="39" t="s">
        <v>849</v>
      </c>
      <c r="M412" s="39" t="s">
        <v>715</v>
      </c>
      <c r="N412" s="33" t="str">
        <f t="shared" si="50"/>
        <v>General - Hook-Up Drawing - Cable Rack Installation on I Beam 2 - Template</v>
      </c>
      <c r="O412" s="134"/>
      <c r="P412" s="134"/>
      <c r="Q412" s="33" t="str">
        <f>IFERROR(VLOOKUP(PPE_PH1_CDDL[[#This Row],[RDMC Document Number]],[3]Docs!$B:$F,4,0),"No Placeholder Yet")</f>
        <v>RES - Reserved Placeholder</v>
      </c>
      <c r="R412" s="33" t="str">
        <f>IFERROR(VLOOKUP(PPE_PH1_CDDL[[#This Row],[RDMC Document Number]],[3]Docs!$B:$F,5,0),"No Placeholder Yet")</f>
        <v>Pending</v>
      </c>
      <c r="S412" s="163">
        <f t="shared" si="48"/>
        <v>0</v>
      </c>
      <c r="T412" s="39" t="s">
        <v>420</v>
      </c>
      <c r="U412" s="39"/>
      <c r="V412" s="165">
        <v>46325</v>
      </c>
      <c r="W412" s="39" t="s">
        <v>850</v>
      </c>
      <c r="X412" s="33" t="s">
        <v>36</v>
      </c>
      <c r="Y412" s="39"/>
      <c r="Z412" s="39"/>
      <c r="AA412" s="39"/>
      <c r="AB412" s="152" t="s">
        <v>3165</v>
      </c>
    </row>
    <row r="413" spans="1:28" ht="21.75" customHeight="1" x14ac:dyDescent="0.25">
      <c r="A413" s="143" t="s">
        <v>30</v>
      </c>
      <c r="B413" s="143" t="s">
        <v>31</v>
      </c>
      <c r="C413" s="142" t="s">
        <v>4</v>
      </c>
      <c r="D413" s="39" t="s">
        <v>52</v>
      </c>
      <c r="E413" s="39" t="s">
        <v>713</v>
      </c>
      <c r="F413" s="128" t="s">
        <v>215</v>
      </c>
      <c r="G413" s="142" t="s">
        <v>35</v>
      </c>
      <c r="H413" s="142" t="str">
        <f t="shared" si="47"/>
        <v>6105AK124-0000-ETMP-0013</v>
      </c>
      <c r="I413" s="142" t="str">
        <f t="shared" si="49"/>
        <v>Q24050972-09-0000-E-TMP-0013</v>
      </c>
      <c r="J413" s="39"/>
      <c r="K413" s="33" t="s">
        <v>36</v>
      </c>
      <c r="L413" s="39" t="s">
        <v>851</v>
      </c>
      <c r="M413" s="39" t="s">
        <v>715</v>
      </c>
      <c r="N413" s="33" t="str">
        <f t="shared" si="50"/>
        <v>General - Hook-Up Drawing - Cable Rack on cast in Typical - Template</v>
      </c>
      <c r="O413" s="134"/>
      <c r="P413" s="134"/>
      <c r="Q413" s="33" t="str">
        <f>IFERROR(VLOOKUP(PPE_PH1_CDDL[[#This Row],[RDMC Document Number]],[3]Docs!$B:$F,4,0),"No Placeholder Yet")</f>
        <v>RES - Reserved Placeholder</v>
      </c>
      <c r="R413" s="33" t="str">
        <f>IFERROR(VLOOKUP(PPE_PH1_CDDL[[#This Row],[RDMC Document Number]],[3]Docs!$B:$F,5,0),"No Placeholder Yet")</f>
        <v>Pending</v>
      </c>
      <c r="S413" s="163">
        <f t="shared" si="48"/>
        <v>0</v>
      </c>
      <c r="T413" s="39" t="s">
        <v>420</v>
      </c>
      <c r="U413" s="39"/>
      <c r="V413" s="165">
        <v>46325</v>
      </c>
      <c r="W413" s="39" t="s">
        <v>852</v>
      </c>
      <c r="X413" s="33" t="s">
        <v>36</v>
      </c>
      <c r="Y413" s="39"/>
      <c r="Z413" s="39"/>
      <c r="AA413" s="39"/>
      <c r="AB413" s="152" t="s">
        <v>3165</v>
      </c>
    </row>
    <row r="414" spans="1:28" ht="21.75" customHeight="1" x14ac:dyDescent="0.25">
      <c r="A414" s="143" t="s">
        <v>30</v>
      </c>
      <c r="B414" s="143" t="s">
        <v>31</v>
      </c>
      <c r="C414" s="142" t="s">
        <v>4</v>
      </c>
      <c r="D414" s="39" t="s">
        <v>52</v>
      </c>
      <c r="E414" s="39" t="s">
        <v>713</v>
      </c>
      <c r="F414" s="128" t="s">
        <v>217</v>
      </c>
      <c r="G414" s="142" t="s">
        <v>35</v>
      </c>
      <c r="H414" s="142" t="str">
        <f t="shared" si="47"/>
        <v>6105AK124-0000-ETMP-0014</v>
      </c>
      <c r="I414" s="142" t="str">
        <f t="shared" si="49"/>
        <v>Q24050972-09-0000-E-TMP-0014</v>
      </c>
      <c r="J414" s="39"/>
      <c r="K414" s="33" t="s">
        <v>36</v>
      </c>
      <c r="L414" s="39" t="s">
        <v>853</v>
      </c>
      <c r="M414" s="39" t="s">
        <v>715</v>
      </c>
      <c r="N414" s="33" t="str">
        <f t="shared" si="50"/>
        <v>General - Hook-Up Drawing - Cable Rack Plinth Supports - Template</v>
      </c>
      <c r="O414" s="134"/>
      <c r="P414" s="134"/>
      <c r="Q414" s="33" t="str">
        <f>IFERROR(VLOOKUP(PPE_PH1_CDDL[[#This Row],[RDMC Document Number]],[3]Docs!$B:$F,4,0),"No Placeholder Yet")</f>
        <v>RES - Reserved Placeholder</v>
      </c>
      <c r="R414" s="33" t="str">
        <f>IFERROR(VLOOKUP(PPE_PH1_CDDL[[#This Row],[RDMC Document Number]],[3]Docs!$B:$F,5,0),"No Placeholder Yet")</f>
        <v>Pending</v>
      </c>
      <c r="S414" s="163">
        <f t="shared" si="48"/>
        <v>0</v>
      </c>
      <c r="T414" s="39" t="s">
        <v>420</v>
      </c>
      <c r="U414" s="39"/>
      <c r="V414" s="165">
        <v>46325</v>
      </c>
      <c r="W414" s="39" t="s">
        <v>854</v>
      </c>
      <c r="X414" s="33" t="s">
        <v>36</v>
      </c>
      <c r="Y414" s="39"/>
      <c r="Z414" s="39"/>
      <c r="AA414" s="39"/>
      <c r="AB414" s="152" t="s">
        <v>3165</v>
      </c>
    </row>
    <row r="415" spans="1:28" ht="21.75" customHeight="1" x14ac:dyDescent="0.25">
      <c r="A415" s="143" t="s">
        <v>30</v>
      </c>
      <c r="B415" s="143" t="s">
        <v>31</v>
      </c>
      <c r="C415" s="142" t="s">
        <v>4</v>
      </c>
      <c r="D415" s="39" t="s">
        <v>52</v>
      </c>
      <c r="E415" s="39" t="s">
        <v>713</v>
      </c>
      <c r="F415" s="128" t="s">
        <v>219</v>
      </c>
      <c r="G415" s="142" t="s">
        <v>35</v>
      </c>
      <c r="H415" s="142" t="str">
        <f t="shared" si="47"/>
        <v>6105AK124-0000-ETMP-0015</v>
      </c>
      <c r="I415" s="142" t="str">
        <f t="shared" si="49"/>
        <v>Q24050972-09-0000-E-TMP-0015</v>
      </c>
      <c r="J415" s="39"/>
      <c r="K415" s="33" t="s">
        <v>36</v>
      </c>
      <c r="L415" s="39" t="s">
        <v>855</v>
      </c>
      <c r="M415" s="39" t="s">
        <v>715</v>
      </c>
      <c r="N415" s="33" t="str">
        <f t="shared" si="50"/>
        <v>General - Hook-Up Drawing - Cable Rack Support in ground - Template</v>
      </c>
      <c r="O415" s="134"/>
      <c r="P415" s="134"/>
      <c r="Q415" s="33" t="str">
        <f>IFERROR(VLOOKUP(PPE_PH1_CDDL[[#This Row],[RDMC Document Number]],[3]Docs!$B:$F,4,0),"No Placeholder Yet")</f>
        <v>RES - Reserved Placeholder</v>
      </c>
      <c r="R415" s="33" t="str">
        <f>IFERROR(VLOOKUP(PPE_PH1_CDDL[[#This Row],[RDMC Document Number]],[3]Docs!$B:$F,5,0),"No Placeholder Yet")</f>
        <v>Pending</v>
      </c>
      <c r="S415" s="163">
        <f t="shared" si="48"/>
        <v>0</v>
      </c>
      <c r="T415" s="39" t="s">
        <v>420</v>
      </c>
      <c r="U415" s="39"/>
      <c r="V415" s="165">
        <v>46325</v>
      </c>
      <c r="W415" s="39" t="s">
        <v>856</v>
      </c>
      <c r="X415" s="33" t="s">
        <v>36</v>
      </c>
      <c r="Y415" s="39"/>
      <c r="Z415" s="39"/>
      <c r="AA415" s="39"/>
      <c r="AB415" s="152" t="s">
        <v>3165</v>
      </c>
    </row>
    <row r="416" spans="1:28" ht="21.75" customHeight="1" x14ac:dyDescent="0.25">
      <c r="A416" s="143" t="s">
        <v>30</v>
      </c>
      <c r="B416" s="143" t="s">
        <v>31</v>
      </c>
      <c r="C416" s="142" t="s">
        <v>4</v>
      </c>
      <c r="D416" s="39" t="s">
        <v>52</v>
      </c>
      <c r="E416" s="39" t="s">
        <v>713</v>
      </c>
      <c r="F416" s="128" t="s">
        <v>88</v>
      </c>
      <c r="G416" s="142" t="s">
        <v>35</v>
      </c>
      <c r="H416" s="142" t="str">
        <f t="shared" si="47"/>
        <v>6105AK124-0000-ETMP-0016</v>
      </c>
      <c r="I416" s="142" t="str">
        <f t="shared" si="49"/>
        <v>Q24050972-09-0000-E-TMP-0016</v>
      </c>
      <c r="J416" s="39"/>
      <c r="K416" s="33" t="s">
        <v>36</v>
      </c>
      <c r="L416" s="39" t="s">
        <v>857</v>
      </c>
      <c r="M416" s="39" t="s">
        <v>715</v>
      </c>
      <c r="N416" s="33" t="str">
        <f t="shared" si="50"/>
        <v>General - Hook-Up Drawing - Cable run on Angle Iron Runner - Template</v>
      </c>
      <c r="O416" s="134"/>
      <c r="P416" s="134"/>
      <c r="Q416" s="33" t="str">
        <f>IFERROR(VLOOKUP(PPE_PH1_CDDL[[#This Row],[RDMC Document Number]],[3]Docs!$B:$F,4,0),"No Placeholder Yet")</f>
        <v>RES - Reserved Placeholder</v>
      </c>
      <c r="R416" s="33" t="str">
        <f>IFERROR(VLOOKUP(PPE_PH1_CDDL[[#This Row],[RDMC Document Number]],[3]Docs!$B:$F,5,0),"No Placeholder Yet")</f>
        <v>Pending</v>
      </c>
      <c r="S416" s="163">
        <f t="shared" si="48"/>
        <v>0</v>
      </c>
      <c r="T416" s="39" t="s">
        <v>420</v>
      </c>
      <c r="U416" s="39"/>
      <c r="V416" s="165">
        <v>46325</v>
      </c>
      <c r="W416" s="39" t="s">
        <v>858</v>
      </c>
      <c r="X416" s="33" t="s">
        <v>36</v>
      </c>
      <c r="Y416" s="39"/>
      <c r="Z416" s="39"/>
      <c r="AA416" s="39"/>
      <c r="AB416" s="152" t="s">
        <v>3165</v>
      </c>
    </row>
    <row r="417" spans="1:28" ht="21.75" customHeight="1" x14ac:dyDescent="0.25">
      <c r="A417" s="143" t="s">
        <v>30</v>
      </c>
      <c r="B417" s="143" t="s">
        <v>31</v>
      </c>
      <c r="C417" s="142" t="s">
        <v>4</v>
      </c>
      <c r="D417" s="39" t="s">
        <v>52</v>
      </c>
      <c r="E417" s="39" t="s">
        <v>713</v>
      </c>
      <c r="F417" s="128" t="s">
        <v>143</v>
      </c>
      <c r="G417" s="142" t="s">
        <v>35</v>
      </c>
      <c r="H417" s="142" t="str">
        <f t="shared" si="47"/>
        <v>6105AK124-0000-ETMP-0017</v>
      </c>
      <c r="I417" s="142" t="str">
        <f t="shared" si="49"/>
        <v>Q24050972-09-0000-E-TMP-0017</v>
      </c>
      <c r="J417" s="39"/>
      <c r="K417" s="33" t="s">
        <v>36</v>
      </c>
      <c r="L417" s="39" t="s">
        <v>859</v>
      </c>
      <c r="M417" s="39" t="s">
        <v>715</v>
      </c>
      <c r="N417" s="33" t="str">
        <f t="shared" si="50"/>
        <v>General - Hook-Up Drawing - Cable Tagging detail - Template</v>
      </c>
      <c r="O417" s="134"/>
      <c r="P417" s="134"/>
      <c r="Q417" s="33" t="str">
        <f>IFERROR(VLOOKUP(PPE_PH1_CDDL[[#This Row],[RDMC Document Number]],[3]Docs!$B:$F,4,0),"No Placeholder Yet")</f>
        <v>RES - Reserved Placeholder</v>
      </c>
      <c r="R417" s="33" t="str">
        <f>IFERROR(VLOOKUP(PPE_PH1_CDDL[[#This Row],[RDMC Document Number]],[3]Docs!$B:$F,5,0),"No Placeholder Yet")</f>
        <v>Pending</v>
      </c>
      <c r="S417" s="163">
        <f t="shared" si="48"/>
        <v>0</v>
      </c>
      <c r="T417" s="39" t="s">
        <v>420</v>
      </c>
      <c r="U417" s="39"/>
      <c r="V417" s="165">
        <v>46325</v>
      </c>
      <c r="W417" s="39" t="s">
        <v>860</v>
      </c>
      <c r="X417" s="33" t="s">
        <v>36</v>
      </c>
      <c r="Y417" s="39"/>
      <c r="Z417" s="39"/>
      <c r="AA417" s="39"/>
      <c r="AB417" s="152" t="s">
        <v>3165</v>
      </c>
    </row>
    <row r="418" spans="1:28" ht="21.75" customHeight="1" x14ac:dyDescent="0.25">
      <c r="A418" s="143" t="s">
        <v>30</v>
      </c>
      <c r="B418" s="143" t="s">
        <v>31</v>
      </c>
      <c r="C418" s="142" t="s">
        <v>4</v>
      </c>
      <c r="D418" s="39" t="s">
        <v>52</v>
      </c>
      <c r="E418" s="39" t="s">
        <v>713</v>
      </c>
      <c r="F418" s="128" t="s">
        <v>223</v>
      </c>
      <c r="G418" s="142" t="s">
        <v>35</v>
      </c>
      <c r="H418" s="142" t="str">
        <f t="shared" si="47"/>
        <v>6105AK124-0000-ETMP-0018</v>
      </c>
      <c r="I418" s="142" t="str">
        <f t="shared" si="49"/>
        <v>Q24050972-09-0000-E-TMP-0018</v>
      </c>
      <c r="J418" s="39"/>
      <c r="K418" s="33" t="s">
        <v>36</v>
      </c>
      <c r="L418" s="39" t="s">
        <v>861</v>
      </c>
      <c r="M418" s="39" t="s">
        <v>715</v>
      </c>
      <c r="N418" s="33" t="str">
        <f t="shared" si="50"/>
        <v>General - Hook-Up Drawing - Cable typical arrangement on ladder - Template</v>
      </c>
      <c r="O418" s="134"/>
      <c r="P418" s="134"/>
      <c r="Q418" s="33" t="str">
        <f>IFERROR(VLOOKUP(PPE_PH1_CDDL[[#This Row],[RDMC Document Number]],[3]Docs!$B:$F,4,0),"No Placeholder Yet")</f>
        <v>RES - Reserved Placeholder</v>
      </c>
      <c r="R418" s="33" t="str">
        <f>IFERROR(VLOOKUP(PPE_PH1_CDDL[[#This Row],[RDMC Document Number]],[3]Docs!$B:$F,5,0),"No Placeholder Yet")</f>
        <v>Pending</v>
      </c>
      <c r="S418" s="163">
        <f t="shared" si="48"/>
        <v>0</v>
      </c>
      <c r="T418" s="39" t="s">
        <v>420</v>
      </c>
      <c r="U418" s="39"/>
      <c r="V418" s="165">
        <v>46325</v>
      </c>
      <c r="W418" s="39" t="s">
        <v>862</v>
      </c>
      <c r="X418" s="33" t="s">
        <v>36</v>
      </c>
      <c r="Y418" s="39"/>
      <c r="Z418" s="39"/>
      <c r="AA418" s="39"/>
      <c r="AB418" s="152" t="s">
        <v>3165</v>
      </c>
    </row>
    <row r="419" spans="1:28" ht="21.75" customHeight="1" x14ac:dyDescent="0.25">
      <c r="A419" s="143" t="s">
        <v>30</v>
      </c>
      <c r="B419" s="143" t="s">
        <v>31</v>
      </c>
      <c r="C419" s="142" t="s">
        <v>4</v>
      </c>
      <c r="D419" s="39" t="s">
        <v>52</v>
      </c>
      <c r="E419" s="39" t="s">
        <v>713</v>
      </c>
      <c r="F419" s="128" t="s">
        <v>150</v>
      </c>
      <c r="G419" s="142" t="s">
        <v>35</v>
      </c>
      <c r="H419" s="142" t="str">
        <f t="shared" si="47"/>
        <v>6105AK124-0000-ETMP-0019</v>
      </c>
      <c r="I419" s="142" t="str">
        <f t="shared" si="49"/>
        <v>Q24050972-09-0000-E-TMP-0019</v>
      </c>
      <c r="J419" s="39"/>
      <c r="K419" s="33" t="s">
        <v>36</v>
      </c>
      <c r="L419" s="39" t="s">
        <v>863</v>
      </c>
      <c r="M419" s="39" t="s">
        <v>715</v>
      </c>
      <c r="N419" s="33" t="str">
        <f t="shared" si="50"/>
        <v>General - Hook-Up Drawing - Conveyor Gantry Light Pole - Template</v>
      </c>
      <c r="O419" s="134"/>
      <c r="P419" s="134"/>
      <c r="Q419" s="33" t="str">
        <f>IFERROR(VLOOKUP(PPE_PH1_CDDL[[#This Row],[RDMC Document Number]],[3]Docs!$B:$F,4,0),"No Placeholder Yet")</f>
        <v>RES - Reserved Placeholder</v>
      </c>
      <c r="R419" s="33" t="str">
        <f>IFERROR(VLOOKUP(PPE_PH1_CDDL[[#This Row],[RDMC Document Number]],[3]Docs!$B:$F,5,0),"No Placeholder Yet")</f>
        <v>Pending</v>
      </c>
      <c r="S419" s="163">
        <f t="shared" si="48"/>
        <v>0</v>
      </c>
      <c r="T419" s="39" t="s">
        <v>420</v>
      </c>
      <c r="U419" s="39"/>
      <c r="V419" s="165">
        <v>46325</v>
      </c>
      <c r="W419" s="39" t="s">
        <v>864</v>
      </c>
      <c r="X419" s="33" t="s">
        <v>36</v>
      </c>
      <c r="Y419" s="39"/>
      <c r="Z419" s="39"/>
      <c r="AA419" s="39"/>
      <c r="AB419" s="152" t="s">
        <v>3165</v>
      </c>
    </row>
    <row r="420" spans="1:28" ht="21.75" customHeight="1" x14ac:dyDescent="0.25">
      <c r="A420" s="143" t="s">
        <v>30</v>
      </c>
      <c r="B420" s="143" t="s">
        <v>31</v>
      </c>
      <c r="C420" s="142" t="s">
        <v>4</v>
      </c>
      <c r="D420" s="39" t="s">
        <v>52</v>
      </c>
      <c r="E420" s="39" t="s">
        <v>713</v>
      </c>
      <c r="F420" s="128" t="s">
        <v>226</v>
      </c>
      <c r="G420" s="142" t="s">
        <v>35</v>
      </c>
      <c r="H420" s="142" t="str">
        <f t="shared" si="47"/>
        <v>6105AK124-0000-ETMP-0020</v>
      </c>
      <c r="I420" s="142" t="str">
        <f t="shared" si="49"/>
        <v>Q24050972-09-0000-E-TMP-0020</v>
      </c>
      <c r="J420" s="39"/>
      <c r="K420" s="33" t="s">
        <v>36</v>
      </c>
      <c r="L420" s="39" t="s">
        <v>865</v>
      </c>
      <c r="M420" s="39" t="s">
        <v>715</v>
      </c>
      <c r="N420" s="33" t="str">
        <f t="shared" si="50"/>
        <v>General - Hook-Up Drawing - Earthing for conveyor foundation - Template</v>
      </c>
      <c r="O420" s="134"/>
      <c r="P420" s="134"/>
      <c r="Q420" s="33" t="str">
        <f>IFERROR(VLOOKUP(PPE_PH1_CDDL[[#This Row],[RDMC Document Number]],[3]Docs!$B:$F,4,0),"No Placeholder Yet")</f>
        <v>RES - Reserved Placeholder</v>
      </c>
      <c r="R420" s="33" t="str">
        <f>IFERROR(VLOOKUP(PPE_PH1_CDDL[[#This Row],[RDMC Document Number]],[3]Docs!$B:$F,5,0),"No Placeholder Yet")</f>
        <v>Pending</v>
      </c>
      <c r="S420" s="163">
        <f t="shared" ref="S420:S451" si="51">IF(AND(O420&lt;&gt;"",P420&lt;&gt;"",R420="Approved"),100%,
 IF(AND(O420&lt;&gt;"",P420&lt;&gt;""),66.67%,
 IF(O420&lt;&gt;"",33.33%,
 0)))</f>
        <v>0</v>
      </c>
      <c r="T420" s="39" t="s">
        <v>420</v>
      </c>
      <c r="U420" s="39"/>
      <c r="V420" s="165">
        <v>46325</v>
      </c>
      <c r="W420" s="39" t="s">
        <v>866</v>
      </c>
      <c r="X420" s="33" t="s">
        <v>36</v>
      </c>
      <c r="Y420" s="39"/>
      <c r="Z420" s="39"/>
      <c r="AA420" s="39"/>
      <c r="AB420" s="152" t="s">
        <v>3165</v>
      </c>
    </row>
    <row r="421" spans="1:28" ht="21.75" customHeight="1" x14ac:dyDescent="0.25">
      <c r="A421" s="143" t="s">
        <v>30</v>
      </c>
      <c r="B421" s="143" t="s">
        <v>31</v>
      </c>
      <c r="C421" s="142" t="s">
        <v>4</v>
      </c>
      <c r="D421" s="39" t="s">
        <v>52</v>
      </c>
      <c r="E421" s="39" t="s">
        <v>713</v>
      </c>
      <c r="F421" s="128" t="s">
        <v>228</v>
      </c>
      <c r="G421" s="142" t="s">
        <v>35</v>
      </c>
      <c r="H421" s="142" t="str">
        <f t="shared" si="47"/>
        <v>6105AK124-0000-ETMP-0021</v>
      </c>
      <c r="I421" s="142" t="str">
        <f t="shared" si="49"/>
        <v>Q24050972-09-0000-E-TMP-0021</v>
      </c>
      <c r="J421" s="39"/>
      <c r="K421" s="33" t="s">
        <v>36</v>
      </c>
      <c r="L421" s="39" t="s">
        <v>867</v>
      </c>
      <c r="M421" s="39" t="s">
        <v>715</v>
      </c>
      <c r="N421" s="33" t="str">
        <f t="shared" si="50"/>
        <v>General - Hook-Up Drawing - Earthing for Conveyors - Template</v>
      </c>
      <c r="O421" s="134"/>
      <c r="P421" s="134"/>
      <c r="Q421" s="33" t="str">
        <f>IFERROR(VLOOKUP(PPE_PH1_CDDL[[#This Row],[RDMC Document Number]],[3]Docs!$B:$F,4,0),"No Placeholder Yet")</f>
        <v>RES - Reserved Placeholder</v>
      </c>
      <c r="R421" s="33" t="str">
        <f>IFERROR(VLOOKUP(PPE_PH1_CDDL[[#This Row],[RDMC Document Number]],[3]Docs!$B:$F,5,0),"No Placeholder Yet")</f>
        <v>Pending</v>
      </c>
      <c r="S421" s="163">
        <f t="shared" si="51"/>
        <v>0</v>
      </c>
      <c r="T421" s="39" t="s">
        <v>420</v>
      </c>
      <c r="U421" s="39"/>
      <c r="V421" s="165">
        <v>46325</v>
      </c>
      <c r="W421" s="39" t="s">
        <v>868</v>
      </c>
      <c r="X421" s="33" t="s">
        <v>36</v>
      </c>
      <c r="Y421" s="39"/>
      <c r="Z421" s="39"/>
      <c r="AA421" s="39"/>
      <c r="AB421" s="152" t="s">
        <v>3165</v>
      </c>
    </row>
    <row r="422" spans="1:28" ht="21.75" customHeight="1" x14ac:dyDescent="0.25">
      <c r="A422" s="143" t="s">
        <v>30</v>
      </c>
      <c r="B422" s="143" t="s">
        <v>31</v>
      </c>
      <c r="C422" s="142" t="s">
        <v>4</v>
      </c>
      <c r="D422" s="39" t="s">
        <v>52</v>
      </c>
      <c r="E422" s="39" t="s">
        <v>713</v>
      </c>
      <c r="F422" s="128" t="s">
        <v>231</v>
      </c>
      <c r="G422" s="142" t="s">
        <v>35</v>
      </c>
      <c r="H422" s="142" t="str">
        <f t="shared" si="47"/>
        <v>6105AK124-0000-ETMP-0022</v>
      </c>
      <c r="I422" s="142" t="str">
        <f t="shared" si="49"/>
        <v>Q24050972-09-0000-E-TMP-0022</v>
      </c>
      <c r="J422" s="39"/>
      <c r="K422" s="33" t="s">
        <v>36</v>
      </c>
      <c r="L422" s="39" t="s">
        <v>869</v>
      </c>
      <c r="M422" s="39" t="s">
        <v>715</v>
      </c>
      <c r="N422" s="33" t="str">
        <f t="shared" si="50"/>
        <v>General - Hook-Up Drawing - Earthing Pipe Rack - Template</v>
      </c>
      <c r="O422" s="134"/>
      <c r="P422" s="134"/>
      <c r="Q422" s="33" t="str">
        <f>IFERROR(VLOOKUP(PPE_PH1_CDDL[[#This Row],[RDMC Document Number]],[3]Docs!$B:$F,4,0),"No Placeholder Yet")</f>
        <v>RES - Reserved Placeholder</v>
      </c>
      <c r="R422" s="33" t="str">
        <f>IFERROR(VLOOKUP(PPE_PH1_CDDL[[#This Row],[RDMC Document Number]],[3]Docs!$B:$F,5,0),"No Placeholder Yet")</f>
        <v>Pending</v>
      </c>
      <c r="S422" s="163">
        <f t="shared" si="51"/>
        <v>0</v>
      </c>
      <c r="T422" s="39" t="s">
        <v>420</v>
      </c>
      <c r="U422" s="39"/>
      <c r="V422" s="165">
        <v>46325</v>
      </c>
      <c r="W422" s="39" t="s">
        <v>870</v>
      </c>
      <c r="X422" s="33" t="s">
        <v>36</v>
      </c>
      <c r="Y422" s="39"/>
      <c r="Z422" s="39"/>
      <c r="AA422" s="39"/>
      <c r="AB422" s="152" t="s">
        <v>3165</v>
      </c>
    </row>
    <row r="423" spans="1:28" ht="21.75" customHeight="1" x14ac:dyDescent="0.25">
      <c r="A423" s="143" t="s">
        <v>30</v>
      </c>
      <c r="B423" s="143" t="s">
        <v>31</v>
      </c>
      <c r="C423" s="142" t="s">
        <v>4</v>
      </c>
      <c r="D423" s="39" t="s">
        <v>52</v>
      </c>
      <c r="E423" s="39" t="s">
        <v>713</v>
      </c>
      <c r="F423" s="128" t="s">
        <v>234</v>
      </c>
      <c r="G423" s="142" t="s">
        <v>35</v>
      </c>
      <c r="H423" s="142" t="str">
        <f t="shared" si="47"/>
        <v>6105AK124-0000-ETMP-0023</v>
      </c>
      <c r="I423" s="142" t="str">
        <f t="shared" si="49"/>
        <v>Q24050972-09-0000-E-TMP-0023</v>
      </c>
      <c r="J423" s="39"/>
      <c r="K423" s="33" t="s">
        <v>36</v>
      </c>
      <c r="L423" s="39" t="s">
        <v>871</v>
      </c>
      <c r="M423" s="39" t="s">
        <v>715</v>
      </c>
      <c r="N423" s="33" t="str">
        <f t="shared" si="50"/>
        <v>General - Hook-Up Drawing - Earthing Terminal from rebar - Template</v>
      </c>
      <c r="O423" s="134"/>
      <c r="P423" s="134"/>
      <c r="Q423" s="33" t="str">
        <f>IFERROR(VLOOKUP(PPE_PH1_CDDL[[#This Row],[RDMC Document Number]],[3]Docs!$B:$F,4,0),"No Placeholder Yet")</f>
        <v>RES - Reserved Placeholder</v>
      </c>
      <c r="R423" s="33" t="str">
        <f>IFERROR(VLOOKUP(PPE_PH1_CDDL[[#This Row],[RDMC Document Number]],[3]Docs!$B:$F,5,0),"No Placeholder Yet")</f>
        <v>Pending</v>
      </c>
      <c r="S423" s="163">
        <f t="shared" si="51"/>
        <v>0</v>
      </c>
      <c r="T423" s="39" t="s">
        <v>420</v>
      </c>
      <c r="U423" s="39"/>
      <c r="V423" s="165">
        <v>46325</v>
      </c>
      <c r="W423" s="39" t="s">
        <v>872</v>
      </c>
      <c r="X423" s="33" t="s">
        <v>36</v>
      </c>
      <c r="Y423" s="39"/>
      <c r="Z423" s="39"/>
      <c r="AA423" s="39"/>
      <c r="AB423" s="152" t="s">
        <v>3165</v>
      </c>
    </row>
    <row r="424" spans="1:28" ht="21.75" customHeight="1" x14ac:dyDescent="0.25">
      <c r="A424" s="143" t="s">
        <v>30</v>
      </c>
      <c r="B424" s="143" t="s">
        <v>31</v>
      </c>
      <c r="C424" s="142" t="s">
        <v>4</v>
      </c>
      <c r="D424" s="39" t="s">
        <v>52</v>
      </c>
      <c r="E424" s="39" t="s">
        <v>713</v>
      </c>
      <c r="F424" s="128" t="s">
        <v>236</v>
      </c>
      <c r="G424" s="142" t="s">
        <v>35</v>
      </c>
      <c r="H424" s="142" t="str">
        <f t="shared" si="47"/>
        <v>6105AK124-0000-ETMP-0024</v>
      </c>
      <c r="I424" s="142" t="str">
        <f t="shared" si="49"/>
        <v>Q24050972-09-0000-E-TMP-0024</v>
      </c>
      <c r="J424" s="39"/>
      <c r="K424" s="33" t="s">
        <v>36</v>
      </c>
      <c r="L424" s="39" t="s">
        <v>873</v>
      </c>
      <c r="M424" s="39" t="s">
        <v>715</v>
      </c>
      <c r="N424" s="33" t="str">
        <f t="shared" si="50"/>
        <v>General - Hook-Up Drawing - Electric Motor Cable Hook up - Template</v>
      </c>
      <c r="O424" s="134"/>
      <c r="P424" s="134"/>
      <c r="Q424" s="33" t="str">
        <f>IFERROR(VLOOKUP(PPE_PH1_CDDL[[#This Row],[RDMC Document Number]],[3]Docs!$B:$F,4,0),"No Placeholder Yet")</f>
        <v>RES - Reserved Placeholder</v>
      </c>
      <c r="R424" s="33" t="str">
        <f>IFERROR(VLOOKUP(PPE_PH1_CDDL[[#This Row],[RDMC Document Number]],[3]Docs!$B:$F,5,0),"No Placeholder Yet")</f>
        <v>Pending</v>
      </c>
      <c r="S424" s="163">
        <f t="shared" si="51"/>
        <v>0</v>
      </c>
      <c r="T424" s="39" t="s">
        <v>420</v>
      </c>
      <c r="U424" s="39"/>
      <c r="V424" s="165">
        <v>46325</v>
      </c>
      <c r="W424" s="39" t="s">
        <v>874</v>
      </c>
      <c r="X424" s="33" t="s">
        <v>36</v>
      </c>
      <c r="Y424" s="39"/>
      <c r="Z424" s="39"/>
      <c r="AA424" s="39"/>
      <c r="AB424" s="152" t="s">
        <v>3165</v>
      </c>
    </row>
    <row r="425" spans="1:28" ht="21.75" customHeight="1" x14ac:dyDescent="0.25">
      <c r="A425" s="143" t="s">
        <v>30</v>
      </c>
      <c r="B425" s="143" t="s">
        <v>31</v>
      </c>
      <c r="C425" s="142" t="s">
        <v>4</v>
      </c>
      <c r="D425" s="39" t="s">
        <v>52</v>
      </c>
      <c r="E425" s="39" t="s">
        <v>713</v>
      </c>
      <c r="F425" s="128" t="s">
        <v>238</v>
      </c>
      <c r="G425" s="142" t="s">
        <v>35</v>
      </c>
      <c r="H425" s="142" t="str">
        <f t="shared" si="47"/>
        <v>6105AK124-0000-ETMP-0025</v>
      </c>
      <c r="I425" s="142" t="str">
        <f t="shared" si="49"/>
        <v>Q24050972-09-0000-E-TMP-0025</v>
      </c>
      <c r="J425" s="39"/>
      <c r="K425" s="33" t="s">
        <v>36</v>
      </c>
      <c r="L425" s="164" t="s">
        <v>875</v>
      </c>
      <c r="M425" s="39" t="s">
        <v>715</v>
      </c>
      <c r="N425" s="33" t="str">
        <f t="shared" si="50"/>
        <v>General - Hook-Up drawing – Emergency Stop Push Button - Template</v>
      </c>
      <c r="O425" s="134"/>
      <c r="P425" s="134"/>
      <c r="Q425" s="33" t="str">
        <f>IFERROR(VLOOKUP(PPE_PH1_CDDL[[#This Row],[RDMC Document Number]],[3]Docs!$B:$F,4,0),"No Placeholder Yet")</f>
        <v>RES - Reserved Placeholder</v>
      </c>
      <c r="R425" s="33" t="str">
        <f>IFERROR(VLOOKUP(PPE_PH1_CDDL[[#This Row],[RDMC Document Number]],[3]Docs!$B:$F,5,0),"No Placeholder Yet")</f>
        <v>Pending</v>
      </c>
      <c r="S425" s="163">
        <f t="shared" si="51"/>
        <v>0</v>
      </c>
      <c r="T425" s="39" t="s">
        <v>420</v>
      </c>
      <c r="U425" s="39"/>
      <c r="V425" s="165">
        <v>46325</v>
      </c>
      <c r="W425" s="39" t="s">
        <v>876</v>
      </c>
      <c r="X425" s="33" t="s">
        <v>36</v>
      </c>
      <c r="Y425" s="39"/>
      <c r="Z425" s="39"/>
      <c r="AA425" s="39"/>
      <c r="AB425" s="152" t="s">
        <v>3165</v>
      </c>
    </row>
    <row r="426" spans="1:28" ht="21.75" customHeight="1" x14ac:dyDescent="0.25">
      <c r="A426" s="143" t="s">
        <v>30</v>
      </c>
      <c r="B426" s="143" t="s">
        <v>31</v>
      </c>
      <c r="C426" s="142" t="s">
        <v>4</v>
      </c>
      <c r="D426" s="39" t="s">
        <v>52</v>
      </c>
      <c r="E426" s="39" t="s">
        <v>713</v>
      </c>
      <c r="F426" s="128" t="s">
        <v>240</v>
      </c>
      <c r="G426" s="142" t="s">
        <v>35</v>
      </c>
      <c r="H426" s="142" t="str">
        <f t="shared" si="47"/>
        <v>6105AK124-0000-ETMP-0026</v>
      </c>
      <c r="I426" s="142" t="str">
        <f t="shared" si="49"/>
        <v>Q24050972-09-0000-E-TMP-0026</v>
      </c>
      <c r="J426" s="39"/>
      <c r="K426" s="33" t="s">
        <v>36</v>
      </c>
      <c r="L426" s="39" t="s">
        <v>877</v>
      </c>
      <c r="M426" s="39" t="s">
        <v>715</v>
      </c>
      <c r="N426" s="33" t="str">
        <f t="shared" si="50"/>
        <v>General - Hook-Up Drawing - Emergency Stop Mounted on wall - Template</v>
      </c>
      <c r="O426" s="134"/>
      <c r="P426" s="134"/>
      <c r="Q426" s="33" t="str">
        <f>IFERROR(VLOOKUP(PPE_PH1_CDDL[[#This Row],[RDMC Document Number]],[3]Docs!$B:$F,4,0),"No Placeholder Yet")</f>
        <v>RES - Reserved Placeholder</v>
      </c>
      <c r="R426" s="33" t="str">
        <f>IFERROR(VLOOKUP(PPE_PH1_CDDL[[#This Row],[RDMC Document Number]],[3]Docs!$B:$F,5,0),"No Placeholder Yet")</f>
        <v>Pending</v>
      </c>
      <c r="S426" s="163">
        <f t="shared" si="51"/>
        <v>0</v>
      </c>
      <c r="T426" s="39" t="s">
        <v>420</v>
      </c>
      <c r="U426" s="39"/>
      <c r="V426" s="165">
        <v>46325</v>
      </c>
      <c r="W426" s="39" t="s">
        <v>878</v>
      </c>
      <c r="X426" s="33" t="s">
        <v>36</v>
      </c>
      <c r="Y426" s="39"/>
      <c r="Z426" s="39"/>
      <c r="AA426" s="39"/>
      <c r="AB426" s="152" t="s">
        <v>3165</v>
      </c>
    </row>
    <row r="427" spans="1:28" ht="21.75" customHeight="1" x14ac:dyDescent="0.25">
      <c r="A427" s="143" t="s">
        <v>30</v>
      </c>
      <c r="B427" s="143" t="s">
        <v>31</v>
      </c>
      <c r="C427" s="142" t="s">
        <v>4</v>
      </c>
      <c r="D427" s="39" t="s">
        <v>52</v>
      </c>
      <c r="E427" s="39" t="s">
        <v>713</v>
      </c>
      <c r="F427" s="128" t="s">
        <v>242</v>
      </c>
      <c r="G427" s="142" t="s">
        <v>35</v>
      </c>
      <c r="H427" s="142" t="str">
        <f t="shared" si="47"/>
        <v>6105AK124-0000-ETMP-0027</v>
      </c>
      <c r="I427" s="142" t="str">
        <f t="shared" si="49"/>
        <v>Q24050972-09-0000-E-TMP-0027</v>
      </c>
      <c r="J427" s="39"/>
      <c r="K427" s="33" t="s">
        <v>36</v>
      </c>
      <c r="L427" s="39" t="s">
        <v>879</v>
      </c>
      <c r="M427" s="39" t="s">
        <v>715</v>
      </c>
      <c r="N427" s="33" t="str">
        <f t="shared" si="50"/>
        <v>General - Hook-Up Drawing - Emergency Stop Mounting - Template</v>
      </c>
      <c r="O427" s="134"/>
      <c r="P427" s="134"/>
      <c r="Q427" s="33" t="str">
        <f>IFERROR(VLOOKUP(PPE_PH1_CDDL[[#This Row],[RDMC Document Number]],[3]Docs!$B:$F,4,0),"No Placeholder Yet")</f>
        <v>RES - Reserved Placeholder</v>
      </c>
      <c r="R427" s="33" t="str">
        <f>IFERROR(VLOOKUP(PPE_PH1_CDDL[[#This Row],[RDMC Document Number]],[3]Docs!$B:$F,5,0),"No Placeholder Yet")</f>
        <v>Pending</v>
      </c>
      <c r="S427" s="163">
        <f t="shared" si="51"/>
        <v>0</v>
      </c>
      <c r="T427" s="39" t="s">
        <v>420</v>
      </c>
      <c r="U427" s="39"/>
      <c r="V427" s="165">
        <v>46325</v>
      </c>
      <c r="W427" s="39" t="s">
        <v>880</v>
      </c>
      <c r="X427" s="33" t="s">
        <v>36</v>
      </c>
      <c r="Y427" s="39"/>
      <c r="Z427" s="39"/>
      <c r="AA427" s="39"/>
      <c r="AB427" s="152" t="s">
        <v>3165</v>
      </c>
    </row>
    <row r="428" spans="1:28" ht="21.75" customHeight="1" x14ac:dyDescent="0.25">
      <c r="A428" s="143" t="s">
        <v>30</v>
      </c>
      <c r="B428" s="143" t="s">
        <v>31</v>
      </c>
      <c r="C428" s="142" t="s">
        <v>4</v>
      </c>
      <c r="D428" s="39" t="s">
        <v>52</v>
      </c>
      <c r="E428" s="39" t="s">
        <v>713</v>
      </c>
      <c r="F428" s="128" t="s">
        <v>244</v>
      </c>
      <c r="G428" s="142" t="s">
        <v>35</v>
      </c>
      <c r="H428" s="142" t="str">
        <f t="shared" si="47"/>
        <v>6105AK124-0000-ETMP-0028</v>
      </c>
      <c r="I428" s="142" t="str">
        <f t="shared" si="49"/>
        <v>Q24050972-09-0000-E-TMP-0028</v>
      </c>
      <c r="J428" s="39"/>
      <c r="K428" s="33" t="s">
        <v>36</v>
      </c>
      <c r="L428" s="39" t="s">
        <v>881</v>
      </c>
      <c r="M428" s="39" t="s">
        <v>715</v>
      </c>
      <c r="N428" s="33" t="str">
        <f t="shared" si="50"/>
        <v>General - Hook-Up Drawing - Flourescent Bulk Head Fitting on Building - Template</v>
      </c>
      <c r="O428" s="134"/>
      <c r="P428" s="134"/>
      <c r="Q428" s="33" t="str">
        <f>IFERROR(VLOOKUP(PPE_PH1_CDDL[[#This Row],[RDMC Document Number]],[3]Docs!$B:$F,4,0),"No Placeholder Yet")</f>
        <v>RES - Reserved Placeholder</v>
      </c>
      <c r="R428" s="33" t="str">
        <f>IFERROR(VLOOKUP(PPE_PH1_CDDL[[#This Row],[RDMC Document Number]],[3]Docs!$B:$F,5,0),"No Placeholder Yet")</f>
        <v>Pending</v>
      </c>
      <c r="S428" s="163">
        <f t="shared" si="51"/>
        <v>0</v>
      </c>
      <c r="T428" s="39" t="s">
        <v>420</v>
      </c>
      <c r="U428" s="39"/>
      <c r="V428" s="165">
        <v>46325</v>
      </c>
      <c r="W428" s="39" t="s">
        <v>882</v>
      </c>
      <c r="X428" s="33" t="s">
        <v>36</v>
      </c>
      <c r="Y428" s="39"/>
      <c r="Z428" s="39"/>
      <c r="AA428" s="39"/>
      <c r="AB428" s="152" t="s">
        <v>3165</v>
      </c>
    </row>
    <row r="429" spans="1:28" ht="21.75" customHeight="1" x14ac:dyDescent="0.25">
      <c r="A429" s="143" t="s">
        <v>30</v>
      </c>
      <c r="B429" s="143" t="s">
        <v>31</v>
      </c>
      <c r="C429" s="142" t="s">
        <v>4</v>
      </c>
      <c r="D429" s="39" t="s">
        <v>52</v>
      </c>
      <c r="E429" s="39" t="s">
        <v>713</v>
      </c>
      <c r="F429" s="128" t="s">
        <v>246</v>
      </c>
      <c r="G429" s="142" t="s">
        <v>35</v>
      </c>
      <c r="H429" s="142" t="str">
        <f t="shared" si="47"/>
        <v>6105AK124-0000-ETMP-0029</v>
      </c>
      <c r="I429" s="142" t="str">
        <f t="shared" si="49"/>
        <v>Q24050972-09-0000-E-TMP-0029</v>
      </c>
      <c r="J429" s="39"/>
      <c r="K429" s="33" t="s">
        <v>36</v>
      </c>
      <c r="L429" s="39" t="s">
        <v>883</v>
      </c>
      <c r="M429" s="39" t="s">
        <v>715</v>
      </c>
      <c r="N429" s="33" t="str">
        <f t="shared" si="50"/>
        <v>General - Hook-Up Drawing - Flourescent Bulk Head Fitting Pole mount - Template</v>
      </c>
      <c r="O429" s="134"/>
      <c r="P429" s="134"/>
      <c r="Q429" s="33" t="str">
        <f>IFERROR(VLOOKUP(PPE_PH1_CDDL[[#This Row],[RDMC Document Number]],[3]Docs!$B:$F,4,0),"No Placeholder Yet")</f>
        <v>RES - Reserved Placeholder</v>
      </c>
      <c r="R429" s="33" t="str">
        <f>IFERROR(VLOOKUP(PPE_PH1_CDDL[[#This Row],[RDMC Document Number]],[3]Docs!$B:$F,5,0),"No Placeholder Yet")</f>
        <v>Pending</v>
      </c>
      <c r="S429" s="163">
        <f t="shared" si="51"/>
        <v>0</v>
      </c>
      <c r="T429" s="39" t="s">
        <v>420</v>
      </c>
      <c r="U429" s="39"/>
      <c r="V429" s="165">
        <v>46325</v>
      </c>
      <c r="W429" s="39" t="s">
        <v>884</v>
      </c>
      <c r="X429" s="33" t="s">
        <v>36</v>
      </c>
      <c r="Y429" s="39"/>
      <c r="Z429" s="39"/>
      <c r="AA429" s="39"/>
      <c r="AB429" s="152" t="s">
        <v>3165</v>
      </c>
    </row>
    <row r="430" spans="1:28" ht="21.75" customHeight="1" x14ac:dyDescent="0.25">
      <c r="A430" s="143" t="s">
        <v>30</v>
      </c>
      <c r="B430" s="143" t="s">
        <v>31</v>
      </c>
      <c r="C430" s="142" t="s">
        <v>4</v>
      </c>
      <c r="D430" s="39" t="s">
        <v>52</v>
      </c>
      <c r="E430" s="39" t="s">
        <v>713</v>
      </c>
      <c r="F430" s="128" t="s">
        <v>248</v>
      </c>
      <c r="G430" s="142" t="s">
        <v>35</v>
      </c>
      <c r="H430" s="142" t="str">
        <f t="shared" si="47"/>
        <v>6105AK124-0000-ETMP-0030</v>
      </c>
      <c r="I430" s="142" t="str">
        <f t="shared" si="49"/>
        <v>Q24050972-09-0000-E-TMP-0030</v>
      </c>
      <c r="J430" s="39"/>
      <c r="K430" s="33" t="s">
        <v>36</v>
      </c>
      <c r="L430" s="39" t="s">
        <v>885</v>
      </c>
      <c r="M430" s="39" t="s">
        <v>715</v>
      </c>
      <c r="N430" s="33" t="str">
        <f t="shared" si="50"/>
        <v>General - Hook-Up Drawing - Highbay Fitting Plant - Template</v>
      </c>
      <c r="O430" s="134"/>
      <c r="P430" s="134"/>
      <c r="Q430" s="33" t="str">
        <f>IFERROR(VLOOKUP(PPE_PH1_CDDL[[#This Row],[RDMC Document Number]],[3]Docs!$B:$F,4,0),"No Placeholder Yet")</f>
        <v>RES - Reserved Placeholder</v>
      </c>
      <c r="R430" s="33" t="str">
        <f>IFERROR(VLOOKUP(PPE_PH1_CDDL[[#This Row],[RDMC Document Number]],[3]Docs!$B:$F,5,0),"No Placeholder Yet")</f>
        <v>Pending</v>
      </c>
      <c r="S430" s="163">
        <f t="shared" si="51"/>
        <v>0</v>
      </c>
      <c r="T430" s="39" t="s">
        <v>420</v>
      </c>
      <c r="U430" s="39"/>
      <c r="V430" s="165">
        <v>46325</v>
      </c>
      <c r="W430" s="39" t="s">
        <v>886</v>
      </c>
      <c r="X430" s="33" t="s">
        <v>36</v>
      </c>
      <c r="Y430" s="39"/>
      <c r="Z430" s="39"/>
      <c r="AA430" s="39"/>
      <c r="AB430" s="152" t="s">
        <v>3165</v>
      </c>
    </row>
    <row r="431" spans="1:28" ht="21.75" customHeight="1" x14ac:dyDescent="0.25">
      <c r="A431" s="143" t="s">
        <v>30</v>
      </c>
      <c r="B431" s="143" t="s">
        <v>31</v>
      </c>
      <c r="C431" s="142" t="s">
        <v>4</v>
      </c>
      <c r="D431" s="39" t="s">
        <v>52</v>
      </c>
      <c r="E431" s="39" t="s">
        <v>713</v>
      </c>
      <c r="F431" s="128" t="s">
        <v>486</v>
      </c>
      <c r="G431" s="142" t="s">
        <v>35</v>
      </c>
      <c r="H431" s="142" t="str">
        <f t="shared" si="47"/>
        <v>6105AK124-0000-ETMP-0031</v>
      </c>
      <c r="I431" s="142" t="str">
        <f t="shared" si="49"/>
        <v>Q24050972-09-0000-E-TMP-0031</v>
      </c>
      <c r="J431" s="39"/>
      <c r="K431" s="33" t="s">
        <v>36</v>
      </c>
      <c r="L431" s="39" t="s">
        <v>887</v>
      </c>
      <c r="M431" s="39" t="s">
        <v>715</v>
      </c>
      <c r="N431" s="33" t="str">
        <f t="shared" si="50"/>
        <v>General - Hook-Up Drawing - Highbay Fitting Workshop - Template</v>
      </c>
      <c r="O431" s="134"/>
      <c r="P431" s="134"/>
      <c r="Q431" s="33" t="str">
        <f>IFERROR(VLOOKUP(PPE_PH1_CDDL[[#This Row],[RDMC Document Number]],[3]Docs!$B:$F,4,0),"No Placeholder Yet")</f>
        <v>RES - Reserved Placeholder</v>
      </c>
      <c r="R431" s="33" t="str">
        <f>IFERROR(VLOOKUP(PPE_PH1_CDDL[[#This Row],[RDMC Document Number]],[3]Docs!$B:$F,5,0),"No Placeholder Yet")</f>
        <v>Pending</v>
      </c>
      <c r="S431" s="163">
        <f t="shared" si="51"/>
        <v>0</v>
      </c>
      <c r="T431" s="39" t="s">
        <v>420</v>
      </c>
      <c r="U431" s="39"/>
      <c r="V431" s="165">
        <v>46325</v>
      </c>
      <c r="W431" s="39" t="s">
        <v>888</v>
      </c>
      <c r="X431" s="33" t="s">
        <v>36</v>
      </c>
      <c r="Y431" s="39"/>
      <c r="Z431" s="39"/>
      <c r="AA431" s="39"/>
      <c r="AB431" s="152" t="s">
        <v>3165</v>
      </c>
    </row>
    <row r="432" spans="1:28" ht="21.75" customHeight="1" x14ac:dyDescent="0.25">
      <c r="A432" s="143" t="s">
        <v>30</v>
      </c>
      <c r="B432" s="143" t="s">
        <v>31</v>
      </c>
      <c r="C432" s="142" t="s">
        <v>4</v>
      </c>
      <c r="D432" s="39" t="s">
        <v>52</v>
      </c>
      <c r="E432" s="39" t="s">
        <v>713</v>
      </c>
      <c r="F432" s="128" t="s">
        <v>489</v>
      </c>
      <c r="G432" s="142" t="s">
        <v>35</v>
      </c>
      <c r="H432" s="142" t="str">
        <f t="shared" si="47"/>
        <v>6105AK124-0000-ETMP-0032</v>
      </c>
      <c r="I432" s="142" t="str">
        <f t="shared" si="49"/>
        <v>Q24050972-09-0000-E-TMP-0032</v>
      </c>
      <c r="J432" s="39"/>
      <c r="K432" s="33" t="s">
        <v>36</v>
      </c>
      <c r="L432" s="39" t="s">
        <v>889</v>
      </c>
      <c r="M432" s="39" t="s">
        <v>715</v>
      </c>
      <c r="N432" s="33" t="str">
        <f t="shared" si="50"/>
        <v>General - Hook-Up Drawing - Highmast Distribution Typical - Template</v>
      </c>
      <c r="O432" s="134"/>
      <c r="P432" s="134"/>
      <c r="Q432" s="33" t="str">
        <f>IFERROR(VLOOKUP(PPE_PH1_CDDL[[#This Row],[RDMC Document Number]],[3]Docs!$B:$F,4,0),"No Placeholder Yet")</f>
        <v>RES - Reserved Placeholder</v>
      </c>
      <c r="R432" s="33" t="str">
        <f>IFERROR(VLOOKUP(PPE_PH1_CDDL[[#This Row],[RDMC Document Number]],[3]Docs!$B:$F,5,0),"No Placeholder Yet")</f>
        <v>Pending</v>
      </c>
      <c r="S432" s="163">
        <f t="shared" si="51"/>
        <v>0</v>
      </c>
      <c r="T432" s="39" t="s">
        <v>420</v>
      </c>
      <c r="U432" s="39"/>
      <c r="V432" s="165">
        <v>46325</v>
      </c>
      <c r="W432" s="39" t="s">
        <v>890</v>
      </c>
      <c r="X432" s="33" t="s">
        <v>36</v>
      </c>
      <c r="Y432" s="39"/>
      <c r="Z432" s="39"/>
      <c r="AA432" s="39"/>
      <c r="AB432" s="152" t="s">
        <v>3165</v>
      </c>
    </row>
    <row r="433" spans="1:28" ht="21.75" customHeight="1" x14ac:dyDescent="0.25">
      <c r="A433" s="143" t="s">
        <v>30</v>
      </c>
      <c r="B433" s="143" t="s">
        <v>31</v>
      </c>
      <c r="C433" s="142" t="s">
        <v>4</v>
      </c>
      <c r="D433" s="39" t="s">
        <v>52</v>
      </c>
      <c r="E433" s="39" t="s">
        <v>713</v>
      </c>
      <c r="F433" s="128" t="s">
        <v>495</v>
      </c>
      <c r="G433" s="142" t="s">
        <v>35</v>
      </c>
      <c r="H433" s="142" t="str">
        <f t="shared" si="47"/>
        <v>6105AK124-0000-ETMP-0034</v>
      </c>
      <c r="I433" s="142" t="str">
        <f t="shared" si="49"/>
        <v>Q24050972-09-0000-E-TMP-0034</v>
      </c>
      <c r="J433" s="39"/>
      <c r="K433" s="33" t="s">
        <v>36</v>
      </c>
      <c r="L433" s="39" t="s">
        <v>891</v>
      </c>
      <c r="M433" s="39" t="s">
        <v>715</v>
      </c>
      <c r="N433" s="33" t="str">
        <f t="shared" si="50"/>
        <v>General - Hook-Up Drawing - Highmast Light Kiosk Typical - Template</v>
      </c>
      <c r="O433" s="134"/>
      <c r="P433" s="134"/>
      <c r="Q433" s="33" t="str">
        <f>IFERROR(VLOOKUP(PPE_PH1_CDDL[[#This Row],[RDMC Document Number]],[3]Docs!$B:$F,4,0),"No Placeholder Yet")</f>
        <v>RES - Reserved Placeholder</v>
      </c>
      <c r="R433" s="33" t="str">
        <f>IFERROR(VLOOKUP(PPE_PH1_CDDL[[#This Row],[RDMC Document Number]],[3]Docs!$B:$F,5,0),"No Placeholder Yet")</f>
        <v>Pending</v>
      </c>
      <c r="S433" s="163">
        <f t="shared" si="51"/>
        <v>0</v>
      </c>
      <c r="T433" s="39" t="s">
        <v>420</v>
      </c>
      <c r="U433" s="39"/>
      <c r="V433" s="165">
        <v>46325</v>
      </c>
      <c r="W433" s="39" t="s">
        <v>892</v>
      </c>
      <c r="X433" s="33" t="s">
        <v>36</v>
      </c>
      <c r="Y433" s="39"/>
      <c r="Z433" s="39"/>
      <c r="AA433" s="39"/>
      <c r="AB433" s="152" t="s">
        <v>3165</v>
      </c>
    </row>
    <row r="434" spans="1:28" ht="21.75" customHeight="1" x14ac:dyDescent="0.25">
      <c r="A434" s="143" t="s">
        <v>30</v>
      </c>
      <c r="B434" s="143" t="s">
        <v>31</v>
      </c>
      <c r="C434" s="142" t="s">
        <v>4</v>
      </c>
      <c r="D434" s="39" t="s">
        <v>52</v>
      </c>
      <c r="E434" s="39" t="s">
        <v>713</v>
      </c>
      <c r="F434" s="128" t="s">
        <v>498</v>
      </c>
      <c r="G434" s="142" t="s">
        <v>35</v>
      </c>
      <c r="H434" s="142" t="str">
        <f t="shared" si="47"/>
        <v>6105AK124-0000-ETMP-0035</v>
      </c>
      <c r="I434" s="142" t="str">
        <f t="shared" si="49"/>
        <v>Q24050972-09-0000-E-TMP-0035</v>
      </c>
      <c r="J434" s="39"/>
      <c r="K434" s="33" t="s">
        <v>36</v>
      </c>
      <c r="L434" s="39" t="s">
        <v>893</v>
      </c>
      <c r="M434" s="39" t="s">
        <v>715</v>
      </c>
      <c r="N434" s="33" t="str">
        <f t="shared" si="50"/>
        <v>General - Hook-Up Drawing - Highmast Structure and Luminaire Arrangement - Template</v>
      </c>
      <c r="O434" s="134"/>
      <c r="P434" s="134"/>
      <c r="Q434" s="33" t="str">
        <f>IFERROR(VLOOKUP(PPE_PH1_CDDL[[#This Row],[RDMC Document Number]],[3]Docs!$B:$F,4,0),"No Placeholder Yet")</f>
        <v>RES - Reserved Placeholder</v>
      </c>
      <c r="R434" s="33" t="str">
        <f>IFERROR(VLOOKUP(PPE_PH1_CDDL[[#This Row],[RDMC Document Number]],[3]Docs!$B:$F,5,0),"No Placeholder Yet")</f>
        <v>Pending</v>
      </c>
      <c r="S434" s="163">
        <f t="shared" si="51"/>
        <v>0</v>
      </c>
      <c r="T434" s="39" t="s">
        <v>420</v>
      </c>
      <c r="U434" s="39"/>
      <c r="V434" s="165">
        <v>46325</v>
      </c>
      <c r="W434" s="39" t="s">
        <v>894</v>
      </c>
      <c r="X434" s="33" t="s">
        <v>36</v>
      </c>
      <c r="Y434" s="39"/>
      <c r="Z434" s="39"/>
      <c r="AA434" s="39"/>
      <c r="AB434" s="152" t="s">
        <v>3165</v>
      </c>
    </row>
    <row r="435" spans="1:28" ht="21.75" customHeight="1" x14ac:dyDescent="0.25">
      <c r="A435" s="143" t="s">
        <v>30</v>
      </c>
      <c r="B435" s="143" t="s">
        <v>31</v>
      </c>
      <c r="C435" s="142" t="s">
        <v>4</v>
      </c>
      <c r="D435" s="39" t="s">
        <v>52</v>
      </c>
      <c r="E435" s="39" t="s">
        <v>713</v>
      </c>
      <c r="F435" s="128" t="s">
        <v>501</v>
      </c>
      <c r="G435" s="142" t="s">
        <v>35</v>
      </c>
      <c r="H435" s="142" t="str">
        <f t="shared" si="47"/>
        <v>6105AK124-0000-ETMP-0036</v>
      </c>
      <c r="I435" s="142" t="str">
        <f t="shared" si="49"/>
        <v>Q24050972-09-0000-E-TMP-0036</v>
      </c>
      <c r="J435" s="39"/>
      <c r="K435" s="33" t="s">
        <v>36</v>
      </c>
      <c r="L435" s="39" t="s">
        <v>895</v>
      </c>
      <c r="M435" s="39" t="s">
        <v>715</v>
      </c>
      <c r="N435" s="33" t="str">
        <f t="shared" si="50"/>
        <v>General - Hook-Up Drawing - Unistrut attached to I-Beam - Template</v>
      </c>
      <c r="O435" s="134"/>
      <c r="P435" s="134"/>
      <c r="Q435" s="33" t="str">
        <f>IFERROR(VLOOKUP(PPE_PH1_CDDL[[#This Row],[RDMC Document Number]],[3]Docs!$B:$F,4,0),"No Placeholder Yet")</f>
        <v>RES - Reserved Placeholder</v>
      </c>
      <c r="R435" s="33" t="str">
        <f>IFERROR(VLOOKUP(PPE_PH1_CDDL[[#This Row],[RDMC Document Number]],[3]Docs!$B:$F,5,0),"No Placeholder Yet")</f>
        <v>Pending</v>
      </c>
      <c r="S435" s="163">
        <f t="shared" si="51"/>
        <v>0</v>
      </c>
      <c r="T435" s="39" t="s">
        <v>420</v>
      </c>
      <c r="U435" s="39"/>
      <c r="V435" s="165">
        <v>46325</v>
      </c>
      <c r="W435" s="39" t="s">
        <v>896</v>
      </c>
      <c r="X435" s="33" t="s">
        <v>36</v>
      </c>
      <c r="Y435" s="39"/>
      <c r="Z435" s="39"/>
      <c r="AA435" s="39"/>
      <c r="AB435" s="152" t="s">
        <v>3165</v>
      </c>
    </row>
    <row r="436" spans="1:28" ht="21.75" customHeight="1" x14ac:dyDescent="0.25">
      <c r="A436" s="143" t="s">
        <v>30</v>
      </c>
      <c r="B436" s="143" t="s">
        <v>31</v>
      </c>
      <c r="C436" s="142" t="s">
        <v>4</v>
      </c>
      <c r="D436" s="39" t="s">
        <v>52</v>
      </c>
      <c r="E436" s="39" t="s">
        <v>713</v>
      </c>
      <c r="F436" s="128" t="s">
        <v>504</v>
      </c>
      <c r="G436" s="142" t="s">
        <v>35</v>
      </c>
      <c r="H436" s="39" t="str">
        <f t="shared" si="47"/>
        <v>6105AK124-0000-ETMP-0037</v>
      </c>
      <c r="I436" s="39" t="str">
        <f t="shared" si="49"/>
        <v>Q24050972-09-0000-E-TMP-0037</v>
      </c>
      <c r="J436" s="39"/>
      <c r="K436" s="33" t="s">
        <v>36</v>
      </c>
      <c r="L436" s="39" t="s">
        <v>897</v>
      </c>
      <c r="M436" s="39" t="s">
        <v>715</v>
      </c>
      <c r="N436" s="33" t="str">
        <f t="shared" si="50"/>
        <v>General - Hook-Up Drawing - Electrical Lighting DB Mounting detail 1 - Template</v>
      </c>
      <c r="O436" s="134"/>
      <c r="P436" s="134"/>
      <c r="Q436" s="33" t="str">
        <f>IFERROR(VLOOKUP(PPE_PH1_CDDL[[#This Row],[RDMC Document Number]],[3]Docs!$B:$F,4,0),"No Placeholder Yet")</f>
        <v>RES - Reserved Placeholder</v>
      </c>
      <c r="R436" s="33" t="str">
        <f>IFERROR(VLOOKUP(PPE_PH1_CDDL[[#This Row],[RDMC Document Number]],[3]Docs!$B:$F,5,0),"No Placeholder Yet")</f>
        <v>Pending</v>
      </c>
      <c r="S436" s="163">
        <f t="shared" si="51"/>
        <v>0</v>
      </c>
      <c r="T436" s="39" t="s">
        <v>420</v>
      </c>
      <c r="U436" s="39"/>
      <c r="V436" s="165">
        <v>46325</v>
      </c>
      <c r="W436" s="39" t="s">
        <v>898</v>
      </c>
      <c r="X436" s="33" t="s">
        <v>36</v>
      </c>
      <c r="Y436" s="39"/>
      <c r="Z436" s="39"/>
      <c r="AA436" s="39"/>
      <c r="AB436" s="152" t="s">
        <v>3165</v>
      </c>
    </row>
    <row r="437" spans="1:28" ht="21.75" customHeight="1" x14ac:dyDescent="0.25">
      <c r="A437" s="143" t="s">
        <v>30</v>
      </c>
      <c r="B437" s="143" t="s">
        <v>31</v>
      </c>
      <c r="C437" s="142" t="s">
        <v>4</v>
      </c>
      <c r="D437" s="39" t="s">
        <v>52</v>
      </c>
      <c r="E437" s="39" t="s">
        <v>713</v>
      </c>
      <c r="F437" s="128" t="s">
        <v>507</v>
      </c>
      <c r="G437" s="142" t="s">
        <v>35</v>
      </c>
      <c r="H437" s="39" t="str">
        <f t="shared" si="47"/>
        <v>6105AK124-0000-ETMP-0038</v>
      </c>
      <c r="I437" s="39" t="str">
        <f t="shared" si="49"/>
        <v>Q24050972-09-0000-E-TMP-0038</v>
      </c>
      <c r="J437" s="39"/>
      <c r="K437" s="33" t="s">
        <v>36</v>
      </c>
      <c r="L437" s="39" t="s">
        <v>899</v>
      </c>
      <c r="M437" s="39" t="s">
        <v>715</v>
      </c>
      <c r="N437" s="33" t="str">
        <f t="shared" si="50"/>
        <v>General - Hook-Up Drawing - Electrical Lighting DB Mounting detail 2 - Template</v>
      </c>
      <c r="O437" s="134"/>
      <c r="P437" s="134"/>
      <c r="Q437" s="33" t="str">
        <f>IFERROR(VLOOKUP(PPE_PH1_CDDL[[#This Row],[RDMC Document Number]],[3]Docs!$B:$F,4,0),"No Placeholder Yet")</f>
        <v>RES - Reserved Placeholder</v>
      </c>
      <c r="R437" s="33" t="str">
        <f>IFERROR(VLOOKUP(PPE_PH1_CDDL[[#This Row],[RDMC Document Number]],[3]Docs!$B:$F,5,0),"No Placeholder Yet")</f>
        <v>Pending</v>
      </c>
      <c r="S437" s="163">
        <f t="shared" si="51"/>
        <v>0</v>
      </c>
      <c r="T437" s="39" t="s">
        <v>420</v>
      </c>
      <c r="U437" s="39"/>
      <c r="V437" s="165">
        <v>46325</v>
      </c>
      <c r="W437" s="39" t="s">
        <v>900</v>
      </c>
      <c r="X437" s="33" t="s">
        <v>36</v>
      </c>
      <c r="Y437" s="39"/>
      <c r="Z437" s="39"/>
      <c r="AA437" s="39"/>
      <c r="AB437" s="152" t="s">
        <v>3165</v>
      </c>
    </row>
    <row r="438" spans="1:28" ht="21.75" customHeight="1" x14ac:dyDescent="0.25">
      <c r="A438" s="143" t="s">
        <v>30</v>
      </c>
      <c r="B438" s="143" t="s">
        <v>31</v>
      </c>
      <c r="C438" s="142" t="s">
        <v>4</v>
      </c>
      <c r="D438" s="39" t="s">
        <v>52</v>
      </c>
      <c r="E438" s="39" t="s">
        <v>713</v>
      </c>
      <c r="F438" s="128" t="s">
        <v>510</v>
      </c>
      <c r="G438" s="142" t="s">
        <v>35</v>
      </c>
      <c r="H438" s="39" t="str">
        <f t="shared" si="47"/>
        <v>6105AK124-0000-ETMP-0039</v>
      </c>
      <c r="I438" s="39" t="str">
        <f t="shared" si="49"/>
        <v>Q24050972-09-0000-E-TMP-0039</v>
      </c>
      <c r="J438" s="39"/>
      <c r="K438" s="33" t="s">
        <v>36</v>
      </c>
      <c r="L438" s="39" t="s">
        <v>901</v>
      </c>
      <c r="M438" s="39" t="s">
        <v>715</v>
      </c>
      <c r="N438" s="33" t="str">
        <f t="shared" si="50"/>
        <v>General - Hook-Up Drawing - Electrical Lighting DB Mounting detail 3 over Trench - Template</v>
      </c>
      <c r="O438" s="134"/>
      <c r="P438" s="134"/>
      <c r="Q438" s="33" t="str">
        <f>IFERROR(VLOOKUP(PPE_PH1_CDDL[[#This Row],[RDMC Document Number]],[3]Docs!$B:$F,4,0),"No Placeholder Yet")</f>
        <v>RES - Reserved Placeholder</v>
      </c>
      <c r="R438" s="33" t="str">
        <f>IFERROR(VLOOKUP(PPE_PH1_CDDL[[#This Row],[RDMC Document Number]],[3]Docs!$B:$F,5,0),"No Placeholder Yet")</f>
        <v>Pending</v>
      </c>
      <c r="S438" s="163">
        <f t="shared" si="51"/>
        <v>0</v>
      </c>
      <c r="T438" s="39" t="s">
        <v>420</v>
      </c>
      <c r="U438" s="39"/>
      <c r="V438" s="165">
        <v>46325</v>
      </c>
      <c r="W438" s="39" t="s">
        <v>902</v>
      </c>
      <c r="X438" s="33" t="s">
        <v>36</v>
      </c>
      <c r="Y438" s="39"/>
      <c r="Z438" s="39"/>
      <c r="AA438" s="39"/>
      <c r="AB438" s="152" t="s">
        <v>3165</v>
      </c>
    </row>
    <row r="439" spans="1:28" ht="21.75" customHeight="1" x14ac:dyDescent="0.25">
      <c r="A439" s="143" t="s">
        <v>30</v>
      </c>
      <c r="B439" s="143" t="s">
        <v>31</v>
      </c>
      <c r="C439" s="142" t="s">
        <v>4</v>
      </c>
      <c r="D439" s="39" t="s">
        <v>52</v>
      </c>
      <c r="E439" s="39" t="s">
        <v>713</v>
      </c>
      <c r="F439" s="128" t="s">
        <v>513</v>
      </c>
      <c r="G439" s="142" t="s">
        <v>35</v>
      </c>
      <c r="H439" s="39" t="str">
        <f t="shared" si="47"/>
        <v>6105AK124-0000-ETMP-0040</v>
      </c>
      <c r="I439" s="39" t="str">
        <f t="shared" si="49"/>
        <v>Q24050972-09-0000-E-TMP-0040</v>
      </c>
      <c r="J439" s="39"/>
      <c r="K439" s="33" t="s">
        <v>36</v>
      </c>
      <c r="L439" s="39" t="s">
        <v>903</v>
      </c>
      <c r="M439" s="39" t="s">
        <v>715</v>
      </c>
      <c r="N439" s="33" t="str">
        <f t="shared" si="50"/>
        <v>General - Hook-Up Drawing - Electrical Motor Earthing typical - Template</v>
      </c>
      <c r="O439" s="134"/>
      <c r="P439" s="134"/>
      <c r="Q439" s="33" t="str">
        <f>IFERROR(VLOOKUP(PPE_PH1_CDDL[[#This Row],[RDMC Document Number]],[3]Docs!$B:$F,4,0),"No Placeholder Yet")</f>
        <v>RES - Reserved Placeholder</v>
      </c>
      <c r="R439" s="33" t="str">
        <f>IFERROR(VLOOKUP(PPE_PH1_CDDL[[#This Row],[RDMC Document Number]],[3]Docs!$B:$F,5,0),"No Placeholder Yet")</f>
        <v>Pending</v>
      </c>
      <c r="S439" s="163">
        <f t="shared" si="51"/>
        <v>0</v>
      </c>
      <c r="T439" s="39" t="s">
        <v>420</v>
      </c>
      <c r="U439" s="39"/>
      <c r="V439" s="165">
        <v>46325</v>
      </c>
      <c r="W439" s="39" t="s">
        <v>904</v>
      </c>
      <c r="X439" s="33" t="s">
        <v>36</v>
      </c>
      <c r="Y439" s="39"/>
      <c r="Z439" s="39"/>
      <c r="AA439" s="39"/>
      <c r="AB439" s="152" t="s">
        <v>3165</v>
      </c>
    </row>
    <row r="440" spans="1:28" ht="21.75" customHeight="1" x14ac:dyDescent="0.25">
      <c r="A440" s="143" t="s">
        <v>30</v>
      </c>
      <c r="B440" s="143" t="s">
        <v>31</v>
      </c>
      <c r="C440" s="142" t="s">
        <v>4</v>
      </c>
      <c r="D440" s="39" t="s">
        <v>52</v>
      </c>
      <c r="E440" s="39" t="s">
        <v>713</v>
      </c>
      <c r="F440" s="128" t="s">
        <v>516</v>
      </c>
      <c r="G440" s="142" t="s">
        <v>35</v>
      </c>
      <c r="H440" s="39" t="str">
        <f t="shared" si="47"/>
        <v>6105AK124-0000-ETMP-0041</v>
      </c>
      <c r="I440" s="39" t="str">
        <f t="shared" si="49"/>
        <v>Q24050972-09-0000-E-TMP-0041</v>
      </c>
      <c r="J440" s="39"/>
      <c r="K440" s="33" t="s">
        <v>36</v>
      </c>
      <c r="L440" s="39" t="s">
        <v>905</v>
      </c>
      <c r="M440" s="39" t="s">
        <v>715</v>
      </c>
      <c r="N440" s="33" t="str">
        <f t="shared" si="50"/>
        <v>General - Hook-Up Drawing - Electrical Photocell Day- Night Switch Installation - Template</v>
      </c>
      <c r="O440" s="134"/>
      <c r="P440" s="134"/>
      <c r="Q440" s="33" t="str">
        <f>IFERROR(VLOOKUP(PPE_PH1_CDDL[[#This Row],[RDMC Document Number]],[3]Docs!$B:$F,4,0),"No Placeholder Yet")</f>
        <v>RES - Reserved Placeholder</v>
      </c>
      <c r="R440" s="33" t="str">
        <f>IFERROR(VLOOKUP(PPE_PH1_CDDL[[#This Row],[RDMC Document Number]],[3]Docs!$B:$F,5,0),"No Placeholder Yet")</f>
        <v>Pending</v>
      </c>
      <c r="S440" s="163">
        <f t="shared" si="51"/>
        <v>0</v>
      </c>
      <c r="T440" s="39" t="s">
        <v>420</v>
      </c>
      <c r="U440" s="39"/>
      <c r="V440" s="165">
        <v>46325</v>
      </c>
      <c r="W440" s="39" t="s">
        <v>906</v>
      </c>
      <c r="X440" s="33" t="s">
        <v>36</v>
      </c>
      <c r="Y440" s="39"/>
      <c r="Z440" s="39"/>
      <c r="AA440" s="39"/>
      <c r="AB440" s="152" t="s">
        <v>3165</v>
      </c>
    </row>
    <row r="441" spans="1:28" ht="21.75" customHeight="1" x14ac:dyDescent="0.25">
      <c r="A441" s="143" t="s">
        <v>30</v>
      </c>
      <c r="B441" s="143" t="s">
        <v>31</v>
      </c>
      <c r="C441" s="142" t="s">
        <v>4</v>
      </c>
      <c r="D441" s="39" t="s">
        <v>52</v>
      </c>
      <c r="E441" s="39" t="s">
        <v>713</v>
      </c>
      <c r="F441" s="128" t="s">
        <v>518</v>
      </c>
      <c r="G441" s="142" t="s">
        <v>35</v>
      </c>
      <c r="H441" s="39" t="str">
        <f t="shared" si="47"/>
        <v>6105AK124-0000-ETMP-0042</v>
      </c>
      <c r="I441" s="39" t="str">
        <f t="shared" si="49"/>
        <v>Q24050972-09-0000-E-TMP-0042</v>
      </c>
      <c r="J441" s="39"/>
      <c r="K441" s="33" t="s">
        <v>36</v>
      </c>
      <c r="L441" s="39" t="s">
        <v>907</v>
      </c>
      <c r="M441" s="39" t="s">
        <v>715</v>
      </c>
      <c r="N441" s="33" t="str">
        <f t="shared" si="50"/>
        <v>General - Hook-Up Drawing - Electrical Pratley CCG Box 3 way installation - Template</v>
      </c>
      <c r="O441" s="134"/>
      <c r="Q441" s="33" t="str">
        <f>IFERROR(VLOOKUP(PPE_PH1_CDDL[[#This Row],[RDMC Document Number]],[3]Docs!$B:$F,4,0),"No Placeholder Yet")</f>
        <v>RES - Reserved Placeholder</v>
      </c>
      <c r="R441" s="33" t="str">
        <f>IFERROR(VLOOKUP(PPE_PH1_CDDL[[#This Row],[RDMC Document Number]],[3]Docs!$B:$F,5,0),"No Placeholder Yet")</f>
        <v>Pending</v>
      </c>
      <c r="S441" s="163">
        <f t="shared" si="51"/>
        <v>0</v>
      </c>
      <c r="T441" s="39" t="s">
        <v>420</v>
      </c>
      <c r="U441" s="39"/>
      <c r="V441" s="165">
        <v>46325</v>
      </c>
      <c r="W441" s="39" t="s">
        <v>908</v>
      </c>
      <c r="X441" s="33" t="s">
        <v>36</v>
      </c>
      <c r="Y441" s="39"/>
      <c r="Z441" s="39"/>
      <c r="AA441" s="39"/>
      <c r="AB441" s="152" t="s">
        <v>3165</v>
      </c>
    </row>
    <row r="442" spans="1:28" ht="21.75" customHeight="1" x14ac:dyDescent="0.25">
      <c r="A442" s="143" t="s">
        <v>30</v>
      </c>
      <c r="B442" s="143" t="s">
        <v>31</v>
      </c>
      <c r="C442" s="142" t="s">
        <v>4</v>
      </c>
      <c r="D442" s="39" t="s">
        <v>52</v>
      </c>
      <c r="E442" s="39" t="s">
        <v>713</v>
      </c>
      <c r="F442" s="128" t="s">
        <v>521</v>
      </c>
      <c r="G442" s="142" t="s">
        <v>35</v>
      </c>
      <c r="H442" s="39" t="str">
        <f t="shared" ref="H442:H505" si="52">A442&amp;B442&amp;"-"&amp;C442&amp;"-"&amp;D442&amp;E442&amp;"-"&amp;F442</f>
        <v>6105AK124-0000-ETMP-0043</v>
      </c>
      <c r="I442" s="39" t="str">
        <f t="shared" si="49"/>
        <v>Q24050972-09-0000-E-TMP-0043</v>
      </c>
      <c r="J442" s="39"/>
      <c r="K442" s="33" t="s">
        <v>36</v>
      </c>
      <c r="L442" s="39" t="s">
        <v>909</v>
      </c>
      <c r="M442" s="39" t="s">
        <v>715</v>
      </c>
      <c r="N442" s="33" t="str">
        <f t="shared" si="50"/>
        <v>General - Hook-Up Drawing - Electrical Pratley CCG Box termination - Template</v>
      </c>
      <c r="O442" s="134"/>
      <c r="P442" s="134"/>
      <c r="Q442" s="33" t="str">
        <f>IFERROR(VLOOKUP(PPE_PH1_CDDL[[#This Row],[RDMC Document Number]],[3]Docs!$B:$F,4,0),"No Placeholder Yet")</f>
        <v>RES - Reserved Placeholder</v>
      </c>
      <c r="R442" s="33" t="str">
        <f>IFERROR(VLOOKUP(PPE_PH1_CDDL[[#This Row],[RDMC Document Number]],[3]Docs!$B:$F,5,0),"No Placeholder Yet")</f>
        <v>Pending</v>
      </c>
      <c r="S442" s="163">
        <f t="shared" si="51"/>
        <v>0</v>
      </c>
      <c r="T442" s="39" t="s">
        <v>420</v>
      </c>
      <c r="U442" s="39"/>
      <c r="V442" s="165">
        <v>46325</v>
      </c>
      <c r="W442" s="39" t="s">
        <v>910</v>
      </c>
      <c r="X442" s="33" t="s">
        <v>36</v>
      </c>
      <c r="Y442" s="39"/>
      <c r="Z442" s="39"/>
      <c r="AA442" s="39"/>
      <c r="AB442" s="152" t="s">
        <v>3165</v>
      </c>
    </row>
    <row r="443" spans="1:28" ht="21.75" customHeight="1" x14ac:dyDescent="0.25">
      <c r="A443" s="143" t="s">
        <v>30</v>
      </c>
      <c r="B443" s="143" t="s">
        <v>31</v>
      </c>
      <c r="C443" s="142" t="s">
        <v>4</v>
      </c>
      <c r="D443" s="39" t="s">
        <v>52</v>
      </c>
      <c r="E443" s="39" t="s">
        <v>713</v>
      </c>
      <c r="F443" s="128" t="s">
        <v>524</v>
      </c>
      <c r="G443" s="142" t="s">
        <v>35</v>
      </c>
      <c r="H443" s="39" t="str">
        <f t="shared" si="52"/>
        <v>6105AK124-0000-ETMP-0044</v>
      </c>
      <c r="I443" s="39" t="str">
        <f t="shared" si="49"/>
        <v>Q24050972-09-0000-E-TMP-0044</v>
      </c>
      <c r="J443" s="39"/>
      <c r="K443" s="33" t="s">
        <v>36</v>
      </c>
      <c r="L443" s="39" t="s">
        <v>911</v>
      </c>
      <c r="M443" s="39" t="s">
        <v>715</v>
      </c>
      <c r="N443" s="33" t="str">
        <f t="shared" si="50"/>
        <v>General - Hook-Up Drawing - Electrical Stop Start Station with Canopy - Template</v>
      </c>
      <c r="O443" s="134"/>
      <c r="P443" s="134"/>
      <c r="Q443" s="33" t="str">
        <f>IFERROR(VLOOKUP(PPE_PH1_CDDL[[#This Row],[RDMC Document Number]],[3]Docs!$B:$F,4,0),"No Placeholder Yet")</f>
        <v>RES - Reserved Placeholder</v>
      </c>
      <c r="R443" s="33" t="str">
        <f>IFERROR(VLOOKUP(PPE_PH1_CDDL[[#This Row],[RDMC Document Number]],[3]Docs!$B:$F,5,0),"No Placeholder Yet")</f>
        <v>Pending</v>
      </c>
      <c r="S443" s="163">
        <f t="shared" si="51"/>
        <v>0</v>
      </c>
      <c r="T443" s="39" t="s">
        <v>420</v>
      </c>
      <c r="U443" s="39"/>
      <c r="V443" s="165">
        <v>46325</v>
      </c>
      <c r="W443" s="39" t="s">
        <v>912</v>
      </c>
      <c r="X443" s="33" t="s">
        <v>36</v>
      </c>
      <c r="Y443" s="39"/>
      <c r="Z443" s="39"/>
      <c r="AA443" s="39"/>
      <c r="AB443" s="152" t="s">
        <v>3165</v>
      </c>
    </row>
    <row r="444" spans="1:28" ht="21.75" customHeight="1" x14ac:dyDescent="0.25">
      <c r="A444" s="143" t="s">
        <v>30</v>
      </c>
      <c r="B444" s="143" t="s">
        <v>31</v>
      </c>
      <c r="C444" s="142" t="s">
        <v>4</v>
      </c>
      <c r="D444" s="39" t="s">
        <v>52</v>
      </c>
      <c r="E444" s="39" t="s">
        <v>713</v>
      </c>
      <c r="F444" s="128" t="s">
        <v>527</v>
      </c>
      <c r="G444" s="142" t="s">
        <v>35</v>
      </c>
      <c r="H444" s="39" t="str">
        <f t="shared" si="52"/>
        <v>6105AK124-0000-ETMP-0045</v>
      </c>
      <c r="I444" s="39" t="str">
        <f t="shared" si="49"/>
        <v>Q24050972-09-0000-E-TMP-0045</v>
      </c>
      <c r="J444" s="39"/>
      <c r="K444" s="33" t="s">
        <v>36</v>
      </c>
      <c r="L444" s="39" t="s">
        <v>913</v>
      </c>
      <c r="M444" s="39" t="s">
        <v>715</v>
      </c>
      <c r="N444" s="33" t="str">
        <f t="shared" si="50"/>
        <v>General - Hook-Up Drawing - Electrical Unistrut to side of I-Beam - Template</v>
      </c>
      <c r="O444" s="134"/>
      <c r="P444" s="134"/>
      <c r="Q444" s="33" t="str">
        <f>IFERROR(VLOOKUP(PPE_PH1_CDDL[[#This Row],[RDMC Document Number]],[3]Docs!$B:$F,4,0),"No Placeholder Yet")</f>
        <v>RES - Reserved Placeholder</v>
      </c>
      <c r="R444" s="33" t="str">
        <f>IFERROR(VLOOKUP(PPE_PH1_CDDL[[#This Row],[RDMC Document Number]],[3]Docs!$B:$F,5,0),"No Placeholder Yet")</f>
        <v>Pending</v>
      </c>
      <c r="S444" s="163">
        <f t="shared" si="51"/>
        <v>0</v>
      </c>
      <c r="T444" s="39" t="s">
        <v>420</v>
      </c>
      <c r="U444" s="39"/>
      <c r="V444" s="165">
        <v>46325</v>
      </c>
      <c r="W444" s="39" t="s">
        <v>914</v>
      </c>
      <c r="X444" s="33" t="s">
        <v>36</v>
      </c>
      <c r="Y444" s="39"/>
      <c r="Z444" s="39"/>
      <c r="AA444" s="39"/>
      <c r="AB444" s="152" t="s">
        <v>3165</v>
      </c>
    </row>
    <row r="445" spans="1:28" ht="21.75" customHeight="1" x14ac:dyDescent="0.25">
      <c r="A445" s="143" t="s">
        <v>30</v>
      </c>
      <c r="B445" s="143" t="s">
        <v>31</v>
      </c>
      <c r="C445" s="142" t="s">
        <v>4</v>
      </c>
      <c r="D445" s="39" t="s">
        <v>712</v>
      </c>
      <c r="E445" s="39" t="s">
        <v>713</v>
      </c>
      <c r="F445" s="128" t="s">
        <v>568</v>
      </c>
      <c r="G445" s="142" t="s">
        <v>35</v>
      </c>
      <c r="H445" s="39" t="str">
        <f t="shared" si="52"/>
        <v>6105AK124-0000-ITMP-0059</v>
      </c>
      <c r="I445" s="142" t="str">
        <f t="shared" ref="I445:I453" si="53">"Q24050972"&amp;"-"&amp;"10"&amp;"-"&amp;C445&amp;"-"&amp;D445&amp;"-"&amp;E445&amp;"-"&amp;F445</f>
        <v>Q24050972-10-0000-I-TMP-0059</v>
      </c>
      <c r="J445" s="39"/>
      <c r="K445" s="33" t="s">
        <v>36</v>
      </c>
      <c r="L445" s="39" t="s">
        <v>915</v>
      </c>
      <c r="M445" s="39" t="s">
        <v>715</v>
      </c>
      <c r="N445" s="33" t="str">
        <f t="shared" si="50"/>
        <v>General - Hook-Up Drawing - Instrumentation Lighting DB Mounting detail 1 - Template</v>
      </c>
      <c r="O445" s="134"/>
      <c r="P445" s="134"/>
      <c r="Q445" s="33" t="str">
        <f>IFERROR(VLOOKUP(PPE_PH1_CDDL[[#This Row],[RDMC Document Number]],[3]Docs!$B:$F,4,0),"No Placeholder Yet")</f>
        <v>RES - Reserved Placeholder</v>
      </c>
      <c r="R445" s="33" t="str">
        <f>IFERROR(VLOOKUP(PPE_PH1_CDDL[[#This Row],[RDMC Document Number]],[3]Docs!$B:$F,5,0),"No Placeholder Yet")</f>
        <v>Pending</v>
      </c>
      <c r="S445" s="163">
        <f t="shared" si="51"/>
        <v>0</v>
      </c>
      <c r="T445" s="39" t="s">
        <v>420</v>
      </c>
      <c r="U445" s="39"/>
      <c r="V445" s="165">
        <v>46325</v>
      </c>
      <c r="W445" s="39" t="s">
        <v>916</v>
      </c>
      <c r="X445" s="33" t="s">
        <v>36</v>
      </c>
      <c r="Y445" s="39"/>
      <c r="Z445" s="39"/>
      <c r="AA445" s="39"/>
      <c r="AB445" s="152" t="s">
        <v>3165</v>
      </c>
    </row>
    <row r="446" spans="1:28" ht="21.75" customHeight="1" x14ac:dyDescent="0.25">
      <c r="A446" s="143" t="s">
        <v>30</v>
      </c>
      <c r="B446" s="143" t="s">
        <v>31</v>
      </c>
      <c r="C446" s="142" t="s">
        <v>4</v>
      </c>
      <c r="D446" s="39" t="s">
        <v>712</v>
      </c>
      <c r="E446" s="39" t="s">
        <v>713</v>
      </c>
      <c r="F446" s="128" t="s">
        <v>571</v>
      </c>
      <c r="G446" s="142" t="s">
        <v>35</v>
      </c>
      <c r="H446" s="39" t="str">
        <f t="shared" si="52"/>
        <v>6105AK124-0000-ITMP-0060</v>
      </c>
      <c r="I446" s="142" t="str">
        <f t="shared" si="53"/>
        <v>Q24050972-10-0000-I-TMP-0060</v>
      </c>
      <c r="J446" s="39"/>
      <c r="K446" s="33" t="s">
        <v>36</v>
      </c>
      <c r="L446" s="39" t="s">
        <v>917</v>
      </c>
      <c r="M446" s="39" t="s">
        <v>715</v>
      </c>
      <c r="N446" s="33" t="str">
        <f t="shared" si="50"/>
        <v>General - Hook-Up Drawing - Instrumentation Lighting DB Mounting detail 2 - Template</v>
      </c>
      <c r="O446" s="134"/>
      <c r="P446" s="134"/>
      <c r="Q446" s="33" t="str">
        <f>IFERROR(VLOOKUP(PPE_PH1_CDDL[[#This Row],[RDMC Document Number]],[3]Docs!$B:$F,4,0),"No Placeholder Yet")</f>
        <v>RES - Reserved Placeholder</v>
      </c>
      <c r="R446" s="33" t="str">
        <f>IFERROR(VLOOKUP(PPE_PH1_CDDL[[#This Row],[RDMC Document Number]],[3]Docs!$B:$F,5,0),"No Placeholder Yet")</f>
        <v>Pending</v>
      </c>
      <c r="S446" s="163">
        <f t="shared" si="51"/>
        <v>0</v>
      </c>
      <c r="T446" s="39" t="s">
        <v>420</v>
      </c>
      <c r="U446" s="39"/>
      <c r="V446" s="165">
        <v>46325</v>
      </c>
      <c r="W446" s="39" t="s">
        <v>916</v>
      </c>
      <c r="X446" s="33" t="s">
        <v>36</v>
      </c>
      <c r="Y446" s="39"/>
      <c r="Z446" s="39"/>
      <c r="AA446" s="39"/>
      <c r="AB446" s="152" t="s">
        <v>3165</v>
      </c>
    </row>
    <row r="447" spans="1:28" ht="21.75" customHeight="1" x14ac:dyDescent="0.25">
      <c r="A447" s="143" t="s">
        <v>30</v>
      </c>
      <c r="B447" s="143" t="s">
        <v>31</v>
      </c>
      <c r="C447" s="142" t="s">
        <v>4</v>
      </c>
      <c r="D447" s="39" t="s">
        <v>712</v>
      </c>
      <c r="E447" s="39" t="s">
        <v>713</v>
      </c>
      <c r="F447" s="128" t="s">
        <v>574</v>
      </c>
      <c r="G447" s="142" t="s">
        <v>35</v>
      </c>
      <c r="H447" s="39" t="str">
        <f t="shared" si="52"/>
        <v>6105AK124-0000-ITMP-0061</v>
      </c>
      <c r="I447" s="142" t="str">
        <f t="shared" si="53"/>
        <v>Q24050972-10-0000-I-TMP-0061</v>
      </c>
      <c r="J447" s="39"/>
      <c r="K447" s="33" t="s">
        <v>36</v>
      </c>
      <c r="L447" s="39" t="s">
        <v>918</v>
      </c>
      <c r="M447" s="39" t="s">
        <v>715</v>
      </c>
      <c r="N447" s="33" t="str">
        <f t="shared" si="50"/>
        <v>General - Hook-Up Drawing - Instrumentation Lighting DB Mounting detail 3 over Trench - Template</v>
      </c>
      <c r="O447" s="134"/>
      <c r="P447" s="134"/>
      <c r="Q447" s="33" t="str">
        <f>IFERROR(VLOOKUP(PPE_PH1_CDDL[[#This Row],[RDMC Document Number]],[3]Docs!$B:$F,4,0),"No Placeholder Yet")</f>
        <v>RES - Reserved Placeholder</v>
      </c>
      <c r="R447" s="33" t="str">
        <f>IFERROR(VLOOKUP(PPE_PH1_CDDL[[#This Row],[RDMC Document Number]],[3]Docs!$B:$F,5,0),"No Placeholder Yet")</f>
        <v>Pending</v>
      </c>
      <c r="S447" s="163">
        <f t="shared" si="51"/>
        <v>0</v>
      </c>
      <c r="T447" s="39" t="s">
        <v>420</v>
      </c>
      <c r="U447" s="39"/>
      <c r="V447" s="165">
        <v>46325</v>
      </c>
      <c r="W447" s="39" t="s">
        <v>902</v>
      </c>
      <c r="X447" s="33" t="s">
        <v>36</v>
      </c>
      <c r="Y447" s="39"/>
      <c r="Z447" s="39"/>
      <c r="AA447" s="39"/>
      <c r="AB447" s="152" t="s">
        <v>3165</v>
      </c>
    </row>
    <row r="448" spans="1:28" ht="21.75" customHeight="1" x14ac:dyDescent="0.25">
      <c r="A448" s="143" t="s">
        <v>30</v>
      </c>
      <c r="B448" s="143" t="s">
        <v>31</v>
      </c>
      <c r="C448" s="142" t="s">
        <v>4</v>
      </c>
      <c r="D448" s="39" t="s">
        <v>712</v>
      </c>
      <c r="E448" s="39" t="s">
        <v>713</v>
      </c>
      <c r="F448" s="128" t="s">
        <v>577</v>
      </c>
      <c r="G448" s="142" t="s">
        <v>35</v>
      </c>
      <c r="H448" s="39" t="str">
        <f t="shared" si="52"/>
        <v>6105AK124-0000-ITMP-0062</v>
      </c>
      <c r="I448" s="142" t="str">
        <f t="shared" si="53"/>
        <v>Q24050972-10-0000-I-TMP-0062</v>
      </c>
      <c r="J448" s="39"/>
      <c r="K448" s="33" t="s">
        <v>36</v>
      </c>
      <c r="L448" s="39" t="s">
        <v>919</v>
      </c>
      <c r="M448" s="39" t="s">
        <v>715</v>
      </c>
      <c r="N448" s="33" t="str">
        <f t="shared" si="50"/>
        <v>General - Hook-Up Drawing - Instrumentation Motor Earthing typical - Template</v>
      </c>
      <c r="O448" s="134"/>
      <c r="P448" s="134"/>
      <c r="Q448" s="33" t="str">
        <f>IFERROR(VLOOKUP(PPE_PH1_CDDL[[#This Row],[RDMC Document Number]],[3]Docs!$B:$F,4,0),"No Placeholder Yet")</f>
        <v>RES - Reserved Placeholder</v>
      </c>
      <c r="R448" s="33" t="str">
        <f>IFERROR(VLOOKUP(PPE_PH1_CDDL[[#This Row],[RDMC Document Number]],[3]Docs!$B:$F,5,0),"No Placeholder Yet")</f>
        <v>Pending</v>
      </c>
      <c r="S448" s="163">
        <f t="shared" si="51"/>
        <v>0</v>
      </c>
      <c r="T448" s="39" t="s">
        <v>420</v>
      </c>
      <c r="U448" s="39"/>
      <c r="V448" s="165">
        <v>46325</v>
      </c>
      <c r="W448" s="39" t="s">
        <v>904</v>
      </c>
      <c r="X448" s="33" t="s">
        <v>36</v>
      </c>
      <c r="Y448" s="39"/>
      <c r="Z448" s="39"/>
      <c r="AA448" s="39"/>
      <c r="AB448" s="152" t="s">
        <v>3165</v>
      </c>
    </row>
    <row r="449" spans="1:28" ht="21.75" customHeight="1" x14ac:dyDescent="0.25">
      <c r="A449" s="143" t="s">
        <v>30</v>
      </c>
      <c r="B449" s="143" t="s">
        <v>31</v>
      </c>
      <c r="C449" s="142" t="s">
        <v>4</v>
      </c>
      <c r="D449" s="39" t="s">
        <v>712</v>
      </c>
      <c r="E449" s="39" t="s">
        <v>713</v>
      </c>
      <c r="F449" s="128" t="s">
        <v>580</v>
      </c>
      <c r="G449" s="142" t="s">
        <v>35</v>
      </c>
      <c r="H449" s="39" t="str">
        <f t="shared" si="52"/>
        <v>6105AK124-0000-ITMP-0063</v>
      </c>
      <c r="I449" s="142" t="str">
        <f t="shared" si="53"/>
        <v>Q24050972-10-0000-I-TMP-0063</v>
      </c>
      <c r="J449" s="39"/>
      <c r="K449" s="33" t="s">
        <v>36</v>
      </c>
      <c r="L449" s="39" t="s">
        <v>920</v>
      </c>
      <c r="M449" s="39" t="s">
        <v>715</v>
      </c>
      <c r="N449" s="33" t="str">
        <f t="shared" si="50"/>
        <v>General - Hook-Up Drawing - Instrumentation Photocell Day- Night Switch Installation - Template</v>
      </c>
      <c r="O449" s="134"/>
      <c r="P449" s="134"/>
      <c r="Q449" s="33" t="str">
        <f>IFERROR(VLOOKUP(PPE_PH1_CDDL[[#This Row],[RDMC Document Number]],[3]Docs!$B:$F,4,0),"No Placeholder Yet")</f>
        <v>RES - Reserved Placeholder</v>
      </c>
      <c r="R449" s="33" t="str">
        <f>IFERROR(VLOOKUP(PPE_PH1_CDDL[[#This Row],[RDMC Document Number]],[3]Docs!$B:$F,5,0),"No Placeholder Yet")</f>
        <v>Pending</v>
      </c>
      <c r="S449" s="163">
        <f t="shared" si="51"/>
        <v>0</v>
      </c>
      <c r="T449" s="39" t="s">
        <v>420</v>
      </c>
      <c r="U449" s="39"/>
      <c r="V449" s="165">
        <v>46325</v>
      </c>
      <c r="W449" s="39" t="s">
        <v>906</v>
      </c>
      <c r="X449" s="33" t="s">
        <v>36</v>
      </c>
      <c r="Y449" s="39"/>
      <c r="Z449" s="39"/>
      <c r="AA449" s="39"/>
      <c r="AB449" s="152" t="s">
        <v>3165</v>
      </c>
    </row>
    <row r="450" spans="1:28" ht="21.75" customHeight="1" x14ac:dyDescent="0.25">
      <c r="A450" s="143" t="s">
        <v>30</v>
      </c>
      <c r="B450" s="143" t="s">
        <v>31</v>
      </c>
      <c r="C450" s="142" t="s">
        <v>4</v>
      </c>
      <c r="D450" s="39" t="s">
        <v>712</v>
      </c>
      <c r="E450" s="39" t="s">
        <v>713</v>
      </c>
      <c r="F450" s="128" t="s">
        <v>583</v>
      </c>
      <c r="G450" s="142" t="s">
        <v>35</v>
      </c>
      <c r="H450" s="39" t="str">
        <f t="shared" si="52"/>
        <v>6105AK124-0000-ITMP-0064</v>
      </c>
      <c r="I450" s="142" t="str">
        <f t="shared" si="53"/>
        <v>Q24050972-10-0000-I-TMP-0064</v>
      </c>
      <c r="J450" s="39"/>
      <c r="K450" s="33" t="s">
        <v>36</v>
      </c>
      <c r="L450" s="39" t="s">
        <v>921</v>
      </c>
      <c r="M450" s="39" t="s">
        <v>715</v>
      </c>
      <c r="N450" s="33" t="str">
        <f t="shared" si="50"/>
        <v>General - Hook-Up Drawing - Instrumentation Pratley CCG Box 3 way installation - Template</v>
      </c>
      <c r="O450" s="134"/>
      <c r="P450" s="134"/>
      <c r="Q450" s="33" t="str">
        <f>IFERROR(VLOOKUP(PPE_PH1_CDDL[[#This Row],[RDMC Document Number]],[3]Docs!$B:$F,4,0),"No Placeholder Yet")</f>
        <v>RES - Reserved Placeholder</v>
      </c>
      <c r="R450" s="33" t="str">
        <f>IFERROR(VLOOKUP(PPE_PH1_CDDL[[#This Row],[RDMC Document Number]],[3]Docs!$B:$F,5,0),"No Placeholder Yet")</f>
        <v>Pending</v>
      </c>
      <c r="S450" s="163">
        <f t="shared" si="51"/>
        <v>0</v>
      </c>
      <c r="T450" s="39" t="s">
        <v>420</v>
      </c>
      <c r="U450" s="39"/>
      <c r="V450" s="165">
        <v>46325</v>
      </c>
      <c r="W450" s="39" t="s">
        <v>908</v>
      </c>
      <c r="X450" s="33" t="s">
        <v>36</v>
      </c>
      <c r="Y450" s="39"/>
      <c r="Z450" s="39"/>
      <c r="AA450" s="39"/>
      <c r="AB450" s="152" t="s">
        <v>3165</v>
      </c>
    </row>
    <row r="451" spans="1:28" ht="21.75" customHeight="1" x14ac:dyDescent="0.25">
      <c r="A451" s="143" t="s">
        <v>30</v>
      </c>
      <c r="B451" s="143" t="s">
        <v>31</v>
      </c>
      <c r="C451" s="142" t="s">
        <v>4</v>
      </c>
      <c r="D451" s="39" t="s">
        <v>712</v>
      </c>
      <c r="E451" s="39" t="s">
        <v>713</v>
      </c>
      <c r="F451" s="128" t="s">
        <v>586</v>
      </c>
      <c r="G451" s="142" t="s">
        <v>35</v>
      </c>
      <c r="H451" s="39" t="str">
        <f t="shared" si="52"/>
        <v>6105AK124-0000-ITMP-0065</v>
      </c>
      <c r="I451" s="142" t="str">
        <f t="shared" si="53"/>
        <v>Q24050972-10-0000-I-TMP-0065</v>
      </c>
      <c r="J451" s="39"/>
      <c r="K451" s="33" t="s">
        <v>36</v>
      </c>
      <c r="L451" s="39" t="s">
        <v>922</v>
      </c>
      <c r="M451" s="39" t="s">
        <v>715</v>
      </c>
      <c r="N451" s="33" t="str">
        <f t="shared" si="50"/>
        <v>General - Hook-Up Drawing - Instrumentation Pratley CCG Box termination - Template</v>
      </c>
      <c r="O451" s="134"/>
      <c r="P451" s="134"/>
      <c r="Q451" s="33" t="str">
        <f>IFERROR(VLOOKUP(PPE_PH1_CDDL[[#This Row],[RDMC Document Number]],[3]Docs!$B:$F,4,0),"No Placeholder Yet")</f>
        <v>RES - Reserved Placeholder</v>
      </c>
      <c r="R451" s="33" t="str">
        <f>IFERROR(VLOOKUP(PPE_PH1_CDDL[[#This Row],[RDMC Document Number]],[3]Docs!$B:$F,5,0),"No Placeholder Yet")</f>
        <v>Pending</v>
      </c>
      <c r="S451" s="163">
        <f t="shared" si="51"/>
        <v>0</v>
      </c>
      <c r="T451" s="39" t="s">
        <v>420</v>
      </c>
      <c r="U451" s="39"/>
      <c r="V451" s="165">
        <v>46325</v>
      </c>
      <c r="W451" s="39" t="s">
        <v>910</v>
      </c>
      <c r="X451" s="33" t="s">
        <v>36</v>
      </c>
      <c r="Y451" s="39"/>
      <c r="Z451" s="39"/>
      <c r="AA451" s="39"/>
      <c r="AB451" s="152" t="s">
        <v>3165</v>
      </c>
    </row>
    <row r="452" spans="1:28" ht="21.75" customHeight="1" x14ac:dyDescent="0.25">
      <c r="A452" s="143" t="s">
        <v>30</v>
      </c>
      <c r="B452" s="143" t="s">
        <v>31</v>
      </c>
      <c r="C452" s="142" t="s">
        <v>4</v>
      </c>
      <c r="D452" s="39" t="s">
        <v>712</v>
      </c>
      <c r="E452" s="39" t="s">
        <v>713</v>
      </c>
      <c r="F452" s="128" t="s">
        <v>589</v>
      </c>
      <c r="G452" s="142" t="s">
        <v>35</v>
      </c>
      <c r="H452" s="39" t="str">
        <f t="shared" si="52"/>
        <v>6105AK124-0000-ITMP-0066</v>
      </c>
      <c r="I452" s="142" t="str">
        <f t="shared" si="53"/>
        <v>Q24050972-10-0000-I-TMP-0066</v>
      </c>
      <c r="J452" s="39"/>
      <c r="K452" s="33" t="s">
        <v>36</v>
      </c>
      <c r="L452" s="39" t="s">
        <v>923</v>
      </c>
      <c r="M452" s="39" t="s">
        <v>715</v>
      </c>
      <c r="N452" s="33" t="str">
        <f t="shared" si="50"/>
        <v>General - Hook-Up Drawing - Instrumentation Stop Start Station with Canopy - Template</v>
      </c>
      <c r="O452" s="134"/>
      <c r="P452" s="134"/>
      <c r="Q452" s="33" t="str">
        <f>IFERROR(VLOOKUP(PPE_PH1_CDDL[[#This Row],[RDMC Document Number]],[3]Docs!$B:$F,4,0),"No Placeholder Yet")</f>
        <v>RES - Reserved Placeholder</v>
      </c>
      <c r="R452" s="33" t="str">
        <f>IFERROR(VLOOKUP(PPE_PH1_CDDL[[#This Row],[RDMC Document Number]],[3]Docs!$B:$F,5,0),"No Placeholder Yet")</f>
        <v>Pending</v>
      </c>
      <c r="S452" s="163">
        <f t="shared" ref="S452:S483" si="54">IF(AND(O452&lt;&gt;"",P452&lt;&gt;"",R452="Approved"),100%,
 IF(AND(O452&lt;&gt;"",P452&lt;&gt;""),66.67%,
 IF(O452&lt;&gt;"",33.33%,
 0)))</f>
        <v>0</v>
      </c>
      <c r="T452" s="39" t="s">
        <v>420</v>
      </c>
      <c r="U452" s="39"/>
      <c r="V452" s="165">
        <v>46325</v>
      </c>
      <c r="W452" s="39" t="s">
        <v>912</v>
      </c>
      <c r="X452" s="33" t="s">
        <v>36</v>
      </c>
      <c r="Y452" s="39"/>
      <c r="Z452" s="39"/>
      <c r="AA452" s="39"/>
      <c r="AB452" s="152" t="s">
        <v>3165</v>
      </c>
    </row>
    <row r="453" spans="1:28" ht="21.75" customHeight="1" x14ac:dyDescent="0.25">
      <c r="A453" s="143" t="s">
        <v>30</v>
      </c>
      <c r="B453" s="143" t="s">
        <v>31</v>
      </c>
      <c r="C453" s="142" t="s">
        <v>4</v>
      </c>
      <c r="D453" s="39" t="s">
        <v>712</v>
      </c>
      <c r="E453" s="39" t="s">
        <v>713</v>
      </c>
      <c r="F453" s="128" t="s">
        <v>592</v>
      </c>
      <c r="G453" s="142" t="s">
        <v>35</v>
      </c>
      <c r="H453" s="39" t="str">
        <f t="shared" si="52"/>
        <v>6105AK124-0000-ITMP-0067</v>
      </c>
      <c r="I453" s="142" t="str">
        <f t="shared" si="53"/>
        <v>Q24050972-10-0000-I-TMP-0067</v>
      </c>
      <c r="J453" s="39"/>
      <c r="K453" s="33" t="s">
        <v>36</v>
      </c>
      <c r="L453" s="39" t="s">
        <v>924</v>
      </c>
      <c r="M453" s="39" t="s">
        <v>715</v>
      </c>
      <c r="N453" s="33" t="str">
        <f t="shared" si="50"/>
        <v>General - Hook-Up Drawing - Instrumentation Unistrut to side of I-Beam - Template</v>
      </c>
      <c r="O453" s="134"/>
      <c r="P453" s="134"/>
      <c r="Q453" s="33" t="str">
        <f>IFERROR(VLOOKUP(PPE_PH1_CDDL[[#This Row],[RDMC Document Number]],[3]Docs!$B:$F,4,0),"No Placeholder Yet")</f>
        <v>RES - Reserved Placeholder</v>
      </c>
      <c r="R453" s="33" t="str">
        <f>IFERROR(VLOOKUP(PPE_PH1_CDDL[[#This Row],[RDMC Document Number]],[3]Docs!$B:$F,5,0),"No Placeholder Yet")</f>
        <v>Pending</v>
      </c>
      <c r="S453" s="163">
        <f t="shared" si="54"/>
        <v>0</v>
      </c>
      <c r="T453" s="39" t="s">
        <v>420</v>
      </c>
      <c r="U453" s="39"/>
      <c r="V453" s="165">
        <v>46325</v>
      </c>
      <c r="W453" s="39" t="s">
        <v>914</v>
      </c>
      <c r="X453" s="33" t="s">
        <v>36</v>
      </c>
      <c r="Y453" s="39"/>
      <c r="Z453" s="39"/>
      <c r="AA453" s="39"/>
      <c r="AB453" s="152" t="s">
        <v>3165</v>
      </c>
    </row>
    <row r="454" spans="1:28" ht="21.75" customHeight="1" x14ac:dyDescent="0.25">
      <c r="A454" s="143" t="s">
        <v>30</v>
      </c>
      <c r="B454" s="143" t="s">
        <v>31</v>
      </c>
      <c r="C454" s="142" t="s">
        <v>4</v>
      </c>
      <c r="D454" s="39" t="s">
        <v>52</v>
      </c>
      <c r="E454" s="39" t="s">
        <v>713</v>
      </c>
      <c r="F454" s="128" t="s">
        <v>530</v>
      </c>
      <c r="G454" s="142" t="s">
        <v>35</v>
      </c>
      <c r="H454" s="39" t="str">
        <f t="shared" si="52"/>
        <v>6105AK124-0000-ETMP-0046</v>
      </c>
      <c r="I454" s="39" t="str">
        <f t="shared" ref="I454:I468" si="55">"Q24050972"&amp;"-"&amp;"09"&amp;"-"&amp;C454&amp;"-"&amp;D454&amp;"-"&amp;E454&amp;"-"&amp;F454</f>
        <v>Q24050972-09-0000-E-TMP-0046</v>
      </c>
      <c r="J454" s="39"/>
      <c r="K454" s="33" t="s">
        <v>36</v>
      </c>
      <c r="L454" s="39" t="s">
        <v>925</v>
      </c>
      <c r="M454" s="39" t="s">
        <v>715</v>
      </c>
      <c r="N454" s="33" t="str">
        <f t="shared" si="50"/>
        <v>General - Electrical Check list - Above Ground Cables - Form - Template</v>
      </c>
      <c r="O454" s="134"/>
      <c r="P454" s="134"/>
      <c r="Q454" s="33" t="str">
        <f>IFERROR(VLOOKUP(PPE_PH1_CDDL[[#This Row],[RDMC Document Number]],[3]Docs!$B:$F,4,0),"No Placeholder Yet")</f>
        <v>RES - Reserved Placeholder</v>
      </c>
      <c r="R454" s="33" t="str">
        <f>IFERROR(VLOOKUP(PPE_PH1_CDDL[[#This Row],[RDMC Document Number]],[3]Docs!$B:$F,5,0),"No Placeholder Yet")</f>
        <v>Pending</v>
      </c>
      <c r="S454" s="163">
        <f t="shared" si="54"/>
        <v>0</v>
      </c>
      <c r="T454" s="39" t="s">
        <v>420</v>
      </c>
      <c r="U454" s="39"/>
      <c r="V454" s="165">
        <v>46325</v>
      </c>
      <c r="W454" s="39" t="s">
        <v>926</v>
      </c>
      <c r="X454" s="33" t="s">
        <v>36</v>
      </c>
      <c r="Y454" s="39"/>
      <c r="Z454" s="39"/>
      <c r="AA454" s="39"/>
      <c r="AB454" s="152" t="s">
        <v>3165</v>
      </c>
    </row>
    <row r="455" spans="1:28" ht="21.75" customHeight="1" x14ac:dyDescent="0.25">
      <c r="A455" s="143" t="s">
        <v>30</v>
      </c>
      <c r="B455" s="143" t="s">
        <v>31</v>
      </c>
      <c r="C455" s="142" t="s">
        <v>4</v>
      </c>
      <c r="D455" s="39" t="s">
        <v>52</v>
      </c>
      <c r="E455" s="39" t="s">
        <v>713</v>
      </c>
      <c r="F455" s="128" t="s">
        <v>532</v>
      </c>
      <c r="G455" s="142" t="s">
        <v>35</v>
      </c>
      <c r="H455" s="39" t="str">
        <f t="shared" si="52"/>
        <v>6105AK124-0000-ETMP-0047</v>
      </c>
      <c r="I455" s="39" t="str">
        <f t="shared" si="55"/>
        <v>Q24050972-09-0000-E-TMP-0047</v>
      </c>
      <c r="J455" s="39"/>
      <c r="K455" s="33" t="s">
        <v>36</v>
      </c>
      <c r="L455" s="39" t="s">
        <v>927</v>
      </c>
      <c r="M455" s="39" t="s">
        <v>715</v>
      </c>
      <c r="N455" s="33" t="str">
        <f t="shared" si="50"/>
        <v>General - Electrical Check list - Battery Tripping Unit (BTU) - Form - Template</v>
      </c>
      <c r="O455" s="134"/>
      <c r="P455" s="134"/>
      <c r="Q455" s="33" t="str">
        <f>IFERROR(VLOOKUP(PPE_PH1_CDDL[[#This Row],[RDMC Document Number]],[3]Docs!$B:$F,4,0),"No Placeholder Yet")</f>
        <v>RES - Reserved Placeholder</v>
      </c>
      <c r="R455" s="33" t="str">
        <f>IFERROR(VLOOKUP(PPE_PH1_CDDL[[#This Row],[RDMC Document Number]],[3]Docs!$B:$F,5,0),"No Placeholder Yet")</f>
        <v>Pending</v>
      </c>
      <c r="S455" s="163">
        <f t="shared" si="54"/>
        <v>0</v>
      </c>
      <c r="T455" s="39" t="s">
        <v>420</v>
      </c>
      <c r="U455" s="39"/>
      <c r="V455" s="165">
        <v>46325</v>
      </c>
      <c r="W455" s="39" t="s">
        <v>928</v>
      </c>
      <c r="X455" s="33" t="s">
        <v>36</v>
      </c>
      <c r="Y455" s="39"/>
      <c r="Z455" s="39"/>
      <c r="AA455" s="39"/>
      <c r="AB455" s="152" t="s">
        <v>3165</v>
      </c>
    </row>
    <row r="456" spans="1:28" ht="21.75" customHeight="1" x14ac:dyDescent="0.25">
      <c r="A456" s="143" t="s">
        <v>30</v>
      </c>
      <c r="B456" s="143" t="s">
        <v>31</v>
      </c>
      <c r="C456" s="142" t="s">
        <v>4</v>
      </c>
      <c r="D456" s="39" t="s">
        <v>52</v>
      </c>
      <c r="E456" s="39" t="s">
        <v>713</v>
      </c>
      <c r="F456" s="128" t="s">
        <v>535</v>
      </c>
      <c r="G456" s="142" t="s">
        <v>35</v>
      </c>
      <c r="H456" s="39" t="str">
        <f t="shared" si="52"/>
        <v>6105AK124-0000-ETMP-0048</v>
      </c>
      <c r="I456" s="39" t="str">
        <f t="shared" si="55"/>
        <v>Q24050972-09-0000-E-TMP-0048</v>
      </c>
      <c r="J456" s="39"/>
      <c r="K456" s="33" t="s">
        <v>36</v>
      </c>
      <c r="L456" s="39" t="s">
        <v>929</v>
      </c>
      <c r="M456" s="39" t="s">
        <v>715</v>
      </c>
      <c r="N456" s="33" t="str">
        <f t="shared" si="50"/>
        <v>General - Electrical Check list - Cable Ladder Inspection - Form - Template</v>
      </c>
      <c r="O456" s="134"/>
      <c r="P456" s="134"/>
      <c r="Q456" s="33" t="str">
        <f>IFERROR(VLOOKUP(PPE_PH1_CDDL[[#This Row],[RDMC Document Number]],[3]Docs!$B:$F,4,0),"No Placeholder Yet")</f>
        <v>RES - Reserved Placeholder</v>
      </c>
      <c r="R456" s="33" t="str">
        <f>IFERROR(VLOOKUP(PPE_PH1_CDDL[[#This Row],[RDMC Document Number]],[3]Docs!$B:$F,5,0),"No Placeholder Yet")</f>
        <v>Pending</v>
      </c>
      <c r="S456" s="163">
        <f t="shared" si="54"/>
        <v>0</v>
      </c>
      <c r="T456" s="39" t="s">
        <v>420</v>
      </c>
      <c r="U456" s="39"/>
      <c r="V456" s="165">
        <v>46325</v>
      </c>
      <c r="W456" s="39" t="s">
        <v>930</v>
      </c>
      <c r="X456" s="33" t="s">
        <v>36</v>
      </c>
      <c r="Y456" s="39"/>
      <c r="Z456" s="39"/>
      <c r="AA456" s="39"/>
      <c r="AB456" s="152" t="s">
        <v>3165</v>
      </c>
    </row>
    <row r="457" spans="1:28" ht="21.75" customHeight="1" x14ac:dyDescent="0.25">
      <c r="A457" s="143" t="s">
        <v>30</v>
      </c>
      <c r="B457" s="143" t="s">
        <v>31</v>
      </c>
      <c r="C457" s="142" t="s">
        <v>4</v>
      </c>
      <c r="D457" s="39" t="s">
        <v>52</v>
      </c>
      <c r="E457" s="39" t="s">
        <v>713</v>
      </c>
      <c r="F457" s="128" t="s">
        <v>538</v>
      </c>
      <c r="G457" s="142" t="s">
        <v>35</v>
      </c>
      <c r="H457" s="39" t="str">
        <f t="shared" si="52"/>
        <v>6105AK124-0000-ETMP-0049</v>
      </c>
      <c r="I457" s="39" t="str">
        <f t="shared" si="55"/>
        <v>Q24050972-09-0000-E-TMP-0049</v>
      </c>
      <c r="J457" s="39"/>
      <c r="K457" s="33" t="s">
        <v>36</v>
      </c>
      <c r="L457" s="39" t="s">
        <v>931</v>
      </c>
      <c r="M457" s="39" t="s">
        <v>715</v>
      </c>
      <c r="N457" s="33" t="str">
        <f t="shared" si="50"/>
        <v>General - Electrical Check list - DB Installation - Form - Template</v>
      </c>
      <c r="O457" s="134"/>
      <c r="P457" s="134"/>
      <c r="Q457" s="33" t="str">
        <f>IFERROR(VLOOKUP(PPE_PH1_CDDL[[#This Row],[RDMC Document Number]],[3]Docs!$B:$F,4,0),"No Placeholder Yet")</f>
        <v>RES - Reserved Placeholder</v>
      </c>
      <c r="R457" s="33" t="str">
        <f>IFERROR(VLOOKUP(PPE_PH1_CDDL[[#This Row],[RDMC Document Number]],[3]Docs!$B:$F,5,0),"No Placeholder Yet")</f>
        <v>Pending</v>
      </c>
      <c r="S457" s="163">
        <f t="shared" si="54"/>
        <v>0</v>
      </c>
      <c r="T457" s="39" t="s">
        <v>420</v>
      </c>
      <c r="U457" s="39"/>
      <c r="V457" s="165">
        <v>46325</v>
      </c>
      <c r="W457" s="39" t="s">
        <v>932</v>
      </c>
      <c r="X457" s="33" t="s">
        <v>36</v>
      </c>
      <c r="Y457" s="39"/>
      <c r="Z457" s="39"/>
      <c r="AA457" s="39"/>
      <c r="AB457" s="152" t="s">
        <v>3165</v>
      </c>
    </row>
    <row r="458" spans="1:28" ht="21.75" customHeight="1" x14ac:dyDescent="0.25">
      <c r="A458" s="143" t="s">
        <v>30</v>
      </c>
      <c r="B458" s="143" t="s">
        <v>31</v>
      </c>
      <c r="C458" s="142" t="s">
        <v>4</v>
      </c>
      <c r="D458" s="39" t="s">
        <v>52</v>
      </c>
      <c r="E458" s="39" t="s">
        <v>713</v>
      </c>
      <c r="F458" s="128" t="s">
        <v>541</v>
      </c>
      <c r="G458" s="142" t="s">
        <v>35</v>
      </c>
      <c r="H458" s="39" t="str">
        <f t="shared" si="52"/>
        <v>6105AK124-0000-ETMP-0050</v>
      </c>
      <c r="I458" s="39" t="str">
        <f t="shared" si="55"/>
        <v>Q24050972-09-0000-E-TMP-0050</v>
      </c>
      <c r="J458" s="39"/>
      <c r="K458" s="33" t="s">
        <v>36</v>
      </c>
      <c r="L458" s="39" t="s">
        <v>933</v>
      </c>
      <c r="M458" s="39" t="s">
        <v>715</v>
      </c>
      <c r="N458" s="33" t="str">
        <f t="shared" si="50"/>
        <v>General - Electrical Check list - Glanding and Termination of Cables - Form - Template</v>
      </c>
      <c r="O458" s="134"/>
      <c r="P458" s="134"/>
      <c r="Q458" s="33" t="str">
        <f>IFERROR(VLOOKUP(PPE_PH1_CDDL[[#This Row],[RDMC Document Number]],[3]Docs!$B:$F,4,0),"No Placeholder Yet")</f>
        <v>RES - Reserved Placeholder</v>
      </c>
      <c r="R458" s="33" t="str">
        <f>IFERROR(VLOOKUP(PPE_PH1_CDDL[[#This Row],[RDMC Document Number]],[3]Docs!$B:$F,5,0),"No Placeholder Yet")</f>
        <v>Pending</v>
      </c>
      <c r="S458" s="163">
        <f t="shared" si="54"/>
        <v>0</v>
      </c>
      <c r="T458" s="39" t="s">
        <v>420</v>
      </c>
      <c r="U458" s="39"/>
      <c r="V458" s="165">
        <v>46325</v>
      </c>
      <c r="W458" s="39" t="s">
        <v>934</v>
      </c>
      <c r="X458" s="33" t="s">
        <v>36</v>
      </c>
      <c r="Y458" s="39"/>
      <c r="Z458" s="39"/>
      <c r="AA458" s="39"/>
      <c r="AB458" s="152" t="s">
        <v>3165</v>
      </c>
    </row>
    <row r="459" spans="1:28" ht="21.75" customHeight="1" x14ac:dyDescent="0.25">
      <c r="A459" s="143" t="s">
        <v>30</v>
      </c>
      <c r="B459" s="143" t="s">
        <v>31</v>
      </c>
      <c r="C459" s="142" t="s">
        <v>4</v>
      </c>
      <c r="D459" s="39" t="s">
        <v>52</v>
      </c>
      <c r="E459" s="39" t="s">
        <v>713</v>
      </c>
      <c r="F459" s="128" t="s">
        <v>544</v>
      </c>
      <c r="G459" s="142" t="s">
        <v>35</v>
      </c>
      <c r="H459" s="39" t="str">
        <f t="shared" si="52"/>
        <v>6105AK124-0000-ETMP-0051</v>
      </c>
      <c r="I459" s="39" t="str">
        <f t="shared" si="55"/>
        <v>Q24050972-09-0000-E-TMP-0051</v>
      </c>
      <c r="J459" s="39"/>
      <c r="K459" s="33" t="s">
        <v>36</v>
      </c>
      <c r="L459" s="39" t="s">
        <v>935</v>
      </c>
      <c r="M459" s="39" t="s">
        <v>715</v>
      </c>
      <c r="N459" s="33" t="str">
        <f t="shared" si="50"/>
        <v>General - Electrical Check list - Installation of Safety Earths - Form - Template</v>
      </c>
      <c r="O459" s="134"/>
      <c r="P459" s="134"/>
      <c r="Q459" s="33" t="str">
        <f>IFERROR(VLOOKUP(PPE_PH1_CDDL[[#This Row],[RDMC Document Number]],[3]Docs!$B:$F,4,0),"No Placeholder Yet")</f>
        <v>RES - Reserved Placeholder</v>
      </c>
      <c r="R459" s="33" t="str">
        <f>IFERROR(VLOOKUP(PPE_PH1_CDDL[[#This Row],[RDMC Document Number]],[3]Docs!$B:$F,5,0),"No Placeholder Yet")</f>
        <v>Pending</v>
      </c>
      <c r="S459" s="163">
        <f t="shared" si="54"/>
        <v>0</v>
      </c>
      <c r="T459" s="39" t="s">
        <v>420</v>
      </c>
      <c r="U459" s="39"/>
      <c r="V459" s="165">
        <v>46325</v>
      </c>
      <c r="W459" s="39" t="s">
        <v>936</v>
      </c>
      <c r="X459" s="33" t="s">
        <v>36</v>
      </c>
      <c r="Y459" s="39"/>
      <c r="Z459" s="39"/>
      <c r="AA459" s="39"/>
      <c r="AB459" s="152" t="s">
        <v>3165</v>
      </c>
    </row>
    <row r="460" spans="1:28" ht="21.75" customHeight="1" x14ac:dyDescent="0.25">
      <c r="A460" s="143" t="s">
        <v>30</v>
      </c>
      <c r="B460" s="143" t="s">
        <v>31</v>
      </c>
      <c r="C460" s="142" t="s">
        <v>4</v>
      </c>
      <c r="D460" s="39" t="s">
        <v>52</v>
      </c>
      <c r="E460" s="39" t="s">
        <v>713</v>
      </c>
      <c r="F460" s="128" t="s">
        <v>547</v>
      </c>
      <c r="G460" s="142" t="s">
        <v>35</v>
      </c>
      <c r="H460" s="39" t="str">
        <f t="shared" si="52"/>
        <v>6105AK124-0000-ETMP-0052</v>
      </c>
      <c r="I460" s="39" t="str">
        <f t="shared" si="55"/>
        <v>Q24050972-09-0000-E-TMP-0052</v>
      </c>
      <c r="J460" s="39"/>
      <c r="K460" s="33" t="s">
        <v>36</v>
      </c>
      <c r="L460" s="39" t="s">
        <v>937</v>
      </c>
      <c r="M460" s="39" t="s">
        <v>715</v>
      </c>
      <c r="N460" s="33" t="str">
        <f t="shared" si="50"/>
        <v>General - Electrical Check list - JB Installation - Form - Template</v>
      </c>
      <c r="O460" s="134"/>
      <c r="P460" s="134"/>
      <c r="Q460" s="33" t="str">
        <f>IFERROR(VLOOKUP(PPE_PH1_CDDL[[#This Row],[RDMC Document Number]],[3]Docs!$B:$F,4,0),"No Placeholder Yet")</f>
        <v>RES - Reserved Placeholder</v>
      </c>
      <c r="R460" s="33" t="str">
        <f>IFERROR(VLOOKUP(PPE_PH1_CDDL[[#This Row],[RDMC Document Number]],[3]Docs!$B:$F,5,0),"No Placeholder Yet")</f>
        <v>Pending</v>
      </c>
      <c r="S460" s="163">
        <f t="shared" si="54"/>
        <v>0</v>
      </c>
      <c r="T460" s="39" t="s">
        <v>420</v>
      </c>
      <c r="U460" s="39"/>
      <c r="V460" s="165">
        <v>46325</v>
      </c>
      <c r="W460" s="39" t="s">
        <v>938</v>
      </c>
      <c r="X460" s="33" t="s">
        <v>36</v>
      </c>
      <c r="Y460" s="39"/>
      <c r="Z460" s="39"/>
      <c r="AA460" s="39"/>
      <c r="AB460" s="152" t="s">
        <v>3165</v>
      </c>
    </row>
    <row r="461" spans="1:28" ht="21.75" customHeight="1" x14ac:dyDescent="0.25">
      <c r="A461" s="143" t="s">
        <v>30</v>
      </c>
      <c r="B461" s="143" t="s">
        <v>31</v>
      </c>
      <c r="C461" s="142" t="s">
        <v>4</v>
      </c>
      <c r="D461" s="39" t="s">
        <v>52</v>
      </c>
      <c r="E461" s="39" t="s">
        <v>713</v>
      </c>
      <c r="F461" s="128" t="s">
        <v>550</v>
      </c>
      <c r="G461" s="142" t="s">
        <v>35</v>
      </c>
      <c r="H461" s="39" t="str">
        <f t="shared" si="52"/>
        <v>6105AK124-0000-ETMP-0053</v>
      </c>
      <c r="I461" s="39" t="str">
        <f t="shared" si="55"/>
        <v>Q24050972-09-0000-E-TMP-0053</v>
      </c>
      <c r="J461" s="39"/>
      <c r="K461" s="33" t="s">
        <v>36</v>
      </c>
      <c r="L461" s="39" t="s">
        <v>939</v>
      </c>
      <c r="M461" s="39" t="s">
        <v>715</v>
      </c>
      <c r="N461" s="33" t="str">
        <f t="shared" si="50"/>
        <v>General - Electrical Check list - Lighting and Small Power - Form - Template</v>
      </c>
      <c r="O461" s="134"/>
      <c r="P461" s="134"/>
      <c r="Q461" s="33" t="str">
        <f>IFERROR(VLOOKUP(PPE_PH1_CDDL[[#This Row],[RDMC Document Number]],[3]Docs!$B:$F,4,0),"No Placeholder Yet")</f>
        <v>RES - Reserved Placeholder</v>
      </c>
      <c r="R461" s="33" t="str">
        <f>IFERROR(VLOOKUP(PPE_PH1_CDDL[[#This Row],[RDMC Document Number]],[3]Docs!$B:$F,5,0),"No Placeholder Yet")</f>
        <v>Pending</v>
      </c>
      <c r="S461" s="163">
        <f t="shared" si="54"/>
        <v>0</v>
      </c>
      <c r="T461" s="39" t="s">
        <v>420</v>
      </c>
      <c r="U461" s="39"/>
      <c r="V461" s="165">
        <v>46325</v>
      </c>
      <c r="W461" s="39" t="s">
        <v>940</v>
      </c>
      <c r="X461" s="33" t="s">
        <v>36</v>
      </c>
      <c r="Y461" s="39"/>
      <c r="Z461" s="39"/>
      <c r="AA461" s="39"/>
      <c r="AB461" s="152" t="s">
        <v>3165</v>
      </c>
    </row>
    <row r="462" spans="1:28" ht="21.75" customHeight="1" x14ac:dyDescent="0.25">
      <c r="A462" s="143" t="s">
        <v>30</v>
      </c>
      <c r="B462" s="143" t="s">
        <v>31</v>
      </c>
      <c r="C462" s="142" t="s">
        <v>4</v>
      </c>
      <c r="D462" s="39" t="s">
        <v>52</v>
      </c>
      <c r="E462" s="39" t="s">
        <v>713</v>
      </c>
      <c r="F462" s="128" t="s">
        <v>553</v>
      </c>
      <c r="G462" s="142" t="s">
        <v>35</v>
      </c>
      <c r="H462" s="39" t="str">
        <f t="shared" si="52"/>
        <v>6105AK124-0000-ETMP-0054</v>
      </c>
      <c r="I462" s="39" t="str">
        <f t="shared" si="55"/>
        <v>Q24050972-09-0000-E-TMP-0054</v>
      </c>
      <c r="J462" s="39"/>
      <c r="K462" s="33" t="s">
        <v>36</v>
      </c>
      <c r="L462" s="39" t="s">
        <v>941</v>
      </c>
      <c r="M462" s="39" t="s">
        <v>715</v>
      </c>
      <c r="N462" s="33" t="str">
        <f t="shared" si="50"/>
        <v>General - Electrical Check list - Manufacture and Installation Cable Rack - Form - Template</v>
      </c>
      <c r="O462" s="134"/>
      <c r="P462" s="134"/>
      <c r="Q462" s="33" t="str">
        <f>IFERROR(VLOOKUP(PPE_PH1_CDDL[[#This Row],[RDMC Document Number]],[3]Docs!$B:$F,4,0),"No Placeholder Yet")</f>
        <v>RES - Reserved Placeholder</v>
      </c>
      <c r="R462" s="33" t="str">
        <f>IFERROR(VLOOKUP(PPE_PH1_CDDL[[#This Row],[RDMC Document Number]],[3]Docs!$B:$F,5,0),"No Placeholder Yet")</f>
        <v>Pending</v>
      </c>
      <c r="S462" s="163">
        <f t="shared" si="54"/>
        <v>0</v>
      </c>
      <c r="T462" s="39" t="s">
        <v>420</v>
      </c>
      <c r="U462" s="39"/>
      <c r="V462" s="165">
        <v>46325</v>
      </c>
      <c r="W462" s="39" t="s">
        <v>942</v>
      </c>
      <c r="X462" s="33" t="s">
        <v>36</v>
      </c>
      <c r="Y462" s="39"/>
      <c r="Z462" s="39"/>
      <c r="AA462" s="39"/>
      <c r="AB462" s="152" t="s">
        <v>3165</v>
      </c>
    </row>
    <row r="463" spans="1:28" ht="21.75" customHeight="1" x14ac:dyDescent="0.25">
      <c r="A463" s="143" t="s">
        <v>30</v>
      </c>
      <c r="B463" s="143" t="s">
        <v>31</v>
      </c>
      <c r="C463" s="142" t="s">
        <v>4</v>
      </c>
      <c r="D463" s="39" t="s">
        <v>52</v>
      </c>
      <c r="E463" s="39" t="s">
        <v>713</v>
      </c>
      <c r="F463" s="128" t="s">
        <v>556</v>
      </c>
      <c r="G463" s="142" t="s">
        <v>35</v>
      </c>
      <c r="H463" s="39" t="str">
        <f t="shared" si="52"/>
        <v>6105AK124-0000-ETMP-0055</v>
      </c>
      <c r="I463" s="39" t="str">
        <f t="shared" si="55"/>
        <v>Q24050972-09-0000-E-TMP-0055</v>
      </c>
      <c r="J463" s="39"/>
      <c r="K463" s="33" t="s">
        <v>36</v>
      </c>
      <c r="L463" s="39" t="s">
        <v>943</v>
      </c>
      <c r="M463" s="39" t="s">
        <v>715</v>
      </c>
      <c r="N463" s="33" t="str">
        <f t="shared" si="50"/>
        <v>General - Electrical Check list - MCC Installation - Form - Template</v>
      </c>
      <c r="O463" s="134"/>
      <c r="P463" s="134"/>
      <c r="Q463" s="33" t="str">
        <f>IFERROR(VLOOKUP(PPE_PH1_CDDL[[#This Row],[RDMC Document Number]],[3]Docs!$B:$F,4,0),"No Placeholder Yet")</f>
        <v>RES - Reserved Placeholder</v>
      </c>
      <c r="R463" s="33" t="str">
        <f>IFERROR(VLOOKUP(PPE_PH1_CDDL[[#This Row],[RDMC Document Number]],[3]Docs!$B:$F,5,0),"No Placeholder Yet")</f>
        <v>Pending</v>
      </c>
      <c r="S463" s="163">
        <f t="shared" si="54"/>
        <v>0</v>
      </c>
      <c r="T463" s="39" t="s">
        <v>420</v>
      </c>
      <c r="U463" s="39"/>
      <c r="V463" s="165">
        <v>46325</v>
      </c>
      <c r="W463" s="39" t="s">
        <v>944</v>
      </c>
      <c r="X463" s="33" t="s">
        <v>36</v>
      </c>
      <c r="Y463" s="39"/>
      <c r="Z463" s="39"/>
      <c r="AA463" s="39"/>
      <c r="AB463" s="152" t="s">
        <v>3165</v>
      </c>
    </row>
    <row r="464" spans="1:28" ht="21.75" customHeight="1" x14ac:dyDescent="0.25">
      <c r="A464" s="143" t="s">
        <v>30</v>
      </c>
      <c r="B464" s="143" t="s">
        <v>31</v>
      </c>
      <c r="C464" s="142" t="s">
        <v>4</v>
      </c>
      <c r="D464" s="39" t="s">
        <v>52</v>
      </c>
      <c r="E464" s="39" t="s">
        <v>713</v>
      </c>
      <c r="F464" s="128" t="s">
        <v>559</v>
      </c>
      <c r="G464" s="142" t="s">
        <v>35</v>
      </c>
      <c r="H464" s="39" t="str">
        <f t="shared" si="52"/>
        <v>6105AK124-0000-ETMP-0056</v>
      </c>
      <c r="I464" s="39" t="str">
        <f t="shared" si="55"/>
        <v>Q24050972-09-0000-E-TMP-0056</v>
      </c>
      <c r="J464" s="39"/>
      <c r="K464" s="33" t="s">
        <v>36</v>
      </c>
      <c r="L464" s="39" t="s">
        <v>945</v>
      </c>
      <c r="M464" s="39" t="s">
        <v>715</v>
      </c>
      <c r="N464" s="33" t="str">
        <f t="shared" si="50"/>
        <v>General - Electrical Check list - Motor Installation- Form - Template</v>
      </c>
      <c r="O464" s="134"/>
      <c r="P464" s="134"/>
      <c r="Q464" s="33" t="str">
        <f>IFERROR(VLOOKUP(PPE_PH1_CDDL[[#This Row],[RDMC Document Number]],[3]Docs!$B:$F,4,0),"No Placeholder Yet")</f>
        <v>RES - Reserved Placeholder</v>
      </c>
      <c r="R464" s="33" t="str">
        <f>IFERROR(VLOOKUP(PPE_PH1_CDDL[[#This Row],[RDMC Document Number]],[3]Docs!$B:$F,5,0),"No Placeholder Yet")</f>
        <v>Pending</v>
      </c>
      <c r="S464" s="163">
        <f t="shared" si="54"/>
        <v>0</v>
      </c>
      <c r="T464" s="39" t="s">
        <v>420</v>
      </c>
      <c r="U464" s="39"/>
      <c r="V464" s="165">
        <v>46325</v>
      </c>
      <c r="W464" s="39" t="s">
        <v>946</v>
      </c>
      <c r="X464" s="33" t="s">
        <v>36</v>
      </c>
      <c r="Y464" s="39"/>
      <c r="Z464" s="39"/>
      <c r="AA464" s="39"/>
      <c r="AB464" s="152" t="s">
        <v>3165</v>
      </c>
    </row>
    <row r="465" spans="1:28" ht="21.75" customHeight="1" x14ac:dyDescent="0.25">
      <c r="A465" s="143" t="s">
        <v>30</v>
      </c>
      <c r="B465" s="143" t="s">
        <v>31</v>
      </c>
      <c r="C465" s="142" t="s">
        <v>4</v>
      </c>
      <c r="D465" s="39" t="s">
        <v>52</v>
      </c>
      <c r="E465" s="39" t="s">
        <v>713</v>
      </c>
      <c r="F465" s="128" t="s">
        <v>562</v>
      </c>
      <c r="G465" s="142" t="s">
        <v>35</v>
      </c>
      <c r="H465" s="39" t="str">
        <f t="shared" si="52"/>
        <v>6105AK124-0000-ETMP-0057</v>
      </c>
      <c r="I465" s="39" t="str">
        <f t="shared" si="55"/>
        <v>Q24050972-09-0000-E-TMP-0057</v>
      </c>
      <c r="J465" s="39"/>
      <c r="K465" s="33" t="s">
        <v>36</v>
      </c>
      <c r="L465" s="39" t="s">
        <v>947</v>
      </c>
      <c r="M465" s="39" t="s">
        <v>715</v>
      </c>
      <c r="N465" s="33" t="str">
        <f t="shared" si="50"/>
        <v>General - Electrical Check list - Stand Station Installation - Form - Template</v>
      </c>
      <c r="O465" s="134"/>
      <c r="P465" s="134"/>
      <c r="Q465" s="33" t="str">
        <f>IFERROR(VLOOKUP(PPE_PH1_CDDL[[#This Row],[RDMC Document Number]],[3]Docs!$B:$F,4,0),"No Placeholder Yet")</f>
        <v>RES - Reserved Placeholder</v>
      </c>
      <c r="R465" s="33" t="str">
        <f>IFERROR(VLOOKUP(PPE_PH1_CDDL[[#This Row],[RDMC Document Number]],[3]Docs!$B:$F,5,0),"No Placeholder Yet")</f>
        <v>Pending</v>
      </c>
      <c r="S465" s="163">
        <f t="shared" si="54"/>
        <v>0</v>
      </c>
      <c r="T465" s="39" t="s">
        <v>420</v>
      </c>
      <c r="U465" s="39"/>
      <c r="V465" s="165">
        <v>46325</v>
      </c>
      <c r="W465" s="39" t="s">
        <v>948</v>
      </c>
      <c r="X465" s="33" t="s">
        <v>36</v>
      </c>
      <c r="Y465" s="39"/>
      <c r="Z465" s="39"/>
      <c r="AA465" s="39"/>
      <c r="AB465" s="152" t="s">
        <v>3165</v>
      </c>
    </row>
    <row r="466" spans="1:28" ht="21.75" customHeight="1" x14ac:dyDescent="0.25">
      <c r="A466" s="141" t="s">
        <v>30</v>
      </c>
      <c r="B466" s="141" t="s">
        <v>31</v>
      </c>
      <c r="C466" s="142" t="s">
        <v>4</v>
      </c>
      <c r="D466" s="39" t="s">
        <v>52</v>
      </c>
      <c r="E466" s="39" t="s">
        <v>713</v>
      </c>
      <c r="F466" s="128" t="s">
        <v>565</v>
      </c>
      <c r="G466" s="142" t="s">
        <v>35</v>
      </c>
      <c r="H466" s="39" t="str">
        <f t="shared" si="52"/>
        <v>6105AK124-0000-ETMP-0058</v>
      </c>
      <c r="I466" s="39" t="str">
        <f t="shared" si="55"/>
        <v>Q24050972-09-0000-E-TMP-0058</v>
      </c>
      <c r="J466" s="39"/>
      <c r="K466" s="33" t="s">
        <v>36</v>
      </c>
      <c r="L466" s="39" t="s">
        <v>949</v>
      </c>
      <c r="M466" s="39" t="s">
        <v>715</v>
      </c>
      <c r="N466" s="33" t="str">
        <f t="shared" si="50"/>
        <v>General - Electrical Check list - Test Certificate Equipment Safety Earth - Form - Template</v>
      </c>
      <c r="O466" s="134"/>
      <c r="P466" s="134"/>
      <c r="Q466" s="33" t="str">
        <f>IFERROR(VLOOKUP(PPE_PH1_CDDL[[#This Row],[RDMC Document Number]],[3]Docs!$B:$F,4,0),"No Placeholder Yet")</f>
        <v>RES - Reserved Placeholder</v>
      </c>
      <c r="R466" s="33" t="str">
        <f>IFERROR(VLOOKUP(PPE_PH1_CDDL[[#This Row],[RDMC Document Number]],[3]Docs!$B:$F,5,0),"No Placeholder Yet")</f>
        <v>Pending</v>
      </c>
      <c r="S466" s="163">
        <f t="shared" si="54"/>
        <v>0</v>
      </c>
      <c r="T466" s="39" t="s">
        <v>420</v>
      </c>
      <c r="U466" s="39"/>
      <c r="V466" s="165">
        <v>46325</v>
      </c>
      <c r="W466" s="39" t="s">
        <v>950</v>
      </c>
      <c r="X466" s="39" t="s">
        <v>36</v>
      </c>
      <c r="Y466" s="39"/>
      <c r="Z466" s="39"/>
      <c r="AA466" s="39"/>
      <c r="AB466" s="152" t="s">
        <v>3165</v>
      </c>
    </row>
    <row r="467" spans="1:28" ht="21.75" customHeight="1" x14ac:dyDescent="0.25">
      <c r="A467" s="143" t="s">
        <v>30</v>
      </c>
      <c r="B467" s="143" t="s">
        <v>31</v>
      </c>
      <c r="C467" s="142" t="s">
        <v>4</v>
      </c>
      <c r="D467" s="39" t="s">
        <v>52</v>
      </c>
      <c r="E467" s="39" t="s">
        <v>713</v>
      </c>
      <c r="F467" s="128" t="s">
        <v>568</v>
      </c>
      <c r="G467" s="142" t="s">
        <v>35</v>
      </c>
      <c r="H467" s="39" t="str">
        <f t="shared" si="52"/>
        <v>6105AK124-0000-ETMP-0059</v>
      </c>
      <c r="I467" s="39" t="str">
        <f t="shared" si="55"/>
        <v>Q24050972-09-0000-E-TMP-0059</v>
      </c>
      <c r="J467" s="39"/>
      <c r="K467" s="33" t="s">
        <v>36</v>
      </c>
      <c r="L467" s="39" t="s">
        <v>951</v>
      </c>
      <c r="M467" s="39" t="s">
        <v>715</v>
      </c>
      <c r="N467" s="33" t="str">
        <f t="shared" si="50"/>
        <v>General - Electrical Check list - Transformer Installation- Form - Template</v>
      </c>
      <c r="O467" s="134"/>
      <c r="P467" s="134"/>
      <c r="Q467" s="33" t="str">
        <f>IFERROR(VLOOKUP(PPE_PH1_CDDL[[#This Row],[RDMC Document Number]],[3]Docs!$B:$F,4,0),"No Placeholder Yet")</f>
        <v>RES - Reserved Placeholder</v>
      </c>
      <c r="R467" s="33" t="str">
        <f>IFERROR(VLOOKUP(PPE_PH1_CDDL[[#This Row],[RDMC Document Number]],[3]Docs!$B:$F,5,0),"No Placeholder Yet")</f>
        <v>Pending</v>
      </c>
      <c r="S467" s="163">
        <f t="shared" si="54"/>
        <v>0</v>
      </c>
      <c r="T467" s="39" t="s">
        <v>420</v>
      </c>
      <c r="U467" s="39"/>
      <c r="V467" s="165">
        <v>46325</v>
      </c>
      <c r="W467" s="39" t="s">
        <v>952</v>
      </c>
      <c r="X467" s="39" t="s">
        <v>36</v>
      </c>
      <c r="Y467" s="39"/>
      <c r="Z467" s="39"/>
      <c r="AA467" s="39"/>
      <c r="AB467" s="152" t="s">
        <v>3165</v>
      </c>
    </row>
    <row r="468" spans="1:28" ht="21.75" customHeight="1" x14ac:dyDescent="0.25">
      <c r="A468" s="143" t="s">
        <v>30</v>
      </c>
      <c r="B468" s="143" t="s">
        <v>31</v>
      </c>
      <c r="C468" s="142" t="s">
        <v>4</v>
      </c>
      <c r="D468" s="39" t="s">
        <v>52</v>
      </c>
      <c r="E468" s="39" t="s">
        <v>713</v>
      </c>
      <c r="F468" s="128" t="s">
        <v>571</v>
      </c>
      <c r="G468" s="142" t="s">
        <v>35</v>
      </c>
      <c r="H468" s="39" t="str">
        <f t="shared" si="52"/>
        <v>6105AK124-0000-ETMP-0060</v>
      </c>
      <c r="I468" s="39" t="str">
        <f t="shared" si="55"/>
        <v>Q24050972-09-0000-E-TMP-0060</v>
      </c>
      <c r="J468" s="39"/>
      <c r="K468" s="33" t="s">
        <v>36</v>
      </c>
      <c r="L468" s="39" t="s">
        <v>953</v>
      </c>
      <c r="M468" s="39" t="s">
        <v>715</v>
      </c>
      <c r="N468" s="33" t="str">
        <f t="shared" si="50"/>
        <v>General - Electrical Check list - Trenching and Underground Cable Installation - Form - Template</v>
      </c>
      <c r="O468" s="134"/>
      <c r="P468" s="134"/>
      <c r="Q468" s="33" t="str">
        <f>IFERROR(VLOOKUP(PPE_PH1_CDDL[[#This Row],[RDMC Document Number]],[3]Docs!$B:$F,4,0),"No Placeholder Yet")</f>
        <v>RES - Reserved Placeholder</v>
      </c>
      <c r="R468" s="33" t="str">
        <f>IFERROR(VLOOKUP(PPE_PH1_CDDL[[#This Row],[RDMC Document Number]],[3]Docs!$B:$F,5,0),"No Placeholder Yet")</f>
        <v>Pending</v>
      </c>
      <c r="S468" s="163">
        <f t="shared" si="54"/>
        <v>0</v>
      </c>
      <c r="T468" s="39" t="s">
        <v>420</v>
      </c>
      <c r="U468" s="39"/>
      <c r="V468" s="165">
        <v>46325</v>
      </c>
      <c r="W468" s="39" t="s">
        <v>954</v>
      </c>
      <c r="X468" s="33" t="s">
        <v>36</v>
      </c>
      <c r="Y468" s="39"/>
      <c r="Z468" s="39"/>
      <c r="AA468" s="39"/>
      <c r="AB468" s="152" t="s">
        <v>3165</v>
      </c>
    </row>
    <row r="469" spans="1:28" ht="21.75" customHeight="1" x14ac:dyDescent="0.25">
      <c r="A469" s="141" t="s">
        <v>30</v>
      </c>
      <c r="B469" s="141" t="s">
        <v>31</v>
      </c>
      <c r="C469" s="142" t="s">
        <v>4</v>
      </c>
      <c r="D469" s="39" t="s">
        <v>712</v>
      </c>
      <c r="E469" s="39" t="s">
        <v>713</v>
      </c>
      <c r="F469" s="128" t="s">
        <v>594</v>
      </c>
      <c r="G469" s="142" t="s">
        <v>35</v>
      </c>
      <c r="H469" s="39" t="str">
        <f t="shared" si="52"/>
        <v>6105AK124-0000-ITMP-0068</v>
      </c>
      <c r="I469" s="142" t="str">
        <f t="shared" ref="I469:I483" si="56">"Q24050972"&amp;"-"&amp;"10"&amp;"-"&amp;C469&amp;"-"&amp;D469&amp;"-"&amp;E469&amp;"-"&amp;F469</f>
        <v>Q24050972-10-0000-I-TMP-0068</v>
      </c>
      <c r="J469" s="39"/>
      <c r="K469" s="33" t="s">
        <v>36</v>
      </c>
      <c r="L469" s="39" t="s">
        <v>955</v>
      </c>
      <c r="M469" s="39" t="s">
        <v>715</v>
      </c>
      <c r="N469" s="33" t="str">
        <f t="shared" si="50"/>
        <v>General - Instrumentation Check list - Above Ground Cables - Form - Template</v>
      </c>
      <c r="O469" s="134"/>
      <c r="P469" s="134"/>
      <c r="Q469" s="33" t="str">
        <f>IFERROR(VLOOKUP(PPE_PH1_CDDL[[#This Row],[RDMC Document Number]],[3]Docs!$B:$F,4,0),"No Placeholder Yet")</f>
        <v>RES - Reserved Placeholder</v>
      </c>
      <c r="R469" s="33" t="str">
        <f>IFERROR(VLOOKUP(PPE_PH1_CDDL[[#This Row],[RDMC Document Number]],[3]Docs!$B:$F,5,0),"No Placeholder Yet")</f>
        <v>Pending</v>
      </c>
      <c r="S469" s="163">
        <f t="shared" si="54"/>
        <v>0</v>
      </c>
      <c r="T469" s="39" t="s">
        <v>420</v>
      </c>
      <c r="U469" s="39"/>
      <c r="V469" s="165">
        <v>46325</v>
      </c>
      <c r="W469" s="39" t="s">
        <v>956</v>
      </c>
      <c r="X469" s="39" t="s">
        <v>36</v>
      </c>
      <c r="Y469" s="39"/>
      <c r="Z469" s="39"/>
      <c r="AA469" s="39"/>
      <c r="AB469" s="152" t="s">
        <v>3165</v>
      </c>
    </row>
    <row r="470" spans="1:28" ht="21.75" customHeight="1" x14ac:dyDescent="0.25">
      <c r="A470" s="141" t="s">
        <v>30</v>
      </c>
      <c r="B470" s="141" t="s">
        <v>31</v>
      </c>
      <c r="C470" s="142" t="s">
        <v>4</v>
      </c>
      <c r="D470" s="39" t="s">
        <v>712</v>
      </c>
      <c r="E470" s="39" t="s">
        <v>713</v>
      </c>
      <c r="F470" s="128" t="s">
        <v>596</v>
      </c>
      <c r="G470" s="142" t="s">
        <v>35</v>
      </c>
      <c r="H470" s="39" t="str">
        <f t="shared" si="52"/>
        <v>6105AK124-0000-ITMP-0069</v>
      </c>
      <c r="I470" s="142" t="str">
        <f t="shared" si="56"/>
        <v>Q24050972-10-0000-I-TMP-0069</v>
      </c>
      <c r="J470" s="39"/>
      <c r="K470" s="39" t="s">
        <v>36</v>
      </c>
      <c r="L470" s="39" t="s">
        <v>957</v>
      </c>
      <c r="M470" s="162" t="s">
        <v>715</v>
      </c>
      <c r="N470" s="33" t="str">
        <f t="shared" si="50"/>
        <v>General - Instrumentation Check list - Control Valve Installation - Form - Template</v>
      </c>
      <c r="O470" s="134"/>
      <c r="P470" s="134"/>
      <c r="Q470" s="33" t="str">
        <f>IFERROR(VLOOKUP(PPE_PH1_CDDL[[#This Row],[RDMC Document Number]],[3]Docs!$B:$F,4,0),"No Placeholder Yet")</f>
        <v>RES - Reserved Placeholder</v>
      </c>
      <c r="R470" s="33" t="str">
        <f>IFERROR(VLOOKUP(PPE_PH1_CDDL[[#This Row],[RDMC Document Number]],[3]Docs!$B:$F,5,0),"No Placeholder Yet")</f>
        <v>Pending</v>
      </c>
      <c r="S470" s="163">
        <f t="shared" si="54"/>
        <v>0</v>
      </c>
      <c r="T470" s="39" t="s">
        <v>420</v>
      </c>
      <c r="U470" s="39"/>
      <c r="V470" s="165">
        <v>46325</v>
      </c>
      <c r="W470" s="39" t="s">
        <v>958</v>
      </c>
      <c r="X470" s="39" t="s">
        <v>36</v>
      </c>
      <c r="Y470" s="39"/>
      <c r="Z470" s="39"/>
      <c r="AA470" s="39"/>
      <c r="AB470" s="152" t="s">
        <v>3165</v>
      </c>
    </row>
    <row r="471" spans="1:28" ht="21.75" customHeight="1" x14ac:dyDescent="0.25">
      <c r="A471" s="143" t="s">
        <v>30</v>
      </c>
      <c r="B471" s="143" t="s">
        <v>31</v>
      </c>
      <c r="C471" s="142" t="s">
        <v>4</v>
      </c>
      <c r="D471" s="39" t="s">
        <v>712</v>
      </c>
      <c r="E471" s="39" t="s">
        <v>713</v>
      </c>
      <c r="F471" s="128" t="s">
        <v>598</v>
      </c>
      <c r="G471" s="142" t="s">
        <v>35</v>
      </c>
      <c r="H471" s="39" t="str">
        <f t="shared" si="52"/>
        <v>6105AK124-0000-ITMP-0070</v>
      </c>
      <c r="I471" s="142" t="str">
        <f t="shared" si="56"/>
        <v>Q24050972-10-0000-I-TMP-0070</v>
      </c>
      <c r="J471" s="39"/>
      <c r="K471" s="33" t="s">
        <v>36</v>
      </c>
      <c r="L471" s="156" t="s">
        <v>959</v>
      </c>
      <c r="M471" s="33" t="s">
        <v>715</v>
      </c>
      <c r="N471" s="33" t="str">
        <f t="shared" si="50"/>
        <v>General - Instrumentation Check list - Cable Ladder Inspection - Form - Template</v>
      </c>
      <c r="O471" s="134"/>
      <c r="P471" s="134"/>
      <c r="Q471" s="33" t="str">
        <f>IFERROR(VLOOKUP(PPE_PH1_CDDL[[#This Row],[RDMC Document Number]],[3]Docs!$B:$F,4,0),"No Placeholder Yet")</f>
        <v>RES - Reserved Placeholder</v>
      </c>
      <c r="R471" s="33" t="str">
        <f>IFERROR(VLOOKUP(PPE_PH1_CDDL[[#This Row],[RDMC Document Number]],[3]Docs!$B:$F,5,0),"No Placeholder Yet")</f>
        <v>Pending</v>
      </c>
      <c r="S471" s="163">
        <f t="shared" si="54"/>
        <v>0</v>
      </c>
      <c r="T471" s="39" t="s">
        <v>420</v>
      </c>
      <c r="U471" s="39"/>
      <c r="V471" s="165">
        <v>46325</v>
      </c>
      <c r="W471" s="39" t="s">
        <v>930</v>
      </c>
      <c r="X471" s="39" t="s">
        <v>36</v>
      </c>
      <c r="Y471" s="39"/>
      <c r="Z471" s="39"/>
      <c r="AA471" s="39"/>
      <c r="AB471" s="152" t="s">
        <v>3165</v>
      </c>
    </row>
    <row r="472" spans="1:28" ht="21.75" customHeight="1" x14ac:dyDescent="0.25">
      <c r="A472" s="141" t="s">
        <v>30</v>
      </c>
      <c r="B472" s="141" t="s">
        <v>31</v>
      </c>
      <c r="C472" s="181" t="s">
        <v>4</v>
      </c>
      <c r="D472" s="39" t="s">
        <v>712</v>
      </c>
      <c r="E472" s="39" t="s">
        <v>713</v>
      </c>
      <c r="F472" s="128" t="s">
        <v>600</v>
      </c>
      <c r="G472" s="142" t="s">
        <v>35</v>
      </c>
      <c r="H472" s="39" t="str">
        <f t="shared" si="52"/>
        <v>6105AK124-0000-ITMP-0071</v>
      </c>
      <c r="I472" s="142" t="str">
        <f t="shared" si="56"/>
        <v>Q24050972-10-0000-I-TMP-0071</v>
      </c>
      <c r="J472" s="39"/>
      <c r="K472" s="33" t="s">
        <v>36</v>
      </c>
      <c r="L472" s="39" t="s">
        <v>960</v>
      </c>
      <c r="M472" s="152" t="s">
        <v>715</v>
      </c>
      <c r="N472" s="33" t="str">
        <f t="shared" ref="N472:N535" si="57">K472&amp;" - "&amp;L472&amp;" - "&amp;M472</f>
        <v>General - Instrumentation Check list - DB Installation - Form - Template</v>
      </c>
      <c r="O472" s="134"/>
      <c r="P472" s="134"/>
      <c r="Q472" s="33" t="str">
        <f>IFERROR(VLOOKUP(PPE_PH1_CDDL[[#This Row],[RDMC Document Number]],[3]Docs!$B:$F,4,0),"No Placeholder Yet")</f>
        <v>RES - Reserved Placeholder</v>
      </c>
      <c r="R472" s="33" t="str">
        <f>IFERROR(VLOOKUP(PPE_PH1_CDDL[[#This Row],[RDMC Document Number]],[3]Docs!$B:$F,5,0),"No Placeholder Yet")</f>
        <v>Pending</v>
      </c>
      <c r="S472" s="163">
        <f t="shared" si="54"/>
        <v>0</v>
      </c>
      <c r="T472" s="39" t="s">
        <v>420</v>
      </c>
      <c r="U472" s="39"/>
      <c r="V472" s="165">
        <v>46325</v>
      </c>
      <c r="W472" s="39" t="s">
        <v>932</v>
      </c>
      <c r="X472" s="39" t="s">
        <v>36</v>
      </c>
      <c r="Y472" s="39"/>
      <c r="Z472" s="39"/>
      <c r="AA472" s="39"/>
      <c r="AB472" s="152" t="s">
        <v>3165</v>
      </c>
    </row>
    <row r="473" spans="1:28" ht="21.75" customHeight="1" x14ac:dyDescent="0.25">
      <c r="A473" s="180" t="s">
        <v>30</v>
      </c>
      <c r="B473" s="180" t="s">
        <v>31</v>
      </c>
      <c r="C473" s="181" t="s">
        <v>4</v>
      </c>
      <c r="D473" s="39" t="s">
        <v>712</v>
      </c>
      <c r="E473" s="39" t="s">
        <v>713</v>
      </c>
      <c r="F473" s="128" t="s">
        <v>602</v>
      </c>
      <c r="G473" s="142" t="s">
        <v>35</v>
      </c>
      <c r="H473" s="39" t="str">
        <f t="shared" si="52"/>
        <v>6105AK124-0000-ITMP-0072</v>
      </c>
      <c r="I473" s="142" t="str">
        <f t="shared" si="56"/>
        <v>Q24050972-10-0000-I-TMP-0072</v>
      </c>
      <c r="J473" s="39"/>
      <c r="K473" s="33" t="s">
        <v>36</v>
      </c>
      <c r="L473" s="39" t="s">
        <v>961</v>
      </c>
      <c r="M473" s="39" t="s">
        <v>715</v>
      </c>
      <c r="N473" s="33" t="str">
        <f t="shared" si="57"/>
        <v>General - Instrumentation Check list - Glanding and Termination of Cables - Form - Template</v>
      </c>
      <c r="O473" s="134"/>
      <c r="P473" s="134"/>
      <c r="Q473" s="33" t="str">
        <f>IFERROR(VLOOKUP(PPE_PH1_CDDL[[#This Row],[RDMC Document Number]],[3]Docs!$B:$F,4,0),"No Placeholder Yet")</f>
        <v>RES - Reserved Placeholder</v>
      </c>
      <c r="R473" s="33" t="str">
        <f>IFERROR(VLOOKUP(PPE_PH1_CDDL[[#This Row],[RDMC Document Number]],[3]Docs!$B:$F,5,0),"No Placeholder Yet")</f>
        <v>Pending</v>
      </c>
      <c r="S473" s="163">
        <f t="shared" si="54"/>
        <v>0</v>
      </c>
      <c r="T473" s="39" t="s">
        <v>420</v>
      </c>
      <c r="U473" s="39"/>
      <c r="V473" s="165">
        <v>46325</v>
      </c>
      <c r="W473" s="39" t="s">
        <v>934</v>
      </c>
      <c r="X473" s="39" t="s">
        <v>36</v>
      </c>
      <c r="Y473" s="39"/>
      <c r="Z473" s="39"/>
      <c r="AA473" s="39"/>
      <c r="AB473" s="152" t="s">
        <v>3165</v>
      </c>
    </row>
    <row r="474" spans="1:28" ht="21.75" customHeight="1" x14ac:dyDescent="0.25">
      <c r="A474" s="180" t="s">
        <v>30</v>
      </c>
      <c r="B474" s="180" t="s">
        <v>31</v>
      </c>
      <c r="C474" s="142" t="s">
        <v>4</v>
      </c>
      <c r="D474" s="39" t="s">
        <v>712</v>
      </c>
      <c r="E474" s="33" t="s">
        <v>713</v>
      </c>
      <c r="F474" s="128" t="s">
        <v>604</v>
      </c>
      <c r="G474" s="142" t="s">
        <v>35</v>
      </c>
      <c r="H474" s="39" t="str">
        <f t="shared" si="52"/>
        <v>6105AK124-0000-ITMP-0073</v>
      </c>
      <c r="I474" s="142" t="str">
        <f t="shared" si="56"/>
        <v>Q24050972-10-0000-I-TMP-0073</v>
      </c>
      <c r="J474" s="39"/>
      <c r="K474" s="33" t="s">
        <v>36</v>
      </c>
      <c r="L474" s="39" t="s">
        <v>962</v>
      </c>
      <c r="M474" s="39" t="s">
        <v>715</v>
      </c>
      <c r="N474" s="33" t="str">
        <f t="shared" si="57"/>
        <v>General - Instrumentation Check list - Field Installed Level Transmitter - Form - Template</v>
      </c>
      <c r="O474" s="134"/>
      <c r="P474" s="134"/>
      <c r="Q474" s="33" t="str">
        <f>IFERROR(VLOOKUP(PPE_PH1_CDDL[[#This Row],[RDMC Document Number]],[3]Docs!$B:$F,4,0),"No Placeholder Yet")</f>
        <v>RES - Reserved Placeholder</v>
      </c>
      <c r="R474" s="33" t="str">
        <f>IFERROR(VLOOKUP(PPE_PH1_CDDL[[#This Row],[RDMC Document Number]],[3]Docs!$B:$F,5,0),"No Placeholder Yet")</f>
        <v>Pending</v>
      </c>
      <c r="S474" s="163">
        <f t="shared" si="54"/>
        <v>0</v>
      </c>
      <c r="T474" s="39" t="s">
        <v>420</v>
      </c>
      <c r="U474" s="39"/>
      <c r="V474" s="165">
        <v>46325</v>
      </c>
      <c r="W474" s="39" t="s">
        <v>936</v>
      </c>
      <c r="X474" s="39" t="s">
        <v>36</v>
      </c>
      <c r="Y474" s="39"/>
      <c r="Z474" s="39"/>
      <c r="AA474" s="39"/>
      <c r="AB474" s="152" t="s">
        <v>3165</v>
      </c>
    </row>
    <row r="475" spans="1:28" ht="21.75" customHeight="1" x14ac:dyDescent="0.25">
      <c r="A475" s="141" t="s">
        <v>30</v>
      </c>
      <c r="B475" s="141" t="s">
        <v>31</v>
      </c>
      <c r="C475" s="141" t="s">
        <v>4</v>
      </c>
      <c r="D475" s="33" t="s">
        <v>712</v>
      </c>
      <c r="E475" s="33" t="s">
        <v>713</v>
      </c>
      <c r="F475" s="34" t="s">
        <v>606</v>
      </c>
      <c r="G475" s="142" t="s">
        <v>35</v>
      </c>
      <c r="H475" s="33" t="str">
        <f t="shared" si="52"/>
        <v>6105AK124-0000-ITMP-0074</v>
      </c>
      <c r="I475" s="142" t="str">
        <f t="shared" si="56"/>
        <v>Q24050972-10-0000-I-TMP-0074</v>
      </c>
      <c r="J475" s="39"/>
      <c r="K475" s="33" t="s">
        <v>36</v>
      </c>
      <c r="L475" s="33" t="s">
        <v>963</v>
      </c>
      <c r="M475" s="37" t="s">
        <v>715</v>
      </c>
      <c r="N475" s="33" t="str">
        <f t="shared" si="57"/>
        <v>General - Instrumentation Check list - JB Installation - Form - Template</v>
      </c>
      <c r="O475" s="132"/>
      <c r="P475" s="132"/>
      <c r="Q475" s="33" t="str">
        <f>IFERROR(VLOOKUP(PPE_PH1_CDDL[[#This Row],[RDMC Document Number]],[3]Docs!$B:$F,4,0),"No Placeholder Yet")</f>
        <v>RES - Reserved Placeholder</v>
      </c>
      <c r="R475" s="33" t="str">
        <f>IFERROR(VLOOKUP(PPE_PH1_CDDL[[#This Row],[RDMC Document Number]],[3]Docs!$B:$F,5,0),"No Placeholder Yet")</f>
        <v>Pending</v>
      </c>
      <c r="S475" s="163">
        <f t="shared" si="54"/>
        <v>0</v>
      </c>
      <c r="T475" s="39" t="s">
        <v>420</v>
      </c>
      <c r="U475" s="33"/>
      <c r="V475" s="165">
        <v>46325</v>
      </c>
      <c r="W475" s="33" t="s">
        <v>938</v>
      </c>
      <c r="X475" s="33" t="s">
        <v>36</v>
      </c>
      <c r="Y475" s="33"/>
      <c r="Z475" s="33"/>
      <c r="AA475" s="39"/>
      <c r="AB475" s="152" t="s">
        <v>3165</v>
      </c>
    </row>
    <row r="476" spans="1:28" ht="21.75" customHeight="1" x14ac:dyDescent="0.25">
      <c r="A476" s="141" t="s">
        <v>30</v>
      </c>
      <c r="B476" s="141" t="s">
        <v>31</v>
      </c>
      <c r="C476" s="181" t="s">
        <v>4</v>
      </c>
      <c r="D476" s="39" t="s">
        <v>712</v>
      </c>
      <c r="E476" s="39" t="s">
        <v>713</v>
      </c>
      <c r="F476" s="153" t="s">
        <v>608</v>
      </c>
      <c r="G476" s="182" t="s">
        <v>35</v>
      </c>
      <c r="H476" s="39" t="str">
        <f t="shared" si="52"/>
        <v>6105AK124-0000-ITMP-0075</v>
      </c>
      <c r="I476" s="142" t="str">
        <f t="shared" si="56"/>
        <v>Q24050972-10-0000-I-TMP-0075</v>
      </c>
      <c r="J476" s="155"/>
      <c r="K476" s="33" t="s">
        <v>36</v>
      </c>
      <c r="L476" s="161" t="s">
        <v>964</v>
      </c>
      <c r="M476" s="33" t="s">
        <v>715</v>
      </c>
      <c r="N476" s="33" t="str">
        <f t="shared" si="57"/>
        <v>General - Instrumentation Check list - Field Installed Transmitter - Form - Template</v>
      </c>
      <c r="O476" s="132"/>
      <c r="P476" s="132"/>
      <c r="Q476" s="33" t="str">
        <f>IFERROR(VLOOKUP(PPE_PH1_CDDL[[#This Row],[RDMC Document Number]],[3]Docs!$B:$F,4,0),"No Placeholder Yet")</f>
        <v>RES - Reserved Placeholder</v>
      </c>
      <c r="R476" s="33" t="str">
        <f>IFERROR(VLOOKUP(PPE_PH1_CDDL[[#This Row],[RDMC Document Number]],[3]Docs!$B:$F,5,0),"No Placeholder Yet")</f>
        <v>Pending</v>
      </c>
      <c r="S476" s="163">
        <f t="shared" si="54"/>
        <v>0</v>
      </c>
      <c r="T476" s="39" t="s">
        <v>420</v>
      </c>
      <c r="U476" s="33"/>
      <c r="V476" s="165">
        <v>46325</v>
      </c>
      <c r="W476" s="33" t="s">
        <v>940</v>
      </c>
      <c r="X476" s="39" t="s">
        <v>36</v>
      </c>
      <c r="Y476" s="39"/>
      <c r="Z476" s="152"/>
      <c r="AA476" s="39"/>
      <c r="AB476" s="152" t="s">
        <v>3165</v>
      </c>
    </row>
    <row r="477" spans="1:28" ht="21.75" customHeight="1" x14ac:dyDescent="0.25">
      <c r="A477" s="141" t="s">
        <v>30</v>
      </c>
      <c r="B477" s="141" t="s">
        <v>31</v>
      </c>
      <c r="C477" s="181" t="s">
        <v>4</v>
      </c>
      <c r="D477" s="39" t="s">
        <v>712</v>
      </c>
      <c r="E477" s="39" t="s">
        <v>713</v>
      </c>
      <c r="F477" s="128" t="s">
        <v>610</v>
      </c>
      <c r="G477" s="142" t="s">
        <v>35</v>
      </c>
      <c r="H477" s="39" t="str">
        <f t="shared" si="52"/>
        <v>6105AK124-0000-ITMP-0076</v>
      </c>
      <c r="I477" s="142" t="str">
        <f t="shared" si="56"/>
        <v>Q24050972-10-0000-I-TMP-0076</v>
      </c>
      <c r="J477" s="156"/>
      <c r="K477" s="33" t="s">
        <v>36</v>
      </c>
      <c r="L477" s="33" t="s">
        <v>965</v>
      </c>
      <c r="M477" s="160" t="s">
        <v>715</v>
      </c>
      <c r="N477" s="33" t="str">
        <f t="shared" si="57"/>
        <v>General - Instrumentation Check list - Manufacture and Installation Cable Rack - Form - Template</v>
      </c>
      <c r="O477" s="132"/>
      <c r="P477" s="132"/>
      <c r="Q477" s="33" t="str">
        <f>IFERROR(VLOOKUP(PPE_PH1_CDDL[[#This Row],[RDMC Document Number]],[3]Docs!$B:$F,4,0),"No Placeholder Yet")</f>
        <v>RES - Reserved Placeholder</v>
      </c>
      <c r="R477" s="33" t="str">
        <f>IFERROR(VLOOKUP(PPE_PH1_CDDL[[#This Row],[RDMC Document Number]],[3]Docs!$B:$F,5,0),"No Placeholder Yet")</f>
        <v>Pending</v>
      </c>
      <c r="S477" s="163">
        <f t="shared" si="54"/>
        <v>0</v>
      </c>
      <c r="T477" s="39" t="s">
        <v>420</v>
      </c>
      <c r="U477" s="33"/>
      <c r="V477" s="165">
        <v>46325</v>
      </c>
      <c r="W477" s="33" t="s">
        <v>942</v>
      </c>
      <c r="X477" s="33" t="s">
        <v>36</v>
      </c>
      <c r="Y477" s="157"/>
      <c r="Z477" s="39"/>
      <c r="AA477" s="39"/>
      <c r="AB477" s="152" t="s">
        <v>3165</v>
      </c>
    </row>
    <row r="478" spans="1:28" ht="21.75" customHeight="1" x14ac:dyDescent="0.25">
      <c r="A478" s="143" t="s">
        <v>30</v>
      </c>
      <c r="B478" s="143" t="s">
        <v>31</v>
      </c>
      <c r="C478" s="142" t="s">
        <v>4</v>
      </c>
      <c r="D478" s="39" t="s">
        <v>712</v>
      </c>
      <c r="E478" s="39" t="s">
        <v>713</v>
      </c>
      <c r="F478" s="128" t="s">
        <v>612</v>
      </c>
      <c r="G478" s="142" t="s">
        <v>35</v>
      </c>
      <c r="H478" s="39" t="str">
        <f t="shared" si="52"/>
        <v>6105AK124-0000-ITMP-0077</v>
      </c>
      <c r="I478" s="142" t="str">
        <f t="shared" si="56"/>
        <v>Q24050972-10-0000-I-TMP-0077</v>
      </c>
      <c r="J478" s="39"/>
      <c r="K478" s="33" t="s">
        <v>36</v>
      </c>
      <c r="L478" s="152" t="s">
        <v>966</v>
      </c>
      <c r="M478" s="152" t="s">
        <v>715</v>
      </c>
      <c r="N478" s="33" t="str">
        <f t="shared" si="57"/>
        <v>General - Instrumentation Check list - Flow Transmitter - Form - Template</v>
      </c>
      <c r="O478" s="154"/>
      <c r="P478" s="154"/>
      <c r="Q478" s="33" t="str">
        <f>IFERROR(VLOOKUP(PPE_PH1_CDDL[[#This Row],[RDMC Document Number]],[3]Docs!$B:$F,4,0),"No Placeholder Yet")</f>
        <v>RES - Reserved Placeholder</v>
      </c>
      <c r="R478" s="33" t="str">
        <f>IFERROR(VLOOKUP(PPE_PH1_CDDL[[#This Row],[RDMC Document Number]],[3]Docs!$B:$F,5,0),"No Placeholder Yet")</f>
        <v>Pending</v>
      </c>
      <c r="S478" s="163">
        <f t="shared" si="54"/>
        <v>0</v>
      </c>
      <c r="T478" s="152" t="s">
        <v>420</v>
      </c>
      <c r="U478" s="152"/>
      <c r="V478" s="165">
        <v>46325</v>
      </c>
      <c r="W478" s="152" t="s">
        <v>967</v>
      </c>
      <c r="X478" s="152" t="s">
        <v>36</v>
      </c>
      <c r="Y478" s="39"/>
      <c r="Z478" s="39"/>
      <c r="AA478" s="39"/>
      <c r="AB478" s="152" t="s">
        <v>3165</v>
      </c>
    </row>
    <row r="479" spans="1:28" ht="21.75" customHeight="1" x14ac:dyDescent="0.25">
      <c r="A479" s="143" t="s">
        <v>30</v>
      </c>
      <c r="B479" s="143" t="s">
        <v>31</v>
      </c>
      <c r="C479" s="142" t="s">
        <v>4</v>
      </c>
      <c r="D479" s="39" t="s">
        <v>712</v>
      </c>
      <c r="E479" s="39" t="s">
        <v>713</v>
      </c>
      <c r="F479" s="128" t="s">
        <v>614</v>
      </c>
      <c r="G479" s="142" t="s">
        <v>35</v>
      </c>
      <c r="H479" s="39" t="str">
        <f t="shared" si="52"/>
        <v>6105AK124-0000-ITMP-0078</v>
      </c>
      <c r="I479" s="142" t="str">
        <f t="shared" si="56"/>
        <v>Q24050972-10-0000-I-TMP-0078</v>
      </c>
      <c r="J479" s="39"/>
      <c r="K479" s="33" t="s">
        <v>36</v>
      </c>
      <c r="L479" s="39" t="s">
        <v>968</v>
      </c>
      <c r="M479" s="39" t="s">
        <v>715</v>
      </c>
      <c r="N479" s="33" t="str">
        <f t="shared" si="57"/>
        <v>General - Instrumentation Check list - Instrument Tubing - Form - Template</v>
      </c>
      <c r="O479" s="134"/>
      <c r="P479" s="134"/>
      <c r="Q479" s="33" t="str">
        <f>IFERROR(VLOOKUP(PPE_PH1_CDDL[[#This Row],[RDMC Document Number]],[3]Docs!$B:$F,4,0),"No Placeholder Yet")</f>
        <v>RES - Reserved Placeholder</v>
      </c>
      <c r="R479" s="33" t="str">
        <f>IFERROR(VLOOKUP(PPE_PH1_CDDL[[#This Row],[RDMC Document Number]],[3]Docs!$B:$F,5,0),"No Placeholder Yet")</f>
        <v>Pending</v>
      </c>
      <c r="S479" s="163">
        <f t="shared" si="54"/>
        <v>0</v>
      </c>
      <c r="T479" s="39" t="s">
        <v>420</v>
      </c>
      <c r="U479" s="39"/>
      <c r="V479" s="165">
        <v>46325</v>
      </c>
      <c r="W479" s="39" t="s">
        <v>946</v>
      </c>
      <c r="X479" s="39" t="s">
        <v>36</v>
      </c>
      <c r="Y479" s="39"/>
      <c r="Z479" s="39"/>
      <c r="AA479" s="39"/>
      <c r="AB479" s="152" t="s">
        <v>3165</v>
      </c>
    </row>
    <row r="480" spans="1:28" ht="21.75" customHeight="1" x14ac:dyDescent="0.25">
      <c r="A480" s="143" t="s">
        <v>30</v>
      </c>
      <c r="B480" s="143" t="s">
        <v>31</v>
      </c>
      <c r="C480" s="142" t="s">
        <v>4</v>
      </c>
      <c r="D480" s="39" t="s">
        <v>712</v>
      </c>
      <c r="E480" s="39" t="s">
        <v>713</v>
      </c>
      <c r="F480" s="128" t="s">
        <v>616</v>
      </c>
      <c r="G480" s="142" t="s">
        <v>35</v>
      </c>
      <c r="H480" s="39" t="str">
        <f t="shared" si="52"/>
        <v>6105AK124-0000-ITMP-0079</v>
      </c>
      <c r="I480" s="142" t="str">
        <f t="shared" si="56"/>
        <v>Q24050972-10-0000-I-TMP-0079</v>
      </c>
      <c r="J480" s="39"/>
      <c r="K480" s="33" t="s">
        <v>36</v>
      </c>
      <c r="L480" s="39" t="s">
        <v>969</v>
      </c>
      <c r="M480" s="39" t="s">
        <v>715</v>
      </c>
      <c r="N480" s="33" t="str">
        <f t="shared" si="57"/>
        <v>General - Instrumentation Check list - Stand Station Installation - Form - Template</v>
      </c>
      <c r="O480" s="134"/>
      <c r="P480" s="134"/>
      <c r="Q480" s="33" t="str">
        <f>IFERROR(VLOOKUP(PPE_PH1_CDDL[[#This Row],[RDMC Document Number]],[3]Docs!$B:$F,4,0),"No Placeholder Yet")</f>
        <v>RES - Reserved Placeholder</v>
      </c>
      <c r="R480" s="33" t="str">
        <f>IFERROR(VLOOKUP(PPE_PH1_CDDL[[#This Row],[RDMC Document Number]],[3]Docs!$B:$F,5,0),"No Placeholder Yet")</f>
        <v>Pending</v>
      </c>
      <c r="S480" s="163">
        <f t="shared" si="54"/>
        <v>0</v>
      </c>
      <c r="T480" s="39" t="s">
        <v>420</v>
      </c>
      <c r="U480" s="39"/>
      <c r="V480" s="165">
        <v>46325</v>
      </c>
      <c r="W480" s="39" t="s">
        <v>948</v>
      </c>
      <c r="X480" s="39" t="s">
        <v>36</v>
      </c>
      <c r="Y480" s="39"/>
      <c r="Z480" s="39"/>
      <c r="AA480" s="39"/>
      <c r="AB480" s="152" t="s">
        <v>3165</v>
      </c>
    </row>
    <row r="481" spans="1:28" ht="21.75" customHeight="1" x14ac:dyDescent="0.25">
      <c r="A481" s="143" t="s">
        <v>30</v>
      </c>
      <c r="B481" s="143" t="s">
        <v>31</v>
      </c>
      <c r="C481" s="142" t="s">
        <v>4</v>
      </c>
      <c r="D481" s="39" t="s">
        <v>712</v>
      </c>
      <c r="E481" s="39" t="s">
        <v>713</v>
      </c>
      <c r="F481" s="128" t="s">
        <v>618</v>
      </c>
      <c r="G481" s="142" t="s">
        <v>35</v>
      </c>
      <c r="H481" s="39" t="str">
        <f t="shared" si="52"/>
        <v>6105AK124-0000-ITMP-0080</v>
      </c>
      <c r="I481" s="142" t="str">
        <f t="shared" si="56"/>
        <v>Q24050972-10-0000-I-TMP-0080</v>
      </c>
      <c r="J481" s="39"/>
      <c r="K481" s="33" t="s">
        <v>36</v>
      </c>
      <c r="L481" s="39" t="s">
        <v>970</v>
      </c>
      <c r="M481" s="39" t="s">
        <v>715</v>
      </c>
      <c r="N481" s="33" t="str">
        <f t="shared" si="57"/>
        <v>General - Instrumentation Check list - Pressure Switch Installation - Forms - Template</v>
      </c>
      <c r="O481" s="134"/>
      <c r="P481" s="134"/>
      <c r="Q481" s="33" t="str">
        <f>IFERROR(VLOOKUP(PPE_PH1_CDDL[[#This Row],[RDMC Document Number]],[3]Docs!$B:$F,4,0),"No Placeholder Yet")</f>
        <v>RES - Reserved Placeholder</v>
      </c>
      <c r="R481" s="33" t="str">
        <f>IFERROR(VLOOKUP(PPE_PH1_CDDL[[#This Row],[RDMC Document Number]],[3]Docs!$B:$F,5,0),"No Placeholder Yet")</f>
        <v>Pending</v>
      </c>
      <c r="S481" s="163">
        <f t="shared" si="54"/>
        <v>0</v>
      </c>
      <c r="T481" s="39" t="s">
        <v>420</v>
      </c>
      <c r="U481" s="39"/>
      <c r="V481" s="165">
        <v>46325</v>
      </c>
      <c r="W481" s="39" t="s">
        <v>950</v>
      </c>
      <c r="X481" s="39" t="s">
        <v>36</v>
      </c>
      <c r="Y481" s="39"/>
      <c r="Z481" s="39"/>
      <c r="AA481" s="39"/>
      <c r="AB481" s="152" t="s">
        <v>3165</v>
      </c>
    </row>
    <row r="482" spans="1:28" ht="21.75" customHeight="1" x14ac:dyDescent="0.25">
      <c r="A482" s="143" t="s">
        <v>30</v>
      </c>
      <c r="B482" s="143" t="s">
        <v>31</v>
      </c>
      <c r="C482" s="142" t="s">
        <v>4</v>
      </c>
      <c r="D482" s="39" t="s">
        <v>712</v>
      </c>
      <c r="E482" s="39" t="s">
        <v>713</v>
      </c>
      <c r="F482" s="128" t="s">
        <v>620</v>
      </c>
      <c r="G482" s="142" t="s">
        <v>35</v>
      </c>
      <c r="H482" s="39" t="str">
        <f t="shared" si="52"/>
        <v>6105AK124-0000-ITMP-0081</v>
      </c>
      <c r="I482" s="142" t="str">
        <f t="shared" si="56"/>
        <v>Q24050972-10-0000-I-TMP-0081</v>
      </c>
      <c r="J482" s="39"/>
      <c r="K482" s="33" t="s">
        <v>36</v>
      </c>
      <c r="L482" s="39" t="s">
        <v>971</v>
      </c>
      <c r="M482" s="39" t="s">
        <v>715</v>
      </c>
      <c r="N482" s="33" t="str">
        <f t="shared" si="57"/>
        <v>General - Instrumentation Checklist - Instrument Installation - Form - Template</v>
      </c>
      <c r="O482" s="134"/>
      <c r="P482" s="134"/>
      <c r="Q482" s="33" t="str">
        <f>IFERROR(VLOOKUP(PPE_PH1_CDDL[[#This Row],[RDMC Document Number]],[3]Docs!$B:$F,4,0),"No Placeholder Yet")</f>
        <v>RES - Reserved Placeholder</v>
      </c>
      <c r="R482" s="33" t="str">
        <f>IFERROR(VLOOKUP(PPE_PH1_CDDL[[#This Row],[RDMC Document Number]],[3]Docs!$B:$F,5,0),"No Placeholder Yet")</f>
        <v>Pending</v>
      </c>
      <c r="S482" s="163">
        <f t="shared" si="54"/>
        <v>0</v>
      </c>
      <c r="T482" s="39" t="s">
        <v>420</v>
      </c>
      <c r="U482" s="39"/>
      <c r="V482" s="165">
        <v>46325</v>
      </c>
      <c r="W482" s="39" t="s">
        <v>952</v>
      </c>
      <c r="X482" s="39" t="s">
        <v>36</v>
      </c>
      <c r="Y482" s="39"/>
      <c r="Z482" s="39"/>
      <c r="AA482" s="39"/>
      <c r="AB482" s="152" t="s">
        <v>3165</v>
      </c>
    </row>
    <row r="483" spans="1:28" ht="21.75" customHeight="1" x14ac:dyDescent="0.25">
      <c r="A483" s="143" t="s">
        <v>30</v>
      </c>
      <c r="B483" s="143" t="s">
        <v>31</v>
      </c>
      <c r="C483" s="142" t="s">
        <v>4</v>
      </c>
      <c r="D483" s="39" t="s">
        <v>712</v>
      </c>
      <c r="E483" s="39" t="s">
        <v>713</v>
      </c>
      <c r="F483" s="128" t="s">
        <v>622</v>
      </c>
      <c r="G483" s="142" t="s">
        <v>35</v>
      </c>
      <c r="H483" s="39" t="str">
        <f t="shared" si="52"/>
        <v>6105AK124-0000-ITMP-0082</v>
      </c>
      <c r="I483" s="142" t="str">
        <f t="shared" si="56"/>
        <v>Q24050972-10-0000-I-TMP-0082</v>
      </c>
      <c r="J483" s="39"/>
      <c r="K483" s="33" t="s">
        <v>36</v>
      </c>
      <c r="L483" s="39" t="s">
        <v>972</v>
      </c>
      <c r="M483" s="39" t="s">
        <v>715</v>
      </c>
      <c r="N483" s="33" t="str">
        <f t="shared" si="57"/>
        <v>General - Instrumentation Check list - Trenching and Underground Cable Installation - Form - Template</v>
      </c>
      <c r="O483" s="134"/>
      <c r="P483" s="134"/>
      <c r="Q483" s="33" t="str">
        <f>IFERROR(VLOOKUP(PPE_PH1_CDDL[[#This Row],[RDMC Document Number]],[3]Docs!$B:$F,4,0),"No Placeholder Yet")</f>
        <v>RES - Reserved Placeholder</v>
      </c>
      <c r="R483" s="33" t="str">
        <f>IFERROR(VLOOKUP(PPE_PH1_CDDL[[#This Row],[RDMC Document Number]],[3]Docs!$B:$F,5,0),"No Placeholder Yet")</f>
        <v>Pending</v>
      </c>
      <c r="S483" s="163">
        <f t="shared" si="54"/>
        <v>0</v>
      </c>
      <c r="T483" s="39" t="s">
        <v>420</v>
      </c>
      <c r="U483" s="39"/>
      <c r="V483" s="165">
        <v>46325</v>
      </c>
      <c r="W483" s="39" t="s">
        <v>954</v>
      </c>
      <c r="X483" s="39" t="s">
        <v>36</v>
      </c>
      <c r="Y483" s="39"/>
      <c r="Z483" s="39"/>
      <c r="AA483" s="39"/>
      <c r="AB483" s="152" t="s">
        <v>3165</v>
      </c>
    </row>
    <row r="484" spans="1:28" ht="21.75" customHeight="1" x14ac:dyDescent="0.25">
      <c r="A484" s="143" t="s">
        <v>30</v>
      </c>
      <c r="B484" s="143" t="s">
        <v>31</v>
      </c>
      <c r="C484" s="142" t="s">
        <v>4</v>
      </c>
      <c r="D484" s="39" t="s">
        <v>973</v>
      </c>
      <c r="E484" s="39" t="s">
        <v>713</v>
      </c>
      <c r="F484" s="128" t="s">
        <v>34</v>
      </c>
      <c r="G484" s="142" t="s">
        <v>35</v>
      </c>
      <c r="H484" s="39" t="str">
        <f t="shared" si="52"/>
        <v>6105AK124-0000-FTMP-0001</v>
      </c>
      <c r="I484" s="39" t="str">
        <f t="shared" ref="I484:I493" si="58">"Q24050972"&amp;"-"&amp;"09"&amp;"-"&amp;C484&amp;"-"&amp;D484&amp;"-"&amp;E484&amp;"-"&amp;F484</f>
        <v>Q24050972-09-0000-F-TMP-0001</v>
      </c>
      <c r="J484" s="39"/>
      <c r="K484" s="33" t="s">
        <v>36</v>
      </c>
      <c r="L484" s="39" t="s">
        <v>974</v>
      </c>
      <c r="M484" s="39" t="s">
        <v>715</v>
      </c>
      <c r="N484" s="33" t="str">
        <f t="shared" si="57"/>
        <v>General - Check List - Manhole and Splice for FOC Installation - Form - Template</v>
      </c>
      <c r="O484" s="134"/>
      <c r="P484" s="134"/>
      <c r="Q484" s="33" t="str">
        <f>IFERROR(VLOOKUP(PPE_PH1_CDDL[[#This Row],[RDMC Document Number]],[3]Docs!$B:$F,4,0),"No Placeholder Yet")</f>
        <v>RES - Reserved Placeholder</v>
      </c>
      <c r="R484" s="33" t="str">
        <f>IFERROR(VLOOKUP(PPE_PH1_CDDL[[#This Row],[RDMC Document Number]],[3]Docs!$B:$F,5,0),"No Placeholder Yet")</f>
        <v>Pending</v>
      </c>
      <c r="S484" s="163">
        <f t="shared" ref="S484:S515" si="59">IF(AND(O484&lt;&gt;"",P484&lt;&gt;"",R484="Approved"),100%,
 IF(AND(O484&lt;&gt;"",P484&lt;&gt;""),66.67%,
 IF(O484&lt;&gt;"",33.33%,
 0)))</f>
        <v>0</v>
      </c>
      <c r="T484" s="39" t="s">
        <v>420</v>
      </c>
      <c r="U484" s="39"/>
      <c r="V484" s="165">
        <v>46325</v>
      </c>
      <c r="W484" s="39" t="s">
        <v>975</v>
      </c>
      <c r="X484" s="39" t="s">
        <v>36</v>
      </c>
      <c r="Y484" s="39"/>
      <c r="Z484" s="39"/>
      <c r="AA484" s="39"/>
      <c r="AB484" s="152" t="s">
        <v>3165</v>
      </c>
    </row>
    <row r="485" spans="1:28" ht="21.75" customHeight="1" x14ac:dyDescent="0.25">
      <c r="A485" s="143" t="s">
        <v>30</v>
      </c>
      <c r="B485" s="143" t="s">
        <v>31</v>
      </c>
      <c r="C485" s="142" t="s">
        <v>4</v>
      </c>
      <c r="D485" s="39" t="s">
        <v>42</v>
      </c>
      <c r="E485" s="39" t="s">
        <v>713</v>
      </c>
      <c r="F485" s="128" t="s">
        <v>34</v>
      </c>
      <c r="G485" s="142" t="s">
        <v>35</v>
      </c>
      <c r="H485" s="39" t="str">
        <f t="shared" si="52"/>
        <v>6105AK124-0000-GTMP-0001</v>
      </c>
      <c r="I485" s="39" t="str">
        <f t="shared" si="58"/>
        <v>Q24050972-09-0000-G-TMP-0001</v>
      </c>
      <c r="J485" s="39"/>
      <c r="K485" s="33" t="s">
        <v>36</v>
      </c>
      <c r="L485" s="39" t="s">
        <v>976</v>
      </c>
      <c r="M485" s="39" t="s">
        <v>715</v>
      </c>
      <c r="N485" s="33" t="str">
        <f t="shared" si="57"/>
        <v>General - Check list - Punch List - Form - Template</v>
      </c>
      <c r="O485" s="134"/>
      <c r="P485" s="134"/>
      <c r="Q485" s="33" t="str">
        <f>IFERROR(VLOOKUP(PPE_PH1_CDDL[[#This Row],[RDMC Document Number]],[3]Docs!$B:$F,4,0),"No Placeholder Yet")</f>
        <v>RES - Reserved Placeholder</v>
      </c>
      <c r="R485" s="33" t="str">
        <f>IFERROR(VLOOKUP(PPE_PH1_CDDL[[#This Row],[RDMC Document Number]],[3]Docs!$B:$F,5,0),"No Placeholder Yet")</f>
        <v>Pending</v>
      </c>
      <c r="S485" s="163">
        <f t="shared" si="59"/>
        <v>0</v>
      </c>
      <c r="T485" s="39" t="s">
        <v>420</v>
      </c>
      <c r="U485" s="39"/>
      <c r="V485" s="165">
        <v>46325</v>
      </c>
      <c r="W485" s="39" t="s">
        <v>977</v>
      </c>
      <c r="X485" s="39" t="s">
        <v>36</v>
      </c>
      <c r="Y485" s="39"/>
      <c r="Z485" s="39"/>
      <c r="AA485" s="39"/>
      <c r="AB485" s="152" t="s">
        <v>3165</v>
      </c>
    </row>
    <row r="486" spans="1:28" ht="21.75" customHeight="1" x14ac:dyDescent="0.25">
      <c r="A486" s="143" t="s">
        <v>30</v>
      </c>
      <c r="B486" s="143" t="s">
        <v>31</v>
      </c>
      <c r="C486" s="142" t="s">
        <v>4</v>
      </c>
      <c r="D486" s="39" t="s">
        <v>52</v>
      </c>
      <c r="E486" s="39" t="s">
        <v>713</v>
      </c>
      <c r="F486" s="128" t="s">
        <v>574</v>
      </c>
      <c r="G486" s="142" t="s">
        <v>35</v>
      </c>
      <c r="H486" s="39" t="str">
        <f t="shared" si="52"/>
        <v>6105AK124-0000-ETMP-0061</v>
      </c>
      <c r="I486" s="39" t="str">
        <f t="shared" si="58"/>
        <v>Q24050972-09-0000-E-TMP-0061</v>
      </c>
      <c r="J486" s="39"/>
      <c r="K486" s="33" t="s">
        <v>36</v>
      </c>
      <c r="L486" s="39" t="s">
        <v>978</v>
      </c>
      <c r="M486" s="39" t="s">
        <v>715</v>
      </c>
      <c r="N486" s="33" t="str">
        <f t="shared" si="57"/>
        <v>General - ITP  Motor Cable Installation - Template</v>
      </c>
      <c r="O486" s="134"/>
      <c r="P486" s="134"/>
      <c r="Q486" s="33" t="str">
        <f>IFERROR(VLOOKUP(PPE_PH1_CDDL[[#This Row],[RDMC Document Number]],[3]Docs!$B:$F,4,0),"No Placeholder Yet")</f>
        <v>RES - Reserved Placeholder</v>
      </c>
      <c r="R486" s="33" t="str">
        <f>IFERROR(VLOOKUP(PPE_PH1_CDDL[[#This Row],[RDMC Document Number]],[3]Docs!$B:$F,5,0),"No Placeholder Yet")</f>
        <v>Pending</v>
      </c>
      <c r="S486" s="163">
        <f t="shared" si="59"/>
        <v>0</v>
      </c>
      <c r="T486" s="152" t="s">
        <v>420</v>
      </c>
      <c r="U486" s="39"/>
      <c r="V486" s="165">
        <v>46325</v>
      </c>
      <c r="W486" s="39" t="s">
        <v>978</v>
      </c>
      <c r="X486" s="39" t="s">
        <v>36</v>
      </c>
      <c r="Y486" s="39"/>
      <c r="Z486" s="39"/>
      <c r="AA486" s="39"/>
      <c r="AB486" s="152" t="s">
        <v>3165</v>
      </c>
    </row>
    <row r="487" spans="1:28" ht="21.75" customHeight="1" x14ac:dyDescent="0.25">
      <c r="A487" s="143" t="s">
        <v>30</v>
      </c>
      <c r="B487" s="143" t="s">
        <v>31</v>
      </c>
      <c r="C487" s="142" t="s">
        <v>4</v>
      </c>
      <c r="D487" s="39" t="s">
        <v>52</v>
      </c>
      <c r="E487" s="39" t="s">
        <v>713</v>
      </c>
      <c r="F487" s="128" t="s">
        <v>577</v>
      </c>
      <c r="G487" s="142" t="s">
        <v>35</v>
      </c>
      <c r="H487" s="39" t="str">
        <f t="shared" si="52"/>
        <v>6105AK124-0000-ETMP-0062</v>
      </c>
      <c r="I487" s="39" t="str">
        <f t="shared" si="58"/>
        <v>Q24050972-09-0000-E-TMP-0062</v>
      </c>
      <c r="J487" s="39"/>
      <c r="K487" s="33" t="s">
        <v>36</v>
      </c>
      <c r="L487" s="39" t="s">
        <v>979</v>
      </c>
      <c r="M487" s="39" t="s">
        <v>715</v>
      </c>
      <c r="N487" s="33" t="str">
        <f t="shared" si="57"/>
        <v>General - ITP  Transformer Istallation - Template</v>
      </c>
      <c r="O487" s="134"/>
      <c r="P487" s="134"/>
      <c r="Q487" s="33" t="str">
        <f>IFERROR(VLOOKUP(PPE_PH1_CDDL[[#This Row],[RDMC Document Number]],[3]Docs!$B:$F,4,0),"No Placeholder Yet")</f>
        <v>RES - Reserved Placeholder</v>
      </c>
      <c r="R487" s="33" t="str">
        <f>IFERROR(VLOOKUP(PPE_PH1_CDDL[[#This Row],[RDMC Document Number]],[3]Docs!$B:$F,5,0),"No Placeholder Yet")</f>
        <v>Pending</v>
      </c>
      <c r="S487" s="163">
        <f t="shared" si="59"/>
        <v>0</v>
      </c>
      <c r="T487" s="39" t="s">
        <v>420</v>
      </c>
      <c r="U487" s="39"/>
      <c r="V487" s="165">
        <v>46325</v>
      </c>
      <c r="W487" s="39" t="s">
        <v>979</v>
      </c>
      <c r="X487" s="39" t="s">
        <v>36</v>
      </c>
      <c r="Y487" s="39"/>
      <c r="Z487" s="39"/>
      <c r="AA487" s="39"/>
      <c r="AB487" s="152" t="s">
        <v>3165</v>
      </c>
    </row>
    <row r="488" spans="1:28" ht="21.75" customHeight="1" x14ac:dyDescent="0.25">
      <c r="A488" s="143" t="s">
        <v>30</v>
      </c>
      <c r="B488" s="143" t="s">
        <v>31</v>
      </c>
      <c r="C488" s="142" t="s">
        <v>4</v>
      </c>
      <c r="D488" s="39" t="s">
        <v>52</v>
      </c>
      <c r="E488" s="39" t="s">
        <v>713</v>
      </c>
      <c r="F488" s="128" t="s">
        <v>580</v>
      </c>
      <c r="G488" s="142" t="s">
        <v>35</v>
      </c>
      <c r="H488" s="39" t="str">
        <f t="shared" si="52"/>
        <v>6105AK124-0000-ETMP-0063</v>
      </c>
      <c r="I488" s="39" t="str">
        <f t="shared" si="58"/>
        <v>Q24050972-09-0000-E-TMP-0063</v>
      </c>
      <c r="J488" s="39"/>
      <c r="K488" s="33" t="s">
        <v>36</v>
      </c>
      <c r="L488" s="39" t="s">
        <v>980</v>
      </c>
      <c r="M488" s="39" t="s">
        <v>715</v>
      </c>
      <c r="N488" s="33" t="str">
        <f t="shared" si="57"/>
        <v>General - Electrical - ITP Cable Tray - Template</v>
      </c>
      <c r="O488" s="134"/>
      <c r="P488" s="134"/>
      <c r="Q488" s="33" t="str">
        <f>IFERROR(VLOOKUP(PPE_PH1_CDDL[[#This Row],[RDMC Document Number]],[3]Docs!$B:$F,4,0),"No Placeholder Yet")</f>
        <v>RES - Reserved Placeholder</v>
      </c>
      <c r="R488" s="33" t="str">
        <f>IFERROR(VLOOKUP(PPE_PH1_CDDL[[#This Row],[RDMC Document Number]],[3]Docs!$B:$F,5,0),"No Placeholder Yet")</f>
        <v>Pending</v>
      </c>
      <c r="S488" s="163">
        <f t="shared" si="59"/>
        <v>0</v>
      </c>
      <c r="T488" s="39" t="s">
        <v>420</v>
      </c>
      <c r="U488" s="39"/>
      <c r="V488" s="165">
        <v>46325</v>
      </c>
      <c r="W488" s="39" t="s">
        <v>981</v>
      </c>
      <c r="X488" s="39" t="s">
        <v>36</v>
      </c>
      <c r="Y488" s="39"/>
      <c r="Z488" s="39"/>
      <c r="AA488" s="39"/>
      <c r="AB488" s="152" t="s">
        <v>3165</v>
      </c>
    </row>
    <row r="489" spans="1:28" ht="21.75" customHeight="1" x14ac:dyDescent="0.25">
      <c r="A489" s="143" t="s">
        <v>30</v>
      </c>
      <c r="B489" s="143" t="s">
        <v>31</v>
      </c>
      <c r="C489" s="142" t="s">
        <v>4</v>
      </c>
      <c r="D489" s="39" t="s">
        <v>52</v>
      </c>
      <c r="E489" s="39" t="s">
        <v>713</v>
      </c>
      <c r="F489" s="128" t="s">
        <v>583</v>
      </c>
      <c r="G489" s="142" t="s">
        <v>35</v>
      </c>
      <c r="H489" s="39" t="str">
        <f t="shared" si="52"/>
        <v>6105AK124-0000-ETMP-0064</v>
      </c>
      <c r="I489" s="39" t="str">
        <f t="shared" si="58"/>
        <v>Q24050972-09-0000-E-TMP-0064</v>
      </c>
      <c r="J489" s="39"/>
      <c r="K489" s="33" t="s">
        <v>36</v>
      </c>
      <c r="L489" s="39" t="s">
        <v>982</v>
      </c>
      <c r="M489" s="39" t="s">
        <v>715</v>
      </c>
      <c r="N489" s="33" t="str">
        <f t="shared" si="57"/>
        <v>General - Electrical - ITP Distribution Board - Template</v>
      </c>
      <c r="O489" s="134"/>
      <c r="P489" s="134"/>
      <c r="Q489" s="33" t="str">
        <f>IFERROR(VLOOKUP(PPE_PH1_CDDL[[#This Row],[RDMC Document Number]],[3]Docs!$B:$F,4,0),"No Placeholder Yet")</f>
        <v>RES - Reserved Placeholder</v>
      </c>
      <c r="R489" s="33" t="str">
        <f>IFERROR(VLOOKUP(PPE_PH1_CDDL[[#This Row],[RDMC Document Number]],[3]Docs!$B:$F,5,0),"No Placeholder Yet")</f>
        <v>Pending</v>
      </c>
      <c r="S489" s="163">
        <f t="shared" si="59"/>
        <v>0</v>
      </c>
      <c r="T489" s="39" t="s">
        <v>420</v>
      </c>
      <c r="U489" s="39"/>
      <c r="V489" s="165">
        <v>46325</v>
      </c>
      <c r="W489" s="39" t="s">
        <v>983</v>
      </c>
      <c r="X489" s="39" t="s">
        <v>36</v>
      </c>
      <c r="Y489" s="39"/>
      <c r="Z489" s="39"/>
      <c r="AA489" s="39"/>
      <c r="AB489" s="152" t="s">
        <v>3165</v>
      </c>
    </row>
    <row r="490" spans="1:28" ht="21.75" customHeight="1" x14ac:dyDescent="0.25">
      <c r="A490" s="143" t="s">
        <v>30</v>
      </c>
      <c r="B490" s="143" t="s">
        <v>31</v>
      </c>
      <c r="C490" s="142" t="s">
        <v>4</v>
      </c>
      <c r="D490" s="39" t="s">
        <v>52</v>
      </c>
      <c r="E490" s="39" t="s">
        <v>713</v>
      </c>
      <c r="F490" s="128" t="s">
        <v>586</v>
      </c>
      <c r="G490" s="142" t="s">
        <v>35</v>
      </c>
      <c r="H490" s="39" t="str">
        <f t="shared" si="52"/>
        <v>6105AK124-0000-ETMP-0065</v>
      </c>
      <c r="I490" s="39" t="str">
        <f t="shared" si="58"/>
        <v>Q24050972-09-0000-E-TMP-0065</v>
      </c>
      <c r="J490" s="39"/>
      <c r="K490" s="33" t="s">
        <v>36</v>
      </c>
      <c r="L490" s="39" t="s">
        <v>984</v>
      </c>
      <c r="M490" s="39" t="s">
        <v>715</v>
      </c>
      <c r="N490" s="33" t="str">
        <f t="shared" si="57"/>
        <v>General - ITP Earthing Installation - Template</v>
      </c>
      <c r="O490" s="134"/>
      <c r="P490" s="134"/>
      <c r="Q490" s="33" t="str">
        <f>IFERROR(VLOOKUP(PPE_PH1_CDDL[[#This Row],[RDMC Document Number]],[3]Docs!$B:$F,4,0),"No Placeholder Yet")</f>
        <v>RES - Reserved Placeholder</v>
      </c>
      <c r="R490" s="33" t="str">
        <f>IFERROR(VLOOKUP(PPE_PH1_CDDL[[#This Row],[RDMC Document Number]],[3]Docs!$B:$F,5,0),"No Placeholder Yet")</f>
        <v>Pending</v>
      </c>
      <c r="S490" s="163">
        <f t="shared" si="59"/>
        <v>0</v>
      </c>
      <c r="T490" s="39" t="s">
        <v>420</v>
      </c>
      <c r="U490" s="39"/>
      <c r="V490" s="165">
        <v>46325</v>
      </c>
      <c r="W490" s="39" t="s">
        <v>984</v>
      </c>
      <c r="X490" s="39" t="s">
        <v>36</v>
      </c>
      <c r="Y490" s="39"/>
      <c r="Z490" s="39"/>
      <c r="AA490" s="39"/>
      <c r="AB490" s="152" t="s">
        <v>3165</v>
      </c>
    </row>
    <row r="491" spans="1:28" ht="21.75" customHeight="1" x14ac:dyDescent="0.25">
      <c r="A491" s="143" t="s">
        <v>30</v>
      </c>
      <c r="B491" s="143" t="s">
        <v>31</v>
      </c>
      <c r="C491" s="142" t="s">
        <v>4</v>
      </c>
      <c r="D491" s="39" t="s">
        <v>52</v>
      </c>
      <c r="E491" s="39" t="s">
        <v>713</v>
      </c>
      <c r="F491" s="128" t="s">
        <v>589</v>
      </c>
      <c r="G491" s="142" t="s">
        <v>35</v>
      </c>
      <c r="H491" s="39" t="str">
        <f t="shared" si="52"/>
        <v>6105AK124-0000-ETMP-0066</v>
      </c>
      <c r="I491" s="39" t="str">
        <f t="shared" si="58"/>
        <v>Q24050972-09-0000-E-TMP-0066</v>
      </c>
      <c r="J491" s="39"/>
      <c r="K491" s="33" t="s">
        <v>36</v>
      </c>
      <c r="L491" s="39" t="s">
        <v>985</v>
      </c>
      <c r="M491" s="39" t="s">
        <v>715</v>
      </c>
      <c r="N491" s="33" t="str">
        <f t="shared" si="57"/>
        <v>General - ITP MCC Installations - Template</v>
      </c>
      <c r="O491" s="134"/>
      <c r="P491" s="134"/>
      <c r="Q491" s="33" t="str">
        <f>IFERROR(VLOOKUP(PPE_PH1_CDDL[[#This Row],[RDMC Document Number]],[3]Docs!$B:$F,4,0),"No Placeholder Yet")</f>
        <v>RES - Reserved Placeholder</v>
      </c>
      <c r="R491" s="33" t="str">
        <f>IFERROR(VLOOKUP(PPE_PH1_CDDL[[#This Row],[RDMC Document Number]],[3]Docs!$B:$F,5,0),"No Placeholder Yet")</f>
        <v>Pending</v>
      </c>
      <c r="S491" s="163">
        <f t="shared" si="59"/>
        <v>0</v>
      </c>
      <c r="T491" s="39" t="s">
        <v>420</v>
      </c>
      <c r="U491" s="39"/>
      <c r="V491" s="165">
        <v>46325</v>
      </c>
      <c r="W491" s="39" t="s">
        <v>985</v>
      </c>
      <c r="X491" s="39" t="s">
        <v>36</v>
      </c>
      <c r="Y491" s="39"/>
      <c r="Z491" s="39"/>
      <c r="AA491" s="39"/>
      <c r="AB491" s="152" t="s">
        <v>3165</v>
      </c>
    </row>
    <row r="492" spans="1:28" ht="21.75" customHeight="1" x14ac:dyDescent="0.25">
      <c r="A492" s="143" t="s">
        <v>30</v>
      </c>
      <c r="B492" s="143" t="s">
        <v>31</v>
      </c>
      <c r="C492" s="142" t="s">
        <v>4</v>
      </c>
      <c r="D492" s="39" t="s">
        <v>52</v>
      </c>
      <c r="E492" s="39" t="s">
        <v>713</v>
      </c>
      <c r="F492" s="128" t="s">
        <v>592</v>
      </c>
      <c r="G492" s="142" t="s">
        <v>35</v>
      </c>
      <c r="H492" s="39" t="str">
        <f t="shared" si="52"/>
        <v>6105AK124-0000-ETMP-0067</v>
      </c>
      <c r="I492" s="39" t="str">
        <f t="shared" si="58"/>
        <v>Q24050972-09-0000-E-TMP-0067</v>
      </c>
      <c r="J492" s="39"/>
      <c r="K492" s="33" t="s">
        <v>36</v>
      </c>
      <c r="L492" s="39" t="s">
        <v>986</v>
      </c>
      <c r="M492" s="39" t="s">
        <v>715</v>
      </c>
      <c r="N492" s="33" t="str">
        <f t="shared" si="57"/>
        <v>General - ITP Motor Installation - Template</v>
      </c>
      <c r="O492" s="134"/>
      <c r="P492" s="134"/>
      <c r="Q492" s="33" t="str">
        <f>IFERROR(VLOOKUP(PPE_PH1_CDDL[[#This Row],[RDMC Document Number]],[3]Docs!$B:$F,4,0),"No Placeholder Yet")</f>
        <v>RES - Reserved Placeholder</v>
      </c>
      <c r="R492" s="33" t="str">
        <f>IFERROR(VLOOKUP(PPE_PH1_CDDL[[#This Row],[RDMC Document Number]],[3]Docs!$B:$F,5,0),"No Placeholder Yet")</f>
        <v>Pending</v>
      </c>
      <c r="S492" s="163">
        <f t="shared" si="59"/>
        <v>0</v>
      </c>
      <c r="T492" s="39" t="s">
        <v>420</v>
      </c>
      <c r="U492" s="39"/>
      <c r="V492" s="165">
        <v>46325</v>
      </c>
      <c r="W492" s="39" t="s">
        <v>986</v>
      </c>
      <c r="X492" s="39" t="s">
        <v>36</v>
      </c>
      <c r="Y492" s="39"/>
      <c r="Z492" s="39"/>
      <c r="AA492" s="39"/>
      <c r="AB492" s="152" t="s">
        <v>3165</v>
      </c>
    </row>
    <row r="493" spans="1:28" ht="21.75" customHeight="1" x14ac:dyDescent="0.25">
      <c r="A493" s="180" t="s">
        <v>30</v>
      </c>
      <c r="B493" s="180" t="s">
        <v>31</v>
      </c>
      <c r="C493" s="142" t="s">
        <v>4</v>
      </c>
      <c r="D493" s="39" t="s">
        <v>52</v>
      </c>
      <c r="E493" s="39" t="s">
        <v>713</v>
      </c>
      <c r="F493" s="128" t="s">
        <v>594</v>
      </c>
      <c r="G493" s="142" t="s">
        <v>35</v>
      </c>
      <c r="H493" s="39" t="str">
        <f t="shared" si="52"/>
        <v>6105AK124-0000-ETMP-0068</v>
      </c>
      <c r="I493" s="39" t="str">
        <f t="shared" si="58"/>
        <v>Q24050972-09-0000-E-TMP-0068</v>
      </c>
      <c r="J493" s="39"/>
      <c r="K493" s="33" t="s">
        <v>36</v>
      </c>
      <c r="L493" s="39" t="s">
        <v>987</v>
      </c>
      <c r="M493" s="39" t="s">
        <v>715</v>
      </c>
      <c r="N493" s="33" t="str">
        <f t="shared" si="57"/>
        <v>General - ITP Small Power and Lighting - Template</v>
      </c>
      <c r="O493" s="134"/>
      <c r="P493" s="134"/>
      <c r="Q493" s="33" t="str">
        <f>IFERROR(VLOOKUP(PPE_PH1_CDDL[[#This Row],[RDMC Document Number]],[3]Docs!$B:$F,4,0),"No Placeholder Yet")</f>
        <v>RES - Reserved Placeholder</v>
      </c>
      <c r="R493" s="33" t="str">
        <f>IFERROR(VLOOKUP(PPE_PH1_CDDL[[#This Row],[RDMC Document Number]],[3]Docs!$B:$F,5,0),"No Placeholder Yet")</f>
        <v>Pending</v>
      </c>
      <c r="S493" s="163">
        <f t="shared" si="59"/>
        <v>0</v>
      </c>
      <c r="T493" s="39" t="s">
        <v>420</v>
      </c>
      <c r="U493" s="39"/>
      <c r="V493" s="165">
        <v>46325</v>
      </c>
      <c r="W493" s="33" t="s">
        <v>987</v>
      </c>
      <c r="X493" s="39" t="s">
        <v>36</v>
      </c>
      <c r="Y493" s="39"/>
      <c r="Z493" s="39"/>
      <c r="AA493" s="39"/>
      <c r="AB493" s="152" t="s">
        <v>3165</v>
      </c>
    </row>
    <row r="494" spans="1:28" ht="21.75" customHeight="1" x14ac:dyDescent="0.25">
      <c r="A494" s="143" t="s">
        <v>30</v>
      </c>
      <c r="B494" s="143" t="s">
        <v>31</v>
      </c>
      <c r="C494" s="142" t="s">
        <v>4</v>
      </c>
      <c r="D494" s="39" t="s">
        <v>712</v>
      </c>
      <c r="E494" s="39" t="s">
        <v>713</v>
      </c>
      <c r="F494" s="128" t="s">
        <v>988</v>
      </c>
      <c r="G494" s="142" t="s">
        <v>35</v>
      </c>
      <c r="H494" s="39" t="str">
        <f t="shared" si="52"/>
        <v>6105AK124-0000-ITMP-0083</v>
      </c>
      <c r="I494" s="142" t="str">
        <f t="shared" ref="I494:I522" si="60">"Q24050972"&amp;"-"&amp;"10"&amp;"-"&amp;C494&amp;"-"&amp;D494&amp;"-"&amp;E494&amp;"-"&amp;F494</f>
        <v>Q24050972-10-0000-I-TMP-0083</v>
      </c>
      <c r="J494" s="39"/>
      <c r="K494" s="33" t="s">
        <v>36</v>
      </c>
      <c r="L494" s="39" t="s">
        <v>989</v>
      </c>
      <c r="M494" s="39" t="s">
        <v>715</v>
      </c>
      <c r="N494" s="33" t="str">
        <f t="shared" si="57"/>
        <v>General - Instrumentation - ITP Cable Tray - Template</v>
      </c>
      <c r="O494" s="134"/>
      <c r="P494" s="134"/>
      <c r="Q494" s="33" t="str">
        <f>IFERROR(VLOOKUP(PPE_PH1_CDDL[[#This Row],[RDMC Document Number]],[3]Docs!$B:$F,4,0),"No Placeholder Yet")</f>
        <v>RES - Reserved Placeholder</v>
      </c>
      <c r="R494" s="33" t="str">
        <f>IFERROR(VLOOKUP(PPE_PH1_CDDL[[#This Row],[RDMC Document Number]],[3]Docs!$B:$F,5,0),"No Placeholder Yet")</f>
        <v>Pending</v>
      </c>
      <c r="S494" s="163">
        <f t="shared" si="59"/>
        <v>0</v>
      </c>
      <c r="T494" s="152" t="s">
        <v>420</v>
      </c>
      <c r="U494" s="39"/>
      <c r="V494" s="165">
        <v>46325</v>
      </c>
      <c r="W494" s="39" t="s">
        <v>990</v>
      </c>
      <c r="X494" s="39" t="s">
        <v>36</v>
      </c>
      <c r="Y494" s="39"/>
      <c r="Z494" s="39"/>
      <c r="AA494" s="39"/>
      <c r="AB494" s="152" t="s">
        <v>3165</v>
      </c>
    </row>
    <row r="495" spans="1:28" ht="21.75" customHeight="1" x14ac:dyDescent="0.25">
      <c r="A495" s="143" t="s">
        <v>30</v>
      </c>
      <c r="B495" s="143" t="s">
        <v>31</v>
      </c>
      <c r="C495" s="142" t="s">
        <v>4</v>
      </c>
      <c r="D495" s="39" t="s">
        <v>712</v>
      </c>
      <c r="E495" s="39" t="s">
        <v>713</v>
      </c>
      <c r="F495" s="128" t="s">
        <v>991</v>
      </c>
      <c r="G495" s="142" t="s">
        <v>35</v>
      </c>
      <c r="H495" s="39" t="str">
        <f t="shared" si="52"/>
        <v>6105AK124-0000-ITMP-0084</v>
      </c>
      <c r="I495" s="142" t="str">
        <f t="shared" si="60"/>
        <v>Q24050972-10-0000-I-TMP-0084</v>
      </c>
      <c r="J495" s="39"/>
      <c r="K495" s="33" t="s">
        <v>36</v>
      </c>
      <c r="L495" s="39" t="s">
        <v>992</v>
      </c>
      <c r="M495" s="39" t="s">
        <v>715</v>
      </c>
      <c r="N495" s="33" t="str">
        <f t="shared" si="57"/>
        <v>General - ITP Density Transmitters - Template</v>
      </c>
      <c r="O495" s="134"/>
      <c r="P495" s="134"/>
      <c r="Q495" s="33" t="str">
        <f>IFERROR(VLOOKUP(PPE_PH1_CDDL[[#This Row],[RDMC Document Number]],[3]Docs!$B:$F,4,0),"No Placeholder Yet")</f>
        <v>RES - Reserved Placeholder</v>
      </c>
      <c r="R495" s="33" t="str">
        <f>IFERROR(VLOOKUP(PPE_PH1_CDDL[[#This Row],[RDMC Document Number]],[3]Docs!$B:$F,5,0),"No Placeholder Yet")</f>
        <v>Pending</v>
      </c>
      <c r="S495" s="163">
        <f t="shared" si="59"/>
        <v>0</v>
      </c>
      <c r="T495" s="39" t="s">
        <v>420</v>
      </c>
      <c r="U495" s="39"/>
      <c r="V495" s="165">
        <v>46325</v>
      </c>
      <c r="W495" s="39" t="s">
        <v>993</v>
      </c>
      <c r="X495" s="39" t="s">
        <v>36</v>
      </c>
      <c r="Y495" s="39"/>
      <c r="Z495" s="39"/>
      <c r="AA495" s="39"/>
      <c r="AB495" s="152" t="s">
        <v>3165</v>
      </c>
    </row>
    <row r="496" spans="1:28" ht="21.75" customHeight="1" x14ac:dyDescent="0.25">
      <c r="A496" s="143" t="s">
        <v>30</v>
      </c>
      <c r="B496" s="143" t="s">
        <v>31</v>
      </c>
      <c r="C496" s="142" t="s">
        <v>4</v>
      </c>
      <c r="D496" s="39" t="s">
        <v>712</v>
      </c>
      <c r="E496" s="39" t="s">
        <v>713</v>
      </c>
      <c r="F496" s="128" t="s">
        <v>994</v>
      </c>
      <c r="G496" s="142" t="s">
        <v>35</v>
      </c>
      <c r="H496" s="39" t="str">
        <f t="shared" si="52"/>
        <v>6105AK124-0000-ITMP-0085</v>
      </c>
      <c r="I496" s="142" t="str">
        <f t="shared" si="60"/>
        <v>Q24050972-10-0000-I-TMP-0085</v>
      </c>
      <c r="J496" s="39"/>
      <c r="K496" s="33" t="s">
        <v>36</v>
      </c>
      <c r="L496" s="39" t="s">
        <v>995</v>
      </c>
      <c r="M496" s="39" t="s">
        <v>715</v>
      </c>
      <c r="N496" s="33" t="str">
        <f t="shared" si="57"/>
        <v>General - Instrumentation - ITP Distribution Board - Template</v>
      </c>
      <c r="O496" s="134"/>
      <c r="P496" s="134"/>
      <c r="Q496" s="33" t="str">
        <f>IFERROR(VLOOKUP(PPE_PH1_CDDL[[#This Row],[RDMC Document Number]],[3]Docs!$B:$F,4,0),"No Placeholder Yet")</f>
        <v>RES - Reserved Placeholder</v>
      </c>
      <c r="R496" s="33" t="str">
        <f>IFERROR(VLOOKUP(PPE_PH1_CDDL[[#This Row],[RDMC Document Number]],[3]Docs!$B:$F,5,0),"No Placeholder Yet")</f>
        <v>Pending</v>
      </c>
      <c r="S496" s="163">
        <f t="shared" si="59"/>
        <v>0</v>
      </c>
      <c r="T496" s="39" t="s">
        <v>420</v>
      </c>
      <c r="U496" s="134"/>
      <c r="V496" s="165">
        <v>46325</v>
      </c>
      <c r="W496" s="39" t="s">
        <v>996</v>
      </c>
      <c r="X496" s="39" t="s">
        <v>36</v>
      </c>
      <c r="Y496" s="39"/>
      <c r="Z496" s="39"/>
      <c r="AA496" s="39"/>
      <c r="AB496" s="152" t="s">
        <v>3165</v>
      </c>
    </row>
    <row r="497" spans="1:28" ht="21.75" customHeight="1" x14ac:dyDescent="0.25">
      <c r="A497" s="143" t="s">
        <v>30</v>
      </c>
      <c r="B497" s="143" t="s">
        <v>31</v>
      </c>
      <c r="C497" s="142" t="s">
        <v>4</v>
      </c>
      <c r="D497" s="39" t="s">
        <v>712</v>
      </c>
      <c r="E497" s="39" t="s">
        <v>713</v>
      </c>
      <c r="F497" s="128" t="s">
        <v>997</v>
      </c>
      <c r="G497" s="142" t="s">
        <v>35</v>
      </c>
      <c r="H497" s="39" t="str">
        <f t="shared" si="52"/>
        <v>6105AK124-0000-ITMP-0086</v>
      </c>
      <c r="I497" s="142" t="str">
        <f t="shared" si="60"/>
        <v>Q24050972-10-0000-I-TMP-0086</v>
      </c>
      <c r="J497" s="39"/>
      <c r="K497" s="33" t="s">
        <v>36</v>
      </c>
      <c r="L497" s="162" t="s">
        <v>998</v>
      </c>
      <c r="M497" s="39" t="s">
        <v>715</v>
      </c>
      <c r="N497" s="33" t="str">
        <f t="shared" si="57"/>
        <v>General - ITP Flow Control  Valves - Template</v>
      </c>
      <c r="O497" s="134"/>
      <c r="P497" s="134"/>
      <c r="Q497" s="33" t="str">
        <f>IFERROR(VLOOKUP(PPE_PH1_CDDL[[#This Row],[RDMC Document Number]],[3]Docs!$B:$F,4,0),"No Placeholder Yet")</f>
        <v>RES - Reserved Placeholder</v>
      </c>
      <c r="R497" s="33" t="str">
        <f>IFERROR(VLOOKUP(PPE_PH1_CDDL[[#This Row],[RDMC Document Number]],[3]Docs!$B:$F,5,0),"No Placeholder Yet")</f>
        <v>Pending</v>
      </c>
      <c r="S497" s="163">
        <f t="shared" si="59"/>
        <v>0</v>
      </c>
      <c r="T497" s="39" t="s">
        <v>420</v>
      </c>
      <c r="U497" s="39"/>
      <c r="V497" s="165">
        <v>46325</v>
      </c>
      <c r="W497" s="39" t="s">
        <v>999</v>
      </c>
      <c r="X497" s="39" t="s">
        <v>36</v>
      </c>
      <c r="Y497" s="39"/>
      <c r="Z497" s="39"/>
      <c r="AA497" s="39"/>
      <c r="AB497" s="152" t="s">
        <v>3165</v>
      </c>
    </row>
    <row r="498" spans="1:28" ht="21.75" customHeight="1" x14ac:dyDescent="0.25">
      <c r="A498" s="143" t="s">
        <v>30</v>
      </c>
      <c r="B498" s="143" t="s">
        <v>31</v>
      </c>
      <c r="C498" s="142" t="s">
        <v>4</v>
      </c>
      <c r="D498" s="39" t="s">
        <v>712</v>
      </c>
      <c r="E498" s="39" t="s">
        <v>713</v>
      </c>
      <c r="F498" s="128" t="s">
        <v>1000</v>
      </c>
      <c r="G498" s="142" t="s">
        <v>35</v>
      </c>
      <c r="H498" s="39" t="str">
        <f t="shared" si="52"/>
        <v>6105AK124-0000-ITMP-0087</v>
      </c>
      <c r="I498" s="142" t="str">
        <f t="shared" si="60"/>
        <v>Q24050972-10-0000-I-TMP-0087</v>
      </c>
      <c r="J498" s="39"/>
      <c r="K498" s="33" t="s">
        <v>36</v>
      </c>
      <c r="L498" s="33" t="s">
        <v>1001</v>
      </c>
      <c r="M498" s="166" t="s">
        <v>715</v>
      </c>
      <c r="N498" s="33" t="str">
        <f t="shared" si="57"/>
        <v>General - ITP Flow Switches - Template</v>
      </c>
      <c r="O498" s="134"/>
      <c r="P498" s="134"/>
      <c r="Q498" s="33" t="str">
        <f>IFERROR(VLOOKUP(PPE_PH1_CDDL[[#This Row],[RDMC Document Number]],[3]Docs!$B:$F,4,0),"No Placeholder Yet")</f>
        <v>RES - Reserved Placeholder</v>
      </c>
      <c r="R498" s="33" t="str">
        <f>IFERROR(VLOOKUP(PPE_PH1_CDDL[[#This Row],[RDMC Document Number]],[3]Docs!$B:$F,5,0),"No Placeholder Yet")</f>
        <v>Pending</v>
      </c>
      <c r="S498" s="163">
        <f t="shared" si="59"/>
        <v>0</v>
      </c>
      <c r="T498" s="39" t="s">
        <v>420</v>
      </c>
      <c r="U498" s="39"/>
      <c r="V498" s="165">
        <v>46325</v>
      </c>
      <c r="W498" s="162" t="s">
        <v>1002</v>
      </c>
      <c r="X498" s="162" t="s">
        <v>36</v>
      </c>
      <c r="Y498" s="39"/>
      <c r="Z498" s="39"/>
      <c r="AA498" s="39"/>
      <c r="AB498" s="152" t="s">
        <v>3165</v>
      </c>
    </row>
    <row r="499" spans="1:28" ht="21.75" customHeight="1" x14ac:dyDescent="0.25">
      <c r="A499" s="143" t="s">
        <v>30</v>
      </c>
      <c r="B499" s="143" t="s">
        <v>31</v>
      </c>
      <c r="C499" s="142" t="s">
        <v>4</v>
      </c>
      <c r="D499" s="39" t="s">
        <v>712</v>
      </c>
      <c r="E499" s="39" t="s">
        <v>713</v>
      </c>
      <c r="F499" s="128" t="s">
        <v>1003</v>
      </c>
      <c r="G499" s="142" t="s">
        <v>35</v>
      </c>
      <c r="H499" s="39" t="str">
        <f t="shared" si="52"/>
        <v>6105AK124-0000-ITMP-0088</v>
      </c>
      <c r="I499" s="142" t="str">
        <f t="shared" si="60"/>
        <v>Q24050972-10-0000-I-TMP-0088</v>
      </c>
      <c r="J499" s="39"/>
      <c r="K499" s="33" t="s">
        <v>36</v>
      </c>
      <c r="L499" s="152" t="s">
        <v>1004</v>
      </c>
      <c r="M499" s="39" t="s">
        <v>715</v>
      </c>
      <c r="N499" s="33" t="str">
        <f t="shared" si="57"/>
        <v>General - ITP Flow Transmitters - Template</v>
      </c>
      <c r="O499" s="134"/>
      <c r="P499" s="134"/>
      <c r="Q499" s="33" t="str">
        <f>IFERROR(VLOOKUP(PPE_PH1_CDDL[[#This Row],[RDMC Document Number]],[3]Docs!$B:$F,4,0),"No Placeholder Yet")</f>
        <v>RES - Reserved Placeholder</v>
      </c>
      <c r="R499" s="33" t="str">
        <f>IFERROR(VLOOKUP(PPE_PH1_CDDL[[#This Row],[RDMC Document Number]],[3]Docs!$B:$F,5,0),"No Placeholder Yet")</f>
        <v>Pending</v>
      </c>
      <c r="S499" s="163">
        <f t="shared" si="59"/>
        <v>0</v>
      </c>
      <c r="T499" s="152" t="s">
        <v>420</v>
      </c>
      <c r="U499" s="39"/>
      <c r="V499" s="165">
        <v>46325</v>
      </c>
      <c r="W499" s="39" t="s">
        <v>1005</v>
      </c>
      <c r="X499" s="39" t="s">
        <v>36</v>
      </c>
      <c r="Y499" s="39"/>
      <c r="Z499" s="39"/>
      <c r="AA499" s="39"/>
      <c r="AB499" s="152" t="s">
        <v>3165</v>
      </c>
    </row>
    <row r="500" spans="1:28" ht="21.75" customHeight="1" x14ac:dyDescent="0.25">
      <c r="A500" s="143" t="s">
        <v>30</v>
      </c>
      <c r="B500" s="143" t="s">
        <v>31</v>
      </c>
      <c r="C500" s="142" t="s">
        <v>4</v>
      </c>
      <c r="D500" s="39" t="s">
        <v>712</v>
      </c>
      <c r="E500" s="39" t="s">
        <v>713</v>
      </c>
      <c r="F500" s="128" t="s">
        <v>1006</v>
      </c>
      <c r="G500" s="142" t="s">
        <v>35</v>
      </c>
      <c r="H500" s="39" t="str">
        <f t="shared" si="52"/>
        <v>6105AK124-0000-ITMP-0089</v>
      </c>
      <c r="I500" s="142" t="str">
        <f t="shared" si="60"/>
        <v>Q24050972-10-0000-I-TMP-0089</v>
      </c>
      <c r="J500" s="39"/>
      <c r="K500" s="33" t="s">
        <v>36</v>
      </c>
      <c r="L500" s="39" t="s">
        <v>1007</v>
      </c>
      <c r="M500" s="39" t="s">
        <v>715</v>
      </c>
      <c r="N500" s="33" t="str">
        <f t="shared" si="57"/>
        <v>General - ITP Hand Switches - Template</v>
      </c>
      <c r="O500" s="134"/>
      <c r="P500" s="134"/>
      <c r="Q500" s="33" t="str">
        <f>IFERROR(VLOOKUP(PPE_PH1_CDDL[[#This Row],[RDMC Document Number]],[3]Docs!$B:$F,4,0),"No Placeholder Yet")</f>
        <v>RES - Reserved Placeholder</v>
      </c>
      <c r="R500" s="33" t="str">
        <f>IFERROR(VLOOKUP(PPE_PH1_CDDL[[#This Row],[RDMC Document Number]],[3]Docs!$B:$F,5,0),"No Placeholder Yet")</f>
        <v>Pending</v>
      </c>
      <c r="S500" s="163">
        <f t="shared" si="59"/>
        <v>0</v>
      </c>
      <c r="T500" s="152" t="s">
        <v>420</v>
      </c>
      <c r="U500" s="39"/>
      <c r="V500" s="165">
        <v>46325</v>
      </c>
      <c r="W500" s="39" t="s">
        <v>1008</v>
      </c>
      <c r="X500" s="39" t="s">
        <v>36</v>
      </c>
      <c r="Y500" s="39"/>
      <c r="Z500" s="39"/>
      <c r="AA500" s="39"/>
      <c r="AB500" s="152" t="s">
        <v>3165</v>
      </c>
    </row>
    <row r="501" spans="1:28" ht="21.75" customHeight="1" x14ac:dyDescent="0.25">
      <c r="A501" s="143" t="s">
        <v>30</v>
      </c>
      <c r="B501" s="143" t="s">
        <v>31</v>
      </c>
      <c r="C501" s="142" t="s">
        <v>4</v>
      </c>
      <c r="D501" s="39" t="s">
        <v>712</v>
      </c>
      <c r="E501" s="39" t="s">
        <v>713</v>
      </c>
      <c r="F501" s="128" t="s">
        <v>1009</v>
      </c>
      <c r="G501" s="142" t="s">
        <v>35</v>
      </c>
      <c r="H501" s="39" t="str">
        <f t="shared" si="52"/>
        <v>6105AK124-0000-ITMP-0090</v>
      </c>
      <c r="I501" s="142" t="str">
        <f t="shared" si="60"/>
        <v>Q24050972-10-0000-I-TMP-0090</v>
      </c>
      <c r="J501" s="39"/>
      <c r="K501" s="33" t="s">
        <v>36</v>
      </c>
      <c r="L501" s="39" t="s">
        <v>1010</v>
      </c>
      <c r="M501" s="39" t="s">
        <v>715</v>
      </c>
      <c r="N501" s="33" t="str">
        <f t="shared" si="57"/>
        <v>General - ITP Junction Boxes - Template</v>
      </c>
      <c r="O501" s="134"/>
      <c r="P501" s="134"/>
      <c r="Q501" s="33" t="str">
        <f>IFERROR(VLOOKUP(PPE_PH1_CDDL[[#This Row],[RDMC Document Number]],[3]Docs!$B:$F,4,0),"No Placeholder Yet")</f>
        <v>RES - Reserved Placeholder</v>
      </c>
      <c r="R501" s="33" t="str">
        <f>IFERROR(VLOOKUP(PPE_PH1_CDDL[[#This Row],[RDMC Document Number]],[3]Docs!$B:$F,5,0),"No Placeholder Yet")</f>
        <v>Pending</v>
      </c>
      <c r="S501" s="163">
        <f t="shared" si="59"/>
        <v>0</v>
      </c>
      <c r="T501" s="39" t="s">
        <v>420</v>
      </c>
      <c r="U501" s="39"/>
      <c r="V501" s="165">
        <v>46325</v>
      </c>
      <c r="W501" s="39" t="s">
        <v>1011</v>
      </c>
      <c r="X501" s="39" t="s">
        <v>36</v>
      </c>
      <c r="Y501" s="39"/>
      <c r="Z501" s="39"/>
      <c r="AA501" s="39"/>
      <c r="AB501" s="152" t="s">
        <v>3165</v>
      </c>
    </row>
    <row r="502" spans="1:28" ht="21.75" customHeight="1" x14ac:dyDescent="0.25">
      <c r="A502" s="143" t="s">
        <v>30</v>
      </c>
      <c r="B502" s="143" t="s">
        <v>31</v>
      </c>
      <c r="C502" s="142" t="s">
        <v>4</v>
      </c>
      <c r="D502" s="39" t="s">
        <v>712</v>
      </c>
      <c r="E502" s="39" t="s">
        <v>713</v>
      </c>
      <c r="F502" s="128" t="s">
        <v>1012</v>
      </c>
      <c r="G502" s="142" t="s">
        <v>35</v>
      </c>
      <c r="H502" s="39" t="str">
        <f t="shared" si="52"/>
        <v>6105AK124-0000-ITMP-0091</v>
      </c>
      <c r="I502" s="142" t="str">
        <f t="shared" si="60"/>
        <v>Q24050972-10-0000-I-TMP-0091</v>
      </c>
      <c r="J502" s="39"/>
      <c r="K502" s="33" t="s">
        <v>36</v>
      </c>
      <c r="L502" s="39" t="s">
        <v>1013</v>
      </c>
      <c r="M502" s="39" t="s">
        <v>715</v>
      </c>
      <c r="N502" s="33" t="str">
        <f t="shared" si="57"/>
        <v>General - ITP Level Control Valves - Template</v>
      </c>
      <c r="O502" s="134"/>
      <c r="P502" s="134"/>
      <c r="Q502" s="33" t="str">
        <f>IFERROR(VLOOKUP(PPE_PH1_CDDL[[#This Row],[RDMC Document Number]],[3]Docs!$B:$F,4,0),"No Placeholder Yet")</f>
        <v>RES - Reserved Placeholder</v>
      </c>
      <c r="R502" s="33" t="str">
        <f>IFERROR(VLOOKUP(PPE_PH1_CDDL[[#This Row],[RDMC Document Number]],[3]Docs!$B:$F,5,0),"No Placeholder Yet")</f>
        <v>Pending</v>
      </c>
      <c r="S502" s="163">
        <f t="shared" si="59"/>
        <v>0</v>
      </c>
      <c r="T502" s="39" t="s">
        <v>420</v>
      </c>
      <c r="U502" s="39"/>
      <c r="V502" s="165">
        <v>46325</v>
      </c>
      <c r="W502" s="39" t="s">
        <v>1014</v>
      </c>
      <c r="X502" s="39" t="s">
        <v>36</v>
      </c>
      <c r="Y502" s="39"/>
      <c r="Z502" s="39"/>
      <c r="AA502" s="39"/>
      <c r="AB502" s="152" t="s">
        <v>3165</v>
      </c>
    </row>
    <row r="503" spans="1:28" ht="21.75" customHeight="1" x14ac:dyDescent="0.25">
      <c r="A503" s="143" t="s">
        <v>30</v>
      </c>
      <c r="B503" s="143" t="s">
        <v>31</v>
      </c>
      <c r="C503" s="142" t="s">
        <v>4</v>
      </c>
      <c r="D503" s="39" t="s">
        <v>712</v>
      </c>
      <c r="E503" s="39" t="s">
        <v>713</v>
      </c>
      <c r="F503" s="128" t="s">
        <v>1015</v>
      </c>
      <c r="G503" s="142" t="s">
        <v>35</v>
      </c>
      <c r="H503" s="39" t="str">
        <f t="shared" si="52"/>
        <v>6105AK124-0000-ITMP-0092</v>
      </c>
      <c r="I503" s="142" t="str">
        <f t="shared" si="60"/>
        <v>Q24050972-10-0000-I-TMP-0092</v>
      </c>
      <c r="J503" s="39"/>
      <c r="K503" s="33" t="s">
        <v>36</v>
      </c>
      <c r="L503" s="39" t="s">
        <v>1016</v>
      </c>
      <c r="M503" s="39" t="s">
        <v>715</v>
      </c>
      <c r="N503" s="33" t="str">
        <f t="shared" si="57"/>
        <v>General - ITP Level Switches - Template</v>
      </c>
      <c r="O503" s="134"/>
      <c r="P503" s="134"/>
      <c r="Q503" s="33" t="str">
        <f>IFERROR(VLOOKUP(PPE_PH1_CDDL[[#This Row],[RDMC Document Number]],[3]Docs!$B:$F,4,0),"No Placeholder Yet")</f>
        <v>RES - Reserved Placeholder</v>
      </c>
      <c r="R503" s="33" t="str">
        <f>IFERROR(VLOOKUP(PPE_PH1_CDDL[[#This Row],[RDMC Document Number]],[3]Docs!$B:$F,5,0),"No Placeholder Yet")</f>
        <v>Pending</v>
      </c>
      <c r="S503" s="163">
        <f t="shared" si="59"/>
        <v>0</v>
      </c>
      <c r="T503" s="39" t="s">
        <v>420</v>
      </c>
      <c r="U503" s="39"/>
      <c r="V503" s="165">
        <v>46325</v>
      </c>
      <c r="W503" s="39" t="s">
        <v>1017</v>
      </c>
      <c r="X503" s="39" t="s">
        <v>36</v>
      </c>
      <c r="Y503" s="39"/>
      <c r="Z503" s="39"/>
      <c r="AA503" s="39"/>
      <c r="AB503" s="152" t="s">
        <v>3165</v>
      </c>
    </row>
    <row r="504" spans="1:28" ht="21.75" customHeight="1" x14ac:dyDescent="0.25">
      <c r="A504" s="143" t="s">
        <v>30</v>
      </c>
      <c r="B504" s="143" t="s">
        <v>31</v>
      </c>
      <c r="C504" s="142" t="s">
        <v>4</v>
      </c>
      <c r="D504" s="39" t="s">
        <v>712</v>
      </c>
      <c r="E504" s="39" t="s">
        <v>713</v>
      </c>
      <c r="F504" s="128" t="s">
        <v>1018</v>
      </c>
      <c r="G504" s="142" t="s">
        <v>35</v>
      </c>
      <c r="H504" s="39" t="str">
        <f t="shared" si="52"/>
        <v>6105AK124-0000-ITMP-0093</v>
      </c>
      <c r="I504" s="142" t="str">
        <f t="shared" si="60"/>
        <v>Q24050972-10-0000-I-TMP-0093</v>
      </c>
      <c r="J504" s="39"/>
      <c r="K504" s="33" t="s">
        <v>36</v>
      </c>
      <c r="L504" s="39" t="s">
        <v>1019</v>
      </c>
      <c r="M504" s="39" t="s">
        <v>715</v>
      </c>
      <c r="N504" s="33" t="str">
        <f t="shared" si="57"/>
        <v>General - ITP Level Transmitters - Template</v>
      </c>
      <c r="O504" s="134"/>
      <c r="P504" s="134"/>
      <c r="Q504" s="33" t="str">
        <f>IFERROR(VLOOKUP(PPE_PH1_CDDL[[#This Row],[RDMC Document Number]],[3]Docs!$B:$F,4,0),"No Placeholder Yet")</f>
        <v>RES - Reserved Placeholder</v>
      </c>
      <c r="R504" s="33" t="str">
        <f>IFERROR(VLOOKUP(PPE_PH1_CDDL[[#This Row],[RDMC Document Number]],[3]Docs!$B:$F,5,0),"No Placeholder Yet")</f>
        <v>Pending</v>
      </c>
      <c r="S504" s="163">
        <f t="shared" si="59"/>
        <v>0</v>
      </c>
      <c r="T504" s="39" t="s">
        <v>420</v>
      </c>
      <c r="U504" s="39"/>
      <c r="V504" s="165">
        <v>46325</v>
      </c>
      <c r="W504" s="39" t="s">
        <v>1020</v>
      </c>
      <c r="X504" s="39" t="s">
        <v>36</v>
      </c>
      <c r="Y504" s="39"/>
      <c r="Z504" s="39"/>
      <c r="AA504" s="39"/>
      <c r="AB504" s="152" t="s">
        <v>3165</v>
      </c>
    </row>
    <row r="505" spans="1:28" ht="21.75" customHeight="1" x14ac:dyDescent="0.25">
      <c r="A505" s="179" t="s">
        <v>30</v>
      </c>
      <c r="B505" s="179" t="s">
        <v>31</v>
      </c>
      <c r="C505" s="179" t="s">
        <v>4</v>
      </c>
      <c r="D505" s="162" t="s">
        <v>712</v>
      </c>
      <c r="E505" s="162" t="s">
        <v>713</v>
      </c>
      <c r="F505" s="174" t="s">
        <v>1021</v>
      </c>
      <c r="G505" s="179" t="s">
        <v>35</v>
      </c>
      <c r="H505" s="39" t="str">
        <f t="shared" si="52"/>
        <v>6105AK124-0000-ITMP-0094</v>
      </c>
      <c r="I505" s="142" t="str">
        <f t="shared" si="60"/>
        <v>Q24050972-10-0000-I-TMP-0094</v>
      </c>
      <c r="J505" s="39"/>
      <c r="K505" s="33" t="s">
        <v>36</v>
      </c>
      <c r="L505" s="162" t="s">
        <v>1022</v>
      </c>
      <c r="M505" s="162" t="s">
        <v>715</v>
      </c>
      <c r="N505" s="33" t="str">
        <f t="shared" si="57"/>
        <v>General - ITP Limit Switches - Template</v>
      </c>
      <c r="O505" s="175"/>
      <c r="P505" s="175"/>
      <c r="Q505" s="33" t="str">
        <f>IFERROR(VLOOKUP(PPE_PH1_CDDL[[#This Row],[RDMC Document Number]],[3]Docs!$B:$F,4,0),"No Placeholder Yet")</f>
        <v>RES - Reserved Placeholder</v>
      </c>
      <c r="R505" s="33" t="str">
        <f>IFERROR(VLOOKUP(PPE_PH1_CDDL[[#This Row],[RDMC Document Number]],[3]Docs!$B:$F,5,0),"No Placeholder Yet")</f>
        <v>Pending</v>
      </c>
      <c r="S505" s="163">
        <f t="shared" si="59"/>
        <v>0</v>
      </c>
      <c r="T505" s="152" t="s">
        <v>420</v>
      </c>
      <c r="U505" s="162"/>
      <c r="V505" s="165">
        <v>46325</v>
      </c>
      <c r="W505" s="162" t="s">
        <v>1023</v>
      </c>
      <c r="X505" s="162" t="s">
        <v>36</v>
      </c>
      <c r="Y505" s="162"/>
      <c r="Z505" s="162"/>
      <c r="AA505" s="39"/>
      <c r="AB505" s="152" t="s">
        <v>3165</v>
      </c>
    </row>
    <row r="506" spans="1:28" ht="21.75" customHeight="1" x14ac:dyDescent="0.25">
      <c r="A506" s="179" t="s">
        <v>30</v>
      </c>
      <c r="B506" s="179" t="s">
        <v>31</v>
      </c>
      <c r="C506" s="179" t="s">
        <v>4</v>
      </c>
      <c r="D506" s="162" t="s">
        <v>712</v>
      </c>
      <c r="E506" s="162" t="s">
        <v>713</v>
      </c>
      <c r="F506" s="174" t="s">
        <v>1024</v>
      </c>
      <c r="G506" s="142" t="s">
        <v>35</v>
      </c>
      <c r="H506" s="39" t="str">
        <f t="shared" ref="H506:H569" si="61">A506&amp;B506&amp;"-"&amp;C506&amp;"-"&amp;D506&amp;E506&amp;"-"&amp;F506</f>
        <v>6105AK124-0000-ITMP-0095</v>
      </c>
      <c r="I506" s="179" t="str">
        <f t="shared" si="60"/>
        <v>Q24050972-10-0000-I-TMP-0095</v>
      </c>
      <c r="J506" s="39"/>
      <c r="K506" s="33" t="s">
        <v>36</v>
      </c>
      <c r="L506" s="162" t="s">
        <v>1025</v>
      </c>
      <c r="M506" s="33" t="s">
        <v>715</v>
      </c>
      <c r="N506" s="33" t="str">
        <f t="shared" si="57"/>
        <v>General - ITP Pneumatic Valves - Template</v>
      </c>
      <c r="O506" s="175"/>
      <c r="P506" s="134"/>
      <c r="Q506" s="33" t="str">
        <f>IFERROR(VLOOKUP(PPE_PH1_CDDL[[#This Row],[RDMC Document Number]],[3]Docs!$B:$F,4,0),"No Placeholder Yet")</f>
        <v>RES - Reserved Placeholder</v>
      </c>
      <c r="R506" s="33" t="str">
        <f>IFERROR(VLOOKUP(PPE_PH1_CDDL[[#This Row],[RDMC Document Number]],[3]Docs!$B:$F,5,0),"No Placeholder Yet")</f>
        <v>Pending</v>
      </c>
      <c r="S506" s="183">
        <f t="shared" si="59"/>
        <v>0</v>
      </c>
      <c r="T506" s="39" t="s">
        <v>420</v>
      </c>
      <c r="U506" s="39"/>
      <c r="V506" s="165">
        <v>46325</v>
      </c>
      <c r="W506" s="39" t="s">
        <v>1026</v>
      </c>
      <c r="X506" s="162" t="s">
        <v>36</v>
      </c>
      <c r="Y506" s="162"/>
      <c r="Z506" s="39"/>
      <c r="AA506" s="39"/>
      <c r="AB506" s="152" t="s">
        <v>3165</v>
      </c>
    </row>
    <row r="507" spans="1:28" ht="21.75" customHeight="1" x14ac:dyDescent="0.25">
      <c r="A507" s="143" t="s">
        <v>30</v>
      </c>
      <c r="B507" s="143" t="s">
        <v>31</v>
      </c>
      <c r="C507" s="142" t="s">
        <v>4</v>
      </c>
      <c r="D507" s="39" t="s">
        <v>712</v>
      </c>
      <c r="E507" s="39" t="s">
        <v>713</v>
      </c>
      <c r="F507" s="174" t="s">
        <v>1027</v>
      </c>
      <c r="G507" s="179" t="s">
        <v>35</v>
      </c>
      <c r="H507" s="39" t="str">
        <f t="shared" si="61"/>
        <v>6105AK124-0000-ITMP-0096</v>
      </c>
      <c r="I507" s="142" t="str">
        <f t="shared" si="60"/>
        <v>Q24050972-10-0000-I-TMP-0096</v>
      </c>
      <c r="J507" s="39"/>
      <c r="K507" s="33" t="s">
        <v>36</v>
      </c>
      <c r="L507" s="162" t="s">
        <v>1028</v>
      </c>
      <c r="M507" s="162" t="s">
        <v>715</v>
      </c>
      <c r="N507" s="33" t="str">
        <f t="shared" si="57"/>
        <v>General - ITP Pressure Control Valves - Template</v>
      </c>
      <c r="O507" s="175"/>
      <c r="P507" s="175"/>
      <c r="Q507" s="33" t="str">
        <f>IFERROR(VLOOKUP(PPE_PH1_CDDL[[#This Row],[RDMC Document Number]],[3]Docs!$B:$F,4,0),"No Placeholder Yet")</f>
        <v>RES - Reserved Placeholder</v>
      </c>
      <c r="R507" s="33" t="str">
        <f>IFERROR(VLOOKUP(PPE_PH1_CDDL[[#This Row],[RDMC Document Number]],[3]Docs!$B:$F,5,0),"No Placeholder Yet")</f>
        <v>Pending</v>
      </c>
      <c r="S507" s="163">
        <f t="shared" si="59"/>
        <v>0</v>
      </c>
      <c r="T507" s="39" t="s">
        <v>420</v>
      </c>
      <c r="U507" s="162"/>
      <c r="V507" s="165">
        <v>46325</v>
      </c>
      <c r="W507" s="162" t="s">
        <v>1029</v>
      </c>
      <c r="X507" s="162" t="s">
        <v>36</v>
      </c>
      <c r="Y507" s="162"/>
      <c r="Z507" s="162"/>
      <c r="AA507" s="39"/>
      <c r="AB507" s="152" t="s">
        <v>3165</v>
      </c>
    </row>
    <row r="508" spans="1:28" ht="21.75" customHeight="1" x14ac:dyDescent="0.25">
      <c r="A508" s="179" t="s">
        <v>30</v>
      </c>
      <c r="B508" s="179" t="s">
        <v>31</v>
      </c>
      <c r="C508" s="179" t="s">
        <v>4</v>
      </c>
      <c r="D508" s="162" t="s">
        <v>712</v>
      </c>
      <c r="E508" s="39" t="s">
        <v>713</v>
      </c>
      <c r="F508" s="174" t="s">
        <v>1030</v>
      </c>
      <c r="G508" s="179" t="s">
        <v>35</v>
      </c>
      <c r="H508" s="39" t="str">
        <f t="shared" si="61"/>
        <v>6105AK124-0000-ITMP-0097</v>
      </c>
      <c r="I508" s="142" t="str">
        <f t="shared" si="60"/>
        <v>Q24050972-10-0000-I-TMP-0097</v>
      </c>
      <c r="J508" s="39"/>
      <c r="K508" s="33" t="s">
        <v>36</v>
      </c>
      <c r="L508" s="162" t="s">
        <v>1031</v>
      </c>
      <c r="M508" s="162" t="s">
        <v>715</v>
      </c>
      <c r="N508" s="33" t="str">
        <f t="shared" si="57"/>
        <v>General - ITP Pressure Gauge - Template</v>
      </c>
      <c r="O508" s="175"/>
      <c r="P508" s="175"/>
      <c r="Q508" s="33" t="str">
        <f>IFERROR(VLOOKUP(PPE_PH1_CDDL[[#This Row],[RDMC Document Number]],[3]Docs!$B:$F,4,0),"No Placeholder Yet")</f>
        <v>RES - Reserved Placeholder</v>
      </c>
      <c r="R508" s="33" t="str">
        <f>IFERROR(VLOOKUP(PPE_PH1_CDDL[[#This Row],[RDMC Document Number]],[3]Docs!$B:$F,5,0),"No Placeholder Yet")</f>
        <v>Pending</v>
      </c>
      <c r="S508" s="163">
        <f t="shared" si="59"/>
        <v>0</v>
      </c>
      <c r="T508" s="39" t="s">
        <v>420</v>
      </c>
      <c r="U508" s="162"/>
      <c r="V508" s="165">
        <v>46325</v>
      </c>
      <c r="W508" s="162" t="s">
        <v>1032</v>
      </c>
      <c r="X508" s="162" t="s">
        <v>36</v>
      </c>
      <c r="Y508" s="39"/>
      <c r="Z508" s="39"/>
      <c r="AA508" s="39"/>
      <c r="AB508" s="152" t="s">
        <v>3165</v>
      </c>
    </row>
    <row r="509" spans="1:28" ht="21.75" customHeight="1" x14ac:dyDescent="0.25">
      <c r="A509" s="179" t="s">
        <v>30</v>
      </c>
      <c r="B509" s="179" t="s">
        <v>31</v>
      </c>
      <c r="C509" s="179" t="s">
        <v>4</v>
      </c>
      <c r="D509" s="162" t="s">
        <v>712</v>
      </c>
      <c r="E509" s="39" t="s">
        <v>713</v>
      </c>
      <c r="F509" s="174" t="s">
        <v>1033</v>
      </c>
      <c r="G509" s="179" t="s">
        <v>35</v>
      </c>
      <c r="H509" s="39" t="str">
        <f t="shared" si="61"/>
        <v>6105AK124-0000-ITMP-0098</v>
      </c>
      <c r="I509" s="142" t="str">
        <f t="shared" si="60"/>
        <v>Q24050972-10-0000-I-TMP-0098</v>
      </c>
      <c r="J509" s="39"/>
      <c r="K509" s="33" t="s">
        <v>36</v>
      </c>
      <c r="L509" s="162" t="s">
        <v>1034</v>
      </c>
      <c r="M509" s="162" t="s">
        <v>715</v>
      </c>
      <c r="N509" s="33" t="str">
        <f t="shared" si="57"/>
        <v>General - ITP Pressure Transmitters - Template</v>
      </c>
      <c r="O509" s="175"/>
      <c r="P509" s="175"/>
      <c r="Q509" s="33" t="str">
        <f>IFERROR(VLOOKUP(PPE_PH1_CDDL[[#This Row],[RDMC Document Number]],[3]Docs!$B:$F,4,0),"No Placeholder Yet")</f>
        <v>RES - Reserved Placeholder</v>
      </c>
      <c r="R509" s="33" t="str">
        <f>IFERROR(VLOOKUP(PPE_PH1_CDDL[[#This Row],[RDMC Document Number]],[3]Docs!$B:$F,5,0),"No Placeholder Yet")</f>
        <v>Pending</v>
      </c>
      <c r="S509" s="163">
        <f t="shared" si="59"/>
        <v>0</v>
      </c>
      <c r="T509" s="39" t="s">
        <v>420</v>
      </c>
      <c r="U509" s="162"/>
      <c r="V509" s="165">
        <v>46325</v>
      </c>
      <c r="W509" s="162" t="s">
        <v>1035</v>
      </c>
      <c r="X509" s="162" t="s">
        <v>36</v>
      </c>
      <c r="Y509" s="39"/>
      <c r="Z509" s="39"/>
      <c r="AA509" s="39"/>
      <c r="AB509" s="152" t="s">
        <v>3165</v>
      </c>
    </row>
    <row r="510" spans="1:28" ht="21.75" customHeight="1" x14ac:dyDescent="0.25">
      <c r="A510" s="179" t="s">
        <v>30</v>
      </c>
      <c r="B510" s="179" t="s">
        <v>31</v>
      </c>
      <c r="C510" s="179" t="s">
        <v>4</v>
      </c>
      <c r="D510" s="162" t="s">
        <v>712</v>
      </c>
      <c r="E510" s="39" t="s">
        <v>713</v>
      </c>
      <c r="F510" s="174" t="s">
        <v>1036</v>
      </c>
      <c r="G510" s="179" t="s">
        <v>35</v>
      </c>
      <c r="H510" s="39" t="str">
        <f t="shared" si="61"/>
        <v>6105AK124-0000-ITMP-0099</v>
      </c>
      <c r="I510" s="142" t="str">
        <f t="shared" si="60"/>
        <v>Q24050972-10-0000-I-TMP-0099</v>
      </c>
      <c r="J510" s="39"/>
      <c r="K510" s="33" t="s">
        <v>36</v>
      </c>
      <c r="L510" s="162" t="s">
        <v>1037</v>
      </c>
      <c r="M510" s="162" t="s">
        <v>715</v>
      </c>
      <c r="N510" s="33" t="str">
        <f t="shared" si="57"/>
        <v>General - ITP Sample Points - Template</v>
      </c>
      <c r="O510" s="175"/>
      <c r="P510" s="175"/>
      <c r="Q510" s="33" t="str">
        <f>IFERROR(VLOOKUP(PPE_PH1_CDDL[[#This Row],[RDMC Document Number]],[3]Docs!$B:$F,4,0),"No Placeholder Yet")</f>
        <v>RES - Reserved Placeholder</v>
      </c>
      <c r="R510" s="33" t="str">
        <f>IFERROR(VLOOKUP(PPE_PH1_CDDL[[#This Row],[RDMC Document Number]],[3]Docs!$B:$F,5,0),"No Placeholder Yet")</f>
        <v>Pending</v>
      </c>
      <c r="S510" s="163">
        <f t="shared" si="59"/>
        <v>0</v>
      </c>
      <c r="T510" s="39" t="s">
        <v>420</v>
      </c>
      <c r="U510" s="162"/>
      <c r="V510" s="165">
        <v>46325</v>
      </c>
      <c r="W510" s="162" t="s">
        <v>1038</v>
      </c>
      <c r="X510" s="162" t="s">
        <v>36</v>
      </c>
      <c r="Y510" s="39"/>
      <c r="Z510" s="39"/>
      <c r="AA510" s="39"/>
      <c r="AB510" s="152" t="s">
        <v>3165</v>
      </c>
    </row>
    <row r="511" spans="1:28" ht="21.75" customHeight="1" x14ac:dyDescent="0.25">
      <c r="A511" s="179" t="s">
        <v>30</v>
      </c>
      <c r="B511" s="179" t="s">
        <v>31</v>
      </c>
      <c r="C511" s="179" t="s">
        <v>4</v>
      </c>
      <c r="D511" s="162" t="s">
        <v>712</v>
      </c>
      <c r="E511" s="162" t="s">
        <v>713</v>
      </c>
      <c r="F511" s="174" t="s">
        <v>5</v>
      </c>
      <c r="G511" s="179" t="s">
        <v>35</v>
      </c>
      <c r="H511" s="39" t="str">
        <f t="shared" si="61"/>
        <v>6105AK124-0000-ITMP-0100</v>
      </c>
      <c r="I511" s="142" t="str">
        <f t="shared" si="60"/>
        <v>Q24050972-10-0000-I-TMP-0100</v>
      </c>
      <c r="J511" s="39"/>
      <c r="K511" s="33" t="s">
        <v>36</v>
      </c>
      <c r="L511" s="162" t="s">
        <v>1039</v>
      </c>
      <c r="M511" s="162" t="s">
        <v>715</v>
      </c>
      <c r="N511" s="33" t="str">
        <f t="shared" si="57"/>
        <v>General - ITP Speed Transmitters - Template</v>
      </c>
      <c r="O511" s="175"/>
      <c r="P511" s="175"/>
      <c r="Q511" s="33" t="str">
        <f>IFERROR(VLOOKUP(PPE_PH1_CDDL[[#This Row],[RDMC Document Number]],[3]Docs!$B:$F,4,0),"No Placeholder Yet")</f>
        <v>RES - Reserved Placeholder</v>
      </c>
      <c r="R511" s="33" t="str">
        <f>IFERROR(VLOOKUP(PPE_PH1_CDDL[[#This Row],[RDMC Document Number]],[3]Docs!$B:$F,5,0),"No Placeholder Yet")</f>
        <v>Pending</v>
      </c>
      <c r="S511" s="163">
        <f t="shared" si="59"/>
        <v>0</v>
      </c>
      <c r="T511" s="39" t="s">
        <v>420</v>
      </c>
      <c r="U511" s="162"/>
      <c r="V511" s="165">
        <v>46325</v>
      </c>
      <c r="W511" s="162" t="s">
        <v>1040</v>
      </c>
      <c r="X511" s="162" t="s">
        <v>36</v>
      </c>
      <c r="Y511" s="39"/>
      <c r="Z511" s="39"/>
      <c r="AA511" s="39"/>
      <c r="AB511" s="152" t="s">
        <v>3165</v>
      </c>
    </row>
    <row r="512" spans="1:28" ht="21.75" customHeight="1" x14ac:dyDescent="0.25">
      <c r="A512" s="179" t="s">
        <v>30</v>
      </c>
      <c r="B512" s="179" t="s">
        <v>31</v>
      </c>
      <c r="C512" s="179" t="s">
        <v>4</v>
      </c>
      <c r="D512" s="162" t="s">
        <v>712</v>
      </c>
      <c r="E512" s="162" t="s">
        <v>713</v>
      </c>
      <c r="F512" s="128" t="s">
        <v>1041</v>
      </c>
      <c r="G512" s="179" t="s">
        <v>35</v>
      </c>
      <c r="H512" s="39" t="str">
        <f t="shared" si="61"/>
        <v>6105AK124-0000-ITMP-0101</v>
      </c>
      <c r="I512" s="142" t="str">
        <f t="shared" si="60"/>
        <v>Q24050972-10-0000-I-TMP-0101</v>
      </c>
      <c r="J512" s="39"/>
      <c r="K512" s="33" t="s">
        <v>36</v>
      </c>
      <c r="L512" s="162" t="s">
        <v>1042</v>
      </c>
      <c r="M512" s="162" t="s">
        <v>715</v>
      </c>
      <c r="N512" s="33" t="str">
        <f t="shared" si="57"/>
        <v>General - ITP Temperature Transmitters - Template</v>
      </c>
      <c r="O512" s="175"/>
      <c r="P512" s="175"/>
      <c r="Q512" s="33" t="str">
        <f>IFERROR(VLOOKUP(PPE_PH1_CDDL[[#This Row],[RDMC Document Number]],[3]Docs!$B:$F,4,0),"No Placeholder Yet")</f>
        <v>RES - Reserved Placeholder</v>
      </c>
      <c r="R512" s="33" t="str">
        <f>IFERROR(VLOOKUP(PPE_PH1_CDDL[[#This Row],[RDMC Document Number]],[3]Docs!$B:$F,5,0),"No Placeholder Yet")</f>
        <v>Pending</v>
      </c>
      <c r="S512" s="163">
        <f t="shared" si="59"/>
        <v>0</v>
      </c>
      <c r="T512" s="39" t="s">
        <v>420</v>
      </c>
      <c r="U512" s="162"/>
      <c r="V512" s="165">
        <v>46325</v>
      </c>
      <c r="W512" s="162" t="s">
        <v>1043</v>
      </c>
      <c r="X512" s="162" t="s">
        <v>36</v>
      </c>
      <c r="Y512" s="39"/>
      <c r="Z512" s="39"/>
      <c r="AA512" s="39"/>
      <c r="AB512" s="152" t="s">
        <v>3165</v>
      </c>
    </row>
    <row r="513" spans="1:28" ht="21.75" customHeight="1" x14ac:dyDescent="0.25">
      <c r="A513" s="179" t="s">
        <v>30</v>
      </c>
      <c r="B513" s="179" t="s">
        <v>31</v>
      </c>
      <c r="C513" s="179" t="s">
        <v>4</v>
      </c>
      <c r="D513" s="162" t="s">
        <v>712</v>
      </c>
      <c r="E513" s="162" t="s">
        <v>713</v>
      </c>
      <c r="F513" s="174" t="s">
        <v>1044</v>
      </c>
      <c r="G513" s="179" t="s">
        <v>35</v>
      </c>
      <c r="H513" s="39" t="str">
        <f t="shared" si="61"/>
        <v>6105AK124-0000-ITMP-0102</v>
      </c>
      <c r="I513" s="142" t="str">
        <f t="shared" si="60"/>
        <v>Q24050972-10-0000-I-TMP-0102</v>
      </c>
      <c r="J513" s="162"/>
      <c r="K513" s="33" t="s">
        <v>36</v>
      </c>
      <c r="L513" s="162" t="s">
        <v>1045</v>
      </c>
      <c r="M513" s="162" t="s">
        <v>715</v>
      </c>
      <c r="N513" s="33" t="str">
        <f t="shared" si="57"/>
        <v>General - ITP Vibration Transmitters - Template</v>
      </c>
      <c r="O513" s="175"/>
      <c r="P513" s="175"/>
      <c r="Q513" s="33" t="str">
        <f>IFERROR(VLOOKUP(PPE_PH1_CDDL[[#This Row],[RDMC Document Number]],[3]Docs!$B:$F,4,0),"No Placeholder Yet")</f>
        <v>RES - Reserved Placeholder</v>
      </c>
      <c r="R513" s="33" t="str">
        <f>IFERROR(VLOOKUP(PPE_PH1_CDDL[[#This Row],[RDMC Document Number]],[3]Docs!$B:$F,5,0),"No Placeholder Yet")</f>
        <v>Pending</v>
      </c>
      <c r="S513" s="163">
        <f t="shared" si="59"/>
        <v>0</v>
      </c>
      <c r="T513" s="162" t="s">
        <v>420</v>
      </c>
      <c r="U513" s="162"/>
      <c r="V513" s="165">
        <v>46325</v>
      </c>
      <c r="W513" s="162" t="s">
        <v>1046</v>
      </c>
      <c r="X513" s="39" t="s">
        <v>36</v>
      </c>
      <c r="Y513" s="162"/>
      <c r="Z513" s="162"/>
      <c r="AA513" s="39"/>
      <c r="AB513" s="152" t="s">
        <v>3165</v>
      </c>
    </row>
    <row r="514" spans="1:28" ht="21.75" customHeight="1" x14ac:dyDescent="0.25">
      <c r="A514" s="179" t="s">
        <v>30</v>
      </c>
      <c r="B514" s="179" t="s">
        <v>31</v>
      </c>
      <c r="C514" s="179" t="s">
        <v>4</v>
      </c>
      <c r="D514" s="162" t="s">
        <v>712</v>
      </c>
      <c r="E514" s="162" t="s">
        <v>713</v>
      </c>
      <c r="F514" s="174" t="s">
        <v>1047</v>
      </c>
      <c r="G514" s="179" t="s">
        <v>35</v>
      </c>
      <c r="H514" s="39" t="str">
        <f t="shared" si="61"/>
        <v>6105AK124-0000-ITMP-0103</v>
      </c>
      <c r="I514" s="142" t="str">
        <f t="shared" si="60"/>
        <v>Q24050972-10-0000-I-TMP-0103</v>
      </c>
      <c r="J514" s="162"/>
      <c r="K514" s="33" t="s">
        <v>36</v>
      </c>
      <c r="L514" s="162" t="s">
        <v>1048</v>
      </c>
      <c r="M514" s="162" t="s">
        <v>715</v>
      </c>
      <c r="N514" s="33" t="str">
        <f t="shared" si="57"/>
        <v>General - ITP Weightometer - Template</v>
      </c>
      <c r="O514" s="175"/>
      <c r="P514" s="175"/>
      <c r="Q514" s="33" t="str">
        <f>IFERROR(VLOOKUP(PPE_PH1_CDDL[[#This Row],[RDMC Document Number]],[3]Docs!$B:$F,4,0),"No Placeholder Yet")</f>
        <v>RES - Reserved Placeholder</v>
      </c>
      <c r="R514" s="33" t="str">
        <f>IFERROR(VLOOKUP(PPE_PH1_CDDL[[#This Row],[RDMC Document Number]],[3]Docs!$B:$F,5,0),"No Placeholder Yet")</f>
        <v>Pending</v>
      </c>
      <c r="S514" s="163">
        <f t="shared" si="59"/>
        <v>0</v>
      </c>
      <c r="T514" s="162" t="s">
        <v>420</v>
      </c>
      <c r="U514" s="162"/>
      <c r="V514" s="165">
        <v>46325</v>
      </c>
      <c r="W514" s="162" t="s">
        <v>808</v>
      </c>
      <c r="X514" s="162" t="s">
        <v>36</v>
      </c>
      <c r="Y514" s="162"/>
      <c r="Z514" s="162"/>
      <c r="AA514" s="39"/>
      <c r="AB514" s="152" t="s">
        <v>3165</v>
      </c>
    </row>
    <row r="515" spans="1:28" ht="21.75" customHeight="1" x14ac:dyDescent="0.25">
      <c r="A515" s="179" t="s">
        <v>30</v>
      </c>
      <c r="B515" s="179" t="s">
        <v>31</v>
      </c>
      <c r="C515" s="179" t="s">
        <v>4</v>
      </c>
      <c r="D515" s="162" t="s">
        <v>52</v>
      </c>
      <c r="E515" s="162" t="s">
        <v>713</v>
      </c>
      <c r="F515" s="174" t="s">
        <v>596</v>
      </c>
      <c r="G515" s="179" t="s">
        <v>35</v>
      </c>
      <c r="H515" s="39" t="str">
        <f t="shared" si="61"/>
        <v>6105AK124-0000-ETMP-0069</v>
      </c>
      <c r="I515" s="39" t="str">
        <f t="shared" si="60"/>
        <v>Q24050972-10-0000-E-TMP-0069</v>
      </c>
      <c r="J515" s="162"/>
      <c r="K515" s="33" t="s">
        <v>36</v>
      </c>
      <c r="L515" s="162" t="s">
        <v>1049</v>
      </c>
      <c r="M515" s="162" t="s">
        <v>715</v>
      </c>
      <c r="N515" s="33" t="str">
        <f t="shared" si="57"/>
        <v>General - Test Certificate - Insulation Test of Cables - Form - Template</v>
      </c>
      <c r="O515" s="175"/>
      <c r="P515" s="175"/>
      <c r="Q515" s="33" t="str">
        <f>IFERROR(VLOOKUP(PPE_PH1_CDDL[[#This Row],[RDMC Document Number]],[3]Docs!$B:$F,4,0),"No Placeholder Yet")</f>
        <v>RES - Reserved Placeholder</v>
      </c>
      <c r="R515" s="33" t="str">
        <f>IFERROR(VLOOKUP(PPE_PH1_CDDL[[#This Row],[RDMC Document Number]],[3]Docs!$B:$F,5,0),"No Placeholder Yet")</f>
        <v>Pending</v>
      </c>
      <c r="S515" s="163">
        <f t="shared" si="59"/>
        <v>0</v>
      </c>
      <c r="T515" s="162" t="s">
        <v>420</v>
      </c>
      <c r="U515" s="162"/>
      <c r="V515" s="165">
        <v>46325</v>
      </c>
      <c r="W515" s="162" t="s">
        <v>1050</v>
      </c>
      <c r="X515" s="162" t="s">
        <v>36</v>
      </c>
      <c r="Y515" s="162"/>
      <c r="Z515" s="162"/>
      <c r="AA515" s="39"/>
      <c r="AB515" s="152" t="s">
        <v>3165</v>
      </c>
    </row>
    <row r="516" spans="1:28" ht="21.75" customHeight="1" x14ac:dyDescent="0.25">
      <c r="A516" s="179" t="s">
        <v>30</v>
      </c>
      <c r="B516" s="179" t="s">
        <v>31</v>
      </c>
      <c r="C516" s="179" t="s">
        <v>4</v>
      </c>
      <c r="D516" s="162" t="s">
        <v>52</v>
      </c>
      <c r="E516" s="162" t="s">
        <v>713</v>
      </c>
      <c r="F516" s="174" t="s">
        <v>598</v>
      </c>
      <c r="G516" s="179" t="s">
        <v>35</v>
      </c>
      <c r="H516" s="39" t="str">
        <f t="shared" si="61"/>
        <v>6105AK124-0000-ETMP-0070</v>
      </c>
      <c r="I516" s="39" t="str">
        <f t="shared" si="60"/>
        <v>Q24050972-10-0000-E-TMP-0070</v>
      </c>
      <c r="J516" s="162"/>
      <c r="K516" s="33" t="s">
        <v>36</v>
      </c>
      <c r="L516" s="162" t="s">
        <v>1051</v>
      </c>
      <c r="M516" s="162" t="s">
        <v>715</v>
      </c>
      <c r="N516" s="33" t="str">
        <f t="shared" si="57"/>
        <v>General - Test Certificate - Earth Resistance - Form - Template</v>
      </c>
      <c r="O516" s="175"/>
      <c r="P516" s="175"/>
      <c r="Q516" s="33" t="str">
        <f>IFERROR(VLOOKUP(PPE_PH1_CDDL[[#This Row],[RDMC Document Number]],[3]Docs!$B:$F,4,0),"No Placeholder Yet")</f>
        <v>RES - Reserved Placeholder</v>
      </c>
      <c r="R516" s="33" t="str">
        <f>IFERROR(VLOOKUP(PPE_PH1_CDDL[[#This Row],[RDMC Document Number]],[3]Docs!$B:$F,5,0),"No Placeholder Yet")</f>
        <v>Pending</v>
      </c>
      <c r="S516" s="163">
        <f t="shared" ref="S516:S522" si="62">IF(AND(O516&lt;&gt;"",P516&lt;&gt;"",R516="Approved"),100%,
 IF(AND(O516&lt;&gt;"",P516&lt;&gt;""),66.67%,
 IF(O516&lt;&gt;"",33.33%,
 0)))</f>
        <v>0</v>
      </c>
      <c r="T516" s="162" t="s">
        <v>420</v>
      </c>
      <c r="U516" s="162"/>
      <c r="V516" s="165">
        <v>46325</v>
      </c>
      <c r="W516" s="162" t="s">
        <v>1052</v>
      </c>
      <c r="X516" s="162" t="s">
        <v>36</v>
      </c>
      <c r="Y516" s="162"/>
      <c r="Z516" s="162"/>
      <c r="AA516" s="39"/>
      <c r="AB516" s="152" t="s">
        <v>3165</v>
      </c>
    </row>
    <row r="517" spans="1:28" ht="21.75" customHeight="1" x14ac:dyDescent="0.25">
      <c r="A517" s="179" t="s">
        <v>30</v>
      </c>
      <c r="B517" s="179" t="s">
        <v>31</v>
      </c>
      <c r="C517" s="179" t="s">
        <v>4</v>
      </c>
      <c r="D517" s="162" t="s">
        <v>52</v>
      </c>
      <c r="E517" s="162" t="s">
        <v>713</v>
      </c>
      <c r="F517" s="174" t="s">
        <v>600</v>
      </c>
      <c r="G517" s="179" t="s">
        <v>35</v>
      </c>
      <c r="H517" s="39" t="str">
        <f t="shared" si="61"/>
        <v>6105AK124-0000-ETMP-0071</v>
      </c>
      <c r="I517" s="39" t="str">
        <f t="shared" si="60"/>
        <v>Q24050972-10-0000-E-TMP-0071</v>
      </c>
      <c r="J517" s="162"/>
      <c r="K517" s="33" t="s">
        <v>36</v>
      </c>
      <c r="L517" s="162" t="s">
        <v>1053</v>
      </c>
      <c r="M517" s="162" t="s">
        <v>715</v>
      </c>
      <c r="N517" s="33" t="str">
        <f t="shared" si="57"/>
        <v>General - Test Certificate - Motor Installation- Form - Template</v>
      </c>
      <c r="O517" s="175"/>
      <c r="P517" s="175"/>
      <c r="Q517" s="33" t="str">
        <f>IFERROR(VLOOKUP(PPE_PH1_CDDL[[#This Row],[RDMC Document Number]],[3]Docs!$B:$F,4,0),"No Placeholder Yet")</f>
        <v>RES - Reserved Placeholder</v>
      </c>
      <c r="R517" s="33" t="str">
        <f>IFERROR(VLOOKUP(PPE_PH1_CDDL[[#This Row],[RDMC Document Number]],[3]Docs!$B:$F,5,0),"No Placeholder Yet")</f>
        <v>Pending</v>
      </c>
      <c r="S517" s="163">
        <f t="shared" si="62"/>
        <v>0</v>
      </c>
      <c r="T517" s="39" t="s">
        <v>420</v>
      </c>
      <c r="U517" s="162"/>
      <c r="V517" s="165">
        <v>46325</v>
      </c>
      <c r="W517" s="162" t="s">
        <v>946</v>
      </c>
      <c r="X517" s="162" t="s">
        <v>36</v>
      </c>
      <c r="Y517" s="162"/>
      <c r="Z517" s="162"/>
      <c r="AA517" s="39"/>
      <c r="AB517" s="152" t="s">
        <v>3165</v>
      </c>
    </row>
    <row r="518" spans="1:28" ht="21.75" customHeight="1" x14ac:dyDescent="0.25">
      <c r="A518" s="179" t="s">
        <v>30</v>
      </c>
      <c r="B518" s="179" t="s">
        <v>31</v>
      </c>
      <c r="C518" s="179" t="s">
        <v>4</v>
      </c>
      <c r="D518" s="162" t="s">
        <v>52</v>
      </c>
      <c r="E518" s="162" t="s">
        <v>713</v>
      </c>
      <c r="F518" s="174" t="s">
        <v>602</v>
      </c>
      <c r="G518" s="179" t="s">
        <v>35</v>
      </c>
      <c r="H518" s="39" t="str">
        <f t="shared" si="61"/>
        <v>6105AK124-0000-ETMP-0072</v>
      </c>
      <c r="I518" s="39" t="str">
        <f t="shared" si="60"/>
        <v>Q24050972-10-0000-E-TMP-0072</v>
      </c>
      <c r="J518" s="162"/>
      <c r="K518" s="33" t="s">
        <v>36</v>
      </c>
      <c r="L518" s="162" t="s">
        <v>1054</v>
      </c>
      <c r="M518" s="162" t="s">
        <v>715</v>
      </c>
      <c r="N518" s="33" t="str">
        <f t="shared" si="57"/>
        <v>General - Test Certificate - Transformer - Form - Template</v>
      </c>
      <c r="O518" s="175"/>
      <c r="P518" s="175"/>
      <c r="Q518" s="33" t="str">
        <f>IFERROR(VLOOKUP(PPE_PH1_CDDL[[#This Row],[RDMC Document Number]],[3]Docs!$B:$F,4,0),"No Placeholder Yet")</f>
        <v>RES - Reserved Placeholder</v>
      </c>
      <c r="R518" s="33" t="str">
        <f>IFERROR(VLOOKUP(PPE_PH1_CDDL[[#This Row],[RDMC Document Number]],[3]Docs!$B:$F,5,0),"No Placeholder Yet")</f>
        <v>Pending</v>
      </c>
      <c r="S518" s="163">
        <f t="shared" si="62"/>
        <v>0</v>
      </c>
      <c r="T518" s="39" t="s">
        <v>420</v>
      </c>
      <c r="U518" s="162"/>
      <c r="V518" s="165">
        <v>46325</v>
      </c>
      <c r="W518" s="162" t="s">
        <v>1055</v>
      </c>
      <c r="X518" s="162" t="s">
        <v>36</v>
      </c>
      <c r="Y518" s="162"/>
      <c r="Z518" s="162"/>
      <c r="AA518" s="39"/>
      <c r="AB518" s="152" t="s">
        <v>3165</v>
      </c>
    </row>
    <row r="519" spans="1:28" ht="21.75" customHeight="1" x14ac:dyDescent="0.25">
      <c r="A519" s="179" t="s">
        <v>30</v>
      </c>
      <c r="B519" s="179" t="s">
        <v>31</v>
      </c>
      <c r="C519" s="179" t="s">
        <v>4</v>
      </c>
      <c r="D519" s="162" t="s">
        <v>712</v>
      </c>
      <c r="E519" s="162" t="s">
        <v>713</v>
      </c>
      <c r="F519" s="174" t="s">
        <v>1056</v>
      </c>
      <c r="G519" s="179" t="s">
        <v>35</v>
      </c>
      <c r="H519" s="39" t="str">
        <f t="shared" si="61"/>
        <v>6105AK124-0000-ITMP-0104</v>
      </c>
      <c r="I519" s="39" t="str">
        <f t="shared" si="60"/>
        <v>Q24050972-10-0000-I-TMP-0104</v>
      </c>
      <c r="J519" s="162"/>
      <c r="K519" s="33" t="s">
        <v>36</v>
      </c>
      <c r="L519" s="162" t="s">
        <v>1057</v>
      </c>
      <c r="M519" s="162" t="s">
        <v>715</v>
      </c>
      <c r="N519" s="33" t="str">
        <f t="shared" si="57"/>
        <v>General - Test Certificate - Instrument Cables - Form - Template</v>
      </c>
      <c r="O519" s="175"/>
      <c r="P519" s="175"/>
      <c r="Q519" s="33" t="str">
        <f>IFERROR(VLOOKUP(PPE_PH1_CDDL[[#This Row],[RDMC Document Number]],[3]Docs!$B:$F,4,0),"No Placeholder Yet")</f>
        <v>RES - Reserved Placeholder</v>
      </c>
      <c r="R519" s="33" t="str">
        <f>IFERROR(VLOOKUP(PPE_PH1_CDDL[[#This Row],[RDMC Document Number]],[3]Docs!$B:$F,5,0),"No Placeholder Yet")</f>
        <v>Pending</v>
      </c>
      <c r="S519" s="163">
        <f t="shared" si="62"/>
        <v>0</v>
      </c>
      <c r="T519" s="39" t="s">
        <v>420</v>
      </c>
      <c r="U519" s="162"/>
      <c r="V519" s="165">
        <v>46325</v>
      </c>
      <c r="W519" s="162" t="s">
        <v>1058</v>
      </c>
      <c r="X519" s="162" t="s">
        <v>36</v>
      </c>
      <c r="Y519" s="162"/>
      <c r="Z519" s="162"/>
      <c r="AA519" s="39"/>
      <c r="AB519" s="152" t="s">
        <v>3165</v>
      </c>
    </row>
    <row r="520" spans="1:28" ht="21.75" customHeight="1" x14ac:dyDescent="0.25">
      <c r="A520" s="179" t="s">
        <v>30</v>
      </c>
      <c r="B520" s="179" t="s">
        <v>31</v>
      </c>
      <c r="C520" s="179" t="s">
        <v>4</v>
      </c>
      <c r="D520" s="162" t="s">
        <v>712</v>
      </c>
      <c r="E520" s="162" t="s">
        <v>713</v>
      </c>
      <c r="F520" s="174" t="s">
        <v>1059</v>
      </c>
      <c r="G520" s="179" t="s">
        <v>35</v>
      </c>
      <c r="H520" s="39" t="str">
        <f t="shared" si="61"/>
        <v>6105AK124-0000-ITMP-0105</v>
      </c>
      <c r="I520" s="39" t="str">
        <f t="shared" si="60"/>
        <v>Q24050972-10-0000-I-TMP-0105</v>
      </c>
      <c r="J520" s="162"/>
      <c r="K520" s="33" t="s">
        <v>36</v>
      </c>
      <c r="L520" s="162" t="s">
        <v>1060</v>
      </c>
      <c r="M520" s="162" t="s">
        <v>715</v>
      </c>
      <c r="N520" s="33" t="str">
        <f t="shared" si="57"/>
        <v>General - Test Certificate - Instrument Loop Test - Form - Template</v>
      </c>
      <c r="O520" s="175"/>
      <c r="P520" s="175"/>
      <c r="Q520" s="33" t="str">
        <f>IFERROR(VLOOKUP(PPE_PH1_CDDL[[#This Row],[RDMC Document Number]],[3]Docs!$B:$F,4,0),"No Placeholder Yet")</f>
        <v>RES - Reserved Placeholder</v>
      </c>
      <c r="R520" s="33" t="str">
        <f>IFERROR(VLOOKUP(PPE_PH1_CDDL[[#This Row],[RDMC Document Number]],[3]Docs!$B:$F,5,0),"No Placeholder Yet")</f>
        <v>Pending</v>
      </c>
      <c r="S520" s="163">
        <f t="shared" si="62"/>
        <v>0</v>
      </c>
      <c r="T520" s="162" t="s">
        <v>420</v>
      </c>
      <c r="U520" s="162"/>
      <c r="V520" s="165">
        <v>46325</v>
      </c>
      <c r="W520" s="162" t="s">
        <v>1061</v>
      </c>
      <c r="X520" s="162" t="s">
        <v>36</v>
      </c>
      <c r="Y520" s="162"/>
      <c r="Z520" s="162"/>
      <c r="AA520" s="39"/>
      <c r="AB520" s="152" t="s">
        <v>3165</v>
      </c>
    </row>
    <row r="521" spans="1:28" ht="21.75" customHeight="1" x14ac:dyDescent="0.25">
      <c r="A521" s="179" t="s">
        <v>30</v>
      </c>
      <c r="B521" s="179" t="s">
        <v>31</v>
      </c>
      <c r="C521" s="179" t="s">
        <v>4</v>
      </c>
      <c r="D521" s="162" t="s">
        <v>712</v>
      </c>
      <c r="E521" s="162" t="s">
        <v>713</v>
      </c>
      <c r="F521" s="174" t="s">
        <v>1062</v>
      </c>
      <c r="G521" s="179" t="s">
        <v>35</v>
      </c>
      <c r="H521" s="39" t="str">
        <f t="shared" si="61"/>
        <v>6105AK124-0000-ITMP-0106</v>
      </c>
      <c r="I521" s="39" t="str">
        <f t="shared" si="60"/>
        <v>Q24050972-10-0000-I-TMP-0106</v>
      </c>
      <c r="J521" s="162"/>
      <c r="K521" s="33" t="s">
        <v>36</v>
      </c>
      <c r="L521" s="162" t="s">
        <v>1063</v>
      </c>
      <c r="M521" s="162" t="s">
        <v>715</v>
      </c>
      <c r="N521" s="33" t="str">
        <f t="shared" si="57"/>
        <v>General - Test Certificate - Test Acceptance Instrument Tubing - Form - Template</v>
      </c>
      <c r="O521" s="175"/>
      <c r="P521" s="175"/>
      <c r="Q521" s="33" t="str">
        <f>IFERROR(VLOOKUP(PPE_PH1_CDDL[[#This Row],[RDMC Document Number]],[3]Docs!$B:$F,4,0),"No Placeholder Yet")</f>
        <v>RES - Reserved Placeholder</v>
      </c>
      <c r="R521" s="33" t="str">
        <f>IFERROR(VLOOKUP(PPE_PH1_CDDL[[#This Row],[RDMC Document Number]],[3]Docs!$B:$F,5,0),"No Placeholder Yet")</f>
        <v>Pending</v>
      </c>
      <c r="S521" s="163">
        <f t="shared" si="62"/>
        <v>0</v>
      </c>
      <c r="T521" s="162" t="s">
        <v>420</v>
      </c>
      <c r="U521" s="162"/>
      <c r="V521" s="165">
        <v>46325</v>
      </c>
      <c r="W521" s="162" t="s">
        <v>1064</v>
      </c>
      <c r="X521" s="162" t="s">
        <v>36</v>
      </c>
      <c r="Y521" s="162"/>
      <c r="Z521" s="162"/>
      <c r="AA521" s="39"/>
      <c r="AB521" s="152" t="s">
        <v>3165</v>
      </c>
    </row>
    <row r="522" spans="1:28" ht="21.75" customHeight="1" x14ac:dyDescent="0.25">
      <c r="A522" s="179" t="s">
        <v>30</v>
      </c>
      <c r="B522" s="179" t="s">
        <v>31</v>
      </c>
      <c r="C522" s="179" t="s">
        <v>4</v>
      </c>
      <c r="D522" s="162" t="s">
        <v>52</v>
      </c>
      <c r="E522" s="162" t="s">
        <v>713</v>
      </c>
      <c r="F522" s="174" t="s">
        <v>604</v>
      </c>
      <c r="G522" s="179" t="s">
        <v>35</v>
      </c>
      <c r="H522" s="39" t="str">
        <f t="shared" si="61"/>
        <v>6105AK124-0000-ETMP-0073</v>
      </c>
      <c r="I522" s="39" t="str">
        <f t="shared" si="60"/>
        <v>Q24050972-10-0000-E-TMP-0073</v>
      </c>
      <c r="J522" s="162"/>
      <c r="K522" s="33" t="s">
        <v>36</v>
      </c>
      <c r="L522" s="162" t="s">
        <v>1065</v>
      </c>
      <c r="M522" s="162" t="s">
        <v>715</v>
      </c>
      <c r="N522" s="33" t="str">
        <f t="shared" si="57"/>
        <v>General - Hook-Up Drawing - Highbay Roof Purlin Mountin - Template</v>
      </c>
      <c r="O522" s="175"/>
      <c r="P522" s="175"/>
      <c r="Q522" s="33" t="str">
        <f>IFERROR(VLOOKUP(PPE_PH1_CDDL[[#This Row],[RDMC Document Number]],[3]Docs!$B:$F,4,0),"No Placeholder Yet")</f>
        <v>RES - Reserved Placeholder</v>
      </c>
      <c r="R522" s="33" t="str">
        <f>IFERROR(VLOOKUP(PPE_PH1_CDDL[[#This Row],[RDMC Document Number]],[3]Docs!$B:$F,5,0),"No Placeholder Yet")</f>
        <v>Pending</v>
      </c>
      <c r="S522" s="163">
        <f t="shared" si="62"/>
        <v>0</v>
      </c>
      <c r="T522" s="162" t="s">
        <v>420</v>
      </c>
      <c r="U522" s="162"/>
      <c r="V522" s="165">
        <v>46325</v>
      </c>
      <c r="W522" s="162" t="s">
        <v>1055</v>
      </c>
      <c r="X522" s="162" t="s">
        <v>36</v>
      </c>
      <c r="Y522" s="162"/>
      <c r="Z522" s="162"/>
      <c r="AA522" s="39"/>
      <c r="AB522" s="152" t="s">
        <v>3165</v>
      </c>
    </row>
    <row r="523" spans="1:28" ht="21.75" customHeight="1" x14ac:dyDescent="0.25">
      <c r="A523" s="39" t="s">
        <v>30</v>
      </c>
      <c r="B523" s="39" t="s">
        <v>31</v>
      </c>
      <c r="C523" s="39" t="s">
        <v>5</v>
      </c>
      <c r="D523" s="39" t="s">
        <v>32</v>
      </c>
      <c r="E523" s="39" t="s">
        <v>1066</v>
      </c>
      <c r="F523" s="128" t="s">
        <v>34</v>
      </c>
      <c r="G523" s="39" t="s">
        <v>35</v>
      </c>
      <c r="H523" s="39" t="str">
        <f t="shared" si="61"/>
        <v>6105AK124-0100-BCON-0001</v>
      </c>
      <c r="I523" s="39" t="str">
        <f t="shared" ref="I523:I528" si="63">"Q24050972"&amp;"-"&amp;"01"&amp;"-"&amp;C523&amp;"-"&amp;D523&amp;"-"&amp;E523&amp;"-"&amp;F523</f>
        <v>Q24050972-01-0100-B-CON-0001</v>
      </c>
      <c r="J523" s="39"/>
      <c r="K523" s="33" t="str">
        <f>VLOOKUP(C523,'PPE WBS Codes'!$E$3:$F$79,2,0)</f>
        <v>Project Site Wide</v>
      </c>
      <c r="L523" s="39" t="s">
        <v>1067</v>
      </c>
      <c r="M523" s="39" t="s">
        <v>36</v>
      </c>
      <c r="N523" s="33" t="str">
        <f t="shared" si="57"/>
        <v>Project Site Wide - Notice of delay - Delay Notification Contractual  - General</v>
      </c>
      <c r="O523" s="134"/>
      <c r="P523" s="134"/>
      <c r="Q523" s="33" t="str">
        <f>IFERROR(VLOOKUP(PPE_PH1_CDDL[[#This Row],[RDMC Document Number]],[3]Docs!$B:$F,4,0),"No Placeholder Yet")</f>
        <v>RES - Reserved Placeholder</v>
      </c>
      <c r="R523" s="33" t="str">
        <f>IFERROR(VLOOKUP(PPE_PH1_CDDL[[#This Row],[RDMC Document Number]],[3]Docs!$B:$F,5,0),"No Placeholder Yet")</f>
        <v>Pending</v>
      </c>
      <c r="S523" s="137">
        <f t="shared" ref="S523:S526" si="64">IF(AND(O523&lt;&gt;"",P523&lt;&gt;"",R523="Approved"),100%,
 IF(AND(O523&lt;&gt;"",P523&lt;&gt;""),66.67%,
 IF(O523&lt;&gt;"",33.33%,
 0)))</f>
        <v>0</v>
      </c>
      <c r="T523" s="39" t="s">
        <v>629</v>
      </c>
      <c r="U523" s="39"/>
      <c r="V523" s="178">
        <v>46157</v>
      </c>
      <c r="W523" s="39" t="s">
        <v>1068</v>
      </c>
      <c r="X523" s="39" t="s">
        <v>36</v>
      </c>
      <c r="Y523" s="39"/>
      <c r="Z523" s="39"/>
      <c r="AA523" s="39"/>
      <c r="AB523" s="152" t="s">
        <v>3165</v>
      </c>
    </row>
    <row r="524" spans="1:28" ht="21.75" customHeight="1" x14ac:dyDescent="0.25">
      <c r="A524" s="39" t="s">
        <v>30</v>
      </c>
      <c r="B524" s="39" t="s">
        <v>31</v>
      </c>
      <c r="C524" s="39" t="s">
        <v>5</v>
      </c>
      <c r="D524" s="39" t="s">
        <v>32</v>
      </c>
      <c r="E524" s="39" t="s">
        <v>1066</v>
      </c>
      <c r="F524" s="128" t="s">
        <v>46</v>
      </c>
      <c r="G524" s="39" t="s">
        <v>35</v>
      </c>
      <c r="H524" s="39" t="str">
        <f t="shared" si="61"/>
        <v>6105AK124-0100-BCON-0002</v>
      </c>
      <c r="I524" s="39" t="str">
        <f t="shared" si="63"/>
        <v>Q24050972-01-0100-B-CON-0002</v>
      </c>
      <c r="J524" s="39"/>
      <c r="K524" s="33" t="str">
        <f>VLOOKUP(C524,'PPE WBS Codes'!$E$3:$F$79,2,0)</f>
        <v>Project Site Wide</v>
      </c>
      <c r="L524" s="39" t="s">
        <v>1069</v>
      </c>
      <c r="M524" s="39" t="s">
        <v>36</v>
      </c>
      <c r="N524" s="33" t="str">
        <f t="shared" si="57"/>
        <v>Project Site Wide - Contract Management (EPCM) - Contract Processes and Agreements. - General</v>
      </c>
      <c r="O524" s="134"/>
      <c r="P524" s="134"/>
      <c r="Q524" s="33" t="str">
        <f>IFERROR(VLOOKUP(PPE_PH1_CDDL[[#This Row],[RDMC Document Number]],[3]Docs!$B:$F,4,0),"No Placeholder Yet")</f>
        <v>RES - Reserved Placeholder</v>
      </c>
      <c r="R524" s="33" t="str">
        <f>IFERROR(VLOOKUP(PPE_PH1_CDDL[[#This Row],[RDMC Document Number]],[3]Docs!$B:$F,5,0),"No Placeholder Yet")</f>
        <v>Pending</v>
      </c>
      <c r="S524" s="137">
        <f t="shared" si="64"/>
        <v>0</v>
      </c>
      <c r="T524" s="39" t="s">
        <v>629</v>
      </c>
      <c r="U524" s="39"/>
      <c r="V524" s="178">
        <v>46157</v>
      </c>
      <c r="W524" s="39" t="s">
        <v>1070</v>
      </c>
      <c r="X524" s="39" t="s">
        <v>36</v>
      </c>
      <c r="Y524" s="39"/>
      <c r="Z524" s="39"/>
      <c r="AA524" s="39"/>
      <c r="AB524" s="152" t="s">
        <v>3165</v>
      </c>
    </row>
    <row r="525" spans="1:28" ht="21.75" customHeight="1" x14ac:dyDescent="0.25">
      <c r="A525" s="39" t="s">
        <v>30</v>
      </c>
      <c r="B525" s="39" t="s">
        <v>31</v>
      </c>
      <c r="C525" s="39" t="s">
        <v>5</v>
      </c>
      <c r="D525" s="39" t="s">
        <v>32</v>
      </c>
      <c r="E525" s="39" t="s">
        <v>1066</v>
      </c>
      <c r="F525" s="128" t="s">
        <v>48</v>
      </c>
      <c r="G525" s="39" t="s">
        <v>35</v>
      </c>
      <c r="H525" s="39" t="str">
        <f t="shared" si="61"/>
        <v>6105AK124-0100-BCON-0003</v>
      </c>
      <c r="I525" s="39" t="str">
        <f t="shared" si="63"/>
        <v>Q24050972-01-0100-B-CON-0003</v>
      </c>
      <c r="J525" s="39"/>
      <c r="K525" s="33" t="str">
        <f>VLOOKUP(C525,'PPE WBS Codes'!$E$3:$F$79,2,0)</f>
        <v>Project Site Wide</v>
      </c>
      <c r="L525" s="39" t="s">
        <v>1071</v>
      </c>
      <c r="M525" s="39" t="s">
        <v>36</v>
      </c>
      <c r="N525" s="33" t="str">
        <f t="shared" si="57"/>
        <v>Project Site Wide - Strategic Coontract Management - Managing Director’s Directive - General</v>
      </c>
      <c r="O525" s="134"/>
      <c r="P525" s="134"/>
      <c r="Q525" s="33" t="str">
        <f>IFERROR(VLOOKUP(PPE_PH1_CDDL[[#This Row],[RDMC Document Number]],[3]Docs!$B:$F,4,0),"No Placeholder Yet")</f>
        <v>RES - Reserved Placeholder</v>
      </c>
      <c r="R525" s="33" t="str">
        <f>IFERROR(VLOOKUP(PPE_PH1_CDDL[[#This Row],[RDMC Document Number]],[3]Docs!$B:$F,5,0),"No Placeholder Yet")</f>
        <v>Pending</v>
      </c>
      <c r="S525" s="137">
        <f t="shared" si="64"/>
        <v>0</v>
      </c>
      <c r="T525" s="39" t="s">
        <v>629</v>
      </c>
      <c r="U525" s="39"/>
      <c r="V525" s="178">
        <v>46157</v>
      </c>
      <c r="W525" s="39" t="s">
        <v>1072</v>
      </c>
      <c r="X525" s="39" t="s">
        <v>36</v>
      </c>
      <c r="Y525" s="39"/>
      <c r="Z525" s="39"/>
      <c r="AA525" s="39"/>
      <c r="AB525" s="152" t="s">
        <v>3165</v>
      </c>
    </row>
    <row r="526" spans="1:28" ht="21.75" customHeight="1" x14ac:dyDescent="0.25">
      <c r="A526" s="39" t="s">
        <v>30</v>
      </c>
      <c r="B526" s="39" t="s">
        <v>31</v>
      </c>
      <c r="C526" s="39" t="s">
        <v>5</v>
      </c>
      <c r="D526" s="39" t="s">
        <v>32</v>
      </c>
      <c r="E526" s="39" t="s">
        <v>1066</v>
      </c>
      <c r="F526" s="128" t="s">
        <v>50</v>
      </c>
      <c r="G526" s="39" t="s">
        <v>35</v>
      </c>
      <c r="H526" s="39" t="str">
        <f t="shared" si="61"/>
        <v>6105AK124-0100-BCON-0004</v>
      </c>
      <c r="I526" s="39" t="str">
        <f t="shared" si="63"/>
        <v>Q24050972-01-0100-B-CON-0004</v>
      </c>
      <c r="J526" s="39"/>
      <c r="K526" s="33" t="str">
        <f>VLOOKUP(C526,'PPE WBS Codes'!$E$3:$F$79,2,0)</f>
        <v>Project Site Wide</v>
      </c>
      <c r="L526" s="39" t="s">
        <v>1073</v>
      </c>
      <c r="M526" s="39" t="s">
        <v>36</v>
      </c>
      <c r="N526" s="33" t="str">
        <f t="shared" si="57"/>
        <v>Project Site Wide - Contract Management Processes and Lifecycle  - General</v>
      </c>
      <c r="O526" s="134"/>
      <c r="P526" s="134"/>
      <c r="Q526" s="33" t="str">
        <f>IFERROR(VLOOKUP(PPE_PH1_CDDL[[#This Row],[RDMC Document Number]],[3]Docs!$B:$F,4,0),"No Placeholder Yet")</f>
        <v>RES - Reserved Placeholder</v>
      </c>
      <c r="R526" s="33" t="str">
        <f>IFERROR(VLOOKUP(PPE_PH1_CDDL[[#This Row],[RDMC Document Number]],[3]Docs!$B:$F,5,0),"No Placeholder Yet")</f>
        <v>Pending</v>
      </c>
      <c r="S526" s="137">
        <f t="shared" si="64"/>
        <v>0</v>
      </c>
      <c r="T526" s="39" t="s">
        <v>629</v>
      </c>
      <c r="U526" s="39"/>
      <c r="V526" s="178">
        <v>46157</v>
      </c>
      <c r="W526" s="39" t="s">
        <v>1074</v>
      </c>
      <c r="X526" s="39" t="s">
        <v>36</v>
      </c>
      <c r="Y526" s="39"/>
      <c r="Z526" s="39"/>
      <c r="AA526" s="39"/>
      <c r="AB526" s="152" t="s">
        <v>3165</v>
      </c>
    </row>
    <row r="527" spans="1:28" ht="21.75" customHeight="1" x14ac:dyDescent="0.25">
      <c r="A527" s="39" t="s">
        <v>30</v>
      </c>
      <c r="B527" s="39" t="s">
        <v>31</v>
      </c>
      <c r="C527" s="39" t="s">
        <v>5</v>
      </c>
      <c r="D527" s="39" t="s">
        <v>32</v>
      </c>
      <c r="E527" s="39" t="s">
        <v>1066</v>
      </c>
      <c r="F527" s="174" t="s">
        <v>101</v>
      </c>
      <c r="G527" s="39" t="s">
        <v>35</v>
      </c>
      <c r="H527" s="39" t="str">
        <f t="shared" si="61"/>
        <v>6105AK124-0100-BCON-0005</v>
      </c>
      <c r="I527" s="39" t="str">
        <f t="shared" si="63"/>
        <v>Q24050972-01-0100-B-CON-0005</v>
      </c>
      <c r="J527" s="162"/>
      <c r="K527" s="33" t="str">
        <f>VLOOKUP(C527,'PPE WBS Codes'!$E$3:$F$79,2,0)</f>
        <v>Project Site Wide</v>
      </c>
      <c r="L527" s="162" t="s">
        <v>1075</v>
      </c>
      <c r="M527" s="39" t="s">
        <v>36</v>
      </c>
      <c r="N527" s="33" t="str">
        <f t="shared" si="57"/>
        <v>Project Site Wide - Dispute Notice - General</v>
      </c>
      <c r="O527" s="175"/>
      <c r="P527" s="175"/>
      <c r="Q527" s="33" t="str">
        <f>IFERROR(VLOOKUP(PPE_PH1_CDDL[[#This Row],[RDMC Document Number]],[3]Docs!$B:$F,4,0),"No Placeholder Yet")</f>
        <v>RES - Reserved Placeholder</v>
      </c>
      <c r="R527" s="33" t="str">
        <f>IFERROR(VLOOKUP(PPE_PH1_CDDL[[#This Row],[RDMC Document Number]],[3]Docs!$B:$F,5,0),"No Placeholder Yet")</f>
        <v>Pending</v>
      </c>
      <c r="S527" s="137">
        <f>IF(AND(O527&lt;&gt;"",P527&lt;&gt;"",R527="Approved"),100%,
 IF(AND(O527&lt;&gt;"",P527&lt;&gt;""),66.67%,
 IF(O527&lt;&gt;"",33.33%,
 0)))</f>
        <v>0</v>
      </c>
      <c r="T527" s="162" t="s">
        <v>629</v>
      </c>
      <c r="U527" s="162"/>
      <c r="V527" s="178">
        <v>46157</v>
      </c>
      <c r="W527" s="162" t="s">
        <v>1075</v>
      </c>
      <c r="X527" s="39" t="s">
        <v>36</v>
      </c>
      <c r="Y527" s="162"/>
      <c r="Z527" s="162"/>
      <c r="AA527" s="39"/>
      <c r="AB527" s="152" t="s">
        <v>3165</v>
      </c>
    </row>
    <row r="528" spans="1:28" ht="21.75" customHeight="1" x14ac:dyDescent="0.25">
      <c r="A528" s="162" t="s">
        <v>30</v>
      </c>
      <c r="B528" s="162" t="s">
        <v>31</v>
      </c>
      <c r="C528" s="162" t="s">
        <v>5</v>
      </c>
      <c r="D528" s="162" t="s">
        <v>52</v>
      </c>
      <c r="E528" s="162" t="s">
        <v>342</v>
      </c>
      <c r="F528" s="174" t="s">
        <v>34</v>
      </c>
      <c r="G528" s="162" t="s">
        <v>35</v>
      </c>
      <c r="H528" s="39" t="str">
        <f t="shared" si="61"/>
        <v>6105AK124-0100-ELST-0001</v>
      </c>
      <c r="I528" s="39" t="str">
        <f t="shared" si="63"/>
        <v>Q24050972-01-0100-E-LST-0001</v>
      </c>
      <c r="J528" s="162"/>
      <c r="K528" s="33" t="str">
        <f>VLOOKUP(C528,'PPE WBS Codes'!$E$3:$F$79,2,0)</f>
        <v>Project Site Wide</v>
      </c>
      <c r="L528" s="162" t="s">
        <v>1076</v>
      </c>
      <c r="M528" s="162" t="s">
        <v>1077</v>
      </c>
      <c r="N528" s="33" t="str">
        <f t="shared" si="57"/>
        <v>Project Site Wide - Electrical Equipment  - List</v>
      </c>
      <c r="O528" s="175"/>
      <c r="P528" s="175"/>
      <c r="Q528" s="33" t="str">
        <f>IFERROR(VLOOKUP(PPE_PH1_CDDL[[#This Row],[RDMC Document Number]],[3]Docs!$B:$F,4,0),"No Placeholder Yet")</f>
        <v>RES - Reserved Placeholder</v>
      </c>
      <c r="R528" s="33" t="str">
        <f>IFERROR(VLOOKUP(PPE_PH1_CDDL[[#This Row],[RDMC Document Number]],[3]Docs!$B:$F,5,0),"No Placeholder Yet")</f>
        <v>Pending</v>
      </c>
      <c r="S528" s="137">
        <f t="shared" ref="S528" si="65">IF(AND(O528&lt;&gt;"",P528&lt;&gt;"",R528="Approved"),100%,
 IF(AND(O528&lt;&gt;"",P528&lt;&gt;""),66.67%,
 IF(O528&lt;&gt;"",33.33%,
 0)))</f>
        <v>0</v>
      </c>
      <c r="T528" s="162" t="s">
        <v>71</v>
      </c>
      <c r="U528" s="162"/>
      <c r="V528" s="178">
        <v>46157</v>
      </c>
      <c r="W528" s="162" t="s">
        <v>1078</v>
      </c>
      <c r="X528" s="162" t="s">
        <v>1077</v>
      </c>
      <c r="Y528" s="162"/>
      <c r="Z528" s="162"/>
      <c r="AA528" s="39"/>
      <c r="AB528" s="152" t="s">
        <v>3165</v>
      </c>
    </row>
    <row r="529" spans="1:28" ht="21.75" customHeight="1" x14ac:dyDescent="0.25">
      <c r="A529" s="162" t="s">
        <v>30</v>
      </c>
      <c r="B529" s="162" t="s">
        <v>31</v>
      </c>
      <c r="C529" s="162" t="s">
        <v>4</v>
      </c>
      <c r="D529" s="162" t="s">
        <v>32</v>
      </c>
      <c r="E529" s="162" t="s">
        <v>1066</v>
      </c>
      <c r="F529" s="174" t="s">
        <v>34</v>
      </c>
      <c r="G529" s="162" t="s">
        <v>35</v>
      </c>
      <c r="H529" s="142" t="str">
        <f t="shared" si="61"/>
        <v>6105AK124-0000-BCON-0001</v>
      </c>
      <c r="I529" s="142" t="str">
        <f>"Q24050972"&amp;"-"&amp;"02"&amp;"-"&amp;C529&amp;"-"&amp;D529&amp;"-"&amp;E529&amp;"-"&amp;F529</f>
        <v>Q24050972-02-0000-B-CON-0001</v>
      </c>
      <c r="J529" s="162"/>
      <c r="K529" s="33" t="s">
        <v>36</v>
      </c>
      <c r="L529" s="162" t="s">
        <v>1079</v>
      </c>
      <c r="M529" s="162" t="s">
        <v>1080</v>
      </c>
      <c r="N529" s="33" t="str">
        <f t="shared" si="57"/>
        <v>General - Notice of Intent to Claim (EOT) - Extension of Time and Cost - Contract</v>
      </c>
      <c r="O529" s="175"/>
      <c r="P529" s="175"/>
      <c r="Q529" s="33" t="str">
        <f>IFERROR(VLOOKUP(PPE_PH1_CDDL[[#This Row],[RDMC Document Number]],[3]Docs!$B:$F,4,0),"No Placeholder Yet")</f>
        <v>RES - Reserved Placeholder</v>
      </c>
      <c r="R529" s="33" t="str">
        <f>IFERROR(VLOOKUP(PPE_PH1_CDDL[[#This Row],[RDMC Document Number]],[3]Docs!$B:$F,5,0),"No Placeholder Yet")</f>
        <v>Pending</v>
      </c>
      <c r="S529" s="137">
        <f>IF(AND(O529&lt;&gt;"",P529&lt;&gt;"",R529="Approved"),100%,
 IF(AND(O529&lt;&gt;"",P529&lt;&gt;""),66.67%,
 IF(O529&lt;&gt;"",33.33%,
 0)))</f>
        <v>0</v>
      </c>
      <c r="T529" s="162" t="s">
        <v>629</v>
      </c>
      <c r="U529" s="162"/>
      <c r="V529" s="178">
        <v>46157</v>
      </c>
      <c r="W529" s="162" t="s">
        <v>1081</v>
      </c>
      <c r="X529" s="162" t="s">
        <v>1082</v>
      </c>
      <c r="Y529" s="162"/>
      <c r="Z529" s="162"/>
      <c r="AA529" s="39"/>
      <c r="AB529" s="152" t="s">
        <v>3165</v>
      </c>
    </row>
    <row r="530" spans="1:28" ht="21.75" customHeight="1" x14ac:dyDescent="0.25">
      <c r="A530" s="162" t="s">
        <v>30</v>
      </c>
      <c r="B530" s="162" t="s">
        <v>31</v>
      </c>
      <c r="C530" s="162">
        <v>6262</v>
      </c>
      <c r="D530" s="162" t="s">
        <v>52</v>
      </c>
      <c r="E530" s="162" t="s">
        <v>82</v>
      </c>
      <c r="F530" s="174" t="s">
        <v>187</v>
      </c>
      <c r="G530" s="39" t="s">
        <v>35</v>
      </c>
      <c r="H530" s="39" t="str">
        <f t="shared" si="61"/>
        <v>6105AK124-6262-EDST-0011</v>
      </c>
      <c r="I530" s="39" t="str">
        <f>"Q24050972"&amp;"-"&amp;"12"&amp;"-"&amp;C530&amp;"-"&amp;D530&amp;"-"&amp;E530&amp;"-"&amp;F530</f>
        <v>Q24050972-12-6262-E-DST-0011</v>
      </c>
      <c r="J530" s="162"/>
      <c r="K530" s="33" t="str">
        <f>VLOOKUP(C530,'PPE WBS Codes'!$E$3:$F$79,2,0)</f>
        <v>Emergency Power Substation 1 and Control Room 1</v>
      </c>
      <c r="L530" s="162" t="s">
        <v>1083</v>
      </c>
      <c r="M530" s="162" t="s">
        <v>1084</v>
      </c>
      <c r="N530" s="33" t="str">
        <f t="shared" si="57"/>
        <v>Emergency Power Substation 1 and Control Room 1 - Generator - Main Aux Supply -  1MVA, 400Vac - Datasheet</v>
      </c>
      <c r="O530" s="175"/>
      <c r="P530" s="175"/>
      <c r="Q530" s="33" t="str">
        <f>IFERROR(VLOOKUP(PPE_PH1_CDDL[[#This Row],[RDMC Document Number]],[3]Docs!$B:$F,4,0),"No Placeholder Yet")</f>
        <v>RES - Reserved Placeholder</v>
      </c>
      <c r="R530" s="33" t="str">
        <f>IFERROR(VLOOKUP(PPE_PH1_CDDL[[#This Row],[RDMC Document Number]],[3]Docs!$B:$F,5,0),"No Placeholder Yet")</f>
        <v>Pending</v>
      </c>
      <c r="S530" s="137">
        <f>IF(AND(O530&lt;&gt;"",P530&lt;&gt;"",R530="Approved"),100%,
 IF(AND(O530&lt;&gt;"",P530&lt;&gt;""),66.67%,
 IF(O530&lt;&gt;"",33.33%,
 0)))</f>
        <v>0</v>
      </c>
      <c r="T530" s="162" t="s">
        <v>56</v>
      </c>
      <c r="U530" s="162"/>
      <c r="V530" s="178">
        <v>46157</v>
      </c>
      <c r="W530" s="162" t="s">
        <v>1085</v>
      </c>
      <c r="X530" s="162" t="s">
        <v>84</v>
      </c>
      <c r="Y530" s="162"/>
      <c r="Z530" s="162"/>
      <c r="AA530" s="39"/>
      <c r="AB530" s="152" t="s">
        <v>3165</v>
      </c>
    </row>
    <row r="531" spans="1:28" ht="21.75" customHeight="1" x14ac:dyDescent="0.25">
      <c r="A531" s="37" t="s">
        <v>30</v>
      </c>
      <c r="B531" s="37" t="s">
        <v>31</v>
      </c>
      <c r="C531" s="39">
        <v>6286</v>
      </c>
      <c r="D531" s="39" t="s">
        <v>52</v>
      </c>
      <c r="E531" s="39" t="s">
        <v>82</v>
      </c>
      <c r="F531" s="174" t="s">
        <v>170</v>
      </c>
      <c r="G531" s="39" t="s">
        <v>35</v>
      </c>
      <c r="H531" s="39" t="str">
        <f t="shared" si="61"/>
        <v>6105AK124-6286-EDST-0007</v>
      </c>
      <c r="I531" s="39" t="str">
        <f t="shared" ref="I531:I547" si="66">"Q24050972"&amp;"-"&amp;"02"&amp;"-"&amp;C531&amp;"-"&amp;D531&amp;"-"&amp;E531&amp;"-"&amp;F531</f>
        <v>Q24050972-02-6286-E-DST-0007</v>
      </c>
      <c r="J531" s="162"/>
      <c r="K531" s="33" t="str">
        <f>VLOOKUP(C531,'PPE WBS Codes'!$E$3:$F$79,2,0)</f>
        <v>Primary Crushing</v>
      </c>
      <c r="L531" s="162" t="s">
        <v>1085</v>
      </c>
      <c r="M531" s="162" t="s">
        <v>1086</v>
      </c>
      <c r="N531" s="33" t="str">
        <f t="shared" si="57"/>
        <v>Primary Crushing - Generator -  250kVA, 400Vac - Datasheet</v>
      </c>
      <c r="O531" s="175"/>
      <c r="P531" s="175"/>
      <c r="Q531" s="33" t="str">
        <f>IFERROR(VLOOKUP(PPE_PH1_CDDL[[#This Row],[RDMC Document Number]],[3]Docs!$B:$F,4,0),"No Placeholder Yet")</f>
        <v>RES - Reserved Placeholder</v>
      </c>
      <c r="R531" s="33" t="str">
        <f>IFERROR(VLOOKUP(PPE_PH1_CDDL[[#This Row],[RDMC Document Number]],[3]Docs!$B:$F,5,0),"No Placeholder Yet")</f>
        <v>Pending</v>
      </c>
      <c r="S531" s="176">
        <v>0</v>
      </c>
      <c r="T531" s="39" t="s">
        <v>56</v>
      </c>
      <c r="U531" s="162"/>
      <c r="V531" s="178">
        <v>46157</v>
      </c>
      <c r="W531" s="162" t="s">
        <v>1085</v>
      </c>
      <c r="X531" s="39" t="s">
        <v>84</v>
      </c>
      <c r="Y531" s="162"/>
      <c r="Z531" s="162"/>
      <c r="AA531" s="39"/>
      <c r="AB531" s="152" t="s">
        <v>3165</v>
      </c>
    </row>
    <row r="532" spans="1:28" ht="21.75" customHeight="1" x14ac:dyDescent="0.25">
      <c r="A532" s="33" t="s">
        <v>30</v>
      </c>
      <c r="B532" s="33" t="s">
        <v>31</v>
      </c>
      <c r="C532" s="39">
        <v>6241</v>
      </c>
      <c r="D532" s="39" t="s">
        <v>52</v>
      </c>
      <c r="E532" s="162" t="s">
        <v>82</v>
      </c>
      <c r="F532" s="174" t="s">
        <v>34</v>
      </c>
      <c r="G532" s="162" t="s">
        <v>35</v>
      </c>
      <c r="H532" s="39" t="str">
        <f t="shared" si="61"/>
        <v>6105AK124-6241-EDST-0001</v>
      </c>
      <c r="I532" s="39" t="str">
        <f t="shared" si="66"/>
        <v>Q24050972-02-6241-E-DST-0001</v>
      </c>
      <c r="J532" s="162"/>
      <c r="K532" s="33" t="str">
        <f>VLOOKUP(C532,'PPE WBS Codes'!$E$3:$F$79,2,0)</f>
        <v>33/220 kV Solar PV Substation</v>
      </c>
      <c r="L532" s="162" t="s">
        <v>1085</v>
      </c>
      <c r="M532" s="162" t="s">
        <v>1087</v>
      </c>
      <c r="N532" s="33" t="str">
        <f t="shared" si="57"/>
        <v>33/220 kV Solar PV Substation - Generator - 250kVA, 400Vac - Datasheet</v>
      </c>
      <c r="O532" s="175"/>
      <c r="P532" s="175"/>
      <c r="Q532" s="33" t="str">
        <f>IFERROR(VLOOKUP(PPE_PH1_CDDL[[#This Row],[RDMC Document Number]],[3]Docs!$B:$F,4,0),"No Placeholder Yet")</f>
        <v>RES - Reserved Placeholder</v>
      </c>
      <c r="R532" s="33" t="str">
        <f>IFERROR(VLOOKUP(PPE_PH1_CDDL[[#This Row],[RDMC Document Number]],[3]Docs!$B:$F,5,0),"No Placeholder Yet")</f>
        <v>Pending</v>
      </c>
      <c r="S532" s="137">
        <f t="shared" ref="S532" si="67">IF(AND(O532&lt;&gt;"",P532&lt;&gt;"",R532="Approved"),100%,
 IF(AND(O532&lt;&gt;"",P532&lt;&gt;""),66.67%,
 IF(O532&lt;&gt;"",33.33%,
 0)))</f>
        <v>0</v>
      </c>
      <c r="T532" s="162" t="s">
        <v>56</v>
      </c>
      <c r="U532" s="162"/>
      <c r="V532" s="178">
        <v>46157</v>
      </c>
      <c r="W532" s="162" t="s">
        <v>1085</v>
      </c>
      <c r="X532" s="162" t="s">
        <v>84</v>
      </c>
      <c r="Y532" s="162"/>
      <c r="Z532" s="162"/>
      <c r="AA532" s="39"/>
      <c r="AB532" s="152" t="s">
        <v>3165</v>
      </c>
    </row>
    <row r="533" spans="1:28" ht="21.75" customHeight="1" x14ac:dyDescent="0.25">
      <c r="A533" s="33" t="s">
        <v>30</v>
      </c>
      <c r="B533" s="33" t="s">
        <v>31</v>
      </c>
      <c r="C533" s="162">
        <v>6242</v>
      </c>
      <c r="D533" s="162" t="s">
        <v>52</v>
      </c>
      <c r="E533" s="162" t="s">
        <v>82</v>
      </c>
      <c r="F533" s="174" t="s">
        <v>34</v>
      </c>
      <c r="G533" s="162" t="s">
        <v>35</v>
      </c>
      <c r="H533" s="39" t="str">
        <f t="shared" si="61"/>
        <v>6105AK124-6242-EDST-0001</v>
      </c>
      <c r="I533" s="39" t="str">
        <f t="shared" si="66"/>
        <v>Q24050972-02-6242-E-DST-0001</v>
      </c>
      <c r="J533" s="162"/>
      <c r="K533" s="33" t="str">
        <f>VLOOKUP(C533,'PPE WBS Codes'!$E$3:$F$79,2,0)</f>
        <v>33/220 kV Power Station Substation</v>
      </c>
      <c r="L533" s="162" t="s">
        <v>1088</v>
      </c>
      <c r="M533" s="162" t="s">
        <v>1089</v>
      </c>
      <c r="N533" s="33" t="str">
        <f t="shared" si="57"/>
        <v>33/220 kV Power Station Substation - Generator - Wärtsilä -  250kVA 400Vac - Datasheet</v>
      </c>
      <c r="O533" s="175"/>
      <c r="P533" s="175"/>
      <c r="Q533" s="33" t="str">
        <f>IFERROR(VLOOKUP(PPE_PH1_CDDL[[#This Row],[RDMC Document Number]],[3]Docs!$B:$F,4,0),"No Placeholder Yet")</f>
        <v>RES - Reserved Placeholder</v>
      </c>
      <c r="R533" s="33" t="str">
        <f>IFERROR(VLOOKUP(PPE_PH1_CDDL[[#This Row],[RDMC Document Number]],[3]Docs!$B:$F,5,0),"No Placeholder Yet")</f>
        <v>Pending</v>
      </c>
      <c r="S533" s="176">
        <v>0</v>
      </c>
      <c r="T533" s="162" t="s">
        <v>56</v>
      </c>
      <c r="U533" s="162"/>
      <c r="V533" s="178">
        <v>46157</v>
      </c>
      <c r="W533" s="162" t="s">
        <v>1085</v>
      </c>
      <c r="X533" s="162" t="s">
        <v>84</v>
      </c>
      <c r="Y533" s="162"/>
      <c r="Z533" s="162"/>
      <c r="AA533" s="39"/>
      <c r="AB533" s="152" t="s">
        <v>3165</v>
      </c>
    </row>
    <row r="534" spans="1:28" ht="21.75" customHeight="1" x14ac:dyDescent="0.25">
      <c r="A534" s="162" t="s">
        <v>30</v>
      </c>
      <c r="B534" s="162" t="s">
        <v>31</v>
      </c>
      <c r="C534" s="162" t="s">
        <v>4</v>
      </c>
      <c r="D534" s="162" t="s">
        <v>42</v>
      </c>
      <c r="E534" s="162" t="s">
        <v>397</v>
      </c>
      <c r="F534" s="174" t="s">
        <v>34</v>
      </c>
      <c r="G534" s="142" t="s">
        <v>35</v>
      </c>
      <c r="H534" s="39" t="str">
        <f t="shared" si="61"/>
        <v>6105AK124-0000-GPLN-0001</v>
      </c>
      <c r="I534" s="39" t="str">
        <f t="shared" si="66"/>
        <v>Q24050972-02-0000-G-PLN-0001</v>
      </c>
      <c r="J534" s="162"/>
      <c r="K534" s="33" t="s">
        <v>36</v>
      </c>
      <c r="L534" s="162" t="s">
        <v>1090</v>
      </c>
      <c r="M534" s="162" t="s">
        <v>399</v>
      </c>
      <c r="N534" s="33" t="str">
        <f t="shared" si="57"/>
        <v>General - Phase 1 Construction Project Management - Plan</v>
      </c>
      <c r="O534" s="175">
        <v>46080</v>
      </c>
      <c r="P534" s="175"/>
      <c r="Q534" s="33" t="str">
        <f>IFERROR(VLOOKUP(PPE_PH1_CDDL[[#This Row],[RDMC Document Number]],[3]Docs!$B:$F,4,0),"No Placeholder Yet")</f>
        <v>IFR - Issued for Review</v>
      </c>
      <c r="R534" s="33" t="str">
        <f>IFERROR(VLOOKUP(PPE_PH1_CDDL[[#This Row],[RDMC Document Number]],[3]Docs!$B:$F,5,0),"No Placeholder Yet")</f>
        <v>Reviewed With Comments</v>
      </c>
      <c r="S534" s="137">
        <f t="shared" ref="S534:S539" si="68">IF(AND(O534&lt;&gt;"",P534&lt;&gt;"",R534="Approved"),100%,
 IF(AND(O534&lt;&gt;"",P534&lt;&gt;""),66.67%,
 IF(O534&lt;&gt;"",33.33%,
 0)))</f>
        <v>0.33329999999999999</v>
      </c>
      <c r="T534" s="39" t="s">
        <v>420</v>
      </c>
      <c r="U534" s="162"/>
      <c r="V534" s="178"/>
      <c r="W534" s="162" t="s">
        <v>1091</v>
      </c>
      <c r="X534" s="162" t="s">
        <v>84</v>
      </c>
      <c r="Y534" s="162"/>
      <c r="Z534" s="162"/>
      <c r="AA534" s="39"/>
      <c r="AB534" s="152" t="s">
        <v>3165</v>
      </c>
    </row>
    <row r="535" spans="1:28" ht="21.75" customHeight="1" x14ac:dyDescent="0.25">
      <c r="A535" s="162" t="s">
        <v>30</v>
      </c>
      <c r="B535" s="162" t="s">
        <v>31</v>
      </c>
      <c r="C535" s="162">
        <v>6262</v>
      </c>
      <c r="D535" s="162" t="s">
        <v>52</v>
      </c>
      <c r="E535" s="162" t="s">
        <v>82</v>
      </c>
      <c r="F535" s="174" t="s">
        <v>213</v>
      </c>
      <c r="G535" s="162" t="s">
        <v>35</v>
      </c>
      <c r="H535" s="39" t="str">
        <f t="shared" si="61"/>
        <v>6105AK124-6262-EDST-0012</v>
      </c>
      <c r="I535" s="39" t="str">
        <f t="shared" si="66"/>
        <v>Q24050972-02-6262-E-DST-0012</v>
      </c>
      <c r="J535" s="162"/>
      <c r="K535" s="33" t="str">
        <f>VLOOKUP(C535,'PPE WBS Codes'!$E$3:$F$79,2,0)</f>
        <v>Emergency Power Substation 1 and Control Room 1</v>
      </c>
      <c r="L535" s="162" t="s">
        <v>1085</v>
      </c>
      <c r="M535" s="162" t="s">
        <v>1092</v>
      </c>
      <c r="N535" s="33" t="str">
        <f t="shared" si="57"/>
        <v>Emergency Power Substation 1 and Control Room 1 - Generator - 630kVA- Datasheet</v>
      </c>
      <c r="O535" s="175"/>
      <c r="P535" s="175"/>
      <c r="Q535" s="33" t="str">
        <f>IFERROR(VLOOKUP(PPE_PH1_CDDL[[#This Row],[RDMC Document Number]],[3]Docs!$B:$F,4,0),"No Placeholder Yet")</f>
        <v>RES - Reserved Placeholder</v>
      </c>
      <c r="R535" s="33" t="str">
        <f>IFERROR(VLOOKUP(PPE_PH1_CDDL[[#This Row],[RDMC Document Number]],[3]Docs!$B:$F,5,0),"No Placeholder Yet")</f>
        <v>Pending</v>
      </c>
      <c r="S535" s="137">
        <f t="shared" si="68"/>
        <v>0</v>
      </c>
      <c r="T535" s="162" t="s">
        <v>56</v>
      </c>
      <c r="U535" s="162"/>
      <c r="V535" s="178">
        <v>46157</v>
      </c>
      <c r="W535" s="162" t="s">
        <v>1085</v>
      </c>
      <c r="X535" s="162" t="s">
        <v>84</v>
      </c>
      <c r="Y535" s="162"/>
      <c r="Z535" s="162"/>
      <c r="AA535" s="39"/>
      <c r="AB535" s="152" t="s">
        <v>3165</v>
      </c>
    </row>
    <row r="536" spans="1:28" ht="21.75" customHeight="1" x14ac:dyDescent="0.25">
      <c r="A536" s="162" t="s">
        <v>30</v>
      </c>
      <c r="B536" s="162" t="s">
        <v>31</v>
      </c>
      <c r="C536" s="162" t="s">
        <v>5</v>
      </c>
      <c r="D536" s="162" t="s">
        <v>52</v>
      </c>
      <c r="E536" s="162" t="s">
        <v>662</v>
      </c>
      <c r="F536" s="174" t="s">
        <v>34</v>
      </c>
      <c r="G536" s="162">
        <v>0</v>
      </c>
      <c r="H536" s="39" t="str">
        <f t="shared" si="61"/>
        <v>6105AK124-0100-ESLD-0001</v>
      </c>
      <c r="I536" s="39" t="str">
        <f t="shared" si="66"/>
        <v>Q24050972-02-0100-E-SLD-0001</v>
      </c>
      <c r="J536" s="162"/>
      <c r="K536" s="33" t="str">
        <f>VLOOKUP(C536,'PPE WBS Codes'!$E$3:$F$79,2,0)</f>
        <v>Project Site Wide</v>
      </c>
      <c r="L536" s="162" t="s">
        <v>1093</v>
      </c>
      <c r="M536" s="162" t="s">
        <v>1094</v>
      </c>
      <c r="N536" s="33" t="str">
        <f t="shared" ref="N536:N549" si="69">K536&amp;" - "&amp;L536&amp;" - "&amp;M536</f>
        <v>Project Site Wide - Phase 1 Power Supply and Grid Stabilisation Packages - Overall Conceptual Single Line Diagram</v>
      </c>
      <c r="O536" s="175">
        <v>46079</v>
      </c>
      <c r="P536" s="134">
        <v>46120</v>
      </c>
      <c r="Q536" s="33" t="str">
        <f>IFERROR(VLOOKUP(PPE_PH1_CDDL[[#This Row],[RDMC Document Number]],[3]Docs!$B:$F,4,0),"No Placeholder Yet")</f>
        <v>IFC - Issued for Construction</v>
      </c>
      <c r="R536" s="33" t="str">
        <f>IFERROR(VLOOKUP(PPE_PH1_CDDL[[#This Row],[RDMC Document Number]],[3]Docs!$B:$F,5,0),"No Placeholder Yet")</f>
        <v>Rejected - Revise &amp; Resubmit</v>
      </c>
      <c r="S536" s="137">
        <f t="shared" si="68"/>
        <v>0.66670000000000007</v>
      </c>
      <c r="T536" s="162" t="s">
        <v>1095</v>
      </c>
      <c r="U536" s="162"/>
      <c r="V536" s="178"/>
      <c r="W536" s="162" t="s">
        <v>1096</v>
      </c>
      <c r="X536" s="162" t="s">
        <v>663</v>
      </c>
      <c r="Y536" s="162"/>
      <c r="Z536" s="162"/>
      <c r="AA536" s="39"/>
      <c r="AB536" s="152" t="s">
        <v>3165</v>
      </c>
    </row>
    <row r="537" spans="1:28" ht="21.75" customHeight="1" x14ac:dyDescent="0.25">
      <c r="A537" s="162" t="s">
        <v>30</v>
      </c>
      <c r="B537" s="162" t="s">
        <v>31</v>
      </c>
      <c r="C537" s="162" t="s">
        <v>4</v>
      </c>
      <c r="D537" s="162" t="s">
        <v>42</v>
      </c>
      <c r="E537" s="162" t="s">
        <v>43</v>
      </c>
      <c r="F537" s="174" t="s">
        <v>34</v>
      </c>
      <c r="G537" s="162" t="s">
        <v>35</v>
      </c>
      <c r="H537" s="39" t="str">
        <f t="shared" si="61"/>
        <v>6105AK124-0000-GPRC-0001</v>
      </c>
      <c r="I537" s="39" t="str">
        <f t="shared" si="66"/>
        <v>Q24050972-02-0000-G-PRC-0001</v>
      </c>
      <c r="J537" s="162"/>
      <c r="K537" s="33" t="s">
        <v>36</v>
      </c>
      <c r="L537" s="162" t="s">
        <v>1097</v>
      </c>
      <c r="M537" s="162" t="s">
        <v>427</v>
      </c>
      <c r="N537" s="33" t="str">
        <f t="shared" si="69"/>
        <v>General - Project and Package Management  - Procedure</v>
      </c>
      <c r="O537" s="175">
        <v>46080</v>
      </c>
      <c r="P537" s="175"/>
      <c r="Q537" s="33" t="str">
        <f>IFERROR(VLOOKUP(PPE_PH1_CDDL[[#This Row],[RDMC Document Number]],[3]Docs!$B:$F,4,0),"No Placeholder Yet")</f>
        <v>IFR - Issued for Review</v>
      </c>
      <c r="R537" s="33" t="str">
        <f>IFERROR(VLOOKUP(PPE_PH1_CDDL[[#This Row],[RDMC Document Number]],[3]Docs!$B:$F,5,0),"No Placeholder Yet")</f>
        <v>Pending</v>
      </c>
      <c r="S537" s="137">
        <f t="shared" si="68"/>
        <v>0.33329999999999999</v>
      </c>
      <c r="T537" s="162" t="s">
        <v>420</v>
      </c>
      <c r="U537" s="162"/>
      <c r="V537" s="178"/>
      <c r="W537" s="162" t="s">
        <v>1097</v>
      </c>
      <c r="X537" s="162" t="s">
        <v>427</v>
      </c>
      <c r="Y537" s="162"/>
      <c r="Z537" s="162"/>
      <c r="AA537" s="39"/>
      <c r="AB537" s="152" t="s">
        <v>3165</v>
      </c>
    </row>
    <row r="538" spans="1:28" ht="21.75" customHeight="1" x14ac:dyDescent="0.25">
      <c r="A538" s="162" t="s">
        <v>30</v>
      </c>
      <c r="B538" s="162" t="s">
        <v>31</v>
      </c>
      <c r="C538" s="162" t="s">
        <v>5</v>
      </c>
      <c r="D538" s="162" t="s">
        <v>52</v>
      </c>
      <c r="E538" s="162" t="s">
        <v>397</v>
      </c>
      <c r="F538" s="174" t="s">
        <v>34</v>
      </c>
      <c r="G538" s="162" t="s">
        <v>35</v>
      </c>
      <c r="H538" s="39" t="str">
        <f t="shared" si="61"/>
        <v>6105AK124-0100-EPLN-0001</v>
      </c>
      <c r="I538" s="39" t="str">
        <f t="shared" si="66"/>
        <v>Q24050972-02-0100-E-PLN-0001</v>
      </c>
      <c r="J538" s="162"/>
      <c r="K538" s="33" t="str">
        <f>VLOOKUP(C538,'PPE WBS Codes'!$E$3:$F$79,2,0)</f>
        <v>Project Site Wide</v>
      </c>
      <c r="L538" s="162" t="s">
        <v>1098</v>
      </c>
      <c r="M538" s="162" t="s">
        <v>399</v>
      </c>
      <c r="N538" s="33" t="str">
        <f t="shared" si="69"/>
        <v>Project Site Wide - RDMC Phase 1 Power Supply and Grid Stabilization Packages – E, C &amp; I Engineering Management  - Plan</v>
      </c>
      <c r="O538" s="175">
        <v>46084</v>
      </c>
      <c r="P538" s="175"/>
      <c r="Q538" s="33" t="str">
        <f>IFERROR(VLOOKUP(PPE_PH1_CDDL[[#This Row],[RDMC Document Number]],[3]Docs!$B:$F,4,0),"No Placeholder Yet")</f>
        <v>IFR - Issued for Review</v>
      </c>
      <c r="R538" s="33" t="str">
        <f>IFERROR(VLOOKUP(PPE_PH1_CDDL[[#This Row],[RDMC Document Number]],[3]Docs!$B:$F,5,0),"No Placeholder Yet")</f>
        <v>Reviewed With Comments</v>
      </c>
      <c r="S538" s="137">
        <f t="shared" si="68"/>
        <v>0.33329999999999999</v>
      </c>
      <c r="T538" s="162" t="s">
        <v>85</v>
      </c>
      <c r="U538" s="162"/>
      <c r="V538" s="178"/>
      <c r="W538" s="162" t="s">
        <v>1099</v>
      </c>
      <c r="X538" s="162" t="s">
        <v>399</v>
      </c>
      <c r="Y538" s="162"/>
      <c r="Z538" s="162"/>
      <c r="AA538" s="39"/>
      <c r="AB538" s="152" t="s">
        <v>3165</v>
      </c>
    </row>
    <row r="539" spans="1:28" ht="21.75" customHeight="1" x14ac:dyDescent="0.25">
      <c r="A539" s="162" t="s">
        <v>30</v>
      </c>
      <c r="B539" s="162" t="s">
        <v>31</v>
      </c>
      <c r="C539" s="162" t="s">
        <v>4</v>
      </c>
      <c r="D539" s="162" t="s">
        <v>42</v>
      </c>
      <c r="E539" s="162" t="s">
        <v>397</v>
      </c>
      <c r="F539" s="174" t="s">
        <v>46</v>
      </c>
      <c r="G539" s="162">
        <v>0</v>
      </c>
      <c r="H539" s="39" t="str">
        <f t="shared" si="61"/>
        <v>6105AK124-0000-GPLN-0002</v>
      </c>
      <c r="I539" s="39" t="str">
        <f t="shared" si="66"/>
        <v>Q24050972-02-0000-G-PLN-0002</v>
      </c>
      <c r="J539" s="162"/>
      <c r="K539" s="33" t="s">
        <v>36</v>
      </c>
      <c r="L539" s="162" t="s">
        <v>1100</v>
      </c>
      <c r="M539" s="162" t="s">
        <v>399</v>
      </c>
      <c r="N539" s="33" t="str">
        <f t="shared" si="69"/>
        <v>General - ​Project Site Wide 3D Model Management - Plan</v>
      </c>
      <c r="O539" s="175">
        <v>46091</v>
      </c>
      <c r="P539" s="175">
        <v>46136</v>
      </c>
      <c r="Q539" s="33" t="str">
        <f>IFERROR(VLOOKUP(PPE_PH1_CDDL[[#This Row],[RDMC Document Number]],[3]Docs!$B:$F,4,0),"No Placeholder Yet")</f>
        <v>IFU - Issued for Use</v>
      </c>
      <c r="R539" s="33" t="str">
        <f>IFERROR(VLOOKUP(PPE_PH1_CDDL[[#This Row],[RDMC Document Number]],[3]Docs!$B:$F,5,0),"No Placeholder Yet")</f>
        <v>Pending</v>
      </c>
      <c r="S539" s="137">
        <f t="shared" si="68"/>
        <v>0.66670000000000007</v>
      </c>
      <c r="T539" s="162" t="s">
        <v>71</v>
      </c>
      <c r="U539" s="162"/>
      <c r="V539" s="178"/>
      <c r="W539" s="162" t="s">
        <v>1101</v>
      </c>
      <c r="X539" s="162" t="s">
        <v>84</v>
      </c>
      <c r="Y539" s="162"/>
      <c r="Z539" s="162"/>
      <c r="AA539" s="39"/>
      <c r="AB539" s="152" t="s">
        <v>3165</v>
      </c>
    </row>
    <row r="540" spans="1:28" ht="21.75" customHeight="1" x14ac:dyDescent="0.25">
      <c r="A540" s="162" t="s">
        <v>30</v>
      </c>
      <c r="B540" s="162" t="s">
        <v>31</v>
      </c>
      <c r="C540" s="162" t="s">
        <v>4</v>
      </c>
      <c r="D540" s="162" t="s">
        <v>42</v>
      </c>
      <c r="E540" s="162" t="s">
        <v>43</v>
      </c>
      <c r="F540" s="174" t="s">
        <v>46</v>
      </c>
      <c r="G540" s="162" t="s">
        <v>35</v>
      </c>
      <c r="H540" s="39" t="str">
        <f t="shared" si="61"/>
        <v>6105AK124-0000-GPRC-0002</v>
      </c>
      <c r="I540" s="39" t="str">
        <f t="shared" si="66"/>
        <v>Q24050972-02-0000-G-PRC-0002</v>
      </c>
      <c r="J540" s="162"/>
      <c r="K540" s="33" t="s">
        <v>36</v>
      </c>
      <c r="L540" s="162" t="s">
        <v>1102</v>
      </c>
      <c r="M540" s="162" t="s">
        <v>427</v>
      </c>
      <c r="N540" s="33" t="str">
        <f t="shared" si="69"/>
        <v>General - Construction Readiness &amp; Interface Management Framework  - Procedure</v>
      </c>
      <c r="O540" s="175"/>
      <c r="P540" s="175"/>
      <c r="Q540" s="33" t="str">
        <f>IFERROR(VLOOKUP(PPE_PH1_CDDL[[#This Row],[RDMC Document Number]],[3]Docs!$B:$F,4,0),"No Placeholder Yet")</f>
        <v>RES - Reserved Placeholder</v>
      </c>
      <c r="R540" s="33" t="str">
        <f>IFERROR(VLOOKUP(PPE_PH1_CDDL[[#This Row],[RDMC Document Number]],[3]Docs!$B:$F,5,0),"No Placeholder Yet")</f>
        <v>Pending</v>
      </c>
      <c r="S540" s="163">
        <f t="shared" ref="S540:S548" si="70">IF(AND(O540&lt;&gt;"",P540&lt;&gt;"",R540="Approved"),100%,
 IF(AND(O540&lt;&gt;"",P540&lt;&gt;""),66.67%,
 IF(O540&lt;&gt;"",33.33%,
 0)))</f>
        <v>0</v>
      </c>
      <c r="T540" s="162" t="s">
        <v>420</v>
      </c>
      <c r="U540" s="162"/>
      <c r="V540" s="178">
        <v>46157</v>
      </c>
      <c r="W540" s="162" t="s">
        <v>1103</v>
      </c>
      <c r="X540" s="162" t="s">
        <v>427</v>
      </c>
      <c r="Y540" s="162"/>
      <c r="Z540" s="162"/>
      <c r="AA540" s="39"/>
      <c r="AB540" s="152" t="s">
        <v>3165</v>
      </c>
    </row>
    <row r="541" spans="1:28" ht="21.75" customHeight="1" x14ac:dyDescent="0.25">
      <c r="A541" s="162" t="s">
        <v>30</v>
      </c>
      <c r="B541" s="162" t="s">
        <v>31</v>
      </c>
      <c r="C541" s="162" t="s">
        <v>4</v>
      </c>
      <c r="D541" s="162" t="s">
        <v>42</v>
      </c>
      <c r="E541" s="162" t="s">
        <v>43</v>
      </c>
      <c r="F541" s="128" t="s">
        <v>48</v>
      </c>
      <c r="G541" s="39" t="s">
        <v>35</v>
      </c>
      <c r="H541" s="39" t="str">
        <f t="shared" si="61"/>
        <v>6105AK124-0000-GPRC-0003</v>
      </c>
      <c r="I541" s="39" t="str">
        <f t="shared" si="66"/>
        <v>Q24050972-02-0000-G-PRC-0003</v>
      </c>
      <c r="J541" s="39"/>
      <c r="K541" s="33" t="s">
        <v>36</v>
      </c>
      <c r="L541" s="39" t="s">
        <v>1104</v>
      </c>
      <c r="M541" s="162" t="s">
        <v>427</v>
      </c>
      <c r="N541" s="33" t="str">
        <f t="shared" si="69"/>
        <v>General - Risk Management Process  - Procedure</v>
      </c>
      <c r="O541" s="134"/>
      <c r="P541" s="134"/>
      <c r="Q541" s="33" t="str">
        <f>IFERROR(VLOOKUP(PPE_PH1_CDDL[[#This Row],[RDMC Document Number]],[3]Docs!$B:$F,4,0),"No Placeholder Yet")</f>
        <v>RES - Reserved Placeholder</v>
      </c>
      <c r="R541" s="33" t="str">
        <f>IFERROR(VLOOKUP(PPE_PH1_CDDL[[#This Row],[RDMC Document Number]],[3]Docs!$B:$F,5,0),"No Placeholder Yet")</f>
        <v>Pending</v>
      </c>
      <c r="S541" s="137">
        <f t="shared" si="70"/>
        <v>0</v>
      </c>
      <c r="T541" s="162" t="s">
        <v>420</v>
      </c>
      <c r="U541" s="39"/>
      <c r="V541" s="178">
        <v>46157</v>
      </c>
      <c r="W541" s="39" t="s">
        <v>1105</v>
      </c>
      <c r="X541" s="162" t="s">
        <v>427</v>
      </c>
      <c r="Y541" s="39"/>
      <c r="Z541" s="39"/>
      <c r="AA541" s="39"/>
      <c r="AB541" s="152" t="s">
        <v>3165</v>
      </c>
    </row>
    <row r="542" spans="1:28" ht="21.75" customHeight="1" x14ac:dyDescent="0.25">
      <c r="A542" s="162" t="s">
        <v>30</v>
      </c>
      <c r="B542" s="162" t="s">
        <v>31</v>
      </c>
      <c r="C542" s="162" t="s">
        <v>4</v>
      </c>
      <c r="D542" s="162" t="s">
        <v>42</v>
      </c>
      <c r="E542" s="162" t="s">
        <v>43</v>
      </c>
      <c r="F542" s="128" t="s">
        <v>50</v>
      </c>
      <c r="G542" s="39" t="s">
        <v>35</v>
      </c>
      <c r="H542" s="39" t="str">
        <f t="shared" si="61"/>
        <v>6105AK124-0000-GPRC-0004</v>
      </c>
      <c r="I542" s="39" t="str">
        <f t="shared" si="66"/>
        <v>Q24050972-02-0000-G-PRC-0004</v>
      </c>
      <c r="J542" s="39"/>
      <c r="K542" s="33" t="s">
        <v>36</v>
      </c>
      <c r="L542" s="39" t="s">
        <v>1106</v>
      </c>
      <c r="M542" s="162" t="s">
        <v>427</v>
      </c>
      <c r="N542" s="33" t="str">
        <f t="shared" si="69"/>
        <v>General - FAT Govemance (EP side) - Procedure</v>
      </c>
      <c r="O542" s="134"/>
      <c r="P542" s="134"/>
      <c r="Q542" s="33" t="str">
        <f>IFERROR(VLOOKUP(PPE_PH1_CDDL[[#This Row],[RDMC Document Number]],[3]Docs!$B:$F,4,0),"No Placeholder Yet")</f>
        <v>RES - Reserved Placeholder</v>
      </c>
      <c r="R542" s="33" t="str">
        <f>IFERROR(VLOOKUP(PPE_PH1_CDDL[[#This Row],[RDMC Document Number]],[3]Docs!$B:$F,5,0),"No Placeholder Yet")</f>
        <v>Pending</v>
      </c>
      <c r="S542" s="137">
        <f t="shared" si="70"/>
        <v>0</v>
      </c>
      <c r="T542" s="162" t="s">
        <v>420</v>
      </c>
      <c r="U542" s="39"/>
      <c r="V542" s="178">
        <v>46157</v>
      </c>
      <c r="W542" s="39" t="s">
        <v>1106</v>
      </c>
      <c r="X542" s="162" t="s">
        <v>427</v>
      </c>
      <c r="Y542" s="39"/>
      <c r="Z542" s="39"/>
      <c r="AA542" s="39"/>
      <c r="AB542" s="152" t="s">
        <v>3165</v>
      </c>
    </row>
    <row r="543" spans="1:28" ht="21.75" customHeight="1" x14ac:dyDescent="0.25">
      <c r="A543" s="162" t="s">
        <v>30</v>
      </c>
      <c r="B543" s="162" t="s">
        <v>31</v>
      </c>
      <c r="C543" s="162" t="s">
        <v>4</v>
      </c>
      <c r="D543" s="162" t="s">
        <v>42</v>
      </c>
      <c r="E543" s="162" t="s">
        <v>43</v>
      </c>
      <c r="F543" s="128" t="s">
        <v>101</v>
      </c>
      <c r="G543" s="39" t="s">
        <v>35</v>
      </c>
      <c r="H543" s="39" t="str">
        <f t="shared" si="61"/>
        <v>6105AK124-0000-GPRC-0005</v>
      </c>
      <c r="I543" s="39" t="str">
        <f t="shared" si="66"/>
        <v>Q24050972-02-0000-G-PRC-0005</v>
      </c>
      <c r="J543" s="39"/>
      <c r="K543" s="33" t="s">
        <v>36</v>
      </c>
      <c r="L543" s="39" t="s">
        <v>1107</v>
      </c>
      <c r="M543" s="162" t="s">
        <v>427</v>
      </c>
      <c r="N543" s="33" t="str">
        <f t="shared" si="69"/>
        <v>General - Interface Management  - Procedure</v>
      </c>
      <c r="O543" s="134"/>
      <c r="P543" s="134"/>
      <c r="Q543" s="33" t="str">
        <f>IFERROR(VLOOKUP(PPE_PH1_CDDL[[#This Row],[RDMC Document Number]],[3]Docs!$B:$F,4,0),"No Placeholder Yet")</f>
        <v>RES - Reserved Placeholder</v>
      </c>
      <c r="R543" s="33" t="str">
        <f>IFERROR(VLOOKUP(PPE_PH1_CDDL[[#This Row],[RDMC Document Number]],[3]Docs!$B:$F,5,0),"No Placeholder Yet")</f>
        <v>Pending</v>
      </c>
      <c r="S543" s="137">
        <f t="shared" si="70"/>
        <v>0</v>
      </c>
      <c r="T543" s="162" t="s">
        <v>420</v>
      </c>
      <c r="U543" s="39"/>
      <c r="V543" s="178">
        <v>46157</v>
      </c>
      <c r="W543" s="39" t="s">
        <v>1107</v>
      </c>
      <c r="X543" s="162" t="s">
        <v>427</v>
      </c>
      <c r="Y543" s="39"/>
      <c r="Z543" s="39"/>
      <c r="AA543" s="39"/>
      <c r="AB543" s="152" t="s">
        <v>3165</v>
      </c>
    </row>
    <row r="544" spans="1:28" ht="21.75" customHeight="1" x14ac:dyDescent="0.25">
      <c r="A544" s="162" t="s">
        <v>30</v>
      </c>
      <c r="B544" s="162" t="s">
        <v>31</v>
      </c>
      <c r="C544" s="162" t="s">
        <v>4</v>
      </c>
      <c r="D544" s="162" t="s">
        <v>42</v>
      </c>
      <c r="E544" s="162" t="s">
        <v>43</v>
      </c>
      <c r="F544" s="128" t="s">
        <v>161</v>
      </c>
      <c r="G544" s="39" t="s">
        <v>35</v>
      </c>
      <c r="H544" s="39" t="str">
        <f t="shared" si="61"/>
        <v>6105AK124-0000-GPRC-0006</v>
      </c>
      <c r="I544" s="39" t="str">
        <f t="shared" si="66"/>
        <v>Q24050972-02-0000-G-PRC-0006</v>
      </c>
      <c r="J544" s="39"/>
      <c r="K544" s="33" t="s">
        <v>36</v>
      </c>
      <c r="L544" s="39" t="s">
        <v>1108</v>
      </c>
      <c r="M544" s="162" t="s">
        <v>427</v>
      </c>
      <c r="N544" s="33" t="str">
        <f t="shared" si="69"/>
        <v>General - Reporting &amp; Performance KPIs  - Procedure</v>
      </c>
      <c r="O544" s="134"/>
      <c r="P544" s="134"/>
      <c r="Q544" s="33" t="str">
        <f>IFERROR(VLOOKUP(PPE_PH1_CDDL[[#This Row],[RDMC Document Number]],[3]Docs!$B:$F,4,0),"No Placeholder Yet")</f>
        <v>RES - Reserved Placeholder</v>
      </c>
      <c r="R544" s="33" t="str">
        <f>IFERROR(VLOOKUP(PPE_PH1_CDDL[[#This Row],[RDMC Document Number]],[3]Docs!$B:$F,5,0),"No Placeholder Yet")</f>
        <v>Pending</v>
      </c>
      <c r="S544" s="137">
        <f t="shared" si="70"/>
        <v>0</v>
      </c>
      <c r="T544" s="162" t="s">
        <v>420</v>
      </c>
      <c r="U544" s="39"/>
      <c r="V544" s="178">
        <v>46157</v>
      </c>
      <c r="W544" s="39" t="s">
        <v>1108</v>
      </c>
      <c r="X544" s="162" t="s">
        <v>427</v>
      </c>
      <c r="Y544" s="39"/>
      <c r="Z544" s="39"/>
      <c r="AA544" s="39"/>
      <c r="AB544" s="152" t="s">
        <v>3165</v>
      </c>
    </row>
    <row r="545" spans="1:28" ht="21.75" customHeight="1" x14ac:dyDescent="0.25">
      <c r="A545" s="162" t="s">
        <v>30</v>
      </c>
      <c r="B545" s="162" t="s">
        <v>31</v>
      </c>
      <c r="C545" s="162" t="s">
        <v>4</v>
      </c>
      <c r="D545" s="162" t="s">
        <v>42</v>
      </c>
      <c r="E545" s="162" t="s">
        <v>43</v>
      </c>
      <c r="F545" s="174" t="s">
        <v>170</v>
      </c>
      <c r="G545" s="162" t="s">
        <v>35</v>
      </c>
      <c r="H545" s="39" t="str">
        <f t="shared" si="61"/>
        <v>6105AK124-0000-GPRC-0007</v>
      </c>
      <c r="I545" s="39" t="str">
        <f t="shared" si="66"/>
        <v>Q24050972-02-0000-G-PRC-0007</v>
      </c>
      <c r="J545" s="162"/>
      <c r="K545" s="33" t="s">
        <v>36</v>
      </c>
      <c r="L545" s="162" t="s">
        <v>1109</v>
      </c>
      <c r="M545" s="162" t="s">
        <v>427</v>
      </c>
      <c r="N545" s="33" t="str">
        <f t="shared" si="69"/>
        <v>General - Quality Oversight (ITPs, NCRs) - Procedure</v>
      </c>
      <c r="O545" s="175"/>
      <c r="P545" s="175"/>
      <c r="Q545" s="33" t="str">
        <f>IFERROR(VLOOKUP(PPE_PH1_CDDL[[#This Row],[RDMC Document Number]],[3]Docs!$B:$F,4,0),"No Placeholder Yet")</f>
        <v>RES - Reserved Placeholder</v>
      </c>
      <c r="R545" s="33" t="str">
        <f>IFERROR(VLOOKUP(PPE_PH1_CDDL[[#This Row],[RDMC Document Number]],[3]Docs!$B:$F,5,0),"No Placeholder Yet")</f>
        <v>Pending</v>
      </c>
      <c r="S545" s="137">
        <f t="shared" si="70"/>
        <v>0</v>
      </c>
      <c r="T545" s="162" t="s">
        <v>420</v>
      </c>
      <c r="U545" s="162"/>
      <c r="V545" s="178">
        <v>46157</v>
      </c>
      <c r="W545" s="162" t="s">
        <v>1109</v>
      </c>
      <c r="X545" s="162" t="s">
        <v>427</v>
      </c>
      <c r="Y545" s="162"/>
      <c r="Z545" s="162"/>
      <c r="AA545" s="39"/>
      <c r="AB545" s="152" t="s">
        <v>3165</v>
      </c>
    </row>
    <row r="546" spans="1:28" ht="21.75" customHeight="1" x14ac:dyDescent="0.25">
      <c r="A546" s="162" t="s">
        <v>30</v>
      </c>
      <c r="B546" s="162" t="s">
        <v>31</v>
      </c>
      <c r="C546" s="162" t="s">
        <v>4</v>
      </c>
      <c r="D546" s="162" t="s">
        <v>42</v>
      </c>
      <c r="E546" s="162" t="s">
        <v>43</v>
      </c>
      <c r="F546" s="174" t="s">
        <v>108</v>
      </c>
      <c r="G546" s="162" t="s">
        <v>35</v>
      </c>
      <c r="H546" s="39" t="str">
        <f t="shared" si="61"/>
        <v>6105AK124-0000-GPRC-0008</v>
      </c>
      <c r="I546" s="39" t="str">
        <f t="shared" si="66"/>
        <v>Q24050972-02-0000-G-PRC-0008</v>
      </c>
      <c r="J546" s="162"/>
      <c r="K546" s="33" t="s">
        <v>36</v>
      </c>
      <c r="L546" s="162" t="s">
        <v>1110</v>
      </c>
      <c r="M546" s="162" t="s">
        <v>427</v>
      </c>
      <c r="N546" s="33" t="str">
        <f t="shared" si="69"/>
        <v>General - Project Controls - Procedure</v>
      </c>
      <c r="O546" s="175">
        <v>46080</v>
      </c>
      <c r="P546" s="175"/>
      <c r="Q546" s="33" t="str">
        <f>IFERROR(VLOOKUP(PPE_PH1_CDDL[[#This Row],[RDMC Document Number]],[3]Docs!$B:$F,4,0),"No Placeholder Yet")</f>
        <v>IFR - Issued for Review</v>
      </c>
      <c r="R546" s="33" t="str">
        <f>IFERROR(VLOOKUP(PPE_PH1_CDDL[[#This Row],[RDMC Document Number]],[3]Docs!$B:$F,5,0),"No Placeholder Yet")</f>
        <v>Pending</v>
      </c>
      <c r="S546" s="137">
        <f t="shared" si="70"/>
        <v>0.33329999999999999</v>
      </c>
      <c r="T546" s="162" t="s">
        <v>420</v>
      </c>
      <c r="U546" s="162"/>
      <c r="V546" s="178"/>
      <c r="W546" s="162" t="s">
        <v>1111</v>
      </c>
      <c r="X546" s="162" t="s">
        <v>427</v>
      </c>
      <c r="Y546" s="162"/>
      <c r="Z546" s="162"/>
      <c r="AA546" s="39"/>
      <c r="AB546" s="152" t="s">
        <v>3165</v>
      </c>
    </row>
    <row r="547" spans="1:28" ht="21.75" customHeight="1" x14ac:dyDescent="0.25">
      <c r="A547" s="162" t="s">
        <v>30</v>
      </c>
      <c r="B547" s="162" t="s">
        <v>31</v>
      </c>
      <c r="C547" s="162" t="s">
        <v>4</v>
      </c>
      <c r="D547" s="162" t="s">
        <v>42</v>
      </c>
      <c r="E547" s="162" t="s">
        <v>69</v>
      </c>
      <c r="F547" s="174" t="s">
        <v>34</v>
      </c>
      <c r="G547" s="162" t="s">
        <v>35</v>
      </c>
      <c r="H547" s="39" t="str">
        <f t="shared" si="61"/>
        <v>6105AK124-0000-GCHR-0001</v>
      </c>
      <c r="I547" s="39" t="str">
        <f t="shared" si="66"/>
        <v>Q24050972-02-0000-G-CHR-0001</v>
      </c>
      <c r="J547" s="162"/>
      <c r="K547" s="33" t="s">
        <v>36</v>
      </c>
      <c r="L547" s="162" t="s">
        <v>1112</v>
      </c>
      <c r="M547" s="162" t="s">
        <v>1113</v>
      </c>
      <c r="N547" s="33" t="str">
        <f t="shared" si="69"/>
        <v>General - Phase 1 - Package Management Organogram - Chart</v>
      </c>
      <c r="O547" s="175"/>
      <c r="P547" s="175"/>
      <c r="Q547" s="33" t="str">
        <f>IFERROR(VLOOKUP(PPE_PH1_CDDL[[#This Row],[RDMC Document Number]],[3]Docs!$B:$F,4,0),"No Placeholder Yet")</f>
        <v>RES - Reserved Placeholder</v>
      </c>
      <c r="R547" s="33" t="str">
        <f>IFERROR(VLOOKUP(PPE_PH1_CDDL[[#This Row],[RDMC Document Number]],[3]Docs!$B:$F,5,0),"No Placeholder Yet")</f>
        <v>Pending</v>
      </c>
      <c r="S547" s="137">
        <f t="shared" si="70"/>
        <v>0</v>
      </c>
      <c r="T547" s="162" t="s">
        <v>71</v>
      </c>
      <c r="U547" s="162"/>
      <c r="V547" s="178">
        <v>46157</v>
      </c>
      <c r="W547" s="162" t="s">
        <v>1114</v>
      </c>
      <c r="X547" s="162" t="s">
        <v>1115</v>
      </c>
      <c r="Y547" s="162"/>
      <c r="Z547" s="162"/>
      <c r="AA547" s="39"/>
      <c r="AB547" s="152" t="s">
        <v>3165</v>
      </c>
    </row>
    <row r="548" spans="1:28" ht="21.75" customHeight="1" x14ac:dyDescent="0.25">
      <c r="A548" s="39" t="s">
        <v>30</v>
      </c>
      <c r="B548" s="39" t="s">
        <v>31</v>
      </c>
      <c r="C548" s="39" t="s">
        <v>5</v>
      </c>
      <c r="D548" s="39" t="s">
        <v>42</v>
      </c>
      <c r="E548" s="162" t="s">
        <v>1116</v>
      </c>
      <c r="F548" s="174" t="s">
        <v>34</v>
      </c>
      <c r="G548" s="162">
        <v>0</v>
      </c>
      <c r="H548" s="39" t="str">
        <f t="shared" si="61"/>
        <v>6105AK124-0100-GMDR-0001</v>
      </c>
      <c r="I548" s="39" t="str">
        <f>"Q24050972"&amp;"-"&amp;"01"&amp;"-"&amp;C548&amp;"-"&amp;D548&amp;"-"&amp;E548&amp;"-"&amp;F548</f>
        <v>Q24050972-01-0100-G-MDR-0001</v>
      </c>
      <c r="J548" s="162"/>
      <c r="K548" s="33" t="str">
        <f>VLOOKUP(C548,'PPE WBS Codes'!$E$3:$F$79,2,0)</f>
        <v>Project Site Wide</v>
      </c>
      <c r="L548" s="162" t="s">
        <v>1117</v>
      </c>
      <c r="M548" s="162" t="s">
        <v>1118</v>
      </c>
      <c r="N548" s="33" t="str">
        <f t="shared" si="69"/>
        <v>Project Site Wide - Master Deliverables Register - Document Register for Engineering - April 2026</v>
      </c>
      <c r="O548" s="175"/>
      <c r="P548" s="175">
        <v>46134</v>
      </c>
      <c r="Q548" s="33" t="str">
        <f>IFERROR(VLOOKUP(PPE_PH1_CDDL[[#This Row],[RDMC Document Number]],[3]Docs!$B:$F,4,0),"No Placeholder Yet")</f>
        <v>IFI - Issued for Information</v>
      </c>
      <c r="R548" s="33" t="str">
        <f>IFERROR(VLOOKUP(PPE_PH1_CDDL[[#This Row],[RDMC Document Number]],[3]Docs!$B:$F,5,0),"No Placeholder Yet")</f>
        <v>Pending</v>
      </c>
      <c r="S548" s="137">
        <f t="shared" si="70"/>
        <v>0</v>
      </c>
      <c r="T548" s="162" t="s">
        <v>1119</v>
      </c>
      <c r="U548" s="162"/>
      <c r="V548" s="177" t="s">
        <v>1120</v>
      </c>
      <c r="W548" s="162" t="s">
        <v>1117</v>
      </c>
      <c r="X548" s="162" t="s">
        <v>1121</v>
      </c>
      <c r="Y548" s="162"/>
      <c r="Z548" s="162"/>
      <c r="AA548" s="39"/>
      <c r="AB548" s="152" t="s">
        <v>3165</v>
      </c>
    </row>
    <row r="549" spans="1:28" ht="21.75" customHeight="1" x14ac:dyDescent="0.25">
      <c r="A549" s="37" t="s">
        <v>30</v>
      </c>
      <c r="B549" s="37" t="s">
        <v>31</v>
      </c>
      <c r="C549" s="39">
        <v>6243</v>
      </c>
      <c r="D549" s="39" t="s">
        <v>52</v>
      </c>
      <c r="E549" s="39" t="s">
        <v>690</v>
      </c>
      <c r="F549" s="174" t="s">
        <v>46</v>
      </c>
      <c r="G549" s="162" t="s">
        <v>35</v>
      </c>
      <c r="H549" s="39" t="str">
        <f t="shared" si="61"/>
        <v>6105AK124-6243-ESOW-0002</v>
      </c>
      <c r="I549" s="39" t="str">
        <f>"Q24050972"&amp;"-"&amp;"06"&amp;"-"&amp;C549&amp;"-"&amp;D549&amp;"-"&amp;E549&amp;"-"&amp;F549</f>
        <v>Q24050972-06-6243-E-SOW-0002</v>
      </c>
      <c r="J549" s="162"/>
      <c r="K549" s="33" t="str">
        <f>VLOOKUP(C549,'PPE WBS Codes'!$E$3:$F$79,2,0)</f>
        <v>220/33 kV Plant Main Substation</v>
      </c>
      <c r="L549" s="162" t="s">
        <v>1122</v>
      </c>
      <c r="M549" s="162" t="s">
        <v>1123</v>
      </c>
      <c r="N549" s="33" t="str">
        <f t="shared" si="69"/>
        <v>220/33 kV Plant Main Substation - Overall Plant - Scope of Works : Supply, install and Commissiong</v>
      </c>
      <c r="O549" s="175"/>
      <c r="P549" s="175"/>
      <c r="Q549" s="33" t="str">
        <f>IFERROR(VLOOKUP(PPE_PH1_CDDL[[#This Row],[RDMC Document Number]],[3]Docs!$B:$F,4,0),"No Placeholder Yet")</f>
        <v>RES - Reserved Placeholder</v>
      </c>
      <c r="R549" s="33" t="str">
        <f>IFERROR(VLOOKUP(PPE_PH1_CDDL[[#This Row],[RDMC Document Number]],[3]Docs!$B:$F,5,0),"No Placeholder Yet")</f>
        <v>Pending</v>
      </c>
      <c r="S549" s="137">
        <f t="shared" ref="S549:S552" si="71">IF(AND(O549&lt;&gt;"",P549&lt;&gt;"",R549="Approved"),100%,
 IF(AND(O549&lt;&gt;"",P549&lt;&gt;""),66.67%,
 IF(O549&lt;&gt;"",33.33%,
 0)))</f>
        <v>0</v>
      </c>
      <c r="T549" s="162" t="s">
        <v>56</v>
      </c>
      <c r="U549" s="162"/>
      <c r="V549" s="178">
        <v>46157</v>
      </c>
      <c r="W549" s="162" t="s">
        <v>1122</v>
      </c>
      <c r="X549" s="33" t="s">
        <v>692</v>
      </c>
      <c r="Y549" s="162"/>
      <c r="Z549" s="162"/>
      <c r="AA549" s="39"/>
      <c r="AB549" s="152" t="s">
        <v>3165</v>
      </c>
    </row>
    <row r="550" spans="1:28" ht="21.75" customHeight="1" x14ac:dyDescent="0.25">
      <c r="A550" s="39" t="s">
        <v>30</v>
      </c>
      <c r="B550" s="39" t="s">
        <v>31</v>
      </c>
      <c r="C550" s="39" t="s">
        <v>5</v>
      </c>
      <c r="D550" s="39" t="s">
        <v>52</v>
      </c>
      <c r="E550" s="39" t="s">
        <v>250</v>
      </c>
      <c r="F550" s="128" t="s">
        <v>46</v>
      </c>
      <c r="G550" s="39" t="s">
        <v>35</v>
      </c>
      <c r="H550" s="39" t="str">
        <f t="shared" si="61"/>
        <v>6105AK124-0100-EGAD-0002</v>
      </c>
      <c r="I550" s="39" t="str">
        <f t="shared" ref="I550:I567" si="72">"Q24050972"&amp;"-"&amp;"02"&amp;"-"&amp;C550&amp;"-"&amp;D550&amp;"-"&amp;E550&amp;"-"&amp;F550</f>
        <v>Q24050972-02-0100-E-GAD-0002</v>
      </c>
      <c r="J550" s="39" t="s">
        <v>62</v>
      </c>
      <c r="K550" s="33" t="str">
        <f>VLOOKUP(C550,'PPE WBS Codes'!$E$3:$F$79,2,0)</f>
        <v>Project Site Wide</v>
      </c>
      <c r="L550" s="39" t="s">
        <v>694</v>
      </c>
      <c r="M550" s="39" t="s">
        <v>1124</v>
      </c>
      <c r="N550" s="33" t="str">
        <f>K550&amp;" - "&amp;L550&amp;" - "&amp;M550&amp;" - "&amp;J550</f>
        <v>Project Site Wide - Switch Room - Typical Earthing Arrangement - Sht 1 of 1</v>
      </c>
      <c r="O550" s="134"/>
      <c r="P550" s="134"/>
      <c r="Q550" s="33" t="str">
        <f>IFERROR(VLOOKUP(PPE_PH1_CDDL[[#This Row],[RDMC Document Number]],[3]Docs!$B:$F,4,0),"No Placeholder Yet")</f>
        <v>RES - Reserved Placeholder</v>
      </c>
      <c r="R550" s="33" t="str">
        <f>IFERROR(VLOOKUP(PPE_PH1_CDDL[[#This Row],[RDMC Document Number]],[3]Docs!$B:$F,5,0),"No Placeholder Yet")</f>
        <v>Pending</v>
      </c>
      <c r="S550" s="137">
        <f t="shared" si="71"/>
        <v>0</v>
      </c>
      <c r="T550" s="39" t="s">
        <v>190</v>
      </c>
      <c r="U550" s="39"/>
      <c r="V550" s="178">
        <v>46203</v>
      </c>
      <c r="W550" s="39" t="s">
        <v>694</v>
      </c>
      <c r="X550" s="39" t="s">
        <v>1124</v>
      </c>
      <c r="Y550" s="39"/>
      <c r="Z550" s="39"/>
      <c r="AA550" s="39"/>
      <c r="AB550" s="152" t="s">
        <v>3165</v>
      </c>
    </row>
    <row r="551" spans="1:28" ht="21.75" customHeight="1" x14ac:dyDescent="0.25">
      <c r="A551" s="39" t="s">
        <v>30</v>
      </c>
      <c r="B551" s="39" t="s">
        <v>31</v>
      </c>
      <c r="C551" s="39" t="s">
        <v>5</v>
      </c>
      <c r="D551" s="39" t="s">
        <v>52</v>
      </c>
      <c r="E551" s="39" t="s">
        <v>250</v>
      </c>
      <c r="F551" s="174" t="s">
        <v>48</v>
      </c>
      <c r="G551" s="39" t="s">
        <v>35</v>
      </c>
      <c r="H551" s="39" t="str">
        <f t="shared" si="61"/>
        <v>6105AK124-0100-EGAD-0003</v>
      </c>
      <c r="I551" s="39" t="str">
        <f t="shared" si="72"/>
        <v>Q24050972-02-0100-E-GAD-0003</v>
      </c>
      <c r="J551" s="39" t="s">
        <v>62</v>
      </c>
      <c r="K551" s="33" t="str">
        <f>VLOOKUP(C551,'PPE WBS Codes'!$E$3:$F$79,2,0)</f>
        <v>Project Site Wide</v>
      </c>
      <c r="L551" s="162" t="s">
        <v>1125</v>
      </c>
      <c r="M551" s="162" t="s">
        <v>1126</v>
      </c>
      <c r="N551" s="33" t="str">
        <f>K551&amp;" - "&amp;L551&amp;" - "&amp;M551&amp;" - "&amp;J551</f>
        <v>Project Site Wide - Typical Rebar Earthing -  Detail - Sht 1 of 1</v>
      </c>
      <c r="O551" s="175"/>
      <c r="P551" s="175"/>
      <c r="Q551" s="33" t="str">
        <f>IFERROR(VLOOKUP(PPE_PH1_CDDL[[#This Row],[RDMC Document Number]],[3]Docs!$B:$F,4,0),"No Placeholder Yet")</f>
        <v>RES - Reserved Placeholder</v>
      </c>
      <c r="R551" s="33" t="str">
        <f>IFERROR(VLOOKUP(PPE_PH1_CDDL[[#This Row],[RDMC Document Number]],[3]Docs!$B:$F,5,0),"No Placeholder Yet")</f>
        <v>Pending</v>
      </c>
      <c r="S551" s="137">
        <f t="shared" si="71"/>
        <v>0</v>
      </c>
      <c r="T551" s="162" t="s">
        <v>190</v>
      </c>
      <c r="U551" s="162"/>
      <c r="V551" s="178">
        <v>46203</v>
      </c>
      <c r="W551" s="162" t="s">
        <v>1125</v>
      </c>
      <c r="X551" s="162" t="s">
        <v>1126</v>
      </c>
      <c r="Y551" s="162"/>
      <c r="Z551" s="162"/>
      <c r="AA551" s="39"/>
      <c r="AB551" s="152" t="s">
        <v>3165</v>
      </c>
    </row>
    <row r="552" spans="1:28" ht="21.75" customHeight="1" x14ac:dyDescent="0.25">
      <c r="A552" s="33" t="s">
        <v>30</v>
      </c>
      <c r="B552" s="33" t="s">
        <v>31</v>
      </c>
      <c r="C552" s="39">
        <v>6241</v>
      </c>
      <c r="D552" s="39" t="s">
        <v>52</v>
      </c>
      <c r="E552" s="162" t="s">
        <v>690</v>
      </c>
      <c r="F552" s="174" t="s">
        <v>34</v>
      </c>
      <c r="G552" s="162" t="s">
        <v>35</v>
      </c>
      <c r="H552" s="39" t="str">
        <f t="shared" si="61"/>
        <v>6105AK124-6241-ESOW-0001</v>
      </c>
      <c r="I552" s="39" t="str">
        <f t="shared" si="72"/>
        <v>Q24050972-02-6241-E-SOW-0001</v>
      </c>
      <c r="J552" s="162"/>
      <c r="K552" s="33" t="str">
        <f>VLOOKUP(C552,'PPE WBS Codes'!$E$3:$F$79,2,0)</f>
        <v>33/220 kV Solar PV Substation</v>
      </c>
      <c r="L552" s="162" t="s">
        <v>1122</v>
      </c>
      <c r="M552" s="162" t="s">
        <v>1123</v>
      </c>
      <c r="N552" s="33" t="str">
        <f t="shared" ref="N552:N578" si="73">K552&amp;" - "&amp;L552&amp;" - "&amp;M552</f>
        <v>33/220 kV Solar PV Substation - Overall Plant - Scope of Works : Supply, install and Commissiong</v>
      </c>
      <c r="O552" s="175"/>
      <c r="P552" s="175"/>
      <c r="Q552" s="33" t="str">
        <f>IFERROR(VLOOKUP(PPE_PH1_CDDL[[#This Row],[RDMC Document Number]],[3]Docs!$B:$F,4,0),"No Placeholder Yet")</f>
        <v>RES - Reserved Placeholder</v>
      </c>
      <c r="R552" s="33" t="str">
        <f>IFERROR(VLOOKUP(PPE_PH1_CDDL[[#This Row],[RDMC Document Number]],[3]Docs!$B:$F,5,0),"No Placeholder Yet")</f>
        <v>Pending</v>
      </c>
      <c r="S552" s="137">
        <f t="shared" si="71"/>
        <v>0</v>
      </c>
      <c r="T552" s="162" t="s">
        <v>56</v>
      </c>
      <c r="U552" s="162"/>
      <c r="V552" s="178">
        <v>46157</v>
      </c>
      <c r="W552" s="162" t="s">
        <v>1122</v>
      </c>
      <c r="X552" s="162" t="s">
        <v>1123</v>
      </c>
      <c r="Y552" s="162"/>
      <c r="Z552" s="162"/>
      <c r="AA552" s="39"/>
      <c r="AB552" s="152" t="s">
        <v>3165</v>
      </c>
    </row>
    <row r="553" spans="1:28" ht="21.75" customHeight="1" x14ac:dyDescent="0.25">
      <c r="A553" s="37" t="s">
        <v>30</v>
      </c>
      <c r="B553" s="37" t="s">
        <v>31</v>
      </c>
      <c r="C553" s="39">
        <v>6286</v>
      </c>
      <c r="D553" s="39" t="s">
        <v>52</v>
      </c>
      <c r="E553" s="162" t="s">
        <v>690</v>
      </c>
      <c r="F553" s="174" t="s">
        <v>34</v>
      </c>
      <c r="G553" s="162" t="s">
        <v>35</v>
      </c>
      <c r="H553" s="39" t="str">
        <f t="shared" si="61"/>
        <v>6105AK124-6286-ESOW-0001</v>
      </c>
      <c r="I553" s="39" t="str">
        <f t="shared" si="72"/>
        <v>Q24050972-02-6286-E-SOW-0001</v>
      </c>
      <c r="J553" s="162"/>
      <c r="K553" s="33" t="str">
        <f>VLOOKUP(C553,'PPE WBS Codes'!$E$3:$F$79,2,0)</f>
        <v>Primary Crushing</v>
      </c>
      <c r="L553" s="162" t="s">
        <v>111</v>
      </c>
      <c r="M553" s="162" t="s">
        <v>1127</v>
      </c>
      <c r="N553" s="33" t="str">
        <f t="shared" si="73"/>
        <v xml:space="preserve">Primary Crushing - Substation - Scope of Works: Construct, Supply, Iinstall and Commissiong </v>
      </c>
      <c r="O553" s="175"/>
      <c r="P553" s="175"/>
      <c r="Q553" s="33" t="str">
        <f>IFERROR(VLOOKUP(PPE_PH1_CDDL[[#This Row],[RDMC Document Number]],[3]Docs!$B:$F,4,0),"No Placeholder Yet")</f>
        <v>RES - Reserved Placeholder</v>
      </c>
      <c r="R553" s="33" t="str">
        <f>IFERROR(VLOOKUP(PPE_PH1_CDDL[[#This Row],[RDMC Document Number]],[3]Docs!$B:$F,5,0),"No Placeholder Yet")</f>
        <v>Pending</v>
      </c>
      <c r="S553" s="176">
        <v>0</v>
      </c>
      <c r="T553" s="39" t="s">
        <v>56</v>
      </c>
      <c r="U553" s="162"/>
      <c r="V553" s="178">
        <v>46157</v>
      </c>
      <c r="W553" s="162" t="s">
        <v>1122</v>
      </c>
      <c r="X553" s="162" t="s">
        <v>692</v>
      </c>
      <c r="Y553" s="162"/>
      <c r="Z553" s="162"/>
      <c r="AA553" s="39"/>
      <c r="AB553" s="152" t="s">
        <v>3165</v>
      </c>
    </row>
    <row r="554" spans="1:28" ht="21.75" customHeight="1" x14ac:dyDescent="0.25">
      <c r="A554" s="37" t="s">
        <v>30</v>
      </c>
      <c r="B554" s="37" t="s">
        <v>31</v>
      </c>
      <c r="C554" s="39">
        <v>6200</v>
      </c>
      <c r="D554" s="39" t="s">
        <v>52</v>
      </c>
      <c r="E554" s="39" t="s">
        <v>690</v>
      </c>
      <c r="F554" s="174" t="s">
        <v>46</v>
      </c>
      <c r="G554" s="39" t="s">
        <v>35</v>
      </c>
      <c r="H554" s="39" t="str">
        <f t="shared" si="61"/>
        <v>6105AK124-6200-ESOW-0002</v>
      </c>
      <c r="I554" s="39" t="str">
        <f t="shared" si="72"/>
        <v>Q24050972-02-6200-E-SOW-0002</v>
      </c>
      <c r="J554" s="162"/>
      <c r="K554" s="33" t="str">
        <f>VLOOKUP(C554,'PPE WBS Codes'!$E$3:$F$79,2,0)</f>
        <v>On-Site Power Supply and Transmission</v>
      </c>
      <c r="L554" s="162" t="s">
        <v>1128</v>
      </c>
      <c r="M554" s="162" t="s">
        <v>1129</v>
      </c>
      <c r="N554" s="33" t="str">
        <f t="shared" si="73"/>
        <v>On-Site Power Supply and Transmission - Overhead Lines (33kV and 220kVA) - Scope of Works: Interface (OHL &amp; Switching Yards)</v>
      </c>
      <c r="O554" s="175"/>
      <c r="P554" s="175"/>
      <c r="Q554" s="33" t="str">
        <f>IFERROR(VLOOKUP(PPE_PH1_CDDL[[#This Row],[RDMC Document Number]],[3]Docs!$B:$F,4,0),"No Placeholder Yet")</f>
        <v>RES - Reserved Placeholder</v>
      </c>
      <c r="R554" s="33" t="str">
        <f>IFERROR(VLOOKUP(PPE_PH1_CDDL[[#This Row],[RDMC Document Number]],[3]Docs!$B:$F,5,0),"No Placeholder Yet")</f>
        <v>Pending</v>
      </c>
      <c r="S554" s="137">
        <f t="shared" ref="S554:S555" si="74">IF(AND(O554&lt;&gt;"",P554&lt;&gt;"",R554="Approved"),100%,
 IF(AND(O554&lt;&gt;"",P554&lt;&gt;""),66.67%,
 IF(O554&lt;&gt;"",33.33%,
 0)))</f>
        <v>0</v>
      </c>
      <c r="T554" s="39" t="s">
        <v>56</v>
      </c>
      <c r="U554" s="162"/>
      <c r="V554" s="178">
        <v>46157</v>
      </c>
      <c r="W554" s="162" t="s">
        <v>1128</v>
      </c>
      <c r="X554" s="33" t="s">
        <v>692</v>
      </c>
      <c r="Y554" s="162"/>
      <c r="Z554" s="162"/>
      <c r="AA554" s="39"/>
      <c r="AB554" s="152" t="s">
        <v>3165</v>
      </c>
    </row>
    <row r="555" spans="1:28" ht="21.75" customHeight="1" x14ac:dyDescent="0.25">
      <c r="A555" s="39" t="s">
        <v>30</v>
      </c>
      <c r="B555" s="39" t="s">
        <v>31</v>
      </c>
      <c r="C555" s="39" t="s">
        <v>5</v>
      </c>
      <c r="D555" s="39" t="s">
        <v>52</v>
      </c>
      <c r="E555" s="162" t="s">
        <v>690</v>
      </c>
      <c r="F555" s="174" t="s">
        <v>34</v>
      </c>
      <c r="G555" s="162" t="s">
        <v>35</v>
      </c>
      <c r="H555" s="39" t="str">
        <f t="shared" si="61"/>
        <v>6105AK124-0100-ESOW-0001</v>
      </c>
      <c r="I555" s="39" t="str">
        <f t="shared" si="72"/>
        <v>Q24050972-02-0100-E-SOW-0001</v>
      </c>
      <c r="J555" s="162"/>
      <c r="K555" s="33" t="str">
        <f>VLOOKUP(C555,'PPE WBS Codes'!$E$3:$F$79,2,0)</f>
        <v>Project Site Wide</v>
      </c>
      <c r="L555" s="162" t="s">
        <v>1130</v>
      </c>
      <c r="M555" s="162" t="s">
        <v>1131</v>
      </c>
      <c r="N555" s="33" t="str">
        <f t="shared" si="73"/>
        <v>Project Site Wide - Equipment Earthing - Scope of Works: Earthing and Bonding of Equipment</v>
      </c>
      <c r="O555" s="177">
        <v>46161</v>
      </c>
      <c r="P555" s="175"/>
      <c r="Q555" s="33" t="str">
        <f>IFERROR(VLOOKUP(PPE_PH1_CDDL[[#This Row],[RDMC Document Number]],[3]Docs!$B:$F,4,0),"No Placeholder Yet")</f>
        <v>IFR - Issued for Review</v>
      </c>
      <c r="R555" s="33" t="str">
        <f>IFERROR(VLOOKUP(PPE_PH1_CDDL[[#This Row],[RDMC Document Number]],[3]Docs!$B:$F,5,0),"No Placeholder Yet")</f>
        <v>Pending</v>
      </c>
      <c r="S555" s="137">
        <f t="shared" si="74"/>
        <v>0.33329999999999999</v>
      </c>
      <c r="T555" s="162" t="s">
        <v>56</v>
      </c>
      <c r="U555" s="162"/>
      <c r="V555" s="178"/>
      <c r="W555" s="162" t="s">
        <v>1130</v>
      </c>
      <c r="X555" s="162" t="s">
        <v>1132</v>
      </c>
      <c r="Y555" s="162"/>
      <c r="Z555" s="162"/>
      <c r="AA555" s="39"/>
      <c r="AB555" s="152" t="s">
        <v>3165</v>
      </c>
    </row>
    <row r="556" spans="1:28" ht="21.75" customHeight="1" x14ac:dyDescent="0.25">
      <c r="A556" s="162" t="s">
        <v>30</v>
      </c>
      <c r="B556" s="162" t="s">
        <v>31</v>
      </c>
      <c r="C556" s="162" t="s">
        <v>4</v>
      </c>
      <c r="D556" s="162" t="s">
        <v>32</v>
      </c>
      <c r="E556" s="39" t="s">
        <v>1133</v>
      </c>
      <c r="F556" s="174" t="s">
        <v>34</v>
      </c>
      <c r="G556" s="39" t="s">
        <v>35</v>
      </c>
      <c r="H556" s="142" t="str">
        <f t="shared" si="61"/>
        <v>6105AK124-0000-BPCN-0001</v>
      </c>
      <c r="I556" s="142" t="str">
        <f t="shared" si="72"/>
        <v>Q24050972-02-0000-B-PCN-0001</v>
      </c>
      <c r="J556" s="39"/>
      <c r="K556" s="33" t="s">
        <v>36</v>
      </c>
      <c r="L556" s="39" t="s">
        <v>1134</v>
      </c>
      <c r="M556" s="39" t="s">
        <v>1135</v>
      </c>
      <c r="N556" s="33" t="str">
        <f t="shared" si="73"/>
        <v>General - Phase 1 Contractual Response to Call off Agreement 10 - Project Change Notice</v>
      </c>
      <c r="O556" s="134"/>
      <c r="P556" s="134"/>
      <c r="Q556" s="33" t="str">
        <f>IFERROR(VLOOKUP(PPE_PH1_CDDL[[#This Row],[RDMC Document Number]],[3]Docs!$B:$F,4,0),"No Placeholder Yet")</f>
        <v>RES - Reserved Placeholder</v>
      </c>
      <c r="R556" s="33" t="str">
        <f>IFERROR(VLOOKUP(PPE_PH1_CDDL[[#This Row],[RDMC Document Number]],[3]Docs!$B:$F,5,0),"No Placeholder Yet")</f>
        <v>Pending</v>
      </c>
      <c r="S556" s="137">
        <f>IF(AND(O556&lt;&gt;"",P556&lt;&gt;"",R556="Approved"),100%,
 IF(AND(O556&lt;&gt;"",P556&lt;&gt;""),66.67%,
 IF(O556&lt;&gt;"",33.33%,
 0)))</f>
        <v>0</v>
      </c>
      <c r="T556" s="39" t="s">
        <v>71</v>
      </c>
      <c r="U556" s="39"/>
      <c r="V556" s="178">
        <v>46157</v>
      </c>
      <c r="W556" s="39" t="s">
        <v>1136</v>
      </c>
      <c r="X556" s="39" t="s">
        <v>1135</v>
      </c>
      <c r="Y556" s="39"/>
      <c r="Z556" s="39"/>
      <c r="AA556" s="39"/>
      <c r="AB556" s="152" t="s">
        <v>3165</v>
      </c>
    </row>
    <row r="557" spans="1:28" ht="21.75" customHeight="1" x14ac:dyDescent="0.25">
      <c r="A557" s="162" t="s">
        <v>30</v>
      </c>
      <c r="B557" s="162" t="s">
        <v>31</v>
      </c>
      <c r="C557" s="162" t="s">
        <v>4</v>
      </c>
      <c r="D557" s="162" t="s">
        <v>32</v>
      </c>
      <c r="E557" s="39" t="s">
        <v>1133</v>
      </c>
      <c r="F557" s="128" t="s">
        <v>46</v>
      </c>
      <c r="G557" s="39" t="s">
        <v>35</v>
      </c>
      <c r="H557" s="142" t="str">
        <f t="shared" si="61"/>
        <v>6105AK124-0000-BPCN-0002</v>
      </c>
      <c r="I557" s="142" t="str">
        <f t="shared" si="72"/>
        <v>Q24050972-02-0000-B-PCN-0002</v>
      </c>
      <c r="J557" s="39"/>
      <c r="K557" s="33" t="s">
        <v>36</v>
      </c>
      <c r="L557" s="39" t="s">
        <v>1137</v>
      </c>
      <c r="M557" s="39" t="s">
        <v>1135</v>
      </c>
      <c r="N557" s="33" t="str">
        <f t="shared" si="73"/>
        <v>General - Phase 1 Contractual Response to Call off Agreement 11 - Project Change Notice</v>
      </c>
      <c r="O557" s="134"/>
      <c r="P557" s="134"/>
      <c r="Q557" s="33" t="str">
        <f>IFERROR(VLOOKUP(PPE_PH1_CDDL[[#This Row],[RDMC Document Number]],[3]Docs!$B:$F,4,0),"No Placeholder Yet")</f>
        <v>RES - Reserved Placeholder</v>
      </c>
      <c r="R557" s="33" t="str">
        <f>IFERROR(VLOOKUP(PPE_PH1_CDDL[[#This Row],[RDMC Document Number]],[3]Docs!$B:$F,5,0),"No Placeholder Yet")</f>
        <v>Pending</v>
      </c>
      <c r="S557" s="137">
        <f>IF(AND(O557&lt;&gt;"",P557&lt;&gt;"",R557="Approved"),100%,
 IF(AND(O557&lt;&gt;"",P557&lt;&gt;""),66.67%,
 IF(O557&lt;&gt;"",33.33%,
 0)))</f>
        <v>0</v>
      </c>
      <c r="T557" s="39" t="s">
        <v>71</v>
      </c>
      <c r="U557" s="39"/>
      <c r="V557" s="178">
        <v>46157</v>
      </c>
      <c r="W557" s="39" t="s">
        <v>1138</v>
      </c>
      <c r="X557" s="39" t="s">
        <v>1135</v>
      </c>
      <c r="Y557" s="39"/>
      <c r="Z557" s="39"/>
      <c r="AA557" s="39"/>
      <c r="AB557" s="152" t="s">
        <v>3165</v>
      </c>
    </row>
    <row r="558" spans="1:28" ht="21.75" customHeight="1" x14ac:dyDescent="0.25">
      <c r="A558" s="162" t="s">
        <v>30</v>
      </c>
      <c r="B558" s="162" t="s">
        <v>31</v>
      </c>
      <c r="C558" s="162" t="s">
        <v>4</v>
      </c>
      <c r="D558" s="162" t="s">
        <v>32</v>
      </c>
      <c r="E558" s="39" t="s">
        <v>1133</v>
      </c>
      <c r="F558" s="174" t="s">
        <v>48</v>
      </c>
      <c r="G558" s="162" t="s">
        <v>35</v>
      </c>
      <c r="H558" s="142" t="str">
        <f t="shared" si="61"/>
        <v>6105AK124-0000-BPCN-0003</v>
      </c>
      <c r="I558" s="142" t="str">
        <f t="shared" si="72"/>
        <v>Q24050972-02-0000-B-PCN-0003</v>
      </c>
      <c r="J558" s="162"/>
      <c r="K558" s="33" t="s">
        <v>36</v>
      </c>
      <c r="L558" s="162" t="s">
        <v>1139</v>
      </c>
      <c r="M558" s="39" t="s">
        <v>1135</v>
      </c>
      <c r="N558" s="33" t="str">
        <f t="shared" si="73"/>
        <v>General - Response to Engineering Change Request: Additional Equipment   - Project Change Notice</v>
      </c>
      <c r="O558" s="175"/>
      <c r="P558" s="175"/>
      <c r="Q558" s="33" t="str">
        <f>IFERROR(VLOOKUP(PPE_PH1_CDDL[[#This Row],[RDMC Document Number]],[3]Docs!$B:$F,4,0),"No Placeholder Yet")</f>
        <v>RES - Reserved Placeholder</v>
      </c>
      <c r="R558" s="33" t="str">
        <f>IFERROR(VLOOKUP(PPE_PH1_CDDL[[#This Row],[RDMC Document Number]],[3]Docs!$B:$F,5,0),"No Placeholder Yet")</f>
        <v>Pending</v>
      </c>
      <c r="S558" s="137">
        <f>IF(AND(O558&lt;&gt;"",P558&lt;&gt;"",R558="Approved"),100%,
 IF(AND(O558&lt;&gt;"",P558&lt;&gt;""),66.67%,
 IF(O558&lt;&gt;"",33.33%,
 0)))</f>
        <v>0</v>
      </c>
      <c r="T558" s="39" t="s">
        <v>71</v>
      </c>
      <c r="U558" s="162"/>
      <c r="V558" s="178">
        <v>46157</v>
      </c>
      <c r="W558" s="162" t="s">
        <v>1140</v>
      </c>
      <c r="X558" s="39" t="s">
        <v>1135</v>
      </c>
      <c r="Y558" s="162"/>
      <c r="Z558" s="162"/>
      <c r="AA558" s="39"/>
      <c r="AB558" s="152" t="s">
        <v>3165</v>
      </c>
    </row>
    <row r="559" spans="1:28" ht="21.75" customHeight="1" x14ac:dyDescent="0.25">
      <c r="A559" s="39" t="s">
        <v>30</v>
      </c>
      <c r="B559" s="39" t="s">
        <v>31</v>
      </c>
      <c r="C559" s="39">
        <v>6286</v>
      </c>
      <c r="D559" s="39" t="s">
        <v>52</v>
      </c>
      <c r="E559" s="39" t="s">
        <v>321</v>
      </c>
      <c r="F559" s="174" t="s">
        <v>48</v>
      </c>
      <c r="G559" s="162">
        <v>0</v>
      </c>
      <c r="H559" s="39" t="str">
        <f t="shared" si="61"/>
        <v>6105AK124-6286-ELAY-0003</v>
      </c>
      <c r="I559" s="39" t="str">
        <f t="shared" si="72"/>
        <v>Q24050972-02-6286-E-LAY-0003</v>
      </c>
      <c r="J559" s="162"/>
      <c r="K559" s="33" t="str">
        <f>VLOOKUP(C559,'PPE WBS Codes'!$E$3:$F$79,2,0)</f>
        <v>Primary Crushing</v>
      </c>
      <c r="L559" s="162" t="s">
        <v>1141</v>
      </c>
      <c r="M559" s="162" t="s">
        <v>90</v>
      </c>
      <c r="N559" s="33" t="str">
        <f t="shared" si="73"/>
        <v>Primary Crushing - Open Pit Mining Switchroom - Layout</v>
      </c>
      <c r="O559" s="177">
        <v>46128</v>
      </c>
      <c r="P559" s="175">
        <v>46169</v>
      </c>
      <c r="Q559" s="33" t="str">
        <f>IFERROR(VLOOKUP(PPE_PH1_CDDL[[#This Row],[RDMC Document Number]],[3]Docs!$B:$F,4,0),"No Placeholder Yet")</f>
        <v>IFC - Issued for Construction</v>
      </c>
      <c r="R559" s="33" t="str">
        <f>IFERROR(VLOOKUP(PPE_PH1_CDDL[[#This Row],[RDMC Document Number]],[3]Docs!$B:$F,5,0),"No Placeholder Yet")</f>
        <v>Pending</v>
      </c>
      <c r="S559" s="137">
        <f t="shared" ref="S559:S562" si="75">IF(AND(O559&lt;&gt;"",P559&lt;&gt;"",R559="Approved"),100%,
 IF(AND(O559&lt;&gt;"",P559&lt;&gt;""),66.67%,
 IF(O559&lt;&gt;"",33.33%,
 0)))</f>
        <v>0.66670000000000007</v>
      </c>
      <c r="T559" s="162" t="s">
        <v>91</v>
      </c>
      <c r="U559" s="162"/>
      <c r="V559" s="178"/>
      <c r="W559" s="162" t="s">
        <v>1142</v>
      </c>
      <c r="X559" s="39" t="s">
        <v>90</v>
      </c>
      <c r="Y559" s="162"/>
      <c r="Z559" s="162"/>
      <c r="AA559" s="39"/>
      <c r="AB559" s="152" t="s">
        <v>3165</v>
      </c>
    </row>
    <row r="560" spans="1:28" ht="21.75" customHeight="1" x14ac:dyDescent="0.25">
      <c r="A560" s="162" t="s">
        <v>30</v>
      </c>
      <c r="B560" s="162" t="s">
        <v>31</v>
      </c>
      <c r="C560" s="162" t="s">
        <v>4</v>
      </c>
      <c r="D560" s="162" t="s">
        <v>1143</v>
      </c>
      <c r="E560" s="162" t="s">
        <v>1144</v>
      </c>
      <c r="F560" s="174" t="s">
        <v>34</v>
      </c>
      <c r="G560" s="162" t="s">
        <v>35</v>
      </c>
      <c r="H560" s="142" t="str">
        <f t="shared" si="61"/>
        <v>6105AK124-0000-QQAD-0001</v>
      </c>
      <c r="I560" s="142" t="str">
        <f t="shared" si="72"/>
        <v>Q24050972-02-0000-Q-QAD-0001</v>
      </c>
      <c r="J560" s="162"/>
      <c r="K560" s="33" t="s">
        <v>36</v>
      </c>
      <c r="L560" s="162" t="s">
        <v>1145</v>
      </c>
      <c r="M560" s="162" t="s">
        <v>1146</v>
      </c>
      <c r="N560" s="33" t="str">
        <f t="shared" si="73"/>
        <v>General - EPCM - Responsibilities - Quality Assurance Documents</v>
      </c>
      <c r="O560" s="175">
        <v>46140</v>
      </c>
      <c r="P560" s="175"/>
      <c r="Q560" s="33" t="str">
        <f>IFERROR(VLOOKUP(PPE_PH1_CDDL[[#This Row],[RDMC Document Number]],[3]Docs!$B:$F,4,0),"No Placeholder Yet")</f>
        <v>IFR - Issued for Review</v>
      </c>
      <c r="R560" s="33" t="str">
        <f>IFERROR(VLOOKUP(PPE_PH1_CDDL[[#This Row],[RDMC Document Number]],[3]Docs!$B:$F,5,0),"No Placeholder Yet")</f>
        <v>Pending</v>
      </c>
      <c r="S560" s="137">
        <f>IF(AND(O560&lt;&gt;"",P560&lt;&gt;"",R560="Approved"),100%,
 IF(AND(O560&lt;&gt;"",P560&lt;&gt;""),66.67%,
 IF(O560&lt;&gt;"",33.33%,
 0)))</f>
        <v>0.33329999999999999</v>
      </c>
      <c r="T560" s="162" t="s">
        <v>71</v>
      </c>
      <c r="U560" s="162"/>
      <c r="V560" s="178">
        <v>46157</v>
      </c>
      <c r="W560" s="162" t="s">
        <v>1147</v>
      </c>
      <c r="X560" s="162" t="s">
        <v>1146</v>
      </c>
      <c r="Y560" s="162"/>
      <c r="Z560" s="162"/>
      <c r="AA560" s="39"/>
      <c r="AB560" s="152" t="s">
        <v>3165</v>
      </c>
    </row>
    <row r="561" spans="1:28" ht="21.75" customHeight="1" x14ac:dyDescent="0.25">
      <c r="A561" s="39" t="s">
        <v>30</v>
      </c>
      <c r="B561" s="39" t="s">
        <v>31</v>
      </c>
      <c r="C561" s="39">
        <v>6286</v>
      </c>
      <c r="D561" s="162" t="s">
        <v>42</v>
      </c>
      <c r="E561" s="162" t="s">
        <v>53</v>
      </c>
      <c r="F561" s="174" t="s">
        <v>34</v>
      </c>
      <c r="G561" s="162" t="s">
        <v>35</v>
      </c>
      <c r="H561" s="39" t="str">
        <f t="shared" si="61"/>
        <v>6105AK124-6286-GBOM-0001</v>
      </c>
      <c r="I561" s="39" t="str">
        <f t="shared" si="72"/>
        <v>Q24050972-02-6286-G-BOM-0001</v>
      </c>
      <c r="J561" s="162"/>
      <c r="K561" s="33" t="str">
        <f>VLOOKUP(C561,'PPE WBS Codes'!$E$3:$F$79,2,0)</f>
        <v>Primary Crushing</v>
      </c>
      <c r="L561" s="162" t="s">
        <v>1148</v>
      </c>
      <c r="M561" s="162" t="s">
        <v>55</v>
      </c>
      <c r="N561" s="33" t="str">
        <f t="shared" si="73"/>
        <v>Primary Crushing - Plant &amp; Equipment - Bill of Material</v>
      </c>
      <c r="O561" s="175"/>
      <c r="P561" s="175"/>
      <c r="Q561" s="33" t="str">
        <f>IFERROR(VLOOKUP(PPE_PH1_CDDL[[#This Row],[RDMC Document Number]],[3]Docs!$B:$F,4,0),"No Placeholder Yet")</f>
        <v>RES - Reserved Placeholder</v>
      </c>
      <c r="R561" s="33" t="str">
        <f>IFERROR(VLOOKUP(PPE_PH1_CDDL[[#This Row],[RDMC Document Number]],[3]Docs!$B:$F,5,0),"No Placeholder Yet")</f>
        <v>Pending</v>
      </c>
      <c r="S561" s="137">
        <f t="shared" si="75"/>
        <v>0</v>
      </c>
      <c r="T561" s="39" t="s">
        <v>56</v>
      </c>
      <c r="U561" s="162"/>
      <c r="V561" s="178">
        <v>46157</v>
      </c>
      <c r="W561" s="162" t="s">
        <v>1148</v>
      </c>
      <c r="X561" s="162" t="s">
        <v>55</v>
      </c>
      <c r="Y561" s="162"/>
      <c r="Z561" s="162"/>
      <c r="AA561" s="39"/>
      <c r="AB561" s="152" t="s">
        <v>3165</v>
      </c>
    </row>
    <row r="562" spans="1:28" ht="21.75" customHeight="1" x14ac:dyDescent="0.25">
      <c r="A562" s="39" t="s">
        <v>30</v>
      </c>
      <c r="B562" s="39" t="s">
        <v>31</v>
      </c>
      <c r="C562" s="39">
        <v>6286</v>
      </c>
      <c r="D562" s="39" t="s">
        <v>52</v>
      </c>
      <c r="E562" s="162" t="s">
        <v>655</v>
      </c>
      <c r="F562" s="174" t="s">
        <v>34</v>
      </c>
      <c r="G562" s="162" t="s">
        <v>35</v>
      </c>
      <c r="H562" s="39" t="str">
        <f t="shared" si="61"/>
        <v>6105AK124-6286-ESCH-0001</v>
      </c>
      <c r="I562" s="39" t="str">
        <f t="shared" si="72"/>
        <v>Q24050972-02-6286-E-SCH-0001</v>
      </c>
      <c r="J562" s="162"/>
      <c r="K562" s="33" t="str">
        <f>VLOOKUP(C562,'PPE WBS Codes'!$E$3:$F$79,2,0)</f>
        <v>Primary Crushing</v>
      </c>
      <c r="L562" s="162" t="s">
        <v>1149</v>
      </c>
      <c r="M562" s="162" t="s">
        <v>657</v>
      </c>
      <c r="N562" s="33" t="str">
        <f t="shared" si="73"/>
        <v>Primary Crushing - Cable  - Schedule</v>
      </c>
      <c r="O562" s="175"/>
      <c r="P562" s="175"/>
      <c r="Q562" s="33" t="str">
        <f>IFERROR(VLOOKUP(PPE_PH1_CDDL[[#This Row],[RDMC Document Number]],[3]Docs!$B:$F,4,0),"No Placeholder Yet")</f>
        <v>RES - Reserved Placeholder</v>
      </c>
      <c r="R562" s="33" t="str">
        <f>IFERROR(VLOOKUP(PPE_PH1_CDDL[[#This Row],[RDMC Document Number]],[3]Docs!$B:$F,5,0),"No Placeholder Yet")</f>
        <v>Pending</v>
      </c>
      <c r="S562" s="137">
        <f t="shared" si="75"/>
        <v>0</v>
      </c>
      <c r="T562" s="39" t="s">
        <v>56</v>
      </c>
      <c r="U562" s="162"/>
      <c r="V562" s="178">
        <v>46157</v>
      </c>
      <c r="W562" s="162" t="s">
        <v>1150</v>
      </c>
      <c r="X562" s="162" t="s">
        <v>657</v>
      </c>
      <c r="Y562" s="162"/>
      <c r="Z562" s="162"/>
      <c r="AA562" s="39"/>
      <c r="AB562" s="152" t="s">
        <v>3165</v>
      </c>
    </row>
    <row r="563" spans="1:28" ht="21.75" customHeight="1" x14ac:dyDescent="0.25">
      <c r="A563" s="162" t="s">
        <v>30</v>
      </c>
      <c r="B563" s="162" t="s">
        <v>31</v>
      </c>
      <c r="C563" s="162" t="s">
        <v>4</v>
      </c>
      <c r="D563" s="162" t="s">
        <v>1143</v>
      </c>
      <c r="E563" s="162" t="s">
        <v>700</v>
      </c>
      <c r="F563" s="174" t="s">
        <v>34</v>
      </c>
      <c r="G563" s="162">
        <v>0</v>
      </c>
      <c r="H563" s="142" t="str">
        <f t="shared" si="61"/>
        <v>6105AK124-0000-QSTD-0001</v>
      </c>
      <c r="I563" s="142" t="str">
        <f t="shared" si="72"/>
        <v>Q24050972-02-0000-Q-STD-0001</v>
      </c>
      <c r="J563" s="162"/>
      <c r="K563" s="33" t="s">
        <v>36</v>
      </c>
      <c r="L563" s="162" t="s">
        <v>1151</v>
      </c>
      <c r="M563" s="162" t="s">
        <v>1152</v>
      </c>
      <c r="N563" s="33" t="str">
        <f t="shared" si="73"/>
        <v>General - PCM - Project Quality Governance - Power Packages - Standard</v>
      </c>
      <c r="O563" s="175">
        <v>46090</v>
      </c>
      <c r="P563" s="177">
        <v>46136</v>
      </c>
      <c r="Q563" s="33" t="str">
        <f>IFERROR(VLOOKUP(PPE_PH1_CDDL[[#This Row],[RDMC Document Number]],[3]Docs!$B:$F,4,0),"No Placeholder Yet")</f>
        <v>IFU - Issued for Use</v>
      </c>
      <c r="R563" s="33" t="str">
        <f>IFERROR(VLOOKUP(PPE_PH1_CDDL[[#This Row],[RDMC Document Number]],[3]Docs!$B:$F,5,0),"No Placeholder Yet")</f>
        <v>Pending</v>
      </c>
      <c r="S563" s="137">
        <f>IF(AND(O563&lt;&gt;"",P563&lt;&gt;"",R563="Approved"),100%,
 IF(AND(O563&lt;&gt;"",P563&lt;&gt;""),66.67%,
 IF(O563&lt;&gt;"",33.33%,
 0)))</f>
        <v>0.66670000000000007</v>
      </c>
      <c r="T563" s="162" t="s">
        <v>71</v>
      </c>
      <c r="U563" s="162"/>
      <c r="V563" s="178"/>
      <c r="W563" s="162" t="s">
        <v>1153</v>
      </c>
      <c r="X563" s="162" t="s">
        <v>1152</v>
      </c>
      <c r="Y563" s="162"/>
      <c r="Z563" s="162"/>
      <c r="AA563" s="39"/>
      <c r="AB563" s="152" t="s">
        <v>3165</v>
      </c>
    </row>
    <row r="564" spans="1:28" ht="21.75" customHeight="1" x14ac:dyDescent="0.25">
      <c r="A564" s="162" t="s">
        <v>30</v>
      </c>
      <c r="B564" s="162" t="s">
        <v>31</v>
      </c>
      <c r="C564" s="162" t="s">
        <v>4</v>
      </c>
      <c r="D564" s="162" t="s">
        <v>32</v>
      </c>
      <c r="E564" s="162" t="s">
        <v>1066</v>
      </c>
      <c r="F564" s="174" t="s">
        <v>46</v>
      </c>
      <c r="G564" s="162" t="s">
        <v>35</v>
      </c>
      <c r="H564" s="142" t="str">
        <f t="shared" si="61"/>
        <v>6105AK124-0000-BCON-0002</v>
      </c>
      <c r="I564" s="142" t="str">
        <f t="shared" si="72"/>
        <v>Q24050972-02-0000-B-CON-0002</v>
      </c>
      <c r="J564" s="162"/>
      <c r="K564" s="33" t="s">
        <v>36</v>
      </c>
      <c r="L564" s="162" t="s">
        <v>1154</v>
      </c>
      <c r="M564" s="162" t="s">
        <v>1080</v>
      </c>
      <c r="N564" s="33" t="str">
        <f t="shared" si="73"/>
        <v>General - Change Control Log - Contract</v>
      </c>
      <c r="O564" s="175"/>
      <c r="P564" s="175"/>
      <c r="Q564" s="33" t="str">
        <f>IFERROR(VLOOKUP(PPE_PH1_CDDL[[#This Row],[RDMC Document Number]],[3]Docs!$B:$F,4,0),"No Placeholder Yet")</f>
        <v>RES - Reserved Placeholder</v>
      </c>
      <c r="R564" s="33" t="str">
        <f>IFERROR(VLOOKUP(PPE_PH1_CDDL[[#This Row],[RDMC Document Number]],[3]Docs!$B:$F,5,0),"No Placeholder Yet")</f>
        <v>Pending</v>
      </c>
      <c r="S564" s="137">
        <f>IF(AND(O564&lt;&gt;"",P564&lt;&gt;"",R564="Approved"),100%,
 IF(AND(O564&lt;&gt;"",P564&lt;&gt;""),66.67%,
 IF(O564&lt;&gt;"",33.33%,
 0)))</f>
        <v>0</v>
      </c>
      <c r="T564" s="162" t="s">
        <v>71</v>
      </c>
      <c r="U564" s="162"/>
      <c r="V564" s="178">
        <v>46157</v>
      </c>
      <c r="W564" s="162" t="s">
        <v>1154</v>
      </c>
      <c r="X564" s="162" t="s">
        <v>1080</v>
      </c>
      <c r="Y564" s="162"/>
      <c r="Z564" s="162"/>
      <c r="AA564" s="39"/>
      <c r="AB564" s="152" t="s">
        <v>3165</v>
      </c>
    </row>
    <row r="565" spans="1:28" ht="21.75" customHeight="1" x14ac:dyDescent="0.25">
      <c r="A565" s="39" t="s">
        <v>30</v>
      </c>
      <c r="B565" s="39" t="s">
        <v>31</v>
      </c>
      <c r="C565" s="39">
        <v>6286</v>
      </c>
      <c r="D565" s="39" t="s">
        <v>52</v>
      </c>
      <c r="E565" s="39" t="s">
        <v>321</v>
      </c>
      <c r="F565" s="128" t="s">
        <v>50</v>
      </c>
      <c r="G565" s="162" t="s">
        <v>35</v>
      </c>
      <c r="H565" s="39" t="str">
        <f t="shared" si="61"/>
        <v>6105AK124-6286-ELAY-0004</v>
      </c>
      <c r="I565" s="39" t="str">
        <f t="shared" si="72"/>
        <v>Q24050972-02-6286-E-LAY-0004</v>
      </c>
      <c r="J565" s="39"/>
      <c r="K565" s="33" t="str">
        <f>VLOOKUP(C565,'PPE WBS Codes'!$E$3:$F$79,2,0)</f>
        <v>Primary Crushing</v>
      </c>
      <c r="L565" s="39" t="s">
        <v>281</v>
      </c>
      <c r="M565" s="39" t="s">
        <v>1155</v>
      </c>
      <c r="N565" s="33" t="str">
        <f t="shared" si="73"/>
        <v>Primary Crushing - Mining Substation - Earthing layout</v>
      </c>
      <c r="O565" s="134">
        <v>46167</v>
      </c>
      <c r="P565" s="134"/>
      <c r="Q565" s="33" t="str">
        <f>IFERROR(VLOOKUP(PPE_PH1_CDDL[[#This Row],[RDMC Document Number]],[3]Docs!$B:$F,4,0),"No Placeholder Yet")</f>
        <v>IFR - Issued for Review</v>
      </c>
      <c r="R565" s="33" t="str">
        <f>IFERROR(VLOOKUP(PPE_PH1_CDDL[[#This Row],[RDMC Document Number]],[3]Docs!$B:$F,5,0),"No Placeholder Yet")</f>
        <v>Pending</v>
      </c>
      <c r="S565" s="137">
        <f t="shared" ref="S565:S569" si="76">IF(AND(O565&lt;&gt;"",P565&lt;&gt;"",R565="Approved"),100%,
 IF(AND(O565&lt;&gt;"",P565&lt;&gt;""),66.67%,
 IF(O565&lt;&gt;"",33.33%,
 0)))</f>
        <v>0.33329999999999999</v>
      </c>
      <c r="T565" s="39" t="s">
        <v>1095</v>
      </c>
      <c r="U565" s="39"/>
      <c r="V565" s="178"/>
      <c r="W565" s="39" t="s">
        <v>1156</v>
      </c>
      <c r="X565" s="39" t="s">
        <v>90</v>
      </c>
      <c r="Y565" s="39"/>
      <c r="Z565" s="39"/>
      <c r="AA565" s="39"/>
      <c r="AB565" s="152" t="s">
        <v>3165</v>
      </c>
    </row>
    <row r="566" spans="1:28" ht="21.75" customHeight="1" x14ac:dyDescent="0.25">
      <c r="A566" s="39" t="s">
        <v>30</v>
      </c>
      <c r="B566" s="39" t="s">
        <v>31</v>
      </c>
      <c r="C566" s="39">
        <v>6286</v>
      </c>
      <c r="D566" s="39" t="s">
        <v>52</v>
      </c>
      <c r="E566" s="39" t="s">
        <v>321</v>
      </c>
      <c r="F566" s="174" t="s">
        <v>101</v>
      </c>
      <c r="G566" s="162" t="s">
        <v>35</v>
      </c>
      <c r="H566" s="39" t="str">
        <f t="shared" si="61"/>
        <v>6105AK124-6286-ELAY-0005</v>
      </c>
      <c r="I566" s="39" t="str">
        <f t="shared" si="72"/>
        <v>Q24050972-02-6286-E-LAY-0005</v>
      </c>
      <c r="J566" s="162"/>
      <c r="K566" s="33" t="str">
        <f>VLOOKUP(C566,'PPE WBS Codes'!$E$3:$F$79,2,0)</f>
        <v>Primary Crushing</v>
      </c>
      <c r="L566" s="162" t="s">
        <v>281</v>
      </c>
      <c r="M566" s="162" t="s">
        <v>1157</v>
      </c>
      <c r="N566" s="33" t="str">
        <f t="shared" si="73"/>
        <v>Primary Crushing - Mining Substation - Overall Lighting Layout</v>
      </c>
      <c r="O566" s="175">
        <v>46167</v>
      </c>
      <c r="P566" s="175"/>
      <c r="Q566" s="33" t="str">
        <f>IFERROR(VLOOKUP(PPE_PH1_CDDL[[#This Row],[RDMC Document Number]],[3]Docs!$B:$F,4,0),"No Placeholder Yet")</f>
        <v>IFR - Issued for Review</v>
      </c>
      <c r="R566" s="33" t="str">
        <f>IFERROR(VLOOKUP(PPE_PH1_CDDL[[#This Row],[RDMC Document Number]],[3]Docs!$B:$F,5,0),"No Placeholder Yet")</f>
        <v>Pending</v>
      </c>
      <c r="S566" s="137">
        <f t="shared" si="76"/>
        <v>0.33329999999999999</v>
      </c>
      <c r="T566" s="39" t="s">
        <v>1095</v>
      </c>
      <c r="U566" s="162"/>
      <c r="V566" s="178"/>
      <c r="W566" s="162" t="s">
        <v>1158</v>
      </c>
      <c r="X566" s="39" t="s">
        <v>90</v>
      </c>
      <c r="Y566" s="162"/>
      <c r="Z566" s="162"/>
      <c r="AA566" s="39"/>
      <c r="AB566" s="152" t="s">
        <v>3165</v>
      </c>
    </row>
    <row r="567" spans="1:28" ht="21.75" customHeight="1" x14ac:dyDescent="0.25">
      <c r="A567" s="37" t="s">
        <v>30</v>
      </c>
      <c r="B567" s="37" t="s">
        <v>31</v>
      </c>
      <c r="C567" s="39">
        <v>6251</v>
      </c>
      <c r="D567" s="39" t="s">
        <v>52</v>
      </c>
      <c r="E567" s="39" t="s">
        <v>321</v>
      </c>
      <c r="F567" s="128" t="s">
        <v>34</v>
      </c>
      <c r="G567" s="39" t="s">
        <v>35</v>
      </c>
      <c r="H567" s="39" t="str">
        <f t="shared" si="61"/>
        <v>6105AK124-6251-ELAY-0001</v>
      </c>
      <c r="I567" s="39" t="str">
        <f t="shared" si="72"/>
        <v>Q24050972-02-6251-E-LAY-0001</v>
      </c>
      <c r="J567" s="39"/>
      <c r="K567" s="33" t="str">
        <f>VLOOKUP(C567,'PPE WBS Codes'!$E$3:$F$79,2,0)</f>
        <v>Load Bank</v>
      </c>
      <c r="L567" s="39" t="s">
        <v>1159</v>
      </c>
      <c r="M567" s="39" t="s">
        <v>1160</v>
      </c>
      <c r="N567" s="33" t="str">
        <f t="shared" si="73"/>
        <v>Load Bank - Wartsila Power Plant 1 - Civil Layout</v>
      </c>
      <c r="O567" s="126">
        <v>46128</v>
      </c>
      <c r="P567" s="134"/>
      <c r="Q567" s="33" t="str">
        <f>IFERROR(VLOOKUP(PPE_PH1_CDDL[[#This Row],[RDMC Document Number]],[3]Docs!$B:$F,4,0),"No Placeholder Yet")</f>
        <v>IFR - Issued for Review</v>
      </c>
      <c r="R567" s="33" t="str">
        <f>IFERROR(VLOOKUP(PPE_PH1_CDDL[[#This Row],[RDMC Document Number]],[3]Docs!$B:$F,5,0),"No Placeholder Yet")</f>
        <v>Reviewed</v>
      </c>
      <c r="S567" s="137">
        <f t="shared" si="76"/>
        <v>0.33329999999999999</v>
      </c>
      <c r="T567" s="39" t="s">
        <v>91</v>
      </c>
      <c r="U567" s="39"/>
      <c r="V567" s="178"/>
      <c r="W567" s="39" t="s">
        <v>1159</v>
      </c>
      <c r="X567" s="39" t="s">
        <v>1160</v>
      </c>
      <c r="Y567" s="39"/>
      <c r="Z567" s="39"/>
      <c r="AA567" s="39"/>
      <c r="AB567" s="152" t="s">
        <v>3165</v>
      </c>
    </row>
    <row r="568" spans="1:28" ht="21.75" customHeight="1" x14ac:dyDescent="0.25">
      <c r="A568" s="37" t="s">
        <v>30</v>
      </c>
      <c r="B568" s="37" t="s">
        <v>31</v>
      </c>
      <c r="C568" s="39">
        <v>6251</v>
      </c>
      <c r="D568" s="39" t="s">
        <v>52</v>
      </c>
      <c r="E568" s="162" t="s">
        <v>659</v>
      </c>
      <c r="F568" s="128" t="s">
        <v>34</v>
      </c>
      <c r="G568" s="39" t="s">
        <v>35</v>
      </c>
      <c r="H568" s="39" t="str">
        <f t="shared" si="61"/>
        <v>6105AK124-6251-ESEC-0001</v>
      </c>
      <c r="I568" s="39" t="str">
        <f>"Q24050972"&amp;"-"&amp;"10"&amp;"-"&amp;C568&amp;"-"&amp;D568&amp;"-"&amp;E568&amp;"-"&amp;F568</f>
        <v>Q24050972-10-6251-E-SEC-0001</v>
      </c>
      <c r="J568" s="162"/>
      <c r="K568" s="33" t="str">
        <f>VLOOKUP(C568,'PPE WBS Codes'!$E$3:$F$79,2,0)</f>
        <v>Load Bank</v>
      </c>
      <c r="L568" s="162" t="s">
        <v>1159</v>
      </c>
      <c r="M568" s="162" t="s">
        <v>1161</v>
      </c>
      <c r="N568" s="33" t="str">
        <f t="shared" si="73"/>
        <v>Load Bank - Wartsila Power Plant 1 - Section views</v>
      </c>
      <c r="O568" s="177">
        <v>46128</v>
      </c>
      <c r="P568" s="175"/>
      <c r="Q568" s="33" t="str">
        <f>IFERROR(VLOOKUP(PPE_PH1_CDDL[[#This Row],[RDMC Document Number]],[3]Docs!$B:$F,4,0),"No Placeholder Yet")</f>
        <v>IFR - Issued for Review</v>
      </c>
      <c r="R568" s="33" t="str">
        <f>IFERROR(VLOOKUP(PPE_PH1_CDDL[[#This Row],[RDMC Document Number]],[3]Docs!$B:$F,5,0),"No Placeholder Yet")</f>
        <v>Reviewed</v>
      </c>
      <c r="S568" s="137">
        <f t="shared" si="76"/>
        <v>0.33329999999999999</v>
      </c>
      <c r="T568" s="162" t="s">
        <v>91</v>
      </c>
      <c r="U568" s="162"/>
      <c r="V568" s="178"/>
      <c r="W568" s="162" t="s">
        <v>1159</v>
      </c>
      <c r="X568" s="162" t="s">
        <v>1161</v>
      </c>
      <c r="Y568" s="162"/>
      <c r="Z568" s="162"/>
      <c r="AA568" s="39"/>
      <c r="AB568" s="152" t="s">
        <v>3165</v>
      </c>
    </row>
    <row r="569" spans="1:28" ht="21.75" customHeight="1" x14ac:dyDescent="0.25">
      <c r="A569" s="162" t="s">
        <v>30</v>
      </c>
      <c r="B569" s="162" t="s">
        <v>31</v>
      </c>
      <c r="C569" s="162">
        <v>6243</v>
      </c>
      <c r="D569" s="162" t="s">
        <v>52</v>
      </c>
      <c r="E569" s="162" t="s">
        <v>250</v>
      </c>
      <c r="F569" s="174" t="s">
        <v>34</v>
      </c>
      <c r="G569" s="162" t="s">
        <v>35</v>
      </c>
      <c r="H569" s="39" t="str">
        <f t="shared" si="61"/>
        <v>6105AK124-6243-EGAD-0001</v>
      </c>
      <c r="I569" s="39" t="str">
        <f t="shared" ref="I569:I577" si="77">"Q24050972"&amp;"-"&amp;"02"&amp;"-"&amp;C569&amp;"-"&amp;D569&amp;"-"&amp;E569&amp;"-"&amp;F569</f>
        <v>Q24050972-02-6243-E-GAD-0001</v>
      </c>
      <c r="J569" s="162"/>
      <c r="K569" s="33" t="str">
        <f>VLOOKUP(C569,'PPE WBS Codes'!$E$3:$F$79,2,0)</f>
        <v>220/33 kV Plant Main Substation</v>
      </c>
      <c r="L569" s="162" t="s">
        <v>1162</v>
      </c>
      <c r="M569" s="162" t="s">
        <v>1163</v>
      </c>
      <c r="N569" s="33" t="str">
        <f t="shared" si="73"/>
        <v>220/33 kV Plant Main Substation - Main Consumer Intake Power Complex - Auxiliary Power General Arrangement</v>
      </c>
      <c r="O569" s="175"/>
      <c r="P569" s="175"/>
      <c r="Q569" s="33" t="str">
        <f>IFERROR(VLOOKUP(PPE_PH1_CDDL[[#This Row],[RDMC Document Number]],[3]Docs!$B:$F,4,0),"No Placeholder Yet")</f>
        <v>RES - Reserved Placeholder</v>
      </c>
      <c r="R569" s="33" t="str">
        <f>IFERROR(VLOOKUP(PPE_PH1_CDDL[[#This Row],[RDMC Document Number]],[3]Docs!$B:$F,5,0),"No Placeholder Yet")</f>
        <v>Pending</v>
      </c>
      <c r="S569" s="137">
        <f t="shared" si="76"/>
        <v>0</v>
      </c>
      <c r="T569" s="162" t="s">
        <v>190</v>
      </c>
      <c r="U569" s="162"/>
      <c r="V569" s="178">
        <v>46203</v>
      </c>
      <c r="W569" s="162" t="s">
        <v>1164</v>
      </c>
      <c r="X569" s="162" t="s">
        <v>183</v>
      </c>
      <c r="Y569" s="162"/>
      <c r="Z569" s="162"/>
      <c r="AA569" s="39"/>
      <c r="AB569" s="152" t="s">
        <v>3165</v>
      </c>
    </row>
    <row r="570" spans="1:28" ht="21.75" customHeight="1" x14ac:dyDescent="0.25">
      <c r="A570" s="37" t="s">
        <v>30</v>
      </c>
      <c r="B570" s="37" t="s">
        <v>31</v>
      </c>
      <c r="C570" s="39" t="s">
        <v>4</v>
      </c>
      <c r="D570" s="39" t="s">
        <v>42</v>
      </c>
      <c r="E570" s="33" t="s">
        <v>78</v>
      </c>
      <c r="F570" s="174" t="s">
        <v>46</v>
      </c>
      <c r="G570" s="162" t="s">
        <v>35</v>
      </c>
      <c r="H570" s="39" t="str">
        <f t="shared" ref="H570:H617" si="78">A570&amp;B570&amp;"-"&amp;C570&amp;"-"&amp;D570&amp;E570&amp;"-"&amp;F570</f>
        <v>6105AK124-0000-GDDR-0002</v>
      </c>
      <c r="I570" s="39" t="str">
        <f t="shared" si="77"/>
        <v>Q24050972-02-0000-G-DDR-0002</v>
      </c>
      <c r="J570" s="162"/>
      <c r="K570" s="33" t="s">
        <v>36</v>
      </c>
      <c r="L570" s="162" t="s">
        <v>1165</v>
      </c>
      <c r="M570" s="162" t="s">
        <v>1166</v>
      </c>
      <c r="N570" s="33" t="str">
        <f t="shared" si="73"/>
        <v>General - Initial controlled issue with tracking enhancements and dashboard -  Document and Data Register</v>
      </c>
      <c r="O570" s="175"/>
      <c r="P570" s="175"/>
      <c r="Q570" s="33" t="str">
        <f>IFERROR(VLOOKUP(PPE_PH1_CDDL[[#This Row],[RDMC Document Number]],[3]Docs!$B:$F,4,0),"No Placeholder Yet")</f>
        <v>RES - Reserved Placeholder</v>
      </c>
      <c r="R570" s="33" t="str">
        <f>IFERROR(VLOOKUP(PPE_PH1_CDDL[[#This Row],[RDMC Document Number]],[3]Docs!$B:$F,5,0),"No Placeholder Yet")</f>
        <v>Pending</v>
      </c>
      <c r="S570" s="137">
        <f t="shared" ref="S570:S572" si="79">IF(AND(O570&lt;&gt;"",P570&lt;&gt;"",R570="Approved"),100%,
 IF(AND(O570&lt;&gt;"",P570&lt;&gt;""),66.67%,
 IF(O570&lt;&gt;"",33.33%,
 0)))</f>
        <v>0</v>
      </c>
      <c r="T570" s="162" t="s">
        <v>71</v>
      </c>
      <c r="U570" s="162"/>
      <c r="V570" s="178">
        <v>46157</v>
      </c>
      <c r="W570" s="162" t="s">
        <v>1166</v>
      </c>
      <c r="X570" s="162" t="s">
        <v>1167</v>
      </c>
      <c r="Y570" s="162"/>
      <c r="Z570" s="162"/>
      <c r="AA570" s="39"/>
      <c r="AB570" s="152" t="s">
        <v>3165</v>
      </c>
    </row>
    <row r="571" spans="1:28" ht="21.75" customHeight="1" x14ac:dyDescent="0.25">
      <c r="A571" s="39" t="s">
        <v>30</v>
      </c>
      <c r="B571" s="39" t="s">
        <v>31</v>
      </c>
      <c r="C571" s="39" t="s">
        <v>5</v>
      </c>
      <c r="D571" s="39" t="s">
        <v>42</v>
      </c>
      <c r="E571" s="162" t="s">
        <v>69</v>
      </c>
      <c r="F571" s="174" t="s">
        <v>46</v>
      </c>
      <c r="G571" s="162" t="s">
        <v>35</v>
      </c>
      <c r="H571" s="39" t="str">
        <f t="shared" si="78"/>
        <v>6105AK124-0100-GCHR-0002</v>
      </c>
      <c r="I571" s="39" t="str">
        <f t="shared" si="77"/>
        <v>Q24050972-02-0100-G-CHR-0002</v>
      </c>
      <c r="J571" s="162"/>
      <c r="K571" s="33" t="str">
        <f>VLOOKUP(C571,'PPE WBS Codes'!$E$3:$F$79,2,0)</f>
        <v>Project Site Wide</v>
      </c>
      <c r="L571" s="162" t="s">
        <v>1168</v>
      </c>
      <c r="M571" s="39" t="s">
        <v>36</v>
      </c>
      <c r="N571" s="33" t="str">
        <f t="shared" si="73"/>
        <v>Project Site Wide - Change Management Process Flow - General</v>
      </c>
      <c r="O571" s="175"/>
      <c r="P571" s="175"/>
      <c r="Q571" s="33" t="str">
        <f>IFERROR(VLOOKUP(PPE_PH1_CDDL[[#This Row],[RDMC Document Number]],[3]Docs!$B:$F,4,0),"No Placeholder Yet")</f>
        <v>RES - Reserved Placeholder</v>
      </c>
      <c r="R571" s="33" t="str">
        <f>IFERROR(VLOOKUP(PPE_PH1_CDDL[[#This Row],[RDMC Document Number]],[3]Docs!$B:$F,5,0),"No Placeholder Yet")</f>
        <v>Pending</v>
      </c>
      <c r="S571" s="137">
        <f t="shared" si="79"/>
        <v>0</v>
      </c>
      <c r="T571" s="39" t="s">
        <v>71</v>
      </c>
      <c r="U571" s="162"/>
      <c r="V571" s="178">
        <v>46157</v>
      </c>
      <c r="W571" s="39" t="s">
        <v>1113</v>
      </c>
      <c r="X571" s="39" t="s">
        <v>36</v>
      </c>
      <c r="Y571" s="162"/>
      <c r="Z571" s="162"/>
      <c r="AA571" s="39"/>
      <c r="AB571" s="152" t="s">
        <v>3165</v>
      </c>
    </row>
    <row r="572" spans="1:28" ht="21.75" customHeight="1" x14ac:dyDescent="0.25">
      <c r="A572" s="162" t="s">
        <v>30</v>
      </c>
      <c r="B572" s="162" t="s">
        <v>31</v>
      </c>
      <c r="C572" s="162">
        <v>6243</v>
      </c>
      <c r="D572" s="162" t="s">
        <v>1169</v>
      </c>
      <c r="E572" s="162" t="s">
        <v>1170</v>
      </c>
      <c r="F572" s="174" t="s">
        <v>34</v>
      </c>
      <c r="G572" s="162" t="s">
        <v>35</v>
      </c>
      <c r="H572" s="39" t="str">
        <f t="shared" si="78"/>
        <v>6105AK124-6243-CSPC-0001</v>
      </c>
      <c r="I572" s="39" t="str">
        <f t="shared" si="77"/>
        <v>Q24050972-02-6243-C-SPC-0001</v>
      </c>
      <c r="J572" s="162"/>
      <c r="K572" s="33" t="str">
        <f>VLOOKUP(C572,'PPE WBS Codes'!$E$3:$F$79,2,0)</f>
        <v>220/33 kV Plant Main Substation</v>
      </c>
      <c r="L572" s="162" t="s">
        <v>1171</v>
      </c>
      <c r="M572" s="162" t="s">
        <v>1172</v>
      </c>
      <c r="N572" s="33" t="str">
        <f t="shared" si="73"/>
        <v>220/33 kV Plant Main Substation - Bulk Earthworks  - Specification</v>
      </c>
      <c r="O572" s="175"/>
      <c r="P572" s="175"/>
      <c r="Q572" s="33" t="str">
        <f>IFERROR(VLOOKUP(PPE_PH1_CDDL[[#This Row],[RDMC Document Number]],[3]Docs!$B:$F,4,0),"No Placeholder Yet")</f>
        <v>RES - Reserved Placeholder</v>
      </c>
      <c r="R572" s="33" t="str">
        <f>IFERROR(VLOOKUP(PPE_PH1_CDDL[[#This Row],[RDMC Document Number]],[3]Docs!$B:$F,5,0),"No Placeholder Yet")</f>
        <v>Pending</v>
      </c>
      <c r="S572" s="137">
        <f t="shared" si="79"/>
        <v>0</v>
      </c>
      <c r="T572" s="162" t="s">
        <v>1173</v>
      </c>
      <c r="U572" s="162"/>
      <c r="V572" s="178">
        <v>46157</v>
      </c>
      <c r="W572" s="162" t="s">
        <v>1171</v>
      </c>
      <c r="X572" s="162" t="s">
        <v>1174</v>
      </c>
      <c r="Y572" s="162"/>
      <c r="Z572" s="162"/>
      <c r="AA572" s="39"/>
      <c r="AB572" s="152" t="s">
        <v>3165</v>
      </c>
    </row>
    <row r="573" spans="1:28" ht="21.75" customHeight="1" x14ac:dyDescent="0.25">
      <c r="A573" s="162" t="s">
        <v>30</v>
      </c>
      <c r="B573" s="162" t="s">
        <v>31</v>
      </c>
      <c r="C573" s="162">
        <v>6243</v>
      </c>
      <c r="D573" s="162" t="s">
        <v>1169</v>
      </c>
      <c r="E573" s="162" t="s">
        <v>53</v>
      </c>
      <c r="F573" s="174" t="s">
        <v>34</v>
      </c>
      <c r="G573" s="162" t="s">
        <v>35</v>
      </c>
      <c r="H573" s="39" t="str">
        <f t="shared" si="78"/>
        <v>6105AK124-6243-CBOM-0001</v>
      </c>
      <c r="I573" s="39" t="str">
        <f t="shared" si="77"/>
        <v>Q24050972-02-6243-C-BOM-0001</v>
      </c>
      <c r="J573" s="162"/>
      <c r="K573" s="33" t="str">
        <f>VLOOKUP(C573,'PPE WBS Codes'!$E$3:$F$79,2,0)</f>
        <v>220/33 kV Plant Main Substation</v>
      </c>
      <c r="L573" s="162" t="s">
        <v>1175</v>
      </c>
      <c r="M573" s="162" t="s">
        <v>55</v>
      </c>
      <c r="N573" s="33" t="str">
        <f t="shared" si="73"/>
        <v>220/33 kV Plant Main Substation - Bulk Earthworks - Bill of Material</v>
      </c>
      <c r="O573" s="175"/>
      <c r="P573" s="175"/>
      <c r="Q573" s="33" t="str">
        <f>IFERROR(VLOOKUP(PPE_PH1_CDDL[[#This Row],[RDMC Document Number]],[3]Docs!$B:$F,4,0),"No Placeholder Yet")</f>
        <v>RES - Reserved Placeholder</v>
      </c>
      <c r="R573" s="33" t="str">
        <f>IFERROR(VLOOKUP(PPE_PH1_CDDL[[#This Row],[RDMC Document Number]],[3]Docs!$B:$F,5,0),"No Placeholder Yet")</f>
        <v>Pending</v>
      </c>
      <c r="S573" s="137">
        <f t="shared" ref="S573:S574" si="80">IF(AND(O573&lt;&gt;"",P573&lt;&gt;"",R573="Approved"),100%,
 IF(AND(O573&lt;&gt;"",P573&lt;&gt;""),66.67%,
 IF(O573&lt;&gt;"",33.33%,
 0)))</f>
        <v>0</v>
      </c>
      <c r="T573" s="162" t="s">
        <v>1173</v>
      </c>
      <c r="U573" s="162"/>
      <c r="V573" s="178">
        <v>46157</v>
      </c>
      <c r="W573" s="162" t="s">
        <v>1175</v>
      </c>
      <c r="X573" s="162" t="s">
        <v>55</v>
      </c>
      <c r="Y573" s="162"/>
      <c r="Z573" s="162"/>
      <c r="AA573" s="39"/>
      <c r="AB573" s="152" t="s">
        <v>3165</v>
      </c>
    </row>
    <row r="574" spans="1:28" ht="21.75" customHeight="1" x14ac:dyDescent="0.25">
      <c r="A574" s="39" t="s">
        <v>30</v>
      </c>
      <c r="B574" s="39" t="s">
        <v>31</v>
      </c>
      <c r="C574" s="39" t="s">
        <v>5</v>
      </c>
      <c r="D574" s="39" t="s">
        <v>42</v>
      </c>
      <c r="E574" s="162" t="s">
        <v>69</v>
      </c>
      <c r="F574" s="174" t="s">
        <v>48</v>
      </c>
      <c r="G574" s="162" t="s">
        <v>35</v>
      </c>
      <c r="H574" s="39" t="str">
        <f t="shared" si="78"/>
        <v>6105AK124-0100-GCHR-0003</v>
      </c>
      <c r="I574" s="39" t="str">
        <f t="shared" si="77"/>
        <v>Q24050972-02-0100-G-CHR-0003</v>
      </c>
      <c r="J574" s="162"/>
      <c r="K574" s="33" t="str">
        <f>VLOOKUP(C574,'PPE WBS Codes'!$E$3:$F$79,2,0)</f>
        <v>Project Site Wide</v>
      </c>
      <c r="L574" s="162" t="s">
        <v>1176</v>
      </c>
      <c r="M574" s="39" t="s">
        <v>36</v>
      </c>
      <c r="N574" s="33" t="str">
        <f t="shared" si="73"/>
        <v>Project Site Wide - RDMC Project - Phase 1 EP Org Chart - General</v>
      </c>
      <c r="O574" s="175"/>
      <c r="P574" s="175"/>
      <c r="Q574" s="33" t="str">
        <f>IFERROR(VLOOKUP(PPE_PH1_CDDL[[#This Row],[RDMC Document Number]],[3]Docs!$B:$F,4,0),"No Placeholder Yet")</f>
        <v>RES - Reserved Placeholder</v>
      </c>
      <c r="R574" s="33" t="str">
        <f>IFERROR(VLOOKUP(PPE_PH1_CDDL[[#This Row],[RDMC Document Number]],[3]Docs!$B:$F,5,0),"No Placeholder Yet")</f>
        <v>Pending</v>
      </c>
      <c r="S574" s="137">
        <f t="shared" si="80"/>
        <v>0</v>
      </c>
      <c r="T574" s="39" t="s">
        <v>71</v>
      </c>
      <c r="U574" s="162"/>
      <c r="V574" s="178">
        <v>46157</v>
      </c>
      <c r="W574" s="39" t="s">
        <v>72</v>
      </c>
      <c r="X574" s="39" t="s">
        <v>36</v>
      </c>
      <c r="Y574" s="162"/>
      <c r="Z574" s="162"/>
      <c r="AA574" s="39"/>
      <c r="AB574" s="152" t="s">
        <v>3165</v>
      </c>
    </row>
    <row r="575" spans="1:28" ht="21.75" customHeight="1" x14ac:dyDescent="0.25">
      <c r="A575" s="162" t="s">
        <v>30</v>
      </c>
      <c r="B575" s="162" t="s">
        <v>31</v>
      </c>
      <c r="C575" s="162">
        <v>6186</v>
      </c>
      <c r="D575" s="162" t="s">
        <v>52</v>
      </c>
      <c r="E575" s="162" t="s">
        <v>73</v>
      </c>
      <c r="F575" s="174" t="s">
        <v>34</v>
      </c>
      <c r="G575" s="162" t="s">
        <v>35</v>
      </c>
      <c r="H575" s="39" t="str">
        <f t="shared" si="78"/>
        <v>6105AK124-6186-EDBD-0001</v>
      </c>
      <c r="I575" s="39" t="str">
        <f t="shared" si="77"/>
        <v>Q24050972-02-6186-E-DBD-0001</v>
      </c>
      <c r="J575" s="162"/>
      <c r="K575" s="33" t="str">
        <f>VLOOKUP(C575,'PPE WBS Codes'!$E$3:$F$79,2,0)</f>
        <v>Firewater - Tank &amp; Fire Fighting System</v>
      </c>
      <c r="L575" s="162" t="s">
        <v>1177</v>
      </c>
      <c r="M575" s="162" t="s">
        <v>1178</v>
      </c>
      <c r="N575" s="33" t="str">
        <f t="shared" si="73"/>
        <v>Firewater - Tank &amp; Fire Fighting System - Heat Trace Systems utilized on the EW and Ph- 1 Site - Design Basis and Criteria</v>
      </c>
      <c r="O575" s="175">
        <v>46090</v>
      </c>
      <c r="P575" s="175"/>
      <c r="Q575" s="33" t="str">
        <f>IFERROR(VLOOKUP(PPE_PH1_CDDL[[#This Row],[RDMC Document Number]],[3]Docs!$B:$F,4,0),"No Placeholder Yet")</f>
        <v>IFR - Issued for Review</v>
      </c>
      <c r="R575" s="33" t="str">
        <f>IFERROR(VLOOKUP(PPE_PH1_CDDL[[#This Row],[RDMC Document Number]],[3]Docs!$B:$F,5,0),"No Placeholder Yet")</f>
        <v>Reviewed With Comments</v>
      </c>
      <c r="S575" s="137">
        <f t="shared" ref="S575:S577" si="81">IF(AND(O575&lt;&gt;"",P575&lt;&gt;"",R575="Approved"),100%,
 IF(AND(O575&lt;&gt;"",P575&lt;&gt;""),66.67%,
 IF(O575&lt;&gt;"",33.33%,
 0)))</f>
        <v>0.33329999999999999</v>
      </c>
      <c r="T575" s="162" t="s">
        <v>1119</v>
      </c>
      <c r="U575" s="162"/>
      <c r="V575" s="174"/>
      <c r="W575" s="162" t="s">
        <v>1179</v>
      </c>
      <c r="X575" s="162" t="s">
        <v>1178</v>
      </c>
      <c r="Y575" s="162"/>
      <c r="Z575" s="162"/>
      <c r="AA575" s="39"/>
      <c r="AB575" s="152" t="s">
        <v>3165</v>
      </c>
    </row>
    <row r="576" spans="1:28" ht="21.75" customHeight="1" x14ac:dyDescent="0.25">
      <c r="A576" s="162" t="s">
        <v>30</v>
      </c>
      <c r="B576" s="162" t="s">
        <v>31</v>
      </c>
      <c r="C576" s="162" t="s">
        <v>4</v>
      </c>
      <c r="D576" s="162" t="s">
        <v>42</v>
      </c>
      <c r="E576" s="162" t="s">
        <v>43</v>
      </c>
      <c r="F576" s="174" t="s">
        <v>173</v>
      </c>
      <c r="G576" s="162" t="s">
        <v>35</v>
      </c>
      <c r="H576" s="39" t="str">
        <f t="shared" si="78"/>
        <v>6105AK124-0000-GPRC-0009</v>
      </c>
      <c r="I576" s="39" t="str">
        <f t="shared" si="77"/>
        <v>Q24050972-02-0000-G-PRC-0009</v>
      </c>
      <c r="J576" s="162"/>
      <c r="K576" s="33" t="s">
        <v>36</v>
      </c>
      <c r="L576" s="162" t="s">
        <v>1180</v>
      </c>
      <c r="M576" s="162" t="s">
        <v>427</v>
      </c>
      <c r="N576" s="33" t="str">
        <f t="shared" si="73"/>
        <v>General - Construction Data and As-Built Management - Procedure</v>
      </c>
      <c r="O576" s="175">
        <v>46090</v>
      </c>
      <c r="P576" s="175"/>
      <c r="Q576" s="33" t="str">
        <f>IFERROR(VLOOKUP(PPE_PH1_CDDL[[#This Row],[RDMC Document Number]],[3]Docs!$B:$F,4,0),"No Placeholder Yet")</f>
        <v>IFR - Issued for Review</v>
      </c>
      <c r="R576" s="33" t="str">
        <f>IFERROR(VLOOKUP(PPE_PH1_CDDL[[#This Row],[RDMC Document Number]],[3]Docs!$B:$F,5,0),"No Placeholder Yet")</f>
        <v>Reviewed With Comments</v>
      </c>
      <c r="S576" s="137">
        <f t="shared" si="81"/>
        <v>0.33329999999999999</v>
      </c>
      <c r="T576" s="162" t="s">
        <v>420</v>
      </c>
      <c r="U576" s="162"/>
      <c r="V576" s="178"/>
      <c r="W576" s="162" t="s">
        <v>1181</v>
      </c>
      <c r="X576" s="162" t="s">
        <v>427</v>
      </c>
      <c r="Y576" s="162"/>
      <c r="Z576" s="162"/>
      <c r="AA576" s="39"/>
      <c r="AB576" s="152" t="s">
        <v>3165</v>
      </c>
    </row>
    <row r="577" spans="1:28" ht="21.75" customHeight="1" x14ac:dyDescent="0.25">
      <c r="A577" s="162" t="s">
        <v>30</v>
      </c>
      <c r="B577" s="162" t="s">
        <v>31</v>
      </c>
      <c r="C577" s="162" t="s">
        <v>4</v>
      </c>
      <c r="D577" s="162" t="s">
        <v>42</v>
      </c>
      <c r="E577" s="162" t="s">
        <v>397</v>
      </c>
      <c r="F577" s="174" t="s">
        <v>48</v>
      </c>
      <c r="G577" s="162" t="s">
        <v>35</v>
      </c>
      <c r="H577" s="39" t="str">
        <f t="shared" si="78"/>
        <v>6105AK124-0000-GPLN-0003</v>
      </c>
      <c r="I577" s="39" t="str">
        <f t="shared" si="77"/>
        <v>Q24050972-02-0000-G-PLN-0003</v>
      </c>
      <c r="J577" s="162"/>
      <c r="K577" s="33" t="s">
        <v>36</v>
      </c>
      <c r="L577" s="162" t="s">
        <v>1182</v>
      </c>
      <c r="M577" s="162" t="s">
        <v>399</v>
      </c>
      <c r="N577" s="33" t="str">
        <f t="shared" si="73"/>
        <v>General - Construction Execution - Plan</v>
      </c>
      <c r="O577" s="175">
        <v>46090</v>
      </c>
      <c r="P577" s="175"/>
      <c r="Q577" s="33" t="str">
        <f>IFERROR(VLOOKUP(PPE_PH1_CDDL[[#This Row],[RDMC Document Number]],[3]Docs!$B:$F,4,0),"No Placeholder Yet")</f>
        <v>IFR - Issued for Review</v>
      </c>
      <c r="R577" s="33" t="str">
        <f>IFERROR(VLOOKUP(PPE_PH1_CDDL[[#This Row],[RDMC Document Number]],[3]Docs!$B:$F,5,0),"No Placeholder Yet")</f>
        <v>Reviewed With Comments</v>
      </c>
      <c r="S577" s="137">
        <f t="shared" si="81"/>
        <v>0.33329999999999999</v>
      </c>
      <c r="T577" s="162" t="s">
        <v>420</v>
      </c>
      <c r="U577" s="162"/>
      <c r="V577" s="178"/>
      <c r="W577" s="162" t="s">
        <v>1182</v>
      </c>
      <c r="X577" s="162" t="s">
        <v>399</v>
      </c>
      <c r="Y577" s="162"/>
      <c r="Z577" s="162"/>
      <c r="AA577" s="39"/>
      <c r="AB577" s="152" t="s">
        <v>3165</v>
      </c>
    </row>
    <row r="578" spans="1:28" ht="21.75" customHeight="1" x14ac:dyDescent="0.25">
      <c r="A578" s="37" t="s">
        <v>30</v>
      </c>
      <c r="B578" s="37" t="s">
        <v>31</v>
      </c>
      <c r="C578" s="39">
        <v>6200</v>
      </c>
      <c r="D578" s="39" t="s">
        <v>1169</v>
      </c>
      <c r="E578" s="39" t="s">
        <v>321</v>
      </c>
      <c r="F578" s="128" t="s">
        <v>34</v>
      </c>
      <c r="G578" s="39" t="s">
        <v>32</v>
      </c>
      <c r="H578" s="39" t="str">
        <f t="shared" si="78"/>
        <v>6105AK124-6200-CLAY-0001</v>
      </c>
      <c r="I578" s="39" t="str">
        <f>"Q24050972"&amp;"-"&amp;"03"&amp;"-"&amp;C578&amp;"-"&amp;D578&amp;"-"&amp;E578&amp;"-"&amp;F578</f>
        <v>Q24050972-03-6200-C-LAY-0001</v>
      </c>
      <c r="J578" s="39"/>
      <c r="K578" s="33" t="str">
        <f>VLOOKUP(C578,'PPE WBS Codes'!$E$3:$F$79,2,0)</f>
        <v>On-Site Power Supply and Transmission</v>
      </c>
      <c r="L578" s="39" t="s">
        <v>1195</v>
      </c>
      <c r="M578" s="39" t="s">
        <v>90</v>
      </c>
      <c r="N578" s="33" t="str">
        <f t="shared" si="73"/>
        <v>On-Site Power Supply and Transmission - Main Consumer Substation - Layout</v>
      </c>
      <c r="O578" s="134">
        <v>46126</v>
      </c>
      <c r="P578" s="134"/>
      <c r="Q578" s="33" t="str">
        <f>IFERROR(VLOOKUP(PPE_PH1_CDDL[[#This Row],[RDMC Document Number]],[3]Docs!$B:$F,4,0),"No Placeholder Yet")</f>
        <v>IFR - Issued for Review</v>
      </c>
      <c r="R578" s="33" t="str">
        <f>IFERROR(VLOOKUP(PPE_PH1_CDDL[[#This Row],[RDMC Document Number]],[3]Docs!$B:$F,5,0),"No Placeholder Yet")</f>
        <v>Reviewed</v>
      </c>
      <c r="S578" s="163">
        <f t="shared" ref="S578" si="82">IF(AND(O578&lt;&gt;"",P578&lt;&gt;"",R578="Approved"),100%,
 IF(AND(O578&lt;&gt;"",P578&lt;&gt;""),66.67%,
 IF(O578&lt;&gt;"",33.33%,
 0)))</f>
        <v>0.33329999999999999</v>
      </c>
      <c r="T578" s="39" t="s">
        <v>91</v>
      </c>
      <c r="U578" s="39"/>
      <c r="V578" s="177"/>
      <c r="W578" s="39" t="s">
        <v>1183</v>
      </c>
      <c r="X578" s="39" t="s">
        <v>90</v>
      </c>
      <c r="Y578" s="39"/>
      <c r="Z578" s="39"/>
      <c r="AA578" s="39"/>
      <c r="AB578" s="152" t="s">
        <v>3165</v>
      </c>
    </row>
    <row r="579" spans="1:28" ht="21.75" customHeight="1" x14ac:dyDescent="0.25">
      <c r="A579" s="37" t="s">
        <v>30</v>
      </c>
      <c r="B579" s="37" t="s">
        <v>31</v>
      </c>
      <c r="C579" s="39">
        <v>6282</v>
      </c>
      <c r="D579" s="39" t="s">
        <v>52</v>
      </c>
      <c r="E579" s="162" t="s">
        <v>662</v>
      </c>
      <c r="F579" s="174" t="s">
        <v>34</v>
      </c>
      <c r="G579" s="162" t="s">
        <v>35</v>
      </c>
      <c r="H579" s="39" t="str">
        <f t="shared" si="78"/>
        <v>6105AK124-6282-ESLD-0001</v>
      </c>
      <c r="I579" s="39" t="str">
        <f>"Q24050972"&amp;"-"&amp;"03"&amp;"-"&amp;C579&amp;"-"&amp;D579&amp;"-"&amp;E579&amp;"-"&amp;F579</f>
        <v>Q24050972-03-6282-E-SLD-0001</v>
      </c>
      <c r="J579" s="162"/>
      <c r="K579" s="33" t="str">
        <f>VLOOKUP(C579,'PPE WBS Codes'!$E$3:$F$79,2,0)</f>
        <v>Potable Water Treatment Plant</v>
      </c>
      <c r="L579" s="162" t="s">
        <v>1185</v>
      </c>
      <c r="M579" s="162" t="s">
        <v>1186</v>
      </c>
      <c r="N579" s="33" t="str">
        <f t="shared" ref="N579:N584" si="83">K579&amp;" - "&amp;L579&amp;" - "&amp;M579</f>
        <v>Potable Water Treatment Plant - 33kV OHL Routing for Borefields - 33kV OHL Single Line diagram for Boreholes</v>
      </c>
      <c r="O579" s="175"/>
      <c r="P579" s="175"/>
      <c r="Q579" s="33" t="str">
        <f>IFERROR(VLOOKUP(PPE_PH1_CDDL[[#This Row],[RDMC Document Number]],[3]Docs!$B:$F,4,0),"No Placeholder Yet")</f>
        <v>RES - Reserved Placeholder</v>
      </c>
      <c r="R579" s="33" t="str">
        <f>IFERROR(VLOOKUP(PPE_PH1_CDDL[[#This Row],[RDMC Document Number]],[3]Docs!$B:$F,5,0),"No Placeholder Yet")</f>
        <v>Pending</v>
      </c>
      <c r="S579" s="137">
        <f>IF(AND(O579&lt;&gt;"",P579&lt;&gt;"",R579="Approved"),100%,
 IF(AND(O579&lt;&gt;"",P579&lt;&gt;""),66.67%,
 IF(O579&lt;&gt;"",33.33%,
 0)))</f>
        <v>0</v>
      </c>
      <c r="T579" s="162" t="s">
        <v>1095</v>
      </c>
      <c r="U579" s="162"/>
      <c r="V579" s="178">
        <v>46218</v>
      </c>
      <c r="W579" s="162" t="s">
        <v>1187</v>
      </c>
      <c r="X579" s="162" t="s">
        <v>663</v>
      </c>
      <c r="Y579" s="162"/>
      <c r="Z579" s="162"/>
      <c r="AA579" s="39"/>
      <c r="AB579" s="152" t="s">
        <v>3165</v>
      </c>
    </row>
    <row r="580" spans="1:28" ht="21.75" customHeight="1" x14ac:dyDescent="0.25">
      <c r="A580" s="37" t="s">
        <v>30</v>
      </c>
      <c r="B580" s="37" t="s">
        <v>31</v>
      </c>
      <c r="C580" s="39">
        <v>6200</v>
      </c>
      <c r="D580" s="39" t="s">
        <v>52</v>
      </c>
      <c r="E580" s="39" t="s">
        <v>690</v>
      </c>
      <c r="F580" s="174" t="s">
        <v>48</v>
      </c>
      <c r="G580" s="162" t="s">
        <v>35</v>
      </c>
      <c r="H580" s="39" t="str">
        <f t="shared" si="78"/>
        <v>6105AK124-6200-ESOW-0003</v>
      </c>
      <c r="I580" s="39" t="str">
        <f>"Q24050972"&amp;"-"&amp;"03"&amp;"-"&amp;C580&amp;"-"&amp;D580&amp;"-"&amp;E580&amp;"-"&amp;F580</f>
        <v>Q24050972-03-6200-E-SOW-0003</v>
      </c>
      <c r="J580" s="162"/>
      <c r="K580" s="33" t="str">
        <f>VLOOKUP(C580,'PPE WBS Codes'!$E$3:$F$79,2,0)</f>
        <v>On-Site Power Supply and Transmission</v>
      </c>
      <c r="L580" s="162" t="s">
        <v>1188</v>
      </c>
      <c r="M580" s="162" t="s">
        <v>1123</v>
      </c>
      <c r="N580" s="33" t="str">
        <f t="shared" si="83"/>
        <v>On-Site Power Supply and Transmission - Plant Wide Substations - Scope of Works : Supply, install and Commissiong</v>
      </c>
      <c r="O580" s="175"/>
      <c r="P580" s="175"/>
      <c r="Q580" s="33" t="str">
        <f>IFERROR(VLOOKUP(PPE_PH1_CDDL[[#This Row],[RDMC Document Number]],[3]Docs!$B:$F,4,0),"No Placeholder Yet")</f>
        <v>RES - Reserved Placeholder</v>
      </c>
      <c r="R580" s="33" t="str">
        <f>IFERROR(VLOOKUP(PPE_PH1_CDDL[[#This Row],[RDMC Document Number]],[3]Docs!$B:$F,5,0),"No Placeholder Yet")</f>
        <v>Pending</v>
      </c>
      <c r="S580" s="137">
        <f>IF(AND(O580&lt;&gt;"",P580&lt;&gt;"",R580="Approved"),100%,
 IF(AND(O580&lt;&gt;"",P580&lt;&gt;""),66.67%,
 IF(O580&lt;&gt;"",33.33%,
 0)))</f>
        <v>0</v>
      </c>
      <c r="T580" s="39" t="s">
        <v>56</v>
      </c>
      <c r="U580" s="162"/>
      <c r="V580" s="178">
        <v>46157</v>
      </c>
      <c r="W580" s="162" t="s">
        <v>1122</v>
      </c>
      <c r="X580" s="33" t="s">
        <v>692</v>
      </c>
      <c r="Y580" s="162"/>
      <c r="Z580" s="162"/>
      <c r="AA580" s="39"/>
      <c r="AB580" s="152" t="s">
        <v>3165</v>
      </c>
    </row>
    <row r="581" spans="1:28" ht="21.75" customHeight="1" x14ac:dyDescent="0.25">
      <c r="A581" s="39" t="s">
        <v>30</v>
      </c>
      <c r="B581" s="39" t="s">
        <v>31</v>
      </c>
      <c r="C581" s="39" t="s">
        <v>5</v>
      </c>
      <c r="D581" s="39" t="s">
        <v>52</v>
      </c>
      <c r="E581" s="39" t="s">
        <v>192</v>
      </c>
      <c r="F581" s="128" t="s">
        <v>34</v>
      </c>
      <c r="G581" s="162" t="s">
        <v>35</v>
      </c>
      <c r="H581" s="39" t="str">
        <f t="shared" si="78"/>
        <v>6105AK124-0100-EDTL-0001</v>
      </c>
      <c r="I581" s="39" t="str">
        <f>"Q24050972"&amp;"-"&amp;"0"&amp;"-"&amp;C581&amp;"-"&amp;D581&amp;"-"&amp;E581&amp;"-"&amp;F581</f>
        <v>Q24050972-0-0100-E-DTL-0001</v>
      </c>
      <c r="J581" s="39"/>
      <c r="K581" s="33" t="str">
        <f>VLOOKUP(C581,'PPE WBS Codes'!$E$3:$F$79,2,0)</f>
        <v>Project Site Wide</v>
      </c>
      <c r="L581" s="39" t="s">
        <v>1189</v>
      </c>
      <c r="M581" s="39" t="s">
        <v>1190</v>
      </c>
      <c r="N581" s="33" t="str">
        <f t="shared" si="83"/>
        <v>Project Site Wide - 20m Flood Light Pole - Concept General Arrangement</v>
      </c>
      <c r="O581" s="134">
        <v>46167</v>
      </c>
      <c r="P581" s="134"/>
      <c r="Q581" s="33" t="str">
        <f>IFERROR(VLOOKUP(PPE_PH1_CDDL[[#This Row],[RDMC Document Number]],[3]Docs!$B:$F,4,0),"No Placeholder Yet")</f>
        <v>IFR - Issued for Review</v>
      </c>
      <c r="R581" s="33" t="str">
        <f>IFERROR(VLOOKUP(PPE_PH1_CDDL[[#This Row],[RDMC Document Number]],[3]Docs!$B:$F,5,0),"No Placeholder Yet")</f>
        <v>Rejected - Revise &amp; Resubmit</v>
      </c>
      <c r="S581" s="137">
        <f t="shared" ref="S581:S582" si="84">IF(AND(O581&lt;&gt;"",P581&lt;&gt;"",R581="Approved"),100%,
 IF(AND(O581&lt;&gt;"",P581&lt;&gt;""),66.67%,
 IF(O581&lt;&gt;"",33.33%,
 0)))</f>
        <v>0.33329999999999999</v>
      </c>
      <c r="T581" s="39" t="s">
        <v>1095</v>
      </c>
      <c r="U581" s="39"/>
      <c r="V581" s="178"/>
      <c r="W581" s="39" t="s">
        <v>1191</v>
      </c>
      <c r="X581" s="162" t="s">
        <v>1126</v>
      </c>
      <c r="Y581" s="39"/>
      <c r="Z581" s="39"/>
      <c r="AA581" s="39"/>
      <c r="AB581" s="152" t="s">
        <v>3165</v>
      </c>
    </row>
    <row r="582" spans="1:28" ht="21.75" customHeight="1" x14ac:dyDescent="0.25">
      <c r="A582" s="39" t="s">
        <v>30</v>
      </c>
      <c r="B582" s="39" t="s">
        <v>31</v>
      </c>
      <c r="C582" s="39" t="s">
        <v>5</v>
      </c>
      <c r="D582" s="39" t="s">
        <v>52</v>
      </c>
      <c r="E582" s="162" t="s">
        <v>192</v>
      </c>
      <c r="F582" s="174" t="s">
        <v>46</v>
      </c>
      <c r="G582" s="162" t="s">
        <v>35</v>
      </c>
      <c r="H582" s="39" t="str">
        <f t="shared" si="78"/>
        <v>6105AK124-0100-EDTL-0002</v>
      </c>
      <c r="I582" s="39" t="str">
        <f t="shared" ref="I582:I633" si="85">"Q24050972"&amp;"-"&amp;"03"&amp;"-"&amp;C582&amp;"-"&amp;D582&amp;"-"&amp;E582&amp;"-"&amp;F582</f>
        <v>Q24050972-03-0100-E-DTL-0002</v>
      </c>
      <c r="J582" s="162"/>
      <c r="K582" s="33" t="str">
        <f>VLOOKUP(C582,'PPE WBS Codes'!$E$3:$F$79,2,0)</f>
        <v>Project Site Wide</v>
      </c>
      <c r="L582" s="162" t="s">
        <v>1192</v>
      </c>
      <c r="M582" s="162" t="s">
        <v>1190</v>
      </c>
      <c r="N582" s="33" t="str">
        <f t="shared" si="83"/>
        <v>Project Site Wide - 6m Light Pole - Concept General Arrangement</v>
      </c>
      <c r="O582" s="175">
        <v>46167</v>
      </c>
      <c r="P582" s="175"/>
      <c r="Q582" s="33" t="str">
        <f>IFERROR(VLOOKUP(PPE_PH1_CDDL[[#This Row],[RDMC Document Number]],[3]Docs!$B:$F,4,0),"No Placeholder Yet")</f>
        <v>IFR - Issued for Review</v>
      </c>
      <c r="R582" s="33" t="str">
        <f>IFERROR(VLOOKUP(PPE_PH1_CDDL[[#This Row],[RDMC Document Number]],[3]Docs!$B:$F,5,0),"No Placeholder Yet")</f>
        <v>Rejected - Revise &amp; Resubmit</v>
      </c>
      <c r="S582" s="137">
        <f t="shared" si="84"/>
        <v>0.33329999999999999</v>
      </c>
      <c r="T582" s="162" t="s">
        <v>1095</v>
      </c>
      <c r="U582" s="162"/>
      <c r="V582" s="178"/>
      <c r="W582" s="162" t="s">
        <v>1193</v>
      </c>
      <c r="X582" s="162" t="s">
        <v>1126</v>
      </c>
      <c r="Y582" s="162"/>
      <c r="Z582" s="162"/>
      <c r="AA582" s="39"/>
      <c r="AB582" s="152" t="s">
        <v>3165</v>
      </c>
    </row>
    <row r="583" spans="1:28" ht="21.75" customHeight="1" x14ac:dyDescent="0.25">
      <c r="A583" s="39" t="s">
        <v>30</v>
      </c>
      <c r="B583" s="39" t="s">
        <v>31</v>
      </c>
      <c r="C583" s="39" t="s">
        <v>5</v>
      </c>
      <c r="D583" s="39" t="s">
        <v>52</v>
      </c>
      <c r="E583" s="162" t="s">
        <v>192</v>
      </c>
      <c r="F583" s="174" t="s">
        <v>48</v>
      </c>
      <c r="G583" s="162" t="s">
        <v>35</v>
      </c>
      <c r="H583" s="39" t="str">
        <f t="shared" si="78"/>
        <v>6105AK124-0100-EDTL-0003</v>
      </c>
      <c r="I583" s="39" t="str">
        <f t="shared" si="85"/>
        <v>Q24050972-03-0100-E-DTL-0003</v>
      </c>
      <c r="J583" s="162"/>
      <c r="K583" s="33" t="str">
        <f>VLOOKUP(C583,'PPE WBS Codes'!$E$3:$F$79,2,0)</f>
        <v>Project Site Wide</v>
      </c>
      <c r="L583" s="162" t="s">
        <v>1189</v>
      </c>
      <c r="M583" s="162" t="s">
        <v>1194</v>
      </c>
      <c r="N583" s="33" t="str">
        <f t="shared" si="83"/>
        <v>Project Site Wide - 20m Flood Light Pole - Foundation Concept</v>
      </c>
      <c r="O583" s="175">
        <v>46167</v>
      </c>
      <c r="P583" s="175"/>
      <c r="Q583" s="33" t="str">
        <f>IFERROR(VLOOKUP(PPE_PH1_CDDL[[#This Row],[RDMC Document Number]],[3]Docs!$B:$F,4,0),"No Placeholder Yet")</f>
        <v>IFR - Issued for Review</v>
      </c>
      <c r="R583" s="33" t="str">
        <f>IFERROR(VLOOKUP(PPE_PH1_CDDL[[#This Row],[RDMC Document Number]],[3]Docs!$B:$F,5,0),"No Placeholder Yet")</f>
        <v>Rejected - Revise &amp; Resubmit</v>
      </c>
      <c r="S583" s="137">
        <f t="shared" ref="S583" si="86">IF(AND(O583&lt;&gt;"",P583&lt;&gt;"",R583="Approved"),100%,
 IF(AND(O583&lt;&gt;"",P583&lt;&gt;""),66.67%,
 IF(O583&lt;&gt;"",33.33%,
 0)))</f>
        <v>0.33329999999999999</v>
      </c>
      <c r="T583" s="162" t="s">
        <v>1095</v>
      </c>
      <c r="U583" s="162"/>
      <c r="V583" s="178"/>
      <c r="W583" s="39" t="s">
        <v>1191</v>
      </c>
      <c r="X583" s="162" t="s">
        <v>1126</v>
      </c>
      <c r="Y583" s="162"/>
      <c r="Z583" s="162"/>
      <c r="AA583" s="39"/>
      <c r="AB583" s="152" t="s">
        <v>3165</v>
      </c>
    </row>
    <row r="584" spans="1:28" ht="21.75" customHeight="1" x14ac:dyDescent="0.25">
      <c r="A584" s="37" t="s">
        <v>30</v>
      </c>
      <c r="B584" s="37" t="s">
        <v>31</v>
      </c>
      <c r="C584" s="39">
        <v>6200</v>
      </c>
      <c r="D584" s="39" t="s">
        <v>42</v>
      </c>
      <c r="E584" s="162" t="s">
        <v>53</v>
      </c>
      <c r="F584" s="174" t="s">
        <v>34</v>
      </c>
      <c r="G584" s="162" t="s">
        <v>35</v>
      </c>
      <c r="H584" s="39" t="str">
        <f t="shared" si="78"/>
        <v>6105AK124-6200-GBOM-0001</v>
      </c>
      <c r="I584" s="39" t="str">
        <f t="shared" si="85"/>
        <v>Q24050972-03-6200-G-BOM-0001</v>
      </c>
      <c r="J584" s="162"/>
      <c r="K584" s="33" t="str">
        <f>VLOOKUP(C584,'PPE WBS Codes'!$E$3:$F$79,2,0)</f>
        <v>On-Site Power Supply and Transmission</v>
      </c>
      <c r="L584" s="162" t="s">
        <v>1195</v>
      </c>
      <c r="M584" s="162" t="s">
        <v>1196</v>
      </c>
      <c r="N584" s="33" t="str">
        <f t="shared" si="83"/>
        <v>On-Site Power Supply and Transmission - Main Consumer Substation - Bill of Material : Supply, install and Commissiong</v>
      </c>
      <c r="O584" s="175"/>
      <c r="P584" s="175"/>
      <c r="Q584" s="33" t="str">
        <f>IFERROR(VLOOKUP(PPE_PH1_CDDL[[#This Row],[RDMC Document Number]],[3]Docs!$B:$F,4,0),"No Placeholder Yet")</f>
        <v>RES - Reserved Placeholder</v>
      </c>
      <c r="R584" s="33" t="str">
        <f>IFERROR(VLOOKUP(PPE_PH1_CDDL[[#This Row],[RDMC Document Number]],[3]Docs!$B:$F,5,0),"No Placeholder Yet")</f>
        <v>Pending</v>
      </c>
      <c r="S584" s="137">
        <f>IF(AND(O584&lt;&gt;"",P584&lt;&gt;"",R584="Approved"),100%,
 IF(AND(O584&lt;&gt;"",P584&lt;&gt;""),66.67%,
 IF(O584&lt;&gt;"",33.33%,
 0)))</f>
        <v>0</v>
      </c>
      <c r="T584" s="39" t="s">
        <v>56</v>
      </c>
      <c r="U584" s="162"/>
      <c r="V584" s="178">
        <v>46157</v>
      </c>
      <c r="W584" s="162" t="s">
        <v>1122</v>
      </c>
      <c r="X584" s="162" t="s">
        <v>55</v>
      </c>
      <c r="Y584" s="162"/>
      <c r="Z584" s="162"/>
      <c r="AA584" s="39"/>
      <c r="AB584" s="152" t="s">
        <v>3165</v>
      </c>
    </row>
    <row r="585" spans="1:28" ht="21.75" customHeight="1" x14ac:dyDescent="0.25">
      <c r="A585" s="39" t="s">
        <v>30</v>
      </c>
      <c r="B585" s="39" t="s">
        <v>31</v>
      </c>
      <c r="C585" s="39">
        <v>6242</v>
      </c>
      <c r="D585" s="39" t="s">
        <v>1169</v>
      </c>
      <c r="E585" s="39" t="s">
        <v>321</v>
      </c>
      <c r="F585" s="128" t="s">
        <v>34</v>
      </c>
      <c r="G585" s="162" t="s">
        <v>35</v>
      </c>
      <c r="H585" s="39" t="str">
        <f t="shared" si="78"/>
        <v>6105AK124-6242-CLAY-0001</v>
      </c>
      <c r="I585" s="39" t="str">
        <f t="shared" si="85"/>
        <v>Q24050972-03-6242-C-LAY-0001</v>
      </c>
      <c r="J585" s="39"/>
      <c r="K585" s="33" t="str">
        <f>VLOOKUP(C585,'PPE WBS Codes'!$E$3:$F$79,2,0)</f>
        <v>33/220 kV Power Station Substation</v>
      </c>
      <c r="L585" s="39" t="s">
        <v>1200</v>
      </c>
      <c r="M585" s="39" t="s">
        <v>90</v>
      </c>
      <c r="N585" s="33" t="str">
        <f t="shared" ref="N585:N614" si="87">K585&amp;" - "&amp;L585&amp;" - "&amp;M585</f>
        <v>33/220 kV Power Station Substation - Siemens switchyard - Layout</v>
      </c>
      <c r="O585" s="126">
        <v>46128</v>
      </c>
      <c r="P585" s="134"/>
      <c r="Q585" s="33" t="str">
        <f>IFERROR(VLOOKUP(PPE_PH1_CDDL[[#This Row],[RDMC Document Number]],[3]Docs!$B:$F,4,0),"No Placeholder Yet")</f>
        <v>IFR - Issued for Review</v>
      </c>
      <c r="R585" s="33" t="str">
        <f>IFERROR(VLOOKUP(PPE_PH1_CDDL[[#This Row],[RDMC Document Number]],[3]Docs!$B:$F,5,0),"No Placeholder Yet")</f>
        <v>Pending</v>
      </c>
      <c r="S585" s="176">
        <v>0</v>
      </c>
      <c r="T585" s="39" t="s">
        <v>91</v>
      </c>
      <c r="U585" s="39"/>
      <c r="V585" s="178"/>
      <c r="W585" s="39" t="s">
        <v>1200</v>
      </c>
      <c r="X585" s="39" t="s">
        <v>90</v>
      </c>
      <c r="Y585" s="39"/>
      <c r="Z585" s="39"/>
      <c r="AA585" s="39"/>
      <c r="AB585" s="152" t="s">
        <v>3165</v>
      </c>
    </row>
    <row r="586" spans="1:28" ht="21.75" customHeight="1" x14ac:dyDescent="0.25">
      <c r="A586" s="39" t="s">
        <v>30</v>
      </c>
      <c r="B586" s="39" t="s">
        <v>31</v>
      </c>
      <c r="C586" s="39">
        <v>6242</v>
      </c>
      <c r="D586" s="39" t="s">
        <v>1169</v>
      </c>
      <c r="E586" s="39" t="s">
        <v>321</v>
      </c>
      <c r="F586" s="128" t="s">
        <v>46</v>
      </c>
      <c r="G586" s="162" t="s">
        <v>35</v>
      </c>
      <c r="H586" s="39" t="str">
        <f t="shared" si="78"/>
        <v>6105AK124-6242-CLAY-0002</v>
      </c>
      <c r="I586" s="39" t="str">
        <f t="shared" si="85"/>
        <v>Q24050972-03-6242-C-LAY-0002</v>
      </c>
      <c r="J586" s="39" t="s">
        <v>1201</v>
      </c>
      <c r="K586" s="33" t="str">
        <f>VLOOKUP(C586,'PPE WBS Codes'!$E$3:$F$79,2,0)</f>
        <v>33/220 kV Power Station Substation</v>
      </c>
      <c r="L586" s="39" t="s">
        <v>1200</v>
      </c>
      <c r="M586" s="39" t="s">
        <v>1202</v>
      </c>
      <c r="N586" s="33" t="str">
        <f t="shared" si="87"/>
        <v>33/220 kV Power Station Substation - Siemens switchyard - Bulk Eartworks Layout Sht.1 of 2</v>
      </c>
      <c r="O586" s="126">
        <v>46128</v>
      </c>
      <c r="P586" s="134"/>
      <c r="Q586" s="33" t="str">
        <f>IFERROR(VLOOKUP(PPE_PH1_CDDL[[#This Row],[RDMC Document Number]],[3]Docs!$B:$F,4,0),"No Placeholder Yet")</f>
        <v>IFR - Issued for Review</v>
      </c>
      <c r="R586" s="33" t="str">
        <f>IFERROR(VLOOKUP(PPE_PH1_CDDL[[#This Row],[RDMC Document Number]],[3]Docs!$B:$F,5,0),"No Placeholder Yet")</f>
        <v>Pending</v>
      </c>
      <c r="S586" s="176">
        <v>0</v>
      </c>
      <c r="T586" s="39" t="s">
        <v>91</v>
      </c>
      <c r="U586" s="39"/>
      <c r="V586" s="178"/>
      <c r="W586" s="39" t="s">
        <v>1200</v>
      </c>
      <c r="X586" s="39" t="s">
        <v>90</v>
      </c>
      <c r="Y586" s="39"/>
      <c r="Z586" s="39"/>
      <c r="AA586" s="39"/>
      <c r="AB586" s="152" t="s">
        <v>3165</v>
      </c>
    </row>
    <row r="587" spans="1:28" ht="21.75" customHeight="1" x14ac:dyDescent="0.25">
      <c r="A587" s="39" t="s">
        <v>30</v>
      </c>
      <c r="B587" s="39" t="s">
        <v>31</v>
      </c>
      <c r="C587" s="39">
        <v>6242</v>
      </c>
      <c r="D587" s="39" t="s">
        <v>1169</v>
      </c>
      <c r="E587" s="39" t="s">
        <v>321</v>
      </c>
      <c r="F587" s="128" t="s">
        <v>48</v>
      </c>
      <c r="G587" s="162" t="s">
        <v>35</v>
      </c>
      <c r="H587" s="39" t="str">
        <f t="shared" si="78"/>
        <v>6105AK124-6242-CLAY-0003</v>
      </c>
      <c r="I587" s="39" t="str">
        <f t="shared" si="85"/>
        <v>Q24050972-03-6242-C-LAY-0003</v>
      </c>
      <c r="J587" s="39" t="s">
        <v>635</v>
      </c>
      <c r="K587" s="33" t="str">
        <f>VLOOKUP(C587,'PPE WBS Codes'!$E$3:$F$79,2,0)</f>
        <v>33/220 kV Power Station Substation</v>
      </c>
      <c r="L587" s="39" t="s">
        <v>1200</v>
      </c>
      <c r="M587" s="39" t="s">
        <v>1203</v>
      </c>
      <c r="N587" s="33" t="str">
        <f t="shared" si="87"/>
        <v>33/220 kV Power Station Substation - Siemens switchyard - Bulk Eartworks Layout sht 1 of 1</v>
      </c>
      <c r="O587" s="126">
        <v>46128</v>
      </c>
      <c r="P587" s="134"/>
      <c r="Q587" s="33" t="str">
        <f>IFERROR(VLOOKUP(PPE_PH1_CDDL[[#This Row],[RDMC Document Number]],[3]Docs!$B:$F,4,0),"No Placeholder Yet")</f>
        <v>IFR - Issued for Review</v>
      </c>
      <c r="R587" s="33" t="str">
        <f>IFERROR(VLOOKUP(PPE_PH1_CDDL[[#This Row],[RDMC Document Number]],[3]Docs!$B:$F,5,0),"No Placeholder Yet")</f>
        <v>Pending</v>
      </c>
      <c r="S587" s="176">
        <v>0</v>
      </c>
      <c r="T587" s="39" t="s">
        <v>91</v>
      </c>
      <c r="U587" s="39"/>
      <c r="V587" s="178"/>
      <c r="W587" s="39" t="s">
        <v>1200</v>
      </c>
      <c r="X587" s="39" t="s">
        <v>90</v>
      </c>
      <c r="Y587" s="39"/>
      <c r="Z587" s="39"/>
      <c r="AA587" s="39"/>
      <c r="AB587" s="152" t="s">
        <v>3165</v>
      </c>
    </row>
    <row r="588" spans="1:28" ht="21.75" customHeight="1" x14ac:dyDescent="0.25">
      <c r="A588" s="39" t="s">
        <v>30</v>
      </c>
      <c r="B588" s="39" t="s">
        <v>31</v>
      </c>
      <c r="C588" s="39">
        <v>6242</v>
      </c>
      <c r="D588" s="39" t="s">
        <v>1169</v>
      </c>
      <c r="E588" s="39" t="s">
        <v>659</v>
      </c>
      <c r="F588" s="128" t="s">
        <v>34</v>
      </c>
      <c r="G588" s="162" t="s">
        <v>35</v>
      </c>
      <c r="H588" s="39" t="str">
        <f t="shared" si="78"/>
        <v>6105AK124-6242-CSEC-0001</v>
      </c>
      <c r="I588" s="39" t="str">
        <f t="shared" si="85"/>
        <v>Q24050972-03-6242-C-SEC-0001</v>
      </c>
      <c r="J588" s="39" t="s">
        <v>635</v>
      </c>
      <c r="K588" s="33" t="str">
        <f>VLOOKUP(C588,'PPE WBS Codes'!$E$3:$F$79,2,0)</f>
        <v>33/220 kV Power Station Substation</v>
      </c>
      <c r="L588" s="39" t="s">
        <v>1200</v>
      </c>
      <c r="M588" s="39" t="s">
        <v>1204</v>
      </c>
      <c r="N588" s="33" t="str">
        <f t="shared" si="87"/>
        <v>33/220 kV Power Station Substation - Siemens switchyard - Bulk Eartworks Profile Layout sht 1 of 1</v>
      </c>
      <c r="O588" s="126">
        <v>46128</v>
      </c>
      <c r="P588" s="134"/>
      <c r="Q588" s="33" t="str">
        <f>IFERROR(VLOOKUP(PPE_PH1_CDDL[[#This Row],[RDMC Document Number]],[3]Docs!$B:$F,4,0),"No Placeholder Yet")</f>
        <v>IFR - Issued for Review</v>
      </c>
      <c r="R588" s="33" t="str">
        <f>IFERROR(VLOOKUP(PPE_PH1_CDDL[[#This Row],[RDMC Document Number]],[3]Docs!$B:$F,5,0),"No Placeholder Yet")</f>
        <v>Pending</v>
      </c>
      <c r="S588" s="176">
        <v>0</v>
      </c>
      <c r="T588" s="39" t="s">
        <v>91</v>
      </c>
      <c r="U588" s="39"/>
      <c r="V588" s="178"/>
      <c r="W588" s="39" t="s">
        <v>1200</v>
      </c>
      <c r="X588" s="39" t="s">
        <v>1199</v>
      </c>
      <c r="Y588" s="39"/>
      <c r="Z588" s="39"/>
      <c r="AA588" s="39"/>
      <c r="AB588" s="152" t="s">
        <v>3165</v>
      </c>
    </row>
    <row r="589" spans="1:28" ht="21.75" customHeight="1" x14ac:dyDescent="0.25">
      <c r="A589" s="39" t="s">
        <v>30</v>
      </c>
      <c r="B589" s="39" t="s">
        <v>31</v>
      </c>
      <c r="C589" s="39">
        <v>6242</v>
      </c>
      <c r="D589" s="39" t="s">
        <v>1169</v>
      </c>
      <c r="E589" s="39" t="s">
        <v>659</v>
      </c>
      <c r="F589" s="128" t="s">
        <v>46</v>
      </c>
      <c r="G589" s="162" t="s">
        <v>35</v>
      </c>
      <c r="H589" s="39" t="str">
        <f t="shared" si="78"/>
        <v>6105AK124-6242-CSEC-0002</v>
      </c>
      <c r="I589" s="39" t="str">
        <f t="shared" si="85"/>
        <v>Q24050972-03-6242-C-SEC-0002</v>
      </c>
      <c r="J589" s="39" t="s">
        <v>1205</v>
      </c>
      <c r="K589" s="33" t="str">
        <f>VLOOKUP(C589,'PPE WBS Codes'!$E$3:$F$79,2,0)</f>
        <v>33/220 kV Power Station Substation</v>
      </c>
      <c r="L589" s="39" t="s">
        <v>1200</v>
      </c>
      <c r="M589" s="39" t="s">
        <v>1206</v>
      </c>
      <c r="N589" s="33" t="str">
        <f t="shared" si="87"/>
        <v>33/220 kV Power Station Substation - Siemens switchyard - Bulk Eartworks Profile Sections Sht 1 of 5</v>
      </c>
      <c r="O589" s="126">
        <v>46128</v>
      </c>
      <c r="P589" s="134"/>
      <c r="Q589" s="33" t="str">
        <f>IFERROR(VLOOKUP(PPE_PH1_CDDL[[#This Row],[RDMC Document Number]],[3]Docs!$B:$F,4,0),"No Placeholder Yet")</f>
        <v>IFR - Issued for Review</v>
      </c>
      <c r="R589" s="33" t="str">
        <f>IFERROR(VLOOKUP(PPE_PH1_CDDL[[#This Row],[RDMC Document Number]],[3]Docs!$B:$F,5,0),"No Placeholder Yet")</f>
        <v>Pending</v>
      </c>
      <c r="S589" s="176">
        <v>0</v>
      </c>
      <c r="T589" s="39" t="s">
        <v>91</v>
      </c>
      <c r="U589" s="39"/>
      <c r="V589" s="178"/>
      <c r="W589" s="39" t="s">
        <v>1200</v>
      </c>
      <c r="X589" s="39" t="s">
        <v>1199</v>
      </c>
      <c r="Y589" s="39"/>
      <c r="Z589" s="39"/>
      <c r="AA589" s="39"/>
      <c r="AB589" s="152" t="s">
        <v>3165</v>
      </c>
    </row>
    <row r="590" spans="1:28" ht="21.75" customHeight="1" x14ac:dyDescent="0.25">
      <c r="A590" s="39" t="s">
        <v>30</v>
      </c>
      <c r="B590" s="39" t="s">
        <v>31</v>
      </c>
      <c r="C590" s="39">
        <v>6242</v>
      </c>
      <c r="D590" s="39" t="s">
        <v>1169</v>
      </c>
      <c r="E590" s="39" t="s">
        <v>659</v>
      </c>
      <c r="F590" s="128" t="s">
        <v>48</v>
      </c>
      <c r="G590" s="162" t="s">
        <v>35</v>
      </c>
      <c r="H590" s="39" t="str">
        <f t="shared" si="78"/>
        <v>6105AK124-6242-CSEC-0003</v>
      </c>
      <c r="I590" s="39" t="str">
        <f t="shared" si="85"/>
        <v>Q24050972-03-6242-C-SEC-0003</v>
      </c>
      <c r="J590" s="39" t="s">
        <v>1207</v>
      </c>
      <c r="K590" s="33" t="str">
        <f>VLOOKUP(C590,'PPE WBS Codes'!$E$3:$F$79,2,0)</f>
        <v>33/220 kV Power Station Substation</v>
      </c>
      <c r="L590" s="39" t="s">
        <v>1200</v>
      </c>
      <c r="M590" s="39" t="s">
        <v>1208</v>
      </c>
      <c r="N590" s="33" t="str">
        <f t="shared" si="87"/>
        <v>33/220 kV Power Station Substation - Siemens switchyard - Bulk Eartworks Profile Sections  Sht 2 of 5</v>
      </c>
      <c r="O590" s="126">
        <v>46128</v>
      </c>
      <c r="P590" s="134"/>
      <c r="Q590" s="33" t="str">
        <f>IFERROR(VLOOKUP(PPE_PH1_CDDL[[#This Row],[RDMC Document Number]],[3]Docs!$B:$F,4,0),"No Placeholder Yet")</f>
        <v>IFR - Issued for Review</v>
      </c>
      <c r="R590" s="33" t="str">
        <f>IFERROR(VLOOKUP(PPE_PH1_CDDL[[#This Row],[RDMC Document Number]],[3]Docs!$B:$F,5,0),"No Placeholder Yet")</f>
        <v>Pending</v>
      </c>
      <c r="S590" s="176">
        <v>0</v>
      </c>
      <c r="T590" s="39" t="s">
        <v>91</v>
      </c>
      <c r="U590" s="39"/>
      <c r="V590" s="178"/>
      <c r="W590" s="39" t="s">
        <v>1200</v>
      </c>
      <c r="X590" s="39" t="s">
        <v>1199</v>
      </c>
      <c r="Y590" s="39"/>
      <c r="Z590" s="39"/>
      <c r="AA590" s="39"/>
      <c r="AB590" s="152" t="s">
        <v>3165</v>
      </c>
    </row>
    <row r="591" spans="1:28" ht="21.75" customHeight="1" x14ac:dyDescent="0.25">
      <c r="A591" s="39" t="s">
        <v>30</v>
      </c>
      <c r="B591" s="39" t="s">
        <v>31</v>
      </c>
      <c r="C591" s="39">
        <v>6242</v>
      </c>
      <c r="D591" s="39" t="s">
        <v>1169</v>
      </c>
      <c r="E591" s="39" t="s">
        <v>659</v>
      </c>
      <c r="F591" s="128" t="s">
        <v>50</v>
      </c>
      <c r="G591" s="162" t="s">
        <v>35</v>
      </c>
      <c r="H591" s="39" t="str">
        <f t="shared" si="78"/>
        <v>6105AK124-6242-CSEC-0004</v>
      </c>
      <c r="I591" s="39" t="str">
        <f t="shared" si="85"/>
        <v>Q24050972-03-6242-C-SEC-0004</v>
      </c>
      <c r="J591" s="39" t="s">
        <v>1209</v>
      </c>
      <c r="K591" s="33" t="str">
        <f>VLOOKUP(C591,'PPE WBS Codes'!$E$3:$F$79,2,0)</f>
        <v>33/220 kV Power Station Substation</v>
      </c>
      <c r="L591" s="39" t="s">
        <v>1200</v>
      </c>
      <c r="M591" s="39" t="s">
        <v>1210</v>
      </c>
      <c r="N591" s="33" t="str">
        <f t="shared" si="87"/>
        <v>33/220 kV Power Station Substation - Siemens switchyard - Bulk Eartworks Profile Sections  Sht 3 of 5</v>
      </c>
      <c r="O591" s="126">
        <v>46128</v>
      </c>
      <c r="P591" s="134"/>
      <c r="Q591" s="33" t="str">
        <f>IFERROR(VLOOKUP(PPE_PH1_CDDL[[#This Row],[RDMC Document Number]],[3]Docs!$B:$F,4,0),"No Placeholder Yet")</f>
        <v>IFR - Issued for Review</v>
      </c>
      <c r="R591" s="33" t="str">
        <f>IFERROR(VLOOKUP(PPE_PH1_CDDL[[#This Row],[RDMC Document Number]],[3]Docs!$B:$F,5,0),"No Placeholder Yet")</f>
        <v>Pending</v>
      </c>
      <c r="S591" s="176">
        <v>0</v>
      </c>
      <c r="T591" s="39" t="s">
        <v>91</v>
      </c>
      <c r="U591" s="39"/>
      <c r="V591" s="178"/>
      <c r="W591" s="39" t="s">
        <v>1200</v>
      </c>
      <c r="X591" s="39" t="s">
        <v>1199</v>
      </c>
      <c r="Y591" s="39"/>
      <c r="Z591" s="39"/>
      <c r="AA591" s="39"/>
      <c r="AB591" s="152" t="s">
        <v>3165</v>
      </c>
    </row>
    <row r="592" spans="1:28" ht="21.75" customHeight="1" x14ac:dyDescent="0.25">
      <c r="A592" s="39" t="s">
        <v>30</v>
      </c>
      <c r="B592" s="39" t="s">
        <v>31</v>
      </c>
      <c r="C592" s="39">
        <v>6242</v>
      </c>
      <c r="D592" s="39" t="s">
        <v>1169</v>
      </c>
      <c r="E592" s="39" t="s">
        <v>659</v>
      </c>
      <c r="F592" s="128" t="s">
        <v>101</v>
      </c>
      <c r="G592" s="162" t="s">
        <v>35</v>
      </c>
      <c r="H592" s="39" t="str">
        <f t="shared" si="78"/>
        <v>6105AK124-6242-CSEC-0005</v>
      </c>
      <c r="I592" s="39" t="str">
        <f t="shared" si="85"/>
        <v>Q24050972-03-6242-C-SEC-0005</v>
      </c>
      <c r="J592" s="39" t="s">
        <v>1211</v>
      </c>
      <c r="K592" s="33" t="str">
        <f>VLOOKUP(C592,'PPE WBS Codes'!$E$3:$F$79,2,0)</f>
        <v>33/220 kV Power Station Substation</v>
      </c>
      <c r="L592" s="39" t="s">
        <v>1200</v>
      </c>
      <c r="M592" s="39" t="s">
        <v>1212</v>
      </c>
      <c r="N592" s="33" t="str">
        <f t="shared" si="87"/>
        <v>33/220 kV Power Station Substation - Siemens switchyard - Bulk Eartworks Profile Sections  Sht 4 of 5</v>
      </c>
      <c r="O592" s="126">
        <v>46128</v>
      </c>
      <c r="P592" s="134"/>
      <c r="Q592" s="33" t="str">
        <f>IFERROR(VLOOKUP(PPE_PH1_CDDL[[#This Row],[RDMC Document Number]],[3]Docs!$B:$F,4,0),"No Placeholder Yet")</f>
        <v>IFR - Issued for Review</v>
      </c>
      <c r="R592" s="33" t="str">
        <f>IFERROR(VLOOKUP(PPE_PH1_CDDL[[#This Row],[RDMC Document Number]],[3]Docs!$B:$F,5,0),"No Placeholder Yet")</f>
        <v>Pending</v>
      </c>
      <c r="S592" s="176">
        <v>0</v>
      </c>
      <c r="T592" s="39" t="s">
        <v>91</v>
      </c>
      <c r="U592" s="39"/>
      <c r="V592" s="178"/>
      <c r="W592" s="39" t="s">
        <v>1200</v>
      </c>
      <c r="X592" s="39" t="s">
        <v>1199</v>
      </c>
      <c r="Y592" s="39"/>
      <c r="Z592" s="39"/>
      <c r="AA592" s="39"/>
      <c r="AB592" s="152" t="s">
        <v>3165</v>
      </c>
    </row>
    <row r="593" spans="1:28" ht="21.75" customHeight="1" x14ac:dyDescent="0.25">
      <c r="A593" s="39" t="s">
        <v>30</v>
      </c>
      <c r="B593" s="39" t="s">
        <v>31</v>
      </c>
      <c r="C593" s="39">
        <v>6242</v>
      </c>
      <c r="D593" s="39" t="s">
        <v>1169</v>
      </c>
      <c r="E593" s="39" t="s">
        <v>659</v>
      </c>
      <c r="F593" s="174" t="s">
        <v>161</v>
      </c>
      <c r="G593" s="162" t="s">
        <v>35</v>
      </c>
      <c r="H593" s="39" t="str">
        <f t="shared" si="78"/>
        <v>6105AK124-6242-CSEC-0006</v>
      </c>
      <c r="I593" s="39" t="str">
        <f t="shared" si="85"/>
        <v>Q24050972-03-6242-C-SEC-0006</v>
      </c>
      <c r="J593" s="39" t="s">
        <v>1213</v>
      </c>
      <c r="K593" s="33" t="str">
        <f>VLOOKUP(C593,'PPE WBS Codes'!$E$3:$F$79,2,0)</f>
        <v>33/220 kV Power Station Substation</v>
      </c>
      <c r="L593" s="162" t="s">
        <v>1200</v>
      </c>
      <c r="M593" s="162" t="s">
        <v>1214</v>
      </c>
      <c r="N593" s="33" t="str">
        <f t="shared" si="87"/>
        <v>33/220 kV Power Station Substation - Siemens switchyard - Bulk Eartworks Profile Sections  Sht 5 of 5</v>
      </c>
      <c r="O593" s="177">
        <v>46128</v>
      </c>
      <c r="P593" s="175"/>
      <c r="Q593" s="33" t="str">
        <f>IFERROR(VLOOKUP(PPE_PH1_CDDL[[#This Row],[RDMC Document Number]],[3]Docs!$B:$F,4,0),"No Placeholder Yet")</f>
        <v>IFR - Issued for Review</v>
      </c>
      <c r="R593" s="33" t="str">
        <f>IFERROR(VLOOKUP(PPE_PH1_CDDL[[#This Row],[RDMC Document Number]],[3]Docs!$B:$F,5,0),"No Placeholder Yet")</f>
        <v>Pending</v>
      </c>
      <c r="S593" s="176">
        <v>0</v>
      </c>
      <c r="T593" s="39" t="s">
        <v>91</v>
      </c>
      <c r="U593" s="162"/>
      <c r="V593" s="178"/>
      <c r="W593" s="162" t="s">
        <v>1200</v>
      </c>
      <c r="X593" s="39" t="s">
        <v>1199</v>
      </c>
      <c r="Y593" s="162"/>
      <c r="Z593" s="162"/>
      <c r="AA593" s="39"/>
      <c r="AB593" s="152" t="s">
        <v>3165</v>
      </c>
    </row>
    <row r="594" spans="1:28" ht="21.75" customHeight="1" x14ac:dyDescent="0.25">
      <c r="A594" s="37" t="s">
        <v>30</v>
      </c>
      <c r="B594" s="37" t="s">
        <v>31</v>
      </c>
      <c r="C594" s="39">
        <v>6200</v>
      </c>
      <c r="D594" s="39" t="s">
        <v>52</v>
      </c>
      <c r="E594" s="39" t="s">
        <v>321</v>
      </c>
      <c r="F594" s="128" t="s">
        <v>46</v>
      </c>
      <c r="G594" s="39" t="s">
        <v>35</v>
      </c>
      <c r="H594" s="39" t="str">
        <f t="shared" si="78"/>
        <v>6105AK124-6200-ELAY-0002</v>
      </c>
      <c r="I594" s="39" t="str">
        <f t="shared" si="85"/>
        <v>Q24050972-03-6200-E-LAY-0002</v>
      </c>
      <c r="J594" s="39"/>
      <c r="K594" s="33" t="str">
        <f>VLOOKUP(C594,'PPE WBS Codes'!$E$3:$F$79,2,0)</f>
        <v>On-Site Power Supply and Transmission</v>
      </c>
      <c r="L594" s="39" t="s">
        <v>1195</v>
      </c>
      <c r="M594" s="39" t="s">
        <v>1155</v>
      </c>
      <c r="N594" s="33" t="str">
        <f t="shared" si="87"/>
        <v>On-Site Power Supply and Transmission - Main Consumer Substation - Earthing layout</v>
      </c>
      <c r="O594" s="134"/>
      <c r="P594" s="134"/>
      <c r="Q594" s="33" t="str">
        <f>IFERROR(VLOOKUP(PPE_PH1_CDDL[[#This Row],[RDMC Document Number]],[3]Docs!$B:$F,4,0),"No Placeholder Yet")</f>
        <v>RES - Reserved Placeholder</v>
      </c>
      <c r="R594" s="33" t="str">
        <f>IFERROR(VLOOKUP(PPE_PH1_CDDL[[#This Row],[RDMC Document Number]],[3]Docs!$B:$F,5,0),"No Placeholder Yet")</f>
        <v>Pending</v>
      </c>
      <c r="S594" s="137">
        <f t="shared" ref="S594:S615" si="88">IF(AND(O594&lt;&gt;"",P594&lt;&gt;"",R594="Approved"),100%,
 IF(AND(O594&lt;&gt;"",P594&lt;&gt;""),66.67%,
 IF(O594&lt;&gt;"",33.33%,
 0)))</f>
        <v>0</v>
      </c>
      <c r="T594" s="39" t="s">
        <v>1095</v>
      </c>
      <c r="U594" s="39"/>
      <c r="V594" s="178">
        <v>46188</v>
      </c>
      <c r="W594" s="39" t="s">
        <v>1158</v>
      </c>
      <c r="X594" s="39" t="s">
        <v>90</v>
      </c>
      <c r="Y594" s="39"/>
      <c r="Z594" s="39"/>
      <c r="AA594" s="39"/>
      <c r="AB594" s="152" t="s">
        <v>3165</v>
      </c>
    </row>
    <row r="595" spans="1:28" ht="21.75" customHeight="1" x14ac:dyDescent="0.25">
      <c r="A595" s="37" t="s">
        <v>30</v>
      </c>
      <c r="B595" s="37" t="s">
        <v>31</v>
      </c>
      <c r="C595" s="39">
        <v>6200</v>
      </c>
      <c r="D595" s="39" t="s">
        <v>52</v>
      </c>
      <c r="E595" s="162" t="s">
        <v>321</v>
      </c>
      <c r="F595" s="174" t="s">
        <v>48</v>
      </c>
      <c r="G595" s="162" t="s">
        <v>35</v>
      </c>
      <c r="H595" s="39" t="str">
        <f t="shared" si="78"/>
        <v>6105AK124-6200-ELAY-0003</v>
      </c>
      <c r="I595" s="39" t="str">
        <f t="shared" si="85"/>
        <v>Q24050972-03-6200-E-LAY-0003</v>
      </c>
      <c r="J595" s="162"/>
      <c r="K595" s="33" t="str">
        <f>VLOOKUP(C595,'PPE WBS Codes'!$E$3:$F$79,2,0)</f>
        <v>On-Site Power Supply and Transmission</v>
      </c>
      <c r="L595" s="162" t="s">
        <v>1195</v>
      </c>
      <c r="M595" s="162" t="s">
        <v>1157</v>
      </c>
      <c r="N595" s="33" t="str">
        <f t="shared" si="87"/>
        <v>On-Site Power Supply and Transmission - Main Consumer Substation - Overall Lighting Layout</v>
      </c>
      <c r="O595" s="175"/>
      <c r="P595" s="175"/>
      <c r="Q595" s="33" t="str">
        <f>IFERROR(VLOOKUP(PPE_PH1_CDDL[[#This Row],[RDMC Document Number]],[3]Docs!$B:$F,4,0),"No Placeholder Yet")</f>
        <v>RES - Reserved Placeholder</v>
      </c>
      <c r="R595" s="33" t="str">
        <f>IFERROR(VLOOKUP(PPE_PH1_CDDL[[#This Row],[RDMC Document Number]],[3]Docs!$B:$F,5,0),"No Placeholder Yet")</f>
        <v>Pending</v>
      </c>
      <c r="S595" s="137">
        <f t="shared" si="88"/>
        <v>0</v>
      </c>
      <c r="T595" s="162" t="s">
        <v>1095</v>
      </c>
      <c r="U595" s="162"/>
      <c r="V595" s="178">
        <v>46188</v>
      </c>
      <c r="W595" s="162" t="s">
        <v>1162</v>
      </c>
      <c r="X595" s="39" t="s">
        <v>90</v>
      </c>
      <c r="Y595" s="162"/>
      <c r="Z595" s="162"/>
      <c r="AA595" s="39"/>
      <c r="AB595" s="152" t="s">
        <v>3165</v>
      </c>
    </row>
    <row r="596" spans="1:28" ht="21.75" customHeight="1" x14ac:dyDescent="0.25">
      <c r="A596" s="39" t="s">
        <v>30</v>
      </c>
      <c r="B596" s="39" t="s">
        <v>31</v>
      </c>
      <c r="C596" s="39" t="s">
        <v>5</v>
      </c>
      <c r="D596" s="39" t="s">
        <v>32</v>
      </c>
      <c r="E596" s="39" t="s">
        <v>1066</v>
      </c>
      <c r="F596" s="128" t="s">
        <v>161</v>
      </c>
      <c r="G596" s="39" t="s">
        <v>35</v>
      </c>
      <c r="H596" s="39" t="str">
        <f t="shared" si="78"/>
        <v>6105AK124-0100-BCON-0006</v>
      </c>
      <c r="I596" s="39" t="str">
        <f t="shared" si="85"/>
        <v>Q24050972-03-0100-B-CON-0006</v>
      </c>
      <c r="J596" s="39"/>
      <c r="K596" s="33" t="str">
        <f>VLOOKUP(C596,'PPE WBS Codes'!$E$3:$F$79,2,0)</f>
        <v>Project Site Wide</v>
      </c>
      <c r="L596" s="39" t="s">
        <v>1215</v>
      </c>
      <c r="M596" s="39" t="s">
        <v>36</v>
      </c>
      <c r="N596" s="33" t="str">
        <f t="shared" si="87"/>
        <v>Project Site Wide - Notice Force Majeure - Siemens - General</v>
      </c>
      <c r="O596" s="134"/>
      <c r="P596" s="134"/>
      <c r="Q596" s="33" t="str">
        <f>IFERROR(VLOOKUP(PPE_PH1_CDDL[[#This Row],[RDMC Document Number]],[3]Docs!$B:$F,4,0),"No Placeholder Yet")</f>
        <v>RES - Reserved Placeholder</v>
      </c>
      <c r="R596" s="33" t="str">
        <f>IFERROR(VLOOKUP(PPE_PH1_CDDL[[#This Row],[RDMC Document Number]],[3]Docs!$B:$F,5,0),"No Placeholder Yet")</f>
        <v>Pending</v>
      </c>
      <c r="S596" s="137">
        <f t="shared" si="88"/>
        <v>0</v>
      </c>
      <c r="T596" s="162" t="s">
        <v>629</v>
      </c>
      <c r="U596" s="39"/>
      <c r="V596" s="178">
        <v>46157</v>
      </c>
      <c r="W596" s="39" t="s">
        <v>1216</v>
      </c>
      <c r="X596" s="39" t="s">
        <v>36</v>
      </c>
      <c r="Y596" s="39"/>
      <c r="Z596" s="39"/>
      <c r="AA596" s="39"/>
      <c r="AB596" s="152" t="s">
        <v>3165</v>
      </c>
    </row>
    <row r="597" spans="1:28" ht="21.75" customHeight="1" x14ac:dyDescent="0.25">
      <c r="A597" s="39" t="s">
        <v>30</v>
      </c>
      <c r="B597" s="39" t="s">
        <v>31</v>
      </c>
      <c r="C597" s="39" t="s">
        <v>5</v>
      </c>
      <c r="D597" s="39" t="s">
        <v>32</v>
      </c>
      <c r="E597" s="39" t="s">
        <v>1066</v>
      </c>
      <c r="F597" s="174" t="s">
        <v>170</v>
      </c>
      <c r="G597" s="162" t="s">
        <v>35</v>
      </c>
      <c r="H597" s="39" t="str">
        <f t="shared" si="78"/>
        <v>6105AK124-0100-BCON-0007</v>
      </c>
      <c r="I597" s="39" t="str">
        <f t="shared" si="85"/>
        <v>Q24050972-03-0100-B-CON-0007</v>
      </c>
      <c r="J597" s="162"/>
      <c r="K597" s="33" t="str">
        <f>VLOOKUP(C597,'PPE WBS Codes'!$E$3:$F$79,2,0)</f>
        <v>Project Site Wide</v>
      </c>
      <c r="L597" s="162" t="s">
        <v>1217</v>
      </c>
      <c r="M597" s="162" t="s">
        <v>36</v>
      </c>
      <c r="N597" s="33" t="str">
        <f t="shared" si="87"/>
        <v>Project Site Wide - Notice Force Majeure - Wärtsilä - General</v>
      </c>
      <c r="O597" s="175"/>
      <c r="P597" s="175"/>
      <c r="Q597" s="33" t="str">
        <f>IFERROR(VLOOKUP(PPE_PH1_CDDL[[#This Row],[RDMC Document Number]],[3]Docs!$B:$F,4,0),"No Placeholder Yet")</f>
        <v>RES - Reserved Placeholder</v>
      </c>
      <c r="R597" s="33" t="str">
        <f>IFERROR(VLOOKUP(PPE_PH1_CDDL[[#This Row],[RDMC Document Number]],[3]Docs!$B:$F,5,0),"No Placeholder Yet")</f>
        <v>Pending</v>
      </c>
      <c r="S597" s="137">
        <f t="shared" si="88"/>
        <v>0</v>
      </c>
      <c r="T597" s="162" t="s">
        <v>629</v>
      </c>
      <c r="U597" s="162"/>
      <c r="V597" s="178">
        <v>46157</v>
      </c>
      <c r="W597" s="162" t="s">
        <v>1216</v>
      </c>
      <c r="X597" s="39" t="s">
        <v>36</v>
      </c>
      <c r="Y597" s="162"/>
      <c r="Z597" s="162"/>
      <c r="AA597" s="39"/>
      <c r="AB597" s="152" t="s">
        <v>3165</v>
      </c>
    </row>
    <row r="598" spans="1:28" ht="21.75" customHeight="1" x14ac:dyDescent="0.25">
      <c r="A598" s="37" t="s">
        <v>30</v>
      </c>
      <c r="B598" s="37" t="s">
        <v>31</v>
      </c>
      <c r="C598" s="39">
        <v>6200</v>
      </c>
      <c r="D598" s="39" t="s">
        <v>52</v>
      </c>
      <c r="E598" s="162" t="s">
        <v>655</v>
      </c>
      <c r="F598" s="174" t="s">
        <v>34</v>
      </c>
      <c r="G598" s="162" t="s">
        <v>35</v>
      </c>
      <c r="H598" s="39" t="str">
        <f t="shared" si="78"/>
        <v>6105AK124-6200-ESCH-0001</v>
      </c>
      <c r="I598" s="39" t="str">
        <f t="shared" si="85"/>
        <v>Q24050972-03-6200-E-SCH-0001</v>
      </c>
      <c r="J598" s="162" t="s">
        <v>62</v>
      </c>
      <c r="K598" s="33" t="str">
        <f>VLOOKUP(C598,'PPE WBS Codes'!$E$3:$F$79,2,0)</f>
        <v>On-Site Power Supply and Transmission</v>
      </c>
      <c r="L598" s="162" t="s">
        <v>1162</v>
      </c>
      <c r="M598" s="162" t="s">
        <v>1218</v>
      </c>
      <c r="N598" s="33" t="str">
        <f t="shared" si="87"/>
        <v>On-Site Power Supply and Transmission - Main Consumer Intake Power Complex - Cable Schedule</v>
      </c>
      <c r="O598" s="175"/>
      <c r="P598" s="175"/>
      <c r="Q598" s="33" t="str">
        <f>IFERROR(VLOOKUP(PPE_PH1_CDDL[[#This Row],[RDMC Document Number]],[3]Docs!$B:$F,4,0),"No Placeholder Yet")</f>
        <v>RES - Reserved Placeholder</v>
      </c>
      <c r="R598" s="33" t="str">
        <f>IFERROR(VLOOKUP(PPE_PH1_CDDL[[#This Row],[RDMC Document Number]],[3]Docs!$B:$F,5,0),"No Placeholder Yet")</f>
        <v>Pending</v>
      </c>
      <c r="S598" s="137">
        <f t="shared" si="88"/>
        <v>0</v>
      </c>
      <c r="T598" s="162" t="s">
        <v>190</v>
      </c>
      <c r="U598" s="162"/>
      <c r="V598" s="178">
        <v>46203</v>
      </c>
      <c r="W598" s="162" t="s">
        <v>1162</v>
      </c>
      <c r="X598" s="162" t="s">
        <v>657</v>
      </c>
      <c r="Y598" s="162"/>
      <c r="Z598" s="162"/>
      <c r="AA598" s="39"/>
      <c r="AB598" s="152" t="s">
        <v>3165</v>
      </c>
    </row>
    <row r="599" spans="1:28" ht="21.75" customHeight="1" x14ac:dyDescent="0.25">
      <c r="A599" s="37" t="s">
        <v>30</v>
      </c>
      <c r="B599" s="37" t="s">
        <v>31</v>
      </c>
      <c r="C599" s="39">
        <v>6243</v>
      </c>
      <c r="D599" s="39" t="s">
        <v>52</v>
      </c>
      <c r="E599" s="39" t="s">
        <v>662</v>
      </c>
      <c r="F599" s="174" t="s">
        <v>48</v>
      </c>
      <c r="G599" s="162" t="s">
        <v>35</v>
      </c>
      <c r="H599" s="39" t="str">
        <f t="shared" si="78"/>
        <v>6105AK124-6243-ESLD-0003</v>
      </c>
      <c r="I599" s="39" t="str">
        <f t="shared" si="85"/>
        <v>Q24050972-03-6243-E-SLD-0003</v>
      </c>
      <c r="J599" s="162"/>
      <c r="K599" s="33" t="str">
        <f>VLOOKUP(C599,'PPE WBS Codes'!$E$3:$F$79,2,0)</f>
        <v>220/33 kV Plant Main Substation</v>
      </c>
      <c r="L599" s="162" t="s">
        <v>1219</v>
      </c>
      <c r="M599" s="162" t="s">
        <v>663</v>
      </c>
      <c r="N599" s="33" t="str">
        <f t="shared" si="87"/>
        <v>220/33 kV Plant Main Substation - Main Consumer Substation-220kV/33kV Panel K08, K16, K29 Mains Incomers - Single Line Diagram</v>
      </c>
      <c r="O599" s="175"/>
      <c r="P599" s="175"/>
      <c r="Q599" s="33" t="str">
        <f>IFERROR(VLOOKUP(PPE_PH1_CDDL[[#This Row],[RDMC Document Number]],[3]Docs!$B:$F,4,0),"No Placeholder Yet")</f>
        <v>RES - Reserved Placeholder</v>
      </c>
      <c r="R599" s="33" t="str">
        <f>IFERROR(VLOOKUP(PPE_PH1_CDDL[[#This Row],[RDMC Document Number]],[3]Docs!$B:$F,5,0),"No Placeholder Yet")</f>
        <v>Pending</v>
      </c>
      <c r="S599" s="137">
        <f t="shared" si="88"/>
        <v>0</v>
      </c>
      <c r="T599" s="162" t="s">
        <v>1220</v>
      </c>
      <c r="U599" s="162"/>
      <c r="V599" s="178">
        <v>46157</v>
      </c>
      <c r="W599" s="39" t="s">
        <v>683</v>
      </c>
      <c r="X599" s="33" t="s">
        <v>663</v>
      </c>
      <c r="Y599" s="162"/>
      <c r="Z599" s="162"/>
      <c r="AA599" s="39"/>
      <c r="AB599" s="152" t="s">
        <v>3165</v>
      </c>
    </row>
    <row r="600" spans="1:28" ht="21.75" customHeight="1" x14ac:dyDescent="0.25">
      <c r="A600" s="37" t="s">
        <v>30</v>
      </c>
      <c r="B600" s="37" t="s">
        <v>31</v>
      </c>
      <c r="C600" s="39">
        <v>6200</v>
      </c>
      <c r="D600" s="39" t="s">
        <v>52</v>
      </c>
      <c r="E600" s="39" t="s">
        <v>662</v>
      </c>
      <c r="F600" s="128" t="s">
        <v>234</v>
      </c>
      <c r="G600" s="39" t="s">
        <v>35</v>
      </c>
      <c r="H600" s="39" t="str">
        <f t="shared" si="78"/>
        <v>6105AK124-6200-ESLD-0023</v>
      </c>
      <c r="I600" s="39" t="str">
        <f t="shared" si="85"/>
        <v>Q24050972-03-6200-E-SLD-0023</v>
      </c>
      <c r="J600" s="39"/>
      <c r="K600" s="33" t="str">
        <f>VLOOKUP(C600,'PPE WBS Codes'!$E$3:$F$79,2,0)</f>
        <v>On-Site Power Supply and Transmission</v>
      </c>
      <c r="L600" s="39" t="s">
        <v>1221</v>
      </c>
      <c r="M600" s="39" t="s">
        <v>663</v>
      </c>
      <c r="N600" s="33" t="str">
        <f t="shared" si="87"/>
        <v>On-Site Power Supply and Transmission - Main Consumer Sub Panel K15 &amp; K18 and Emergency Gen Switchboard Panel K13 &amp; K17 - Single Line Diagram</v>
      </c>
      <c r="O600" s="134"/>
      <c r="P600" s="134"/>
      <c r="Q600" s="33" t="str">
        <f>IFERROR(VLOOKUP(PPE_PH1_CDDL[[#This Row],[RDMC Document Number]],[3]Docs!$B:$F,4,0),"No Placeholder Yet")</f>
        <v>RES - Reserved Placeholder</v>
      </c>
      <c r="R600" s="33" t="str">
        <f>IFERROR(VLOOKUP(PPE_PH1_CDDL[[#This Row],[RDMC Document Number]],[3]Docs!$B:$F,5,0),"No Placeholder Yet")</f>
        <v>Pending</v>
      </c>
      <c r="S600" s="137">
        <f t="shared" si="88"/>
        <v>0</v>
      </c>
      <c r="T600" s="39" t="s">
        <v>1220</v>
      </c>
      <c r="U600" s="39"/>
      <c r="V600" s="178">
        <v>46157</v>
      </c>
      <c r="W600" s="39" t="s">
        <v>1222</v>
      </c>
      <c r="X600" s="33" t="s">
        <v>663</v>
      </c>
      <c r="Y600" s="39"/>
      <c r="Z600" s="39"/>
      <c r="AA600" s="39"/>
      <c r="AB600" s="152" t="s">
        <v>3165</v>
      </c>
    </row>
    <row r="601" spans="1:28" ht="21.75" customHeight="1" x14ac:dyDescent="0.25">
      <c r="A601" s="37" t="s">
        <v>30</v>
      </c>
      <c r="B601" s="37" t="s">
        <v>31</v>
      </c>
      <c r="C601" s="39">
        <v>6200</v>
      </c>
      <c r="D601" s="39" t="s">
        <v>52</v>
      </c>
      <c r="E601" s="39" t="s">
        <v>662</v>
      </c>
      <c r="F601" s="128" t="s">
        <v>236</v>
      </c>
      <c r="G601" s="39" t="s">
        <v>35</v>
      </c>
      <c r="H601" s="39" t="str">
        <f t="shared" si="78"/>
        <v>6105AK124-6200-ESLD-0024</v>
      </c>
      <c r="I601" s="39" t="str">
        <f t="shared" si="85"/>
        <v>Q24050972-03-6200-E-SLD-0024</v>
      </c>
      <c r="J601" s="39"/>
      <c r="K601" s="33" t="str">
        <f>VLOOKUP(C601,'PPE WBS Codes'!$E$3:$F$79,2,0)</f>
        <v>On-Site Power Supply and Transmission</v>
      </c>
      <c r="L601" s="39" t="s">
        <v>1223</v>
      </c>
      <c r="M601" s="39" t="s">
        <v>663</v>
      </c>
      <c r="N601" s="33" t="str">
        <f t="shared" si="87"/>
        <v>On-Site Power Supply and Transmission - Consumer Substation-Panel K10-K22 - Bus Couplers - Single Line Diagram</v>
      </c>
      <c r="O601" s="134"/>
      <c r="P601" s="134"/>
      <c r="Q601" s="33" t="str">
        <f>IFERROR(VLOOKUP(PPE_PH1_CDDL[[#This Row],[RDMC Document Number]],[3]Docs!$B:$F,4,0),"No Placeholder Yet")</f>
        <v>RES - Reserved Placeholder</v>
      </c>
      <c r="R601" s="33" t="str">
        <f>IFERROR(VLOOKUP(PPE_PH1_CDDL[[#This Row],[RDMC Document Number]],[3]Docs!$B:$F,5,0),"No Placeholder Yet")</f>
        <v>Pending</v>
      </c>
      <c r="S601" s="137">
        <f t="shared" si="88"/>
        <v>0</v>
      </c>
      <c r="T601" s="39" t="s">
        <v>1220</v>
      </c>
      <c r="U601" s="39"/>
      <c r="V601" s="178">
        <v>46157</v>
      </c>
      <c r="W601" s="39" t="s">
        <v>1222</v>
      </c>
      <c r="X601" s="33" t="s">
        <v>663</v>
      </c>
      <c r="Y601" s="39"/>
      <c r="Z601" s="39"/>
      <c r="AA601" s="39"/>
      <c r="AB601" s="152" t="s">
        <v>3165</v>
      </c>
    </row>
    <row r="602" spans="1:28" ht="21.75" customHeight="1" x14ac:dyDescent="0.25">
      <c r="A602" s="37" t="s">
        <v>30</v>
      </c>
      <c r="B602" s="37" t="s">
        <v>31</v>
      </c>
      <c r="C602" s="39">
        <v>6200</v>
      </c>
      <c r="D602" s="39" t="s">
        <v>52</v>
      </c>
      <c r="E602" s="39" t="s">
        <v>662</v>
      </c>
      <c r="F602" s="128" t="s">
        <v>238</v>
      </c>
      <c r="G602" s="39" t="s">
        <v>35</v>
      </c>
      <c r="H602" s="39" t="str">
        <f t="shared" si="78"/>
        <v>6105AK124-6200-ESLD-0025</v>
      </c>
      <c r="I602" s="39" t="str">
        <f t="shared" si="85"/>
        <v>Q24050972-03-6200-E-SLD-0025</v>
      </c>
      <c r="J602" s="39"/>
      <c r="K602" s="33" t="str">
        <f>VLOOKUP(C602,'PPE WBS Codes'!$E$3:$F$79,2,0)</f>
        <v>On-Site Power Supply and Transmission</v>
      </c>
      <c r="L602" s="39" t="s">
        <v>1224</v>
      </c>
      <c r="M602" s="39" t="s">
        <v>663</v>
      </c>
      <c r="N602" s="33" t="str">
        <f t="shared" si="87"/>
        <v>On-Site Power Supply and Transmission - Consumer Substation-Panel K01-K04,K06,K09,K12,K14,K19,K21,K23,K27-K30 - Feeders - Single Line Diagram</v>
      </c>
      <c r="O602" s="134"/>
      <c r="P602" s="134"/>
      <c r="Q602" s="33" t="str">
        <f>IFERROR(VLOOKUP(PPE_PH1_CDDL[[#This Row],[RDMC Document Number]],[3]Docs!$B:$F,4,0),"No Placeholder Yet")</f>
        <v>RES - Reserved Placeholder</v>
      </c>
      <c r="R602" s="33" t="str">
        <f>IFERROR(VLOOKUP(PPE_PH1_CDDL[[#This Row],[RDMC Document Number]],[3]Docs!$B:$F,5,0),"No Placeholder Yet")</f>
        <v>Pending</v>
      </c>
      <c r="S602" s="137">
        <f t="shared" si="88"/>
        <v>0</v>
      </c>
      <c r="T602" s="39" t="s">
        <v>1220</v>
      </c>
      <c r="U602" s="39"/>
      <c r="V602" s="178">
        <v>46157</v>
      </c>
      <c r="W602" s="39" t="s">
        <v>1222</v>
      </c>
      <c r="X602" s="33" t="s">
        <v>663</v>
      </c>
      <c r="Y602" s="39"/>
      <c r="Z602" s="39"/>
      <c r="AA602" s="39"/>
      <c r="AB602" s="152" t="s">
        <v>3165</v>
      </c>
    </row>
    <row r="603" spans="1:28" ht="21.75" customHeight="1" x14ac:dyDescent="0.25">
      <c r="A603" s="37" t="s">
        <v>30</v>
      </c>
      <c r="B603" s="37" t="s">
        <v>31</v>
      </c>
      <c r="C603" s="39">
        <v>6200</v>
      </c>
      <c r="D603" s="39" t="s">
        <v>52</v>
      </c>
      <c r="E603" s="39" t="s">
        <v>662</v>
      </c>
      <c r="F603" s="128" t="s">
        <v>240</v>
      </c>
      <c r="G603" s="39" t="s">
        <v>35</v>
      </c>
      <c r="H603" s="39" t="str">
        <f t="shared" si="78"/>
        <v>6105AK124-6200-ESLD-0026</v>
      </c>
      <c r="I603" s="39" t="str">
        <f t="shared" si="85"/>
        <v>Q24050972-03-6200-E-SLD-0026</v>
      </c>
      <c r="J603" s="39"/>
      <c r="K603" s="33" t="str">
        <f>VLOOKUP(C603,'PPE WBS Codes'!$E$3:$F$79,2,0)</f>
        <v>On-Site Power Supply and Transmission</v>
      </c>
      <c r="L603" s="39" t="s">
        <v>1225</v>
      </c>
      <c r="M603" s="39" t="s">
        <v>663</v>
      </c>
      <c r="N603" s="33" t="str">
        <f t="shared" si="87"/>
        <v>On-Site Power Supply and Transmission - Consumer Substation-Panel K17 - Cable Differential - Single Line Diagram</v>
      </c>
      <c r="O603" s="134"/>
      <c r="P603" s="134"/>
      <c r="Q603" s="33" t="str">
        <f>IFERROR(VLOOKUP(PPE_PH1_CDDL[[#This Row],[RDMC Document Number]],[3]Docs!$B:$F,4,0),"No Placeholder Yet")</f>
        <v>RES - Reserved Placeholder</v>
      </c>
      <c r="R603" s="33" t="str">
        <f>IFERROR(VLOOKUP(PPE_PH1_CDDL[[#This Row],[RDMC Document Number]],[3]Docs!$B:$F,5,0),"No Placeholder Yet")</f>
        <v>Pending</v>
      </c>
      <c r="S603" s="137">
        <f t="shared" si="88"/>
        <v>0</v>
      </c>
      <c r="T603" s="39" t="s">
        <v>1220</v>
      </c>
      <c r="U603" s="39"/>
      <c r="V603" s="178">
        <v>46157</v>
      </c>
      <c r="W603" s="39" t="s">
        <v>1222</v>
      </c>
      <c r="X603" s="33" t="s">
        <v>663</v>
      </c>
      <c r="Y603" s="39"/>
      <c r="Z603" s="39"/>
      <c r="AA603" s="39"/>
      <c r="AB603" s="152" t="s">
        <v>3165</v>
      </c>
    </row>
    <row r="604" spans="1:28" ht="21.75" customHeight="1" x14ac:dyDescent="0.25">
      <c r="A604" s="37" t="s">
        <v>30</v>
      </c>
      <c r="B604" s="37" t="s">
        <v>31</v>
      </c>
      <c r="C604" s="39">
        <v>6200</v>
      </c>
      <c r="D604" s="39" t="s">
        <v>52</v>
      </c>
      <c r="E604" s="39" t="s">
        <v>662</v>
      </c>
      <c r="F604" s="128" t="s">
        <v>242</v>
      </c>
      <c r="G604" s="39" t="s">
        <v>35</v>
      </c>
      <c r="H604" s="39" t="str">
        <f t="shared" si="78"/>
        <v>6105AK124-6200-ESLD-0027</v>
      </c>
      <c r="I604" s="39" t="str">
        <f t="shared" si="85"/>
        <v>Q24050972-03-6200-E-SLD-0027</v>
      </c>
      <c r="J604" s="39"/>
      <c r="K604" s="33" t="str">
        <f>VLOOKUP(C604,'PPE WBS Codes'!$E$3:$F$79,2,0)</f>
        <v>On-Site Power Supply and Transmission</v>
      </c>
      <c r="L604" s="39" t="s">
        <v>1226</v>
      </c>
      <c r="M604" s="39" t="s">
        <v>663</v>
      </c>
      <c r="N604" s="33" t="str">
        <f t="shared" si="87"/>
        <v>On-Site Power Supply and Transmission - Consumer Substation-Panel K07-K25 - Capacitor Feeders - Single Line Diagram</v>
      </c>
      <c r="O604" s="134"/>
      <c r="P604" s="134"/>
      <c r="Q604" s="33" t="str">
        <f>IFERROR(VLOOKUP(PPE_PH1_CDDL[[#This Row],[RDMC Document Number]],[3]Docs!$B:$F,4,0),"No Placeholder Yet")</f>
        <v>RES - Reserved Placeholder</v>
      </c>
      <c r="R604" s="33" t="str">
        <f>IFERROR(VLOOKUP(PPE_PH1_CDDL[[#This Row],[RDMC Document Number]],[3]Docs!$B:$F,5,0),"No Placeholder Yet")</f>
        <v>Pending</v>
      </c>
      <c r="S604" s="137">
        <f t="shared" si="88"/>
        <v>0</v>
      </c>
      <c r="T604" s="39" t="s">
        <v>1220</v>
      </c>
      <c r="U604" s="39"/>
      <c r="V604" s="178">
        <v>46157</v>
      </c>
      <c r="W604" s="39" t="s">
        <v>1222</v>
      </c>
      <c r="X604" s="33" t="s">
        <v>663</v>
      </c>
      <c r="Y604" s="39"/>
      <c r="Z604" s="39"/>
      <c r="AA604" s="39"/>
      <c r="AB604" s="152" t="s">
        <v>3165</v>
      </c>
    </row>
    <row r="605" spans="1:28" ht="21.75" customHeight="1" x14ac:dyDescent="0.25">
      <c r="A605" s="162" t="s">
        <v>30</v>
      </c>
      <c r="B605" s="162" t="s">
        <v>31</v>
      </c>
      <c r="C605" s="162">
        <v>6286</v>
      </c>
      <c r="D605" s="162" t="s">
        <v>52</v>
      </c>
      <c r="E605" s="162" t="s">
        <v>662</v>
      </c>
      <c r="F605" s="174" t="s">
        <v>101</v>
      </c>
      <c r="G605" s="162" t="s">
        <v>35</v>
      </c>
      <c r="H605" s="39" t="str">
        <f t="shared" si="78"/>
        <v>6105AK124-6286-ESLD-0005</v>
      </c>
      <c r="I605" s="39" t="str">
        <f t="shared" si="85"/>
        <v>Q24050972-03-6286-E-SLD-0005</v>
      </c>
      <c r="J605" s="162"/>
      <c r="K605" s="33" t="str">
        <f>VLOOKUP(C605,'PPE WBS Codes'!$E$3:$F$79,2,0)</f>
        <v>Primary Crushing</v>
      </c>
      <c r="L605" s="162" t="s">
        <v>1227</v>
      </c>
      <c r="M605" s="162" t="s">
        <v>663</v>
      </c>
      <c r="N605" s="33" t="str">
        <f t="shared" si="87"/>
        <v>Primary Crushing - Mining Substation-33kV/11kV Mining Open Pit Panel K02 &amp; K07 and A07 &amp; A11 - Single Line Diagram</v>
      </c>
      <c r="O605" s="175"/>
      <c r="P605" s="175"/>
      <c r="Q605" s="33" t="str">
        <f>IFERROR(VLOOKUP(PPE_PH1_CDDL[[#This Row],[RDMC Document Number]],[3]Docs!$B:$F,4,0),"No Placeholder Yet")</f>
        <v>RES - Reserved Placeholder</v>
      </c>
      <c r="R605" s="33" t="str">
        <f>IFERROR(VLOOKUP(PPE_PH1_CDDL[[#This Row],[RDMC Document Number]],[3]Docs!$B:$F,5,0),"No Placeholder Yet")</f>
        <v>Pending</v>
      </c>
      <c r="S605" s="137">
        <f t="shared" si="88"/>
        <v>0</v>
      </c>
      <c r="T605" s="162" t="s">
        <v>1220</v>
      </c>
      <c r="U605" s="162"/>
      <c r="V605" s="178">
        <v>46157</v>
      </c>
      <c r="W605" s="162" t="s">
        <v>281</v>
      </c>
      <c r="X605" s="33" t="s">
        <v>663</v>
      </c>
      <c r="Y605" s="162"/>
      <c r="Z605" s="162"/>
      <c r="AA605" s="39"/>
      <c r="AB605" s="152" t="s">
        <v>3165</v>
      </c>
    </row>
    <row r="606" spans="1:28" ht="21.75" customHeight="1" x14ac:dyDescent="0.25">
      <c r="A606" s="37" t="s">
        <v>30</v>
      </c>
      <c r="B606" s="37" t="s">
        <v>31</v>
      </c>
      <c r="C606" s="39">
        <v>6260</v>
      </c>
      <c r="D606" s="39" t="s">
        <v>52</v>
      </c>
      <c r="E606" s="39" t="s">
        <v>662</v>
      </c>
      <c r="F606" s="128" t="s">
        <v>101</v>
      </c>
      <c r="G606" s="39" t="s">
        <v>35</v>
      </c>
      <c r="H606" s="39" t="str">
        <f t="shared" si="78"/>
        <v>6105AK124-6260-ESLD-0005</v>
      </c>
      <c r="I606" s="39" t="str">
        <f t="shared" si="85"/>
        <v>Q24050972-03-6260-E-SLD-0005</v>
      </c>
      <c r="J606" s="39"/>
      <c r="K606" s="33" t="str">
        <f>VLOOKUP(C606,'PPE WBS Codes'!$E$3:$F$79,2,0)</f>
        <v>Emergency Power Generation (Main Plant)</v>
      </c>
      <c r="L606" s="39" t="s">
        <v>1228</v>
      </c>
      <c r="M606" s="39" t="s">
        <v>663</v>
      </c>
      <c r="N606" s="33" t="str">
        <f t="shared" si="87"/>
        <v>Emergency Power Generation (Main Plant) - Emergency Switchroom Generators-Panel K01-K09 &amp; K21-K29 - Generator Incomers - Single Line Diagram</v>
      </c>
      <c r="O606" s="134"/>
      <c r="P606" s="134"/>
      <c r="Q606" s="33" t="str">
        <f>IFERROR(VLOOKUP(PPE_PH1_CDDL[[#This Row],[RDMC Document Number]],[3]Docs!$B:$F,4,0),"No Placeholder Yet")</f>
        <v>RES - Reserved Placeholder</v>
      </c>
      <c r="R606" s="33" t="str">
        <f>IFERROR(VLOOKUP(PPE_PH1_CDDL[[#This Row],[RDMC Document Number]],[3]Docs!$B:$F,5,0),"No Placeholder Yet")</f>
        <v>Pending</v>
      </c>
      <c r="S606" s="137">
        <f t="shared" si="88"/>
        <v>0</v>
      </c>
      <c r="T606" s="39" t="s">
        <v>1220</v>
      </c>
      <c r="U606" s="39"/>
      <c r="V606" s="178">
        <v>46157</v>
      </c>
      <c r="W606" s="39" t="s">
        <v>1229</v>
      </c>
      <c r="X606" s="33" t="s">
        <v>663</v>
      </c>
      <c r="Y606" s="39"/>
      <c r="Z606" s="39"/>
      <c r="AA606" s="39"/>
      <c r="AB606" s="152" t="s">
        <v>3165</v>
      </c>
    </row>
    <row r="607" spans="1:28" ht="21.75" customHeight="1" x14ac:dyDescent="0.25">
      <c r="A607" s="37" t="s">
        <v>30</v>
      </c>
      <c r="B607" s="37" t="s">
        <v>31</v>
      </c>
      <c r="C607" s="39">
        <v>6260</v>
      </c>
      <c r="D607" s="39" t="s">
        <v>52</v>
      </c>
      <c r="E607" s="39" t="s">
        <v>662</v>
      </c>
      <c r="F607" s="128" t="s">
        <v>161</v>
      </c>
      <c r="G607" s="39" t="s">
        <v>35</v>
      </c>
      <c r="H607" s="39" t="str">
        <f t="shared" si="78"/>
        <v>6105AK124-6260-ESLD-0006</v>
      </c>
      <c r="I607" s="39" t="str">
        <f t="shared" si="85"/>
        <v>Q24050972-03-6260-E-SLD-0006</v>
      </c>
      <c r="J607" s="39"/>
      <c r="K607" s="33" t="str">
        <f>VLOOKUP(C607,'PPE WBS Codes'!$E$3:$F$79,2,0)</f>
        <v>Emergency Power Generation (Main Plant)</v>
      </c>
      <c r="L607" s="39" t="s">
        <v>1230</v>
      </c>
      <c r="M607" s="39" t="s">
        <v>663</v>
      </c>
      <c r="N607" s="33" t="str">
        <f t="shared" si="87"/>
        <v>Emergency Power Generation (Main Plant) - Emergency Switchroom Bus Coupler-Panel K15 - Bus Coupler - Single Line Diagram</v>
      </c>
      <c r="O607" s="134"/>
      <c r="P607" s="134"/>
      <c r="Q607" s="33" t="str">
        <f>IFERROR(VLOOKUP(PPE_PH1_CDDL[[#This Row],[RDMC Document Number]],[3]Docs!$B:$F,4,0),"No Placeholder Yet")</f>
        <v>RES - Reserved Placeholder</v>
      </c>
      <c r="R607" s="33" t="str">
        <f>IFERROR(VLOOKUP(PPE_PH1_CDDL[[#This Row],[RDMC Document Number]],[3]Docs!$B:$F,5,0),"No Placeholder Yet")</f>
        <v>Pending</v>
      </c>
      <c r="S607" s="137">
        <f t="shared" si="88"/>
        <v>0</v>
      </c>
      <c r="T607" s="39" t="s">
        <v>1220</v>
      </c>
      <c r="U607" s="39"/>
      <c r="V607" s="178">
        <v>46157</v>
      </c>
      <c r="W607" s="39" t="s">
        <v>1229</v>
      </c>
      <c r="X607" s="33" t="s">
        <v>663</v>
      </c>
      <c r="Y607" s="39"/>
      <c r="Z607" s="39"/>
      <c r="AA607" s="39"/>
      <c r="AB607" s="152" t="s">
        <v>3165</v>
      </c>
    </row>
    <row r="608" spans="1:28" ht="21.75" customHeight="1" x14ac:dyDescent="0.25">
      <c r="A608" s="37" t="s">
        <v>30</v>
      </c>
      <c r="B608" s="37" t="s">
        <v>31</v>
      </c>
      <c r="C608" s="39">
        <v>6260</v>
      </c>
      <c r="D608" s="39" t="s">
        <v>52</v>
      </c>
      <c r="E608" s="39" t="s">
        <v>662</v>
      </c>
      <c r="F608" s="174" t="s">
        <v>170</v>
      </c>
      <c r="G608" s="39" t="s">
        <v>35</v>
      </c>
      <c r="H608" s="39" t="str">
        <f t="shared" si="78"/>
        <v>6105AK124-6260-ESLD-0007</v>
      </c>
      <c r="I608" s="39" t="str">
        <f t="shared" si="85"/>
        <v>Q24050972-03-6260-E-SLD-0007</v>
      </c>
      <c r="J608" s="162"/>
      <c r="K608" s="33" t="str">
        <f>VLOOKUP(C608,'PPE WBS Codes'!$E$3:$F$79,2,0)</f>
        <v>Emergency Power Generation (Main Plant)</v>
      </c>
      <c r="L608" s="162" t="s">
        <v>1231</v>
      </c>
      <c r="M608" s="162" t="s">
        <v>663</v>
      </c>
      <c r="N608" s="33" t="str">
        <f t="shared" si="87"/>
        <v>Emergency Power Generation (Main Plant) - Emergency Switchroom Feeders-Panel K10-K13 &amp; K17-K20 - Single Line Diagram</v>
      </c>
      <c r="O608" s="175"/>
      <c r="P608" s="175"/>
      <c r="Q608" s="33" t="str">
        <f>IFERROR(VLOOKUP(PPE_PH1_CDDL[[#This Row],[RDMC Document Number]],[3]Docs!$B:$F,4,0),"No Placeholder Yet")</f>
        <v>RES - Reserved Placeholder</v>
      </c>
      <c r="R608" s="33" t="str">
        <f>IFERROR(VLOOKUP(PPE_PH1_CDDL[[#This Row],[RDMC Document Number]],[3]Docs!$B:$F,5,0),"No Placeholder Yet")</f>
        <v>Pending</v>
      </c>
      <c r="S608" s="137">
        <f t="shared" si="88"/>
        <v>0</v>
      </c>
      <c r="T608" s="162" t="s">
        <v>1220</v>
      </c>
      <c r="U608" s="162"/>
      <c r="V608" s="178">
        <v>46157</v>
      </c>
      <c r="W608" s="39" t="s">
        <v>1229</v>
      </c>
      <c r="X608" s="33" t="s">
        <v>663</v>
      </c>
      <c r="Y608" s="162"/>
      <c r="Z608" s="162"/>
      <c r="AA608" s="39"/>
      <c r="AB608" s="152" t="s">
        <v>3165</v>
      </c>
    </row>
    <row r="609" spans="1:28" ht="21.75" customHeight="1" x14ac:dyDescent="0.25">
      <c r="A609" s="162" t="s">
        <v>30</v>
      </c>
      <c r="B609" s="162" t="s">
        <v>31</v>
      </c>
      <c r="C609" s="162">
        <v>6286</v>
      </c>
      <c r="D609" s="162" t="s">
        <v>52</v>
      </c>
      <c r="E609" s="162" t="s">
        <v>662</v>
      </c>
      <c r="F609" s="128" t="s">
        <v>161</v>
      </c>
      <c r="G609" s="162" t="s">
        <v>35</v>
      </c>
      <c r="H609" s="39" t="str">
        <f t="shared" si="78"/>
        <v>6105AK124-6286-ESLD-0006</v>
      </c>
      <c r="I609" s="39" t="str">
        <f t="shared" si="85"/>
        <v>Q24050972-03-6286-E-SLD-0006</v>
      </c>
      <c r="J609" s="39"/>
      <c r="K609" s="33" t="str">
        <f>VLOOKUP(C609,'PPE WBS Codes'!$E$3:$F$79,2,0)</f>
        <v>Primary Crushing</v>
      </c>
      <c r="L609" s="39" t="s">
        <v>1232</v>
      </c>
      <c r="M609" s="39" t="s">
        <v>663</v>
      </c>
      <c r="N609" s="33" t="str">
        <f t="shared" si="87"/>
        <v>Primary Crushing - Mining 11kV Switch Room 1-Panel A02-A16 - Capacitor Feeders - Single Line Diagram</v>
      </c>
      <c r="O609" s="134"/>
      <c r="P609" s="134"/>
      <c r="Q609" s="33" t="str">
        <f>IFERROR(VLOOKUP(PPE_PH1_CDDL[[#This Row],[RDMC Document Number]],[3]Docs!$B:$F,4,0),"No Placeholder Yet")</f>
        <v>RES - Reserved Placeholder</v>
      </c>
      <c r="R609" s="33" t="str">
        <f>IFERROR(VLOOKUP(PPE_PH1_CDDL[[#This Row],[RDMC Document Number]],[3]Docs!$B:$F,5,0),"No Placeholder Yet")</f>
        <v>Pending</v>
      </c>
      <c r="S609" s="137">
        <f t="shared" si="88"/>
        <v>0</v>
      </c>
      <c r="T609" s="162" t="s">
        <v>1220</v>
      </c>
      <c r="U609" s="39"/>
      <c r="V609" s="126">
        <v>46188</v>
      </c>
      <c r="W609" s="39" t="s">
        <v>1233</v>
      </c>
      <c r="X609" s="39" t="s">
        <v>663</v>
      </c>
      <c r="Y609" s="39"/>
      <c r="Z609" s="39"/>
      <c r="AA609" s="39"/>
      <c r="AB609" s="152" t="s">
        <v>3165</v>
      </c>
    </row>
    <row r="610" spans="1:28" ht="21.75" customHeight="1" x14ac:dyDescent="0.25">
      <c r="A610" s="162" t="s">
        <v>30</v>
      </c>
      <c r="B610" s="162" t="s">
        <v>31</v>
      </c>
      <c r="C610" s="162">
        <v>6286</v>
      </c>
      <c r="D610" s="162" t="s">
        <v>52</v>
      </c>
      <c r="E610" s="162" t="s">
        <v>662</v>
      </c>
      <c r="F610" s="128" t="s">
        <v>170</v>
      </c>
      <c r="G610" s="162" t="s">
        <v>35</v>
      </c>
      <c r="H610" s="39" t="str">
        <f t="shared" si="78"/>
        <v>6105AK124-6286-ESLD-0007</v>
      </c>
      <c r="I610" s="39" t="str">
        <f t="shared" si="85"/>
        <v>Q24050972-03-6286-E-SLD-0007</v>
      </c>
      <c r="J610" s="39"/>
      <c r="K610" s="33" t="str">
        <f>VLOOKUP(C610,'PPE WBS Codes'!$E$3:$F$79,2,0)</f>
        <v>Primary Crushing</v>
      </c>
      <c r="L610" s="39" t="s">
        <v>1234</v>
      </c>
      <c r="M610" s="39" t="s">
        <v>663</v>
      </c>
      <c r="N610" s="33" t="str">
        <f t="shared" si="87"/>
        <v>Primary Crushing - Mining 11kV Switch Room 1-Panel A01, A03-A06 and A12-15 &amp; A17 Feeders - Single Line Diagram</v>
      </c>
      <c r="O610" s="134"/>
      <c r="P610" s="134"/>
      <c r="Q610" s="33" t="str">
        <f>IFERROR(VLOOKUP(PPE_PH1_CDDL[[#This Row],[RDMC Document Number]],[3]Docs!$B:$F,4,0),"No Placeholder Yet")</f>
        <v>RES - Reserved Placeholder</v>
      </c>
      <c r="R610" s="33" t="str">
        <f>IFERROR(VLOOKUP(PPE_PH1_CDDL[[#This Row],[RDMC Document Number]],[3]Docs!$B:$F,5,0),"No Placeholder Yet")</f>
        <v>Pending</v>
      </c>
      <c r="S610" s="137">
        <f t="shared" si="88"/>
        <v>0</v>
      </c>
      <c r="T610" s="162" t="s">
        <v>1220</v>
      </c>
      <c r="U610" s="39"/>
      <c r="V610" s="126">
        <v>46188</v>
      </c>
      <c r="W610" s="39" t="s">
        <v>1233</v>
      </c>
      <c r="X610" s="39" t="s">
        <v>663</v>
      </c>
      <c r="Y610" s="39"/>
      <c r="Z610" s="39"/>
      <c r="AA610" s="39"/>
      <c r="AB610" s="152" t="s">
        <v>3165</v>
      </c>
    </row>
    <row r="611" spans="1:28" ht="21.75" customHeight="1" x14ac:dyDescent="0.25">
      <c r="A611" s="162" t="s">
        <v>30</v>
      </c>
      <c r="B611" s="162" t="s">
        <v>31</v>
      </c>
      <c r="C611" s="162">
        <v>6286</v>
      </c>
      <c r="D611" s="162" t="s">
        <v>52</v>
      </c>
      <c r="E611" s="162" t="s">
        <v>662</v>
      </c>
      <c r="F611" s="128" t="s">
        <v>108</v>
      </c>
      <c r="G611" s="162" t="s">
        <v>35</v>
      </c>
      <c r="H611" s="39" t="str">
        <f t="shared" si="78"/>
        <v>6105AK124-6286-ESLD-0008</v>
      </c>
      <c r="I611" s="39" t="str">
        <f t="shared" si="85"/>
        <v>Q24050972-03-6286-E-SLD-0008</v>
      </c>
      <c r="J611" s="39"/>
      <c r="K611" s="33" t="str">
        <f>VLOOKUP(C611,'PPE WBS Codes'!$E$3:$F$79,2,0)</f>
        <v>Primary Crushing</v>
      </c>
      <c r="L611" s="39" t="s">
        <v>1235</v>
      </c>
      <c r="M611" s="39" t="s">
        <v>663</v>
      </c>
      <c r="N611" s="33" t="str">
        <f t="shared" si="87"/>
        <v>Primary Crushing - Mining 11kV Switch Room 1-Panel A09 Bus Section - Single Line Diagram</v>
      </c>
      <c r="O611" s="134"/>
      <c r="P611" s="134"/>
      <c r="Q611" s="33" t="str">
        <f>IFERROR(VLOOKUP(PPE_PH1_CDDL[[#This Row],[RDMC Document Number]],[3]Docs!$B:$F,4,0),"No Placeholder Yet")</f>
        <v>RES - Reserved Placeholder</v>
      </c>
      <c r="R611" s="33" t="str">
        <f>IFERROR(VLOOKUP(PPE_PH1_CDDL[[#This Row],[RDMC Document Number]],[3]Docs!$B:$F,5,0),"No Placeholder Yet")</f>
        <v>Pending</v>
      </c>
      <c r="S611" s="137">
        <f t="shared" si="88"/>
        <v>0</v>
      </c>
      <c r="T611" s="162" t="s">
        <v>1220</v>
      </c>
      <c r="U611" s="39"/>
      <c r="V611" s="126">
        <v>46188</v>
      </c>
      <c r="W611" s="39" t="s">
        <v>1233</v>
      </c>
      <c r="X611" s="39" t="s">
        <v>663</v>
      </c>
      <c r="Y611" s="39"/>
      <c r="Z611" s="39"/>
      <c r="AA611" s="39"/>
      <c r="AB611" s="152" t="s">
        <v>3165</v>
      </c>
    </row>
    <row r="612" spans="1:28" ht="21.75" customHeight="1" x14ac:dyDescent="0.25">
      <c r="A612" s="162" t="s">
        <v>30</v>
      </c>
      <c r="B612" s="162" t="s">
        <v>31</v>
      </c>
      <c r="C612" s="162">
        <v>6286</v>
      </c>
      <c r="D612" s="162" t="s">
        <v>52</v>
      </c>
      <c r="E612" s="162" t="s">
        <v>662</v>
      </c>
      <c r="F612" s="128" t="s">
        <v>173</v>
      </c>
      <c r="G612" s="162" t="s">
        <v>35</v>
      </c>
      <c r="H612" s="39" t="str">
        <f t="shared" si="78"/>
        <v>6105AK124-6286-ESLD-0009</v>
      </c>
      <c r="I612" s="39" t="str">
        <f t="shared" si="85"/>
        <v>Q24050972-03-6286-E-SLD-0009</v>
      </c>
      <c r="J612" s="39"/>
      <c r="K612" s="33" t="str">
        <f>VLOOKUP(C612,'PPE WBS Codes'!$E$3:$F$79,2,0)</f>
        <v>Primary Crushing</v>
      </c>
      <c r="L612" s="39" t="s">
        <v>1236</v>
      </c>
      <c r="M612" s="39" t="s">
        <v>663</v>
      </c>
      <c r="N612" s="33" t="str">
        <f t="shared" si="87"/>
        <v>Primary Crushing - Mining 33kV Switch Room 1-Panel K04 Bus Section - Single Line Diagram</v>
      </c>
      <c r="O612" s="134"/>
      <c r="P612" s="134"/>
      <c r="Q612" s="33" t="str">
        <f>IFERROR(VLOOKUP(PPE_PH1_CDDL[[#This Row],[RDMC Document Number]],[3]Docs!$B:$F,4,0),"No Placeholder Yet")</f>
        <v>RES - Reserved Placeholder</v>
      </c>
      <c r="R612" s="33" t="str">
        <f>IFERROR(VLOOKUP(PPE_PH1_CDDL[[#This Row],[RDMC Document Number]],[3]Docs!$B:$F,5,0),"No Placeholder Yet")</f>
        <v>Pending</v>
      </c>
      <c r="S612" s="137">
        <f t="shared" si="88"/>
        <v>0</v>
      </c>
      <c r="T612" s="162" t="s">
        <v>1220</v>
      </c>
      <c r="U612" s="39"/>
      <c r="V612" s="126">
        <v>46188</v>
      </c>
      <c r="W612" s="39" t="s">
        <v>1233</v>
      </c>
      <c r="X612" s="39" t="s">
        <v>663</v>
      </c>
      <c r="Y612" s="39"/>
      <c r="Z612" s="39"/>
      <c r="AA612" s="39"/>
      <c r="AB612" s="152" t="s">
        <v>3165</v>
      </c>
    </row>
    <row r="613" spans="1:28" ht="21.75" customHeight="1" x14ac:dyDescent="0.25">
      <c r="A613" s="162" t="s">
        <v>30</v>
      </c>
      <c r="B613" s="162" t="s">
        <v>31</v>
      </c>
      <c r="C613" s="162">
        <v>6286</v>
      </c>
      <c r="D613" s="162" t="s">
        <v>52</v>
      </c>
      <c r="E613" s="162" t="s">
        <v>662</v>
      </c>
      <c r="F613" s="128" t="s">
        <v>184</v>
      </c>
      <c r="G613" s="162" t="s">
        <v>35</v>
      </c>
      <c r="H613" s="39" t="str">
        <f t="shared" si="78"/>
        <v>6105AK124-6286-ESLD-0010</v>
      </c>
      <c r="I613" s="39" t="str">
        <f t="shared" si="85"/>
        <v>Q24050972-03-6286-E-SLD-0010</v>
      </c>
      <c r="J613" s="39"/>
      <c r="K613" s="33" t="str">
        <f>VLOOKUP(C613,'PPE WBS Codes'!$E$3:$F$79,2,0)</f>
        <v>Primary Crushing</v>
      </c>
      <c r="L613" s="39" t="s">
        <v>1237</v>
      </c>
      <c r="M613" s="39" t="s">
        <v>663</v>
      </c>
      <c r="N613" s="33" t="str">
        <f t="shared" si="87"/>
        <v>Primary Crushing - Mining 33kV Switch Room 1-Panel K01 &amp; K08 Feeders - Single Line Diagram</v>
      </c>
      <c r="O613" s="134"/>
      <c r="P613" s="134"/>
      <c r="Q613" s="33" t="str">
        <f>IFERROR(VLOOKUP(PPE_PH1_CDDL[[#This Row],[RDMC Document Number]],[3]Docs!$B:$F,4,0),"No Placeholder Yet")</f>
        <v>RES - Reserved Placeholder</v>
      </c>
      <c r="R613" s="33" t="str">
        <f>IFERROR(VLOOKUP(PPE_PH1_CDDL[[#This Row],[RDMC Document Number]],[3]Docs!$B:$F,5,0),"No Placeholder Yet")</f>
        <v>Pending</v>
      </c>
      <c r="S613" s="137">
        <f t="shared" si="88"/>
        <v>0</v>
      </c>
      <c r="T613" s="162" t="s">
        <v>1220</v>
      </c>
      <c r="U613" s="39"/>
      <c r="V613" s="126">
        <v>46188</v>
      </c>
      <c r="W613" s="39" t="s">
        <v>1233</v>
      </c>
      <c r="X613" s="39" t="s">
        <v>663</v>
      </c>
      <c r="Y613" s="39"/>
      <c r="Z613" s="39"/>
      <c r="AA613" s="39"/>
      <c r="AB613" s="152" t="s">
        <v>3165</v>
      </c>
    </row>
    <row r="614" spans="1:28" ht="21.75" customHeight="1" x14ac:dyDescent="0.25">
      <c r="A614" s="162" t="s">
        <v>30</v>
      </c>
      <c r="B614" s="162" t="s">
        <v>31</v>
      </c>
      <c r="C614" s="162">
        <v>6286</v>
      </c>
      <c r="D614" s="162" t="s">
        <v>52</v>
      </c>
      <c r="E614" s="162" t="s">
        <v>662</v>
      </c>
      <c r="F614" s="174" t="s">
        <v>187</v>
      </c>
      <c r="G614" s="162" t="s">
        <v>35</v>
      </c>
      <c r="H614" s="39" t="str">
        <f t="shared" si="78"/>
        <v>6105AK124-6286-ESLD-0011</v>
      </c>
      <c r="I614" s="39" t="str">
        <f t="shared" si="85"/>
        <v>Q24050972-03-6286-E-SLD-0011</v>
      </c>
      <c r="J614" s="162"/>
      <c r="K614" s="33" t="str">
        <f>VLOOKUP(C614,'PPE WBS Codes'!$E$3:$F$79,2,0)</f>
        <v>Primary Crushing</v>
      </c>
      <c r="L614" s="162" t="s">
        <v>1238</v>
      </c>
      <c r="M614" s="162" t="s">
        <v>663</v>
      </c>
      <c r="N614" s="33" t="str">
        <f t="shared" si="87"/>
        <v>Primary Crushing - Mining 33kV Switch Room 1-Panel K03 &amp; K06 Incomer Feeders - Single Line Diagram</v>
      </c>
      <c r="O614" s="175"/>
      <c r="P614" s="175"/>
      <c r="Q614" s="33" t="str">
        <f>IFERROR(VLOOKUP(PPE_PH1_CDDL[[#This Row],[RDMC Document Number]],[3]Docs!$B:$F,4,0),"No Placeholder Yet")</f>
        <v>RES - Reserved Placeholder</v>
      </c>
      <c r="R614" s="33" t="str">
        <f>IFERROR(VLOOKUP(PPE_PH1_CDDL[[#This Row],[RDMC Document Number]],[3]Docs!$B:$F,5,0),"No Placeholder Yet")</f>
        <v>Pending</v>
      </c>
      <c r="S614" s="137">
        <f t="shared" si="88"/>
        <v>0</v>
      </c>
      <c r="T614" s="162" t="s">
        <v>1220</v>
      </c>
      <c r="U614" s="162"/>
      <c r="V614" s="178">
        <v>46157</v>
      </c>
      <c r="W614" s="39" t="s">
        <v>1233</v>
      </c>
      <c r="X614" s="162" t="s">
        <v>663</v>
      </c>
      <c r="Y614" s="162"/>
      <c r="Z614" s="162"/>
      <c r="AA614" s="39"/>
      <c r="AB614" s="152" t="s">
        <v>3165</v>
      </c>
    </row>
    <row r="615" spans="1:28" ht="21.75" customHeight="1" x14ac:dyDescent="0.25">
      <c r="A615" s="162" t="s">
        <v>30</v>
      </c>
      <c r="B615" s="162" t="s">
        <v>31</v>
      </c>
      <c r="C615" s="162">
        <v>6286</v>
      </c>
      <c r="D615" s="162" t="s">
        <v>1169</v>
      </c>
      <c r="E615" s="162" t="s">
        <v>321</v>
      </c>
      <c r="F615" s="174" t="s">
        <v>34</v>
      </c>
      <c r="G615" s="162">
        <v>0</v>
      </c>
      <c r="H615" s="39" t="str">
        <f t="shared" si="78"/>
        <v>6105AK124-6286-CLAY-0001</v>
      </c>
      <c r="I615" s="39" t="str">
        <f t="shared" si="85"/>
        <v>Q24050972-03-6286-C-LAY-0001</v>
      </c>
      <c r="J615" s="162" t="s">
        <v>686</v>
      </c>
      <c r="K615" s="33" t="str">
        <f>VLOOKUP(C615,'PPE WBS Codes'!$E$3:$F$79,2,0)</f>
        <v>Primary Crushing</v>
      </c>
      <c r="L615" s="162" t="s">
        <v>1240</v>
      </c>
      <c r="M615" s="162" t="s">
        <v>1184</v>
      </c>
      <c r="N615" s="33" t="str">
        <f>K615&amp;" - "&amp;L615&amp;" - "&amp;M615&amp;" - "&amp;J615</f>
        <v>Primary Crushing - 33/220 kV  switchyard - Bulk Eartworks Layout - Sht.1 of 1</v>
      </c>
      <c r="O615" s="174" t="s">
        <v>1241</v>
      </c>
      <c r="P615" s="175">
        <v>46167</v>
      </c>
      <c r="Q615" s="33" t="str">
        <f>IFERROR(VLOOKUP(PPE_PH1_CDDL[[#This Row],[RDMC Document Number]],[3]Docs!$B:$F,4,0),"No Placeholder Yet")</f>
        <v>IFC - Issued for Construction</v>
      </c>
      <c r="R615" s="33" t="str">
        <f>IFERROR(VLOOKUP(PPE_PH1_CDDL[[#This Row],[RDMC Document Number]],[3]Docs!$B:$F,5,0),"No Placeholder Yet")</f>
        <v>Pending</v>
      </c>
      <c r="S615" s="137">
        <f t="shared" si="88"/>
        <v>0.66670000000000007</v>
      </c>
      <c r="T615" s="162" t="s">
        <v>91</v>
      </c>
      <c r="U615" s="162"/>
      <c r="V615" s="178"/>
      <c r="W615" s="162" t="s">
        <v>1240</v>
      </c>
      <c r="X615" s="162" t="s">
        <v>90</v>
      </c>
      <c r="Y615" s="162"/>
      <c r="Z615" s="162"/>
      <c r="AA615" s="39"/>
      <c r="AB615" s="152" t="s">
        <v>3165</v>
      </c>
    </row>
    <row r="616" spans="1:28" ht="21.75" customHeight="1" x14ac:dyDescent="0.25">
      <c r="A616" s="162" t="s">
        <v>30</v>
      </c>
      <c r="B616" s="162" t="s">
        <v>31</v>
      </c>
      <c r="C616" s="162">
        <v>6286</v>
      </c>
      <c r="D616" s="162" t="s">
        <v>1169</v>
      </c>
      <c r="E616" s="39" t="s">
        <v>659</v>
      </c>
      <c r="F616" s="128" t="s">
        <v>34</v>
      </c>
      <c r="G616" s="162">
        <v>0</v>
      </c>
      <c r="H616" s="39" t="str">
        <f t="shared" si="78"/>
        <v>6105AK124-6286-CSEC-0001</v>
      </c>
      <c r="I616" s="39" t="str">
        <f t="shared" si="85"/>
        <v>Q24050972-03-6286-C-SEC-0001</v>
      </c>
      <c r="J616" s="162" t="s">
        <v>686</v>
      </c>
      <c r="K616" s="33" t="str">
        <f>VLOOKUP(C616,'PPE WBS Codes'!$E$3:$F$79,2,0)</f>
        <v>Primary Crushing</v>
      </c>
      <c r="L616" s="39" t="s">
        <v>1240</v>
      </c>
      <c r="M616" s="39" t="s">
        <v>1197</v>
      </c>
      <c r="N616" s="33" t="str">
        <f>K616&amp;" - "&amp;L616&amp;" - "&amp;M616&amp;" - "&amp;J616</f>
        <v>Primary Crushing - 33/220 kV  switchyard - Bulk Eartworks Profile Layout - Sht.1 of 1</v>
      </c>
      <c r="O616" s="128" t="s">
        <v>1242</v>
      </c>
      <c r="P616" s="134">
        <v>46167</v>
      </c>
      <c r="Q616" s="33" t="str">
        <f>IFERROR(VLOOKUP(PPE_PH1_CDDL[[#This Row],[RDMC Document Number]],[3]Docs!$B:$F,4,0),"No Placeholder Yet")</f>
        <v>IFC - Issued for Construction</v>
      </c>
      <c r="R616" s="33" t="str">
        <f>IFERROR(VLOOKUP(PPE_PH1_CDDL[[#This Row],[RDMC Document Number]],[3]Docs!$B:$F,5,0),"No Placeholder Yet")</f>
        <v>Pending</v>
      </c>
      <c r="S616" s="137">
        <f t="shared" ref="S616:S626" si="89">IF(AND(O616&lt;&gt;"",P616&lt;&gt;"",R616="Approved"),100%,
 IF(AND(O616&lt;&gt;"",P616&lt;&gt;""),66.67%,
 IF(O616&lt;&gt;"",33.33%,
 0)))</f>
        <v>0.66670000000000007</v>
      </c>
      <c r="T616" s="162" t="s">
        <v>91</v>
      </c>
      <c r="U616" s="39"/>
      <c r="V616" s="178"/>
      <c r="W616" s="39" t="s">
        <v>1243</v>
      </c>
      <c r="X616" s="39" t="s">
        <v>1199</v>
      </c>
      <c r="Y616" s="39"/>
      <c r="Z616" s="39"/>
      <c r="AA616" s="39"/>
      <c r="AB616" s="152" t="s">
        <v>3165</v>
      </c>
    </row>
    <row r="617" spans="1:28" ht="21.75" customHeight="1" x14ac:dyDescent="0.25">
      <c r="A617" s="162" t="s">
        <v>30</v>
      </c>
      <c r="B617" s="162" t="s">
        <v>31</v>
      </c>
      <c r="C617" s="162">
        <v>6286</v>
      </c>
      <c r="D617" s="162" t="s">
        <v>1169</v>
      </c>
      <c r="E617" s="39" t="s">
        <v>659</v>
      </c>
      <c r="F617" s="128" t="s">
        <v>46</v>
      </c>
      <c r="G617" s="162">
        <v>0</v>
      </c>
      <c r="H617" s="39" t="str">
        <f t="shared" si="78"/>
        <v>6105AK124-6286-CSEC-0002</v>
      </c>
      <c r="I617" s="39" t="str">
        <f t="shared" si="85"/>
        <v>Q24050972-03-6286-C-SEC-0002</v>
      </c>
      <c r="J617" s="162" t="s">
        <v>1244</v>
      </c>
      <c r="K617" s="33" t="str">
        <f>VLOOKUP(C617,'PPE WBS Codes'!$E$3:$F$79,2,0)</f>
        <v>Primary Crushing</v>
      </c>
      <c r="L617" s="39" t="s">
        <v>1240</v>
      </c>
      <c r="M617" s="39" t="s">
        <v>1245</v>
      </c>
      <c r="N617" s="33" t="str">
        <f>K617&amp;" - "&amp;L617&amp;" - "&amp;M617&amp;" - "&amp;J617</f>
        <v>Primary Crushing - 33/220 kV  switchyard - Bulk Eartworks Profile Sections  - Sht.1 of 3</v>
      </c>
      <c r="O617" s="128" t="s">
        <v>1242</v>
      </c>
      <c r="P617" s="134">
        <v>46169</v>
      </c>
      <c r="Q617" s="33" t="str">
        <f>IFERROR(VLOOKUP(PPE_PH1_CDDL[[#This Row],[RDMC Document Number]],[3]Docs!$B:$F,4,0),"No Placeholder Yet")</f>
        <v>IFC - Issued for Construction</v>
      </c>
      <c r="R617" s="33" t="str">
        <f>IFERROR(VLOOKUP(PPE_PH1_CDDL[[#This Row],[RDMC Document Number]],[3]Docs!$B:$F,5,0),"No Placeholder Yet")</f>
        <v>Pending</v>
      </c>
      <c r="S617" s="137">
        <f t="shared" si="89"/>
        <v>0.66670000000000007</v>
      </c>
      <c r="T617" s="162" t="s">
        <v>91</v>
      </c>
      <c r="U617" s="39"/>
      <c r="V617" s="178"/>
      <c r="W617" s="39" t="s">
        <v>1243</v>
      </c>
      <c r="X617" s="39" t="s">
        <v>1199</v>
      </c>
      <c r="Y617" s="39"/>
      <c r="Z617" s="39"/>
      <c r="AA617" s="39"/>
      <c r="AB617" s="152" t="s">
        <v>3165</v>
      </c>
    </row>
    <row r="618" spans="1:28" ht="21.75" customHeight="1" x14ac:dyDescent="0.25">
      <c r="A618" s="162" t="s">
        <v>30</v>
      </c>
      <c r="B618" s="162" t="s">
        <v>31</v>
      </c>
      <c r="C618" s="162">
        <v>6286</v>
      </c>
      <c r="D618" s="162" t="s">
        <v>1169</v>
      </c>
      <c r="E618" s="39" t="s">
        <v>659</v>
      </c>
      <c r="F618" s="128" t="s">
        <v>48</v>
      </c>
      <c r="G618" s="162">
        <v>0</v>
      </c>
      <c r="H618" s="39" t="str">
        <f t="shared" ref="H618:H681" si="90">A618&amp;B618&amp;"-"&amp;C618&amp;"-"&amp;D618&amp;E618&amp;"-"&amp;F618</f>
        <v>6105AK124-6286-CSEC-0003</v>
      </c>
      <c r="I618" s="39" t="str">
        <f t="shared" si="85"/>
        <v>Q24050972-03-6286-C-SEC-0003</v>
      </c>
      <c r="J618" s="162" t="s">
        <v>1246</v>
      </c>
      <c r="K618" s="33" t="str">
        <f>VLOOKUP(C618,'PPE WBS Codes'!$E$3:$F$79,2,0)</f>
        <v>Primary Crushing</v>
      </c>
      <c r="L618" s="39" t="s">
        <v>1240</v>
      </c>
      <c r="M618" s="39" t="s">
        <v>1198</v>
      </c>
      <c r="N618" s="33" t="str">
        <f>K618&amp;" - "&amp;L618&amp;" - "&amp;M618&amp;" - "&amp;J618</f>
        <v>Primary Crushing - 33/220 kV  switchyard - Bulk Eartworks Profile Sections - Sht.2 of 3</v>
      </c>
      <c r="O618" s="128" t="s">
        <v>1242</v>
      </c>
      <c r="P618" s="134">
        <v>46167</v>
      </c>
      <c r="Q618" s="33" t="str">
        <f>IFERROR(VLOOKUP(PPE_PH1_CDDL[[#This Row],[RDMC Document Number]],[3]Docs!$B:$F,4,0),"No Placeholder Yet")</f>
        <v>IFC - Issued for Construction</v>
      </c>
      <c r="R618" s="33" t="str">
        <f>IFERROR(VLOOKUP(PPE_PH1_CDDL[[#This Row],[RDMC Document Number]],[3]Docs!$B:$F,5,0),"No Placeholder Yet")</f>
        <v>Pending</v>
      </c>
      <c r="S618" s="137">
        <f t="shared" si="89"/>
        <v>0.66670000000000007</v>
      </c>
      <c r="T618" s="162" t="s">
        <v>91</v>
      </c>
      <c r="U618" s="39"/>
      <c r="V618" s="178"/>
      <c r="W618" s="39" t="s">
        <v>1243</v>
      </c>
      <c r="X618" s="39" t="s">
        <v>1199</v>
      </c>
      <c r="Y618" s="39"/>
      <c r="Z618" s="39"/>
      <c r="AA618" s="39"/>
      <c r="AB618" s="152" t="s">
        <v>3165</v>
      </c>
    </row>
    <row r="619" spans="1:28" ht="21.75" customHeight="1" x14ac:dyDescent="0.25">
      <c r="A619" s="162" t="s">
        <v>30</v>
      </c>
      <c r="B619" s="162" t="s">
        <v>31</v>
      </c>
      <c r="C619" s="162">
        <v>6286</v>
      </c>
      <c r="D619" s="162" t="s">
        <v>1169</v>
      </c>
      <c r="E619" s="39" t="s">
        <v>659</v>
      </c>
      <c r="F619" s="174" t="s">
        <v>50</v>
      </c>
      <c r="G619" s="162">
        <v>0</v>
      </c>
      <c r="H619" s="39" t="str">
        <f t="shared" si="90"/>
        <v>6105AK124-6286-CSEC-0004</v>
      </c>
      <c r="I619" s="39" t="str">
        <f t="shared" si="85"/>
        <v>Q24050972-03-6286-C-SEC-0004</v>
      </c>
      <c r="J619" s="162" t="s">
        <v>1247</v>
      </c>
      <c r="K619" s="33" t="str">
        <f>VLOOKUP(C619,'PPE WBS Codes'!$E$3:$F$79,2,0)</f>
        <v>Primary Crushing</v>
      </c>
      <c r="L619" s="162" t="s">
        <v>1240</v>
      </c>
      <c r="M619" s="162" t="s">
        <v>1198</v>
      </c>
      <c r="N619" s="33" t="str">
        <f>K619&amp;" - "&amp;L619&amp;" - "&amp;M619&amp;" - "&amp;J619</f>
        <v>Primary Crushing - 33/220 kV  switchyard - Bulk Eartworks Profile Sections - Sht.3 of 3</v>
      </c>
      <c r="O619" s="174" t="s">
        <v>1242</v>
      </c>
      <c r="P619" s="175">
        <v>46167</v>
      </c>
      <c r="Q619" s="33" t="str">
        <f>IFERROR(VLOOKUP(PPE_PH1_CDDL[[#This Row],[RDMC Document Number]],[3]Docs!$B:$F,4,0),"No Placeholder Yet")</f>
        <v>IFC - Issued for Construction</v>
      </c>
      <c r="R619" s="33" t="str">
        <f>IFERROR(VLOOKUP(PPE_PH1_CDDL[[#This Row],[RDMC Document Number]],[3]Docs!$B:$F,5,0),"No Placeholder Yet")</f>
        <v>Pending</v>
      </c>
      <c r="S619" s="137">
        <f t="shared" si="89"/>
        <v>0.66670000000000007</v>
      </c>
      <c r="T619" s="162" t="s">
        <v>91</v>
      </c>
      <c r="U619" s="162"/>
      <c r="V619" s="178"/>
      <c r="W619" s="39" t="s">
        <v>1243</v>
      </c>
      <c r="X619" s="39" t="s">
        <v>1199</v>
      </c>
      <c r="Y619" s="162"/>
      <c r="Z619" s="162"/>
      <c r="AA619" s="39"/>
      <c r="AB619" s="152" t="s">
        <v>3165</v>
      </c>
    </row>
    <row r="620" spans="1:28" ht="21.75" customHeight="1" x14ac:dyDescent="0.25">
      <c r="A620" s="179" t="s">
        <v>30</v>
      </c>
      <c r="B620" s="179" t="s">
        <v>31</v>
      </c>
      <c r="C620" s="179" t="s">
        <v>4</v>
      </c>
      <c r="D620" s="162" t="s">
        <v>52</v>
      </c>
      <c r="E620" s="162" t="s">
        <v>342</v>
      </c>
      <c r="F620" s="174" t="s">
        <v>34</v>
      </c>
      <c r="G620" s="162" t="s">
        <v>35</v>
      </c>
      <c r="H620" s="39" t="str">
        <f t="shared" si="90"/>
        <v>6105AK124-0000-ELST-0001</v>
      </c>
      <c r="I620" s="39" t="str">
        <f t="shared" si="85"/>
        <v>Q24050972-03-0000-E-LST-0001</v>
      </c>
      <c r="J620" s="162"/>
      <c r="K620" s="33" t="s">
        <v>36</v>
      </c>
      <c r="L620" s="162" t="s">
        <v>1248</v>
      </c>
      <c r="M620" s="162" t="s">
        <v>1077</v>
      </c>
      <c r="N620" s="33" t="str">
        <f t="shared" ref="N620:N683" si="91">K620&amp;" - "&amp;L620&amp;" - "&amp;M620</f>
        <v>General - RDMC Phase 1 – Spare Parts Planning Register - List</v>
      </c>
      <c r="O620" s="175"/>
      <c r="P620" s="175"/>
      <c r="Q620" s="33" t="str">
        <f>IFERROR(VLOOKUP(PPE_PH1_CDDL[[#This Row],[RDMC Document Number]],[3]Docs!$B:$F,4,0),"No Placeholder Yet")</f>
        <v>RES - Reserved Placeholder</v>
      </c>
      <c r="R620" s="33" t="str">
        <f>IFERROR(VLOOKUP(PPE_PH1_CDDL[[#This Row],[RDMC Document Number]],[3]Docs!$B:$F,5,0),"No Placeholder Yet")</f>
        <v>Pending</v>
      </c>
      <c r="S620" s="163">
        <f t="shared" si="89"/>
        <v>0</v>
      </c>
      <c r="T620" s="162" t="s">
        <v>71</v>
      </c>
      <c r="U620" s="162"/>
      <c r="V620" s="178">
        <v>46157</v>
      </c>
      <c r="W620" s="162" t="s">
        <v>1249</v>
      </c>
      <c r="X620" s="162" t="s">
        <v>1077</v>
      </c>
      <c r="Y620" s="162"/>
      <c r="Z620" s="162"/>
      <c r="AA620" s="39"/>
      <c r="AB620" s="152" t="s">
        <v>3165</v>
      </c>
    </row>
    <row r="621" spans="1:28" ht="21.75" customHeight="1" x14ac:dyDescent="0.25">
      <c r="A621" s="37" t="s">
        <v>30</v>
      </c>
      <c r="B621" s="37" t="s">
        <v>31</v>
      </c>
      <c r="C621" s="39">
        <v>6200</v>
      </c>
      <c r="D621" s="39" t="s">
        <v>52</v>
      </c>
      <c r="E621" s="162" t="s">
        <v>250</v>
      </c>
      <c r="F621" s="174" t="s">
        <v>34</v>
      </c>
      <c r="G621" s="39" t="s">
        <v>35</v>
      </c>
      <c r="H621" s="39" t="str">
        <f t="shared" si="90"/>
        <v>6105AK124-6200-EGAD-0001</v>
      </c>
      <c r="I621" s="39" t="str">
        <f t="shared" si="85"/>
        <v>Q24050972-03-6200-E-GAD-0001</v>
      </c>
      <c r="J621" s="162"/>
      <c r="K621" s="33" t="str">
        <f>VLOOKUP(C621,'PPE WBS Codes'!$E$3:$F$79,2,0)</f>
        <v>On-Site Power Supply and Transmission</v>
      </c>
      <c r="L621" s="162" t="s">
        <v>1162</v>
      </c>
      <c r="M621" s="162" t="s">
        <v>1163</v>
      </c>
      <c r="N621" s="33" t="str">
        <f t="shared" si="91"/>
        <v>On-Site Power Supply and Transmission - Main Consumer Intake Power Complex - Auxiliary Power General Arrangement</v>
      </c>
      <c r="O621" s="175"/>
      <c r="P621" s="175"/>
      <c r="Q621" s="33" t="str">
        <f>IFERROR(VLOOKUP(PPE_PH1_CDDL[[#This Row],[RDMC Document Number]],[3]Docs!$B:$F,4,0),"No Placeholder Yet")</f>
        <v>RES - Reserved Placeholder</v>
      </c>
      <c r="R621" s="33" t="str">
        <f>IFERROR(VLOOKUP(PPE_PH1_CDDL[[#This Row],[RDMC Document Number]],[3]Docs!$B:$F,5,0),"No Placeholder Yet")</f>
        <v>Pending</v>
      </c>
      <c r="S621" s="137">
        <f t="shared" si="89"/>
        <v>0</v>
      </c>
      <c r="T621" s="162" t="s">
        <v>190</v>
      </c>
      <c r="U621" s="162"/>
      <c r="V621" s="178">
        <v>46188</v>
      </c>
      <c r="W621" s="162" t="s">
        <v>1162</v>
      </c>
      <c r="X621" s="162" t="s">
        <v>1250</v>
      </c>
      <c r="Y621" s="162"/>
      <c r="Z621" s="162"/>
      <c r="AA621" s="39"/>
      <c r="AB621" s="152" t="s">
        <v>3165</v>
      </c>
    </row>
    <row r="622" spans="1:28" ht="21.75" customHeight="1" x14ac:dyDescent="0.25">
      <c r="A622" s="37" t="s">
        <v>30</v>
      </c>
      <c r="B622" s="37" t="s">
        <v>31</v>
      </c>
      <c r="C622" s="39">
        <v>6200</v>
      </c>
      <c r="D622" s="39" t="s">
        <v>35</v>
      </c>
      <c r="E622" s="39" t="s">
        <v>700</v>
      </c>
      <c r="F622" s="128" t="s">
        <v>34</v>
      </c>
      <c r="G622" s="39" t="s">
        <v>35</v>
      </c>
      <c r="H622" s="39" t="str">
        <f t="shared" si="90"/>
        <v>6105AK124-6200-ASTD-0001</v>
      </c>
      <c r="I622" s="39" t="str">
        <f t="shared" si="85"/>
        <v>Q24050972-03-6200-A-STD-0001</v>
      </c>
      <c r="J622" s="39"/>
      <c r="K622" s="33" t="str">
        <f>VLOOKUP(C622,'PPE WBS Codes'!$E$3:$F$79,2,0)</f>
        <v>On-Site Power Supply and Transmission</v>
      </c>
      <c r="L622" s="39" t="s">
        <v>1251</v>
      </c>
      <c r="M622" s="39" t="s">
        <v>1252</v>
      </c>
      <c r="N622" s="33" t="str">
        <f t="shared" si="91"/>
        <v>On-Site Power Supply and Transmission - Main Consumer Sub Station Yard Stormwater Drainage - Building Design</v>
      </c>
      <c r="O622" s="134"/>
      <c r="P622" s="134"/>
      <c r="Q622" s="33" t="str">
        <f>IFERROR(VLOOKUP(PPE_PH1_CDDL[[#This Row],[RDMC Document Number]],[3]Docs!$B:$F,4,0),"No Placeholder Yet")</f>
        <v>RES - Reserved Placeholder</v>
      </c>
      <c r="R622" s="33" t="str">
        <f>IFERROR(VLOOKUP(PPE_PH1_CDDL[[#This Row],[RDMC Document Number]],[3]Docs!$B:$F,5,0),"No Placeholder Yet")</f>
        <v>Pending</v>
      </c>
      <c r="S622" s="137">
        <f t="shared" si="89"/>
        <v>0</v>
      </c>
      <c r="T622" s="39" t="s">
        <v>1119</v>
      </c>
      <c r="U622" s="39"/>
      <c r="V622" s="178"/>
      <c r="W622" s="39" t="s">
        <v>1253</v>
      </c>
      <c r="X622" s="39" t="s">
        <v>1252</v>
      </c>
      <c r="Y622" s="39"/>
      <c r="Z622" s="39"/>
      <c r="AA622" s="39"/>
      <c r="AB622" s="152" t="s">
        <v>3165</v>
      </c>
    </row>
    <row r="623" spans="1:28" ht="21.75" customHeight="1" x14ac:dyDescent="0.25">
      <c r="A623" s="37" t="s">
        <v>30</v>
      </c>
      <c r="B623" s="37" t="s">
        <v>31</v>
      </c>
      <c r="C623" s="39">
        <v>6200</v>
      </c>
      <c r="D623" s="39" t="s">
        <v>35</v>
      </c>
      <c r="E623" s="39" t="s">
        <v>700</v>
      </c>
      <c r="F623" s="128" t="s">
        <v>46</v>
      </c>
      <c r="G623" s="39" t="s">
        <v>35</v>
      </c>
      <c r="H623" s="39" t="str">
        <f t="shared" si="90"/>
        <v>6105AK124-6200-ASTD-0002</v>
      </c>
      <c r="I623" s="39" t="str">
        <f t="shared" si="85"/>
        <v>Q24050972-03-6200-A-STD-0002</v>
      </c>
      <c r="J623" s="39"/>
      <c r="K623" s="33" t="str">
        <f>VLOOKUP(C623,'PPE WBS Codes'!$E$3:$F$79,2,0)</f>
        <v>On-Site Power Supply and Transmission</v>
      </c>
      <c r="L623" s="39" t="s">
        <v>1254</v>
      </c>
      <c r="M623" s="39" t="s">
        <v>1252</v>
      </c>
      <c r="N623" s="33" t="str">
        <f t="shared" si="91"/>
        <v>On-Site Power Supply and Transmission - Main Consumer Sub Station Yard Underground Utility Piping - Building Design</v>
      </c>
      <c r="O623" s="134"/>
      <c r="P623" s="134"/>
      <c r="Q623" s="33" t="str">
        <f>IFERROR(VLOOKUP(PPE_PH1_CDDL[[#This Row],[RDMC Document Number]],[3]Docs!$B:$F,4,0),"No Placeholder Yet")</f>
        <v>RES - Reserved Placeholder</v>
      </c>
      <c r="R623" s="33" t="str">
        <f>IFERROR(VLOOKUP(PPE_PH1_CDDL[[#This Row],[RDMC Document Number]],[3]Docs!$B:$F,5,0),"No Placeholder Yet")</f>
        <v>Pending</v>
      </c>
      <c r="S623" s="137">
        <f t="shared" si="89"/>
        <v>0</v>
      </c>
      <c r="T623" s="39" t="s">
        <v>1119</v>
      </c>
      <c r="U623" s="39"/>
      <c r="V623" s="178"/>
      <c r="W623" s="39" t="s">
        <v>1253</v>
      </c>
      <c r="X623" s="39" t="s">
        <v>1252</v>
      </c>
      <c r="Y623" s="39"/>
      <c r="Z623" s="39"/>
      <c r="AA623" s="39"/>
      <c r="AB623" s="152" t="s">
        <v>3165</v>
      </c>
    </row>
    <row r="624" spans="1:28" ht="21.75" customHeight="1" x14ac:dyDescent="0.25">
      <c r="A624" s="37" t="s">
        <v>30</v>
      </c>
      <c r="B624" s="37" t="s">
        <v>31</v>
      </c>
      <c r="C624" s="39">
        <v>6200</v>
      </c>
      <c r="D624" s="162" t="s">
        <v>35</v>
      </c>
      <c r="E624" s="162" t="s">
        <v>700</v>
      </c>
      <c r="F624" s="174" t="s">
        <v>48</v>
      </c>
      <c r="G624" s="162" t="s">
        <v>35</v>
      </c>
      <c r="H624" s="39" t="str">
        <f t="shared" si="90"/>
        <v>6105AK124-6200-ASTD-0003</v>
      </c>
      <c r="I624" s="39" t="str">
        <f t="shared" si="85"/>
        <v>Q24050972-03-6200-A-STD-0003</v>
      </c>
      <c r="J624" s="162"/>
      <c r="K624" s="33" t="str">
        <f>VLOOKUP(C624,'PPE WBS Codes'!$E$3:$F$79,2,0)</f>
        <v>On-Site Power Supply and Transmission</v>
      </c>
      <c r="L624" s="162" t="s">
        <v>1255</v>
      </c>
      <c r="M624" s="162" t="s">
        <v>1252</v>
      </c>
      <c r="N624" s="33" t="str">
        <f t="shared" si="91"/>
        <v>On-Site Power Supply and Transmission -  Control Room and Ablution Facilities for Main Consumer Sub Station Yard - Building Design</v>
      </c>
      <c r="O624" s="175"/>
      <c r="P624" s="175"/>
      <c r="Q624" s="33" t="str">
        <f>IFERROR(VLOOKUP(PPE_PH1_CDDL[[#This Row],[RDMC Document Number]],[3]Docs!$B:$F,4,0),"No Placeholder Yet")</f>
        <v>RES - Reserved Placeholder</v>
      </c>
      <c r="R624" s="33" t="str">
        <f>IFERROR(VLOOKUP(PPE_PH1_CDDL[[#This Row],[RDMC Document Number]],[3]Docs!$B:$F,5,0),"No Placeholder Yet")</f>
        <v>Pending</v>
      </c>
      <c r="S624" s="137">
        <f t="shared" si="89"/>
        <v>0</v>
      </c>
      <c r="T624" s="162" t="s">
        <v>1119</v>
      </c>
      <c r="U624" s="162"/>
      <c r="V624" s="178"/>
      <c r="W624" s="162" t="s">
        <v>1256</v>
      </c>
      <c r="X624" s="162" t="s">
        <v>1252</v>
      </c>
      <c r="Y624" s="162"/>
      <c r="Z624" s="162"/>
      <c r="AA624" s="39"/>
      <c r="AB624" s="152" t="s">
        <v>3165</v>
      </c>
    </row>
    <row r="625" spans="1:28" ht="21.75" customHeight="1" x14ac:dyDescent="0.25">
      <c r="A625" s="33" t="s">
        <v>30</v>
      </c>
      <c r="B625" s="33" t="s">
        <v>31</v>
      </c>
      <c r="C625" s="39">
        <v>6200</v>
      </c>
      <c r="D625" s="39" t="s">
        <v>32</v>
      </c>
      <c r="E625" s="39" t="s">
        <v>394</v>
      </c>
      <c r="F625" s="128" t="s">
        <v>34</v>
      </c>
      <c r="G625" s="39" t="s">
        <v>35</v>
      </c>
      <c r="H625" s="39" t="str">
        <f t="shared" si="90"/>
        <v>6105AK124-6200-BPHL-0001</v>
      </c>
      <c r="I625" s="39" t="str">
        <f t="shared" si="85"/>
        <v>Q24050972-03-6200-B-PHL-0001</v>
      </c>
      <c r="J625" s="39"/>
      <c r="K625" s="33" t="str">
        <f>VLOOKUP(C625,'PPE WBS Codes'!$E$3:$F$79,2,0)</f>
        <v>On-Site Power Supply and Transmission</v>
      </c>
      <c r="L625" s="39" t="s">
        <v>1257</v>
      </c>
      <c r="M625" s="39" t="s">
        <v>1258</v>
      </c>
      <c r="N625" s="33" t="str">
        <f t="shared" si="91"/>
        <v>On-Site Power Supply and Transmission - On-Site Power Supply and Transmission - Control Philosophy</v>
      </c>
      <c r="O625" s="134"/>
      <c r="P625" s="134"/>
      <c r="Q625" s="33" t="str">
        <f>IFERROR(VLOOKUP(PPE_PH1_CDDL[[#This Row],[RDMC Document Number]],[3]Docs!$B:$F,4,0),"No Placeholder Yet")</f>
        <v>RES - Reserved Placeholder</v>
      </c>
      <c r="R625" s="33" t="str">
        <f>IFERROR(VLOOKUP(PPE_PH1_CDDL[[#This Row],[RDMC Document Number]],[3]Docs!$B:$F,5,0),"No Placeholder Yet")</f>
        <v>Pending</v>
      </c>
      <c r="S625" s="137">
        <f t="shared" si="89"/>
        <v>0</v>
      </c>
      <c r="T625" s="39" t="s">
        <v>1119</v>
      </c>
      <c r="U625" s="39"/>
      <c r="V625" s="178"/>
      <c r="W625" s="39" t="s">
        <v>1259</v>
      </c>
      <c r="X625" s="39" t="s">
        <v>1258</v>
      </c>
      <c r="Y625" s="39"/>
      <c r="Z625" s="39"/>
      <c r="AA625" s="39"/>
      <c r="AB625" s="152" t="s">
        <v>3165</v>
      </c>
    </row>
    <row r="626" spans="1:28" ht="21.75" customHeight="1" x14ac:dyDescent="0.25">
      <c r="A626" s="33" t="s">
        <v>30</v>
      </c>
      <c r="B626" s="33" t="s">
        <v>31</v>
      </c>
      <c r="C626" s="39">
        <v>6200</v>
      </c>
      <c r="D626" s="39" t="s">
        <v>32</v>
      </c>
      <c r="E626" s="162" t="s">
        <v>394</v>
      </c>
      <c r="F626" s="174" t="s">
        <v>46</v>
      </c>
      <c r="G626" s="162" t="s">
        <v>35</v>
      </c>
      <c r="H626" s="39" t="str">
        <f t="shared" si="90"/>
        <v>6105AK124-6200-BPHL-0002</v>
      </c>
      <c r="I626" s="39" t="str">
        <f t="shared" si="85"/>
        <v>Q24050972-03-6200-B-PHL-0002</v>
      </c>
      <c r="J626" s="162"/>
      <c r="K626" s="33" t="str">
        <f>VLOOKUP(C626,'PPE WBS Codes'!$E$3:$F$79,2,0)</f>
        <v>On-Site Power Supply and Transmission</v>
      </c>
      <c r="L626" s="162" t="s">
        <v>1257</v>
      </c>
      <c r="M626" s="162" t="s">
        <v>1260</v>
      </c>
      <c r="N626" s="33" t="str">
        <f t="shared" si="91"/>
        <v>On-Site Power Supply and Transmission - On-Site Power Supply and Transmission - Synchronization Philosophy</v>
      </c>
      <c r="O626" s="175"/>
      <c r="P626" s="175"/>
      <c r="Q626" s="33" t="str">
        <f>IFERROR(VLOOKUP(PPE_PH1_CDDL[[#This Row],[RDMC Document Number]],[3]Docs!$B:$F,4,0),"No Placeholder Yet")</f>
        <v>RES - Reserved Placeholder</v>
      </c>
      <c r="R626" s="33" t="str">
        <f>IFERROR(VLOOKUP(PPE_PH1_CDDL[[#This Row],[RDMC Document Number]],[3]Docs!$B:$F,5,0),"No Placeholder Yet")</f>
        <v>Pending</v>
      </c>
      <c r="S626" s="137">
        <f t="shared" si="89"/>
        <v>0</v>
      </c>
      <c r="T626" s="162" t="s">
        <v>1119</v>
      </c>
      <c r="U626" s="162"/>
      <c r="V626" s="178"/>
      <c r="W626" s="162" t="s">
        <v>1261</v>
      </c>
      <c r="X626" s="162" t="s">
        <v>1260</v>
      </c>
      <c r="Y626" s="162"/>
      <c r="Z626" s="162"/>
      <c r="AA626" s="39"/>
      <c r="AB626" s="152" t="s">
        <v>3165</v>
      </c>
    </row>
    <row r="627" spans="1:28" ht="21.75" customHeight="1" x14ac:dyDescent="0.25">
      <c r="A627" s="33" t="s">
        <v>30</v>
      </c>
      <c r="B627" s="33" t="s">
        <v>31</v>
      </c>
      <c r="C627" s="39">
        <v>6200</v>
      </c>
      <c r="D627" s="39" t="s">
        <v>32</v>
      </c>
      <c r="E627" s="162" t="s">
        <v>73</v>
      </c>
      <c r="F627" s="174" t="s">
        <v>34</v>
      </c>
      <c r="G627" s="162" t="s">
        <v>35</v>
      </c>
      <c r="H627" s="39" t="str">
        <f t="shared" si="90"/>
        <v>6105AK124-6200-BDBD-0001</v>
      </c>
      <c r="I627" s="39" t="str">
        <f t="shared" si="85"/>
        <v>Q24050972-03-6200-B-DBD-0001</v>
      </c>
      <c r="J627" s="162"/>
      <c r="K627" s="33" t="str">
        <f>VLOOKUP(C627,'PPE WBS Codes'!$E$3:$F$79,2,0)</f>
        <v>On-Site Power Supply and Transmission</v>
      </c>
      <c r="L627" s="162" t="s">
        <v>1262</v>
      </c>
      <c r="M627" s="162" t="s">
        <v>1263</v>
      </c>
      <c r="N627" s="33" t="str">
        <f t="shared" si="91"/>
        <v>On-Site Power Supply and Transmission - Concentrator 33 kV Main Consumer SS Project Package - Design Criteria / Basis of Design</v>
      </c>
      <c r="O627" s="175"/>
      <c r="P627" s="175"/>
      <c r="Q627" s="33" t="str">
        <f>IFERROR(VLOOKUP(PPE_PH1_CDDL[[#This Row],[RDMC Document Number]],[3]Docs!$B:$F,4,0),"No Placeholder Yet")</f>
        <v>RES - Reserved Placeholder</v>
      </c>
      <c r="R627" s="33" t="str">
        <f>IFERROR(VLOOKUP(PPE_PH1_CDDL[[#This Row],[RDMC Document Number]],[3]Docs!$B:$F,5,0),"No Placeholder Yet")</f>
        <v>Pending</v>
      </c>
      <c r="S627" s="137">
        <f t="shared" ref="S627" si="92">IF(AND(O627&lt;&gt;"",P627&lt;&gt;"",R627="Approved"),100%,
 IF(AND(O627&lt;&gt;"",P627&lt;&gt;""),66.67%,
 IF(O627&lt;&gt;"",33.33%,
 0)))</f>
        <v>0</v>
      </c>
      <c r="T627" s="162" t="s">
        <v>1119</v>
      </c>
      <c r="U627" s="162"/>
      <c r="V627" s="178"/>
      <c r="W627" s="162" t="s">
        <v>1259</v>
      </c>
      <c r="X627" s="162" t="s">
        <v>75</v>
      </c>
      <c r="Y627" s="162"/>
      <c r="Z627" s="162"/>
      <c r="AA627" s="39"/>
      <c r="AB627" s="152" t="s">
        <v>3165</v>
      </c>
    </row>
    <row r="628" spans="1:28" ht="21.75" customHeight="1" x14ac:dyDescent="0.25">
      <c r="A628" s="33" t="s">
        <v>30</v>
      </c>
      <c r="B628" s="33" t="s">
        <v>31</v>
      </c>
      <c r="C628" s="39">
        <v>6200</v>
      </c>
      <c r="D628" s="39" t="s">
        <v>32</v>
      </c>
      <c r="E628" s="162" t="s">
        <v>700</v>
      </c>
      <c r="F628" s="174" t="s">
        <v>34</v>
      </c>
      <c r="G628" s="162" t="s">
        <v>35</v>
      </c>
      <c r="H628" s="39" t="str">
        <f t="shared" si="90"/>
        <v>6105AK124-6200-BSTD-0001</v>
      </c>
      <c r="I628" s="39" t="str">
        <f t="shared" si="85"/>
        <v>Q24050972-03-6200-B-STD-0001</v>
      </c>
      <c r="J628" s="162"/>
      <c r="K628" s="33" t="str">
        <f>VLOOKUP(C628,'PPE WBS Codes'!$E$3:$F$79,2,0)</f>
        <v>On-Site Power Supply and Transmission</v>
      </c>
      <c r="L628" s="162" t="s">
        <v>1262</v>
      </c>
      <c r="M628" s="162" t="s">
        <v>1264</v>
      </c>
      <c r="N628" s="33" t="str">
        <f t="shared" si="91"/>
        <v>On-Site Power Supply and Transmission - Concentrator 33 kV Main Consumer SS Project Package - System Detailed Engineering Design</v>
      </c>
      <c r="O628" s="175"/>
      <c r="P628" s="175"/>
      <c r="Q628" s="33" t="str">
        <f>IFERROR(VLOOKUP(PPE_PH1_CDDL[[#This Row],[RDMC Document Number]],[3]Docs!$B:$F,4,0),"No Placeholder Yet")</f>
        <v>RES - Reserved Placeholder</v>
      </c>
      <c r="R628" s="33" t="str">
        <f>IFERROR(VLOOKUP(PPE_PH1_CDDL[[#This Row],[RDMC Document Number]],[3]Docs!$B:$F,5,0),"No Placeholder Yet")</f>
        <v>Pending</v>
      </c>
      <c r="S628" s="137">
        <f t="shared" ref="S628" si="93">IF(AND(O628&lt;&gt;"",P628&lt;&gt;"",R628="Approved"),100%,
 IF(AND(O628&lt;&gt;"",P628&lt;&gt;""),66.67%,
 IF(O628&lt;&gt;"",33.33%,
 0)))</f>
        <v>0</v>
      </c>
      <c r="T628" s="162" t="s">
        <v>1119</v>
      </c>
      <c r="U628" s="162"/>
      <c r="V628" s="178"/>
      <c r="W628" s="162" t="s">
        <v>1261</v>
      </c>
      <c r="X628" s="162" t="s">
        <v>1264</v>
      </c>
      <c r="Y628" s="162"/>
      <c r="Z628" s="162"/>
      <c r="AA628" s="39"/>
      <c r="AB628" s="152" t="s">
        <v>3165</v>
      </c>
    </row>
    <row r="629" spans="1:28" ht="21.75" customHeight="1" x14ac:dyDescent="0.25">
      <c r="A629" s="33" t="s">
        <v>30</v>
      </c>
      <c r="B629" s="33" t="s">
        <v>31</v>
      </c>
      <c r="C629" s="39">
        <v>6200</v>
      </c>
      <c r="D629" s="39" t="s">
        <v>32</v>
      </c>
      <c r="E629" s="162" t="s">
        <v>1170</v>
      </c>
      <c r="F629" s="174" t="s">
        <v>34</v>
      </c>
      <c r="G629" s="162" t="s">
        <v>35</v>
      </c>
      <c r="H629" s="39" t="str">
        <f t="shared" si="90"/>
        <v>6105AK124-6200-BSPC-0001</v>
      </c>
      <c r="I629" s="39" t="str">
        <f t="shared" si="85"/>
        <v>Q24050972-03-6200-B-SPC-0001</v>
      </c>
      <c r="J629" s="162"/>
      <c r="K629" s="33" t="str">
        <f>VLOOKUP(C629,'PPE WBS Codes'!$E$3:$F$79,2,0)</f>
        <v>On-Site Power Supply and Transmission</v>
      </c>
      <c r="L629" s="162" t="s">
        <v>1262</v>
      </c>
      <c r="M629" s="162" t="s">
        <v>1265</v>
      </c>
      <c r="N629" s="33" t="str">
        <f t="shared" si="91"/>
        <v>On-Site Power Supply and Transmission - Concentrator 33 kV Main Consumer SS Project Package - Functional Design Specification</v>
      </c>
      <c r="O629" s="175"/>
      <c r="P629" s="175"/>
      <c r="Q629" s="33" t="str">
        <f>IFERROR(VLOOKUP(PPE_PH1_CDDL[[#This Row],[RDMC Document Number]],[3]Docs!$B:$F,4,0),"No Placeholder Yet")</f>
        <v>RES - Reserved Placeholder</v>
      </c>
      <c r="R629" s="33" t="str">
        <f>IFERROR(VLOOKUP(PPE_PH1_CDDL[[#This Row],[RDMC Document Number]],[3]Docs!$B:$F,5,0),"No Placeholder Yet")</f>
        <v>Pending</v>
      </c>
      <c r="S629" s="137">
        <f t="shared" ref="S629:S632" si="94">IF(AND(O629&lt;&gt;"",P629&lt;&gt;"",R629="Approved"),100%,
 IF(AND(O629&lt;&gt;"",P629&lt;&gt;""),66.67%,
 IF(O629&lt;&gt;"",33.33%,
 0)))</f>
        <v>0</v>
      </c>
      <c r="T629" s="162" t="s">
        <v>1119</v>
      </c>
      <c r="U629" s="162"/>
      <c r="V629" s="178"/>
      <c r="W629" s="162" t="s">
        <v>1261</v>
      </c>
      <c r="X629" s="162" t="s">
        <v>1265</v>
      </c>
      <c r="Y629" s="162"/>
      <c r="Z629" s="162"/>
      <c r="AA629" s="39"/>
      <c r="AB629" s="152" t="s">
        <v>3165</v>
      </c>
    </row>
    <row r="630" spans="1:28" ht="21.75" customHeight="1" x14ac:dyDescent="0.25">
      <c r="A630" s="37" t="s">
        <v>30</v>
      </c>
      <c r="B630" s="37" t="s">
        <v>31</v>
      </c>
      <c r="C630" s="39">
        <v>6200</v>
      </c>
      <c r="D630" s="162" t="s">
        <v>1169</v>
      </c>
      <c r="E630" s="39" t="s">
        <v>1266</v>
      </c>
      <c r="F630" s="128" t="s">
        <v>34</v>
      </c>
      <c r="G630" s="39" t="s">
        <v>35</v>
      </c>
      <c r="H630" s="39" t="str">
        <f t="shared" si="90"/>
        <v>6105AK124-6200-CCAL-0001</v>
      </c>
      <c r="I630" s="39" t="str">
        <f t="shared" si="85"/>
        <v>Q24050972-03-6200-C-CAL-0001</v>
      </c>
      <c r="J630" s="39"/>
      <c r="K630" s="39" t="s">
        <v>1257</v>
      </c>
      <c r="L630" s="39" t="s">
        <v>1267</v>
      </c>
      <c r="M630" s="39" t="s">
        <v>1268</v>
      </c>
      <c r="N630" s="33" t="str">
        <f t="shared" si="91"/>
        <v>On-Site Power Supply and Transmission - Pipe Racks and Supports for Main Consumer Sub Station Yard - Structure Stress Calculations and Expansion Provisions</v>
      </c>
      <c r="O630" s="134"/>
      <c r="P630" s="134"/>
      <c r="Q630" s="33" t="str">
        <f>IFERROR(VLOOKUP(PPE_PH1_CDDL[[#This Row],[RDMC Document Number]],[3]Docs!$B:$F,4,0),"No Placeholder Yet")</f>
        <v>RES - Reserved Placeholder</v>
      </c>
      <c r="R630" s="33" t="str">
        <f>IFERROR(VLOOKUP(PPE_PH1_CDDL[[#This Row],[RDMC Document Number]],[3]Docs!$B:$F,5,0),"No Placeholder Yet")</f>
        <v>Pending</v>
      </c>
      <c r="S630" s="137">
        <f t="shared" si="94"/>
        <v>0</v>
      </c>
      <c r="T630" s="39" t="s">
        <v>1119</v>
      </c>
      <c r="U630" s="39"/>
      <c r="V630" s="178"/>
      <c r="W630" s="39" t="s">
        <v>1269</v>
      </c>
      <c r="X630" s="39" t="s">
        <v>1270</v>
      </c>
      <c r="Y630" s="39"/>
      <c r="Z630" s="39"/>
      <c r="AA630" s="39"/>
      <c r="AB630" s="152" t="s">
        <v>3165</v>
      </c>
    </row>
    <row r="631" spans="1:28" ht="21.75" customHeight="1" x14ac:dyDescent="0.25">
      <c r="A631" s="37" t="s">
        <v>30</v>
      </c>
      <c r="B631" s="37" t="s">
        <v>31</v>
      </c>
      <c r="C631" s="39">
        <v>6200</v>
      </c>
      <c r="D631" s="162" t="s">
        <v>1169</v>
      </c>
      <c r="E631" s="39" t="s">
        <v>1266</v>
      </c>
      <c r="F631" s="128" t="s">
        <v>46</v>
      </c>
      <c r="G631" s="39" t="s">
        <v>35</v>
      </c>
      <c r="H631" s="39" t="str">
        <f t="shared" si="90"/>
        <v>6105AK124-6200-CCAL-0002</v>
      </c>
      <c r="I631" s="39" t="str">
        <f t="shared" si="85"/>
        <v>Q24050972-03-6200-C-CAL-0002</v>
      </c>
      <c r="J631" s="39"/>
      <c r="K631" s="39" t="s">
        <v>1257</v>
      </c>
      <c r="L631" s="39" t="s">
        <v>1271</v>
      </c>
      <c r="M631" s="39" t="s">
        <v>1268</v>
      </c>
      <c r="N631" s="33" t="str">
        <f t="shared" si="91"/>
        <v>On-Site Power Supply and Transmission - Transfer Bus Gantry for 33kV Mining Sub Station 33kV OHL Supply - Structure Stress Calculations and Expansion Provisions</v>
      </c>
      <c r="O631" s="134"/>
      <c r="P631" s="134"/>
      <c r="Q631" s="33" t="str">
        <f>IFERROR(VLOOKUP(PPE_PH1_CDDL[[#This Row],[RDMC Document Number]],[3]Docs!$B:$F,4,0),"No Placeholder Yet")</f>
        <v>RES - Reserved Placeholder</v>
      </c>
      <c r="R631" s="33" t="str">
        <f>IFERROR(VLOOKUP(PPE_PH1_CDDL[[#This Row],[RDMC Document Number]],[3]Docs!$B:$F,5,0),"No Placeholder Yet")</f>
        <v>Pending</v>
      </c>
      <c r="S631" s="137">
        <f t="shared" si="94"/>
        <v>0</v>
      </c>
      <c r="T631" s="39" t="s">
        <v>1119</v>
      </c>
      <c r="U631" s="39"/>
      <c r="V631" s="178"/>
      <c r="W631" s="39" t="s">
        <v>1272</v>
      </c>
      <c r="X631" s="39" t="s">
        <v>1270</v>
      </c>
      <c r="Y631" s="39"/>
      <c r="Z631" s="39"/>
      <c r="AA631" s="39"/>
      <c r="AB631" s="152" t="s">
        <v>3165</v>
      </c>
    </row>
    <row r="632" spans="1:28" ht="21.75" customHeight="1" x14ac:dyDescent="0.25">
      <c r="A632" s="37" t="s">
        <v>30</v>
      </c>
      <c r="B632" s="37" t="s">
        <v>31</v>
      </c>
      <c r="C632" s="39">
        <v>6200</v>
      </c>
      <c r="D632" s="162" t="s">
        <v>1169</v>
      </c>
      <c r="E632" s="162" t="s">
        <v>1266</v>
      </c>
      <c r="F632" s="174" t="s">
        <v>48</v>
      </c>
      <c r="G632" s="162" t="s">
        <v>35</v>
      </c>
      <c r="H632" s="39" t="str">
        <f t="shared" si="90"/>
        <v>6105AK124-6200-CCAL-0003</v>
      </c>
      <c r="I632" s="39" t="str">
        <f t="shared" si="85"/>
        <v>Q24050972-03-6200-C-CAL-0003</v>
      </c>
      <c r="J632" s="162"/>
      <c r="K632" s="39" t="s">
        <v>1257</v>
      </c>
      <c r="L632" s="162" t="s">
        <v>1273</v>
      </c>
      <c r="M632" s="162" t="s">
        <v>1268</v>
      </c>
      <c r="N632" s="33" t="str">
        <f t="shared" si="91"/>
        <v>On-Site Power Supply and Transmission - Transfer Bus Gantry Termination for 33kV OHL Income from HV Substation - Structure Stress Calculations and Expansion Provisions</v>
      </c>
      <c r="O632" s="175"/>
      <c r="P632" s="175"/>
      <c r="Q632" s="33" t="str">
        <f>IFERROR(VLOOKUP(PPE_PH1_CDDL[[#This Row],[RDMC Document Number]],[3]Docs!$B:$F,4,0),"No Placeholder Yet")</f>
        <v>RES - Reserved Placeholder</v>
      </c>
      <c r="R632" s="33" t="str">
        <f>IFERROR(VLOOKUP(PPE_PH1_CDDL[[#This Row],[RDMC Document Number]],[3]Docs!$B:$F,5,0),"No Placeholder Yet")</f>
        <v>Pending</v>
      </c>
      <c r="S632" s="137">
        <f t="shared" si="94"/>
        <v>0</v>
      </c>
      <c r="T632" s="162" t="s">
        <v>1119</v>
      </c>
      <c r="U632" s="162"/>
      <c r="V632" s="178"/>
      <c r="W632" s="162" t="s">
        <v>1274</v>
      </c>
      <c r="X632" s="162" t="s">
        <v>1270</v>
      </c>
      <c r="Y632" s="162"/>
      <c r="Z632" s="162"/>
      <c r="AA632" s="39"/>
      <c r="AB632" s="152" t="s">
        <v>3165</v>
      </c>
    </row>
    <row r="633" spans="1:28" ht="21.75" customHeight="1" x14ac:dyDescent="0.25">
      <c r="A633" s="37" t="s">
        <v>30</v>
      </c>
      <c r="B633" s="37" t="s">
        <v>31</v>
      </c>
      <c r="C633" s="39">
        <v>6200</v>
      </c>
      <c r="D633" s="162" t="s">
        <v>1169</v>
      </c>
      <c r="E633" s="162" t="s">
        <v>1275</v>
      </c>
      <c r="F633" s="174" t="s">
        <v>34</v>
      </c>
      <c r="G633" s="162" t="s">
        <v>35</v>
      </c>
      <c r="H633" s="39" t="str">
        <f t="shared" si="90"/>
        <v>6105AK124-6200-CDID-0001</v>
      </c>
      <c r="I633" s="39" t="str">
        <f t="shared" si="85"/>
        <v>Q24050972-03-6200-C-DID-0001</v>
      </c>
      <c r="J633" s="162"/>
      <c r="K633" s="39" t="s">
        <v>1257</v>
      </c>
      <c r="L633" s="162" t="s">
        <v>1255</v>
      </c>
      <c r="M633" s="162" t="s">
        <v>1276</v>
      </c>
      <c r="N633" s="33" t="str">
        <f t="shared" si="91"/>
        <v>On-Site Power Supply and Transmission -  Control Room and Ablution Facilities for Main Consumer Sub Station Yard - Ventilation and Air Filtration Systems Design</v>
      </c>
      <c r="O633" s="175"/>
      <c r="P633" s="175"/>
      <c r="Q633" s="33" t="str">
        <f>IFERROR(VLOOKUP(PPE_PH1_CDDL[[#This Row],[RDMC Document Number]],[3]Docs!$B:$F,4,0),"No Placeholder Yet")</f>
        <v>RES - Reserved Placeholder</v>
      </c>
      <c r="R633" s="33" t="str">
        <f>IFERROR(VLOOKUP(PPE_PH1_CDDL[[#This Row],[RDMC Document Number]],[3]Docs!$B:$F,5,0),"No Placeholder Yet")</f>
        <v>Pending</v>
      </c>
      <c r="S633" s="137">
        <f t="shared" ref="S633" si="95">IF(AND(O633&lt;&gt;"",P633&lt;&gt;"",R633="Approved"),100%,
 IF(AND(O633&lt;&gt;"",P633&lt;&gt;""),66.67%,
 IF(O633&lt;&gt;"",33.33%,
 0)))</f>
        <v>0</v>
      </c>
      <c r="T633" s="162" t="s">
        <v>1119</v>
      </c>
      <c r="U633" s="162"/>
      <c r="V633" s="178"/>
      <c r="W633" s="162" t="s">
        <v>1277</v>
      </c>
      <c r="X633" s="162" t="s">
        <v>1278</v>
      </c>
      <c r="Y633" s="162"/>
      <c r="Z633" s="162"/>
      <c r="AA633" s="39"/>
      <c r="AB633" s="152" t="s">
        <v>3165</v>
      </c>
    </row>
    <row r="634" spans="1:28" ht="21.75" customHeight="1" x14ac:dyDescent="0.25">
      <c r="A634" s="37" t="s">
        <v>30</v>
      </c>
      <c r="B634" s="37" t="s">
        <v>31</v>
      </c>
      <c r="C634" s="39">
        <v>6200</v>
      </c>
      <c r="D634" s="162" t="s">
        <v>1169</v>
      </c>
      <c r="E634" s="162" t="s">
        <v>1279</v>
      </c>
      <c r="F634" s="128" t="s">
        <v>34</v>
      </c>
      <c r="G634" s="39" t="s">
        <v>35</v>
      </c>
      <c r="H634" s="39" t="str">
        <f t="shared" si="90"/>
        <v>6105AK124-6200-CFND-0001</v>
      </c>
      <c r="I634" s="39" t="str">
        <f t="shared" ref="I634:I697" si="96">"Q24050972"&amp;"-"&amp;"03"&amp;"-"&amp;C634&amp;"-"&amp;D634&amp;"-"&amp;E634&amp;"-"&amp;F634</f>
        <v>Q24050972-03-6200-C-FND-0001</v>
      </c>
      <c r="J634" s="39"/>
      <c r="K634" s="39" t="s">
        <v>1257</v>
      </c>
      <c r="L634" s="39" t="s">
        <v>1280</v>
      </c>
      <c r="M634" s="39" t="s">
        <v>1281</v>
      </c>
      <c r="N634" s="33" t="str">
        <f t="shared" si="91"/>
        <v>On-Site Power Supply and Transmission - Collection Sump from Bunds for Main Consumer Sub Station Yard - Civil Foundation Design</v>
      </c>
      <c r="O634" s="134"/>
      <c r="P634" s="134"/>
      <c r="Q634" s="33" t="str">
        <f>IFERROR(VLOOKUP(PPE_PH1_CDDL[[#This Row],[RDMC Document Number]],[3]Docs!$B:$F,4,0),"No Placeholder Yet")</f>
        <v>RES - Reserved Placeholder</v>
      </c>
      <c r="R634" s="33" t="str">
        <f>IFERROR(VLOOKUP(PPE_PH1_CDDL[[#This Row],[RDMC Document Number]],[3]Docs!$B:$F,5,0),"No Placeholder Yet")</f>
        <v>Pending</v>
      </c>
      <c r="S634" s="137">
        <f t="shared" ref="S634:S640" si="97">IF(AND(O634&lt;&gt;"",P634&lt;&gt;"",R634="Approved"),100%,
 IF(AND(O634&lt;&gt;"",P634&lt;&gt;""),66.67%,
 IF(O634&lt;&gt;"",33.33%,
 0)))</f>
        <v>0</v>
      </c>
      <c r="T634" s="162" t="s">
        <v>1119</v>
      </c>
      <c r="U634" s="39"/>
      <c r="V634" s="178"/>
      <c r="W634" s="39" t="s">
        <v>1277</v>
      </c>
      <c r="X634" s="39" t="s">
        <v>1281</v>
      </c>
      <c r="Y634" s="39"/>
      <c r="Z634" s="39"/>
      <c r="AA634" s="39"/>
      <c r="AB634" s="152" t="s">
        <v>3165</v>
      </c>
    </row>
    <row r="635" spans="1:28" ht="21.75" customHeight="1" x14ac:dyDescent="0.25">
      <c r="A635" s="37" t="s">
        <v>30</v>
      </c>
      <c r="B635" s="37" t="s">
        <v>31</v>
      </c>
      <c r="C635" s="39">
        <v>6200</v>
      </c>
      <c r="D635" s="162" t="s">
        <v>1169</v>
      </c>
      <c r="E635" s="162" t="s">
        <v>1279</v>
      </c>
      <c r="F635" s="128" t="s">
        <v>46</v>
      </c>
      <c r="G635" s="39" t="s">
        <v>35</v>
      </c>
      <c r="H635" s="39" t="str">
        <f t="shared" si="90"/>
        <v>6105AK124-6200-CFND-0002</v>
      </c>
      <c r="I635" s="39" t="str">
        <f t="shared" si="96"/>
        <v>Q24050972-03-6200-C-FND-0002</v>
      </c>
      <c r="J635" s="39"/>
      <c r="K635" s="39" t="s">
        <v>1257</v>
      </c>
      <c r="L635" s="39" t="s">
        <v>1282</v>
      </c>
      <c r="M635" s="39" t="s">
        <v>1281</v>
      </c>
      <c r="N635" s="33" t="str">
        <f t="shared" si="91"/>
        <v>On-Site Power Supply and Transmission - Cable Racks and Trays for Main Consumer Sub Station Yard - Civil Foundation Design</v>
      </c>
      <c r="O635" s="134"/>
      <c r="P635" s="134"/>
      <c r="Q635" s="33" t="str">
        <f>IFERROR(VLOOKUP(PPE_PH1_CDDL[[#This Row],[RDMC Document Number]],[3]Docs!$B:$F,4,0),"No Placeholder Yet")</f>
        <v>RES - Reserved Placeholder</v>
      </c>
      <c r="R635" s="33" t="str">
        <f>IFERROR(VLOOKUP(PPE_PH1_CDDL[[#This Row],[RDMC Document Number]],[3]Docs!$B:$F,5,0),"No Placeholder Yet")</f>
        <v>Pending</v>
      </c>
      <c r="S635" s="137">
        <f t="shared" si="97"/>
        <v>0</v>
      </c>
      <c r="T635" s="162" t="s">
        <v>1119</v>
      </c>
      <c r="U635" s="39"/>
      <c r="V635" s="178"/>
      <c r="W635" s="39" t="s">
        <v>1277</v>
      </c>
      <c r="X635" s="39" t="s">
        <v>1281</v>
      </c>
      <c r="Y635" s="39"/>
      <c r="Z635" s="39"/>
      <c r="AA635" s="39"/>
      <c r="AB635" s="152" t="s">
        <v>3165</v>
      </c>
    </row>
    <row r="636" spans="1:28" ht="21.75" customHeight="1" x14ac:dyDescent="0.25">
      <c r="A636" s="37" t="s">
        <v>30</v>
      </c>
      <c r="B636" s="37" t="s">
        <v>31</v>
      </c>
      <c r="C636" s="39">
        <v>6200</v>
      </c>
      <c r="D636" s="162" t="s">
        <v>1169</v>
      </c>
      <c r="E636" s="162" t="s">
        <v>1279</v>
      </c>
      <c r="F636" s="128" t="s">
        <v>48</v>
      </c>
      <c r="G636" s="39" t="s">
        <v>35</v>
      </c>
      <c r="H636" s="39" t="str">
        <f t="shared" si="90"/>
        <v>6105AK124-6200-CFND-0003</v>
      </c>
      <c r="I636" s="39" t="str">
        <f t="shared" si="96"/>
        <v>Q24050972-03-6200-C-FND-0003</v>
      </c>
      <c r="J636" s="39"/>
      <c r="K636" s="39" t="s">
        <v>1257</v>
      </c>
      <c r="L636" s="39" t="s">
        <v>1267</v>
      </c>
      <c r="M636" s="39" t="s">
        <v>1283</v>
      </c>
      <c r="N636" s="33" t="str">
        <f t="shared" si="91"/>
        <v>On-Site Power Supply and Transmission - Pipe Racks and Supports for Main Consumer Sub Station Yard - Plinth Design and Layout</v>
      </c>
      <c r="O636" s="134"/>
      <c r="P636" s="134"/>
      <c r="Q636" s="33" t="str">
        <f>IFERROR(VLOOKUP(PPE_PH1_CDDL[[#This Row],[RDMC Document Number]],[3]Docs!$B:$F,4,0),"No Placeholder Yet")</f>
        <v>RES - Reserved Placeholder</v>
      </c>
      <c r="R636" s="33" t="str">
        <f>IFERROR(VLOOKUP(PPE_PH1_CDDL[[#This Row],[RDMC Document Number]],[3]Docs!$B:$F,5,0),"No Placeholder Yet")</f>
        <v>Pending</v>
      </c>
      <c r="S636" s="137">
        <f t="shared" si="97"/>
        <v>0</v>
      </c>
      <c r="T636" s="162" t="s">
        <v>1119</v>
      </c>
      <c r="U636" s="39"/>
      <c r="V636" s="178"/>
      <c r="W636" s="39" t="s">
        <v>1277</v>
      </c>
      <c r="X636" s="39" t="s">
        <v>1283</v>
      </c>
      <c r="Y636" s="39"/>
      <c r="Z636" s="39"/>
      <c r="AA636" s="39"/>
      <c r="AB636" s="152" t="s">
        <v>3165</v>
      </c>
    </row>
    <row r="637" spans="1:28" ht="21.75" customHeight="1" x14ac:dyDescent="0.25">
      <c r="A637" s="37" t="s">
        <v>30</v>
      </c>
      <c r="B637" s="37" t="s">
        <v>31</v>
      </c>
      <c r="C637" s="39">
        <v>6200</v>
      </c>
      <c r="D637" s="162" t="s">
        <v>1169</v>
      </c>
      <c r="E637" s="162" t="s">
        <v>1279</v>
      </c>
      <c r="F637" s="128" t="s">
        <v>50</v>
      </c>
      <c r="G637" s="39" t="s">
        <v>35</v>
      </c>
      <c r="H637" s="39" t="str">
        <f t="shared" si="90"/>
        <v>6105AK124-6200-CFND-0004</v>
      </c>
      <c r="I637" s="39" t="str">
        <f t="shared" si="96"/>
        <v>Q24050972-03-6200-C-FND-0004</v>
      </c>
      <c r="J637" s="39"/>
      <c r="K637" s="39" t="s">
        <v>1257</v>
      </c>
      <c r="L637" s="39" t="s">
        <v>1284</v>
      </c>
      <c r="M637" s="39" t="s">
        <v>1281</v>
      </c>
      <c r="N637" s="33" t="str">
        <f t="shared" si="91"/>
        <v>On-Site Power Supply and Transmission - Perimeter Fencing and Access Control for Main Consumer Sub Station Yard - Civil Foundation Design</v>
      </c>
      <c r="O637" s="134"/>
      <c r="P637" s="134"/>
      <c r="Q637" s="33" t="str">
        <f>IFERROR(VLOOKUP(PPE_PH1_CDDL[[#This Row],[RDMC Document Number]],[3]Docs!$B:$F,4,0),"No Placeholder Yet")</f>
        <v>RES - Reserved Placeholder</v>
      </c>
      <c r="R637" s="33" t="str">
        <f>IFERROR(VLOOKUP(PPE_PH1_CDDL[[#This Row],[RDMC Document Number]],[3]Docs!$B:$F,5,0),"No Placeholder Yet")</f>
        <v>Pending</v>
      </c>
      <c r="S637" s="137">
        <f t="shared" si="97"/>
        <v>0</v>
      </c>
      <c r="T637" s="162" t="s">
        <v>1119</v>
      </c>
      <c r="U637" s="39"/>
      <c r="V637" s="178"/>
      <c r="W637" s="39" t="s">
        <v>1277</v>
      </c>
      <c r="X637" s="39" t="s">
        <v>1281</v>
      </c>
      <c r="Y637" s="39"/>
      <c r="Z637" s="39"/>
      <c r="AA637" s="39"/>
      <c r="AB637" s="152" t="s">
        <v>3165</v>
      </c>
    </row>
    <row r="638" spans="1:28" ht="21.75" customHeight="1" x14ac:dyDescent="0.25">
      <c r="A638" s="37" t="s">
        <v>30</v>
      </c>
      <c r="B638" s="37" t="s">
        <v>31</v>
      </c>
      <c r="C638" s="39">
        <v>6200</v>
      </c>
      <c r="D638" s="162" t="s">
        <v>1169</v>
      </c>
      <c r="E638" s="162" t="s">
        <v>1279</v>
      </c>
      <c r="F638" s="128" t="s">
        <v>101</v>
      </c>
      <c r="G638" s="39" t="s">
        <v>35</v>
      </c>
      <c r="H638" s="39" t="str">
        <f t="shared" si="90"/>
        <v>6105AK124-6200-CFND-0005</v>
      </c>
      <c r="I638" s="39" t="str">
        <f t="shared" si="96"/>
        <v>Q24050972-03-6200-C-FND-0005</v>
      </c>
      <c r="J638" s="39"/>
      <c r="K638" s="39" t="s">
        <v>1257</v>
      </c>
      <c r="L638" s="39" t="s">
        <v>1285</v>
      </c>
      <c r="M638" s="39" t="s">
        <v>1281</v>
      </c>
      <c r="N638" s="33" t="str">
        <f t="shared" si="91"/>
        <v>On-Site Power Supply and Transmission - Small Power and Lighting  for Main Consumer Sub Station Yard - Civil Foundation Design</v>
      </c>
      <c r="O638" s="134"/>
      <c r="P638" s="134"/>
      <c r="Q638" s="33" t="str">
        <f>IFERROR(VLOOKUP(PPE_PH1_CDDL[[#This Row],[RDMC Document Number]],[3]Docs!$B:$F,4,0),"No Placeholder Yet")</f>
        <v>RES - Reserved Placeholder</v>
      </c>
      <c r="R638" s="33" t="str">
        <f>IFERROR(VLOOKUP(PPE_PH1_CDDL[[#This Row],[RDMC Document Number]],[3]Docs!$B:$F,5,0),"No Placeholder Yet")</f>
        <v>Pending</v>
      </c>
      <c r="S638" s="137">
        <f t="shared" si="97"/>
        <v>0</v>
      </c>
      <c r="T638" s="162" t="s">
        <v>1119</v>
      </c>
      <c r="U638" s="39"/>
      <c r="V638" s="178"/>
      <c r="W638" s="39" t="s">
        <v>1277</v>
      </c>
      <c r="X638" s="39" t="s">
        <v>1281</v>
      </c>
      <c r="Y638" s="39"/>
      <c r="Z638" s="39"/>
      <c r="AA638" s="39"/>
      <c r="AB638" s="152" t="s">
        <v>3165</v>
      </c>
    </row>
    <row r="639" spans="1:28" ht="21.75" customHeight="1" x14ac:dyDescent="0.25">
      <c r="A639" s="37" t="s">
        <v>30</v>
      </c>
      <c r="B639" s="37" t="s">
        <v>31</v>
      </c>
      <c r="C639" s="39">
        <v>6200</v>
      </c>
      <c r="D639" s="162" t="s">
        <v>1169</v>
      </c>
      <c r="E639" s="162" t="s">
        <v>1279</v>
      </c>
      <c r="F639" s="128" t="s">
        <v>161</v>
      </c>
      <c r="G639" s="39" t="s">
        <v>35</v>
      </c>
      <c r="H639" s="39" t="str">
        <f t="shared" si="90"/>
        <v>6105AK124-6200-CFND-0006</v>
      </c>
      <c r="I639" s="39" t="str">
        <f t="shared" si="96"/>
        <v>Q24050972-03-6200-C-FND-0006</v>
      </c>
      <c r="J639" s="39"/>
      <c r="K639" s="39" t="s">
        <v>1257</v>
      </c>
      <c r="L639" s="39" t="s">
        <v>1271</v>
      </c>
      <c r="M639" s="39" t="s">
        <v>1281</v>
      </c>
      <c r="N639" s="33" t="str">
        <f t="shared" si="91"/>
        <v>On-Site Power Supply and Transmission - Transfer Bus Gantry for 33kV Mining Sub Station 33kV OHL Supply - Civil Foundation Design</v>
      </c>
      <c r="O639" s="134"/>
      <c r="P639" s="134"/>
      <c r="Q639" s="33" t="str">
        <f>IFERROR(VLOOKUP(PPE_PH1_CDDL[[#This Row],[RDMC Document Number]],[3]Docs!$B:$F,4,0),"No Placeholder Yet")</f>
        <v>RES - Reserved Placeholder</v>
      </c>
      <c r="R639" s="33" t="str">
        <f>IFERROR(VLOOKUP(PPE_PH1_CDDL[[#This Row],[RDMC Document Number]],[3]Docs!$B:$F,5,0),"No Placeholder Yet")</f>
        <v>Pending</v>
      </c>
      <c r="S639" s="137">
        <f t="shared" si="97"/>
        <v>0</v>
      </c>
      <c r="T639" s="162" t="s">
        <v>1119</v>
      </c>
      <c r="U639" s="39"/>
      <c r="V639" s="178"/>
      <c r="W639" s="39" t="s">
        <v>1286</v>
      </c>
      <c r="X639" s="39" t="s">
        <v>1281</v>
      </c>
      <c r="Y639" s="39"/>
      <c r="Z639" s="39"/>
      <c r="AA639" s="39"/>
      <c r="AB639" s="152" t="s">
        <v>3165</v>
      </c>
    </row>
    <row r="640" spans="1:28" ht="21.75" customHeight="1" x14ac:dyDescent="0.25">
      <c r="A640" s="37" t="s">
        <v>30</v>
      </c>
      <c r="B640" s="37" t="s">
        <v>31</v>
      </c>
      <c r="C640" s="39">
        <v>6200</v>
      </c>
      <c r="D640" s="162" t="s">
        <v>1169</v>
      </c>
      <c r="E640" s="162" t="s">
        <v>1279</v>
      </c>
      <c r="F640" s="174" t="s">
        <v>170</v>
      </c>
      <c r="G640" s="162" t="s">
        <v>35</v>
      </c>
      <c r="H640" s="39" t="str">
        <f t="shared" si="90"/>
        <v>6105AK124-6200-CFND-0007</v>
      </c>
      <c r="I640" s="39" t="str">
        <f t="shared" si="96"/>
        <v>Q24050972-03-6200-C-FND-0007</v>
      </c>
      <c r="J640" s="162"/>
      <c r="K640" s="39" t="s">
        <v>1257</v>
      </c>
      <c r="L640" s="162" t="s">
        <v>1273</v>
      </c>
      <c r="M640" s="162" t="s">
        <v>1281</v>
      </c>
      <c r="N640" s="33" t="str">
        <f t="shared" si="91"/>
        <v>On-Site Power Supply and Transmission - Transfer Bus Gantry Termination for 33kV OHL Income from HV Substation - Civil Foundation Design</v>
      </c>
      <c r="O640" s="175"/>
      <c r="P640" s="175"/>
      <c r="Q640" s="33" t="str">
        <f>IFERROR(VLOOKUP(PPE_PH1_CDDL[[#This Row],[RDMC Document Number]],[3]Docs!$B:$F,4,0),"No Placeholder Yet")</f>
        <v>RES - Reserved Placeholder</v>
      </c>
      <c r="R640" s="33" t="str">
        <f>IFERROR(VLOOKUP(PPE_PH1_CDDL[[#This Row],[RDMC Document Number]],[3]Docs!$B:$F,5,0),"No Placeholder Yet")</f>
        <v>Pending</v>
      </c>
      <c r="S640" s="137">
        <f t="shared" si="97"/>
        <v>0</v>
      </c>
      <c r="T640" s="162" t="s">
        <v>1119</v>
      </c>
      <c r="U640" s="162"/>
      <c r="V640" s="178"/>
      <c r="W640" s="162" t="s">
        <v>1274</v>
      </c>
      <c r="X640" s="162" t="s">
        <v>1281</v>
      </c>
      <c r="Y640" s="162"/>
      <c r="Z640" s="162"/>
      <c r="AA640" s="39"/>
      <c r="AB640" s="152" t="s">
        <v>3165</v>
      </c>
    </row>
    <row r="641" spans="1:28" ht="21.75" customHeight="1" x14ac:dyDescent="0.25">
      <c r="A641" s="37" t="s">
        <v>30</v>
      </c>
      <c r="B641" s="37" t="s">
        <v>31</v>
      </c>
      <c r="C641" s="39">
        <v>6200</v>
      </c>
      <c r="D641" s="162" t="s">
        <v>1169</v>
      </c>
      <c r="E641" s="39" t="s">
        <v>250</v>
      </c>
      <c r="F641" s="128" t="s">
        <v>34</v>
      </c>
      <c r="G641" s="39" t="s">
        <v>35</v>
      </c>
      <c r="H641" s="39" t="str">
        <f t="shared" si="90"/>
        <v>6105AK124-6200-CGAD-0001</v>
      </c>
      <c r="I641" s="39" t="str">
        <f t="shared" si="96"/>
        <v>Q24050972-03-6200-C-GAD-0001</v>
      </c>
      <c r="J641" s="39"/>
      <c r="K641" s="39" t="s">
        <v>1257</v>
      </c>
      <c r="L641" s="39" t="s">
        <v>1287</v>
      </c>
      <c r="M641" s="39" t="s">
        <v>1288</v>
      </c>
      <c r="N641" s="33" t="str">
        <f t="shared" si="91"/>
        <v>On-Site Power Supply and Transmission - Terrace Roads and Access-ways for Main Consumer SS - Buildings and Structures GA</v>
      </c>
      <c r="O641" s="134"/>
      <c r="P641" s="134"/>
      <c r="Q641" s="33" t="str">
        <f>IFERROR(VLOOKUP(PPE_PH1_CDDL[[#This Row],[RDMC Document Number]],[3]Docs!$B:$F,4,0),"No Placeholder Yet")</f>
        <v>RES - Reserved Placeholder</v>
      </c>
      <c r="R641" s="33" t="str">
        <f>IFERROR(VLOOKUP(PPE_PH1_CDDL[[#This Row],[RDMC Document Number]],[3]Docs!$B:$F,5,0),"No Placeholder Yet")</f>
        <v>Pending</v>
      </c>
      <c r="S641" s="137">
        <f t="shared" ref="S641:S651" si="98">IF(AND(O641&lt;&gt;"",P641&lt;&gt;"",R641="Approved"),100%,
 IF(AND(O641&lt;&gt;"",P641&lt;&gt;""),66.67%,
 IF(O641&lt;&gt;"",33.33%,
 0)))</f>
        <v>0</v>
      </c>
      <c r="T641" s="162" t="s">
        <v>1119</v>
      </c>
      <c r="U641" s="39"/>
      <c r="V641" s="178"/>
      <c r="W641" s="39" t="s">
        <v>1289</v>
      </c>
      <c r="X641" s="39" t="s">
        <v>1288</v>
      </c>
      <c r="Y641" s="39"/>
      <c r="Z641" s="39"/>
      <c r="AA641" s="39"/>
      <c r="AB641" s="152" t="s">
        <v>3165</v>
      </c>
    </row>
    <row r="642" spans="1:28" ht="21.75" customHeight="1" x14ac:dyDescent="0.25">
      <c r="A642" s="37" t="s">
        <v>30</v>
      </c>
      <c r="B642" s="37" t="s">
        <v>31</v>
      </c>
      <c r="C642" s="39">
        <v>6200</v>
      </c>
      <c r="D642" s="162" t="s">
        <v>1169</v>
      </c>
      <c r="E642" s="39" t="s">
        <v>250</v>
      </c>
      <c r="F642" s="128" t="s">
        <v>46</v>
      </c>
      <c r="G642" s="39" t="s">
        <v>35</v>
      </c>
      <c r="H642" s="39" t="str">
        <f t="shared" si="90"/>
        <v>6105AK124-6200-CGAD-0002</v>
      </c>
      <c r="I642" s="39" t="str">
        <f t="shared" si="96"/>
        <v>Q24050972-03-6200-C-GAD-0002</v>
      </c>
      <c r="J642" s="39"/>
      <c r="K642" s="39" t="s">
        <v>1257</v>
      </c>
      <c r="L642" s="39" t="s">
        <v>1287</v>
      </c>
      <c r="M642" s="39" t="s">
        <v>1290</v>
      </c>
      <c r="N642" s="33" t="str">
        <f t="shared" si="91"/>
        <v>On-Site Power Supply and Transmission - Terrace Roads and Access-ways for Main Consumer SS - Cables, OHL and Fibre Route GA</v>
      </c>
      <c r="O642" s="134"/>
      <c r="P642" s="134"/>
      <c r="Q642" s="33" t="str">
        <f>IFERROR(VLOOKUP(PPE_PH1_CDDL[[#This Row],[RDMC Document Number]],[3]Docs!$B:$F,4,0),"No Placeholder Yet")</f>
        <v>RES - Reserved Placeholder</v>
      </c>
      <c r="R642" s="33" t="str">
        <f>IFERROR(VLOOKUP(PPE_PH1_CDDL[[#This Row],[RDMC Document Number]],[3]Docs!$B:$F,5,0),"No Placeholder Yet")</f>
        <v>Pending</v>
      </c>
      <c r="S642" s="137">
        <f t="shared" si="98"/>
        <v>0</v>
      </c>
      <c r="T642" s="162" t="s">
        <v>1119</v>
      </c>
      <c r="U642" s="39"/>
      <c r="V642" s="178"/>
      <c r="W642" s="39" t="s">
        <v>1291</v>
      </c>
      <c r="X642" s="39" t="s">
        <v>1290</v>
      </c>
      <c r="Y642" s="39"/>
      <c r="Z642" s="39"/>
      <c r="AA642" s="39"/>
      <c r="AB642" s="152" t="s">
        <v>3165</v>
      </c>
    </row>
    <row r="643" spans="1:28" ht="21.75" customHeight="1" x14ac:dyDescent="0.25">
      <c r="A643" s="37" t="s">
        <v>30</v>
      </c>
      <c r="B643" s="37" t="s">
        <v>31</v>
      </c>
      <c r="C643" s="39">
        <v>6200</v>
      </c>
      <c r="D643" s="162" t="s">
        <v>1169</v>
      </c>
      <c r="E643" s="39" t="s">
        <v>250</v>
      </c>
      <c r="F643" s="128" t="s">
        <v>48</v>
      </c>
      <c r="G643" s="39" t="s">
        <v>35</v>
      </c>
      <c r="H643" s="39" t="str">
        <f t="shared" si="90"/>
        <v>6105AK124-6200-CGAD-0003</v>
      </c>
      <c r="I643" s="39" t="str">
        <f t="shared" si="96"/>
        <v>Q24050972-03-6200-C-GAD-0003</v>
      </c>
      <c r="J643" s="39"/>
      <c r="K643" s="39" t="s">
        <v>1257</v>
      </c>
      <c r="L643" s="39" t="s">
        <v>1287</v>
      </c>
      <c r="M643" s="39" t="s">
        <v>1292</v>
      </c>
      <c r="N643" s="33" t="str">
        <f t="shared" si="91"/>
        <v xml:space="preserve">On-Site Power Supply and Transmission - Terrace Roads and Access-ways for Main Consumer SS - Key Emergency Points and Equipment </v>
      </c>
      <c r="O643" s="134"/>
      <c r="P643" s="134"/>
      <c r="Q643" s="33" t="str">
        <f>IFERROR(VLOOKUP(PPE_PH1_CDDL[[#This Row],[RDMC Document Number]],[3]Docs!$B:$F,4,0),"No Placeholder Yet")</f>
        <v>RES - Reserved Placeholder</v>
      </c>
      <c r="R643" s="33" t="str">
        <f>IFERROR(VLOOKUP(PPE_PH1_CDDL[[#This Row],[RDMC Document Number]],[3]Docs!$B:$F,5,0),"No Placeholder Yet")</f>
        <v>Pending</v>
      </c>
      <c r="S643" s="137">
        <f t="shared" si="98"/>
        <v>0</v>
      </c>
      <c r="T643" s="162" t="s">
        <v>1119</v>
      </c>
      <c r="U643" s="39"/>
      <c r="V643" s="178"/>
      <c r="W643" s="39" t="s">
        <v>1291</v>
      </c>
      <c r="X643" s="39" t="s">
        <v>1292</v>
      </c>
      <c r="Y643" s="39"/>
      <c r="Z643" s="39"/>
      <c r="AA643" s="39"/>
      <c r="AB643" s="152" t="s">
        <v>3165</v>
      </c>
    </row>
    <row r="644" spans="1:28" ht="21.75" customHeight="1" x14ac:dyDescent="0.25">
      <c r="A644" s="37" t="s">
        <v>30</v>
      </c>
      <c r="B644" s="37" t="s">
        <v>31</v>
      </c>
      <c r="C644" s="39">
        <v>6200</v>
      </c>
      <c r="D644" s="162" t="s">
        <v>1169</v>
      </c>
      <c r="E644" s="39" t="s">
        <v>250</v>
      </c>
      <c r="F644" s="128" t="s">
        <v>50</v>
      </c>
      <c r="G644" s="39" t="s">
        <v>35</v>
      </c>
      <c r="H644" s="39" t="str">
        <f t="shared" si="90"/>
        <v>6105AK124-6200-CGAD-0004</v>
      </c>
      <c r="I644" s="39" t="str">
        <f t="shared" si="96"/>
        <v>Q24050972-03-6200-C-GAD-0004</v>
      </c>
      <c r="J644" s="39"/>
      <c r="K644" s="39" t="s">
        <v>1257</v>
      </c>
      <c r="L644" s="39" t="s">
        <v>1287</v>
      </c>
      <c r="M644" s="39" t="s">
        <v>1293</v>
      </c>
      <c r="N644" s="33" t="str">
        <f t="shared" si="91"/>
        <v>On-Site Power Supply and Transmission - Terrace Roads and Access-ways for Main Consumer SS - Terrace Equipment GA</v>
      </c>
      <c r="O644" s="134"/>
      <c r="P644" s="134"/>
      <c r="Q644" s="33" t="str">
        <f>IFERROR(VLOOKUP(PPE_PH1_CDDL[[#This Row],[RDMC Document Number]],[3]Docs!$B:$F,4,0),"No Placeholder Yet")</f>
        <v>RES - Reserved Placeholder</v>
      </c>
      <c r="R644" s="33" t="str">
        <f>IFERROR(VLOOKUP(PPE_PH1_CDDL[[#This Row],[RDMC Document Number]],[3]Docs!$B:$F,5,0),"No Placeholder Yet")</f>
        <v>Pending</v>
      </c>
      <c r="S644" s="137">
        <f t="shared" si="98"/>
        <v>0</v>
      </c>
      <c r="T644" s="162" t="s">
        <v>1119</v>
      </c>
      <c r="U644" s="39"/>
      <c r="V644" s="178"/>
      <c r="W644" s="39" t="s">
        <v>1289</v>
      </c>
      <c r="X644" s="39" t="s">
        <v>1293</v>
      </c>
      <c r="Y644" s="39"/>
      <c r="Z644" s="39"/>
      <c r="AA644" s="39"/>
      <c r="AB644" s="152" t="s">
        <v>3165</v>
      </c>
    </row>
    <row r="645" spans="1:28" ht="21.75" customHeight="1" x14ac:dyDescent="0.25">
      <c r="A645" s="37" t="s">
        <v>30</v>
      </c>
      <c r="B645" s="37" t="s">
        <v>31</v>
      </c>
      <c r="C645" s="39">
        <v>6200</v>
      </c>
      <c r="D645" s="162" t="s">
        <v>1169</v>
      </c>
      <c r="E645" s="39" t="s">
        <v>250</v>
      </c>
      <c r="F645" s="128" t="s">
        <v>101</v>
      </c>
      <c r="G645" s="39" t="s">
        <v>35</v>
      </c>
      <c r="H645" s="39" t="str">
        <f t="shared" si="90"/>
        <v>6105AK124-6200-CGAD-0005</v>
      </c>
      <c r="I645" s="39" t="str">
        <f t="shared" si="96"/>
        <v>Q24050972-03-6200-C-GAD-0005</v>
      </c>
      <c r="J645" s="39"/>
      <c r="K645" s="39" t="s">
        <v>1257</v>
      </c>
      <c r="L645" s="39" t="s">
        <v>1287</v>
      </c>
      <c r="M645" s="39" t="s">
        <v>1294</v>
      </c>
      <c r="N645" s="33" t="str">
        <f t="shared" si="91"/>
        <v>On-Site Power Supply and Transmission - Terrace Roads and Access-ways for Main Consumer SS - Disposal Areas General Arrangement</v>
      </c>
      <c r="O645" s="134"/>
      <c r="P645" s="134"/>
      <c r="Q645" s="33" t="str">
        <f>IFERROR(VLOOKUP(PPE_PH1_CDDL[[#This Row],[RDMC Document Number]],[3]Docs!$B:$F,4,0),"No Placeholder Yet")</f>
        <v>RES - Reserved Placeholder</v>
      </c>
      <c r="R645" s="33" t="str">
        <f>IFERROR(VLOOKUP(PPE_PH1_CDDL[[#This Row],[RDMC Document Number]],[3]Docs!$B:$F,5,0),"No Placeholder Yet")</f>
        <v>Pending</v>
      </c>
      <c r="S645" s="137">
        <f t="shared" si="98"/>
        <v>0</v>
      </c>
      <c r="T645" s="162" t="s">
        <v>1119</v>
      </c>
      <c r="U645" s="39"/>
      <c r="V645" s="178"/>
      <c r="W645" s="39" t="s">
        <v>1291</v>
      </c>
      <c r="X645" s="39" t="s">
        <v>1295</v>
      </c>
      <c r="Y645" s="39"/>
      <c r="Z645" s="39"/>
      <c r="AA645" s="39"/>
      <c r="AB645" s="152" t="s">
        <v>3165</v>
      </c>
    </row>
    <row r="646" spans="1:28" ht="21.75" customHeight="1" x14ac:dyDescent="0.25">
      <c r="A646" s="37" t="s">
        <v>30</v>
      </c>
      <c r="B646" s="37" t="s">
        <v>31</v>
      </c>
      <c r="C646" s="39">
        <v>6200</v>
      </c>
      <c r="D646" s="162" t="s">
        <v>1169</v>
      </c>
      <c r="E646" s="39" t="s">
        <v>250</v>
      </c>
      <c r="F646" s="128" t="s">
        <v>161</v>
      </c>
      <c r="G646" s="39" t="s">
        <v>35</v>
      </c>
      <c r="H646" s="39" t="str">
        <f t="shared" si="90"/>
        <v>6105AK124-6200-CGAD-0006</v>
      </c>
      <c r="I646" s="39" t="str">
        <f t="shared" si="96"/>
        <v>Q24050972-03-6200-C-GAD-0006</v>
      </c>
      <c r="J646" s="39"/>
      <c r="K646" s="39" t="s">
        <v>1257</v>
      </c>
      <c r="L646" s="39" t="s">
        <v>1287</v>
      </c>
      <c r="M646" s="39" t="s">
        <v>1296</v>
      </c>
      <c r="N646" s="33" t="str">
        <f t="shared" si="91"/>
        <v>On-Site Power Supply and Transmission - Terrace Roads and Access-ways for Main Consumer SS - Laydown Areas and Temp Buildings GA</v>
      </c>
      <c r="O646" s="134"/>
      <c r="P646" s="134"/>
      <c r="Q646" s="33" t="str">
        <f>IFERROR(VLOOKUP(PPE_PH1_CDDL[[#This Row],[RDMC Document Number]],[3]Docs!$B:$F,4,0),"No Placeholder Yet")</f>
        <v>RES - Reserved Placeholder</v>
      </c>
      <c r="R646" s="33" t="str">
        <f>IFERROR(VLOOKUP(PPE_PH1_CDDL[[#This Row],[RDMC Document Number]],[3]Docs!$B:$F,5,0),"No Placeholder Yet")</f>
        <v>Pending</v>
      </c>
      <c r="S646" s="137">
        <f t="shared" si="98"/>
        <v>0</v>
      </c>
      <c r="T646" s="162" t="s">
        <v>1119</v>
      </c>
      <c r="U646" s="39"/>
      <c r="V646" s="178"/>
      <c r="W646" s="39" t="s">
        <v>1289</v>
      </c>
      <c r="X646" s="39" t="s">
        <v>1297</v>
      </c>
      <c r="Y646" s="39"/>
      <c r="Z646" s="39"/>
      <c r="AA646" s="39"/>
      <c r="AB646" s="152" t="s">
        <v>3165</v>
      </c>
    </row>
    <row r="647" spans="1:28" ht="21.75" customHeight="1" x14ac:dyDescent="0.25">
      <c r="A647" s="37" t="s">
        <v>30</v>
      </c>
      <c r="B647" s="37" t="s">
        <v>31</v>
      </c>
      <c r="C647" s="39">
        <v>6200</v>
      </c>
      <c r="D647" s="162" t="s">
        <v>1169</v>
      </c>
      <c r="E647" s="39" t="s">
        <v>250</v>
      </c>
      <c r="F647" s="128" t="s">
        <v>170</v>
      </c>
      <c r="G647" s="39" t="s">
        <v>35</v>
      </c>
      <c r="H647" s="39" t="str">
        <f t="shared" si="90"/>
        <v>6105AK124-6200-CGAD-0007</v>
      </c>
      <c r="I647" s="39" t="str">
        <f t="shared" si="96"/>
        <v>Q24050972-03-6200-C-GAD-0007</v>
      </c>
      <c r="J647" s="39"/>
      <c r="K647" s="39" t="s">
        <v>1257</v>
      </c>
      <c r="L647" s="39" t="s">
        <v>1287</v>
      </c>
      <c r="M647" s="39" t="s">
        <v>1298</v>
      </c>
      <c r="N647" s="33" t="str">
        <f t="shared" si="91"/>
        <v>On-Site Power Supply and Transmission - Terrace Roads and Access-ways for Main Consumer SS - Stormwater and Effluent System Design</v>
      </c>
      <c r="O647" s="134"/>
      <c r="P647" s="134"/>
      <c r="Q647" s="33" t="str">
        <f>IFERROR(VLOOKUP(PPE_PH1_CDDL[[#This Row],[RDMC Document Number]],[3]Docs!$B:$F,4,0),"No Placeholder Yet")</f>
        <v>RES - Reserved Placeholder</v>
      </c>
      <c r="R647" s="33" t="str">
        <f>IFERROR(VLOOKUP(PPE_PH1_CDDL[[#This Row],[RDMC Document Number]],[3]Docs!$B:$F,5,0),"No Placeholder Yet")</f>
        <v>Pending</v>
      </c>
      <c r="S647" s="137">
        <f t="shared" si="98"/>
        <v>0</v>
      </c>
      <c r="T647" s="162" t="s">
        <v>1119</v>
      </c>
      <c r="U647" s="39"/>
      <c r="V647" s="178"/>
      <c r="W647" s="39" t="s">
        <v>1291</v>
      </c>
      <c r="X647" s="141" t="s">
        <v>1299</v>
      </c>
      <c r="Y647" s="39"/>
      <c r="Z647" s="39"/>
      <c r="AA647" s="39"/>
      <c r="AB647" s="152" t="s">
        <v>3165</v>
      </c>
    </row>
    <row r="648" spans="1:28" ht="21.75" customHeight="1" x14ac:dyDescent="0.25">
      <c r="A648" s="37" t="s">
        <v>30</v>
      </c>
      <c r="B648" s="37" t="s">
        <v>31</v>
      </c>
      <c r="C648" s="39">
        <v>6200</v>
      </c>
      <c r="D648" s="162" t="s">
        <v>1169</v>
      </c>
      <c r="E648" s="39" t="s">
        <v>250</v>
      </c>
      <c r="F648" s="128" t="s">
        <v>108</v>
      </c>
      <c r="G648" s="39" t="s">
        <v>35</v>
      </c>
      <c r="H648" s="39" t="str">
        <f t="shared" si="90"/>
        <v>6105AK124-6200-CGAD-0008</v>
      </c>
      <c r="I648" s="39" t="str">
        <f t="shared" si="96"/>
        <v>Q24050972-03-6200-C-GAD-0008</v>
      </c>
      <c r="J648" s="39"/>
      <c r="K648" s="39" t="s">
        <v>1257</v>
      </c>
      <c r="L648" s="39" t="s">
        <v>1287</v>
      </c>
      <c r="M648" s="39" t="s">
        <v>1300</v>
      </c>
      <c r="N648" s="33" t="str">
        <f t="shared" si="91"/>
        <v>On-Site Power Supply and Transmission - Terrace Roads and Access-ways for Main Consumer SS - Lighting Design and Layout GA</v>
      </c>
      <c r="O648" s="134"/>
      <c r="P648" s="134"/>
      <c r="Q648" s="33" t="str">
        <f>IFERROR(VLOOKUP(PPE_PH1_CDDL[[#This Row],[RDMC Document Number]],[3]Docs!$B:$F,4,0),"No Placeholder Yet")</f>
        <v>RES - Reserved Placeholder</v>
      </c>
      <c r="R648" s="33" t="str">
        <f>IFERROR(VLOOKUP(PPE_PH1_CDDL[[#This Row],[RDMC Document Number]],[3]Docs!$B:$F,5,0),"No Placeholder Yet")</f>
        <v>Pending</v>
      </c>
      <c r="S648" s="137">
        <f t="shared" si="98"/>
        <v>0</v>
      </c>
      <c r="T648" s="162" t="s">
        <v>1119</v>
      </c>
      <c r="U648" s="39"/>
      <c r="V648" s="178"/>
      <c r="W648" s="39" t="s">
        <v>1291</v>
      </c>
      <c r="X648" s="39" t="s">
        <v>1301</v>
      </c>
      <c r="Y648" s="39"/>
      <c r="Z648" s="39"/>
      <c r="AA648" s="39"/>
      <c r="AB648" s="152" t="s">
        <v>3165</v>
      </c>
    </row>
    <row r="649" spans="1:28" ht="21.75" customHeight="1" x14ac:dyDescent="0.25">
      <c r="A649" s="37" t="s">
        <v>30</v>
      </c>
      <c r="B649" s="37" t="s">
        <v>31</v>
      </c>
      <c r="C649" s="39">
        <v>6200</v>
      </c>
      <c r="D649" s="162" t="s">
        <v>1169</v>
      </c>
      <c r="E649" s="39" t="s">
        <v>250</v>
      </c>
      <c r="F649" s="128" t="s">
        <v>184</v>
      </c>
      <c r="G649" s="39" t="s">
        <v>35</v>
      </c>
      <c r="H649" s="39" t="str">
        <f t="shared" si="90"/>
        <v>6105AK124-6200-CGAD-0010</v>
      </c>
      <c r="I649" s="39" t="str">
        <f t="shared" si="96"/>
        <v>Q24050972-03-6200-C-GAD-0010</v>
      </c>
      <c r="J649" s="39"/>
      <c r="K649" s="39" t="s">
        <v>1257</v>
      </c>
      <c r="L649" s="39" t="s">
        <v>1251</v>
      </c>
      <c r="M649" s="39" t="s">
        <v>1288</v>
      </c>
      <c r="N649" s="33" t="str">
        <f t="shared" si="91"/>
        <v>On-Site Power Supply and Transmission - Main Consumer Sub Station Yard Stormwater Drainage - Buildings and Structures GA</v>
      </c>
      <c r="O649" s="134"/>
      <c r="P649" s="134"/>
      <c r="Q649" s="33" t="str">
        <f>IFERROR(VLOOKUP(PPE_PH1_CDDL[[#This Row],[RDMC Document Number]],[3]Docs!$B:$F,4,0),"No Placeholder Yet")</f>
        <v>RES - Reserved Placeholder</v>
      </c>
      <c r="R649" s="33" t="str">
        <f>IFERROR(VLOOKUP(PPE_PH1_CDDL[[#This Row],[RDMC Document Number]],[3]Docs!$B:$F,5,0),"No Placeholder Yet")</f>
        <v>Pending</v>
      </c>
      <c r="S649" s="137">
        <f t="shared" si="98"/>
        <v>0</v>
      </c>
      <c r="T649" s="162" t="s">
        <v>1119</v>
      </c>
      <c r="U649" s="39"/>
      <c r="V649" s="178"/>
      <c r="W649" s="39" t="s">
        <v>1269</v>
      </c>
      <c r="X649" s="39" t="s">
        <v>1288</v>
      </c>
      <c r="Y649" s="39"/>
      <c r="Z649" s="39"/>
      <c r="AA649" s="39"/>
      <c r="AB649" s="152" t="s">
        <v>3165</v>
      </c>
    </row>
    <row r="650" spans="1:28" ht="21.75" customHeight="1" x14ac:dyDescent="0.25">
      <c r="A650" s="37" t="s">
        <v>30</v>
      </c>
      <c r="B650" s="37" t="s">
        <v>31</v>
      </c>
      <c r="C650" s="39">
        <v>6200</v>
      </c>
      <c r="D650" s="162" t="s">
        <v>1169</v>
      </c>
      <c r="E650" s="39" t="s">
        <v>250</v>
      </c>
      <c r="F650" s="128" t="s">
        <v>187</v>
      </c>
      <c r="G650" s="39" t="s">
        <v>35</v>
      </c>
      <c r="H650" s="39" t="str">
        <f t="shared" si="90"/>
        <v>6105AK124-6200-CGAD-0011</v>
      </c>
      <c r="I650" s="39" t="str">
        <f t="shared" si="96"/>
        <v>Q24050972-03-6200-C-GAD-0011</v>
      </c>
      <c r="J650" s="39"/>
      <c r="K650" s="39" t="s">
        <v>1257</v>
      </c>
      <c r="L650" s="39" t="s">
        <v>1251</v>
      </c>
      <c r="M650" s="39" t="s">
        <v>1293</v>
      </c>
      <c r="N650" s="33" t="str">
        <f t="shared" si="91"/>
        <v>On-Site Power Supply and Transmission - Main Consumer Sub Station Yard Stormwater Drainage - Terrace Equipment GA</v>
      </c>
      <c r="O650" s="134"/>
      <c r="P650" s="134"/>
      <c r="Q650" s="33" t="str">
        <f>IFERROR(VLOOKUP(PPE_PH1_CDDL[[#This Row],[RDMC Document Number]],[3]Docs!$B:$F,4,0),"No Placeholder Yet")</f>
        <v>RES - Reserved Placeholder</v>
      </c>
      <c r="R650" s="33" t="str">
        <f>IFERROR(VLOOKUP(PPE_PH1_CDDL[[#This Row],[RDMC Document Number]],[3]Docs!$B:$F,5,0),"No Placeholder Yet")</f>
        <v>Pending</v>
      </c>
      <c r="S650" s="137">
        <f t="shared" si="98"/>
        <v>0</v>
      </c>
      <c r="T650" s="162" t="s">
        <v>1119</v>
      </c>
      <c r="U650" s="39"/>
      <c r="V650" s="178"/>
      <c r="W650" s="39" t="s">
        <v>1269</v>
      </c>
      <c r="X650" s="39" t="s">
        <v>1293</v>
      </c>
      <c r="Y650" s="39"/>
      <c r="Z650" s="39"/>
      <c r="AA650" s="39"/>
      <c r="AB650" s="152" t="s">
        <v>3165</v>
      </c>
    </row>
    <row r="651" spans="1:28" ht="21.75" customHeight="1" x14ac:dyDescent="0.25">
      <c r="A651" s="37" t="s">
        <v>30</v>
      </c>
      <c r="B651" s="37" t="s">
        <v>31</v>
      </c>
      <c r="C651" s="39">
        <v>6200</v>
      </c>
      <c r="D651" s="162" t="s">
        <v>1169</v>
      </c>
      <c r="E651" s="162" t="s">
        <v>250</v>
      </c>
      <c r="F651" s="174" t="s">
        <v>213</v>
      </c>
      <c r="G651" s="162" t="s">
        <v>35</v>
      </c>
      <c r="H651" s="39" t="str">
        <f t="shared" si="90"/>
        <v>6105AK124-6200-CGAD-0012</v>
      </c>
      <c r="I651" s="39" t="str">
        <f t="shared" si="96"/>
        <v>Q24050972-03-6200-C-GAD-0012</v>
      </c>
      <c r="J651" s="162"/>
      <c r="K651" s="39" t="s">
        <v>1257</v>
      </c>
      <c r="L651" s="162" t="s">
        <v>1251</v>
      </c>
      <c r="M651" s="162" t="s">
        <v>1302</v>
      </c>
      <c r="N651" s="33" t="str">
        <f t="shared" si="91"/>
        <v>On-Site Power Supply and Transmission - Main Consumer Sub Station Yard Stormwater Drainage - Pipe Routing General Arrangement</v>
      </c>
      <c r="O651" s="175"/>
      <c r="P651" s="175"/>
      <c r="Q651" s="33" t="str">
        <f>IFERROR(VLOOKUP(PPE_PH1_CDDL[[#This Row],[RDMC Document Number]],[3]Docs!$B:$F,4,0),"No Placeholder Yet")</f>
        <v>RES - Reserved Placeholder</v>
      </c>
      <c r="R651" s="33" t="str">
        <f>IFERROR(VLOOKUP(PPE_PH1_CDDL[[#This Row],[RDMC Document Number]],[3]Docs!$B:$F,5,0),"No Placeholder Yet")</f>
        <v>Pending</v>
      </c>
      <c r="S651" s="137">
        <f t="shared" si="98"/>
        <v>0</v>
      </c>
      <c r="T651" s="162" t="s">
        <v>1119</v>
      </c>
      <c r="U651" s="162"/>
      <c r="V651" s="178"/>
      <c r="W651" s="162" t="s">
        <v>1269</v>
      </c>
      <c r="X651" s="162" t="s">
        <v>183</v>
      </c>
      <c r="Y651" s="162"/>
      <c r="Z651" s="162"/>
      <c r="AA651" s="39"/>
      <c r="AB651" s="152" t="s">
        <v>3165</v>
      </c>
    </row>
    <row r="652" spans="1:28" ht="21.75" customHeight="1" x14ac:dyDescent="0.25">
      <c r="A652" s="37" t="s">
        <v>30</v>
      </c>
      <c r="B652" s="37" t="s">
        <v>31</v>
      </c>
      <c r="C652" s="39">
        <v>6200</v>
      </c>
      <c r="D652" s="162" t="s">
        <v>1169</v>
      </c>
      <c r="E652" s="162" t="s">
        <v>250</v>
      </c>
      <c r="F652" s="128" t="s">
        <v>217</v>
      </c>
      <c r="G652" s="39" t="s">
        <v>35</v>
      </c>
      <c r="H652" s="39" t="str">
        <f t="shared" si="90"/>
        <v>6105AK124-6200-CGAD-0014</v>
      </c>
      <c r="I652" s="39" t="str">
        <f t="shared" si="96"/>
        <v>Q24050972-03-6200-C-GAD-0014</v>
      </c>
      <c r="J652" s="39"/>
      <c r="K652" s="39" t="s">
        <v>1257</v>
      </c>
      <c r="L652" s="39" t="s">
        <v>1251</v>
      </c>
      <c r="M652" s="39" t="s">
        <v>1303</v>
      </c>
      <c r="N652" s="33" t="str">
        <f t="shared" si="91"/>
        <v>On-Site Power Supply and Transmission - Main Consumer Sub Station Yard Stormwater Drainage - Roads, Pathways, Offloading Areas and Fences GA</v>
      </c>
      <c r="O652" s="134"/>
      <c r="P652" s="134"/>
      <c r="Q652" s="33" t="str">
        <f>IFERROR(VLOOKUP(PPE_PH1_CDDL[[#This Row],[RDMC Document Number]],[3]Docs!$B:$F,4,0),"No Placeholder Yet")</f>
        <v>RES - Reserved Placeholder</v>
      </c>
      <c r="R652" s="33" t="str">
        <f>IFERROR(VLOOKUP(PPE_PH1_CDDL[[#This Row],[RDMC Document Number]],[3]Docs!$B:$F,5,0),"No Placeholder Yet")</f>
        <v>Pending</v>
      </c>
      <c r="S652" s="137">
        <f t="shared" ref="S652:S658" si="99">IF(AND(O652&lt;&gt;"",P652&lt;&gt;"",R652="Approved"),100%,
 IF(AND(O652&lt;&gt;"",P652&lt;&gt;""),66.67%,
 IF(O652&lt;&gt;"",33.33%,
 0)))</f>
        <v>0</v>
      </c>
      <c r="T652" s="162" t="s">
        <v>1119</v>
      </c>
      <c r="U652" s="39"/>
      <c r="V652" s="178"/>
      <c r="W652" s="39" t="s">
        <v>1269</v>
      </c>
      <c r="X652" s="39" t="s">
        <v>1304</v>
      </c>
      <c r="Y652" s="39"/>
      <c r="Z652" s="39"/>
      <c r="AA652" s="39"/>
      <c r="AB652" s="152" t="s">
        <v>3165</v>
      </c>
    </row>
    <row r="653" spans="1:28" ht="21.75" customHeight="1" x14ac:dyDescent="0.25">
      <c r="A653" s="37" t="s">
        <v>30</v>
      </c>
      <c r="B653" s="37" t="s">
        <v>31</v>
      </c>
      <c r="C653" s="39">
        <v>6200</v>
      </c>
      <c r="D653" s="162" t="s">
        <v>1169</v>
      </c>
      <c r="E653" s="162" t="s">
        <v>250</v>
      </c>
      <c r="F653" s="128" t="s">
        <v>219</v>
      </c>
      <c r="G653" s="39" t="s">
        <v>35</v>
      </c>
      <c r="H653" s="39" t="str">
        <f t="shared" si="90"/>
        <v>6105AK124-6200-CGAD-0015</v>
      </c>
      <c r="I653" s="39" t="str">
        <f t="shared" si="96"/>
        <v>Q24050972-03-6200-C-GAD-0015</v>
      </c>
      <c r="J653" s="39"/>
      <c r="K653" s="39" t="s">
        <v>1257</v>
      </c>
      <c r="L653" s="39" t="s">
        <v>1251</v>
      </c>
      <c r="M653" s="39" t="s">
        <v>1305</v>
      </c>
      <c r="N653" s="33" t="str">
        <f t="shared" si="91"/>
        <v>On-Site Power Supply and Transmission - Main Consumer Sub Station Yard Stormwater Drainage - Water Reticulation &amp; Sewer System Design</v>
      </c>
      <c r="O653" s="134"/>
      <c r="P653" s="134"/>
      <c r="Q653" s="33" t="str">
        <f>IFERROR(VLOOKUP(PPE_PH1_CDDL[[#This Row],[RDMC Document Number]],[3]Docs!$B:$F,4,0),"No Placeholder Yet")</f>
        <v>RES - Reserved Placeholder</v>
      </c>
      <c r="R653" s="33" t="str">
        <f>IFERROR(VLOOKUP(PPE_PH1_CDDL[[#This Row],[RDMC Document Number]],[3]Docs!$B:$F,5,0),"No Placeholder Yet")</f>
        <v>Pending</v>
      </c>
      <c r="S653" s="137">
        <f t="shared" si="99"/>
        <v>0</v>
      </c>
      <c r="T653" s="162" t="s">
        <v>1119</v>
      </c>
      <c r="U653" s="39"/>
      <c r="V653" s="178"/>
      <c r="W653" s="39" t="s">
        <v>1269</v>
      </c>
      <c r="X653" s="39" t="s">
        <v>1306</v>
      </c>
      <c r="Y653" s="39"/>
      <c r="Z653" s="39"/>
      <c r="AA653" s="39"/>
      <c r="AB653" s="152" t="s">
        <v>3165</v>
      </c>
    </row>
    <row r="654" spans="1:28" ht="21.75" customHeight="1" x14ac:dyDescent="0.25">
      <c r="A654" s="37" t="s">
        <v>30</v>
      </c>
      <c r="B654" s="37" t="s">
        <v>31</v>
      </c>
      <c r="C654" s="39">
        <v>6200</v>
      </c>
      <c r="D654" s="162" t="s">
        <v>1169</v>
      </c>
      <c r="E654" s="162" t="s">
        <v>250</v>
      </c>
      <c r="F654" s="128" t="s">
        <v>88</v>
      </c>
      <c r="G654" s="39" t="s">
        <v>35</v>
      </c>
      <c r="H654" s="39" t="str">
        <f t="shared" si="90"/>
        <v>6105AK124-6200-CGAD-0016</v>
      </c>
      <c r="I654" s="39" t="str">
        <f t="shared" si="96"/>
        <v>Q24050972-03-6200-C-GAD-0016</v>
      </c>
      <c r="J654" s="39"/>
      <c r="K654" s="39" t="s">
        <v>1257</v>
      </c>
      <c r="L654" s="39" t="s">
        <v>1254</v>
      </c>
      <c r="M654" s="39" t="s">
        <v>1288</v>
      </c>
      <c r="N654" s="33" t="str">
        <f t="shared" si="91"/>
        <v>On-Site Power Supply and Transmission - Main Consumer Sub Station Yard Underground Utility Piping - Buildings and Structures GA</v>
      </c>
      <c r="O654" s="134"/>
      <c r="P654" s="134"/>
      <c r="Q654" s="33" t="str">
        <f>IFERROR(VLOOKUP(PPE_PH1_CDDL[[#This Row],[RDMC Document Number]],[3]Docs!$B:$F,4,0),"No Placeholder Yet")</f>
        <v>RES - Reserved Placeholder</v>
      </c>
      <c r="R654" s="33" t="str">
        <f>IFERROR(VLOOKUP(PPE_PH1_CDDL[[#This Row],[RDMC Document Number]],[3]Docs!$B:$F,5,0),"No Placeholder Yet")</f>
        <v>Pending</v>
      </c>
      <c r="S654" s="137">
        <f t="shared" si="99"/>
        <v>0</v>
      </c>
      <c r="T654" s="162" t="s">
        <v>1119</v>
      </c>
      <c r="U654" s="39"/>
      <c r="V654" s="178"/>
      <c r="W654" s="39" t="s">
        <v>1269</v>
      </c>
      <c r="X654" s="39" t="s">
        <v>1288</v>
      </c>
      <c r="Y654" s="39"/>
      <c r="Z654" s="39"/>
      <c r="AA654" s="39"/>
      <c r="AB654" s="152" t="s">
        <v>3165</v>
      </c>
    </row>
    <row r="655" spans="1:28" ht="21.75" customHeight="1" x14ac:dyDescent="0.25">
      <c r="A655" s="37" t="s">
        <v>30</v>
      </c>
      <c r="B655" s="37" t="s">
        <v>31</v>
      </c>
      <c r="C655" s="39">
        <v>6200</v>
      </c>
      <c r="D655" s="162" t="s">
        <v>1169</v>
      </c>
      <c r="E655" s="162" t="s">
        <v>250</v>
      </c>
      <c r="F655" s="128" t="s">
        <v>143</v>
      </c>
      <c r="G655" s="39" t="s">
        <v>35</v>
      </c>
      <c r="H655" s="39" t="str">
        <f t="shared" si="90"/>
        <v>6105AK124-6200-CGAD-0017</v>
      </c>
      <c r="I655" s="39" t="str">
        <f t="shared" si="96"/>
        <v>Q24050972-03-6200-C-GAD-0017</v>
      </c>
      <c r="J655" s="39"/>
      <c r="K655" s="39" t="s">
        <v>1257</v>
      </c>
      <c r="L655" s="39" t="s">
        <v>1254</v>
      </c>
      <c r="M655" s="39" t="s">
        <v>1293</v>
      </c>
      <c r="N655" s="33" t="str">
        <f t="shared" si="91"/>
        <v>On-Site Power Supply and Transmission - Main Consumer Sub Station Yard Underground Utility Piping - Terrace Equipment GA</v>
      </c>
      <c r="O655" s="134"/>
      <c r="P655" s="134"/>
      <c r="Q655" s="33" t="str">
        <f>IFERROR(VLOOKUP(PPE_PH1_CDDL[[#This Row],[RDMC Document Number]],[3]Docs!$B:$F,4,0),"No Placeholder Yet")</f>
        <v>RES - Reserved Placeholder</v>
      </c>
      <c r="R655" s="33" t="str">
        <f>IFERROR(VLOOKUP(PPE_PH1_CDDL[[#This Row],[RDMC Document Number]],[3]Docs!$B:$F,5,0),"No Placeholder Yet")</f>
        <v>Pending</v>
      </c>
      <c r="S655" s="137">
        <f t="shared" si="99"/>
        <v>0</v>
      </c>
      <c r="T655" s="162" t="s">
        <v>1119</v>
      </c>
      <c r="U655" s="39"/>
      <c r="V655" s="178"/>
      <c r="W655" s="39" t="s">
        <v>1269</v>
      </c>
      <c r="X655" s="39" t="s">
        <v>1293</v>
      </c>
      <c r="Y655" s="39"/>
      <c r="Z655" s="39"/>
      <c r="AA655" s="39"/>
      <c r="AB655" s="152" t="s">
        <v>3165</v>
      </c>
    </row>
    <row r="656" spans="1:28" ht="21.75" customHeight="1" x14ac:dyDescent="0.25">
      <c r="A656" s="37" t="s">
        <v>30</v>
      </c>
      <c r="B656" s="37" t="s">
        <v>31</v>
      </c>
      <c r="C656" s="39">
        <v>6200</v>
      </c>
      <c r="D656" s="162" t="s">
        <v>1169</v>
      </c>
      <c r="E656" s="162" t="s">
        <v>250</v>
      </c>
      <c r="F656" s="128" t="s">
        <v>150</v>
      </c>
      <c r="G656" s="39" t="s">
        <v>35</v>
      </c>
      <c r="H656" s="39" t="str">
        <f t="shared" si="90"/>
        <v>6105AK124-6200-CGAD-0019</v>
      </c>
      <c r="I656" s="39" t="str">
        <f t="shared" si="96"/>
        <v>Q24050972-03-6200-C-GAD-0019</v>
      </c>
      <c r="J656" s="39"/>
      <c r="K656" s="39" t="s">
        <v>1257</v>
      </c>
      <c r="L656" s="39" t="s">
        <v>1254</v>
      </c>
      <c r="M656" s="39" t="s">
        <v>1298</v>
      </c>
      <c r="N656" s="33" t="str">
        <f t="shared" si="91"/>
        <v>On-Site Power Supply and Transmission - Main Consumer Sub Station Yard Underground Utility Piping - Stormwater and Effluent System Design</v>
      </c>
      <c r="O656" s="134"/>
      <c r="P656" s="134"/>
      <c r="Q656" s="33" t="str">
        <f>IFERROR(VLOOKUP(PPE_PH1_CDDL[[#This Row],[RDMC Document Number]],[3]Docs!$B:$F,4,0),"No Placeholder Yet")</f>
        <v>RES - Reserved Placeholder</v>
      </c>
      <c r="R656" s="33" t="str">
        <f>IFERROR(VLOOKUP(PPE_PH1_CDDL[[#This Row],[RDMC Document Number]],[3]Docs!$B:$F,5,0),"No Placeholder Yet")</f>
        <v>Pending</v>
      </c>
      <c r="S656" s="137">
        <f t="shared" si="99"/>
        <v>0</v>
      </c>
      <c r="T656" s="162" t="s">
        <v>1119</v>
      </c>
      <c r="U656" s="39"/>
      <c r="V656" s="178"/>
      <c r="W656" s="39" t="s">
        <v>1269</v>
      </c>
      <c r="X656" s="39" t="s">
        <v>1307</v>
      </c>
      <c r="Y656" s="39"/>
      <c r="Z656" s="39"/>
      <c r="AA656" s="39"/>
      <c r="AB656" s="152" t="s">
        <v>3165</v>
      </c>
    </row>
    <row r="657" spans="1:28" ht="21.75" customHeight="1" x14ac:dyDescent="0.25">
      <c r="A657" s="37" t="s">
        <v>30</v>
      </c>
      <c r="B657" s="37" t="s">
        <v>31</v>
      </c>
      <c r="C657" s="39">
        <v>6200</v>
      </c>
      <c r="D657" s="162" t="s">
        <v>1169</v>
      </c>
      <c r="E657" s="162" t="s">
        <v>250</v>
      </c>
      <c r="F657" s="128" t="s">
        <v>226</v>
      </c>
      <c r="G657" s="39" t="s">
        <v>35</v>
      </c>
      <c r="H657" s="39" t="str">
        <f t="shared" si="90"/>
        <v>6105AK124-6200-CGAD-0020</v>
      </c>
      <c r="I657" s="39" t="str">
        <f t="shared" si="96"/>
        <v>Q24050972-03-6200-C-GAD-0020</v>
      </c>
      <c r="J657" s="39"/>
      <c r="K657" s="39" t="s">
        <v>1257</v>
      </c>
      <c r="L657" s="39" t="s">
        <v>1254</v>
      </c>
      <c r="M657" s="39" t="s">
        <v>1303</v>
      </c>
      <c r="N657" s="33" t="str">
        <f t="shared" si="91"/>
        <v>On-Site Power Supply and Transmission - Main Consumer Sub Station Yard Underground Utility Piping - Roads, Pathways, Offloading Areas and Fences GA</v>
      </c>
      <c r="O657" s="134"/>
      <c r="P657" s="134"/>
      <c r="Q657" s="33" t="str">
        <f>IFERROR(VLOOKUP(PPE_PH1_CDDL[[#This Row],[RDMC Document Number]],[3]Docs!$B:$F,4,0),"No Placeholder Yet")</f>
        <v>RES - Reserved Placeholder</v>
      </c>
      <c r="R657" s="33" t="str">
        <f>IFERROR(VLOOKUP(PPE_PH1_CDDL[[#This Row],[RDMC Document Number]],[3]Docs!$B:$F,5,0),"No Placeholder Yet")</f>
        <v>Pending</v>
      </c>
      <c r="S657" s="137">
        <f t="shared" si="99"/>
        <v>0</v>
      </c>
      <c r="T657" s="162" t="s">
        <v>1119</v>
      </c>
      <c r="U657" s="39"/>
      <c r="V657" s="178"/>
      <c r="W657" s="39" t="s">
        <v>1269</v>
      </c>
      <c r="X657" s="39" t="s">
        <v>1304</v>
      </c>
      <c r="Y657" s="39"/>
      <c r="Z657" s="39"/>
      <c r="AA657" s="39"/>
      <c r="AB657" s="152" t="s">
        <v>3165</v>
      </c>
    </row>
    <row r="658" spans="1:28" ht="21.75" customHeight="1" x14ac:dyDescent="0.25">
      <c r="A658" s="37" t="s">
        <v>30</v>
      </c>
      <c r="B658" s="37" t="s">
        <v>31</v>
      </c>
      <c r="C658" s="39">
        <v>6200</v>
      </c>
      <c r="D658" s="162" t="s">
        <v>1169</v>
      </c>
      <c r="E658" s="162" t="s">
        <v>250</v>
      </c>
      <c r="F658" s="174" t="s">
        <v>228</v>
      </c>
      <c r="G658" s="162" t="s">
        <v>35</v>
      </c>
      <c r="H658" s="39" t="str">
        <f t="shared" si="90"/>
        <v>6105AK124-6200-CGAD-0021</v>
      </c>
      <c r="I658" s="39" t="str">
        <f t="shared" si="96"/>
        <v>Q24050972-03-6200-C-GAD-0021</v>
      </c>
      <c r="J658" s="162"/>
      <c r="K658" s="39" t="s">
        <v>1257</v>
      </c>
      <c r="L658" s="162" t="s">
        <v>1254</v>
      </c>
      <c r="M658" s="162" t="s">
        <v>1305</v>
      </c>
      <c r="N658" s="33" t="str">
        <f t="shared" si="91"/>
        <v>On-Site Power Supply and Transmission - Main Consumer Sub Station Yard Underground Utility Piping - Water Reticulation &amp; Sewer System Design</v>
      </c>
      <c r="O658" s="175"/>
      <c r="P658" s="175"/>
      <c r="Q658" s="33" t="str">
        <f>IFERROR(VLOOKUP(PPE_PH1_CDDL[[#This Row],[RDMC Document Number]],[3]Docs!$B:$F,4,0),"No Placeholder Yet")</f>
        <v>RES - Reserved Placeholder</v>
      </c>
      <c r="R658" s="33" t="str">
        <f>IFERROR(VLOOKUP(PPE_PH1_CDDL[[#This Row],[RDMC Document Number]],[3]Docs!$B:$F,5,0),"No Placeholder Yet")</f>
        <v>Pending</v>
      </c>
      <c r="S658" s="137">
        <f t="shared" si="99"/>
        <v>0</v>
      </c>
      <c r="T658" s="162" t="s">
        <v>1119</v>
      </c>
      <c r="U658" s="162"/>
      <c r="V658" s="178"/>
      <c r="W658" s="162" t="s">
        <v>1269</v>
      </c>
      <c r="X658" s="162" t="s">
        <v>1306</v>
      </c>
      <c r="Y658" s="162"/>
      <c r="Z658" s="162"/>
      <c r="AA658" s="39"/>
      <c r="AB658" s="152" t="s">
        <v>3165</v>
      </c>
    </row>
    <row r="659" spans="1:28" ht="21.75" customHeight="1" x14ac:dyDescent="0.25">
      <c r="A659" s="37" t="s">
        <v>30</v>
      </c>
      <c r="B659" s="37" t="s">
        <v>31</v>
      </c>
      <c r="C659" s="39">
        <v>6200</v>
      </c>
      <c r="D659" s="162" t="s">
        <v>1169</v>
      </c>
      <c r="E659" s="162" t="s">
        <v>250</v>
      </c>
      <c r="F659" s="128" t="s">
        <v>231</v>
      </c>
      <c r="G659" s="39" t="s">
        <v>35</v>
      </c>
      <c r="H659" s="39" t="str">
        <f t="shared" si="90"/>
        <v>6105AK124-6200-CGAD-0022</v>
      </c>
      <c r="I659" s="39" t="str">
        <f t="shared" si="96"/>
        <v>Q24050972-03-6200-C-GAD-0022</v>
      </c>
      <c r="J659" s="39"/>
      <c r="K659" s="39" t="s">
        <v>1257</v>
      </c>
      <c r="L659" s="39" t="s">
        <v>1254</v>
      </c>
      <c r="M659" s="39" t="s">
        <v>1308</v>
      </c>
      <c r="N659" s="33" t="str">
        <f t="shared" si="91"/>
        <v>On-Site Power Supply and Transmission - Main Consumer Sub Station Yard Underground Utility Piping - Utilities Connections and Battery Limits GA</v>
      </c>
      <c r="O659" s="134"/>
      <c r="P659" s="134"/>
      <c r="Q659" s="33" t="str">
        <f>IFERROR(VLOOKUP(PPE_PH1_CDDL[[#This Row],[RDMC Document Number]],[3]Docs!$B:$F,4,0),"No Placeholder Yet")</f>
        <v>RES - Reserved Placeholder</v>
      </c>
      <c r="R659" s="33" t="str">
        <f>IFERROR(VLOOKUP(PPE_PH1_CDDL[[#This Row],[RDMC Document Number]],[3]Docs!$B:$F,5,0),"No Placeholder Yet")</f>
        <v>Pending</v>
      </c>
      <c r="S659" s="137">
        <f t="shared" ref="S659:S672" si="100">IF(AND(O659&lt;&gt;"",P659&lt;&gt;"",R659="Approved"),100%,
 IF(AND(O659&lt;&gt;"",P659&lt;&gt;""),66.67%,
 IF(O659&lt;&gt;"",33.33%,
 0)))</f>
        <v>0</v>
      </c>
      <c r="T659" s="162" t="s">
        <v>1119</v>
      </c>
      <c r="U659" s="39"/>
      <c r="V659" s="178"/>
      <c r="W659" s="39" t="s">
        <v>1269</v>
      </c>
      <c r="X659" s="39" t="s">
        <v>1309</v>
      </c>
      <c r="Y659" s="39"/>
      <c r="Z659" s="39"/>
      <c r="AA659" s="39"/>
      <c r="AB659" s="152" t="s">
        <v>3165</v>
      </c>
    </row>
    <row r="660" spans="1:28" ht="21.75" customHeight="1" x14ac:dyDescent="0.25">
      <c r="A660" s="37" t="s">
        <v>30</v>
      </c>
      <c r="B660" s="37" t="s">
        <v>31</v>
      </c>
      <c r="C660" s="39">
        <v>6200</v>
      </c>
      <c r="D660" s="162" t="s">
        <v>1169</v>
      </c>
      <c r="E660" s="162" t="s">
        <v>250</v>
      </c>
      <c r="F660" s="128" t="s">
        <v>234</v>
      </c>
      <c r="G660" s="39" t="s">
        <v>35</v>
      </c>
      <c r="H660" s="39" t="str">
        <f t="shared" si="90"/>
        <v>6105AK124-6200-CGAD-0023</v>
      </c>
      <c r="I660" s="39" t="str">
        <f t="shared" si="96"/>
        <v>Q24050972-03-6200-C-GAD-0023</v>
      </c>
      <c r="J660" s="39"/>
      <c r="K660" s="39" t="s">
        <v>1257</v>
      </c>
      <c r="L660" s="39" t="s">
        <v>1254</v>
      </c>
      <c r="M660" s="39" t="s">
        <v>1292</v>
      </c>
      <c r="N660" s="33" t="str">
        <f t="shared" si="91"/>
        <v xml:space="preserve">On-Site Power Supply and Transmission - Main Consumer Sub Station Yard Underground Utility Piping - Key Emergency Points and Equipment </v>
      </c>
      <c r="O660" s="134"/>
      <c r="P660" s="134"/>
      <c r="Q660" s="33" t="str">
        <f>IFERROR(VLOOKUP(PPE_PH1_CDDL[[#This Row],[RDMC Document Number]],[3]Docs!$B:$F,4,0),"No Placeholder Yet")</f>
        <v>RES - Reserved Placeholder</v>
      </c>
      <c r="R660" s="33" t="str">
        <f>IFERROR(VLOOKUP(PPE_PH1_CDDL[[#This Row],[RDMC Document Number]],[3]Docs!$B:$F,5,0),"No Placeholder Yet")</f>
        <v>Pending</v>
      </c>
      <c r="S660" s="137">
        <f t="shared" si="100"/>
        <v>0</v>
      </c>
      <c r="T660" s="162" t="s">
        <v>1119</v>
      </c>
      <c r="U660" s="39"/>
      <c r="V660" s="178"/>
      <c r="W660" s="39" t="s">
        <v>1310</v>
      </c>
      <c r="X660" s="39" t="s">
        <v>1292</v>
      </c>
      <c r="Y660" s="39"/>
      <c r="Z660" s="39"/>
      <c r="AA660" s="39"/>
      <c r="AB660" s="152" t="s">
        <v>3165</v>
      </c>
    </row>
    <row r="661" spans="1:28" ht="21.75" customHeight="1" x14ac:dyDescent="0.25">
      <c r="A661" s="37" t="s">
        <v>30</v>
      </c>
      <c r="B661" s="37" t="s">
        <v>31</v>
      </c>
      <c r="C661" s="39">
        <v>6200</v>
      </c>
      <c r="D661" s="162" t="s">
        <v>1169</v>
      </c>
      <c r="E661" s="162" t="s">
        <v>250</v>
      </c>
      <c r="F661" s="128" t="s">
        <v>236</v>
      </c>
      <c r="G661" s="39" t="s">
        <v>35</v>
      </c>
      <c r="H661" s="39" t="str">
        <f t="shared" si="90"/>
        <v>6105AK124-6200-CGAD-0024</v>
      </c>
      <c r="I661" s="39" t="str">
        <f t="shared" si="96"/>
        <v>Q24050972-03-6200-C-GAD-0024</v>
      </c>
      <c r="J661" s="39"/>
      <c r="K661" s="39" t="s">
        <v>1257</v>
      </c>
      <c r="L661" s="39" t="s">
        <v>1254</v>
      </c>
      <c r="M661" s="39" t="s">
        <v>1296</v>
      </c>
      <c r="N661" s="33" t="str">
        <f t="shared" si="91"/>
        <v>On-Site Power Supply and Transmission - Main Consumer Sub Station Yard Underground Utility Piping - Laydown Areas and Temp Buildings GA</v>
      </c>
      <c r="O661" s="134"/>
      <c r="P661" s="134"/>
      <c r="Q661" s="33" t="str">
        <f>IFERROR(VLOOKUP(PPE_PH1_CDDL[[#This Row],[RDMC Document Number]],[3]Docs!$B:$F,4,0),"No Placeholder Yet")</f>
        <v>RES - Reserved Placeholder</v>
      </c>
      <c r="R661" s="33" t="str">
        <f>IFERROR(VLOOKUP(PPE_PH1_CDDL[[#This Row],[RDMC Document Number]],[3]Docs!$B:$F,5,0),"No Placeholder Yet")</f>
        <v>Pending</v>
      </c>
      <c r="S661" s="137">
        <f t="shared" si="100"/>
        <v>0</v>
      </c>
      <c r="T661" s="162" t="s">
        <v>1119</v>
      </c>
      <c r="U661" s="39"/>
      <c r="V661" s="178"/>
      <c r="W661" s="39" t="s">
        <v>1310</v>
      </c>
      <c r="X661" s="39" t="s">
        <v>1297</v>
      </c>
      <c r="Y661" s="39"/>
      <c r="Z661" s="39"/>
      <c r="AA661" s="39"/>
      <c r="AB661" s="152" t="s">
        <v>3165</v>
      </c>
    </row>
    <row r="662" spans="1:28" ht="21.75" customHeight="1" x14ac:dyDescent="0.25">
      <c r="A662" s="37" t="s">
        <v>30</v>
      </c>
      <c r="B662" s="37" t="s">
        <v>31</v>
      </c>
      <c r="C662" s="39">
        <v>6200</v>
      </c>
      <c r="D662" s="162" t="s">
        <v>1169</v>
      </c>
      <c r="E662" s="162" t="s">
        <v>250</v>
      </c>
      <c r="F662" s="128" t="s">
        <v>238</v>
      </c>
      <c r="G662" s="39" t="s">
        <v>35</v>
      </c>
      <c r="H662" s="39" t="str">
        <f t="shared" si="90"/>
        <v>6105AK124-6200-CGAD-0025</v>
      </c>
      <c r="I662" s="39" t="str">
        <f t="shared" si="96"/>
        <v>Q24050972-03-6200-C-GAD-0025</v>
      </c>
      <c r="J662" s="39"/>
      <c r="K662" s="39" t="s">
        <v>1257</v>
      </c>
      <c r="L662" s="39" t="s">
        <v>1280</v>
      </c>
      <c r="M662" s="39" t="s">
        <v>1298</v>
      </c>
      <c r="N662" s="33" t="str">
        <f t="shared" si="91"/>
        <v>On-Site Power Supply and Transmission - Collection Sump from Bunds for Main Consumer Sub Station Yard - Stormwater and Effluent System Design</v>
      </c>
      <c r="O662" s="134"/>
      <c r="P662" s="134"/>
      <c r="Q662" s="33" t="str">
        <f>IFERROR(VLOOKUP(PPE_PH1_CDDL[[#This Row],[RDMC Document Number]],[3]Docs!$B:$F,4,0),"No Placeholder Yet")</f>
        <v>RES - Reserved Placeholder</v>
      </c>
      <c r="R662" s="33" t="str">
        <f>IFERROR(VLOOKUP(PPE_PH1_CDDL[[#This Row],[RDMC Document Number]],[3]Docs!$B:$F,5,0),"No Placeholder Yet")</f>
        <v>Pending</v>
      </c>
      <c r="S662" s="137">
        <f t="shared" si="100"/>
        <v>0</v>
      </c>
      <c r="T662" s="162" t="s">
        <v>1119</v>
      </c>
      <c r="U662" s="39"/>
      <c r="V662" s="178"/>
      <c r="W662" s="39" t="s">
        <v>1277</v>
      </c>
      <c r="X662" s="39" t="s">
        <v>1307</v>
      </c>
      <c r="Y662" s="39"/>
      <c r="Z662" s="39"/>
      <c r="AA662" s="39"/>
      <c r="AB662" s="152" t="s">
        <v>3165</v>
      </c>
    </row>
    <row r="663" spans="1:28" ht="21.75" customHeight="1" x14ac:dyDescent="0.25">
      <c r="A663" s="37" t="s">
        <v>30</v>
      </c>
      <c r="B663" s="37" t="s">
        <v>31</v>
      </c>
      <c r="C663" s="39">
        <v>6200</v>
      </c>
      <c r="D663" s="162" t="s">
        <v>1169</v>
      </c>
      <c r="E663" s="162" t="s">
        <v>250</v>
      </c>
      <c r="F663" s="128" t="s">
        <v>240</v>
      </c>
      <c r="G663" s="39" t="s">
        <v>35</v>
      </c>
      <c r="H663" s="39" t="str">
        <f t="shared" si="90"/>
        <v>6105AK124-6200-CGAD-0026</v>
      </c>
      <c r="I663" s="39" t="str">
        <f t="shared" si="96"/>
        <v>Q24050972-03-6200-C-GAD-0026</v>
      </c>
      <c r="J663" s="39"/>
      <c r="K663" s="39" t="s">
        <v>1257</v>
      </c>
      <c r="L663" s="39" t="s">
        <v>1282</v>
      </c>
      <c r="M663" s="39" t="s">
        <v>1288</v>
      </c>
      <c r="N663" s="33" t="str">
        <f t="shared" si="91"/>
        <v>On-Site Power Supply and Transmission - Cable Racks and Trays for Main Consumer Sub Station Yard - Buildings and Structures GA</v>
      </c>
      <c r="O663" s="134"/>
      <c r="P663" s="134"/>
      <c r="Q663" s="33" t="str">
        <f>IFERROR(VLOOKUP(PPE_PH1_CDDL[[#This Row],[RDMC Document Number]],[3]Docs!$B:$F,4,0),"No Placeholder Yet")</f>
        <v>RES - Reserved Placeholder</v>
      </c>
      <c r="R663" s="33" t="str">
        <f>IFERROR(VLOOKUP(PPE_PH1_CDDL[[#This Row],[RDMC Document Number]],[3]Docs!$B:$F,5,0),"No Placeholder Yet")</f>
        <v>Pending</v>
      </c>
      <c r="S663" s="137">
        <f t="shared" si="100"/>
        <v>0</v>
      </c>
      <c r="T663" s="162" t="s">
        <v>1119</v>
      </c>
      <c r="U663" s="39"/>
      <c r="V663" s="178"/>
      <c r="W663" s="39" t="s">
        <v>1277</v>
      </c>
      <c r="X663" s="39" t="s">
        <v>1311</v>
      </c>
      <c r="Y663" s="39"/>
      <c r="Z663" s="39"/>
      <c r="AA663" s="39"/>
      <c r="AB663" s="152" t="s">
        <v>3165</v>
      </c>
    </row>
    <row r="664" spans="1:28" ht="21.75" customHeight="1" x14ac:dyDescent="0.25">
      <c r="A664" s="37" t="s">
        <v>30</v>
      </c>
      <c r="B664" s="37" t="s">
        <v>31</v>
      </c>
      <c r="C664" s="39">
        <v>6200</v>
      </c>
      <c r="D664" s="162" t="s">
        <v>1169</v>
      </c>
      <c r="E664" s="162" t="s">
        <v>250</v>
      </c>
      <c r="F664" s="128" t="s">
        <v>242</v>
      </c>
      <c r="G664" s="39" t="s">
        <v>35</v>
      </c>
      <c r="H664" s="39" t="str">
        <f t="shared" si="90"/>
        <v>6105AK124-6200-CGAD-0027</v>
      </c>
      <c r="I664" s="39" t="str">
        <f t="shared" si="96"/>
        <v>Q24050972-03-6200-C-GAD-0027</v>
      </c>
      <c r="J664" s="39"/>
      <c r="K664" s="39" t="s">
        <v>1257</v>
      </c>
      <c r="L664" s="39" t="s">
        <v>1282</v>
      </c>
      <c r="M664" s="39" t="s">
        <v>1290</v>
      </c>
      <c r="N664" s="33" t="str">
        <f t="shared" si="91"/>
        <v>On-Site Power Supply and Transmission - Cable Racks and Trays for Main Consumer Sub Station Yard - Cables, OHL and Fibre Route GA</v>
      </c>
      <c r="O664" s="134"/>
      <c r="P664" s="134"/>
      <c r="Q664" s="33" t="str">
        <f>IFERROR(VLOOKUP(PPE_PH1_CDDL[[#This Row],[RDMC Document Number]],[3]Docs!$B:$F,4,0),"No Placeholder Yet")</f>
        <v>RES - Reserved Placeholder</v>
      </c>
      <c r="R664" s="33" t="str">
        <f>IFERROR(VLOOKUP(PPE_PH1_CDDL[[#This Row],[RDMC Document Number]],[3]Docs!$B:$F,5,0),"No Placeholder Yet")</f>
        <v>Pending</v>
      </c>
      <c r="S664" s="137">
        <f t="shared" si="100"/>
        <v>0</v>
      </c>
      <c r="T664" s="162" t="s">
        <v>1119</v>
      </c>
      <c r="U664" s="39"/>
      <c r="V664" s="178"/>
      <c r="W664" s="39" t="s">
        <v>1277</v>
      </c>
      <c r="X664" s="39" t="s">
        <v>1312</v>
      </c>
      <c r="Y664" s="39"/>
      <c r="Z664" s="39"/>
      <c r="AA664" s="39"/>
      <c r="AB664" s="152" t="s">
        <v>3165</v>
      </c>
    </row>
    <row r="665" spans="1:28" ht="21.75" customHeight="1" x14ac:dyDescent="0.25">
      <c r="A665" s="37" t="s">
        <v>30</v>
      </c>
      <c r="B665" s="37" t="s">
        <v>31</v>
      </c>
      <c r="C665" s="39">
        <v>6200</v>
      </c>
      <c r="D665" s="162" t="s">
        <v>1169</v>
      </c>
      <c r="E665" s="162" t="s">
        <v>250</v>
      </c>
      <c r="F665" s="128" t="s">
        <v>244</v>
      </c>
      <c r="G665" s="39" t="s">
        <v>35</v>
      </c>
      <c r="H665" s="39" t="str">
        <f t="shared" si="90"/>
        <v>6105AK124-6200-CGAD-0028</v>
      </c>
      <c r="I665" s="39" t="str">
        <f t="shared" si="96"/>
        <v>Q24050972-03-6200-C-GAD-0028</v>
      </c>
      <c r="J665" s="39"/>
      <c r="K665" s="39" t="s">
        <v>1257</v>
      </c>
      <c r="L665" s="39" t="s">
        <v>1282</v>
      </c>
      <c r="M665" s="39" t="s">
        <v>1293</v>
      </c>
      <c r="N665" s="33" t="str">
        <f t="shared" si="91"/>
        <v>On-Site Power Supply and Transmission - Cable Racks and Trays for Main Consumer Sub Station Yard - Terrace Equipment GA</v>
      </c>
      <c r="O665" s="134"/>
      <c r="P665" s="134"/>
      <c r="Q665" s="33" t="str">
        <f>IFERROR(VLOOKUP(PPE_PH1_CDDL[[#This Row],[RDMC Document Number]],[3]Docs!$B:$F,4,0),"No Placeholder Yet")</f>
        <v>RES - Reserved Placeholder</v>
      </c>
      <c r="R665" s="33" t="str">
        <f>IFERROR(VLOOKUP(PPE_PH1_CDDL[[#This Row],[RDMC Document Number]],[3]Docs!$B:$F,5,0),"No Placeholder Yet")</f>
        <v>Pending</v>
      </c>
      <c r="S665" s="137">
        <f t="shared" si="100"/>
        <v>0</v>
      </c>
      <c r="T665" s="162" t="s">
        <v>1119</v>
      </c>
      <c r="U665" s="39"/>
      <c r="V665" s="178"/>
      <c r="W665" s="39" t="s">
        <v>1277</v>
      </c>
      <c r="X665" s="39" t="s">
        <v>1313</v>
      </c>
      <c r="Y665" s="39"/>
      <c r="Z665" s="39"/>
      <c r="AA665" s="39"/>
      <c r="AB665" s="152" t="s">
        <v>3165</v>
      </c>
    </row>
    <row r="666" spans="1:28" ht="21.75" customHeight="1" x14ac:dyDescent="0.25">
      <c r="A666" s="37" t="s">
        <v>30</v>
      </c>
      <c r="B666" s="37" t="s">
        <v>31</v>
      </c>
      <c r="C666" s="39">
        <v>6200</v>
      </c>
      <c r="D666" s="162" t="s">
        <v>1169</v>
      </c>
      <c r="E666" s="162" t="s">
        <v>250</v>
      </c>
      <c r="F666" s="128" t="s">
        <v>246</v>
      </c>
      <c r="G666" s="39" t="s">
        <v>35</v>
      </c>
      <c r="H666" s="39" t="str">
        <f t="shared" si="90"/>
        <v>6105AK124-6200-CGAD-0029</v>
      </c>
      <c r="I666" s="39" t="str">
        <f t="shared" si="96"/>
        <v>Q24050972-03-6200-C-GAD-0029</v>
      </c>
      <c r="J666" s="39"/>
      <c r="K666" s="39" t="s">
        <v>1257</v>
      </c>
      <c r="L666" s="39" t="s">
        <v>1282</v>
      </c>
      <c r="M666" s="39" t="s">
        <v>1303</v>
      </c>
      <c r="N666" s="33" t="str">
        <f t="shared" si="91"/>
        <v>On-Site Power Supply and Transmission - Cable Racks and Trays for Main Consumer Sub Station Yard - Roads, Pathways, Offloading Areas and Fences GA</v>
      </c>
      <c r="O666" s="134"/>
      <c r="P666" s="134"/>
      <c r="Q666" s="33" t="str">
        <f>IFERROR(VLOOKUP(PPE_PH1_CDDL[[#This Row],[RDMC Document Number]],[3]Docs!$B:$F,4,0),"No Placeholder Yet")</f>
        <v>RES - Reserved Placeholder</v>
      </c>
      <c r="R666" s="33" t="str">
        <f>IFERROR(VLOOKUP(PPE_PH1_CDDL[[#This Row],[RDMC Document Number]],[3]Docs!$B:$F,5,0),"No Placeholder Yet")</f>
        <v>Pending</v>
      </c>
      <c r="S666" s="137">
        <f t="shared" si="100"/>
        <v>0</v>
      </c>
      <c r="T666" s="162" t="s">
        <v>1119</v>
      </c>
      <c r="U666" s="39"/>
      <c r="V666" s="178"/>
      <c r="W666" s="39" t="s">
        <v>1277</v>
      </c>
      <c r="X666" s="39" t="s">
        <v>1314</v>
      </c>
      <c r="Y666" s="39"/>
      <c r="Z666" s="39"/>
      <c r="AA666" s="39"/>
      <c r="AB666" s="152" t="s">
        <v>3165</v>
      </c>
    </row>
    <row r="667" spans="1:28" ht="21.75" customHeight="1" x14ac:dyDescent="0.25">
      <c r="A667" s="37" t="s">
        <v>30</v>
      </c>
      <c r="B667" s="37" t="s">
        <v>31</v>
      </c>
      <c r="C667" s="39">
        <v>6200</v>
      </c>
      <c r="D667" s="162" t="s">
        <v>1169</v>
      </c>
      <c r="E667" s="162" t="s">
        <v>250</v>
      </c>
      <c r="F667" s="128" t="s">
        <v>248</v>
      </c>
      <c r="G667" s="39" t="s">
        <v>35</v>
      </c>
      <c r="H667" s="39" t="str">
        <f t="shared" si="90"/>
        <v>6105AK124-6200-CGAD-0030</v>
      </c>
      <c r="I667" s="39" t="str">
        <f t="shared" si="96"/>
        <v>Q24050972-03-6200-C-GAD-0030</v>
      </c>
      <c r="J667" s="39"/>
      <c r="K667" s="39" t="s">
        <v>1257</v>
      </c>
      <c r="L667" s="39" t="s">
        <v>1315</v>
      </c>
      <c r="M667" s="39" t="s">
        <v>1288</v>
      </c>
      <c r="N667" s="33" t="str">
        <f t="shared" si="91"/>
        <v>On-Site Power Supply and Transmission - Cable Trench and Tunnels for Main Consumer Sub Station Yard - Buildings and Structures GA</v>
      </c>
      <c r="O667" s="134"/>
      <c r="P667" s="134"/>
      <c r="Q667" s="33" t="str">
        <f>IFERROR(VLOOKUP(PPE_PH1_CDDL[[#This Row],[RDMC Document Number]],[3]Docs!$B:$F,4,0),"No Placeholder Yet")</f>
        <v>RES - Reserved Placeholder</v>
      </c>
      <c r="R667" s="33" t="str">
        <f>IFERROR(VLOOKUP(PPE_PH1_CDDL[[#This Row],[RDMC Document Number]],[3]Docs!$B:$F,5,0),"No Placeholder Yet")</f>
        <v>Pending</v>
      </c>
      <c r="S667" s="137">
        <f t="shared" si="100"/>
        <v>0</v>
      </c>
      <c r="T667" s="162" t="s">
        <v>1119</v>
      </c>
      <c r="U667" s="39"/>
      <c r="V667" s="178"/>
      <c r="W667" s="39" t="s">
        <v>1269</v>
      </c>
      <c r="X667" s="39" t="s">
        <v>1316</v>
      </c>
      <c r="Y667" s="39"/>
      <c r="Z667" s="39"/>
      <c r="AA667" s="39"/>
      <c r="AB667" s="152" t="s">
        <v>3165</v>
      </c>
    </row>
    <row r="668" spans="1:28" ht="21.75" customHeight="1" x14ac:dyDescent="0.25">
      <c r="A668" s="37" t="s">
        <v>30</v>
      </c>
      <c r="B668" s="37" t="s">
        <v>31</v>
      </c>
      <c r="C668" s="39">
        <v>6200</v>
      </c>
      <c r="D668" s="162" t="s">
        <v>1169</v>
      </c>
      <c r="E668" s="162" t="s">
        <v>250</v>
      </c>
      <c r="F668" s="128" t="s">
        <v>486</v>
      </c>
      <c r="G668" s="39" t="s">
        <v>35</v>
      </c>
      <c r="H668" s="39" t="str">
        <f t="shared" si="90"/>
        <v>6105AK124-6200-CGAD-0031</v>
      </c>
      <c r="I668" s="39" t="str">
        <f t="shared" si="96"/>
        <v>Q24050972-03-6200-C-GAD-0031</v>
      </c>
      <c r="J668" s="39"/>
      <c r="K668" s="39" t="s">
        <v>1257</v>
      </c>
      <c r="L668" s="39" t="s">
        <v>1315</v>
      </c>
      <c r="M668" s="39" t="s">
        <v>3225</v>
      </c>
      <c r="N668" s="33" t="str">
        <f t="shared" si="91"/>
        <v>On-Site Power Supply and Transmission - Cable Trench and Tunnels for Main Consumer Sub Station Yard - Cable Gantry General Arrangement</v>
      </c>
      <c r="O668" s="134"/>
      <c r="P668" s="134"/>
      <c r="Q668" s="33" t="str">
        <f>IFERROR(VLOOKUP(PPE_PH1_CDDL[[#This Row],[RDMC Document Number]],[3]Docs!$B:$F,4,0),"No Placeholder Yet")</f>
        <v>RES - Reserved Placeholder</v>
      </c>
      <c r="R668" s="33" t="str">
        <f>IFERROR(VLOOKUP(PPE_PH1_CDDL[[#This Row],[RDMC Document Number]],[3]Docs!$B:$F,5,0),"No Placeholder Yet")</f>
        <v>Pending</v>
      </c>
      <c r="S668" s="137">
        <f t="shared" si="100"/>
        <v>0</v>
      </c>
      <c r="T668" s="162" t="s">
        <v>1317</v>
      </c>
      <c r="U668" s="39"/>
      <c r="V668" s="178">
        <v>46234</v>
      </c>
      <c r="W668" s="39" t="s">
        <v>1277</v>
      </c>
      <c r="X668" s="39" t="s">
        <v>1312</v>
      </c>
      <c r="Y668" s="39"/>
      <c r="Z668" s="39"/>
      <c r="AA668" s="39"/>
      <c r="AB668" s="152" t="s">
        <v>3165</v>
      </c>
    </row>
    <row r="669" spans="1:28" ht="21.75" customHeight="1" x14ac:dyDescent="0.25">
      <c r="A669" s="37" t="s">
        <v>30</v>
      </c>
      <c r="B669" s="37" t="s">
        <v>31</v>
      </c>
      <c r="C669" s="39">
        <v>6200</v>
      </c>
      <c r="D669" s="162" t="s">
        <v>1169</v>
      </c>
      <c r="E669" s="162" t="s">
        <v>250</v>
      </c>
      <c r="F669" s="128" t="s">
        <v>489</v>
      </c>
      <c r="G669" s="39" t="s">
        <v>35</v>
      </c>
      <c r="H669" s="39" t="str">
        <f t="shared" si="90"/>
        <v>6105AK124-6200-CGAD-0032</v>
      </c>
      <c r="I669" s="39" t="str">
        <f t="shared" si="96"/>
        <v>Q24050972-03-6200-C-GAD-0032</v>
      </c>
      <c r="J669" s="39"/>
      <c r="K669" s="39" t="s">
        <v>1257</v>
      </c>
      <c r="L669" s="39" t="s">
        <v>1315</v>
      </c>
      <c r="M669" s="39" t="s">
        <v>1293</v>
      </c>
      <c r="N669" s="33" t="str">
        <f t="shared" si="91"/>
        <v>On-Site Power Supply and Transmission - Cable Trench and Tunnels for Main Consumer Sub Station Yard - Terrace Equipment GA</v>
      </c>
      <c r="O669" s="134"/>
      <c r="P669" s="134"/>
      <c r="Q669" s="33" t="str">
        <f>IFERROR(VLOOKUP(PPE_PH1_CDDL[[#This Row],[RDMC Document Number]],[3]Docs!$B:$F,4,0),"No Placeholder Yet")</f>
        <v>RES - Reserved Placeholder</v>
      </c>
      <c r="R669" s="33" t="str">
        <f>IFERROR(VLOOKUP(PPE_PH1_CDDL[[#This Row],[RDMC Document Number]],[3]Docs!$B:$F,5,0),"No Placeholder Yet")</f>
        <v>Pending</v>
      </c>
      <c r="S669" s="137">
        <f t="shared" si="100"/>
        <v>0</v>
      </c>
      <c r="T669" s="162" t="s">
        <v>1119</v>
      </c>
      <c r="U669" s="39"/>
      <c r="V669" s="178"/>
      <c r="W669" s="39" t="s">
        <v>1269</v>
      </c>
      <c r="X669" s="39" t="s">
        <v>1318</v>
      </c>
      <c r="Y669" s="39"/>
      <c r="Z669" s="39"/>
      <c r="AA669" s="39"/>
      <c r="AB669" s="152" t="s">
        <v>3165</v>
      </c>
    </row>
    <row r="670" spans="1:28" ht="21.75" customHeight="1" x14ac:dyDescent="0.25">
      <c r="A670" s="37" t="s">
        <v>30</v>
      </c>
      <c r="B670" s="37" t="s">
        <v>31</v>
      </c>
      <c r="C670" s="39">
        <v>6200</v>
      </c>
      <c r="D670" s="162" t="s">
        <v>1169</v>
      </c>
      <c r="E670" s="162" t="s">
        <v>250</v>
      </c>
      <c r="F670" s="128" t="s">
        <v>492</v>
      </c>
      <c r="G670" s="39" t="s">
        <v>35</v>
      </c>
      <c r="H670" s="39" t="str">
        <f t="shared" si="90"/>
        <v>6105AK124-6200-CGAD-0033</v>
      </c>
      <c r="I670" s="39" t="str">
        <f t="shared" si="96"/>
        <v>Q24050972-03-6200-C-GAD-0033</v>
      </c>
      <c r="J670" s="39"/>
      <c r="K670" s="39" t="s">
        <v>1257</v>
      </c>
      <c r="L670" s="39" t="s">
        <v>1267</v>
      </c>
      <c r="M670" s="39" t="s">
        <v>1293</v>
      </c>
      <c r="N670" s="33" t="str">
        <f t="shared" si="91"/>
        <v>On-Site Power Supply and Transmission - Pipe Racks and Supports for Main Consumer Sub Station Yard - Terrace Equipment GA</v>
      </c>
      <c r="O670" s="134"/>
      <c r="P670" s="134"/>
      <c r="Q670" s="33" t="str">
        <f>IFERROR(VLOOKUP(PPE_PH1_CDDL[[#This Row],[RDMC Document Number]],[3]Docs!$B:$F,4,0),"No Placeholder Yet")</f>
        <v>RES - Reserved Placeholder</v>
      </c>
      <c r="R670" s="33" t="str">
        <f>IFERROR(VLOOKUP(PPE_PH1_CDDL[[#This Row],[RDMC Document Number]],[3]Docs!$B:$F,5,0),"No Placeholder Yet")</f>
        <v>Pending</v>
      </c>
      <c r="S670" s="137">
        <f t="shared" si="100"/>
        <v>0</v>
      </c>
      <c r="T670" s="162" t="s">
        <v>1119</v>
      </c>
      <c r="U670" s="39"/>
      <c r="V670" s="178"/>
      <c r="W670" s="39" t="s">
        <v>1277</v>
      </c>
      <c r="X670" s="39" t="s">
        <v>1318</v>
      </c>
      <c r="Y670" s="39"/>
      <c r="Z670" s="39"/>
      <c r="AA670" s="39"/>
      <c r="AB670" s="152" t="s">
        <v>3165</v>
      </c>
    </row>
    <row r="671" spans="1:28" ht="21.75" customHeight="1" x14ac:dyDescent="0.25">
      <c r="A671" s="37" t="s">
        <v>30</v>
      </c>
      <c r="B671" s="37" t="s">
        <v>31</v>
      </c>
      <c r="C671" s="39">
        <v>6200</v>
      </c>
      <c r="D671" s="162" t="s">
        <v>1169</v>
      </c>
      <c r="E671" s="162" t="s">
        <v>250</v>
      </c>
      <c r="F671" s="128" t="s">
        <v>495</v>
      </c>
      <c r="G671" s="39" t="s">
        <v>35</v>
      </c>
      <c r="H671" s="39" t="str">
        <f t="shared" si="90"/>
        <v>6105AK124-6200-CGAD-0034</v>
      </c>
      <c r="I671" s="39" t="str">
        <f t="shared" si="96"/>
        <v>Q24050972-03-6200-C-GAD-0034</v>
      </c>
      <c r="J671" s="39"/>
      <c r="K671" s="39" t="s">
        <v>1257</v>
      </c>
      <c r="L671" s="39" t="s">
        <v>1267</v>
      </c>
      <c r="M671" s="39" t="s">
        <v>1302</v>
      </c>
      <c r="N671" s="33" t="str">
        <f t="shared" si="91"/>
        <v>On-Site Power Supply and Transmission - Pipe Racks and Supports for Main Consumer Sub Station Yard - Pipe Routing General Arrangement</v>
      </c>
      <c r="O671" s="134"/>
      <c r="P671" s="134"/>
      <c r="Q671" s="33" t="str">
        <f>IFERROR(VLOOKUP(PPE_PH1_CDDL[[#This Row],[RDMC Document Number]],[3]Docs!$B:$F,4,0),"No Placeholder Yet")</f>
        <v>RES - Reserved Placeholder</v>
      </c>
      <c r="R671" s="33" t="str">
        <f>IFERROR(VLOOKUP(PPE_PH1_CDDL[[#This Row],[RDMC Document Number]],[3]Docs!$B:$F,5,0),"No Placeholder Yet")</f>
        <v>Pending</v>
      </c>
      <c r="S671" s="137">
        <f t="shared" si="100"/>
        <v>0</v>
      </c>
      <c r="T671" s="162" t="s">
        <v>1119</v>
      </c>
      <c r="U671" s="39"/>
      <c r="V671" s="178"/>
      <c r="W671" s="39" t="s">
        <v>1277</v>
      </c>
      <c r="X671" s="39" t="s">
        <v>1302</v>
      </c>
      <c r="Y671" s="39"/>
      <c r="Z671" s="39"/>
      <c r="AA671" s="39"/>
      <c r="AB671" s="152" t="s">
        <v>3165</v>
      </c>
    </row>
    <row r="672" spans="1:28" ht="21.75" customHeight="1" x14ac:dyDescent="0.25">
      <c r="A672" s="37" t="s">
        <v>30</v>
      </c>
      <c r="B672" s="37" t="s">
        <v>31</v>
      </c>
      <c r="C672" s="39">
        <v>6200</v>
      </c>
      <c r="D672" s="162" t="s">
        <v>1169</v>
      </c>
      <c r="E672" s="162" t="s">
        <v>250</v>
      </c>
      <c r="F672" s="128" t="s">
        <v>498</v>
      </c>
      <c r="G672" s="39" t="s">
        <v>35</v>
      </c>
      <c r="H672" s="39" t="str">
        <f t="shared" si="90"/>
        <v>6105AK124-6200-CGAD-0035</v>
      </c>
      <c r="I672" s="39" t="str">
        <f t="shared" si="96"/>
        <v>Q24050972-03-6200-C-GAD-0035</v>
      </c>
      <c r="J672" s="39"/>
      <c r="K672" s="39" t="s">
        <v>1257</v>
      </c>
      <c r="L672" s="39" t="s">
        <v>1319</v>
      </c>
      <c r="M672" s="39" t="s">
        <v>1300</v>
      </c>
      <c r="N672" s="33" t="str">
        <f t="shared" si="91"/>
        <v>On-Site Power Supply and Transmission - Earthing Systems for Main Consumer Sub Station Yard - Lighting Design and Layout GA</v>
      </c>
      <c r="O672" s="134"/>
      <c r="P672" s="134"/>
      <c r="Q672" s="33" t="str">
        <f>IFERROR(VLOOKUP(PPE_PH1_CDDL[[#This Row],[RDMC Document Number]],[3]Docs!$B:$F,4,0),"No Placeholder Yet")</f>
        <v>RES - Reserved Placeholder</v>
      </c>
      <c r="R672" s="33" t="str">
        <f>IFERROR(VLOOKUP(PPE_PH1_CDDL[[#This Row],[RDMC Document Number]],[3]Docs!$B:$F,5,0),"No Placeholder Yet")</f>
        <v>Pending</v>
      </c>
      <c r="S672" s="137">
        <f t="shared" si="100"/>
        <v>0</v>
      </c>
      <c r="T672" s="162" t="s">
        <v>1119</v>
      </c>
      <c r="U672" s="39"/>
      <c r="V672" s="178"/>
      <c r="W672" s="39" t="s">
        <v>1269</v>
      </c>
      <c r="X672" s="39" t="s">
        <v>1320</v>
      </c>
      <c r="Y672" s="39"/>
      <c r="Z672" s="39"/>
      <c r="AA672" s="39"/>
      <c r="AB672" s="152" t="s">
        <v>3165</v>
      </c>
    </row>
    <row r="673" spans="1:28" ht="21.75" customHeight="1" x14ac:dyDescent="0.25">
      <c r="A673" s="37" t="s">
        <v>30</v>
      </c>
      <c r="B673" s="37" t="s">
        <v>31</v>
      </c>
      <c r="C673" s="39">
        <v>6200</v>
      </c>
      <c r="D673" s="162" t="s">
        <v>1169</v>
      </c>
      <c r="E673" s="162" t="s">
        <v>250</v>
      </c>
      <c r="F673" s="128" t="s">
        <v>504</v>
      </c>
      <c r="G673" s="39" t="s">
        <v>35</v>
      </c>
      <c r="H673" s="39" t="str">
        <f t="shared" si="90"/>
        <v>6105AK124-6200-CGAD-0037</v>
      </c>
      <c r="I673" s="39" t="str">
        <f t="shared" si="96"/>
        <v>Q24050972-03-6200-C-GAD-0037</v>
      </c>
      <c r="J673" s="39"/>
      <c r="K673" s="39" t="s">
        <v>1257</v>
      </c>
      <c r="L673" s="39" t="s">
        <v>1284</v>
      </c>
      <c r="M673" s="39" t="s">
        <v>1300</v>
      </c>
      <c r="N673" s="33" t="str">
        <f t="shared" si="91"/>
        <v>On-Site Power Supply and Transmission - Perimeter Fencing and Access Control for Main Consumer Sub Station Yard - Lighting Design and Layout GA</v>
      </c>
      <c r="O673" s="134"/>
      <c r="P673" s="134"/>
      <c r="Q673" s="33" t="str">
        <f>IFERROR(VLOOKUP(PPE_PH1_CDDL[[#This Row],[RDMC Document Number]],[3]Docs!$B:$F,4,0),"No Placeholder Yet")</f>
        <v>RES - Reserved Placeholder</v>
      </c>
      <c r="R673" s="33" t="str">
        <f>IFERROR(VLOOKUP(PPE_PH1_CDDL[[#This Row],[RDMC Document Number]],[3]Docs!$B:$F,5,0),"No Placeholder Yet")</f>
        <v>Pending</v>
      </c>
      <c r="S673" s="137">
        <f t="shared" ref="S673:S691" si="101">IF(AND(O673&lt;&gt;"",P673&lt;&gt;"",R673="Approved"),100%,
 IF(AND(O673&lt;&gt;"",P673&lt;&gt;""),66.67%,
 IF(O673&lt;&gt;"",33.33%,
 0)))</f>
        <v>0</v>
      </c>
      <c r="T673" s="162" t="s">
        <v>1119</v>
      </c>
      <c r="U673" s="39"/>
      <c r="V673" s="178"/>
      <c r="W673" s="39" t="s">
        <v>1277</v>
      </c>
      <c r="X673" s="39" t="s">
        <v>1301</v>
      </c>
      <c r="Y673" s="39"/>
      <c r="Z673" s="39"/>
      <c r="AA673" s="39"/>
      <c r="AB673" s="152" t="s">
        <v>3165</v>
      </c>
    </row>
    <row r="674" spans="1:28" ht="21.75" customHeight="1" x14ac:dyDescent="0.25">
      <c r="A674" s="37" t="s">
        <v>30</v>
      </c>
      <c r="B674" s="37" t="s">
        <v>31</v>
      </c>
      <c r="C674" s="39">
        <v>6200</v>
      </c>
      <c r="D674" s="162" t="s">
        <v>1169</v>
      </c>
      <c r="E674" s="162" t="s">
        <v>250</v>
      </c>
      <c r="F674" s="128" t="s">
        <v>507</v>
      </c>
      <c r="G674" s="39" t="s">
        <v>35</v>
      </c>
      <c r="H674" s="39" t="str">
        <f t="shared" si="90"/>
        <v>6105AK124-6200-CGAD-0038</v>
      </c>
      <c r="I674" s="39" t="str">
        <f t="shared" si="96"/>
        <v>Q24050972-03-6200-C-GAD-0038</v>
      </c>
      <c r="J674" s="39"/>
      <c r="K674" s="39" t="s">
        <v>1257</v>
      </c>
      <c r="L674" s="39" t="s">
        <v>1284</v>
      </c>
      <c r="M674" s="39" t="s">
        <v>1290</v>
      </c>
      <c r="N674" s="33" t="str">
        <f t="shared" si="91"/>
        <v>On-Site Power Supply and Transmission - Perimeter Fencing and Access Control for Main Consumer Sub Station Yard - Cables, OHL and Fibre Route GA</v>
      </c>
      <c r="O674" s="134"/>
      <c r="P674" s="134"/>
      <c r="Q674" s="33" t="str">
        <f>IFERROR(VLOOKUP(PPE_PH1_CDDL[[#This Row],[RDMC Document Number]],[3]Docs!$B:$F,4,0),"No Placeholder Yet")</f>
        <v>RES - Reserved Placeholder</v>
      </c>
      <c r="R674" s="33" t="str">
        <f>IFERROR(VLOOKUP(PPE_PH1_CDDL[[#This Row],[RDMC Document Number]],[3]Docs!$B:$F,5,0),"No Placeholder Yet")</f>
        <v>Pending</v>
      </c>
      <c r="S674" s="137">
        <f t="shared" si="101"/>
        <v>0</v>
      </c>
      <c r="T674" s="162" t="s">
        <v>1119</v>
      </c>
      <c r="U674" s="39"/>
      <c r="V674" s="178"/>
      <c r="W674" s="39" t="s">
        <v>1277</v>
      </c>
      <c r="X674" s="39" t="s">
        <v>1321</v>
      </c>
      <c r="Y674" s="39"/>
      <c r="Z674" s="39"/>
      <c r="AA674" s="39"/>
      <c r="AB674" s="152" t="s">
        <v>3165</v>
      </c>
    </row>
    <row r="675" spans="1:28" ht="21.75" customHeight="1" x14ac:dyDescent="0.25">
      <c r="A675" s="37" t="s">
        <v>30</v>
      </c>
      <c r="B675" s="37" t="s">
        <v>31</v>
      </c>
      <c r="C675" s="39">
        <v>6200</v>
      </c>
      <c r="D675" s="162" t="s">
        <v>1169</v>
      </c>
      <c r="E675" s="162" t="s">
        <v>250</v>
      </c>
      <c r="F675" s="128" t="s">
        <v>510</v>
      </c>
      <c r="G675" s="39" t="s">
        <v>35</v>
      </c>
      <c r="H675" s="39" t="str">
        <f t="shared" si="90"/>
        <v>6105AK124-6200-CGAD-0039</v>
      </c>
      <c r="I675" s="39" t="str">
        <f t="shared" si="96"/>
        <v>Q24050972-03-6200-C-GAD-0039</v>
      </c>
      <c r="J675" s="39"/>
      <c r="K675" s="39" t="s">
        <v>1257</v>
      </c>
      <c r="L675" s="39" t="s">
        <v>1285</v>
      </c>
      <c r="M675" s="39" t="s">
        <v>1288</v>
      </c>
      <c r="N675" s="33" t="str">
        <f t="shared" si="91"/>
        <v>On-Site Power Supply and Transmission - Small Power and Lighting  for Main Consumer Sub Station Yard - Buildings and Structures GA</v>
      </c>
      <c r="O675" s="134"/>
      <c r="P675" s="134"/>
      <c r="Q675" s="33" t="str">
        <f>IFERROR(VLOOKUP(PPE_PH1_CDDL[[#This Row],[RDMC Document Number]],[3]Docs!$B:$F,4,0),"No Placeholder Yet")</f>
        <v>RES - Reserved Placeholder</v>
      </c>
      <c r="R675" s="33" t="str">
        <f>IFERROR(VLOOKUP(PPE_PH1_CDDL[[#This Row],[RDMC Document Number]],[3]Docs!$B:$F,5,0),"No Placeholder Yet")</f>
        <v>Pending</v>
      </c>
      <c r="S675" s="137">
        <f t="shared" si="101"/>
        <v>0</v>
      </c>
      <c r="T675" s="162" t="s">
        <v>1119</v>
      </c>
      <c r="U675" s="39"/>
      <c r="V675" s="178"/>
      <c r="W675" s="39" t="s">
        <v>1277</v>
      </c>
      <c r="X675" s="39" t="s">
        <v>1316</v>
      </c>
      <c r="Y675" s="39"/>
      <c r="Z675" s="39"/>
      <c r="AA675" s="39"/>
      <c r="AB675" s="152" t="s">
        <v>3165</v>
      </c>
    </row>
    <row r="676" spans="1:28" ht="21.75" customHeight="1" x14ac:dyDescent="0.25">
      <c r="A676" s="37" t="s">
        <v>30</v>
      </c>
      <c r="B676" s="37" t="s">
        <v>31</v>
      </c>
      <c r="C676" s="39">
        <v>6200</v>
      </c>
      <c r="D676" s="162" t="s">
        <v>1169</v>
      </c>
      <c r="E676" s="162" t="s">
        <v>250</v>
      </c>
      <c r="F676" s="128" t="s">
        <v>513</v>
      </c>
      <c r="G676" s="39" t="s">
        <v>35</v>
      </c>
      <c r="H676" s="39" t="str">
        <f t="shared" si="90"/>
        <v>6105AK124-6200-CGAD-0040</v>
      </c>
      <c r="I676" s="39" t="str">
        <f t="shared" si="96"/>
        <v>Q24050972-03-6200-C-GAD-0040</v>
      </c>
      <c r="J676" s="39"/>
      <c r="K676" s="39" t="s">
        <v>1257</v>
      </c>
      <c r="L676" s="39" t="s">
        <v>1285</v>
      </c>
      <c r="M676" s="39" t="s">
        <v>1290</v>
      </c>
      <c r="N676" s="33" t="str">
        <f t="shared" si="91"/>
        <v>On-Site Power Supply and Transmission - Small Power and Lighting  for Main Consumer Sub Station Yard - Cables, OHL and Fibre Route GA</v>
      </c>
      <c r="O676" s="134"/>
      <c r="P676" s="134"/>
      <c r="Q676" s="33" t="str">
        <f>IFERROR(VLOOKUP(PPE_PH1_CDDL[[#This Row],[RDMC Document Number]],[3]Docs!$B:$F,4,0),"No Placeholder Yet")</f>
        <v>RES - Reserved Placeholder</v>
      </c>
      <c r="R676" s="33" t="str">
        <f>IFERROR(VLOOKUP(PPE_PH1_CDDL[[#This Row],[RDMC Document Number]],[3]Docs!$B:$F,5,0),"No Placeholder Yet")</f>
        <v>Pending</v>
      </c>
      <c r="S676" s="137">
        <f t="shared" si="101"/>
        <v>0</v>
      </c>
      <c r="T676" s="162" t="s">
        <v>1119</v>
      </c>
      <c r="U676" s="39"/>
      <c r="V676" s="178"/>
      <c r="W676" s="39" t="s">
        <v>1277</v>
      </c>
      <c r="X676" s="39" t="s">
        <v>1321</v>
      </c>
      <c r="Y676" s="39"/>
      <c r="Z676" s="39"/>
      <c r="AA676" s="39"/>
      <c r="AB676" s="152" t="s">
        <v>3165</v>
      </c>
    </row>
    <row r="677" spans="1:28" ht="21.75" customHeight="1" x14ac:dyDescent="0.25">
      <c r="A677" s="37" t="s">
        <v>30</v>
      </c>
      <c r="B677" s="37" t="s">
        <v>31</v>
      </c>
      <c r="C677" s="39">
        <v>6200</v>
      </c>
      <c r="D677" s="162" t="s">
        <v>1169</v>
      </c>
      <c r="E677" s="162" t="s">
        <v>250</v>
      </c>
      <c r="F677" s="128" t="s">
        <v>516</v>
      </c>
      <c r="G677" s="39" t="s">
        <v>35</v>
      </c>
      <c r="H677" s="39" t="str">
        <f t="shared" si="90"/>
        <v>6105AK124-6200-CGAD-0041</v>
      </c>
      <c r="I677" s="39" t="str">
        <f t="shared" si="96"/>
        <v>Q24050972-03-6200-C-GAD-0041</v>
      </c>
      <c r="J677" s="39"/>
      <c r="K677" s="39" t="s">
        <v>1257</v>
      </c>
      <c r="L677" s="39" t="s">
        <v>1285</v>
      </c>
      <c r="M677" s="39" t="s">
        <v>1293</v>
      </c>
      <c r="N677" s="33" t="str">
        <f t="shared" si="91"/>
        <v>On-Site Power Supply and Transmission - Small Power and Lighting  for Main Consumer Sub Station Yard - Terrace Equipment GA</v>
      </c>
      <c r="O677" s="134"/>
      <c r="P677" s="134"/>
      <c r="Q677" s="33" t="str">
        <f>IFERROR(VLOOKUP(PPE_PH1_CDDL[[#This Row],[RDMC Document Number]],[3]Docs!$B:$F,4,0),"No Placeholder Yet")</f>
        <v>RES - Reserved Placeholder</v>
      </c>
      <c r="R677" s="33" t="str">
        <f>IFERROR(VLOOKUP(PPE_PH1_CDDL[[#This Row],[RDMC Document Number]],[3]Docs!$B:$F,5,0),"No Placeholder Yet")</f>
        <v>Pending</v>
      </c>
      <c r="S677" s="137">
        <f t="shared" si="101"/>
        <v>0</v>
      </c>
      <c r="T677" s="162" t="s">
        <v>1119</v>
      </c>
      <c r="U677" s="39"/>
      <c r="V677" s="178"/>
      <c r="W677" s="39" t="s">
        <v>1277</v>
      </c>
      <c r="X677" s="39" t="s">
        <v>1313</v>
      </c>
      <c r="Y677" s="39"/>
      <c r="Z677" s="39"/>
      <c r="AA677" s="39"/>
      <c r="AB677" s="152" t="s">
        <v>3165</v>
      </c>
    </row>
    <row r="678" spans="1:28" ht="21.75" customHeight="1" x14ac:dyDescent="0.25">
      <c r="A678" s="37" t="s">
        <v>30</v>
      </c>
      <c r="B678" s="37" t="s">
        <v>31</v>
      </c>
      <c r="C678" s="39">
        <v>6200</v>
      </c>
      <c r="D678" s="162" t="s">
        <v>1169</v>
      </c>
      <c r="E678" s="162" t="s">
        <v>250</v>
      </c>
      <c r="F678" s="128" t="s">
        <v>518</v>
      </c>
      <c r="G678" s="39" t="s">
        <v>35</v>
      </c>
      <c r="H678" s="39" t="str">
        <f t="shared" si="90"/>
        <v>6105AK124-6200-CGAD-0042</v>
      </c>
      <c r="I678" s="39" t="str">
        <f t="shared" si="96"/>
        <v>Q24050972-03-6200-C-GAD-0042</v>
      </c>
      <c r="J678" s="39"/>
      <c r="K678" s="39" t="s">
        <v>1257</v>
      </c>
      <c r="L678" s="39" t="s">
        <v>1285</v>
      </c>
      <c r="M678" s="39" t="s">
        <v>1296</v>
      </c>
      <c r="N678" s="33" t="str">
        <f t="shared" si="91"/>
        <v>On-Site Power Supply and Transmission - Small Power and Lighting  for Main Consumer Sub Station Yard - Laydown Areas and Temp Buildings GA</v>
      </c>
      <c r="O678" s="134"/>
      <c r="P678" s="134"/>
      <c r="Q678" s="33" t="str">
        <f>IFERROR(VLOOKUP(PPE_PH1_CDDL[[#This Row],[RDMC Document Number]],[3]Docs!$B:$F,4,0),"No Placeholder Yet")</f>
        <v>RES - Reserved Placeholder</v>
      </c>
      <c r="R678" s="33" t="str">
        <f>IFERROR(VLOOKUP(PPE_PH1_CDDL[[#This Row],[RDMC Document Number]],[3]Docs!$B:$F,5,0),"No Placeholder Yet")</f>
        <v>Pending</v>
      </c>
      <c r="S678" s="137">
        <f t="shared" si="101"/>
        <v>0</v>
      </c>
      <c r="T678" s="162" t="s">
        <v>1119</v>
      </c>
      <c r="U678" s="39"/>
      <c r="V678" s="178"/>
      <c r="W678" s="39" t="s">
        <v>1277</v>
      </c>
      <c r="X678" s="39" t="s">
        <v>1297</v>
      </c>
      <c r="Y678" s="39"/>
      <c r="Z678" s="39"/>
      <c r="AA678" s="39"/>
      <c r="AB678" s="152" t="s">
        <v>3165</v>
      </c>
    </row>
    <row r="679" spans="1:28" ht="21.75" customHeight="1" x14ac:dyDescent="0.25">
      <c r="A679" s="37" t="s">
        <v>30</v>
      </c>
      <c r="B679" s="37" t="s">
        <v>31</v>
      </c>
      <c r="C679" s="39">
        <v>6200</v>
      </c>
      <c r="D679" s="162" t="s">
        <v>1169</v>
      </c>
      <c r="E679" s="162" t="s">
        <v>250</v>
      </c>
      <c r="F679" s="128" t="s">
        <v>521</v>
      </c>
      <c r="G679" s="39" t="s">
        <v>35</v>
      </c>
      <c r="H679" s="39" t="str">
        <f t="shared" si="90"/>
        <v>6105AK124-6200-CGAD-0043</v>
      </c>
      <c r="I679" s="39" t="str">
        <f t="shared" si="96"/>
        <v>Q24050972-03-6200-C-GAD-0043</v>
      </c>
      <c r="J679" s="39"/>
      <c r="K679" s="39" t="s">
        <v>1257</v>
      </c>
      <c r="L679" s="39" t="s">
        <v>1285</v>
      </c>
      <c r="M679" s="39" t="s">
        <v>1300</v>
      </c>
      <c r="N679" s="33" t="str">
        <f t="shared" si="91"/>
        <v>On-Site Power Supply and Transmission - Small Power and Lighting  for Main Consumer Sub Station Yard - Lighting Design and Layout GA</v>
      </c>
      <c r="O679" s="134"/>
      <c r="P679" s="134"/>
      <c r="Q679" s="33" t="str">
        <f>IFERROR(VLOOKUP(PPE_PH1_CDDL[[#This Row],[RDMC Document Number]],[3]Docs!$B:$F,4,0),"No Placeholder Yet")</f>
        <v>RES - Reserved Placeholder</v>
      </c>
      <c r="R679" s="33" t="str">
        <f>IFERROR(VLOOKUP(PPE_PH1_CDDL[[#This Row],[RDMC Document Number]],[3]Docs!$B:$F,5,0),"No Placeholder Yet")</f>
        <v>Pending</v>
      </c>
      <c r="S679" s="137">
        <f t="shared" si="101"/>
        <v>0</v>
      </c>
      <c r="T679" s="162" t="s">
        <v>1119</v>
      </c>
      <c r="U679" s="39"/>
      <c r="V679" s="178"/>
      <c r="W679" s="39" t="s">
        <v>1277</v>
      </c>
      <c r="X679" s="39" t="s">
        <v>1301</v>
      </c>
      <c r="Y679" s="39"/>
      <c r="Z679" s="39"/>
      <c r="AA679" s="39"/>
      <c r="AB679" s="152" t="s">
        <v>3165</v>
      </c>
    </row>
    <row r="680" spans="1:28" ht="21.75" customHeight="1" x14ac:dyDescent="0.25">
      <c r="A680" s="37" t="s">
        <v>30</v>
      </c>
      <c r="B680" s="37" t="s">
        <v>31</v>
      </c>
      <c r="C680" s="39">
        <v>6200</v>
      </c>
      <c r="D680" s="162" t="s">
        <v>1169</v>
      </c>
      <c r="E680" s="162" t="s">
        <v>250</v>
      </c>
      <c r="F680" s="128" t="s">
        <v>524</v>
      </c>
      <c r="G680" s="39" t="s">
        <v>35</v>
      </c>
      <c r="H680" s="39" t="str">
        <f t="shared" si="90"/>
        <v>6105AK124-6200-CGAD-0044</v>
      </c>
      <c r="I680" s="39" t="str">
        <f t="shared" si="96"/>
        <v>Q24050972-03-6200-C-GAD-0044</v>
      </c>
      <c r="J680" s="39"/>
      <c r="K680" s="39" t="s">
        <v>1257</v>
      </c>
      <c r="L680" s="39" t="s">
        <v>1285</v>
      </c>
      <c r="M680" s="39" t="s">
        <v>1303</v>
      </c>
      <c r="N680" s="33" t="str">
        <f t="shared" si="91"/>
        <v>On-Site Power Supply and Transmission - Small Power and Lighting  for Main Consumer Sub Station Yard - Roads, Pathways, Offloading Areas and Fences GA</v>
      </c>
      <c r="O680" s="134"/>
      <c r="P680" s="134"/>
      <c r="Q680" s="33" t="str">
        <f>IFERROR(VLOOKUP(PPE_PH1_CDDL[[#This Row],[RDMC Document Number]],[3]Docs!$B:$F,4,0),"No Placeholder Yet")</f>
        <v>RES - Reserved Placeholder</v>
      </c>
      <c r="R680" s="33" t="str">
        <f>IFERROR(VLOOKUP(PPE_PH1_CDDL[[#This Row],[RDMC Document Number]],[3]Docs!$B:$F,5,0),"No Placeholder Yet")</f>
        <v>Pending</v>
      </c>
      <c r="S680" s="137">
        <f t="shared" si="101"/>
        <v>0</v>
      </c>
      <c r="T680" s="162" t="s">
        <v>1119</v>
      </c>
      <c r="U680" s="39"/>
      <c r="V680" s="178"/>
      <c r="W680" s="39" t="s">
        <v>1277</v>
      </c>
      <c r="X680" s="39" t="s">
        <v>1322</v>
      </c>
      <c r="Y680" s="39"/>
      <c r="Z680" s="39"/>
      <c r="AA680" s="39"/>
      <c r="AB680" s="152" t="s">
        <v>3165</v>
      </c>
    </row>
    <row r="681" spans="1:28" ht="21.75" customHeight="1" x14ac:dyDescent="0.25">
      <c r="A681" s="37" t="s">
        <v>30</v>
      </c>
      <c r="B681" s="37" t="s">
        <v>31</v>
      </c>
      <c r="C681" s="39">
        <v>6200</v>
      </c>
      <c r="D681" s="162" t="s">
        <v>1169</v>
      </c>
      <c r="E681" s="162" t="s">
        <v>250</v>
      </c>
      <c r="F681" s="128" t="s">
        <v>527</v>
      </c>
      <c r="G681" s="39" t="s">
        <v>35</v>
      </c>
      <c r="H681" s="39" t="str">
        <f t="shared" si="90"/>
        <v>6105AK124-6200-CGAD-0045</v>
      </c>
      <c r="I681" s="39" t="str">
        <f t="shared" si="96"/>
        <v>Q24050972-03-6200-C-GAD-0045</v>
      </c>
      <c r="J681" s="39"/>
      <c r="K681" s="39" t="s">
        <v>1257</v>
      </c>
      <c r="L681" s="39" t="s">
        <v>1255</v>
      </c>
      <c r="M681" s="39" t="s">
        <v>1288</v>
      </c>
      <c r="N681" s="33" t="str">
        <f t="shared" si="91"/>
        <v>On-Site Power Supply and Transmission -  Control Room and Ablution Facilities for Main Consumer Sub Station Yard - Buildings and Structures GA</v>
      </c>
      <c r="O681" s="134"/>
      <c r="P681" s="134"/>
      <c r="Q681" s="33" t="str">
        <f>IFERROR(VLOOKUP(PPE_PH1_CDDL[[#This Row],[RDMC Document Number]],[3]Docs!$B:$F,4,0),"No Placeholder Yet")</f>
        <v>RES - Reserved Placeholder</v>
      </c>
      <c r="R681" s="33" t="str">
        <f>IFERROR(VLOOKUP(PPE_PH1_CDDL[[#This Row],[RDMC Document Number]],[3]Docs!$B:$F,5,0),"No Placeholder Yet")</f>
        <v>Pending</v>
      </c>
      <c r="S681" s="137">
        <f t="shared" si="101"/>
        <v>0</v>
      </c>
      <c r="T681" s="162" t="s">
        <v>1317</v>
      </c>
      <c r="U681" s="39"/>
      <c r="V681" s="178">
        <v>46234</v>
      </c>
      <c r="W681" s="39" t="s">
        <v>1277</v>
      </c>
      <c r="X681" s="39" t="s">
        <v>1316</v>
      </c>
      <c r="Y681" s="39"/>
      <c r="Z681" s="39"/>
      <c r="AA681" s="39"/>
      <c r="AB681" s="152" t="s">
        <v>3165</v>
      </c>
    </row>
    <row r="682" spans="1:28" ht="21.75" customHeight="1" x14ac:dyDescent="0.25">
      <c r="A682" s="37" t="s">
        <v>30</v>
      </c>
      <c r="B682" s="37" t="s">
        <v>31</v>
      </c>
      <c r="C682" s="39">
        <v>6200</v>
      </c>
      <c r="D682" s="162" t="s">
        <v>1169</v>
      </c>
      <c r="E682" s="162" t="s">
        <v>250</v>
      </c>
      <c r="F682" s="128" t="s">
        <v>530</v>
      </c>
      <c r="G682" s="39" t="s">
        <v>35</v>
      </c>
      <c r="H682" s="39" t="str">
        <f t="shared" ref="H682:H745" si="102">A682&amp;B682&amp;"-"&amp;C682&amp;"-"&amp;D682&amp;E682&amp;"-"&amp;F682</f>
        <v>6105AK124-6200-CGAD-0046</v>
      </c>
      <c r="I682" s="39" t="str">
        <f t="shared" si="96"/>
        <v>Q24050972-03-6200-C-GAD-0046</v>
      </c>
      <c r="J682" s="39"/>
      <c r="K682" s="39" t="s">
        <v>1257</v>
      </c>
      <c r="L682" s="39" t="s">
        <v>1255</v>
      </c>
      <c r="M682" s="39" t="s">
        <v>1293</v>
      </c>
      <c r="N682" s="33" t="str">
        <f t="shared" si="91"/>
        <v>On-Site Power Supply and Transmission -  Control Room and Ablution Facilities for Main Consumer Sub Station Yard - Terrace Equipment GA</v>
      </c>
      <c r="O682" s="134"/>
      <c r="P682" s="134"/>
      <c r="Q682" s="33" t="str">
        <f>IFERROR(VLOOKUP(PPE_PH1_CDDL[[#This Row],[RDMC Document Number]],[3]Docs!$B:$F,4,0),"No Placeholder Yet")</f>
        <v>RES - Reserved Placeholder</v>
      </c>
      <c r="R682" s="33" t="str">
        <f>IFERROR(VLOOKUP(PPE_PH1_CDDL[[#This Row],[RDMC Document Number]],[3]Docs!$B:$F,5,0),"No Placeholder Yet")</f>
        <v>Pending</v>
      </c>
      <c r="S682" s="137">
        <f t="shared" si="101"/>
        <v>0</v>
      </c>
      <c r="T682" s="162" t="s">
        <v>1119</v>
      </c>
      <c r="U682" s="39"/>
      <c r="V682" s="178"/>
      <c r="W682" s="39" t="s">
        <v>1277</v>
      </c>
      <c r="X682" s="39" t="s">
        <v>1318</v>
      </c>
      <c r="Y682" s="39"/>
      <c r="Z682" s="39"/>
      <c r="AA682" s="39"/>
      <c r="AB682" s="152" t="s">
        <v>3165</v>
      </c>
    </row>
    <row r="683" spans="1:28" ht="21.75" customHeight="1" x14ac:dyDescent="0.25">
      <c r="A683" s="37" t="s">
        <v>30</v>
      </c>
      <c r="B683" s="37" t="s">
        <v>31</v>
      </c>
      <c r="C683" s="39">
        <v>6200</v>
      </c>
      <c r="D683" s="162" t="s">
        <v>1169</v>
      </c>
      <c r="E683" s="162" t="s">
        <v>250</v>
      </c>
      <c r="F683" s="128" t="s">
        <v>532</v>
      </c>
      <c r="G683" s="39" t="s">
        <v>35</v>
      </c>
      <c r="H683" s="39" t="str">
        <f t="shared" si="102"/>
        <v>6105AK124-6200-CGAD-0047</v>
      </c>
      <c r="I683" s="39" t="str">
        <f t="shared" si="96"/>
        <v>Q24050972-03-6200-C-GAD-0047</v>
      </c>
      <c r="J683" s="39"/>
      <c r="K683" s="39" t="s">
        <v>1257</v>
      </c>
      <c r="L683" s="39" t="s">
        <v>1255</v>
      </c>
      <c r="M683" s="39" t="s">
        <v>1302</v>
      </c>
      <c r="N683" s="33" t="str">
        <f t="shared" si="91"/>
        <v>On-Site Power Supply and Transmission -  Control Room and Ablution Facilities for Main Consumer Sub Station Yard - Pipe Routing General Arrangement</v>
      </c>
      <c r="O683" s="134"/>
      <c r="P683" s="134"/>
      <c r="Q683" s="33" t="str">
        <f>IFERROR(VLOOKUP(PPE_PH1_CDDL[[#This Row],[RDMC Document Number]],[3]Docs!$B:$F,4,0),"No Placeholder Yet")</f>
        <v>RES - Reserved Placeholder</v>
      </c>
      <c r="R683" s="33" t="str">
        <f>IFERROR(VLOOKUP(PPE_PH1_CDDL[[#This Row],[RDMC Document Number]],[3]Docs!$B:$F,5,0),"No Placeholder Yet")</f>
        <v>Pending</v>
      </c>
      <c r="S683" s="137">
        <f t="shared" si="101"/>
        <v>0</v>
      </c>
      <c r="T683" s="162" t="s">
        <v>1119</v>
      </c>
      <c r="U683" s="39"/>
      <c r="V683" s="178"/>
      <c r="W683" s="39" t="s">
        <v>1277</v>
      </c>
      <c r="X683" s="39" t="s">
        <v>1302</v>
      </c>
      <c r="Y683" s="39"/>
      <c r="Z683" s="39"/>
      <c r="AA683" s="39"/>
      <c r="AB683" s="152" t="s">
        <v>3165</v>
      </c>
    </row>
    <row r="684" spans="1:28" ht="21.75" customHeight="1" x14ac:dyDescent="0.25">
      <c r="A684" s="37" t="s">
        <v>30</v>
      </c>
      <c r="B684" s="37" t="s">
        <v>31</v>
      </c>
      <c r="C684" s="39">
        <v>6200</v>
      </c>
      <c r="D684" s="162" t="s">
        <v>1169</v>
      </c>
      <c r="E684" s="162" t="s">
        <v>250</v>
      </c>
      <c r="F684" s="128" t="s">
        <v>535</v>
      </c>
      <c r="G684" s="39" t="s">
        <v>35</v>
      </c>
      <c r="H684" s="39" t="str">
        <f t="shared" si="102"/>
        <v>6105AK124-6200-CGAD-0048</v>
      </c>
      <c r="I684" s="39" t="str">
        <f t="shared" si="96"/>
        <v>Q24050972-03-6200-C-GAD-0048</v>
      </c>
      <c r="J684" s="39"/>
      <c r="K684" s="39" t="s">
        <v>1257</v>
      </c>
      <c r="L684" s="39" t="s">
        <v>1255</v>
      </c>
      <c r="M684" s="39" t="s">
        <v>1303</v>
      </c>
      <c r="N684" s="33" t="str">
        <f t="shared" ref="N684:N747" si="103">K684&amp;" - "&amp;L684&amp;" - "&amp;M684</f>
        <v>On-Site Power Supply and Transmission -  Control Room and Ablution Facilities for Main Consumer Sub Station Yard - Roads, Pathways, Offloading Areas and Fences GA</v>
      </c>
      <c r="O684" s="134"/>
      <c r="P684" s="134"/>
      <c r="Q684" s="33" t="str">
        <f>IFERROR(VLOOKUP(PPE_PH1_CDDL[[#This Row],[RDMC Document Number]],[3]Docs!$B:$F,4,0),"No Placeholder Yet")</f>
        <v>RES - Reserved Placeholder</v>
      </c>
      <c r="R684" s="33" t="str">
        <f>IFERROR(VLOOKUP(PPE_PH1_CDDL[[#This Row],[RDMC Document Number]],[3]Docs!$B:$F,5,0),"No Placeholder Yet")</f>
        <v>Pending</v>
      </c>
      <c r="S684" s="137">
        <f t="shared" si="101"/>
        <v>0</v>
      </c>
      <c r="T684" s="162" t="s">
        <v>1119</v>
      </c>
      <c r="U684" s="39"/>
      <c r="V684" s="178"/>
      <c r="W684" s="39" t="s">
        <v>1269</v>
      </c>
      <c r="X684" s="39" t="s">
        <v>1322</v>
      </c>
      <c r="Y684" s="39"/>
      <c r="Z684" s="39"/>
      <c r="AA684" s="39"/>
      <c r="AB684" s="152" t="s">
        <v>3165</v>
      </c>
    </row>
    <row r="685" spans="1:28" ht="21.75" customHeight="1" x14ac:dyDescent="0.25">
      <c r="A685" s="37" t="s">
        <v>30</v>
      </c>
      <c r="B685" s="37" t="s">
        <v>31</v>
      </c>
      <c r="C685" s="39">
        <v>6200</v>
      </c>
      <c r="D685" s="162" t="s">
        <v>1169</v>
      </c>
      <c r="E685" s="162" t="s">
        <v>250</v>
      </c>
      <c r="F685" s="128" t="s">
        <v>538</v>
      </c>
      <c r="G685" s="39" t="s">
        <v>35</v>
      </c>
      <c r="H685" s="39" t="str">
        <f t="shared" si="102"/>
        <v>6105AK124-6200-CGAD-0049</v>
      </c>
      <c r="I685" s="39" t="str">
        <f t="shared" si="96"/>
        <v>Q24050972-03-6200-C-GAD-0049</v>
      </c>
      <c r="J685" s="39"/>
      <c r="K685" s="39" t="s">
        <v>1257</v>
      </c>
      <c r="L685" s="39" t="s">
        <v>1255</v>
      </c>
      <c r="M685" s="39" t="s">
        <v>1305</v>
      </c>
      <c r="N685" s="33" t="str">
        <f t="shared" si="103"/>
        <v>On-Site Power Supply and Transmission -  Control Room and Ablution Facilities for Main Consumer Sub Station Yard - Water Reticulation &amp; Sewer System Design</v>
      </c>
      <c r="O685" s="134"/>
      <c r="P685" s="134"/>
      <c r="Q685" s="33" t="str">
        <f>IFERROR(VLOOKUP(PPE_PH1_CDDL[[#This Row],[RDMC Document Number]],[3]Docs!$B:$F,4,0),"No Placeholder Yet")</f>
        <v>RES - Reserved Placeholder</v>
      </c>
      <c r="R685" s="33" t="str">
        <f>IFERROR(VLOOKUP(PPE_PH1_CDDL[[#This Row],[RDMC Document Number]],[3]Docs!$B:$F,5,0),"No Placeholder Yet")</f>
        <v>Pending</v>
      </c>
      <c r="S685" s="137">
        <f t="shared" si="101"/>
        <v>0</v>
      </c>
      <c r="T685" s="162" t="s">
        <v>1119</v>
      </c>
      <c r="U685" s="39"/>
      <c r="V685" s="178"/>
      <c r="W685" s="39" t="s">
        <v>1269</v>
      </c>
      <c r="X685" s="39" t="s">
        <v>1306</v>
      </c>
      <c r="Y685" s="39"/>
      <c r="Z685" s="39"/>
      <c r="AA685" s="39"/>
      <c r="AB685" s="152" t="s">
        <v>3165</v>
      </c>
    </row>
    <row r="686" spans="1:28" ht="21.75" customHeight="1" x14ac:dyDescent="0.25">
      <c r="A686" s="37" t="s">
        <v>30</v>
      </c>
      <c r="B686" s="37" t="s">
        <v>31</v>
      </c>
      <c r="C686" s="39">
        <v>6200</v>
      </c>
      <c r="D686" s="162" t="s">
        <v>1169</v>
      </c>
      <c r="E686" s="162" t="s">
        <v>250</v>
      </c>
      <c r="F686" s="128" t="s">
        <v>541</v>
      </c>
      <c r="G686" s="39" t="s">
        <v>35</v>
      </c>
      <c r="H686" s="39" t="str">
        <f t="shared" si="102"/>
        <v>6105AK124-6200-CGAD-0050</v>
      </c>
      <c r="I686" s="39" t="str">
        <f t="shared" si="96"/>
        <v>Q24050972-03-6200-C-GAD-0050</v>
      </c>
      <c r="J686" s="39"/>
      <c r="K686" s="39" t="s">
        <v>1257</v>
      </c>
      <c r="L686" s="39" t="s">
        <v>1255</v>
      </c>
      <c r="M686" s="39" t="s">
        <v>1308</v>
      </c>
      <c r="N686" s="33" t="str">
        <f t="shared" si="103"/>
        <v>On-Site Power Supply and Transmission -  Control Room and Ablution Facilities for Main Consumer Sub Station Yard - Utilities Connections and Battery Limits GA</v>
      </c>
      <c r="O686" s="134"/>
      <c r="P686" s="134"/>
      <c r="Q686" s="33" t="str">
        <f>IFERROR(VLOOKUP(PPE_PH1_CDDL[[#This Row],[RDMC Document Number]],[3]Docs!$B:$F,4,0),"No Placeholder Yet")</f>
        <v>RES - Reserved Placeholder</v>
      </c>
      <c r="R686" s="33" t="str">
        <f>IFERROR(VLOOKUP(PPE_PH1_CDDL[[#This Row],[RDMC Document Number]],[3]Docs!$B:$F,5,0),"No Placeholder Yet")</f>
        <v>Pending</v>
      </c>
      <c r="S686" s="137">
        <f t="shared" si="101"/>
        <v>0</v>
      </c>
      <c r="T686" s="162" t="s">
        <v>1119</v>
      </c>
      <c r="U686" s="39"/>
      <c r="V686" s="178"/>
      <c r="W686" s="39" t="s">
        <v>1277</v>
      </c>
      <c r="X686" s="39" t="s">
        <v>1309</v>
      </c>
      <c r="Y686" s="39"/>
      <c r="Z686" s="39"/>
      <c r="AA686" s="39"/>
      <c r="AB686" s="152" t="s">
        <v>3165</v>
      </c>
    </row>
    <row r="687" spans="1:28" ht="21.75" customHeight="1" x14ac:dyDescent="0.25">
      <c r="A687" s="37" t="s">
        <v>30</v>
      </c>
      <c r="B687" s="37" t="s">
        <v>31</v>
      </c>
      <c r="C687" s="39">
        <v>6200</v>
      </c>
      <c r="D687" s="162" t="s">
        <v>1169</v>
      </c>
      <c r="E687" s="162" t="s">
        <v>250</v>
      </c>
      <c r="F687" s="174" t="s">
        <v>544</v>
      </c>
      <c r="G687" s="162" t="s">
        <v>35</v>
      </c>
      <c r="H687" s="39" t="str">
        <f t="shared" si="102"/>
        <v>6105AK124-6200-CGAD-0051</v>
      </c>
      <c r="I687" s="39" t="str">
        <f t="shared" si="96"/>
        <v>Q24050972-03-6200-C-GAD-0051</v>
      </c>
      <c r="J687" s="162"/>
      <c r="K687" s="39" t="s">
        <v>1257</v>
      </c>
      <c r="L687" s="162" t="s">
        <v>1255</v>
      </c>
      <c r="M687" s="162" t="s">
        <v>1292</v>
      </c>
      <c r="N687" s="33" t="str">
        <f t="shared" si="103"/>
        <v xml:space="preserve">On-Site Power Supply and Transmission -  Control Room and Ablution Facilities for Main Consumer Sub Station Yard - Key Emergency Points and Equipment </v>
      </c>
      <c r="O687" s="175"/>
      <c r="P687" s="175"/>
      <c r="Q687" s="33" t="str">
        <f>IFERROR(VLOOKUP(PPE_PH1_CDDL[[#This Row],[RDMC Document Number]],[3]Docs!$B:$F,4,0),"No Placeholder Yet")</f>
        <v>RES - Reserved Placeholder</v>
      </c>
      <c r="R687" s="33" t="str">
        <f>IFERROR(VLOOKUP(PPE_PH1_CDDL[[#This Row],[RDMC Document Number]],[3]Docs!$B:$F,5,0),"No Placeholder Yet")</f>
        <v>Pending</v>
      </c>
      <c r="S687" s="137">
        <f t="shared" si="101"/>
        <v>0</v>
      </c>
      <c r="T687" s="162" t="s">
        <v>1119</v>
      </c>
      <c r="U687" s="162"/>
      <c r="V687" s="178"/>
      <c r="W687" s="162" t="s">
        <v>1277</v>
      </c>
      <c r="X687" s="162" t="s">
        <v>1292</v>
      </c>
      <c r="Y687" s="162"/>
      <c r="Z687" s="162"/>
      <c r="AA687" s="39"/>
      <c r="AB687" s="152" t="s">
        <v>3165</v>
      </c>
    </row>
    <row r="688" spans="1:28" ht="21.75" customHeight="1" x14ac:dyDescent="0.25">
      <c r="A688" s="37" t="s">
        <v>30</v>
      </c>
      <c r="B688" s="37" t="s">
        <v>31</v>
      </c>
      <c r="C688" s="39">
        <v>6200</v>
      </c>
      <c r="D688" s="162" t="s">
        <v>1169</v>
      </c>
      <c r="E688" s="162" t="s">
        <v>250</v>
      </c>
      <c r="F688" s="128" t="s">
        <v>547</v>
      </c>
      <c r="G688" s="39" t="s">
        <v>35</v>
      </c>
      <c r="H688" s="39" t="str">
        <f t="shared" si="102"/>
        <v>6105AK124-6200-CGAD-0052</v>
      </c>
      <c r="I688" s="39" t="str">
        <f t="shared" si="96"/>
        <v>Q24050972-03-6200-C-GAD-0052</v>
      </c>
      <c r="J688" s="39"/>
      <c r="K688" s="39" t="s">
        <v>1257</v>
      </c>
      <c r="L688" s="39" t="s">
        <v>1255</v>
      </c>
      <c r="M688" s="39" t="s">
        <v>1296</v>
      </c>
      <c r="N688" s="33" t="str">
        <f t="shared" si="103"/>
        <v>On-Site Power Supply and Transmission -  Control Room and Ablution Facilities for Main Consumer Sub Station Yard - Laydown Areas and Temp Buildings GA</v>
      </c>
      <c r="O688" s="134"/>
      <c r="P688" s="134"/>
      <c r="Q688" s="33" t="str">
        <f>IFERROR(VLOOKUP(PPE_PH1_CDDL[[#This Row],[RDMC Document Number]],[3]Docs!$B:$F,4,0),"No Placeholder Yet")</f>
        <v>RES - Reserved Placeholder</v>
      </c>
      <c r="R688" s="33" t="str">
        <f>IFERROR(VLOOKUP(PPE_PH1_CDDL[[#This Row],[RDMC Document Number]],[3]Docs!$B:$F,5,0),"No Placeholder Yet")</f>
        <v>Pending</v>
      </c>
      <c r="S688" s="137">
        <f t="shared" si="101"/>
        <v>0</v>
      </c>
      <c r="T688" s="162" t="s">
        <v>1119</v>
      </c>
      <c r="U688" s="39"/>
      <c r="V688" s="178"/>
      <c r="W688" s="39" t="s">
        <v>1269</v>
      </c>
      <c r="X688" s="39" t="s">
        <v>1297</v>
      </c>
      <c r="Y688" s="39"/>
      <c r="Z688" s="39"/>
      <c r="AA688" s="39"/>
      <c r="AB688" s="152" t="s">
        <v>3165</v>
      </c>
    </row>
    <row r="689" spans="1:28" ht="21.75" customHeight="1" x14ac:dyDescent="0.25">
      <c r="A689" s="37" t="s">
        <v>30</v>
      </c>
      <c r="B689" s="37" t="s">
        <v>31</v>
      </c>
      <c r="C689" s="39">
        <v>6200</v>
      </c>
      <c r="D689" s="162" t="s">
        <v>1169</v>
      </c>
      <c r="E689" s="162" t="s">
        <v>250</v>
      </c>
      <c r="F689" s="128" t="s">
        <v>550</v>
      </c>
      <c r="G689" s="39" t="s">
        <v>35</v>
      </c>
      <c r="H689" s="39" t="str">
        <f t="shared" si="102"/>
        <v>6105AK124-6200-CGAD-0053</v>
      </c>
      <c r="I689" s="39" t="str">
        <f t="shared" si="96"/>
        <v>Q24050972-03-6200-C-GAD-0053</v>
      </c>
      <c r="J689" s="39"/>
      <c r="K689" s="39" t="s">
        <v>1257</v>
      </c>
      <c r="L689" s="39" t="s">
        <v>1271</v>
      </c>
      <c r="M689" s="39" t="s">
        <v>1293</v>
      </c>
      <c r="N689" s="33" t="str">
        <f t="shared" si="103"/>
        <v>On-Site Power Supply and Transmission - Transfer Bus Gantry for 33kV Mining Sub Station 33kV OHL Supply - Terrace Equipment GA</v>
      </c>
      <c r="O689" s="134"/>
      <c r="P689" s="134"/>
      <c r="Q689" s="33" t="str">
        <f>IFERROR(VLOOKUP(PPE_PH1_CDDL[[#This Row],[RDMC Document Number]],[3]Docs!$B:$F,4,0),"No Placeholder Yet")</f>
        <v>RES - Reserved Placeholder</v>
      </c>
      <c r="R689" s="33" t="str">
        <f>IFERROR(VLOOKUP(PPE_PH1_CDDL[[#This Row],[RDMC Document Number]],[3]Docs!$B:$F,5,0),"No Placeholder Yet")</f>
        <v>Pending</v>
      </c>
      <c r="S689" s="137">
        <f t="shared" si="101"/>
        <v>0</v>
      </c>
      <c r="T689" s="162" t="s">
        <v>1119</v>
      </c>
      <c r="U689" s="39"/>
      <c r="V689" s="178"/>
      <c r="W689" s="39" t="s">
        <v>1323</v>
      </c>
      <c r="X689" s="39" t="s">
        <v>1313</v>
      </c>
      <c r="Y689" s="39"/>
      <c r="Z689" s="39"/>
      <c r="AA689" s="39"/>
      <c r="AB689" s="152" t="s">
        <v>3165</v>
      </c>
    </row>
    <row r="690" spans="1:28" ht="21.75" customHeight="1" x14ac:dyDescent="0.25">
      <c r="A690" s="37" t="s">
        <v>30</v>
      </c>
      <c r="B690" s="37" t="s">
        <v>31</v>
      </c>
      <c r="C690" s="39">
        <v>6200</v>
      </c>
      <c r="D690" s="162" t="s">
        <v>1169</v>
      </c>
      <c r="E690" s="162" t="s">
        <v>250</v>
      </c>
      <c r="F690" s="174" t="s">
        <v>553</v>
      </c>
      <c r="G690" s="162" t="s">
        <v>35</v>
      </c>
      <c r="H690" s="39" t="str">
        <f t="shared" si="102"/>
        <v>6105AK124-6200-CGAD-0054</v>
      </c>
      <c r="I690" s="39" t="str">
        <f t="shared" si="96"/>
        <v>Q24050972-03-6200-C-GAD-0054</v>
      </c>
      <c r="J690" s="162"/>
      <c r="K690" s="39" t="s">
        <v>1257</v>
      </c>
      <c r="L690" s="162" t="s">
        <v>1273</v>
      </c>
      <c r="M690" s="162" t="s">
        <v>1293</v>
      </c>
      <c r="N690" s="33" t="str">
        <f t="shared" si="103"/>
        <v>On-Site Power Supply and Transmission - Transfer Bus Gantry Termination for 33kV OHL Income from HV Substation - Terrace Equipment GA</v>
      </c>
      <c r="O690" s="175"/>
      <c r="P690" s="175"/>
      <c r="Q690" s="33" t="str">
        <f>IFERROR(VLOOKUP(PPE_PH1_CDDL[[#This Row],[RDMC Document Number]],[3]Docs!$B:$F,4,0),"No Placeholder Yet")</f>
        <v>RES - Reserved Placeholder</v>
      </c>
      <c r="R690" s="33" t="str">
        <f>IFERROR(VLOOKUP(PPE_PH1_CDDL[[#This Row],[RDMC Document Number]],[3]Docs!$B:$F,5,0),"No Placeholder Yet")</f>
        <v>Pending</v>
      </c>
      <c r="S690" s="137">
        <f t="shared" si="101"/>
        <v>0</v>
      </c>
      <c r="T690" s="162" t="s">
        <v>1119</v>
      </c>
      <c r="U690" s="162"/>
      <c r="V690" s="178"/>
      <c r="W690" s="162" t="s">
        <v>1324</v>
      </c>
      <c r="X690" s="162" t="s">
        <v>1325</v>
      </c>
      <c r="Y690" s="162"/>
      <c r="Z690" s="162"/>
      <c r="AA690" s="39"/>
      <c r="AB690" s="152" t="s">
        <v>3165</v>
      </c>
    </row>
    <row r="691" spans="1:28" ht="21.75" customHeight="1" x14ac:dyDescent="0.25">
      <c r="A691" s="37" t="s">
        <v>30</v>
      </c>
      <c r="B691" s="37" t="s">
        <v>31</v>
      </c>
      <c r="C691" s="39">
        <v>6200</v>
      </c>
      <c r="D691" s="162" t="s">
        <v>1169</v>
      </c>
      <c r="E691" s="162" t="s">
        <v>250</v>
      </c>
      <c r="F691" s="174" t="s">
        <v>556</v>
      </c>
      <c r="G691" s="162" t="s">
        <v>35</v>
      </c>
      <c r="H691" s="39" t="str">
        <f t="shared" si="102"/>
        <v>6105AK124-6200-CGAD-0055</v>
      </c>
      <c r="I691" s="39" t="str">
        <f t="shared" si="96"/>
        <v>Q24050972-03-6200-C-GAD-0055</v>
      </c>
      <c r="J691" s="162"/>
      <c r="K691" s="39" t="s">
        <v>1257</v>
      </c>
      <c r="L691" s="162" t="s">
        <v>1326</v>
      </c>
      <c r="M691" s="162" t="s">
        <v>1327</v>
      </c>
      <c r="N691" s="33" t="str">
        <f t="shared" si="103"/>
        <v>On-Site Power Supply and Transmission - Fire Protection and Detection System for Main Consumer Sub Station Yard - Fire Detection and Suppression System</v>
      </c>
      <c r="O691" s="175"/>
      <c r="P691" s="175"/>
      <c r="Q691" s="33" t="str">
        <f>IFERROR(VLOOKUP(PPE_PH1_CDDL[[#This Row],[RDMC Document Number]],[3]Docs!$B:$F,4,0),"No Placeholder Yet")</f>
        <v>RES - Reserved Placeholder</v>
      </c>
      <c r="R691" s="33" t="str">
        <f>IFERROR(VLOOKUP(PPE_PH1_CDDL[[#This Row],[RDMC Document Number]],[3]Docs!$B:$F,5,0),"No Placeholder Yet")</f>
        <v>Pending</v>
      </c>
      <c r="S691" s="137">
        <f t="shared" si="101"/>
        <v>0</v>
      </c>
      <c r="T691" s="162" t="s">
        <v>1119</v>
      </c>
      <c r="U691" s="162"/>
      <c r="V691" s="178"/>
      <c r="W691" s="162" t="s">
        <v>1277</v>
      </c>
      <c r="X691" s="162" t="s">
        <v>1327</v>
      </c>
      <c r="Y691" s="162"/>
      <c r="Z691" s="162"/>
      <c r="AA691" s="39"/>
      <c r="AB691" s="152" t="s">
        <v>3165</v>
      </c>
    </row>
    <row r="692" spans="1:28" ht="21.75" customHeight="1" x14ac:dyDescent="0.25">
      <c r="A692" s="37" t="s">
        <v>30</v>
      </c>
      <c r="B692" s="37" t="s">
        <v>31</v>
      </c>
      <c r="C692" s="39">
        <v>6200</v>
      </c>
      <c r="D692" s="162" t="s">
        <v>1169</v>
      </c>
      <c r="E692" s="39" t="s">
        <v>1328</v>
      </c>
      <c r="F692" s="128" t="s">
        <v>34</v>
      </c>
      <c r="G692" s="39" t="s">
        <v>35</v>
      </c>
      <c r="H692" s="39" t="str">
        <f t="shared" si="102"/>
        <v>6105AK124-6200-CMDL-0001</v>
      </c>
      <c r="I692" s="39" t="str">
        <f t="shared" si="96"/>
        <v>Q24050972-03-6200-C-MDL-0001</v>
      </c>
      <c r="J692" s="39"/>
      <c r="K692" s="39" t="s">
        <v>1257</v>
      </c>
      <c r="L692" s="39" t="s">
        <v>1287</v>
      </c>
      <c r="M692" s="39" t="s">
        <v>1329</v>
      </c>
      <c r="N692" s="33" t="str">
        <f t="shared" si="103"/>
        <v>On-Site Power Supply and Transmission - Terrace Roads and Access-ways for Main Consumer SS - 3D Designs and Drawings</v>
      </c>
      <c r="O692" s="134"/>
      <c r="P692" s="134"/>
      <c r="Q692" s="33" t="str">
        <f>IFERROR(VLOOKUP(PPE_PH1_CDDL[[#This Row],[RDMC Document Number]],[3]Docs!$B:$F,4,0),"No Placeholder Yet")</f>
        <v>RES - Reserved Placeholder</v>
      </c>
      <c r="R692" s="33" t="str">
        <f>IFERROR(VLOOKUP(PPE_PH1_CDDL[[#This Row],[RDMC Document Number]],[3]Docs!$B:$F,5,0),"No Placeholder Yet")</f>
        <v>Pending</v>
      </c>
      <c r="S692" s="137">
        <f t="shared" ref="S692:S702" si="104">IF(AND(O692&lt;&gt;"",P692&lt;&gt;"",R692="Approved"),100%,
 IF(AND(O692&lt;&gt;"",P692&lt;&gt;""),66.67%,
 IF(O692&lt;&gt;"",33.33%,
 0)))</f>
        <v>0</v>
      </c>
      <c r="T692" s="162" t="s">
        <v>1119</v>
      </c>
      <c r="U692" s="39"/>
      <c r="V692" s="178"/>
      <c r="W692" s="39" t="s">
        <v>1291</v>
      </c>
      <c r="X692" s="39" t="s">
        <v>1329</v>
      </c>
      <c r="Y692" s="39"/>
      <c r="Z692" s="39"/>
      <c r="AA692" s="39"/>
      <c r="AB692" s="152" t="s">
        <v>3165</v>
      </c>
    </row>
    <row r="693" spans="1:28" ht="21.75" customHeight="1" x14ac:dyDescent="0.25">
      <c r="A693" s="37" t="s">
        <v>30</v>
      </c>
      <c r="B693" s="37" t="s">
        <v>31</v>
      </c>
      <c r="C693" s="39">
        <v>6200</v>
      </c>
      <c r="D693" s="162" t="s">
        <v>1169</v>
      </c>
      <c r="E693" s="39" t="s">
        <v>1328</v>
      </c>
      <c r="F693" s="128" t="s">
        <v>46</v>
      </c>
      <c r="G693" s="39" t="s">
        <v>35</v>
      </c>
      <c r="H693" s="39" t="str">
        <f t="shared" si="102"/>
        <v>6105AK124-6200-CMDL-0002</v>
      </c>
      <c r="I693" s="39" t="str">
        <f t="shared" si="96"/>
        <v>Q24050972-03-6200-C-MDL-0002</v>
      </c>
      <c r="J693" s="39"/>
      <c r="K693" s="39" t="s">
        <v>1257</v>
      </c>
      <c r="L693" s="39" t="s">
        <v>1251</v>
      </c>
      <c r="M693" s="39" t="s">
        <v>1329</v>
      </c>
      <c r="N693" s="33" t="str">
        <f t="shared" si="103"/>
        <v>On-Site Power Supply and Transmission - Main Consumer Sub Station Yard Stormwater Drainage - 3D Designs and Drawings</v>
      </c>
      <c r="O693" s="134"/>
      <c r="P693" s="134"/>
      <c r="Q693" s="33" t="str">
        <f>IFERROR(VLOOKUP(PPE_PH1_CDDL[[#This Row],[RDMC Document Number]],[3]Docs!$B:$F,4,0),"No Placeholder Yet")</f>
        <v>RES - Reserved Placeholder</v>
      </c>
      <c r="R693" s="33" t="str">
        <f>IFERROR(VLOOKUP(PPE_PH1_CDDL[[#This Row],[RDMC Document Number]],[3]Docs!$B:$F,5,0),"No Placeholder Yet")</f>
        <v>Pending</v>
      </c>
      <c r="S693" s="137">
        <f t="shared" si="104"/>
        <v>0</v>
      </c>
      <c r="T693" s="162" t="s">
        <v>1119</v>
      </c>
      <c r="U693" s="39"/>
      <c r="V693" s="178"/>
      <c r="W693" s="39" t="s">
        <v>1269</v>
      </c>
      <c r="X693" s="39" t="s">
        <v>1329</v>
      </c>
      <c r="Y693" s="39"/>
      <c r="Z693" s="39"/>
      <c r="AA693" s="39"/>
      <c r="AB693" s="152" t="s">
        <v>3165</v>
      </c>
    </row>
    <row r="694" spans="1:28" ht="21.75" customHeight="1" x14ac:dyDescent="0.25">
      <c r="A694" s="37" t="s">
        <v>30</v>
      </c>
      <c r="B694" s="37" t="s">
        <v>31</v>
      </c>
      <c r="C694" s="39">
        <v>6200</v>
      </c>
      <c r="D694" s="162" t="s">
        <v>1169</v>
      </c>
      <c r="E694" s="39" t="s">
        <v>1328</v>
      </c>
      <c r="F694" s="128" t="s">
        <v>48</v>
      </c>
      <c r="G694" s="39" t="s">
        <v>35</v>
      </c>
      <c r="H694" s="39" t="str">
        <f t="shared" si="102"/>
        <v>6105AK124-6200-CMDL-0003</v>
      </c>
      <c r="I694" s="39" t="str">
        <f t="shared" si="96"/>
        <v>Q24050972-03-6200-C-MDL-0003</v>
      </c>
      <c r="J694" s="39"/>
      <c r="K694" s="39" t="s">
        <v>1257</v>
      </c>
      <c r="L694" s="39" t="s">
        <v>1254</v>
      </c>
      <c r="M694" s="39" t="s">
        <v>1329</v>
      </c>
      <c r="N694" s="33" t="str">
        <f t="shared" si="103"/>
        <v>On-Site Power Supply and Transmission - Main Consumer Sub Station Yard Underground Utility Piping - 3D Designs and Drawings</v>
      </c>
      <c r="O694" s="134"/>
      <c r="P694" s="134"/>
      <c r="Q694" s="33" t="str">
        <f>IFERROR(VLOOKUP(PPE_PH1_CDDL[[#This Row],[RDMC Document Number]],[3]Docs!$B:$F,4,0),"No Placeholder Yet")</f>
        <v>RES - Reserved Placeholder</v>
      </c>
      <c r="R694" s="33" t="str">
        <f>IFERROR(VLOOKUP(PPE_PH1_CDDL[[#This Row],[RDMC Document Number]],[3]Docs!$B:$F,5,0),"No Placeholder Yet")</f>
        <v>Pending</v>
      </c>
      <c r="S694" s="137">
        <f t="shared" si="104"/>
        <v>0</v>
      </c>
      <c r="T694" s="162" t="s">
        <v>1119</v>
      </c>
      <c r="U694" s="39"/>
      <c r="V694" s="178"/>
      <c r="W694" s="39" t="s">
        <v>1269</v>
      </c>
      <c r="X694" s="39" t="s">
        <v>1329</v>
      </c>
      <c r="Y694" s="39"/>
      <c r="Z694" s="39"/>
      <c r="AA694" s="39"/>
      <c r="AB694" s="152" t="s">
        <v>3165</v>
      </c>
    </row>
    <row r="695" spans="1:28" ht="21.75" customHeight="1" x14ac:dyDescent="0.25">
      <c r="A695" s="37" t="s">
        <v>30</v>
      </c>
      <c r="B695" s="37" t="s">
        <v>31</v>
      </c>
      <c r="C695" s="39">
        <v>6200</v>
      </c>
      <c r="D695" s="162" t="s">
        <v>1169</v>
      </c>
      <c r="E695" s="39" t="s">
        <v>1328</v>
      </c>
      <c r="F695" s="128" t="s">
        <v>50</v>
      </c>
      <c r="G695" s="39" t="s">
        <v>35</v>
      </c>
      <c r="H695" s="39" t="str">
        <f t="shared" si="102"/>
        <v>6105AK124-6200-CMDL-0004</v>
      </c>
      <c r="I695" s="39" t="str">
        <f t="shared" si="96"/>
        <v>Q24050972-03-6200-C-MDL-0004</v>
      </c>
      <c r="J695" s="39"/>
      <c r="K695" s="39" t="s">
        <v>1257</v>
      </c>
      <c r="L695" s="39" t="s">
        <v>1280</v>
      </c>
      <c r="M695" s="39" t="s">
        <v>1329</v>
      </c>
      <c r="N695" s="33" t="str">
        <f t="shared" si="103"/>
        <v>On-Site Power Supply and Transmission - Collection Sump from Bunds for Main Consumer Sub Station Yard - 3D Designs and Drawings</v>
      </c>
      <c r="O695" s="134"/>
      <c r="P695" s="134"/>
      <c r="Q695" s="33" t="str">
        <f>IFERROR(VLOOKUP(PPE_PH1_CDDL[[#This Row],[RDMC Document Number]],[3]Docs!$B:$F,4,0),"No Placeholder Yet")</f>
        <v>RES - Reserved Placeholder</v>
      </c>
      <c r="R695" s="33" t="str">
        <f>IFERROR(VLOOKUP(PPE_PH1_CDDL[[#This Row],[RDMC Document Number]],[3]Docs!$B:$F,5,0),"No Placeholder Yet")</f>
        <v>Pending</v>
      </c>
      <c r="S695" s="137">
        <f t="shared" si="104"/>
        <v>0</v>
      </c>
      <c r="T695" s="162" t="s">
        <v>1119</v>
      </c>
      <c r="U695" s="39"/>
      <c r="V695" s="178"/>
      <c r="W695" s="39" t="s">
        <v>1269</v>
      </c>
      <c r="X695" s="39" t="s">
        <v>1329</v>
      </c>
      <c r="Y695" s="39"/>
      <c r="Z695" s="39"/>
      <c r="AA695" s="39"/>
      <c r="AB695" s="152" t="s">
        <v>3165</v>
      </c>
    </row>
    <row r="696" spans="1:28" ht="21.75" customHeight="1" x14ac:dyDescent="0.25">
      <c r="A696" s="37" t="s">
        <v>30</v>
      </c>
      <c r="B696" s="37" t="s">
        <v>31</v>
      </c>
      <c r="C696" s="39">
        <v>6200</v>
      </c>
      <c r="D696" s="162" t="s">
        <v>1169</v>
      </c>
      <c r="E696" s="39" t="s">
        <v>1328</v>
      </c>
      <c r="F696" s="128" t="s">
        <v>101</v>
      </c>
      <c r="G696" s="39" t="s">
        <v>35</v>
      </c>
      <c r="H696" s="39" t="str">
        <f t="shared" si="102"/>
        <v>6105AK124-6200-CMDL-0005</v>
      </c>
      <c r="I696" s="39" t="str">
        <f t="shared" si="96"/>
        <v>Q24050972-03-6200-C-MDL-0005</v>
      </c>
      <c r="J696" s="39"/>
      <c r="K696" s="39" t="s">
        <v>1257</v>
      </c>
      <c r="L696" s="39" t="s">
        <v>1282</v>
      </c>
      <c r="M696" s="39" t="s">
        <v>1329</v>
      </c>
      <c r="N696" s="33" t="str">
        <f t="shared" si="103"/>
        <v>On-Site Power Supply and Transmission - Cable Racks and Trays for Main Consumer Sub Station Yard - 3D Designs and Drawings</v>
      </c>
      <c r="O696" s="134"/>
      <c r="P696" s="134"/>
      <c r="Q696" s="33" t="str">
        <f>IFERROR(VLOOKUP(PPE_PH1_CDDL[[#This Row],[RDMC Document Number]],[3]Docs!$B:$F,4,0),"No Placeholder Yet")</f>
        <v>RES - Reserved Placeholder</v>
      </c>
      <c r="R696" s="33" t="str">
        <f>IFERROR(VLOOKUP(PPE_PH1_CDDL[[#This Row],[RDMC Document Number]],[3]Docs!$B:$F,5,0),"No Placeholder Yet")</f>
        <v>Pending</v>
      </c>
      <c r="S696" s="137">
        <f t="shared" si="104"/>
        <v>0</v>
      </c>
      <c r="T696" s="162" t="s">
        <v>1119</v>
      </c>
      <c r="U696" s="39"/>
      <c r="V696" s="178"/>
      <c r="W696" s="39" t="s">
        <v>1277</v>
      </c>
      <c r="X696" s="39" t="s">
        <v>1329</v>
      </c>
      <c r="Y696" s="39"/>
      <c r="Z696" s="39"/>
      <c r="AA696" s="39"/>
      <c r="AB696" s="152" t="s">
        <v>3165</v>
      </c>
    </row>
    <row r="697" spans="1:28" ht="21.75" customHeight="1" x14ac:dyDescent="0.25">
      <c r="A697" s="37" t="s">
        <v>30</v>
      </c>
      <c r="B697" s="37" t="s">
        <v>31</v>
      </c>
      <c r="C697" s="39">
        <v>6200</v>
      </c>
      <c r="D697" s="162" t="s">
        <v>1169</v>
      </c>
      <c r="E697" s="39" t="s">
        <v>1328</v>
      </c>
      <c r="F697" s="128" t="s">
        <v>161</v>
      </c>
      <c r="G697" s="39" t="s">
        <v>35</v>
      </c>
      <c r="H697" s="39" t="str">
        <f t="shared" si="102"/>
        <v>6105AK124-6200-CMDL-0006</v>
      </c>
      <c r="I697" s="39" t="str">
        <f t="shared" si="96"/>
        <v>Q24050972-03-6200-C-MDL-0006</v>
      </c>
      <c r="J697" s="39"/>
      <c r="K697" s="39" t="s">
        <v>1257</v>
      </c>
      <c r="L697" s="39" t="s">
        <v>1315</v>
      </c>
      <c r="M697" s="39" t="s">
        <v>1329</v>
      </c>
      <c r="N697" s="33" t="str">
        <f t="shared" si="103"/>
        <v>On-Site Power Supply and Transmission - Cable Trench and Tunnels for Main Consumer Sub Station Yard - 3D Designs and Drawings</v>
      </c>
      <c r="O697" s="134"/>
      <c r="P697" s="134"/>
      <c r="Q697" s="33" t="str">
        <f>IFERROR(VLOOKUP(PPE_PH1_CDDL[[#This Row],[RDMC Document Number]],[3]Docs!$B:$F,4,0),"No Placeholder Yet")</f>
        <v>RES - Reserved Placeholder</v>
      </c>
      <c r="R697" s="33" t="str">
        <f>IFERROR(VLOOKUP(PPE_PH1_CDDL[[#This Row],[RDMC Document Number]],[3]Docs!$B:$F,5,0),"No Placeholder Yet")</f>
        <v>Pending</v>
      </c>
      <c r="S697" s="137">
        <f t="shared" si="104"/>
        <v>0</v>
      </c>
      <c r="T697" s="162" t="s">
        <v>1119</v>
      </c>
      <c r="U697" s="39"/>
      <c r="V697" s="178"/>
      <c r="W697" s="39" t="s">
        <v>1277</v>
      </c>
      <c r="X697" s="39" t="s">
        <v>1329</v>
      </c>
      <c r="Y697" s="39"/>
      <c r="Z697" s="39"/>
      <c r="AA697" s="39"/>
      <c r="AB697" s="152" t="s">
        <v>3165</v>
      </c>
    </row>
    <row r="698" spans="1:28" ht="21.75" customHeight="1" x14ac:dyDescent="0.25">
      <c r="A698" s="37" t="s">
        <v>30</v>
      </c>
      <c r="B698" s="37" t="s">
        <v>31</v>
      </c>
      <c r="C698" s="39">
        <v>6200</v>
      </c>
      <c r="D698" s="162" t="s">
        <v>1169</v>
      </c>
      <c r="E698" s="39" t="s">
        <v>1328</v>
      </c>
      <c r="F698" s="128" t="s">
        <v>170</v>
      </c>
      <c r="G698" s="39" t="s">
        <v>35</v>
      </c>
      <c r="H698" s="39" t="str">
        <f t="shared" si="102"/>
        <v>6105AK124-6200-CMDL-0007</v>
      </c>
      <c r="I698" s="39" t="str">
        <f t="shared" ref="I698:I761" si="105">"Q24050972"&amp;"-"&amp;"03"&amp;"-"&amp;C698&amp;"-"&amp;D698&amp;"-"&amp;E698&amp;"-"&amp;F698</f>
        <v>Q24050972-03-6200-C-MDL-0007</v>
      </c>
      <c r="J698" s="39"/>
      <c r="K698" s="39" t="s">
        <v>1257</v>
      </c>
      <c r="L698" s="39" t="s">
        <v>1267</v>
      </c>
      <c r="M698" s="39" t="s">
        <v>1329</v>
      </c>
      <c r="N698" s="33" t="str">
        <f t="shared" si="103"/>
        <v>On-Site Power Supply and Transmission - Pipe Racks and Supports for Main Consumer Sub Station Yard - 3D Designs and Drawings</v>
      </c>
      <c r="O698" s="134"/>
      <c r="P698" s="134"/>
      <c r="Q698" s="33" t="str">
        <f>IFERROR(VLOOKUP(PPE_PH1_CDDL[[#This Row],[RDMC Document Number]],[3]Docs!$B:$F,4,0),"No Placeholder Yet")</f>
        <v>RES - Reserved Placeholder</v>
      </c>
      <c r="R698" s="33" t="str">
        <f>IFERROR(VLOOKUP(PPE_PH1_CDDL[[#This Row],[RDMC Document Number]],[3]Docs!$B:$F,5,0),"No Placeholder Yet")</f>
        <v>Pending</v>
      </c>
      <c r="S698" s="137">
        <f t="shared" si="104"/>
        <v>0</v>
      </c>
      <c r="T698" s="162" t="s">
        <v>1119</v>
      </c>
      <c r="U698" s="39"/>
      <c r="V698" s="178"/>
      <c r="W698" s="39" t="s">
        <v>1277</v>
      </c>
      <c r="X698" s="39" t="s">
        <v>1329</v>
      </c>
      <c r="Y698" s="39"/>
      <c r="Z698" s="39"/>
      <c r="AA698" s="39"/>
      <c r="AB698" s="152" t="s">
        <v>3165</v>
      </c>
    </row>
    <row r="699" spans="1:28" ht="21.75" customHeight="1" x14ac:dyDescent="0.25">
      <c r="A699" s="37" t="s">
        <v>30</v>
      </c>
      <c r="B699" s="37" t="s">
        <v>31</v>
      </c>
      <c r="C699" s="39">
        <v>6200</v>
      </c>
      <c r="D699" s="162" t="s">
        <v>1169</v>
      </c>
      <c r="E699" s="39" t="s">
        <v>1328</v>
      </c>
      <c r="F699" s="128" t="s">
        <v>108</v>
      </c>
      <c r="G699" s="39" t="s">
        <v>35</v>
      </c>
      <c r="H699" s="39" t="str">
        <f t="shared" si="102"/>
        <v>6105AK124-6200-CMDL-0008</v>
      </c>
      <c r="I699" s="39" t="str">
        <f t="shared" si="105"/>
        <v>Q24050972-03-6200-C-MDL-0008</v>
      </c>
      <c r="J699" s="39"/>
      <c r="K699" s="39" t="s">
        <v>1257</v>
      </c>
      <c r="L699" s="39" t="s">
        <v>1319</v>
      </c>
      <c r="M699" s="39" t="s">
        <v>1329</v>
      </c>
      <c r="N699" s="33" t="str">
        <f t="shared" si="103"/>
        <v>On-Site Power Supply and Transmission - Earthing Systems for Main Consumer Sub Station Yard - 3D Designs and Drawings</v>
      </c>
      <c r="O699" s="134"/>
      <c r="P699" s="134"/>
      <c r="Q699" s="33" t="str">
        <f>IFERROR(VLOOKUP(PPE_PH1_CDDL[[#This Row],[RDMC Document Number]],[3]Docs!$B:$F,4,0),"No Placeholder Yet")</f>
        <v>RES - Reserved Placeholder</v>
      </c>
      <c r="R699" s="33" t="str">
        <f>IFERROR(VLOOKUP(PPE_PH1_CDDL[[#This Row],[RDMC Document Number]],[3]Docs!$B:$F,5,0),"No Placeholder Yet")</f>
        <v>Pending</v>
      </c>
      <c r="S699" s="137">
        <f t="shared" si="104"/>
        <v>0</v>
      </c>
      <c r="T699" s="162" t="s">
        <v>1119</v>
      </c>
      <c r="U699" s="39"/>
      <c r="V699" s="178"/>
      <c r="W699" s="39" t="s">
        <v>1269</v>
      </c>
      <c r="X699" s="39" t="s">
        <v>1329</v>
      </c>
      <c r="Y699" s="39"/>
      <c r="Z699" s="39"/>
      <c r="AA699" s="39"/>
      <c r="AB699" s="152" t="s">
        <v>3165</v>
      </c>
    </row>
    <row r="700" spans="1:28" ht="21.75" customHeight="1" x14ac:dyDescent="0.25">
      <c r="A700" s="37" t="s">
        <v>30</v>
      </c>
      <c r="B700" s="37" t="s">
        <v>31</v>
      </c>
      <c r="C700" s="39">
        <v>6200</v>
      </c>
      <c r="D700" s="162" t="s">
        <v>1169</v>
      </c>
      <c r="E700" s="39" t="s">
        <v>1328</v>
      </c>
      <c r="F700" s="128" t="s">
        <v>173</v>
      </c>
      <c r="G700" s="39" t="s">
        <v>35</v>
      </c>
      <c r="H700" s="39" t="str">
        <f t="shared" si="102"/>
        <v>6105AK124-6200-CMDL-0009</v>
      </c>
      <c r="I700" s="39" t="str">
        <f t="shared" si="105"/>
        <v>Q24050972-03-6200-C-MDL-0009</v>
      </c>
      <c r="J700" s="39"/>
      <c r="K700" s="39" t="s">
        <v>1257</v>
      </c>
      <c r="L700" s="39" t="s">
        <v>1284</v>
      </c>
      <c r="M700" s="39" t="s">
        <v>1329</v>
      </c>
      <c r="N700" s="33" t="str">
        <f t="shared" si="103"/>
        <v>On-Site Power Supply and Transmission - Perimeter Fencing and Access Control for Main Consumer Sub Station Yard - 3D Designs and Drawings</v>
      </c>
      <c r="O700" s="134"/>
      <c r="P700" s="134"/>
      <c r="Q700" s="33" t="str">
        <f>IFERROR(VLOOKUP(PPE_PH1_CDDL[[#This Row],[RDMC Document Number]],[3]Docs!$B:$F,4,0),"No Placeholder Yet")</f>
        <v>RES - Reserved Placeholder</v>
      </c>
      <c r="R700" s="33" t="str">
        <f>IFERROR(VLOOKUP(PPE_PH1_CDDL[[#This Row],[RDMC Document Number]],[3]Docs!$B:$F,5,0),"No Placeholder Yet")</f>
        <v>Pending</v>
      </c>
      <c r="S700" s="137">
        <f t="shared" si="104"/>
        <v>0</v>
      </c>
      <c r="T700" s="162" t="s">
        <v>1119</v>
      </c>
      <c r="U700" s="39"/>
      <c r="V700" s="178"/>
      <c r="W700" s="39" t="s">
        <v>1269</v>
      </c>
      <c r="X700" s="39" t="s">
        <v>1329</v>
      </c>
      <c r="Y700" s="39"/>
      <c r="Z700" s="39"/>
      <c r="AA700" s="39"/>
      <c r="AB700" s="152" t="s">
        <v>3165</v>
      </c>
    </row>
    <row r="701" spans="1:28" ht="21.75" customHeight="1" x14ac:dyDescent="0.25">
      <c r="A701" s="37" t="s">
        <v>30</v>
      </c>
      <c r="B701" s="37" t="s">
        <v>31</v>
      </c>
      <c r="C701" s="39">
        <v>6200</v>
      </c>
      <c r="D701" s="162" t="s">
        <v>1169</v>
      </c>
      <c r="E701" s="39" t="s">
        <v>1328</v>
      </c>
      <c r="F701" s="128" t="s">
        <v>184</v>
      </c>
      <c r="G701" s="39" t="s">
        <v>35</v>
      </c>
      <c r="H701" s="39" t="str">
        <f t="shared" si="102"/>
        <v>6105AK124-6200-CMDL-0010</v>
      </c>
      <c r="I701" s="39" t="str">
        <f t="shared" si="105"/>
        <v>Q24050972-03-6200-C-MDL-0010</v>
      </c>
      <c r="J701" s="39"/>
      <c r="K701" s="39" t="s">
        <v>1257</v>
      </c>
      <c r="L701" s="39" t="s">
        <v>1285</v>
      </c>
      <c r="M701" s="39" t="s">
        <v>1329</v>
      </c>
      <c r="N701" s="33" t="str">
        <f t="shared" si="103"/>
        <v>On-Site Power Supply and Transmission - Small Power and Lighting  for Main Consumer Sub Station Yard - 3D Designs and Drawings</v>
      </c>
      <c r="O701" s="134"/>
      <c r="P701" s="134"/>
      <c r="Q701" s="33" t="str">
        <f>IFERROR(VLOOKUP(PPE_PH1_CDDL[[#This Row],[RDMC Document Number]],[3]Docs!$B:$F,4,0),"No Placeholder Yet")</f>
        <v>RES - Reserved Placeholder</v>
      </c>
      <c r="R701" s="33" t="str">
        <f>IFERROR(VLOOKUP(PPE_PH1_CDDL[[#This Row],[RDMC Document Number]],[3]Docs!$B:$F,5,0),"No Placeholder Yet")</f>
        <v>Pending</v>
      </c>
      <c r="S701" s="137">
        <f t="shared" si="104"/>
        <v>0</v>
      </c>
      <c r="T701" s="162" t="s">
        <v>1119</v>
      </c>
      <c r="U701" s="39"/>
      <c r="V701" s="178"/>
      <c r="W701" s="39" t="s">
        <v>1277</v>
      </c>
      <c r="X701" s="39" t="s">
        <v>1329</v>
      </c>
      <c r="Y701" s="39"/>
      <c r="Z701" s="39"/>
      <c r="AA701" s="39"/>
      <c r="AB701" s="152" t="s">
        <v>3165</v>
      </c>
    </row>
    <row r="702" spans="1:28" ht="21.75" customHeight="1" x14ac:dyDescent="0.25">
      <c r="A702" s="37" t="s">
        <v>30</v>
      </c>
      <c r="B702" s="37" t="s">
        <v>31</v>
      </c>
      <c r="C702" s="39">
        <v>6200</v>
      </c>
      <c r="D702" s="162" t="s">
        <v>1169</v>
      </c>
      <c r="E702" s="162" t="s">
        <v>1328</v>
      </c>
      <c r="F702" s="174" t="s">
        <v>187</v>
      </c>
      <c r="G702" s="162" t="s">
        <v>35</v>
      </c>
      <c r="H702" s="39" t="str">
        <f t="shared" si="102"/>
        <v>6105AK124-6200-CMDL-0011</v>
      </c>
      <c r="I702" s="39" t="str">
        <f t="shared" si="105"/>
        <v>Q24050972-03-6200-C-MDL-0011</v>
      </c>
      <c r="J702" s="162"/>
      <c r="K702" s="39" t="s">
        <v>1257</v>
      </c>
      <c r="L702" s="162" t="s">
        <v>1255</v>
      </c>
      <c r="M702" s="39" t="s">
        <v>1329</v>
      </c>
      <c r="N702" s="33" t="str">
        <f t="shared" si="103"/>
        <v>On-Site Power Supply and Transmission -  Control Room and Ablution Facilities for Main Consumer Sub Station Yard - 3D Designs and Drawings</v>
      </c>
      <c r="O702" s="175"/>
      <c r="P702" s="175"/>
      <c r="Q702" s="33" t="str">
        <f>IFERROR(VLOOKUP(PPE_PH1_CDDL[[#This Row],[RDMC Document Number]],[3]Docs!$B:$F,4,0),"No Placeholder Yet")</f>
        <v>RES - Reserved Placeholder</v>
      </c>
      <c r="R702" s="33" t="str">
        <f>IFERROR(VLOOKUP(PPE_PH1_CDDL[[#This Row],[RDMC Document Number]],[3]Docs!$B:$F,5,0),"No Placeholder Yet")</f>
        <v>Pending</v>
      </c>
      <c r="S702" s="137">
        <f t="shared" si="104"/>
        <v>0</v>
      </c>
      <c r="T702" s="162" t="s">
        <v>1119</v>
      </c>
      <c r="U702" s="162"/>
      <c r="V702" s="178"/>
      <c r="W702" s="162" t="s">
        <v>1277</v>
      </c>
      <c r="X702" s="162" t="s">
        <v>1329</v>
      </c>
      <c r="Y702" s="162"/>
      <c r="Z702" s="162"/>
      <c r="AA702" s="39"/>
      <c r="AB702" s="152" t="s">
        <v>3165</v>
      </c>
    </row>
    <row r="703" spans="1:28" ht="21.75" customHeight="1" x14ac:dyDescent="0.25">
      <c r="A703" s="37" t="s">
        <v>30</v>
      </c>
      <c r="B703" s="37" t="s">
        <v>31</v>
      </c>
      <c r="C703" s="39">
        <v>6200</v>
      </c>
      <c r="D703" s="162" t="s">
        <v>1169</v>
      </c>
      <c r="E703" s="39" t="s">
        <v>1330</v>
      </c>
      <c r="F703" s="128" t="s">
        <v>34</v>
      </c>
      <c r="G703" s="39" t="s">
        <v>35</v>
      </c>
      <c r="H703" s="39" t="str">
        <f t="shared" si="102"/>
        <v>6105AK124-6200-CPPL-0001</v>
      </c>
      <c r="I703" s="39" t="str">
        <f t="shared" si="105"/>
        <v>Q24050972-03-6200-C-PPL-0001</v>
      </c>
      <c r="J703" s="39"/>
      <c r="K703" s="39" t="s">
        <v>1257</v>
      </c>
      <c r="L703" s="39" t="s">
        <v>1287</v>
      </c>
      <c r="M703" s="39" t="s">
        <v>1331</v>
      </c>
      <c r="N703" s="33" t="str">
        <f t="shared" si="103"/>
        <v>On-Site Power Supply and Transmission - Terrace Roads and Access-ways for Main Consumer SS - Operational &amp; Maint Access Routes Design</v>
      </c>
      <c r="O703" s="134"/>
      <c r="P703" s="134"/>
      <c r="Q703" s="33" t="str">
        <f>IFERROR(VLOOKUP(PPE_PH1_CDDL[[#This Row],[RDMC Document Number]],[3]Docs!$B:$F,4,0),"No Placeholder Yet")</f>
        <v>RES - Reserved Placeholder</v>
      </c>
      <c r="R703" s="33" t="str">
        <f>IFERROR(VLOOKUP(PPE_PH1_CDDL[[#This Row],[RDMC Document Number]],[3]Docs!$B:$F,5,0),"No Placeholder Yet")</f>
        <v>Pending</v>
      </c>
      <c r="S703" s="137">
        <f t="shared" ref="S703:S723" si="106">IF(AND(O703&lt;&gt;"",P703&lt;&gt;"",R703="Approved"),100%,
 IF(AND(O703&lt;&gt;"",P703&lt;&gt;""),66.67%,
 IF(O703&lt;&gt;"",33.33%,
 0)))</f>
        <v>0</v>
      </c>
      <c r="T703" s="162" t="s">
        <v>1119</v>
      </c>
      <c r="U703" s="39"/>
      <c r="V703" s="178"/>
      <c r="W703" s="39" t="s">
        <v>1289</v>
      </c>
      <c r="X703" s="39" t="s">
        <v>1331</v>
      </c>
      <c r="Y703" s="39"/>
      <c r="Z703" s="39"/>
      <c r="AA703" s="39"/>
      <c r="AB703" s="152" t="s">
        <v>3165</v>
      </c>
    </row>
    <row r="704" spans="1:28" ht="21.75" customHeight="1" x14ac:dyDescent="0.25">
      <c r="A704" s="37" t="s">
        <v>30</v>
      </c>
      <c r="B704" s="37" t="s">
        <v>31</v>
      </c>
      <c r="C704" s="39">
        <v>6200</v>
      </c>
      <c r="D704" s="162" t="s">
        <v>1169</v>
      </c>
      <c r="E704" s="39" t="s">
        <v>1330</v>
      </c>
      <c r="F704" s="128" t="s">
        <v>46</v>
      </c>
      <c r="G704" s="39" t="s">
        <v>35</v>
      </c>
      <c r="H704" s="39" t="str">
        <f t="shared" si="102"/>
        <v>6105AK124-6200-CPPL-0002</v>
      </c>
      <c r="I704" s="39" t="str">
        <f t="shared" si="105"/>
        <v>Q24050972-03-6200-C-PPL-0002</v>
      </c>
      <c r="J704" s="39"/>
      <c r="K704" s="39" t="s">
        <v>1257</v>
      </c>
      <c r="L704" s="39" t="s">
        <v>1251</v>
      </c>
      <c r="M704" s="39" t="s">
        <v>1331</v>
      </c>
      <c r="N704" s="33" t="str">
        <f t="shared" si="103"/>
        <v>On-Site Power Supply and Transmission - Main Consumer Sub Station Yard Stormwater Drainage - Operational &amp; Maint Access Routes Design</v>
      </c>
      <c r="O704" s="134"/>
      <c r="P704" s="134"/>
      <c r="Q704" s="33" t="str">
        <f>IFERROR(VLOOKUP(PPE_PH1_CDDL[[#This Row],[RDMC Document Number]],[3]Docs!$B:$F,4,0),"No Placeholder Yet")</f>
        <v>RES - Reserved Placeholder</v>
      </c>
      <c r="R704" s="33" t="str">
        <f>IFERROR(VLOOKUP(PPE_PH1_CDDL[[#This Row],[RDMC Document Number]],[3]Docs!$B:$F,5,0),"No Placeholder Yet")</f>
        <v>Pending</v>
      </c>
      <c r="S704" s="137">
        <f t="shared" si="106"/>
        <v>0</v>
      </c>
      <c r="T704" s="162" t="s">
        <v>1119</v>
      </c>
      <c r="U704" s="39"/>
      <c r="V704" s="178"/>
      <c r="W704" s="39" t="s">
        <v>1269</v>
      </c>
      <c r="X704" s="39" t="s">
        <v>1331</v>
      </c>
      <c r="Y704" s="39"/>
      <c r="Z704" s="39"/>
      <c r="AA704" s="39"/>
      <c r="AB704" s="152" t="s">
        <v>3165</v>
      </c>
    </row>
    <row r="705" spans="1:28" ht="21.75" customHeight="1" x14ac:dyDescent="0.25">
      <c r="A705" s="37" t="s">
        <v>30</v>
      </c>
      <c r="B705" s="37" t="s">
        <v>31</v>
      </c>
      <c r="C705" s="39">
        <v>6200</v>
      </c>
      <c r="D705" s="162" t="s">
        <v>1169</v>
      </c>
      <c r="E705" s="39" t="s">
        <v>1330</v>
      </c>
      <c r="F705" s="128" t="s">
        <v>48</v>
      </c>
      <c r="G705" s="39" t="s">
        <v>35</v>
      </c>
      <c r="H705" s="39" t="str">
        <f t="shared" si="102"/>
        <v>6105AK124-6200-CPPL-0003</v>
      </c>
      <c r="I705" s="39" t="str">
        <f t="shared" si="105"/>
        <v>Q24050972-03-6200-C-PPL-0003</v>
      </c>
      <c r="J705" s="39"/>
      <c r="K705" s="39" t="s">
        <v>1257</v>
      </c>
      <c r="L705" s="39" t="s">
        <v>1254</v>
      </c>
      <c r="M705" s="39" t="s">
        <v>1331</v>
      </c>
      <c r="N705" s="33" t="str">
        <f t="shared" si="103"/>
        <v>On-Site Power Supply and Transmission - Main Consumer Sub Station Yard Underground Utility Piping - Operational &amp; Maint Access Routes Design</v>
      </c>
      <c r="O705" s="134"/>
      <c r="P705" s="134"/>
      <c r="Q705" s="33" t="str">
        <f>IFERROR(VLOOKUP(PPE_PH1_CDDL[[#This Row],[RDMC Document Number]],[3]Docs!$B:$F,4,0),"No Placeholder Yet")</f>
        <v>RES - Reserved Placeholder</v>
      </c>
      <c r="R705" s="33" t="str">
        <f>IFERROR(VLOOKUP(PPE_PH1_CDDL[[#This Row],[RDMC Document Number]],[3]Docs!$B:$F,5,0),"No Placeholder Yet")</f>
        <v>Pending</v>
      </c>
      <c r="S705" s="137">
        <f t="shared" si="106"/>
        <v>0</v>
      </c>
      <c r="T705" s="162" t="s">
        <v>1119</v>
      </c>
      <c r="U705" s="39"/>
      <c r="V705" s="178"/>
      <c r="W705" s="39" t="s">
        <v>1310</v>
      </c>
      <c r="X705" s="39" t="s">
        <v>1331</v>
      </c>
      <c r="Y705" s="39"/>
      <c r="Z705" s="39"/>
      <c r="AA705" s="39"/>
      <c r="AB705" s="152" t="s">
        <v>3165</v>
      </c>
    </row>
    <row r="706" spans="1:28" ht="21.75" customHeight="1" x14ac:dyDescent="0.25">
      <c r="A706" s="37" t="s">
        <v>30</v>
      </c>
      <c r="B706" s="37" t="s">
        <v>31</v>
      </c>
      <c r="C706" s="39">
        <v>6200</v>
      </c>
      <c r="D706" s="162" t="s">
        <v>1169</v>
      </c>
      <c r="E706" s="39" t="s">
        <v>1330</v>
      </c>
      <c r="F706" s="128" t="s">
        <v>50</v>
      </c>
      <c r="G706" s="39" t="s">
        <v>35</v>
      </c>
      <c r="H706" s="39" t="str">
        <f t="shared" si="102"/>
        <v>6105AK124-6200-CPPL-0004</v>
      </c>
      <c r="I706" s="39" t="str">
        <f t="shared" si="105"/>
        <v>Q24050972-03-6200-C-PPL-0004</v>
      </c>
      <c r="J706" s="39"/>
      <c r="K706" s="39" t="s">
        <v>1257</v>
      </c>
      <c r="L706" s="39" t="s">
        <v>1282</v>
      </c>
      <c r="M706" s="39" t="s">
        <v>1331</v>
      </c>
      <c r="N706" s="33" t="str">
        <f t="shared" si="103"/>
        <v>On-Site Power Supply and Transmission - Cable Racks and Trays for Main Consumer Sub Station Yard - Operational &amp; Maint Access Routes Design</v>
      </c>
      <c r="O706" s="134"/>
      <c r="P706" s="134"/>
      <c r="Q706" s="33" t="str">
        <f>IFERROR(VLOOKUP(PPE_PH1_CDDL[[#This Row],[RDMC Document Number]],[3]Docs!$B:$F,4,0),"No Placeholder Yet")</f>
        <v>RES - Reserved Placeholder</v>
      </c>
      <c r="R706" s="33" t="str">
        <f>IFERROR(VLOOKUP(PPE_PH1_CDDL[[#This Row],[RDMC Document Number]],[3]Docs!$B:$F,5,0),"No Placeholder Yet")</f>
        <v>Pending</v>
      </c>
      <c r="S706" s="137">
        <f t="shared" si="106"/>
        <v>0</v>
      </c>
      <c r="T706" s="162" t="s">
        <v>1119</v>
      </c>
      <c r="U706" s="39"/>
      <c r="V706" s="178"/>
      <c r="W706" s="39" t="s">
        <v>1269</v>
      </c>
      <c r="X706" s="39" t="s">
        <v>1331</v>
      </c>
      <c r="Y706" s="39"/>
      <c r="Z706" s="39"/>
      <c r="AA706" s="39"/>
      <c r="AB706" s="152" t="s">
        <v>3165</v>
      </c>
    </row>
    <row r="707" spans="1:28" ht="21.75" customHeight="1" x14ac:dyDescent="0.25">
      <c r="A707" s="37" t="s">
        <v>30</v>
      </c>
      <c r="B707" s="37" t="s">
        <v>31</v>
      </c>
      <c r="C707" s="39">
        <v>6200</v>
      </c>
      <c r="D707" s="162" t="s">
        <v>1169</v>
      </c>
      <c r="E707" s="39" t="s">
        <v>1330</v>
      </c>
      <c r="F707" s="128" t="s">
        <v>101</v>
      </c>
      <c r="G707" s="39" t="s">
        <v>35</v>
      </c>
      <c r="H707" s="39" t="str">
        <f t="shared" si="102"/>
        <v>6105AK124-6200-CPPL-0005</v>
      </c>
      <c r="I707" s="39" t="str">
        <f t="shared" si="105"/>
        <v>Q24050972-03-6200-C-PPL-0005</v>
      </c>
      <c r="J707" s="39"/>
      <c r="K707" s="39" t="s">
        <v>1257</v>
      </c>
      <c r="L707" s="39" t="s">
        <v>1315</v>
      </c>
      <c r="M707" s="39" t="s">
        <v>1331</v>
      </c>
      <c r="N707" s="33" t="str">
        <f t="shared" si="103"/>
        <v>On-Site Power Supply and Transmission - Cable Trench and Tunnels for Main Consumer Sub Station Yard - Operational &amp; Maint Access Routes Design</v>
      </c>
      <c r="O707" s="134"/>
      <c r="P707" s="134"/>
      <c r="Q707" s="33" t="str">
        <f>IFERROR(VLOOKUP(PPE_PH1_CDDL[[#This Row],[RDMC Document Number]],[3]Docs!$B:$F,4,0),"No Placeholder Yet")</f>
        <v>RES - Reserved Placeholder</v>
      </c>
      <c r="R707" s="33" t="str">
        <f>IFERROR(VLOOKUP(PPE_PH1_CDDL[[#This Row],[RDMC Document Number]],[3]Docs!$B:$F,5,0),"No Placeholder Yet")</f>
        <v>Pending</v>
      </c>
      <c r="S707" s="137">
        <f t="shared" si="106"/>
        <v>0</v>
      </c>
      <c r="T707" s="162" t="s">
        <v>1119</v>
      </c>
      <c r="U707" s="39"/>
      <c r="V707" s="178"/>
      <c r="W707" s="39" t="s">
        <v>1277</v>
      </c>
      <c r="X707" s="39" t="s">
        <v>1331</v>
      </c>
      <c r="Y707" s="39"/>
      <c r="Z707" s="39"/>
      <c r="AA707" s="39"/>
      <c r="AB707" s="152" t="s">
        <v>3165</v>
      </c>
    </row>
    <row r="708" spans="1:28" ht="21.75" customHeight="1" x14ac:dyDescent="0.25">
      <c r="A708" s="37" t="s">
        <v>30</v>
      </c>
      <c r="B708" s="37" t="s">
        <v>31</v>
      </c>
      <c r="C708" s="39">
        <v>6200</v>
      </c>
      <c r="D708" s="162" t="s">
        <v>1169</v>
      </c>
      <c r="E708" s="162" t="s">
        <v>1330</v>
      </c>
      <c r="F708" s="174" t="s">
        <v>161</v>
      </c>
      <c r="G708" s="162" t="s">
        <v>35</v>
      </c>
      <c r="H708" s="39" t="str">
        <f t="shared" si="102"/>
        <v>6105AK124-6200-CPPL-0006</v>
      </c>
      <c r="I708" s="39" t="str">
        <f t="shared" si="105"/>
        <v>Q24050972-03-6200-C-PPL-0006</v>
      </c>
      <c r="J708" s="162"/>
      <c r="K708" s="39" t="s">
        <v>1257</v>
      </c>
      <c r="L708" s="162" t="s">
        <v>1255</v>
      </c>
      <c r="M708" s="162" t="s">
        <v>1331</v>
      </c>
      <c r="N708" s="33" t="str">
        <f t="shared" si="103"/>
        <v>On-Site Power Supply and Transmission -  Control Room and Ablution Facilities for Main Consumer Sub Station Yard - Operational &amp; Maint Access Routes Design</v>
      </c>
      <c r="O708" s="175"/>
      <c r="P708" s="175"/>
      <c r="Q708" s="33" t="str">
        <f>IFERROR(VLOOKUP(PPE_PH1_CDDL[[#This Row],[RDMC Document Number]],[3]Docs!$B:$F,4,0),"No Placeholder Yet")</f>
        <v>RES - Reserved Placeholder</v>
      </c>
      <c r="R708" s="33" t="str">
        <f>IFERROR(VLOOKUP(PPE_PH1_CDDL[[#This Row],[RDMC Document Number]],[3]Docs!$B:$F,5,0),"No Placeholder Yet")</f>
        <v>Pending</v>
      </c>
      <c r="S708" s="137">
        <f t="shared" si="106"/>
        <v>0</v>
      </c>
      <c r="T708" s="162" t="s">
        <v>1119</v>
      </c>
      <c r="U708" s="162"/>
      <c r="V708" s="178"/>
      <c r="W708" s="162" t="s">
        <v>1277</v>
      </c>
      <c r="X708" s="162" t="s">
        <v>1331</v>
      </c>
      <c r="Y708" s="162"/>
      <c r="Z708" s="162"/>
      <c r="AA708" s="39"/>
      <c r="AB708" s="152" t="s">
        <v>3165</v>
      </c>
    </row>
    <row r="709" spans="1:28" ht="21.75" customHeight="1" x14ac:dyDescent="0.25">
      <c r="A709" s="37" t="s">
        <v>30</v>
      </c>
      <c r="B709" s="37" t="s">
        <v>31</v>
      </c>
      <c r="C709" s="39">
        <v>6200</v>
      </c>
      <c r="D709" s="162" t="s">
        <v>1169</v>
      </c>
      <c r="E709" s="162" t="s">
        <v>659</v>
      </c>
      <c r="F709" s="128" t="s">
        <v>187</v>
      </c>
      <c r="G709" s="39" t="s">
        <v>35</v>
      </c>
      <c r="H709" s="39" t="str">
        <f t="shared" si="102"/>
        <v>6105AK124-6200-CSEC-0011</v>
      </c>
      <c r="I709" s="39" t="str">
        <f t="shared" si="105"/>
        <v>Q24050972-03-6200-C-SEC-0011</v>
      </c>
      <c r="J709" s="39"/>
      <c r="K709" s="33" t="str">
        <f>VLOOKUP(C709,'PPE WBS Codes'!$E$3:$F$79,2,0)</f>
        <v>On-Site Power Supply and Transmission</v>
      </c>
      <c r="L709" s="39" t="s">
        <v>1251</v>
      </c>
      <c r="M709" s="39" t="s">
        <v>1332</v>
      </c>
      <c r="N709" s="33" t="str">
        <f t="shared" si="103"/>
        <v>On-Site Power Supply and Transmission - Main Consumer Sub Station Yard Stormwater Drainage - Structural Earthing and Bonding Design</v>
      </c>
      <c r="O709" s="134"/>
      <c r="P709" s="134"/>
      <c r="Q709" s="33" t="str">
        <f>IFERROR(VLOOKUP(PPE_PH1_CDDL[[#This Row],[RDMC Document Number]],[3]Docs!$B:$F,4,0),"No Placeholder Yet")</f>
        <v>RES - Reserved Placeholder</v>
      </c>
      <c r="R709" s="33" t="str">
        <f>IFERROR(VLOOKUP(PPE_PH1_CDDL[[#This Row],[RDMC Document Number]],[3]Docs!$B:$F,5,0),"No Placeholder Yet")</f>
        <v>Pending</v>
      </c>
      <c r="S709" s="137">
        <f t="shared" si="106"/>
        <v>0</v>
      </c>
      <c r="T709" s="39" t="s">
        <v>1119</v>
      </c>
      <c r="U709" s="39"/>
      <c r="V709" s="178"/>
      <c r="W709" s="39" t="s">
        <v>1310</v>
      </c>
      <c r="X709" s="39" t="s">
        <v>1332</v>
      </c>
      <c r="Y709" s="39"/>
      <c r="Z709" s="39"/>
      <c r="AA709" s="39"/>
      <c r="AB709" s="152" t="s">
        <v>3165</v>
      </c>
    </row>
    <row r="710" spans="1:28" ht="21.75" customHeight="1" x14ac:dyDescent="0.25">
      <c r="A710" s="37" t="s">
        <v>30</v>
      </c>
      <c r="B710" s="37" t="s">
        <v>31</v>
      </c>
      <c r="C710" s="39">
        <v>6200</v>
      </c>
      <c r="D710" s="162" t="s">
        <v>1169</v>
      </c>
      <c r="E710" s="162" t="s">
        <v>659</v>
      </c>
      <c r="F710" s="128" t="s">
        <v>213</v>
      </c>
      <c r="G710" s="39" t="s">
        <v>35</v>
      </c>
      <c r="H710" s="39" t="str">
        <f t="shared" si="102"/>
        <v>6105AK124-6200-CSEC-0012</v>
      </c>
      <c r="I710" s="39" t="str">
        <f t="shared" si="105"/>
        <v>Q24050972-03-6200-C-SEC-0012</v>
      </c>
      <c r="J710" s="39"/>
      <c r="K710" s="33" t="str">
        <f>VLOOKUP(C710,'PPE WBS Codes'!$E$3:$F$79,2,0)</f>
        <v>On-Site Power Supply and Transmission</v>
      </c>
      <c r="L710" s="39" t="s">
        <v>1254</v>
      </c>
      <c r="M710" s="39" t="s">
        <v>1332</v>
      </c>
      <c r="N710" s="33" t="str">
        <f t="shared" si="103"/>
        <v>On-Site Power Supply and Transmission - Main Consumer Sub Station Yard Underground Utility Piping - Structural Earthing and Bonding Design</v>
      </c>
      <c r="O710" s="134"/>
      <c r="P710" s="134"/>
      <c r="Q710" s="33" t="str">
        <f>IFERROR(VLOOKUP(PPE_PH1_CDDL[[#This Row],[RDMC Document Number]],[3]Docs!$B:$F,4,0),"No Placeholder Yet")</f>
        <v>RES - Reserved Placeholder</v>
      </c>
      <c r="R710" s="33" t="str">
        <f>IFERROR(VLOOKUP(PPE_PH1_CDDL[[#This Row],[RDMC Document Number]],[3]Docs!$B:$F,5,0),"No Placeholder Yet")</f>
        <v>Pending</v>
      </c>
      <c r="S710" s="137">
        <f t="shared" si="106"/>
        <v>0</v>
      </c>
      <c r="T710" s="39" t="s">
        <v>1119</v>
      </c>
      <c r="U710" s="39"/>
      <c r="V710" s="178"/>
      <c r="W710" s="39" t="s">
        <v>1310</v>
      </c>
      <c r="X710" s="39" t="s">
        <v>1332</v>
      </c>
      <c r="Y710" s="39"/>
      <c r="Z710" s="39"/>
      <c r="AA710" s="39"/>
      <c r="AB710" s="152" t="s">
        <v>3165</v>
      </c>
    </row>
    <row r="711" spans="1:28" ht="21.75" customHeight="1" x14ac:dyDescent="0.25">
      <c r="A711" s="37" t="s">
        <v>30</v>
      </c>
      <c r="B711" s="37" t="s">
        <v>31</v>
      </c>
      <c r="C711" s="39">
        <v>6200</v>
      </c>
      <c r="D711" s="162" t="s">
        <v>1169</v>
      </c>
      <c r="E711" s="162" t="s">
        <v>659</v>
      </c>
      <c r="F711" s="128" t="s">
        <v>215</v>
      </c>
      <c r="G711" s="39" t="s">
        <v>35</v>
      </c>
      <c r="H711" s="39" t="str">
        <f t="shared" si="102"/>
        <v>6105AK124-6200-CSEC-0013</v>
      </c>
      <c r="I711" s="39" t="str">
        <f t="shared" si="105"/>
        <v>Q24050972-03-6200-C-SEC-0013</v>
      </c>
      <c r="J711" s="39"/>
      <c r="K711" s="33" t="str">
        <f>VLOOKUP(C711,'PPE WBS Codes'!$E$3:$F$79,2,0)</f>
        <v>On-Site Power Supply and Transmission</v>
      </c>
      <c r="L711" s="39" t="s">
        <v>1254</v>
      </c>
      <c r="M711" s="39" t="s">
        <v>1333</v>
      </c>
      <c r="N711" s="33" t="str">
        <f t="shared" si="103"/>
        <v>On-Site Power Supply and Transmission - Main Consumer Sub Station Yard Underground Utility Piping - Corrosion Prevention and Protection Design</v>
      </c>
      <c r="O711" s="134"/>
      <c r="P711" s="134"/>
      <c r="Q711" s="33" t="str">
        <f>IFERROR(VLOOKUP(PPE_PH1_CDDL[[#This Row],[RDMC Document Number]],[3]Docs!$B:$F,4,0),"No Placeholder Yet")</f>
        <v>RES - Reserved Placeholder</v>
      </c>
      <c r="R711" s="33" t="str">
        <f>IFERROR(VLOOKUP(PPE_PH1_CDDL[[#This Row],[RDMC Document Number]],[3]Docs!$B:$F,5,0),"No Placeholder Yet")</f>
        <v>Pending</v>
      </c>
      <c r="S711" s="137">
        <f t="shared" si="106"/>
        <v>0</v>
      </c>
      <c r="T711" s="39" t="s">
        <v>1119</v>
      </c>
      <c r="U711" s="39"/>
      <c r="V711" s="178"/>
      <c r="W711" s="39" t="s">
        <v>1310</v>
      </c>
      <c r="X711" s="39" t="s">
        <v>1333</v>
      </c>
      <c r="Y711" s="39"/>
      <c r="Z711" s="39"/>
      <c r="AA711" s="39"/>
      <c r="AB711" s="152" t="s">
        <v>3165</v>
      </c>
    </row>
    <row r="712" spans="1:28" ht="21.75" customHeight="1" x14ac:dyDescent="0.25">
      <c r="A712" s="37" t="s">
        <v>30</v>
      </c>
      <c r="B712" s="37" t="s">
        <v>31</v>
      </c>
      <c r="C712" s="39">
        <v>6200</v>
      </c>
      <c r="D712" s="162" t="s">
        <v>1169</v>
      </c>
      <c r="E712" s="162" t="s">
        <v>659</v>
      </c>
      <c r="F712" s="128" t="s">
        <v>217</v>
      </c>
      <c r="G712" s="39" t="s">
        <v>35</v>
      </c>
      <c r="H712" s="39" t="str">
        <f t="shared" si="102"/>
        <v>6105AK124-6200-CSEC-0014</v>
      </c>
      <c r="I712" s="39" t="str">
        <f t="shared" si="105"/>
        <v>Q24050972-03-6200-C-SEC-0014</v>
      </c>
      <c r="J712" s="39"/>
      <c r="K712" s="33" t="str">
        <f>VLOOKUP(C712,'PPE WBS Codes'!$E$3:$F$79,2,0)</f>
        <v>On-Site Power Supply and Transmission</v>
      </c>
      <c r="L712" s="39" t="s">
        <v>1282</v>
      </c>
      <c r="M712" s="39" t="s">
        <v>1333</v>
      </c>
      <c r="N712" s="33" t="str">
        <f t="shared" si="103"/>
        <v>On-Site Power Supply and Transmission - Cable Racks and Trays for Main Consumer Sub Station Yard - Corrosion Prevention and Protection Design</v>
      </c>
      <c r="O712" s="134"/>
      <c r="P712" s="134"/>
      <c r="Q712" s="33" t="str">
        <f>IFERROR(VLOOKUP(PPE_PH1_CDDL[[#This Row],[RDMC Document Number]],[3]Docs!$B:$F,4,0),"No Placeholder Yet")</f>
        <v>RES - Reserved Placeholder</v>
      </c>
      <c r="R712" s="33" t="str">
        <f>IFERROR(VLOOKUP(PPE_PH1_CDDL[[#This Row],[RDMC Document Number]],[3]Docs!$B:$F,5,0),"No Placeholder Yet")</f>
        <v>Pending</v>
      </c>
      <c r="S712" s="137">
        <f t="shared" si="106"/>
        <v>0</v>
      </c>
      <c r="T712" s="39" t="s">
        <v>1119</v>
      </c>
      <c r="U712" s="39"/>
      <c r="V712" s="178"/>
      <c r="W712" s="39" t="s">
        <v>1269</v>
      </c>
      <c r="X712" s="39" t="s">
        <v>1333</v>
      </c>
      <c r="Y712" s="39"/>
      <c r="Z712" s="39"/>
      <c r="AA712" s="39"/>
      <c r="AB712" s="152" t="s">
        <v>3165</v>
      </c>
    </row>
    <row r="713" spans="1:28" ht="21.75" customHeight="1" x14ac:dyDescent="0.25">
      <c r="A713" s="37" t="s">
        <v>30</v>
      </c>
      <c r="B713" s="37" t="s">
        <v>31</v>
      </c>
      <c r="C713" s="39">
        <v>6200</v>
      </c>
      <c r="D713" s="162" t="s">
        <v>1169</v>
      </c>
      <c r="E713" s="162" t="s">
        <v>659</v>
      </c>
      <c r="F713" s="128" t="s">
        <v>219</v>
      </c>
      <c r="G713" s="39" t="s">
        <v>35</v>
      </c>
      <c r="H713" s="39" t="str">
        <f t="shared" si="102"/>
        <v>6105AK124-6200-CSEC-0015</v>
      </c>
      <c r="I713" s="39" t="str">
        <f t="shared" si="105"/>
        <v>Q24050972-03-6200-C-SEC-0015</v>
      </c>
      <c r="J713" s="39"/>
      <c r="K713" s="33" t="str">
        <f>VLOOKUP(C713,'PPE WBS Codes'!$E$3:$F$79,2,0)</f>
        <v>On-Site Power Supply and Transmission</v>
      </c>
      <c r="L713" s="39" t="s">
        <v>1282</v>
      </c>
      <c r="M713" s="39" t="s">
        <v>1332</v>
      </c>
      <c r="N713" s="33" t="str">
        <f t="shared" si="103"/>
        <v>On-Site Power Supply and Transmission - Cable Racks and Trays for Main Consumer Sub Station Yard - Structural Earthing and Bonding Design</v>
      </c>
      <c r="O713" s="134"/>
      <c r="P713" s="134"/>
      <c r="Q713" s="33" t="str">
        <f>IFERROR(VLOOKUP(PPE_PH1_CDDL[[#This Row],[RDMC Document Number]],[3]Docs!$B:$F,4,0),"No Placeholder Yet")</f>
        <v>RES - Reserved Placeholder</v>
      </c>
      <c r="R713" s="33" t="str">
        <f>IFERROR(VLOOKUP(PPE_PH1_CDDL[[#This Row],[RDMC Document Number]],[3]Docs!$B:$F,5,0),"No Placeholder Yet")</f>
        <v>Pending</v>
      </c>
      <c r="S713" s="137">
        <f t="shared" si="106"/>
        <v>0</v>
      </c>
      <c r="T713" s="39" t="s">
        <v>1119</v>
      </c>
      <c r="U713" s="39"/>
      <c r="V713" s="178"/>
      <c r="W713" s="39" t="s">
        <v>1277</v>
      </c>
      <c r="X713" s="39" t="s">
        <v>1332</v>
      </c>
      <c r="Y713" s="39"/>
      <c r="Z713" s="39"/>
      <c r="AA713" s="39"/>
      <c r="AB713" s="152" t="s">
        <v>3165</v>
      </c>
    </row>
    <row r="714" spans="1:28" ht="21.75" customHeight="1" x14ac:dyDescent="0.25">
      <c r="A714" s="37" t="s">
        <v>30</v>
      </c>
      <c r="B714" s="37" t="s">
        <v>31</v>
      </c>
      <c r="C714" s="39">
        <v>6200</v>
      </c>
      <c r="D714" s="162" t="s">
        <v>1169</v>
      </c>
      <c r="E714" s="162" t="s">
        <v>659</v>
      </c>
      <c r="F714" s="128" t="s">
        <v>88</v>
      </c>
      <c r="G714" s="39" t="s">
        <v>35</v>
      </c>
      <c r="H714" s="39" t="str">
        <f t="shared" si="102"/>
        <v>6105AK124-6200-CSEC-0016</v>
      </c>
      <c r="I714" s="39" t="str">
        <f t="shared" si="105"/>
        <v>Q24050972-03-6200-C-SEC-0016</v>
      </c>
      <c r="J714" s="39"/>
      <c r="K714" s="33" t="str">
        <f>VLOOKUP(C714,'PPE WBS Codes'!$E$3:$F$79,2,0)</f>
        <v>On-Site Power Supply and Transmission</v>
      </c>
      <c r="L714" s="39" t="s">
        <v>1267</v>
      </c>
      <c r="M714" s="39" t="s">
        <v>1332</v>
      </c>
      <c r="N714" s="33" t="str">
        <f t="shared" si="103"/>
        <v>On-Site Power Supply and Transmission - Pipe Racks and Supports for Main Consumer Sub Station Yard - Structural Earthing and Bonding Design</v>
      </c>
      <c r="O714" s="134"/>
      <c r="P714" s="134"/>
      <c r="Q714" s="33" t="str">
        <f>IFERROR(VLOOKUP(PPE_PH1_CDDL[[#This Row],[RDMC Document Number]],[3]Docs!$B:$F,4,0),"No Placeholder Yet")</f>
        <v>RES - Reserved Placeholder</v>
      </c>
      <c r="R714" s="33" t="str">
        <f>IFERROR(VLOOKUP(PPE_PH1_CDDL[[#This Row],[RDMC Document Number]],[3]Docs!$B:$F,5,0),"No Placeholder Yet")</f>
        <v>Pending</v>
      </c>
      <c r="S714" s="137">
        <f t="shared" si="106"/>
        <v>0</v>
      </c>
      <c r="T714" s="39" t="s">
        <v>1119</v>
      </c>
      <c r="U714" s="39"/>
      <c r="V714" s="178"/>
      <c r="W714" s="39" t="s">
        <v>1269</v>
      </c>
      <c r="X714" s="39" t="s">
        <v>1332</v>
      </c>
      <c r="Y714" s="39"/>
      <c r="Z714" s="39"/>
      <c r="AA714" s="39"/>
      <c r="AB714" s="152" t="s">
        <v>3165</v>
      </c>
    </row>
    <row r="715" spans="1:28" ht="21.75" customHeight="1" x14ac:dyDescent="0.25">
      <c r="A715" s="37" t="s">
        <v>30</v>
      </c>
      <c r="B715" s="37" t="s">
        <v>31</v>
      </c>
      <c r="C715" s="39">
        <v>6200</v>
      </c>
      <c r="D715" s="162" t="s">
        <v>1169</v>
      </c>
      <c r="E715" s="162" t="s">
        <v>659</v>
      </c>
      <c r="F715" s="128" t="s">
        <v>143</v>
      </c>
      <c r="G715" s="39" t="s">
        <v>35</v>
      </c>
      <c r="H715" s="39" t="str">
        <f t="shared" si="102"/>
        <v>6105AK124-6200-CSEC-0017</v>
      </c>
      <c r="I715" s="39" t="str">
        <f t="shared" si="105"/>
        <v>Q24050972-03-6200-C-SEC-0017</v>
      </c>
      <c r="J715" s="39"/>
      <c r="K715" s="33" t="str">
        <f>VLOOKUP(C715,'PPE WBS Codes'!$E$3:$F$79,2,0)</f>
        <v>On-Site Power Supply and Transmission</v>
      </c>
      <c r="L715" s="39" t="s">
        <v>1319</v>
      </c>
      <c r="M715" s="39" t="s">
        <v>1333</v>
      </c>
      <c r="N715" s="33" t="str">
        <f t="shared" si="103"/>
        <v>On-Site Power Supply and Transmission - Earthing Systems for Main Consumer Sub Station Yard - Corrosion Prevention and Protection Design</v>
      </c>
      <c r="O715" s="134"/>
      <c r="P715" s="134"/>
      <c r="Q715" s="33" t="str">
        <f>IFERROR(VLOOKUP(PPE_PH1_CDDL[[#This Row],[RDMC Document Number]],[3]Docs!$B:$F,4,0),"No Placeholder Yet")</f>
        <v>RES - Reserved Placeholder</v>
      </c>
      <c r="R715" s="33" t="str">
        <f>IFERROR(VLOOKUP(PPE_PH1_CDDL[[#This Row],[RDMC Document Number]],[3]Docs!$B:$F,5,0),"No Placeholder Yet")</f>
        <v>Pending</v>
      </c>
      <c r="S715" s="137">
        <f t="shared" si="106"/>
        <v>0</v>
      </c>
      <c r="T715" s="39" t="s">
        <v>1119</v>
      </c>
      <c r="U715" s="39"/>
      <c r="V715" s="178"/>
      <c r="W715" s="39" t="s">
        <v>1277</v>
      </c>
      <c r="X715" s="39" t="s">
        <v>1333</v>
      </c>
      <c r="Y715" s="39"/>
      <c r="Z715" s="39"/>
      <c r="AA715" s="39"/>
      <c r="AB715" s="152" t="s">
        <v>3165</v>
      </c>
    </row>
    <row r="716" spans="1:28" ht="21.75" customHeight="1" x14ac:dyDescent="0.25">
      <c r="A716" s="37" t="s">
        <v>30</v>
      </c>
      <c r="B716" s="37" t="s">
        <v>31</v>
      </c>
      <c r="C716" s="39">
        <v>6200</v>
      </c>
      <c r="D716" s="162" t="s">
        <v>1169</v>
      </c>
      <c r="E716" s="162" t="s">
        <v>659</v>
      </c>
      <c r="F716" s="128" t="s">
        <v>223</v>
      </c>
      <c r="G716" s="39" t="s">
        <v>35</v>
      </c>
      <c r="H716" s="39" t="str">
        <f t="shared" si="102"/>
        <v>6105AK124-6200-CSEC-0018</v>
      </c>
      <c r="I716" s="39" t="str">
        <f t="shared" si="105"/>
        <v>Q24050972-03-6200-C-SEC-0018</v>
      </c>
      <c r="J716" s="39"/>
      <c r="K716" s="33" t="str">
        <f>VLOOKUP(C716,'PPE WBS Codes'!$E$3:$F$79,2,0)</f>
        <v>On-Site Power Supply and Transmission</v>
      </c>
      <c r="L716" s="39" t="s">
        <v>1319</v>
      </c>
      <c r="M716" s="39" t="s">
        <v>1332</v>
      </c>
      <c r="N716" s="33" t="str">
        <f t="shared" si="103"/>
        <v>On-Site Power Supply and Transmission - Earthing Systems for Main Consumer Sub Station Yard - Structural Earthing and Bonding Design</v>
      </c>
      <c r="O716" s="134"/>
      <c r="P716" s="134"/>
      <c r="Q716" s="33" t="str">
        <f>IFERROR(VLOOKUP(PPE_PH1_CDDL[[#This Row],[RDMC Document Number]],[3]Docs!$B:$F,4,0),"No Placeholder Yet")</f>
        <v>RES - Reserved Placeholder</v>
      </c>
      <c r="R716" s="33" t="str">
        <f>IFERROR(VLOOKUP(PPE_PH1_CDDL[[#This Row],[RDMC Document Number]],[3]Docs!$B:$F,5,0),"No Placeholder Yet")</f>
        <v>Pending</v>
      </c>
      <c r="S716" s="137">
        <f t="shared" si="106"/>
        <v>0</v>
      </c>
      <c r="T716" s="39" t="s">
        <v>1119</v>
      </c>
      <c r="U716" s="39"/>
      <c r="V716" s="178"/>
      <c r="W716" s="39" t="s">
        <v>1269</v>
      </c>
      <c r="X716" s="39" t="s">
        <v>1332</v>
      </c>
      <c r="Y716" s="39"/>
      <c r="Z716" s="39"/>
      <c r="AA716" s="39"/>
      <c r="AB716" s="152" t="s">
        <v>3165</v>
      </c>
    </row>
    <row r="717" spans="1:28" ht="21.75" customHeight="1" x14ac:dyDescent="0.25">
      <c r="A717" s="37" t="s">
        <v>30</v>
      </c>
      <c r="B717" s="37" t="s">
        <v>31</v>
      </c>
      <c r="C717" s="39">
        <v>6200</v>
      </c>
      <c r="D717" s="162" t="s">
        <v>1169</v>
      </c>
      <c r="E717" s="162" t="s">
        <v>659</v>
      </c>
      <c r="F717" s="128" t="s">
        <v>150</v>
      </c>
      <c r="G717" s="39" t="s">
        <v>35</v>
      </c>
      <c r="H717" s="39" t="str">
        <f t="shared" si="102"/>
        <v>6105AK124-6200-CSEC-0019</v>
      </c>
      <c r="I717" s="39" t="str">
        <f t="shared" si="105"/>
        <v>Q24050972-03-6200-C-SEC-0019</v>
      </c>
      <c r="J717" s="39"/>
      <c r="K717" s="33" t="str">
        <f>VLOOKUP(C717,'PPE WBS Codes'!$E$3:$F$79,2,0)</f>
        <v>On-Site Power Supply and Transmission</v>
      </c>
      <c r="L717" s="39" t="s">
        <v>1285</v>
      </c>
      <c r="M717" s="39" t="s">
        <v>1333</v>
      </c>
      <c r="N717" s="33" t="str">
        <f t="shared" si="103"/>
        <v>On-Site Power Supply and Transmission - Small Power and Lighting  for Main Consumer Sub Station Yard - Corrosion Prevention and Protection Design</v>
      </c>
      <c r="O717" s="134"/>
      <c r="P717" s="134"/>
      <c r="Q717" s="33" t="str">
        <f>IFERROR(VLOOKUP(PPE_PH1_CDDL[[#This Row],[RDMC Document Number]],[3]Docs!$B:$F,4,0),"No Placeholder Yet")</f>
        <v>RES - Reserved Placeholder</v>
      </c>
      <c r="R717" s="33" t="str">
        <f>IFERROR(VLOOKUP(PPE_PH1_CDDL[[#This Row],[RDMC Document Number]],[3]Docs!$B:$F,5,0),"No Placeholder Yet")</f>
        <v>Pending</v>
      </c>
      <c r="S717" s="137">
        <f t="shared" si="106"/>
        <v>0</v>
      </c>
      <c r="T717" s="39" t="s">
        <v>1119</v>
      </c>
      <c r="U717" s="39"/>
      <c r="V717" s="178"/>
      <c r="W717" s="39" t="s">
        <v>1269</v>
      </c>
      <c r="X717" s="39" t="s">
        <v>1333</v>
      </c>
      <c r="Y717" s="39"/>
      <c r="Z717" s="39"/>
      <c r="AA717" s="39"/>
      <c r="AB717" s="152" t="s">
        <v>3165</v>
      </c>
    </row>
    <row r="718" spans="1:28" ht="21.75" customHeight="1" x14ac:dyDescent="0.25">
      <c r="A718" s="37" t="s">
        <v>30</v>
      </c>
      <c r="B718" s="37" t="s">
        <v>31</v>
      </c>
      <c r="C718" s="39">
        <v>6200</v>
      </c>
      <c r="D718" s="162" t="s">
        <v>1169</v>
      </c>
      <c r="E718" s="162" t="s">
        <v>659</v>
      </c>
      <c r="F718" s="128" t="s">
        <v>226</v>
      </c>
      <c r="G718" s="39" t="s">
        <v>35</v>
      </c>
      <c r="H718" s="39" t="str">
        <f t="shared" si="102"/>
        <v>6105AK124-6200-CSEC-0020</v>
      </c>
      <c r="I718" s="39" t="str">
        <f t="shared" si="105"/>
        <v>Q24050972-03-6200-C-SEC-0020</v>
      </c>
      <c r="J718" s="39"/>
      <c r="K718" s="33" t="str">
        <f>VLOOKUP(C718,'PPE WBS Codes'!$E$3:$F$79,2,0)</f>
        <v>On-Site Power Supply and Transmission</v>
      </c>
      <c r="L718" s="39" t="s">
        <v>1285</v>
      </c>
      <c r="M718" s="39" t="s">
        <v>1332</v>
      </c>
      <c r="N718" s="33" t="str">
        <f t="shared" si="103"/>
        <v>On-Site Power Supply and Transmission - Small Power and Lighting  for Main Consumer Sub Station Yard - Structural Earthing and Bonding Design</v>
      </c>
      <c r="O718" s="134"/>
      <c r="P718" s="134"/>
      <c r="Q718" s="33" t="str">
        <f>IFERROR(VLOOKUP(PPE_PH1_CDDL[[#This Row],[RDMC Document Number]],[3]Docs!$B:$F,4,0),"No Placeholder Yet")</f>
        <v>RES - Reserved Placeholder</v>
      </c>
      <c r="R718" s="33" t="str">
        <f>IFERROR(VLOOKUP(PPE_PH1_CDDL[[#This Row],[RDMC Document Number]],[3]Docs!$B:$F,5,0),"No Placeholder Yet")</f>
        <v>Pending</v>
      </c>
      <c r="S718" s="137">
        <f t="shared" si="106"/>
        <v>0</v>
      </c>
      <c r="T718" s="39" t="s">
        <v>1119</v>
      </c>
      <c r="U718" s="39"/>
      <c r="V718" s="178"/>
      <c r="W718" s="39" t="s">
        <v>1269</v>
      </c>
      <c r="X718" s="39" t="s">
        <v>1332</v>
      </c>
      <c r="Y718" s="39"/>
      <c r="Z718" s="39"/>
      <c r="AA718" s="39"/>
      <c r="AB718" s="152" t="s">
        <v>3165</v>
      </c>
    </row>
    <row r="719" spans="1:28" ht="21.75" customHeight="1" x14ac:dyDescent="0.25">
      <c r="A719" s="37" t="s">
        <v>30</v>
      </c>
      <c r="B719" s="37" t="s">
        <v>31</v>
      </c>
      <c r="C719" s="39">
        <v>6200</v>
      </c>
      <c r="D719" s="162" t="s">
        <v>1169</v>
      </c>
      <c r="E719" s="162" t="s">
        <v>659</v>
      </c>
      <c r="F719" s="128" t="s">
        <v>228</v>
      </c>
      <c r="G719" s="39" t="s">
        <v>35</v>
      </c>
      <c r="H719" s="39" t="str">
        <f t="shared" si="102"/>
        <v>6105AK124-6200-CSEC-0021</v>
      </c>
      <c r="I719" s="39" t="str">
        <f t="shared" si="105"/>
        <v>Q24050972-03-6200-C-SEC-0021</v>
      </c>
      <c r="J719" s="39"/>
      <c r="K719" s="33" t="str">
        <f>VLOOKUP(C719,'PPE WBS Codes'!$E$3:$F$79,2,0)</f>
        <v>On-Site Power Supply and Transmission</v>
      </c>
      <c r="L719" s="39" t="s">
        <v>1255</v>
      </c>
      <c r="M719" s="39" t="s">
        <v>1332</v>
      </c>
      <c r="N719" s="33" t="str">
        <f t="shared" si="103"/>
        <v>On-Site Power Supply and Transmission -  Control Room and Ablution Facilities for Main Consumer Sub Station Yard - Structural Earthing and Bonding Design</v>
      </c>
      <c r="O719" s="134"/>
      <c r="P719" s="134"/>
      <c r="Q719" s="33" t="str">
        <f>IFERROR(VLOOKUP(PPE_PH1_CDDL[[#This Row],[RDMC Document Number]],[3]Docs!$B:$F,4,0),"No Placeholder Yet")</f>
        <v>RES - Reserved Placeholder</v>
      </c>
      <c r="R719" s="33" t="str">
        <f>IFERROR(VLOOKUP(PPE_PH1_CDDL[[#This Row],[RDMC Document Number]],[3]Docs!$B:$F,5,0),"No Placeholder Yet")</f>
        <v>Pending</v>
      </c>
      <c r="S719" s="137">
        <f t="shared" si="106"/>
        <v>0</v>
      </c>
      <c r="T719" s="39" t="s">
        <v>1119</v>
      </c>
      <c r="U719" s="39"/>
      <c r="V719" s="178"/>
      <c r="W719" s="39" t="s">
        <v>1269</v>
      </c>
      <c r="X719" s="39" t="s">
        <v>1332</v>
      </c>
      <c r="Y719" s="39"/>
      <c r="Z719" s="39"/>
      <c r="AA719" s="39"/>
      <c r="AB719" s="152" t="s">
        <v>3165</v>
      </c>
    </row>
    <row r="720" spans="1:28" ht="21.75" customHeight="1" x14ac:dyDescent="0.25">
      <c r="A720" s="37" t="s">
        <v>30</v>
      </c>
      <c r="B720" s="37" t="s">
        <v>31</v>
      </c>
      <c r="C720" s="39">
        <v>6200</v>
      </c>
      <c r="D720" s="162" t="s">
        <v>1169</v>
      </c>
      <c r="E720" s="162" t="s">
        <v>659</v>
      </c>
      <c r="F720" s="128" t="s">
        <v>231</v>
      </c>
      <c r="G720" s="39" t="s">
        <v>35</v>
      </c>
      <c r="H720" s="39" t="str">
        <f t="shared" si="102"/>
        <v>6105AK124-6200-CSEC-0022</v>
      </c>
      <c r="I720" s="39" t="str">
        <f t="shared" si="105"/>
        <v>Q24050972-03-6200-C-SEC-0022</v>
      </c>
      <c r="J720" s="39"/>
      <c r="K720" s="33" t="str">
        <f>VLOOKUP(C720,'PPE WBS Codes'!$E$3:$F$79,2,0)</f>
        <v>On-Site Power Supply and Transmission</v>
      </c>
      <c r="L720" s="39" t="s">
        <v>1255</v>
      </c>
      <c r="M720" s="39" t="s">
        <v>1333</v>
      </c>
      <c r="N720" s="33" t="str">
        <f t="shared" si="103"/>
        <v>On-Site Power Supply and Transmission -  Control Room and Ablution Facilities for Main Consumer Sub Station Yard - Corrosion Prevention and Protection Design</v>
      </c>
      <c r="O720" s="134"/>
      <c r="P720" s="134"/>
      <c r="Q720" s="33" t="str">
        <f>IFERROR(VLOOKUP(PPE_PH1_CDDL[[#This Row],[RDMC Document Number]],[3]Docs!$B:$F,4,0),"No Placeholder Yet")</f>
        <v>RES - Reserved Placeholder</v>
      </c>
      <c r="R720" s="33" t="str">
        <f>IFERROR(VLOOKUP(PPE_PH1_CDDL[[#This Row],[RDMC Document Number]],[3]Docs!$B:$F,5,0),"No Placeholder Yet")</f>
        <v>Pending</v>
      </c>
      <c r="S720" s="137">
        <f t="shared" si="106"/>
        <v>0</v>
      </c>
      <c r="T720" s="39" t="s">
        <v>1119</v>
      </c>
      <c r="U720" s="39"/>
      <c r="V720" s="178"/>
      <c r="W720" s="39" t="s">
        <v>1269</v>
      </c>
      <c r="X720" s="39" t="s">
        <v>1333</v>
      </c>
      <c r="Y720" s="39"/>
      <c r="Z720" s="39"/>
      <c r="AA720" s="39"/>
      <c r="AB720" s="152" t="s">
        <v>3165</v>
      </c>
    </row>
    <row r="721" spans="1:28" ht="21.75" customHeight="1" x14ac:dyDescent="0.25">
      <c r="A721" s="37" t="s">
        <v>30</v>
      </c>
      <c r="B721" s="37" t="s">
        <v>31</v>
      </c>
      <c r="C721" s="39">
        <v>6200</v>
      </c>
      <c r="D721" s="162" t="s">
        <v>1169</v>
      </c>
      <c r="E721" s="162" t="s">
        <v>659</v>
      </c>
      <c r="F721" s="128" t="s">
        <v>234</v>
      </c>
      <c r="G721" s="39" t="s">
        <v>35</v>
      </c>
      <c r="H721" s="39" t="str">
        <f t="shared" si="102"/>
        <v>6105AK124-6200-CSEC-0023</v>
      </c>
      <c r="I721" s="39" t="str">
        <f t="shared" si="105"/>
        <v>Q24050972-03-6200-C-SEC-0023</v>
      </c>
      <c r="J721" s="39"/>
      <c r="K721" s="33" t="str">
        <f>VLOOKUP(C721,'PPE WBS Codes'!$E$3:$F$79,2,0)</f>
        <v>On-Site Power Supply and Transmission</v>
      </c>
      <c r="L721" s="39" t="s">
        <v>1271</v>
      </c>
      <c r="M721" s="39" t="s">
        <v>1332</v>
      </c>
      <c r="N721" s="33" t="str">
        <f t="shared" si="103"/>
        <v>On-Site Power Supply and Transmission - Transfer Bus Gantry for 33kV Mining Sub Station 33kV OHL Supply - Structural Earthing and Bonding Design</v>
      </c>
      <c r="O721" s="134"/>
      <c r="P721" s="134"/>
      <c r="Q721" s="33" t="str">
        <f>IFERROR(VLOOKUP(PPE_PH1_CDDL[[#This Row],[RDMC Document Number]],[3]Docs!$B:$F,4,0),"No Placeholder Yet")</f>
        <v>RES - Reserved Placeholder</v>
      </c>
      <c r="R721" s="33" t="str">
        <f>IFERROR(VLOOKUP(PPE_PH1_CDDL[[#This Row],[RDMC Document Number]],[3]Docs!$B:$F,5,0),"No Placeholder Yet")</f>
        <v>Pending</v>
      </c>
      <c r="S721" s="137">
        <f t="shared" si="106"/>
        <v>0</v>
      </c>
      <c r="T721" s="39" t="s">
        <v>1119</v>
      </c>
      <c r="U721" s="39"/>
      <c r="V721" s="178"/>
      <c r="W721" s="39" t="s">
        <v>1334</v>
      </c>
      <c r="X721" s="39" t="s">
        <v>1332</v>
      </c>
      <c r="Y721" s="39"/>
      <c r="Z721" s="39"/>
      <c r="AA721" s="39"/>
      <c r="AB721" s="152" t="s">
        <v>3165</v>
      </c>
    </row>
    <row r="722" spans="1:28" ht="21.75" customHeight="1" x14ac:dyDescent="0.25">
      <c r="A722" s="37" t="s">
        <v>30</v>
      </c>
      <c r="B722" s="37" t="s">
        <v>31</v>
      </c>
      <c r="C722" s="39">
        <v>6200</v>
      </c>
      <c r="D722" s="162" t="s">
        <v>1169</v>
      </c>
      <c r="E722" s="162" t="s">
        <v>659</v>
      </c>
      <c r="F722" s="128" t="s">
        <v>236</v>
      </c>
      <c r="G722" s="39" t="s">
        <v>35</v>
      </c>
      <c r="H722" s="39" t="str">
        <f t="shared" si="102"/>
        <v>6105AK124-6200-CSEC-0024</v>
      </c>
      <c r="I722" s="39" t="str">
        <f t="shared" si="105"/>
        <v>Q24050972-03-6200-C-SEC-0024</v>
      </c>
      <c r="J722" s="39"/>
      <c r="K722" s="33" t="str">
        <f>VLOOKUP(C722,'PPE WBS Codes'!$E$3:$F$79,2,0)</f>
        <v>On-Site Power Supply and Transmission</v>
      </c>
      <c r="L722" s="39" t="s">
        <v>1273</v>
      </c>
      <c r="M722" s="39" t="s">
        <v>1332</v>
      </c>
      <c r="N722" s="33" t="str">
        <f t="shared" si="103"/>
        <v>On-Site Power Supply and Transmission - Transfer Bus Gantry Termination for 33kV OHL Income from HV Substation - Structural Earthing and Bonding Design</v>
      </c>
      <c r="O722" s="134"/>
      <c r="P722" s="134"/>
      <c r="Q722" s="33" t="str">
        <f>IFERROR(VLOOKUP(PPE_PH1_CDDL[[#This Row],[RDMC Document Number]],[3]Docs!$B:$F,4,0),"No Placeholder Yet")</f>
        <v>RES - Reserved Placeholder</v>
      </c>
      <c r="R722" s="33" t="str">
        <f>IFERROR(VLOOKUP(PPE_PH1_CDDL[[#This Row],[RDMC Document Number]],[3]Docs!$B:$F,5,0),"No Placeholder Yet")</f>
        <v>Pending</v>
      </c>
      <c r="S722" s="137">
        <f t="shared" si="106"/>
        <v>0</v>
      </c>
      <c r="T722" s="39" t="s">
        <v>1119</v>
      </c>
      <c r="U722" s="39"/>
      <c r="V722" s="178"/>
      <c r="W722" s="39" t="s">
        <v>1324</v>
      </c>
      <c r="X722" s="39" t="s">
        <v>1332</v>
      </c>
      <c r="Y722" s="39"/>
      <c r="Z722" s="39"/>
      <c r="AA722" s="39"/>
      <c r="AB722" s="152" t="s">
        <v>3165</v>
      </c>
    </row>
    <row r="723" spans="1:28" ht="21.75" customHeight="1" x14ac:dyDescent="0.25">
      <c r="A723" s="37" t="s">
        <v>30</v>
      </c>
      <c r="B723" s="37" t="s">
        <v>31</v>
      </c>
      <c r="C723" s="39">
        <v>6200</v>
      </c>
      <c r="D723" s="162" t="s">
        <v>1169</v>
      </c>
      <c r="E723" s="162" t="s">
        <v>659</v>
      </c>
      <c r="F723" s="128" t="s">
        <v>238</v>
      </c>
      <c r="G723" s="39" t="s">
        <v>35</v>
      </c>
      <c r="H723" s="39" t="str">
        <f t="shared" si="102"/>
        <v>6105AK124-6200-CSEC-0025</v>
      </c>
      <c r="I723" s="39" t="str">
        <f t="shared" si="105"/>
        <v>Q24050972-03-6200-C-SEC-0025</v>
      </c>
      <c r="J723" s="39"/>
      <c r="K723" s="33" t="str">
        <f>VLOOKUP(C723,'PPE WBS Codes'!$E$3:$F$79,2,0)</f>
        <v>On-Site Power Supply and Transmission</v>
      </c>
      <c r="L723" s="39" t="s">
        <v>1326</v>
      </c>
      <c r="M723" s="39" t="s">
        <v>1333</v>
      </c>
      <c r="N723" s="33" t="str">
        <f t="shared" si="103"/>
        <v>On-Site Power Supply and Transmission - Fire Protection and Detection System for Main Consumer Sub Station Yard - Corrosion Prevention and Protection Design</v>
      </c>
      <c r="O723" s="134"/>
      <c r="P723" s="134"/>
      <c r="Q723" s="33" t="str">
        <f>IFERROR(VLOOKUP(PPE_PH1_CDDL[[#This Row],[RDMC Document Number]],[3]Docs!$B:$F,4,0),"No Placeholder Yet")</f>
        <v>RES - Reserved Placeholder</v>
      </c>
      <c r="R723" s="33" t="str">
        <f>IFERROR(VLOOKUP(PPE_PH1_CDDL[[#This Row],[RDMC Document Number]],[3]Docs!$B:$F,5,0),"No Placeholder Yet")</f>
        <v>Pending</v>
      </c>
      <c r="S723" s="137">
        <f t="shared" si="106"/>
        <v>0</v>
      </c>
      <c r="T723" s="39" t="s">
        <v>1119</v>
      </c>
      <c r="U723" s="39"/>
      <c r="V723" s="178"/>
      <c r="W723" s="39" t="s">
        <v>1277</v>
      </c>
      <c r="X723" s="39" t="s">
        <v>1333</v>
      </c>
      <c r="Y723" s="39"/>
      <c r="Z723" s="39"/>
      <c r="AA723" s="39"/>
      <c r="AB723" s="152" t="s">
        <v>3165</v>
      </c>
    </row>
    <row r="724" spans="1:28" ht="21.75" customHeight="1" x14ac:dyDescent="0.25">
      <c r="A724" s="37" t="s">
        <v>30</v>
      </c>
      <c r="B724" s="37" t="s">
        <v>31</v>
      </c>
      <c r="C724" s="39">
        <v>6200</v>
      </c>
      <c r="D724" s="162" t="s">
        <v>1169</v>
      </c>
      <c r="E724" s="39" t="s">
        <v>1335</v>
      </c>
      <c r="F724" s="128" t="s">
        <v>34</v>
      </c>
      <c r="G724" s="39" t="s">
        <v>35</v>
      </c>
      <c r="H724" s="39" t="str">
        <f t="shared" si="102"/>
        <v>6105AK124-6200-CSHP-0001</v>
      </c>
      <c r="I724" s="39" t="str">
        <f t="shared" si="105"/>
        <v>Q24050972-03-6200-C-SHP-0001</v>
      </c>
      <c r="J724" s="39"/>
      <c r="K724" s="33" t="str">
        <f>VLOOKUP(C724,'PPE WBS Codes'!$E$3:$F$79,2,0)</f>
        <v>On-Site Power Supply and Transmission</v>
      </c>
      <c r="L724" s="39" t="s">
        <v>1282</v>
      </c>
      <c r="M724" s="39" t="s">
        <v>1336</v>
      </c>
      <c r="N724" s="33" t="str">
        <f t="shared" si="103"/>
        <v>On-Site Power Supply and Transmission - Cable Racks and Trays for Main Consumer Sub Station Yard - Equipment Assembly Drawings</v>
      </c>
      <c r="O724" s="134"/>
      <c r="P724" s="134"/>
      <c r="Q724" s="33" t="str">
        <f>IFERROR(VLOOKUP(PPE_PH1_CDDL[[#This Row],[RDMC Document Number]],[3]Docs!$B:$F,4,0),"No Placeholder Yet")</f>
        <v>RES - Reserved Placeholder</v>
      </c>
      <c r="R724" s="33" t="str">
        <f>IFERROR(VLOOKUP(PPE_PH1_CDDL[[#This Row],[RDMC Document Number]],[3]Docs!$B:$F,5,0),"No Placeholder Yet")</f>
        <v>Pending</v>
      </c>
      <c r="S724" s="137">
        <f t="shared" ref="S724:S728" si="107">IF(AND(O724&lt;&gt;"",P724&lt;&gt;"",R724="Approved"),100%,
 IF(AND(O724&lt;&gt;"",P724&lt;&gt;""),66.67%,
 IF(O724&lt;&gt;"",33.33%,
 0)))</f>
        <v>0</v>
      </c>
      <c r="T724" s="39" t="s">
        <v>1119</v>
      </c>
      <c r="U724" s="39"/>
      <c r="V724" s="178"/>
      <c r="W724" s="39" t="s">
        <v>1277</v>
      </c>
      <c r="X724" s="39" t="s">
        <v>1336</v>
      </c>
      <c r="Y724" s="39"/>
      <c r="Z724" s="39"/>
      <c r="AA724" s="39"/>
      <c r="AB724" s="152" t="s">
        <v>3165</v>
      </c>
    </row>
    <row r="725" spans="1:28" ht="21.75" customHeight="1" x14ac:dyDescent="0.25">
      <c r="A725" s="37" t="s">
        <v>30</v>
      </c>
      <c r="B725" s="37" t="s">
        <v>31</v>
      </c>
      <c r="C725" s="39">
        <v>6200</v>
      </c>
      <c r="D725" s="162" t="s">
        <v>1169</v>
      </c>
      <c r="E725" s="39" t="s">
        <v>1335</v>
      </c>
      <c r="F725" s="128" t="s">
        <v>46</v>
      </c>
      <c r="G725" s="39" t="s">
        <v>35</v>
      </c>
      <c r="H725" s="39" t="str">
        <f t="shared" si="102"/>
        <v>6105AK124-6200-CSHP-0002</v>
      </c>
      <c r="I725" s="39" t="str">
        <f t="shared" si="105"/>
        <v>Q24050972-03-6200-C-SHP-0002</v>
      </c>
      <c r="J725" s="39"/>
      <c r="K725" s="33" t="str">
        <f>VLOOKUP(C725,'PPE WBS Codes'!$E$3:$F$79,2,0)</f>
        <v>On-Site Power Supply and Transmission</v>
      </c>
      <c r="L725" s="39" t="s">
        <v>1284</v>
      </c>
      <c r="M725" s="39" t="s">
        <v>1336</v>
      </c>
      <c r="N725" s="33" t="str">
        <f t="shared" si="103"/>
        <v>On-Site Power Supply and Transmission - Perimeter Fencing and Access Control for Main Consumer Sub Station Yard - Equipment Assembly Drawings</v>
      </c>
      <c r="O725" s="134"/>
      <c r="P725" s="134"/>
      <c r="Q725" s="33" t="str">
        <f>IFERROR(VLOOKUP(PPE_PH1_CDDL[[#This Row],[RDMC Document Number]],[3]Docs!$B:$F,4,0),"No Placeholder Yet")</f>
        <v>RES - Reserved Placeholder</v>
      </c>
      <c r="R725" s="33" t="str">
        <f>IFERROR(VLOOKUP(PPE_PH1_CDDL[[#This Row],[RDMC Document Number]],[3]Docs!$B:$F,5,0),"No Placeholder Yet")</f>
        <v>Pending</v>
      </c>
      <c r="S725" s="137">
        <f t="shared" si="107"/>
        <v>0</v>
      </c>
      <c r="T725" s="39" t="s">
        <v>1119</v>
      </c>
      <c r="U725" s="39"/>
      <c r="V725" s="178"/>
      <c r="W725" s="39" t="s">
        <v>1277</v>
      </c>
      <c r="X725" s="39" t="s">
        <v>1336</v>
      </c>
      <c r="Y725" s="39"/>
      <c r="Z725" s="39"/>
      <c r="AA725" s="39"/>
      <c r="AB725" s="152" t="s">
        <v>3165</v>
      </c>
    </row>
    <row r="726" spans="1:28" ht="21.75" customHeight="1" x14ac:dyDescent="0.25">
      <c r="A726" s="37" t="s">
        <v>30</v>
      </c>
      <c r="B726" s="37" t="s">
        <v>31</v>
      </c>
      <c r="C726" s="39">
        <v>6200</v>
      </c>
      <c r="D726" s="162" t="s">
        <v>1169</v>
      </c>
      <c r="E726" s="39" t="s">
        <v>1335</v>
      </c>
      <c r="F726" s="128" t="s">
        <v>48</v>
      </c>
      <c r="G726" s="39" t="s">
        <v>35</v>
      </c>
      <c r="H726" s="39" t="str">
        <f t="shared" si="102"/>
        <v>6105AK124-6200-CSHP-0003</v>
      </c>
      <c r="I726" s="39" t="str">
        <f t="shared" si="105"/>
        <v>Q24050972-03-6200-C-SHP-0003</v>
      </c>
      <c r="J726" s="39"/>
      <c r="K726" s="33" t="str">
        <f>VLOOKUP(C726,'PPE WBS Codes'!$E$3:$F$79,2,0)</f>
        <v>On-Site Power Supply and Transmission</v>
      </c>
      <c r="L726" s="39" t="s">
        <v>1285</v>
      </c>
      <c r="M726" s="39" t="s">
        <v>1336</v>
      </c>
      <c r="N726" s="33" t="str">
        <f t="shared" si="103"/>
        <v>On-Site Power Supply and Transmission - Small Power and Lighting  for Main Consumer Sub Station Yard - Equipment Assembly Drawings</v>
      </c>
      <c r="O726" s="134"/>
      <c r="P726" s="134"/>
      <c r="Q726" s="33" t="str">
        <f>IFERROR(VLOOKUP(PPE_PH1_CDDL[[#This Row],[RDMC Document Number]],[3]Docs!$B:$F,4,0),"No Placeholder Yet")</f>
        <v>RES - Reserved Placeholder</v>
      </c>
      <c r="R726" s="33" t="str">
        <f>IFERROR(VLOOKUP(PPE_PH1_CDDL[[#This Row],[RDMC Document Number]],[3]Docs!$B:$F,5,0),"No Placeholder Yet")</f>
        <v>Pending</v>
      </c>
      <c r="S726" s="137">
        <f t="shared" si="107"/>
        <v>0</v>
      </c>
      <c r="T726" s="39" t="s">
        <v>1119</v>
      </c>
      <c r="U726" s="39"/>
      <c r="V726" s="178"/>
      <c r="W726" s="39" t="s">
        <v>1277</v>
      </c>
      <c r="X726" s="39" t="s">
        <v>1336</v>
      </c>
      <c r="Y726" s="39"/>
      <c r="Z726" s="39"/>
      <c r="AA726" s="39"/>
      <c r="AB726" s="152" t="s">
        <v>3165</v>
      </c>
    </row>
    <row r="727" spans="1:28" ht="21.75" customHeight="1" x14ac:dyDescent="0.25">
      <c r="A727" s="37" t="s">
        <v>30</v>
      </c>
      <c r="B727" s="37" t="s">
        <v>31</v>
      </c>
      <c r="C727" s="39">
        <v>6200</v>
      </c>
      <c r="D727" s="162" t="s">
        <v>1169</v>
      </c>
      <c r="E727" s="39" t="s">
        <v>1335</v>
      </c>
      <c r="F727" s="128" t="s">
        <v>50</v>
      </c>
      <c r="G727" s="39" t="s">
        <v>35</v>
      </c>
      <c r="H727" s="39" t="str">
        <f t="shared" si="102"/>
        <v>6105AK124-6200-CSHP-0004</v>
      </c>
      <c r="I727" s="39" t="str">
        <f t="shared" si="105"/>
        <v>Q24050972-03-6200-C-SHP-0004</v>
      </c>
      <c r="J727" s="39"/>
      <c r="K727" s="33" t="str">
        <f>VLOOKUP(C727,'PPE WBS Codes'!$E$3:$F$79,2,0)</f>
        <v>On-Site Power Supply and Transmission</v>
      </c>
      <c r="L727" s="39" t="s">
        <v>1271</v>
      </c>
      <c r="M727" s="39" t="s">
        <v>1336</v>
      </c>
      <c r="N727" s="33" t="str">
        <f t="shared" si="103"/>
        <v>On-Site Power Supply and Transmission - Transfer Bus Gantry for 33kV Mining Sub Station 33kV OHL Supply - Equipment Assembly Drawings</v>
      </c>
      <c r="O727" s="134"/>
      <c r="P727" s="134"/>
      <c r="Q727" s="33" t="str">
        <f>IFERROR(VLOOKUP(PPE_PH1_CDDL[[#This Row],[RDMC Document Number]],[3]Docs!$B:$F,4,0),"No Placeholder Yet")</f>
        <v>RES - Reserved Placeholder</v>
      </c>
      <c r="R727" s="33" t="str">
        <f>IFERROR(VLOOKUP(PPE_PH1_CDDL[[#This Row],[RDMC Document Number]],[3]Docs!$B:$F,5,0),"No Placeholder Yet")</f>
        <v>Pending</v>
      </c>
      <c r="S727" s="137">
        <f t="shared" si="107"/>
        <v>0</v>
      </c>
      <c r="T727" s="39" t="s">
        <v>1119</v>
      </c>
      <c r="U727" s="39"/>
      <c r="V727" s="178"/>
      <c r="W727" s="39" t="s">
        <v>1334</v>
      </c>
      <c r="X727" s="39" t="s">
        <v>1336</v>
      </c>
      <c r="Y727" s="39"/>
      <c r="Z727" s="39"/>
      <c r="AA727" s="39"/>
      <c r="AB727" s="152" t="s">
        <v>3165</v>
      </c>
    </row>
    <row r="728" spans="1:28" ht="21.75" customHeight="1" x14ac:dyDescent="0.25">
      <c r="A728" s="37" t="s">
        <v>30</v>
      </c>
      <c r="B728" s="37" t="s">
        <v>31</v>
      </c>
      <c r="C728" s="39">
        <v>6200</v>
      </c>
      <c r="D728" s="162" t="s">
        <v>1169</v>
      </c>
      <c r="E728" s="39" t="s">
        <v>1335</v>
      </c>
      <c r="F728" s="174" t="s">
        <v>101</v>
      </c>
      <c r="G728" s="162" t="s">
        <v>35</v>
      </c>
      <c r="H728" s="39" t="str">
        <f t="shared" si="102"/>
        <v>6105AK124-6200-CSHP-0005</v>
      </c>
      <c r="I728" s="39" t="str">
        <f t="shared" si="105"/>
        <v>Q24050972-03-6200-C-SHP-0005</v>
      </c>
      <c r="J728" s="162"/>
      <c r="K728" s="33" t="str">
        <f>VLOOKUP(C728,'PPE WBS Codes'!$E$3:$F$79,2,0)</f>
        <v>On-Site Power Supply and Transmission</v>
      </c>
      <c r="L728" s="162" t="s">
        <v>1273</v>
      </c>
      <c r="M728" s="162" t="s">
        <v>1336</v>
      </c>
      <c r="N728" s="33" t="str">
        <f t="shared" si="103"/>
        <v>On-Site Power Supply and Transmission - Transfer Bus Gantry Termination for 33kV OHL Income from HV Substation - Equipment Assembly Drawings</v>
      </c>
      <c r="O728" s="175"/>
      <c r="P728" s="175"/>
      <c r="Q728" s="33" t="str">
        <f>IFERROR(VLOOKUP(PPE_PH1_CDDL[[#This Row],[RDMC Document Number]],[3]Docs!$B:$F,4,0),"No Placeholder Yet")</f>
        <v>RES - Reserved Placeholder</v>
      </c>
      <c r="R728" s="33" t="str">
        <f>IFERROR(VLOOKUP(PPE_PH1_CDDL[[#This Row],[RDMC Document Number]],[3]Docs!$B:$F,5,0),"No Placeholder Yet")</f>
        <v>Pending</v>
      </c>
      <c r="S728" s="137">
        <f t="shared" si="107"/>
        <v>0</v>
      </c>
      <c r="T728" s="39" t="s">
        <v>1119</v>
      </c>
      <c r="U728" s="162"/>
      <c r="V728" s="178"/>
      <c r="W728" s="162" t="s">
        <v>1274</v>
      </c>
      <c r="X728" s="39" t="s">
        <v>1336</v>
      </c>
      <c r="Y728" s="162"/>
      <c r="Z728" s="162"/>
      <c r="AA728" s="39"/>
      <c r="AB728" s="152" t="s">
        <v>3165</v>
      </c>
    </row>
    <row r="729" spans="1:28" ht="21.75" customHeight="1" x14ac:dyDescent="0.25">
      <c r="A729" s="37" t="s">
        <v>30</v>
      </c>
      <c r="B729" s="37" t="s">
        <v>31</v>
      </c>
      <c r="C729" s="39">
        <v>6200</v>
      </c>
      <c r="D729" s="162" t="s">
        <v>1169</v>
      </c>
      <c r="E729" s="39" t="s">
        <v>1170</v>
      </c>
      <c r="F729" s="128" t="s">
        <v>34</v>
      </c>
      <c r="G729" s="39" t="s">
        <v>35</v>
      </c>
      <c r="H729" s="39" t="str">
        <f t="shared" si="102"/>
        <v>6105AK124-6200-CSPC-0001</v>
      </c>
      <c r="I729" s="39" t="str">
        <f t="shared" si="105"/>
        <v>Q24050972-03-6200-C-SPC-0001</v>
      </c>
      <c r="J729" s="39"/>
      <c r="K729" s="33" t="str">
        <f>VLOOKUP(C729,'PPE WBS Codes'!$E$3:$F$79,2,0)</f>
        <v>On-Site Power Supply and Transmission</v>
      </c>
      <c r="L729" s="39" t="s">
        <v>1287</v>
      </c>
      <c r="M729" s="39" t="s">
        <v>1337</v>
      </c>
      <c r="N729" s="33" t="str">
        <f t="shared" si="103"/>
        <v>On-Site Power Supply and Transmission - Terrace Roads and Access-ways for Main Consumer SS - Civil Design Requirements</v>
      </c>
      <c r="O729" s="134"/>
      <c r="P729" s="134"/>
      <c r="Q729" s="33" t="str">
        <f>IFERROR(VLOOKUP(PPE_PH1_CDDL[[#This Row],[RDMC Document Number]],[3]Docs!$B:$F,4,0),"No Placeholder Yet")</f>
        <v>RES - Reserved Placeholder</v>
      </c>
      <c r="R729" s="33" t="str">
        <f>IFERROR(VLOOKUP(PPE_PH1_CDDL[[#This Row],[RDMC Document Number]],[3]Docs!$B:$F,5,0),"No Placeholder Yet")</f>
        <v>Pending</v>
      </c>
      <c r="S729" s="137">
        <f t="shared" ref="S729:S747" si="108">IF(AND(O729&lt;&gt;"",P729&lt;&gt;"",R729="Approved"),100%,
 IF(AND(O729&lt;&gt;"",P729&lt;&gt;""),66.67%,
 IF(O729&lt;&gt;"",33.33%,
 0)))</f>
        <v>0</v>
      </c>
      <c r="T729" s="39" t="s">
        <v>1119</v>
      </c>
      <c r="U729" s="39"/>
      <c r="V729" s="178"/>
      <c r="W729" s="39" t="s">
        <v>1289</v>
      </c>
      <c r="X729" s="39" t="s">
        <v>1337</v>
      </c>
      <c r="Y729" s="39"/>
      <c r="Z729" s="39"/>
      <c r="AA729" s="39"/>
      <c r="AB729" s="152" t="s">
        <v>3165</v>
      </c>
    </row>
    <row r="730" spans="1:28" ht="21.75" customHeight="1" x14ac:dyDescent="0.25">
      <c r="A730" s="37" t="s">
        <v>30</v>
      </c>
      <c r="B730" s="37" t="s">
        <v>31</v>
      </c>
      <c r="C730" s="39">
        <v>6200</v>
      </c>
      <c r="D730" s="162" t="s">
        <v>1169</v>
      </c>
      <c r="E730" s="39" t="s">
        <v>1170</v>
      </c>
      <c r="F730" s="128" t="s">
        <v>46</v>
      </c>
      <c r="G730" s="39" t="s">
        <v>35</v>
      </c>
      <c r="H730" s="39" t="str">
        <f t="shared" si="102"/>
        <v>6105AK124-6200-CSPC-0002</v>
      </c>
      <c r="I730" s="39" t="str">
        <f t="shared" si="105"/>
        <v>Q24050972-03-6200-C-SPC-0002</v>
      </c>
      <c r="J730" s="39"/>
      <c r="K730" s="33" t="str">
        <f>VLOOKUP(C730,'PPE WBS Codes'!$E$3:$F$79,2,0)</f>
        <v>On-Site Power Supply and Transmission</v>
      </c>
      <c r="L730" s="39" t="s">
        <v>1287</v>
      </c>
      <c r="M730" s="39" t="s">
        <v>1338</v>
      </c>
      <c r="N730" s="33" t="str">
        <f t="shared" si="103"/>
        <v>On-Site Power Supply and Transmission - Terrace Roads and Access-ways for Main Consumer SS - Excavation, Trenching and Compacting Design</v>
      </c>
      <c r="O730" s="134"/>
      <c r="P730" s="134"/>
      <c r="Q730" s="33" t="str">
        <f>IFERROR(VLOOKUP(PPE_PH1_CDDL[[#This Row],[RDMC Document Number]],[3]Docs!$B:$F,4,0),"No Placeholder Yet")</f>
        <v>RES - Reserved Placeholder</v>
      </c>
      <c r="R730" s="33" t="str">
        <f>IFERROR(VLOOKUP(PPE_PH1_CDDL[[#This Row],[RDMC Document Number]],[3]Docs!$B:$F,5,0),"No Placeholder Yet")</f>
        <v>Pending</v>
      </c>
      <c r="S730" s="137">
        <f t="shared" si="108"/>
        <v>0</v>
      </c>
      <c r="T730" s="39" t="s">
        <v>1119</v>
      </c>
      <c r="U730" s="39"/>
      <c r="V730" s="178"/>
      <c r="W730" s="39" t="s">
        <v>1289</v>
      </c>
      <c r="X730" s="39" t="s">
        <v>1338</v>
      </c>
      <c r="Y730" s="39"/>
      <c r="Z730" s="39"/>
      <c r="AA730" s="39"/>
      <c r="AB730" s="152" t="s">
        <v>3165</v>
      </c>
    </row>
    <row r="731" spans="1:28" ht="21.75" customHeight="1" x14ac:dyDescent="0.25">
      <c r="A731" s="37" t="s">
        <v>30</v>
      </c>
      <c r="B731" s="37" t="s">
        <v>31</v>
      </c>
      <c r="C731" s="39">
        <v>6200</v>
      </c>
      <c r="D731" s="162" t="s">
        <v>1169</v>
      </c>
      <c r="E731" s="39" t="s">
        <v>1170</v>
      </c>
      <c r="F731" s="128" t="s">
        <v>48</v>
      </c>
      <c r="G731" s="39" t="s">
        <v>35</v>
      </c>
      <c r="H731" s="39" t="str">
        <f t="shared" si="102"/>
        <v>6105AK124-6200-CSPC-0003</v>
      </c>
      <c r="I731" s="39" t="str">
        <f t="shared" si="105"/>
        <v>Q24050972-03-6200-C-SPC-0003</v>
      </c>
      <c r="J731" s="39"/>
      <c r="K731" s="33" t="str">
        <f>VLOOKUP(C731,'PPE WBS Codes'!$E$3:$F$79,2,0)</f>
        <v>On-Site Power Supply and Transmission</v>
      </c>
      <c r="L731" s="39" t="s">
        <v>1287</v>
      </c>
      <c r="M731" s="39" t="s">
        <v>1339</v>
      </c>
      <c r="N731" s="33" t="str">
        <f t="shared" si="103"/>
        <v>On-Site Power Supply and Transmission - Terrace Roads and Access-ways for Main Consumer SS - Concrete Construction Material Specifications</v>
      </c>
      <c r="O731" s="134"/>
      <c r="P731" s="134"/>
      <c r="Q731" s="33" t="str">
        <f>IFERROR(VLOOKUP(PPE_PH1_CDDL[[#This Row],[RDMC Document Number]],[3]Docs!$B:$F,4,0),"No Placeholder Yet")</f>
        <v>RES - Reserved Placeholder</v>
      </c>
      <c r="R731" s="33" t="str">
        <f>IFERROR(VLOOKUP(PPE_PH1_CDDL[[#This Row],[RDMC Document Number]],[3]Docs!$B:$F,5,0),"No Placeholder Yet")</f>
        <v>Pending</v>
      </c>
      <c r="S731" s="137">
        <f t="shared" si="108"/>
        <v>0</v>
      </c>
      <c r="T731" s="39" t="s">
        <v>1119</v>
      </c>
      <c r="U731" s="39"/>
      <c r="V731" s="178"/>
      <c r="W731" s="39" t="s">
        <v>1289</v>
      </c>
      <c r="X731" s="39" t="s">
        <v>1339</v>
      </c>
      <c r="Y731" s="39"/>
      <c r="Z731" s="39"/>
      <c r="AA731" s="39"/>
      <c r="AB731" s="152" t="s">
        <v>3165</v>
      </c>
    </row>
    <row r="732" spans="1:28" ht="21.75" customHeight="1" x14ac:dyDescent="0.25">
      <c r="A732" s="37" t="s">
        <v>30</v>
      </c>
      <c r="B732" s="37" t="s">
        <v>31</v>
      </c>
      <c r="C732" s="39">
        <v>6200</v>
      </c>
      <c r="D732" s="162" t="s">
        <v>1169</v>
      </c>
      <c r="E732" s="39" t="s">
        <v>1170</v>
      </c>
      <c r="F732" s="128" t="s">
        <v>50</v>
      </c>
      <c r="G732" s="39" t="s">
        <v>35</v>
      </c>
      <c r="H732" s="39" t="str">
        <f t="shared" si="102"/>
        <v>6105AK124-6200-CSPC-0004</v>
      </c>
      <c r="I732" s="39" t="str">
        <f t="shared" si="105"/>
        <v>Q24050972-03-6200-C-SPC-0004</v>
      </c>
      <c r="J732" s="39"/>
      <c r="K732" s="33" t="str">
        <f>VLOOKUP(C732,'PPE WBS Codes'!$E$3:$F$79,2,0)</f>
        <v>On-Site Power Supply and Transmission</v>
      </c>
      <c r="L732" s="39" t="s">
        <v>1251</v>
      </c>
      <c r="M732" s="39" t="s">
        <v>1337</v>
      </c>
      <c r="N732" s="33" t="str">
        <f t="shared" si="103"/>
        <v>On-Site Power Supply and Transmission - Main Consumer Sub Station Yard Stormwater Drainage - Civil Design Requirements</v>
      </c>
      <c r="O732" s="134"/>
      <c r="P732" s="134"/>
      <c r="Q732" s="33" t="str">
        <f>IFERROR(VLOOKUP(PPE_PH1_CDDL[[#This Row],[RDMC Document Number]],[3]Docs!$B:$F,4,0),"No Placeholder Yet")</f>
        <v>RES - Reserved Placeholder</v>
      </c>
      <c r="R732" s="33" t="str">
        <f>IFERROR(VLOOKUP(PPE_PH1_CDDL[[#This Row],[RDMC Document Number]],[3]Docs!$B:$F,5,0),"No Placeholder Yet")</f>
        <v>Pending</v>
      </c>
      <c r="S732" s="137">
        <f t="shared" si="108"/>
        <v>0</v>
      </c>
      <c r="T732" s="39" t="s">
        <v>1119</v>
      </c>
      <c r="U732" s="39"/>
      <c r="V732" s="178"/>
      <c r="W732" s="39" t="s">
        <v>1269</v>
      </c>
      <c r="X732" s="39" t="s">
        <v>1337</v>
      </c>
      <c r="Y732" s="39"/>
      <c r="Z732" s="39"/>
      <c r="AA732" s="39"/>
      <c r="AB732" s="152" t="s">
        <v>3165</v>
      </c>
    </row>
    <row r="733" spans="1:28" ht="21.75" customHeight="1" x14ac:dyDescent="0.25">
      <c r="A733" s="37" t="s">
        <v>30</v>
      </c>
      <c r="B733" s="37" t="s">
        <v>31</v>
      </c>
      <c r="C733" s="39">
        <v>6200</v>
      </c>
      <c r="D733" s="162" t="s">
        <v>1169</v>
      </c>
      <c r="E733" s="39" t="s">
        <v>1170</v>
      </c>
      <c r="F733" s="128" t="s">
        <v>101</v>
      </c>
      <c r="G733" s="39" t="s">
        <v>35</v>
      </c>
      <c r="H733" s="39" t="str">
        <f t="shared" si="102"/>
        <v>6105AK124-6200-CSPC-0005</v>
      </c>
      <c r="I733" s="39" t="str">
        <f t="shared" si="105"/>
        <v>Q24050972-03-6200-C-SPC-0005</v>
      </c>
      <c r="J733" s="39"/>
      <c r="K733" s="33" t="str">
        <f>VLOOKUP(C733,'PPE WBS Codes'!$E$3:$F$79,2,0)</f>
        <v>On-Site Power Supply and Transmission</v>
      </c>
      <c r="L733" s="39" t="s">
        <v>1251</v>
      </c>
      <c r="M733" s="39" t="s">
        <v>1338</v>
      </c>
      <c r="N733" s="33" t="str">
        <f t="shared" si="103"/>
        <v>On-Site Power Supply and Transmission - Main Consumer Sub Station Yard Stormwater Drainage - Excavation, Trenching and Compacting Design</v>
      </c>
      <c r="O733" s="134"/>
      <c r="P733" s="134"/>
      <c r="Q733" s="33" t="str">
        <f>IFERROR(VLOOKUP(PPE_PH1_CDDL[[#This Row],[RDMC Document Number]],[3]Docs!$B:$F,4,0),"No Placeholder Yet")</f>
        <v>RES - Reserved Placeholder</v>
      </c>
      <c r="R733" s="33" t="str">
        <f>IFERROR(VLOOKUP(PPE_PH1_CDDL[[#This Row],[RDMC Document Number]],[3]Docs!$B:$F,5,0),"No Placeholder Yet")</f>
        <v>Pending</v>
      </c>
      <c r="S733" s="137">
        <f t="shared" si="108"/>
        <v>0</v>
      </c>
      <c r="T733" s="39" t="s">
        <v>1119</v>
      </c>
      <c r="U733" s="39"/>
      <c r="V733" s="178"/>
      <c r="W733" s="39" t="s">
        <v>1310</v>
      </c>
      <c r="X733" s="39" t="s">
        <v>1338</v>
      </c>
      <c r="Y733" s="39"/>
      <c r="Z733" s="39"/>
      <c r="AA733" s="39"/>
      <c r="AB733" s="152" t="s">
        <v>3165</v>
      </c>
    </row>
    <row r="734" spans="1:28" ht="21.75" customHeight="1" x14ac:dyDescent="0.25">
      <c r="A734" s="37" t="s">
        <v>30</v>
      </c>
      <c r="B734" s="37" t="s">
        <v>31</v>
      </c>
      <c r="C734" s="39">
        <v>6200</v>
      </c>
      <c r="D734" s="162" t="s">
        <v>1169</v>
      </c>
      <c r="E734" s="39" t="s">
        <v>1170</v>
      </c>
      <c r="F734" s="128" t="s">
        <v>161</v>
      </c>
      <c r="G734" s="39" t="s">
        <v>35</v>
      </c>
      <c r="H734" s="39" t="str">
        <f t="shared" si="102"/>
        <v>6105AK124-6200-CSPC-0006</v>
      </c>
      <c r="I734" s="39" t="str">
        <f t="shared" si="105"/>
        <v>Q24050972-03-6200-C-SPC-0006</v>
      </c>
      <c r="J734" s="39"/>
      <c r="K734" s="33" t="str">
        <f>VLOOKUP(C734,'PPE WBS Codes'!$E$3:$F$79,2,0)</f>
        <v>On-Site Power Supply and Transmission</v>
      </c>
      <c r="L734" s="39" t="s">
        <v>1251</v>
      </c>
      <c r="M734" s="39" t="s">
        <v>1339</v>
      </c>
      <c r="N734" s="33" t="str">
        <f t="shared" si="103"/>
        <v>On-Site Power Supply and Transmission - Main Consumer Sub Station Yard Stormwater Drainage - Concrete Construction Material Specifications</v>
      </c>
      <c r="O734" s="134"/>
      <c r="P734" s="134"/>
      <c r="Q734" s="33" t="str">
        <f>IFERROR(VLOOKUP(PPE_PH1_CDDL[[#This Row],[RDMC Document Number]],[3]Docs!$B:$F,4,0),"No Placeholder Yet")</f>
        <v>RES - Reserved Placeholder</v>
      </c>
      <c r="R734" s="33" t="str">
        <f>IFERROR(VLOOKUP(PPE_PH1_CDDL[[#This Row],[RDMC Document Number]],[3]Docs!$B:$F,5,0),"No Placeholder Yet")</f>
        <v>Pending</v>
      </c>
      <c r="S734" s="137">
        <f t="shared" si="108"/>
        <v>0</v>
      </c>
      <c r="T734" s="39" t="s">
        <v>1119</v>
      </c>
      <c r="U734" s="39"/>
      <c r="V734" s="178"/>
      <c r="W734" s="39" t="s">
        <v>1310</v>
      </c>
      <c r="X734" s="39" t="s">
        <v>1339</v>
      </c>
      <c r="Y734" s="39"/>
      <c r="Z734" s="39"/>
      <c r="AA734" s="39"/>
      <c r="AB734" s="152" t="s">
        <v>3165</v>
      </c>
    </row>
    <row r="735" spans="1:28" ht="21.75" customHeight="1" x14ac:dyDescent="0.25">
      <c r="A735" s="37" t="s">
        <v>30</v>
      </c>
      <c r="B735" s="37" t="s">
        <v>31</v>
      </c>
      <c r="C735" s="39">
        <v>6200</v>
      </c>
      <c r="D735" s="162" t="s">
        <v>1169</v>
      </c>
      <c r="E735" s="39" t="s">
        <v>1170</v>
      </c>
      <c r="F735" s="128" t="s">
        <v>170</v>
      </c>
      <c r="G735" s="39" t="s">
        <v>35</v>
      </c>
      <c r="H735" s="39" t="str">
        <f t="shared" si="102"/>
        <v>6105AK124-6200-CSPC-0007</v>
      </c>
      <c r="I735" s="39" t="str">
        <f t="shared" si="105"/>
        <v>Q24050972-03-6200-C-SPC-0007</v>
      </c>
      <c r="J735" s="39"/>
      <c r="K735" s="33" t="str">
        <f>VLOOKUP(C735,'PPE WBS Codes'!$E$3:$F$79,2,0)</f>
        <v>On-Site Power Supply and Transmission</v>
      </c>
      <c r="L735" s="39" t="s">
        <v>1254</v>
      </c>
      <c r="M735" s="39" t="s">
        <v>1337</v>
      </c>
      <c r="N735" s="33" t="str">
        <f t="shared" si="103"/>
        <v>On-Site Power Supply and Transmission - Main Consumer Sub Station Yard Underground Utility Piping - Civil Design Requirements</v>
      </c>
      <c r="O735" s="134"/>
      <c r="P735" s="134"/>
      <c r="Q735" s="33" t="str">
        <f>IFERROR(VLOOKUP(PPE_PH1_CDDL[[#This Row],[RDMC Document Number]],[3]Docs!$B:$F,4,0),"No Placeholder Yet")</f>
        <v>RES - Reserved Placeholder</v>
      </c>
      <c r="R735" s="33" t="str">
        <f>IFERROR(VLOOKUP(PPE_PH1_CDDL[[#This Row],[RDMC Document Number]],[3]Docs!$B:$F,5,0),"No Placeholder Yet")</f>
        <v>Pending</v>
      </c>
      <c r="S735" s="137">
        <f t="shared" si="108"/>
        <v>0</v>
      </c>
      <c r="T735" s="39" t="s">
        <v>1119</v>
      </c>
      <c r="U735" s="39"/>
      <c r="V735" s="178"/>
      <c r="W735" s="39" t="s">
        <v>1310</v>
      </c>
      <c r="X735" s="39" t="s">
        <v>1337</v>
      </c>
      <c r="Y735" s="39"/>
      <c r="Z735" s="39"/>
      <c r="AA735" s="39"/>
      <c r="AB735" s="152" t="s">
        <v>3165</v>
      </c>
    </row>
    <row r="736" spans="1:28" ht="21.75" customHeight="1" x14ac:dyDescent="0.25">
      <c r="A736" s="37" t="s">
        <v>30</v>
      </c>
      <c r="B736" s="37" t="s">
        <v>31</v>
      </c>
      <c r="C736" s="39">
        <v>6200</v>
      </c>
      <c r="D736" s="162" t="s">
        <v>1169</v>
      </c>
      <c r="E736" s="39" t="s">
        <v>1170</v>
      </c>
      <c r="F736" s="128" t="s">
        <v>108</v>
      </c>
      <c r="G736" s="39" t="s">
        <v>35</v>
      </c>
      <c r="H736" s="39" t="str">
        <f t="shared" si="102"/>
        <v>6105AK124-6200-CSPC-0008</v>
      </c>
      <c r="I736" s="39" t="str">
        <f t="shared" si="105"/>
        <v>Q24050972-03-6200-C-SPC-0008</v>
      </c>
      <c r="J736" s="39"/>
      <c r="K736" s="33" t="str">
        <f>VLOOKUP(C736,'PPE WBS Codes'!$E$3:$F$79,2,0)</f>
        <v>On-Site Power Supply and Transmission</v>
      </c>
      <c r="L736" s="39" t="s">
        <v>1254</v>
      </c>
      <c r="M736" s="39" t="s">
        <v>1338</v>
      </c>
      <c r="N736" s="33" t="str">
        <f t="shared" si="103"/>
        <v>On-Site Power Supply and Transmission - Main Consumer Sub Station Yard Underground Utility Piping - Excavation, Trenching and Compacting Design</v>
      </c>
      <c r="O736" s="134"/>
      <c r="P736" s="134"/>
      <c r="Q736" s="33" t="str">
        <f>IFERROR(VLOOKUP(PPE_PH1_CDDL[[#This Row],[RDMC Document Number]],[3]Docs!$B:$F,4,0),"No Placeholder Yet")</f>
        <v>RES - Reserved Placeholder</v>
      </c>
      <c r="R736" s="33" t="str">
        <f>IFERROR(VLOOKUP(PPE_PH1_CDDL[[#This Row],[RDMC Document Number]],[3]Docs!$B:$F,5,0),"No Placeholder Yet")</f>
        <v>Pending</v>
      </c>
      <c r="S736" s="137">
        <f t="shared" si="108"/>
        <v>0</v>
      </c>
      <c r="T736" s="39" t="s">
        <v>1119</v>
      </c>
      <c r="U736" s="39"/>
      <c r="V736" s="178"/>
      <c r="W736" s="39" t="s">
        <v>1310</v>
      </c>
      <c r="X736" s="39" t="s">
        <v>1338</v>
      </c>
      <c r="Y736" s="39"/>
      <c r="Z736" s="39"/>
      <c r="AA736" s="39"/>
      <c r="AB736" s="152" t="s">
        <v>3165</v>
      </c>
    </row>
    <row r="737" spans="1:28" ht="21.75" customHeight="1" x14ac:dyDescent="0.25">
      <c r="A737" s="37" t="s">
        <v>30</v>
      </c>
      <c r="B737" s="37" t="s">
        <v>31</v>
      </c>
      <c r="C737" s="39">
        <v>6200</v>
      </c>
      <c r="D737" s="162" t="s">
        <v>1169</v>
      </c>
      <c r="E737" s="39" t="s">
        <v>1170</v>
      </c>
      <c r="F737" s="128" t="s">
        <v>173</v>
      </c>
      <c r="G737" s="39" t="s">
        <v>35</v>
      </c>
      <c r="H737" s="39" t="str">
        <f t="shared" si="102"/>
        <v>6105AK124-6200-CSPC-0009</v>
      </c>
      <c r="I737" s="39" t="str">
        <f t="shared" si="105"/>
        <v>Q24050972-03-6200-C-SPC-0009</v>
      </c>
      <c r="J737" s="39"/>
      <c r="K737" s="33" t="str">
        <f>VLOOKUP(C737,'PPE WBS Codes'!$E$3:$F$79,2,0)</f>
        <v>On-Site Power Supply and Transmission</v>
      </c>
      <c r="L737" s="39" t="s">
        <v>1254</v>
      </c>
      <c r="M737" s="39" t="s">
        <v>1339</v>
      </c>
      <c r="N737" s="33" t="str">
        <f t="shared" si="103"/>
        <v>On-Site Power Supply and Transmission - Main Consumer Sub Station Yard Underground Utility Piping - Concrete Construction Material Specifications</v>
      </c>
      <c r="O737" s="134"/>
      <c r="P737" s="134"/>
      <c r="Q737" s="33" t="str">
        <f>IFERROR(VLOOKUP(PPE_PH1_CDDL[[#This Row],[RDMC Document Number]],[3]Docs!$B:$F,4,0),"No Placeholder Yet")</f>
        <v>RES - Reserved Placeholder</v>
      </c>
      <c r="R737" s="33" t="str">
        <f>IFERROR(VLOOKUP(PPE_PH1_CDDL[[#This Row],[RDMC Document Number]],[3]Docs!$B:$F,5,0),"No Placeholder Yet")</f>
        <v>Pending</v>
      </c>
      <c r="S737" s="137">
        <f t="shared" si="108"/>
        <v>0</v>
      </c>
      <c r="T737" s="39" t="s">
        <v>1119</v>
      </c>
      <c r="U737" s="39"/>
      <c r="V737" s="178"/>
      <c r="W737" s="39" t="s">
        <v>1310</v>
      </c>
      <c r="X737" s="39" t="s">
        <v>1339</v>
      </c>
      <c r="Y737" s="39"/>
      <c r="Z737" s="39"/>
      <c r="AA737" s="39"/>
      <c r="AB737" s="152" t="s">
        <v>3165</v>
      </c>
    </row>
    <row r="738" spans="1:28" ht="21.75" customHeight="1" x14ac:dyDescent="0.25">
      <c r="A738" s="37" t="s">
        <v>30</v>
      </c>
      <c r="B738" s="37" t="s">
        <v>31</v>
      </c>
      <c r="C738" s="39">
        <v>6200</v>
      </c>
      <c r="D738" s="162" t="s">
        <v>1169</v>
      </c>
      <c r="E738" s="39" t="s">
        <v>1170</v>
      </c>
      <c r="F738" s="128" t="s">
        <v>184</v>
      </c>
      <c r="G738" s="39" t="s">
        <v>35</v>
      </c>
      <c r="H738" s="39" t="str">
        <f t="shared" si="102"/>
        <v>6105AK124-6200-CSPC-0010</v>
      </c>
      <c r="I738" s="39" t="str">
        <f t="shared" si="105"/>
        <v>Q24050972-03-6200-C-SPC-0010</v>
      </c>
      <c r="J738" s="39"/>
      <c r="K738" s="33" t="str">
        <f>VLOOKUP(C738,'PPE WBS Codes'!$E$3:$F$79,2,0)</f>
        <v>On-Site Power Supply and Transmission</v>
      </c>
      <c r="L738" s="39" t="s">
        <v>1254</v>
      </c>
      <c r="M738" s="39" t="s">
        <v>1340</v>
      </c>
      <c r="N738" s="33" t="str">
        <f t="shared" si="103"/>
        <v>On-Site Power Supply and Transmission - Main Consumer Sub Station Yard Underground Utility Piping - Steel Structures Corrosion Protection Specification</v>
      </c>
      <c r="O738" s="134"/>
      <c r="P738" s="134"/>
      <c r="Q738" s="33" t="str">
        <f>IFERROR(VLOOKUP(PPE_PH1_CDDL[[#This Row],[RDMC Document Number]],[3]Docs!$B:$F,4,0),"No Placeholder Yet")</f>
        <v>RES - Reserved Placeholder</v>
      </c>
      <c r="R738" s="33" t="str">
        <f>IFERROR(VLOOKUP(PPE_PH1_CDDL[[#This Row],[RDMC Document Number]],[3]Docs!$B:$F,5,0),"No Placeholder Yet")</f>
        <v>Pending</v>
      </c>
      <c r="S738" s="137">
        <f t="shared" si="108"/>
        <v>0</v>
      </c>
      <c r="T738" s="39" t="s">
        <v>1119</v>
      </c>
      <c r="U738" s="39"/>
      <c r="V738" s="178"/>
      <c r="W738" s="39" t="s">
        <v>1310</v>
      </c>
      <c r="X738" s="39" t="s">
        <v>1340</v>
      </c>
      <c r="Y738" s="39"/>
      <c r="Z738" s="39"/>
      <c r="AA738" s="39"/>
      <c r="AB738" s="152" t="s">
        <v>3165</v>
      </c>
    </row>
    <row r="739" spans="1:28" ht="21.75" customHeight="1" x14ac:dyDescent="0.25">
      <c r="A739" s="37" t="s">
        <v>30</v>
      </c>
      <c r="B739" s="37" t="s">
        <v>31</v>
      </c>
      <c r="C739" s="39">
        <v>6200</v>
      </c>
      <c r="D739" s="162" t="s">
        <v>1169</v>
      </c>
      <c r="E739" s="39" t="s">
        <v>1170</v>
      </c>
      <c r="F739" s="128" t="s">
        <v>187</v>
      </c>
      <c r="G739" s="39" t="s">
        <v>35</v>
      </c>
      <c r="H739" s="39" t="str">
        <f t="shared" si="102"/>
        <v>6105AK124-6200-CSPC-0011</v>
      </c>
      <c r="I739" s="39" t="str">
        <f t="shared" si="105"/>
        <v>Q24050972-03-6200-C-SPC-0011</v>
      </c>
      <c r="J739" s="39"/>
      <c r="K739" s="33" t="str">
        <f>VLOOKUP(C739,'PPE WBS Codes'!$E$3:$F$79,2,0)</f>
        <v>On-Site Power Supply and Transmission</v>
      </c>
      <c r="L739" s="39" t="s">
        <v>1280</v>
      </c>
      <c r="M739" s="39" t="s">
        <v>1337</v>
      </c>
      <c r="N739" s="33" t="str">
        <f t="shared" si="103"/>
        <v>On-Site Power Supply and Transmission - Collection Sump from Bunds for Main Consumer Sub Station Yard - Civil Design Requirements</v>
      </c>
      <c r="O739" s="134"/>
      <c r="P739" s="134"/>
      <c r="Q739" s="33" t="str">
        <f>IFERROR(VLOOKUP(PPE_PH1_CDDL[[#This Row],[RDMC Document Number]],[3]Docs!$B:$F,4,0),"No Placeholder Yet")</f>
        <v>RES - Reserved Placeholder</v>
      </c>
      <c r="R739" s="33" t="str">
        <f>IFERROR(VLOOKUP(PPE_PH1_CDDL[[#This Row],[RDMC Document Number]],[3]Docs!$B:$F,5,0),"No Placeholder Yet")</f>
        <v>Pending</v>
      </c>
      <c r="S739" s="137">
        <f t="shared" si="108"/>
        <v>0</v>
      </c>
      <c r="T739" s="39" t="s">
        <v>1119</v>
      </c>
      <c r="U739" s="39"/>
      <c r="V739" s="178"/>
      <c r="W739" s="39" t="s">
        <v>1269</v>
      </c>
      <c r="X739" s="39" t="s">
        <v>1337</v>
      </c>
      <c r="Y739" s="39"/>
      <c r="Z739" s="39"/>
      <c r="AA739" s="39"/>
      <c r="AB739" s="152" t="s">
        <v>3165</v>
      </c>
    </row>
    <row r="740" spans="1:28" ht="21.75" customHeight="1" x14ac:dyDescent="0.25">
      <c r="A740" s="37" t="s">
        <v>30</v>
      </c>
      <c r="B740" s="37" t="s">
        <v>31</v>
      </c>
      <c r="C740" s="39">
        <v>6200</v>
      </c>
      <c r="D740" s="162" t="s">
        <v>1169</v>
      </c>
      <c r="E740" s="39" t="s">
        <v>1170</v>
      </c>
      <c r="F740" s="128" t="s">
        <v>213</v>
      </c>
      <c r="G740" s="39" t="s">
        <v>35</v>
      </c>
      <c r="H740" s="39" t="str">
        <f t="shared" si="102"/>
        <v>6105AK124-6200-CSPC-0012</v>
      </c>
      <c r="I740" s="39" t="str">
        <f t="shared" si="105"/>
        <v>Q24050972-03-6200-C-SPC-0012</v>
      </c>
      <c r="J740" s="39"/>
      <c r="K740" s="33" t="str">
        <f>VLOOKUP(C740,'PPE WBS Codes'!$E$3:$F$79,2,0)</f>
        <v>On-Site Power Supply and Transmission</v>
      </c>
      <c r="L740" s="39" t="s">
        <v>1280</v>
      </c>
      <c r="M740" s="39" t="s">
        <v>1338</v>
      </c>
      <c r="N740" s="33" t="str">
        <f t="shared" si="103"/>
        <v>On-Site Power Supply and Transmission - Collection Sump from Bunds for Main Consumer Sub Station Yard - Excavation, Trenching and Compacting Design</v>
      </c>
      <c r="O740" s="134"/>
      <c r="P740" s="134"/>
      <c r="Q740" s="33" t="str">
        <f>IFERROR(VLOOKUP(PPE_PH1_CDDL[[#This Row],[RDMC Document Number]],[3]Docs!$B:$F,4,0),"No Placeholder Yet")</f>
        <v>RES - Reserved Placeholder</v>
      </c>
      <c r="R740" s="33" t="str">
        <f>IFERROR(VLOOKUP(PPE_PH1_CDDL[[#This Row],[RDMC Document Number]],[3]Docs!$B:$F,5,0),"No Placeholder Yet")</f>
        <v>Pending</v>
      </c>
      <c r="S740" s="137">
        <f t="shared" si="108"/>
        <v>0</v>
      </c>
      <c r="T740" s="39" t="s">
        <v>1119</v>
      </c>
      <c r="U740" s="39"/>
      <c r="V740" s="178"/>
      <c r="W740" s="39" t="s">
        <v>1269</v>
      </c>
      <c r="X740" s="39" t="s">
        <v>1338</v>
      </c>
      <c r="Y740" s="39"/>
      <c r="Z740" s="39"/>
      <c r="AA740" s="39"/>
      <c r="AB740" s="152" t="s">
        <v>3165</v>
      </c>
    </row>
    <row r="741" spans="1:28" ht="21.75" customHeight="1" x14ac:dyDescent="0.25">
      <c r="A741" s="37" t="s">
        <v>30</v>
      </c>
      <c r="B741" s="37" t="s">
        <v>31</v>
      </c>
      <c r="C741" s="39">
        <v>6200</v>
      </c>
      <c r="D741" s="162" t="s">
        <v>1169</v>
      </c>
      <c r="E741" s="39" t="s">
        <v>1170</v>
      </c>
      <c r="F741" s="128" t="s">
        <v>215</v>
      </c>
      <c r="G741" s="39" t="s">
        <v>35</v>
      </c>
      <c r="H741" s="39" t="str">
        <f t="shared" si="102"/>
        <v>6105AK124-6200-CSPC-0013</v>
      </c>
      <c r="I741" s="39" t="str">
        <f t="shared" si="105"/>
        <v>Q24050972-03-6200-C-SPC-0013</v>
      </c>
      <c r="J741" s="39"/>
      <c r="K741" s="33" t="str">
        <f>VLOOKUP(C741,'PPE WBS Codes'!$E$3:$F$79,2,0)</f>
        <v>On-Site Power Supply and Transmission</v>
      </c>
      <c r="L741" s="39" t="s">
        <v>1280</v>
      </c>
      <c r="M741" s="39" t="s">
        <v>1339</v>
      </c>
      <c r="N741" s="33" t="str">
        <f t="shared" si="103"/>
        <v>On-Site Power Supply and Transmission - Collection Sump from Bunds for Main Consumer Sub Station Yard - Concrete Construction Material Specifications</v>
      </c>
      <c r="O741" s="134"/>
      <c r="P741" s="134"/>
      <c r="Q741" s="33" t="str">
        <f>IFERROR(VLOOKUP(PPE_PH1_CDDL[[#This Row],[RDMC Document Number]],[3]Docs!$B:$F,4,0),"No Placeholder Yet")</f>
        <v>RES - Reserved Placeholder</v>
      </c>
      <c r="R741" s="33" t="str">
        <f>IFERROR(VLOOKUP(PPE_PH1_CDDL[[#This Row],[RDMC Document Number]],[3]Docs!$B:$F,5,0),"No Placeholder Yet")</f>
        <v>Pending</v>
      </c>
      <c r="S741" s="137">
        <f t="shared" si="108"/>
        <v>0</v>
      </c>
      <c r="T741" s="39" t="s">
        <v>1119</v>
      </c>
      <c r="U741" s="39"/>
      <c r="V741" s="178"/>
      <c r="W741" s="39" t="s">
        <v>1269</v>
      </c>
      <c r="X741" s="39" t="s">
        <v>1339</v>
      </c>
      <c r="Y741" s="39"/>
      <c r="Z741" s="39"/>
      <c r="AA741" s="39"/>
      <c r="AB741" s="152" t="s">
        <v>3165</v>
      </c>
    </row>
    <row r="742" spans="1:28" ht="21.75" customHeight="1" x14ac:dyDescent="0.25">
      <c r="A742" s="37" t="s">
        <v>30</v>
      </c>
      <c r="B742" s="37" t="s">
        <v>31</v>
      </c>
      <c r="C742" s="39">
        <v>6200</v>
      </c>
      <c r="D742" s="162" t="s">
        <v>1169</v>
      </c>
      <c r="E742" s="39" t="s">
        <v>1170</v>
      </c>
      <c r="F742" s="128" t="s">
        <v>217</v>
      </c>
      <c r="G742" s="39" t="s">
        <v>35</v>
      </c>
      <c r="H742" s="39" t="str">
        <f t="shared" si="102"/>
        <v>6105AK124-6200-CSPC-0014</v>
      </c>
      <c r="I742" s="39" t="str">
        <f t="shared" si="105"/>
        <v>Q24050972-03-6200-C-SPC-0014</v>
      </c>
      <c r="J742" s="39"/>
      <c r="K742" s="33" t="str">
        <f>VLOOKUP(C742,'PPE WBS Codes'!$E$3:$F$79,2,0)</f>
        <v>On-Site Power Supply and Transmission</v>
      </c>
      <c r="L742" s="39" t="s">
        <v>1282</v>
      </c>
      <c r="M742" s="39" t="s">
        <v>1337</v>
      </c>
      <c r="N742" s="33" t="str">
        <f t="shared" si="103"/>
        <v>On-Site Power Supply and Transmission - Cable Racks and Trays for Main Consumer Sub Station Yard - Civil Design Requirements</v>
      </c>
      <c r="O742" s="134"/>
      <c r="P742" s="134"/>
      <c r="Q742" s="33" t="str">
        <f>IFERROR(VLOOKUP(PPE_PH1_CDDL[[#This Row],[RDMC Document Number]],[3]Docs!$B:$F,4,0),"No Placeholder Yet")</f>
        <v>RES - Reserved Placeholder</v>
      </c>
      <c r="R742" s="33" t="str">
        <f>IFERROR(VLOOKUP(PPE_PH1_CDDL[[#This Row],[RDMC Document Number]],[3]Docs!$B:$F,5,0),"No Placeholder Yet")</f>
        <v>Pending</v>
      </c>
      <c r="S742" s="137">
        <f t="shared" si="108"/>
        <v>0</v>
      </c>
      <c r="T742" s="39" t="s">
        <v>1119</v>
      </c>
      <c r="U742" s="39"/>
      <c r="V742" s="178"/>
      <c r="W742" s="39" t="s">
        <v>1277</v>
      </c>
      <c r="X742" s="39" t="s">
        <v>1337</v>
      </c>
      <c r="Y742" s="39"/>
      <c r="Z742" s="39"/>
      <c r="AA742" s="39"/>
      <c r="AB742" s="152" t="s">
        <v>3165</v>
      </c>
    </row>
    <row r="743" spans="1:28" ht="21.75" customHeight="1" x14ac:dyDescent="0.25">
      <c r="A743" s="37" t="s">
        <v>30</v>
      </c>
      <c r="B743" s="37" t="s">
        <v>31</v>
      </c>
      <c r="C743" s="39">
        <v>6200</v>
      </c>
      <c r="D743" s="162" t="s">
        <v>1169</v>
      </c>
      <c r="E743" s="39" t="s">
        <v>1170</v>
      </c>
      <c r="F743" s="128" t="s">
        <v>219</v>
      </c>
      <c r="G743" s="39" t="s">
        <v>35</v>
      </c>
      <c r="H743" s="39" t="str">
        <f t="shared" si="102"/>
        <v>6105AK124-6200-CSPC-0015</v>
      </c>
      <c r="I743" s="39" t="str">
        <f t="shared" si="105"/>
        <v>Q24050972-03-6200-C-SPC-0015</v>
      </c>
      <c r="J743" s="39"/>
      <c r="K743" s="33" t="str">
        <f>VLOOKUP(C743,'PPE WBS Codes'!$E$3:$F$79,2,0)</f>
        <v>On-Site Power Supply and Transmission</v>
      </c>
      <c r="L743" s="39" t="s">
        <v>1282</v>
      </c>
      <c r="M743" s="39" t="s">
        <v>1339</v>
      </c>
      <c r="N743" s="33" t="str">
        <f t="shared" si="103"/>
        <v>On-Site Power Supply and Transmission - Cable Racks and Trays for Main Consumer Sub Station Yard - Concrete Construction Material Specifications</v>
      </c>
      <c r="O743" s="134"/>
      <c r="P743" s="134"/>
      <c r="Q743" s="33" t="str">
        <f>IFERROR(VLOOKUP(PPE_PH1_CDDL[[#This Row],[RDMC Document Number]],[3]Docs!$B:$F,4,0),"No Placeholder Yet")</f>
        <v>RES - Reserved Placeholder</v>
      </c>
      <c r="R743" s="33" t="str">
        <f>IFERROR(VLOOKUP(PPE_PH1_CDDL[[#This Row],[RDMC Document Number]],[3]Docs!$B:$F,5,0),"No Placeholder Yet")</f>
        <v>Pending</v>
      </c>
      <c r="S743" s="137">
        <f t="shared" si="108"/>
        <v>0</v>
      </c>
      <c r="T743" s="39" t="s">
        <v>1119</v>
      </c>
      <c r="U743" s="39"/>
      <c r="V743" s="178"/>
      <c r="W743" s="39" t="s">
        <v>1277</v>
      </c>
      <c r="X743" s="39" t="s">
        <v>1341</v>
      </c>
      <c r="Y743" s="39"/>
      <c r="Z743" s="39"/>
      <c r="AA743" s="39"/>
      <c r="AB743" s="152" t="s">
        <v>3165</v>
      </c>
    </row>
    <row r="744" spans="1:28" ht="21.75" customHeight="1" x14ac:dyDescent="0.25">
      <c r="A744" s="37" t="s">
        <v>30</v>
      </c>
      <c r="B744" s="37" t="s">
        <v>31</v>
      </c>
      <c r="C744" s="39">
        <v>6200</v>
      </c>
      <c r="D744" s="162" t="s">
        <v>1169</v>
      </c>
      <c r="E744" s="39" t="s">
        <v>1170</v>
      </c>
      <c r="F744" s="128" t="s">
        <v>88</v>
      </c>
      <c r="G744" s="39" t="s">
        <v>35</v>
      </c>
      <c r="H744" s="39" t="str">
        <f t="shared" si="102"/>
        <v>6105AK124-6200-CSPC-0016</v>
      </c>
      <c r="I744" s="39" t="str">
        <f t="shared" si="105"/>
        <v>Q24050972-03-6200-C-SPC-0016</v>
      </c>
      <c r="J744" s="39"/>
      <c r="K744" s="33" t="str">
        <f>VLOOKUP(C744,'PPE WBS Codes'!$E$3:$F$79,2,0)</f>
        <v>On-Site Power Supply and Transmission</v>
      </c>
      <c r="L744" s="39" t="s">
        <v>1282</v>
      </c>
      <c r="M744" s="39" t="s">
        <v>1340</v>
      </c>
      <c r="N744" s="33" t="str">
        <f t="shared" si="103"/>
        <v>On-Site Power Supply and Transmission - Cable Racks and Trays for Main Consumer Sub Station Yard - Steel Structures Corrosion Protection Specification</v>
      </c>
      <c r="O744" s="134"/>
      <c r="P744" s="134"/>
      <c r="Q744" s="33" t="str">
        <f>IFERROR(VLOOKUP(PPE_PH1_CDDL[[#This Row],[RDMC Document Number]],[3]Docs!$B:$F,4,0),"No Placeholder Yet")</f>
        <v>RES - Reserved Placeholder</v>
      </c>
      <c r="R744" s="33" t="str">
        <f>IFERROR(VLOOKUP(PPE_PH1_CDDL[[#This Row],[RDMC Document Number]],[3]Docs!$B:$F,5,0),"No Placeholder Yet")</f>
        <v>Pending</v>
      </c>
      <c r="S744" s="137">
        <f t="shared" si="108"/>
        <v>0</v>
      </c>
      <c r="T744" s="39" t="s">
        <v>1119</v>
      </c>
      <c r="U744" s="39"/>
      <c r="V744" s="178"/>
      <c r="W744" s="39" t="s">
        <v>1269</v>
      </c>
      <c r="X744" s="39" t="s">
        <v>1342</v>
      </c>
      <c r="Y744" s="39"/>
      <c r="Z744" s="39"/>
      <c r="AA744" s="39"/>
      <c r="AB744" s="152" t="s">
        <v>3165</v>
      </c>
    </row>
    <row r="745" spans="1:28" ht="21.75" customHeight="1" x14ac:dyDescent="0.25">
      <c r="A745" s="37" t="s">
        <v>30</v>
      </c>
      <c r="B745" s="37" t="s">
        <v>31</v>
      </c>
      <c r="C745" s="39">
        <v>6200</v>
      </c>
      <c r="D745" s="162" t="s">
        <v>1169</v>
      </c>
      <c r="E745" s="39" t="s">
        <v>1170</v>
      </c>
      <c r="F745" s="128" t="s">
        <v>143</v>
      </c>
      <c r="G745" s="39" t="s">
        <v>35</v>
      </c>
      <c r="H745" s="39" t="str">
        <f t="shared" si="102"/>
        <v>6105AK124-6200-CSPC-0017</v>
      </c>
      <c r="I745" s="39" t="str">
        <f t="shared" si="105"/>
        <v>Q24050972-03-6200-C-SPC-0017</v>
      </c>
      <c r="J745" s="39"/>
      <c r="K745" s="33" t="str">
        <f>VLOOKUP(C745,'PPE WBS Codes'!$E$3:$F$79,2,0)</f>
        <v>On-Site Power Supply and Transmission</v>
      </c>
      <c r="L745" s="39" t="s">
        <v>1315</v>
      </c>
      <c r="M745" s="39" t="s">
        <v>1337</v>
      </c>
      <c r="N745" s="33" t="str">
        <f t="shared" si="103"/>
        <v>On-Site Power Supply and Transmission - Cable Trench and Tunnels for Main Consumer Sub Station Yard - Civil Design Requirements</v>
      </c>
      <c r="O745" s="134"/>
      <c r="P745" s="134"/>
      <c r="Q745" s="33" t="str">
        <f>IFERROR(VLOOKUP(PPE_PH1_CDDL[[#This Row],[RDMC Document Number]],[3]Docs!$B:$F,4,0),"No Placeholder Yet")</f>
        <v>RES - Reserved Placeholder</v>
      </c>
      <c r="R745" s="33" t="str">
        <f>IFERROR(VLOOKUP(PPE_PH1_CDDL[[#This Row],[RDMC Document Number]],[3]Docs!$B:$F,5,0),"No Placeholder Yet")</f>
        <v>Pending</v>
      </c>
      <c r="S745" s="137">
        <f t="shared" si="108"/>
        <v>0</v>
      </c>
      <c r="T745" s="39" t="s">
        <v>1119</v>
      </c>
      <c r="U745" s="39"/>
      <c r="V745" s="178"/>
      <c r="W745" s="39" t="s">
        <v>1269</v>
      </c>
      <c r="X745" s="39" t="s">
        <v>1337</v>
      </c>
      <c r="Y745" s="39"/>
      <c r="Z745" s="39"/>
      <c r="AA745" s="39"/>
      <c r="AB745" s="152" t="s">
        <v>3165</v>
      </c>
    </row>
    <row r="746" spans="1:28" ht="21.75" customHeight="1" x14ac:dyDescent="0.25">
      <c r="A746" s="37" t="s">
        <v>30</v>
      </c>
      <c r="B746" s="37" t="s">
        <v>31</v>
      </c>
      <c r="C746" s="39">
        <v>6200</v>
      </c>
      <c r="D746" s="162" t="s">
        <v>1169</v>
      </c>
      <c r="E746" s="39" t="s">
        <v>1170</v>
      </c>
      <c r="F746" s="128" t="s">
        <v>223</v>
      </c>
      <c r="G746" s="39" t="s">
        <v>35</v>
      </c>
      <c r="H746" s="39" t="str">
        <f t="shared" ref="H746:H809" si="109">A746&amp;B746&amp;"-"&amp;C746&amp;"-"&amp;D746&amp;E746&amp;"-"&amp;F746</f>
        <v>6105AK124-6200-CSPC-0018</v>
      </c>
      <c r="I746" s="39" t="str">
        <f t="shared" si="105"/>
        <v>Q24050972-03-6200-C-SPC-0018</v>
      </c>
      <c r="J746" s="39"/>
      <c r="K746" s="33" t="str">
        <f>VLOOKUP(C746,'PPE WBS Codes'!$E$3:$F$79,2,0)</f>
        <v>On-Site Power Supply and Transmission</v>
      </c>
      <c r="L746" s="39" t="s">
        <v>1315</v>
      </c>
      <c r="M746" s="39" t="s">
        <v>1338</v>
      </c>
      <c r="N746" s="33" t="str">
        <f t="shared" si="103"/>
        <v>On-Site Power Supply and Transmission - Cable Trench and Tunnels for Main Consumer Sub Station Yard - Excavation, Trenching and Compacting Design</v>
      </c>
      <c r="O746" s="134"/>
      <c r="P746" s="134"/>
      <c r="Q746" s="33" t="str">
        <f>IFERROR(VLOOKUP(PPE_PH1_CDDL[[#This Row],[RDMC Document Number]],[3]Docs!$B:$F,4,0),"No Placeholder Yet")</f>
        <v>RES - Reserved Placeholder</v>
      </c>
      <c r="R746" s="33" t="str">
        <f>IFERROR(VLOOKUP(PPE_PH1_CDDL[[#This Row],[RDMC Document Number]],[3]Docs!$B:$F,5,0),"No Placeholder Yet")</f>
        <v>Pending</v>
      </c>
      <c r="S746" s="137">
        <f t="shared" si="108"/>
        <v>0</v>
      </c>
      <c r="T746" s="39" t="s">
        <v>1119</v>
      </c>
      <c r="U746" s="39"/>
      <c r="V746" s="178"/>
      <c r="W746" s="39" t="s">
        <v>1269</v>
      </c>
      <c r="X746" s="39" t="s">
        <v>1338</v>
      </c>
      <c r="Y746" s="39"/>
      <c r="Z746" s="39"/>
      <c r="AA746" s="39"/>
      <c r="AB746" s="152" t="s">
        <v>3165</v>
      </c>
    </row>
    <row r="747" spans="1:28" ht="21.75" customHeight="1" x14ac:dyDescent="0.25">
      <c r="A747" s="37" t="s">
        <v>30</v>
      </c>
      <c r="B747" s="37" t="s">
        <v>31</v>
      </c>
      <c r="C747" s="39">
        <v>6200</v>
      </c>
      <c r="D747" s="162" t="s">
        <v>1169</v>
      </c>
      <c r="E747" s="39" t="s">
        <v>1170</v>
      </c>
      <c r="F747" s="174" t="s">
        <v>150</v>
      </c>
      <c r="G747" s="162" t="s">
        <v>35</v>
      </c>
      <c r="H747" s="39" t="str">
        <f t="shared" si="109"/>
        <v>6105AK124-6200-CSPC-0019</v>
      </c>
      <c r="I747" s="39" t="str">
        <f t="shared" si="105"/>
        <v>Q24050972-03-6200-C-SPC-0019</v>
      </c>
      <c r="J747" s="162"/>
      <c r="K747" s="33" t="str">
        <f>VLOOKUP(C747,'PPE WBS Codes'!$E$3:$F$79,2,0)</f>
        <v>On-Site Power Supply and Transmission</v>
      </c>
      <c r="L747" s="162" t="s">
        <v>1315</v>
      </c>
      <c r="M747" s="162" t="s">
        <v>1339</v>
      </c>
      <c r="N747" s="33" t="str">
        <f t="shared" si="103"/>
        <v>On-Site Power Supply and Transmission - Cable Trench and Tunnels for Main Consumer Sub Station Yard - Concrete Construction Material Specifications</v>
      </c>
      <c r="O747" s="175"/>
      <c r="P747" s="175"/>
      <c r="Q747" s="33" t="str">
        <f>IFERROR(VLOOKUP(PPE_PH1_CDDL[[#This Row],[RDMC Document Number]],[3]Docs!$B:$F,4,0),"No Placeholder Yet")</f>
        <v>RES - Reserved Placeholder</v>
      </c>
      <c r="R747" s="33" t="str">
        <f>IFERROR(VLOOKUP(PPE_PH1_CDDL[[#This Row],[RDMC Document Number]],[3]Docs!$B:$F,5,0),"No Placeholder Yet")</f>
        <v>Pending</v>
      </c>
      <c r="S747" s="137">
        <f t="shared" si="108"/>
        <v>0</v>
      </c>
      <c r="T747" s="39" t="s">
        <v>1119</v>
      </c>
      <c r="U747" s="162"/>
      <c r="V747" s="178"/>
      <c r="W747" s="39" t="s">
        <v>1269</v>
      </c>
      <c r="X747" s="162" t="s">
        <v>1341</v>
      </c>
      <c r="Y747" s="162"/>
      <c r="Z747" s="162"/>
      <c r="AA747" s="39"/>
      <c r="AB747" s="152" t="s">
        <v>3165</v>
      </c>
    </row>
    <row r="748" spans="1:28" ht="21.75" customHeight="1" x14ac:dyDescent="0.25">
      <c r="A748" s="37" t="s">
        <v>30</v>
      </c>
      <c r="B748" s="37" t="s">
        <v>31</v>
      </c>
      <c r="C748" s="39">
        <v>6200</v>
      </c>
      <c r="D748" s="162" t="s">
        <v>1169</v>
      </c>
      <c r="E748" s="39" t="s">
        <v>1170</v>
      </c>
      <c r="F748" s="128" t="s">
        <v>226</v>
      </c>
      <c r="G748" s="39" t="s">
        <v>35</v>
      </c>
      <c r="H748" s="39" t="str">
        <f t="shared" si="109"/>
        <v>6105AK124-6200-CSPC-0020</v>
      </c>
      <c r="I748" s="39" t="str">
        <f t="shared" si="105"/>
        <v>Q24050972-03-6200-C-SPC-0020</v>
      </c>
      <c r="J748" s="39"/>
      <c r="K748" s="33" t="str">
        <f>VLOOKUP(C748,'PPE WBS Codes'!$E$3:$F$79,2,0)</f>
        <v>On-Site Power Supply and Transmission</v>
      </c>
      <c r="L748" s="39" t="s">
        <v>1267</v>
      </c>
      <c r="M748" s="39" t="s">
        <v>1340</v>
      </c>
      <c r="N748" s="33" t="str">
        <f t="shared" ref="N748:N811" si="110">K748&amp;" - "&amp;L748&amp;" - "&amp;M748</f>
        <v>On-Site Power Supply and Transmission - Pipe Racks and Supports for Main Consumer Sub Station Yard - Steel Structures Corrosion Protection Specification</v>
      </c>
      <c r="O748" s="134"/>
      <c r="P748" s="134"/>
      <c r="Q748" s="33" t="str">
        <f>IFERROR(VLOOKUP(PPE_PH1_CDDL[[#This Row],[RDMC Document Number]],[3]Docs!$B:$F,4,0),"No Placeholder Yet")</f>
        <v>RES - Reserved Placeholder</v>
      </c>
      <c r="R748" s="33" t="str">
        <f>IFERROR(VLOOKUP(PPE_PH1_CDDL[[#This Row],[RDMC Document Number]],[3]Docs!$B:$F,5,0),"No Placeholder Yet")</f>
        <v>Pending</v>
      </c>
      <c r="S748" s="137">
        <f t="shared" ref="S748:S760" si="111">IF(AND(O748&lt;&gt;"",P748&lt;&gt;"",R748="Approved"),100%,
 IF(AND(O748&lt;&gt;"",P748&lt;&gt;""),66.67%,
 IF(O748&lt;&gt;"",33.33%,
 0)))</f>
        <v>0</v>
      </c>
      <c r="T748" s="39" t="s">
        <v>1119</v>
      </c>
      <c r="U748" s="39"/>
      <c r="V748" s="178"/>
      <c r="W748" s="39" t="s">
        <v>1269</v>
      </c>
      <c r="X748" s="39" t="s">
        <v>1343</v>
      </c>
      <c r="Y748" s="39"/>
      <c r="Z748" s="39"/>
      <c r="AA748" s="39"/>
      <c r="AB748" s="152" t="s">
        <v>3165</v>
      </c>
    </row>
    <row r="749" spans="1:28" ht="21.75" customHeight="1" x14ac:dyDescent="0.25">
      <c r="A749" s="37" t="s">
        <v>30</v>
      </c>
      <c r="B749" s="37" t="s">
        <v>31</v>
      </c>
      <c r="C749" s="39">
        <v>6200</v>
      </c>
      <c r="D749" s="162" t="s">
        <v>1169</v>
      </c>
      <c r="E749" s="39" t="s">
        <v>1170</v>
      </c>
      <c r="F749" s="128" t="s">
        <v>228</v>
      </c>
      <c r="G749" s="39" t="s">
        <v>35</v>
      </c>
      <c r="H749" s="39" t="str">
        <f t="shared" si="109"/>
        <v>6105AK124-6200-CSPC-0021</v>
      </c>
      <c r="I749" s="39" t="str">
        <f t="shared" si="105"/>
        <v>Q24050972-03-6200-C-SPC-0021</v>
      </c>
      <c r="J749" s="39"/>
      <c r="K749" s="33" t="str">
        <f>VLOOKUP(C749,'PPE WBS Codes'!$E$3:$F$79,2,0)</f>
        <v>On-Site Power Supply and Transmission</v>
      </c>
      <c r="L749" s="39" t="s">
        <v>1319</v>
      </c>
      <c r="M749" s="39" t="s">
        <v>1339</v>
      </c>
      <c r="N749" s="33" t="str">
        <f t="shared" si="110"/>
        <v>On-Site Power Supply and Transmission - Earthing Systems for Main Consumer Sub Station Yard - Concrete Construction Material Specifications</v>
      </c>
      <c r="O749" s="134"/>
      <c r="P749" s="134"/>
      <c r="Q749" s="33" t="str">
        <f>IFERROR(VLOOKUP(PPE_PH1_CDDL[[#This Row],[RDMC Document Number]],[3]Docs!$B:$F,4,0),"No Placeholder Yet")</f>
        <v>RES - Reserved Placeholder</v>
      </c>
      <c r="R749" s="33" t="str">
        <f>IFERROR(VLOOKUP(PPE_PH1_CDDL[[#This Row],[RDMC Document Number]],[3]Docs!$B:$F,5,0),"No Placeholder Yet")</f>
        <v>Pending</v>
      </c>
      <c r="S749" s="137">
        <f t="shared" si="111"/>
        <v>0</v>
      </c>
      <c r="T749" s="39" t="s">
        <v>1119</v>
      </c>
      <c r="U749" s="39"/>
      <c r="V749" s="178"/>
      <c r="W749" s="39" t="s">
        <v>1277</v>
      </c>
      <c r="X749" s="39" t="s">
        <v>1341</v>
      </c>
      <c r="Y749" s="39"/>
      <c r="Z749" s="39"/>
      <c r="AA749" s="39"/>
      <c r="AB749" s="152" t="s">
        <v>3165</v>
      </c>
    </row>
    <row r="750" spans="1:28" ht="21.75" customHeight="1" x14ac:dyDescent="0.25">
      <c r="A750" s="37" t="s">
        <v>30</v>
      </c>
      <c r="B750" s="37" t="s">
        <v>31</v>
      </c>
      <c r="C750" s="39">
        <v>6200</v>
      </c>
      <c r="D750" s="162" t="s">
        <v>1169</v>
      </c>
      <c r="E750" s="39" t="s">
        <v>1170</v>
      </c>
      <c r="F750" s="128" t="s">
        <v>231</v>
      </c>
      <c r="G750" s="39" t="s">
        <v>35</v>
      </c>
      <c r="H750" s="39" t="str">
        <f t="shared" si="109"/>
        <v>6105AK124-6200-CSPC-0022</v>
      </c>
      <c r="I750" s="39" t="str">
        <f t="shared" si="105"/>
        <v>Q24050972-03-6200-C-SPC-0022</v>
      </c>
      <c r="J750" s="39"/>
      <c r="K750" s="33" t="str">
        <f>VLOOKUP(C750,'PPE WBS Codes'!$E$3:$F$79,2,0)</f>
        <v>On-Site Power Supply and Transmission</v>
      </c>
      <c r="L750" s="39" t="s">
        <v>1319</v>
      </c>
      <c r="M750" s="39" t="s">
        <v>1338</v>
      </c>
      <c r="N750" s="33" t="str">
        <f t="shared" si="110"/>
        <v>On-Site Power Supply and Transmission - Earthing Systems for Main Consumer Sub Station Yard - Excavation, Trenching and Compacting Design</v>
      </c>
      <c r="O750" s="134"/>
      <c r="P750" s="134"/>
      <c r="Q750" s="33" t="str">
        <f>IFERROR(VLOOKUP(PPE_PH1_CDDL[[#This Row],[RDMC Document Number]],[3]Docs!$B:$F,4,0),"No Placeholder Yet")</f>
        <v>RES - Reserved Placeholder</v>
      </c>
      <c r="R750" s="33" t="str">
        <f>IFERROR(VLOOKUP(PPE_PH1_CDDL[[#This Row],[RDMC Document Number]],[3]Docs!$B:$F,5,0),"No Placeholder Yet")</f>
        <v>Pending</v>
      </c>
      <c r="S750" s="137">
        <f t="shared" si="111"/>
        <v>0</v>
      </c>
      <c r="T750" s="39" t="s">
        <v>1119</v>
      </c>
      <c r="U750" s="39"/>
      <c r="V750" s="178"/>
      <c r="W750" s="39" t="s">
        <v>1277</v>
      </c>
      <c r="X750" s="39" t="s">
        <v>1338</v>
      </c>
      <c r="Y750" s="39"/>
      <c r="Z750" s="39"/>
      <c r="AA750" s="39"/>
      <c r="AB750" s="152" t="s">
        <v>3165</v>
      </c>
    </row>
    <row r="751" spans="1:28" ht="21.75" customHeight="1" x14ac:dyDescent="0.25">
      <c r="A751" s="37" t="s">
        <v>30</v>
      </c>
      <c r="B751" s="37" t="s">
        <v>31</v>
      </c>
      <c r="C751" s="39">
        <v>6200</v>
      </c>
      <c r="D751" s="162" t="s">
        <v>1169</v>
      </c>
      <c r="E751" s="39" t="s">
        <v>1170</v>
      </c>
      <c r="F751" s="128" t="s">
        <v>234</v>
      </c>
      <c r="G751" s="39" t="s">
        <v>35</v>
      </c>
      <c r="H751" s="39" t="str">
        <f t="shared" si="109"/>
        <v>6105AK124-6200-CSPC-0023</v>
      </c>
      <c r="I751" s="39" t="str">
        <f t="shared" si="105"/>
        <v>Q24050972-03-6200-C-SPC-0023</v>
      </c>
      <c r="J751" s="39"/>
      <c r="K751" s="33" t="str">
        <f>VLOOKUP(C751,'PPE WBS Codes'!$E$3:$F$79,2,0)</f>
        <v>On-Site Power Supply and Transmission</v>
      </c>
      <c r="L751" s="39" t="s">
        <v>1284</v>
      </c>
      <c r="M751" s="39" t="s">
        <v>1338</v>
      </c>
      <c r="N751" s="33" t="str">
        <f t="shared" si="110"/>
        <v>On-Site Power Supply and Transmission - Perimeter Fencing and Access Control for Main Consumer Sub Station Yard - Excavation, Trenching and Compacting Design</v>
      </c>
      <c r="O751" s="134"/>
      <c r="P751" s="134"/>
      <c r="Q751" s="33" t="str">
        <f>IFERROR(VLOOKUP(PPE_PH1_CDDL[[#This Row],[RDMC Document Number]],[3]Docs!$B:$F,4,0),"No Placeholder Yet")</f>
        <v>RES - Reserved Placeholder</v>
      </c>
      <c r="R751" s="33" t="str">
        <f>IFERROR(VLOOKUP(PPE_PH1_CDDL[[#This Row],[RDMC Document Number]],[3]Docs!$B:$F,5,0),"No Placeholder Yet")</f>
        <v>Pending</v>
      </c>
      <c r="S751" s="137">
        <f t="shared" si="111"/>
        <v>0</v>
      </c>
      <c r="T751" s="39" t="s">
        <v>1119</v>
      </c>
      <c r="U751" s="39"/>
      <c r="V751" s="178"/>
      <c r="W751" s="39" t="s">
        <v>1277</v>
      </c>
      <c r="X751" s="39" t="s">
        <v>1338</v>
      </c>
      <c r="Y751" s="39"/>
      <c r="Z751" s="39"/>
      <c r="AA751" s="39"/>
      <c r="AB751" s="152" t="s">
        <v>3165</v>
      </c>
    </row>
    <row r="752" spans="1:28" ht="21.75" customHeight="1" x14ac:dyDescent="0.25">
      <c r="A752" s="37" t="s">
        <v>30</v>
      </c>
      <c r="B752" s="37" t="s">
        <v>31</v>
      </c>
      <c r="C752" s="39">
        <v>6200</v>
      </c>
      <c r="D752" s="162" t="s">
        <v>1169</v>
      </c>
      <c r="E752" s="39" t="s">
        <v>1170</v>
      </c>
      <c r="F752" s="128" t="s">
        <v>236</v>
      </c>
      <c r="G752" s="39" t="s">
        <v>35</v>
      </c>
      <c r="H752" s="39" t="str">
        <f t="shared" si="109"/>
        <v>6105AK124-6200-CSPC-0024</v>
      </c>
      <c r="I752" s="39" t="str">
        <f t="shared" si="105"/>
        <v>Q24050972-03-6200-C-SPC-0024</v>
      </c>
      <c r="J752" s="39"/>
      <c r="K752" s="33" t="str">
        <f>VLOOKUP(C752,'PPE WBS Codes'!$E$3:$F$79,2,0)</f>
        <v>On-Site Power Supply and Transmission</v>
      </c>
      <c r="L752" s="39" t="s">
        <v>1284</v>
      </c>
      <c r="M752" s="39" t="s">
        <v>1339</v>
      </c>
      <c r="N752" s="33" t="str">
        <f t="shared" si="110"/>
        <v>On-Site Power Supply and Transmission - Perimeter Fencing and Access Control for Main Consumer Sub Station Yard - Concrete Construction Material Specifications</v>
      </c>
      <c r="O752" s="134"/>
      <c r="P752" s="134"/>
      <c r="Q752" s="33" t="str">
        <f>IFERROR(VLOOKUP(PPE_PH1_CDDL[[#This Row],[RDMC Document Number]],[3]Docs!$B:$F,4,0),"No Placeholder Yet")</f>
        <v>RES - Reserved Placeholder</v>
      </c>
      <c r="R752" s="33" t="str">
        <f>IFERROR(VLOOKUP(PPE_PH1_CDDL[[#This Row],[RDMC Document Number]],[3]Docs!$B:$F,5,0),"No Placeholder Yet")</f>
        <v>Pending</v>
      </c>
      <c r="S752" s="137">
        <f t="shared" si="111"/>
        <v>0</v>
      </c>
      <c r="T752" s="39" t="s">
        <v>1119</v>
      </c>
      <c r="U752" s="39"/>
      <c r="V752" s="178"/>
      <c r="W752" s="39" t="s">
        <v>1269</v>
      </c>
      <c r="X752" s="39" t="s">
        <v>1341</v>
      </c>
      <c r="Y752" s="39"/>
      <c r="Z752" s="39"/>
      <c r="AA752" s="39"/>
      <c r="AB752" s="152" t="s">
        <v>3165</v>
      </c>
    </row>
    <row r="753" spans="1:28" ht="21.75" customHeight="1" x14ac:dyDescent="0.25">
      <c r="A753" s="37" t="s">
        <v>30</v>
      </c>
      <c r="B753" s="37" t="s">
        <v>31</v>
      </c>
      <c r="C753" s="39">
        <v>6200</v>
      </c>
      <c r="D753" s="162" t="s">
        <v>1169</v>
      </c>
      <c r="E753" s="39" t="s">
        <v>1170</v>
      </c>
      <c r="F753" s="128" t="s">
        <v>238</v>
      </c>
      <c r="G753" s="39" t="s">
        <v>35</v>
      </c>
      <c r="H753" s="39" t="str">
        <f t="shared" si="109"/>
        <v>6105AK124-6200-CSPC-0025</v>
      </c>
      <c r="I753" s="39" t="str">
        <f t="shared" si="105"/>
        <v>Q24050972-03-6200-C-SPC-0025</v>
      </c>
      <c r="J753" s="39"/>
      <c r="K753" s="33" t="str">
        <f>VLOOKUP(C753,'PPE WBS Codes'!$E$3:$F$79,2,0)</f>
        <v>On-Site Power Supply and Transmission</v>
      </c>
      <c r="L753" s="39" t="s">
        <v>1284</v>
      </c>
      <c r="M753" s="39" t="s">
        <v>1340</v>
      </c>
      <c r="N753" s="33" t="str">
        <f t="shared" si="110"/>
        <v>On-Site Power Supply and Transmission - Perimeter Fencing and Access Control for Main Consumer Sub Station Yard - Steel Structures Corrosion Protection Specification</v>
      </c>
      <c r="O753" s="134"/>
      <c r="P753" s="134"/>
      <c r="Q753" s="33" t="str">
        <f>IFERROR(VLOOKUP(PPE_PH1_CDDL[[#This Row],[RDMC Document Number]],[3]Docs!$B:$F,4,0),"No Placeholder Yet")</f>
        <v>RES - Reserved Placeholder</v>
      </c>
      <c r="R753" s="33" t="str">
        <f>IFERROR(VLOOKUP(PPE_PH1_CDDL[[#This Row],[RDMC Document Number]],[3]Docs!$B:$F,5,0),"No Placeholder Yet")</f>
        <v>Pending</v>
      </c>
      <c r="S753" s="137">
        <f t="shared" si="111"/>
        <v>0</v>
      </c>
      <c r="T753" s="39" t="s">
        <v>1119</v>
      </c>
      <c r="U753" s="39"/>
      <c r="V753" s="178"/>
      <c r="W753" s="39" t="s">
        <v>1269</v>
      </c>
      <c r="X753" s="39" t="s">
        <v>1342</v>
      </c>
      <c r="Y753" s="39"/>
      <c r="Z753" s="39"/>
      <c r="AA753" s="39"/>
      <c r="AB753" s="152" t="s">
        <v>3165</v>
      </c>
    </row>
    <row r="754" spans="1:28" ht="21.75" customHeight="1" x14ac:dyDescent="0.25">
      <c r="A754" s="37" t="s">
        <v>30</v>
      </c>
      <c r="B754" s="37" t="s">
        <v>31</v>
      </c>
      <c r="C754" s="39">
        <v>6200</v>
      </c>
      <c r="D754" s="162" t="s">
        <v>1169</v>
      </c>
      <c r="E754" s="39" t="s">
        <v>1170</v>
      </c>
      <c r="F754" s="128" t="s">
        <v>240</v>
      </c>
      <c r="G754" s="39" t="s">
        <v>35</v>
      </c>
      <c r="H754" s="39" t="str">
        <f t="shared" si="109"/>
        <v>6105AK124-6200-CSPC-0026</v>
      </c>
      <c r="I754" s="39" t="str">
        <f t="shared" si="105"/>
        <v>Q24050972-03-6200-C-SPC-0026</v>
      </c>
      <c r="J754" s="39"/>
      <c r="K754" s="33" t="str">
        <f>VLOOKUP(C754,'PPE WBS Codes'!$E$3:$F$79,2,0)</f>
        <v>On-Site Power Supply and Transmission</v>
      </c>
      <c r="L754" s="39" t="s">
        <v>1285</v>
      </c>
      <c r="M754" s="39" t="s">
        <v>1339</v>
      </c>
      <c r="N754" s="33" t="str">
        <f t="shared" si="110"/>
        <v>On-Site Power Supply and Transmission - Small Power and Lighting  for Main Consumer Sub Station Yard - Concrete Construction Material Specifications</v>
      </c>
      <c r="O754" s="134"/>
      <c r="P754" s="134"/>
      <c r="Q754" s="33" t="str">
        <f>IFERROR(VLOOKUP(PPE_PH1_CDDL[[#This Row],[RDMC Document Number]],[3]Docs!$B:$F,4,0),"No Placeholder Yet")</f>
        <v>RES - Reserved Placeholder</v>
      </c>
      <c r="R754" s="33" t="str">
        <f>IFERROR(VLOOKUP(PPE_PH1_CDDL[[#This Row],[RDMC Document Number]],[3]Docs!$B:$F,5,0),"No Placeholder Yet")</f>
        <v>Pending</v>
      </c>
      <c r="S754" s="137">
        <f t="shared" si="111"/>
        <v>0</v>
      </c>
      <c r="T754" s="39" t="s">
        <v>1119</v>
      </c>
      <c r="U754" s="39"/>
      <c r="V754" s="178"/>
      <c r="W754" s="39" t="s">
        <v>1269</v>
      </c>
      <c r="X754" s="39" t="s">
        <v>1341</v>
      </c>
      <c r="Y754" s="39"/>
      <c r="Z754" s="39"/>
      <c r="AA754" s="39"/>
      <c r="AB754" s="152" t="s">
        <v>3165</v>
      </c>
    </row>
    <row r="755" spans="1:28" ht="21.75" customHeight="1" x14ac:dyDescent="0.25">
      <c r="A755" s="37" t="s">
        <v>30</v>
      </c>
      <c r="B755" s="37" t="s">
        <v>31</v>
      </c>
      <c r="C755" s="39">
        <v>6200</v>
      </c>
      <c r="D755" s="162" t="s">
        <v>1169</v>
      </c>
      <c r="E755" s="39" t="s">
        <v>1170</v>
      </c>
      <c r="F755" s="128" t="s">
        <v>242</v>
      </c>
      <c r="G755" s="39" t="s">
        <v>35</v>
      </c>
      <c r="H755" s="39" t="str">
        <f t="shared" si="109"/>
        <v>6105AK124-6200-CSPC-0027</v>
      </c>
      <c r="I755" s="39" t="str">
        <f t="shared" si="105"/>
        <v>Q24050972-03-6200-C-SPC-0027</v>
      </c>
      <c r="J755" s="39"/>
      <c r="K755" s="33" t="str">
        <f>VLOOKUP(C755,'PPE WBS Codes'!$E$3:$F$79,2,0)</f>
        <v>On-Site Power Supply and Transmission</v>
      </c>
      <c r="L755" s="39" t="s">
        <v>1255</v>
      </c>
      <c r="M755" s="39" t="s">
        <v>1337</v>
      </c>
      <c r="N755" s="33" t="str">
        <f t="shared" si="110"/>
        <v>On-Site Power Supply and Transmission -  Control Room and Ablution Facilities for Main Consumer Sub Station Yard - Civil Design Requirements</v>
      </c>
      <c r="O755" s="134"/>
      <c r="P755" s="134"/>
      <c r="Q755" s="33" t="str">
        <f>IFERROR(VLOOKUP(PPE_PH1_CDDL[[#This Row],[RDMC Document Number]],[3]Docs!$B:$F,4,0),"No Placeholder Yet")</f>
        <v>RES - Reserved Placeholder</v>
      </c>
      <c r="R755" s="33" t="str">
        <f>IFERROR(VLOOKUP(PPE_PH1_CDDL[[#This Row],[RDMC Document Number]],[3]Docs!$B:$F,5,0),"No Placeholder Yet")</f>
        <v>Pending</v>
      </c>
      <c r="S755" s="137">
        <f t="shared" si="111"/>
        <v>0</v>
      </c>
      <c r="T755" s="39" t="s">
        <v>1119</v>
      </c>
      <c r="U755" s="39"/>
      <c r="V755" s="178"/>
      <c r="W755" s="39" t="s">
        <v>1277</v>
      </c>
      <c r="X755" s="39" t="s">
        <v>1337</v>
      </c>
      <c r="Y755" s="39"/>
      <c r="Z755" s="39"/>
      <c r="AA755" s="39"/>
      <c r="AB755" s="152" t="s">
        <v>3165</v>
      </c>
    </row>
    <row r="756" spans="1:28" ht="21.75" customHeight="1" x14ac:dyDescent="0.25">
      <c r="A756" s="37" t="s">
        <v>30</v>
      </c>
      <c r="B756" s="37" t="s">
        <v>31</v>
      </c>
      <c r="C756" s="39">
        <v>6200</v>
      </c>
      <c r="D756" s="162" t="s">
        <v>1169</v>
      </c>
      <c r="E756" s="39" t="s">
        <v>1170</v>
      </c>
      <c r="F756" s="128" t="s">
        <v>244</v>
      </c>
      <c r="G756" s="39" t="s">
        <v>35</v>
      </c>
      <c r="H756" s="39" t="str">
        <f t="shared" si="109"/>
        <v>6105AK124-6200-CSPC-0028</v>
      </c>
      <c r="I756" s="39" t="str">
        <f t="shared" si="105"/>
        <v>Q24050972-03-6200-C-SPC-0028</v>
      </c>
      <c r="J756" s="39"/>
      <c r="K756" s="33" t="str">
        <f>VLOOKUP(C756,'PPE WBS Codes'!$E$3:$F$79,2,0)</f>
        <v>On-Site Power Supply and Transmission</v>
      </c>
      <c r="L756" s="39" t="s">
        <v>1255</v>
      </c>
      <c r="M756" s="39" t="s">
        <v>1338</v>
      </c>
      <c r="N756" s="33" t="str">
        <f t="shared" si="110"/>
        <v>On-Site Power Supply and Transmission -  Control Room and Ablution Facilities for Main Consumer Sub Station Yard - Excavation, Trenching and Compacting Design</v>
      </c>
      <c r="O756" s="134"/>
      <c r="P756" s="134"/>
      <c r="Q756" s="33" t="str">
        <f>IFERROR(VLOOKUP(PPE_PH1_CDDL[[#This Row],[RDMC Document Number]],[3]Docs!$B:$F,4,0),"No Placeholder Yet")</f>
        <v>RES - Reserved Placeholder</v>
      </c>
      <c r="R756" s="33" t="str">
        <f>IFERROR(VLOOKUP(PPE_PH1_CDDL[[#This Row],[RDMC Document Number]],[3]Docs!$B:$F,5,0),"No Placeholder Yet")</f>
        <v>Pending</v>
      </c>
      <c r="S756" s="137">
        <f t="shared" si="111"/>
        <v>0</v>
      </c>
      <c r="T756" s="39" t="s">
        <v>1119</v>
      </c>
      <c r="U756" s="39"/>
      <c r="V756" s="178"/>
      <c r="W756" s="39" t="s">
        <v>1269</v>
      </c>
      <c r="X756" s="39" t="s">
        <v>1338</v>
      </c>
      <c r="Y756" s="39"/>
      <c r="Z756" s="39"/>
      <c r="AA756" s="39"/>
      <c r="AB756" s="152" t="s">
        <v>3165</v>
      </c>
    </row>
    <row r="757" spans="1:28" ht="21.75" customHeight="1" x14ac:dyDescent="0.25">
      <c r="A757" s="37" t="s">
        <v>30</v>
      </c>
      <c r="B757" s="37" t="s">
        <v>31</v>
      </c>
      <c r="C757" s="39">
        <v>6200</v>
      </c>
      <c r="D757" s="162" t="s">
        <v>1169</v>
      </c>
      <c r="E757" s="39" t="s">
        <v>1170</v>
      </c>
      <c r="F757" s="128" t="s">
        <v>246</v>
      </c>
      <c r="G757" s="39" t="s">
        <v>35</v>
      </c>
      <c r="H757" s="39" t="str">
        <f t="shared" si="109"/>
        <v>6105AK124-6200-CSPC-0029</v>
      </c>
      <c r="I757" s="39" t="str">
        <f t="shared" si="105"/>
        <v>Q24050972-03-6200-C-SPC-0029</v>
      </c>
      <c r="J757" s="39"/>
      <c r="K757" s="33" t="str">
        <f>VLOOKUP(C757,'PPE WBS Codes'!$E$3:$F$79,2,0)</f>
        <v>On-Site Power Supply and Transmission</v>
      </c>
      <c r="L757" s="39" t="s">
        <v>1255</v>
      </c>
      <c r="M757" s="39" t="s">
        <v>1339</v>
      </c>
      <c r="N757" s="33" t="str">
        <f t="shared" si="110"/>
        <v>On-Site Power Supply and Transmission -  Control Room and Ablution Facilities for Main Consumer Sub Station Yard - Concrete Construction Material Specifications</v>
      </c>
      <c r="O757" s="134"/>
      <c r="P757" s="134"/>
      <c r="Q757" s="33" t="str">
        <f>IFERROR(VLOOKUP(PPE_PH1_CDDL[[#This Row],[RDMC Document Number]],[3]Docs!$B:$F,4,0),"No Placeholder Yet")</f>
        <v>RES - Reserved Placeholder</v>
      </c>
      <c r="R757" s="33" t="str">
        <f>IFERROR(VLOOKUP(PPE_PH1_CDDL[[#This Row],[RDMC Document Number]],[3]Docs!$B:$F,5,0),"No Placeholder Yet")</f>
        <v>Pending</v>
      </c>
      <c r="S757" s="137">
        <f t="shared" si="111"/>
        <v>0</v>
      </c>
      <c r="T757" s="39" t="s">
        <v>1119</v>
      </c>
      <c r="U757" s="39"/>
      <c r="V757" s="178"/>
      <c r="W757" s="39" t="s">
        <v>1269</v>
      </c>
      <c r="X757" s="39" t="s">
        <v>1344</v>
      </c>
      <c r="Y757" s="39"/>
      <c r="Z757" s="39"/>
      <c r="AA757" s="39"/>
      <c r="AB757" s="152" t="s">
        <v>3165</v>
      </c>
    </row>
    <row r="758" spans="1:28" ht="21.75" customHeight="1" x14ac:dyDescent="0.25">
      <c r="A758" s="37" t="s">
        <v>30</v>
      </c>
      <c r="B758" s="37" t="s">
        <v>31</v>
      </c>
      <c r="C758" s="39">
        <v>6200</v>
      </c>
      <c r="D758" s="162" t="s">
        <v>1169</v>
      </c>
      <c r="E758" s="39" t="s">
        <v>1170</v>
      </c>
      <c r="F758" s="128" t="s">
        <v>248</v>
      </c>
      <c r="G758" s="39" t="s">
        <v>35</v>
      </c>
      <c r="H758" s="39" t="str">
        <f t="shared" si="109"/>
        <v>6105AK124-6200-CSPC-0030</v>
      </c>
      <c r="I758" s="39" t="str">
        <f t="shared" si="105"/>
        <v>Q24050972-03-6200-C-SPC-0030</v>
      </c>
      <c r="J758" s="39"/>
      <c r="K758" s="33" t="str">
        <f>VLOOKUP(C758,'PPE WBS Codes'!$E$3:$F$79,2,0)</f>
        <v>On-Site Power Supply and Transmission</v>
      </c>
      <c r="L758" s="39" t="s">
        <v>1255</v>
      </c>
      <c r="M758" s="39" t="s">
        <v>1340</v>
      </c>
      <c r="N758" s="33" t="str">
        <f t="shared" si="110"/>
        <v>On-Site Power Supply and Transmission -  Control Room and Ablution Facilities for Main Consumer Sub Station Yard - Steel Structures Corrosion Protection Specification</v>
      </c>
      <c r="O758" s="134"/>
      <c r="P758" s="134"/>
      <c r="Q758" s="33" t="str">
        <f>IFERROR(VLOOKUP(PPE_PH1_CDDL[[#This Row],[RDMC Document Number]],[3]Docs!$B:$F,4,0),"No Placeholder Yet")</f>
        <v>RES - Reserved Placeholder</v>
      </c>
      <c r="R758" s="33" t="str">
        <f>IFERROR(VLOOKUP(PPE_PH1_CDDL[[#This Row],[RDMC Document Number]],[3]Docs!$B:$F,5,0),"No Placeholder Yet")</f>
        <v>Pending</v>
      </c>
      <c r="S758" s="137">
        <f t="shared" si="111"/>
        <v>0</v>
      </c>
      <c r="T758" s="39" t="s">
        <v>1119</v>
      </c>
      <c r="U758" s="39"/>
      <c r="V758" s="178"/>
      <c r="W758" s="39" t="s">
        <v>1269</v>
      </c>
      <c r="X758" s="39" t="s">
        <v>1342</v>
      </c>
      <c r="Y758" s="39"/>
      <c r="Z758" s="39"/>
      <c r="AA758" s="39"/>
      <c r="AB758" s="152" t="s">
        <v>3165</v>
      </c>
    </row>
    <row r="759" spans="1:28" ht="21.75" customHeight="1" x14ac:dyDescent="0.25">
      <c r="A759" s="37" t="s">
        <v>30</v>
      </c>
      <c r="B759" s="37" t="s">
        <v>31</v>
      </c>
      <c r="C759" s="39">
        <v>6200</v>
      </c>
      <c r="D759" s="162" t="s">
        <v>1169</v>
      </c>
      <c r="E759" s="39" t="s">
        <v>1170</v>
      </c>
      <c r="F759" s="128" t="s">
        <v>486</v>
      </c>
      <c r="G759" s="39" t="s">
        <v>35</v>
      </c>
      <c r="H759" s="39" t="str">
        <f t="shared" si="109"/>
        <v>6105AK124-6200-CSPC-0031</v>
      </c>
      <c r="I759" s="39" t="str">
        <f t="shared" si="105"/>
        <v>Q24050972-03-6200-C-SPC-0031</v>
      </c>
      <c r="J759" s="39"/>
      <c r="K759" s="33" t="str">
        <f>VLOOKUP(C759,'PPE WBS Codes'!$E$3:$F$79,2,0)</f>
        <v>On-Site Power Supply and Transmission</v>
      </c>
      <c r="L759" s="39" t="s">
        <v>1271</v>
      </c>
      <c r="M759" s="39" t="s">
        <v>1339</v>
      </c>
      <c r="N759" s="33" t="str">
        <f t="shared" si="110"/>
        <v>On-Site Power Supply and Transmission - Transfer Bus Gantry for 33kV Mining Sub Station 33kV OHL Supply - Concrete Construction Material Specifications</v>
      </c>
      <c r="O759" s="134"/>
      <c r="P759" s="134"/>
      <c r="Q759" s="33" t="str">
        <f>IFERROR(VLOOKUP(PPE_PH1_CDDL[[#This Row],[RDMC Document Number]],[3]Docs!$B:$F,4,0),"No Placeholder Yet")</f>
        <v>RES - Reserved Placeholder</v>
      </c>
      <c r="R759" s="33" t="str">
        <f>IFERROR(VLOOKUP(PPE_PH1_CDDL[[#This Row],[RDMC Document Number]],[3]Docs!$B:$F,5,0),"No Placeholder Yet")</f>
        <v>Pending</v>
      </c>
      <c r="S759" s="137">
        <f t="shared" si="111"/>
        <v>0</v>
      </c>
      <c r="T759" s="39" t="s">
        <v>1119</v>
      </c>
      <c r="U759" s="39"/>
      <c r="V759" s="178"/>
      <c r="W759" s="39" t="s">
        <v>1345</v>
      </c>
      <c r="X759" s="39" t="s">
        <v>1341</v>
      </c>
      <c r="Y759" s="39"/>
      <c r="Z759" s="39"/>
      <c r="AA759" s="39"/>
      <c r="AB759" s="152" t="s">
        <v>3165</v>
      </c>
    </row>
    <row r="760" spans="1:28" ht="21.75" customHeight="1" x14ac:dyDescent="0.25">
      <c r="A760" s="37" t="s">
        <v>30</v>
      </c>
      <c r="B760" s="37" t="s">
        <v>31</v>
      </c>
      <c r="C760" s="39">
        <v>6200</v>
      </c>
      <c r="D760" s="162" t="s">
        <v>1169</v>
      </c>
      <c r="E760" s="39" t="s">
        <v>1170</v>
      </c>
      <c r="F760" s="128" t="s">
        <v>489</v>
      </c>
      <c r="G760" s="39" t="s">
        <v>35</v>
      </c>
      <c r="H760" s="39" t="str">
        <f t="shared" si="109"/>
        <v>6105AK124-6200-CSPC-0032</v>
      </c>
      <c r="I760" s="39" t="str">
        <f t="shared" si="105"/>
        <v>Q24050972-03-6200-C-SPC-0032</v>
      </c>
      <c r="J760" s="39"/>
      <c r="K760" s="33" t="str">
        <f>VLOOKUP(C760,'PPE WBS Codes'!$E$3:$F$79,2,0)</f>
        <v>On-Site Power Supply and Transmission</v>
      </c>
      <c r="L760" s="39" t="s">
        <v>1273</v>
      </c>
      <c r="M760" s="39" t="s">
        <v>1339</v>
      </c>
      <c r="N760" s="33" t="str">
        <f t="shared" si="110"/>
        <v>On-Site Power Supply and Transmission - Transfer Bus Gantry Termination for 33kV OHL Income from HV Substation - Concrete Construction Material Specifications</v>
      </c>
      <c r="O760" s="134"/>
      <c r="P760" s="134"/>
      <c r="Q760" s="33" t="str">
        <f>IFERROR(VLOOKUP(PPE_PH1_CDDL[[#This Row],[RDMC Document Number]],[3]Docs!$B:$F,4,0),"No Placeholder Yet")</f>
        <v>RES - Reserved Placeholder</v>
      </c>
      <c r="R760" s="33" t="str">
        <f>IFERROR(VLOOKUP(PPE_PH1_CDDL[[#This Row],[RDMC Document Number]],[3]Docs!$B:$F,5,0),"No Placeholder Yet")</f>
        <v>Pending</v>
      </c>
      <c r="S760" s="137">
        <f t="shared" si="111"/>
        <v>0</v>
      </c>
      <c r="T760" s="39" t="s">
        <v>1119</v>
      </c>
      <c r="U760" s="39"/>
      <c r="V760" s="178"/>
      <c r="W760" s="39" t="s">
        <v>1324</v>
      </c>
      <c r="X760" s="39" t="s">
        <v>1344</v>
      </c>
      <c r="Y760" s="39"/>
      <c r="Z760" s="39"/>
      <c r="AA760" s="39"/>
      <c r="AB760" s="152" t="s">
        <v>3165</v>
      </c>
    </row>
    <row r="761" spans="1:28" ht="21.75" customHeight="1" x14ac:dyDescent="0.25">
      <c r="A761" s="37" t="s">
        <v>30</v>
      </c>
      <c r="B761" s="37" t="s">
        <v>31</v>
      </c>
      <c r="C761" s="39">
        <v>6200</v>
      </c>
      <c r="D761" s="162" t="s">
        <v>1169</v>
      </c>
      <c r="E761" s="39" t="s">
        <v>1346</v>
      </c>
      <c r="F761" s="128" t="s">
        <v>34</v>
      </c>
      <c r="G761" s="39" t="s">
        <v>35</v>
      </c>
      <c r="H761" s="39" t="str">
        <f t="shared" si="109"/>
        <v>6105AK124-6200-CSPL-0001</v>
      </c>
      <c r="I761" s="39" t="str">
        <f t="shared" si="105"/>
        <v>Q24050972-03-6200-C-SPL-0001</v>
      </c>
      <c r="J761" s="39"/>
      <c r="K761" s="33" t="str">
        <f>VLOOKUP(C761,'PPE WBS Codes'!$E$3:$F$79,2,0)</f>
        <v>On-Site Power Supply and Transmission</v>
      </c>
      <c r="L761" s="39" t="s">
        <v>1254</v>
      </c>
      <c r="M761" s="39" t="s">
        <v>1347</v>
      </c>
      <c r="N761" s="33" t="str">
        <f t="shared" si="110"/>
        <v>On-Site Power Supply and Transmission - Main Consumer Sub Station Yard Underground Utility Piping - Pipe Fabrication and Field Installation Inspection</v>
      </c>
      <c r="O761" s="134"/>
      <c r="P761" s="134"/>
      <c r="Q761" s="33" t="str">
        <f>IFERROR(VLOOKUP(PPE_PH1_CDDL[[#This Row],[RDMC Document Number]],[3]Docs!$B:$F,4,0),"No Placeholder Yet")</f>
        <v>RES - Reserved Placeholder</v>
      </c>
      <c r="R761" s="33" t="str">
        <f>IFERROR(VLOOKUP(PPE_PH1_CDDL[[#This Row],[RDMC Document Number]],[3]Docs!$B:$F,5,0),"No Placeholder Yet")</f>
        <v>Pending</v>
      </c>
      <c r="S761" s="137">
        <f t="shared" ref="S761:S762" si="112">IF(AND(O761&lt;&gt;"",P761&lt;&gt;"",R761="Approved"),100%,
 IF(AND(O761&lt;&gt;"",P761&lt;&gt;""),66.67%,
 IF(O761&lt;&gt;"",33.33%,
 0)))</f>
        <v>0</v>
      </c>
      <c r="T761" s="39" t="s">
        <v>1119</v>
      </c>
      <c r="U761" s="39"/>
      <c r="V761" s="178"/>
      <c r="W761" s="39" t="s">
        <v>1310</v>
      </c>
      <c r="X761" s="39" t="s">
        <v>1348</v>
      </c>
      <c r="Y761" s="39"/>
      <c r="Z761" s="39"/>
      <c r="AA761" s="39"/>
      <c r="AB761" s="152" t="s">
        <v>3165</v>
      </c>
    </row>
    <row r="762" spans="1:28" ht="21.75" customHeight="1" x14ac:dyDescent="0.25">
      <c r="A762" s="37" t="s">
        <v>30</v>
      </c>
      <c r="B762" s="37" t="s">
        <v>31</v>
      </c>
      <c r="C762" s="39">
        <v>6200</v>
      </c>
      <c r="D762" s="162" t="s">
        <v>1169</v>
      </c>
      <c r="E762" s="162" t="s">
        <v>1346</v>
      </c>
      <c r="F762" s="174" t="s">
        <v>46</v>
      </c>
      <c r="G762" s="162" t="s">
        <v>35</v>
      </c>
      <c r="H762" s="39" t="str">
        <f t="shared" si="109"/>
        <v>6105AK124-6200-CSPL-0002</v>
      </c>
      <c r="I762" s="39" t="str">
        <f t="shared" ref="I762:I820" si="113">"Q24050972"&amp;"-"&amp;"03"&amp;"-"&amp;C762&amp;"-"&amp;D762&amp;"-"&amp;E762&amp;"-"&amp;F762</f>
        <v>Q24050972-03-6200-C-SPL-0002</v>
      </c>
      <c r="J762" s="162"/>
      <c r="K762" s="33" t="str">
        <f>VLOOKUP(C762,'PPE WBS Codes'!$E$3:$F$79,2,0)</f>
        <v>On-Site Power Supply and Transmission</v>
      </c>
      <c r="L762" s="162" t="s">
        <v>1255</v>
      </c>
      <c r="M762" s="162" t="s">
        <v>1347</v>
      </c>
      <c r="N762" s="33" t="str">
        <f t="shared" si="110"/>
        <v>On-Site Power Supply and Transmission -  Control Room and Ablution Facilities for Main Consumer Sub Station Yard - Pipe Fabrication and Field Installation Inspection</v>
      </c>
      <c r="O762" s="175"/>
      <c r="P762" s="175"/>
      <c r="Q762" s="33" t="str">
        <f>IFERROR(VLOOKUP(PPE_PH1_CDDL[[#This Row],[RDMC Document Number]],[3]Docs!$B:$F,4,0),"No Placeholder Yet")</f>
        <v>RES - Reserved Placeholder</v>
      </c>
      <c r="R762" s="33" t="str">
        <f>IFERROR(VLOOKUP(PPE_PH1_CDDL[[#This Row],[RDMC Document Number]],[3]Docs!$B:$F,5,0),"No Placeholder Yet")</f>
        <v>Pending</v>
      </c>
      <c r="S762" s="137">
        <f t="shared" si="112"/>
        <v>0</v>
      </c>
      <c r="T762" s="39" t="s">
        <v>1119</v>
      </c>
      <c r="U762" s="162"/>
      <c r="V762" s="178"/>
      <c r="W762" s="39" t="s">
        <v>1310</v>
      </c>
      <c r="X762" s="39" t="s">
        <v>1348</v>
      </c>
      <c r="Y762" s="162"/>
      <c r="Z762" s="162"/>
      <c r="AA762" s="39"/>
      <c r="AB762" s="152" t="s">
        <v>3165</v>
      </c>
    </row>
    <row r="763" spans="1:28" ht="21.75" customHeight="1" x14ac:dyDescent="0.25">
      <c r="A763" s="37" t="s">
        <v>30</v>
      </c>
      <c r="B763" s="37" t="s">
        <v>31</v>
      </c>
      <c r="C763" s="39">
        <v>6200</v>
      </c>
      <c r="D763" s="162" t="s">
        <v>1169</v>
      </c>
      <c r="E763" s="39" t="s">
        <v>1349</v>
      </c>
      <c r="F763" s="128" t="s">
        <v>34</v>
      </c>
      <c r="G763" s="39" t="s">
        <v>35</v>
      </c>
      <c r="H763" s="39" t="str">
        <f t="shared" si="109"/>
        <v>6105AK124-6200-CSSD-0001</v>
      </c>
      <c r="I763" s="39" t="str">
        <f t="shared" si="113"/>
        <v>Q24050972-03-6200-C-SSD-0001</v>
      </c>
      <c r="J763" s="39"/>
      <c r="K763" s="33" t="str">
        <f>VLOOKUP(C763,'PPE WBS Codes'!$E$3:$F$79,2,0)</f>
        <v>On-Site Power Supply and Transmission</v>
      </c>
      <c r="L763" s="39" t="s">
        <v>1282</v>
      </c>
      <c r="M763" s="39" t="s">
        <v>1350</v>
      </c>
      <c r="N763" s="33" t="str">
        <f t="shared" si="110"/>
        <v>On-Site Power Supply and Transmission - Cable Racks and Trays for Main Consumer Sub Station Yard - Steel Support Structures Design</v>
      </c>
      <c r="O763" s="134"/>
      <c r="P763" s="134"/>
      <c r="Q763" s="33" t="str">
        <f>IFERROR(VLOOKUP(PPE_PH1_CDDL[[#This Row],[RDMC Document Number]],[3]Docs!$B:$F,4,0),"No Placeholder Yet")</f>
        <v>RES - Reserved Placeholder</v>
      </c>
      <c r="R763" s="33" t="str">
        <f>IFERROR(VLOOKUP(PPE_PH1_CDDL[[#This Row],[RDMC Document Number]],[3]Docs!$B:$F,5,0),"No Placeholder Yet")</f>
        <v>Pending</v>
      </c>
      <c r="S763" s="137">
        <f t="shared" ref="S763:S765" si="114">IF(AND(O763&lt;&gt;"",P763&lt;&gt;"",R763="Approved"),100%,
 IF(AND(O763&lt;&gt;"",P763&lt;&gt;""),66.67%,
 IF(O763&lt;&gt;"",33.33%,
 0)))</f>
        <v>0</v>
      </c>
      <c r="T763" s="39" t="s">
        <v>1119</v>
      </c>
      <c r="U763" s="39"/>
      <c r="V763" s="178"/>
      <c r="W763" s="39" t="s">
        <v>1277</v>
      </c>
      <c r="X763" s="39" t="s">
        <v>1350</v>
      </c>
      <c r="Y763" s="39"/>
      <c r="Z763" s="39"/>
      <c r="AA763" s="39"/>
      <c r="AB763" s="152" t="s">
        <v>3165</v>
      </c>
    </row>
    <row r="764" spans="1:28" ht="21.75" customHeight="1" x14ac:dyDescent="0.25">
      <c r="A764" s="37" t="s">
        <v>30</v>
      </c>
      <c r="B764" s="37" t="s">
        <v>31</v>
      </c>
      <c r="C764" s="39">
        <v>6200</v>
      </c>
      <c r="D764" s="162" t="s">
        <v>1169</v>
      </c>
      <c r="E764" s="39" t="s">
        <v>1349</v>
      </c>
      <c r="F764" s="128" t="s">
        <v>46</v>
      </c>
      <c r="G764" s="39" t="s">
        <v>35</v>
      </c>
      <c r="H764" s="39" t="str">
        <f t="shared" si="109"/>
        <v>6105AK124-6200-CSSD-0002</v>
      </c>
      <c r="I764" s="39" t="str">
        <f t="shared" si="113"/>
        <v>Q24050972-03-6200-C-SSD-0002</v>
      </c>
      <c r="J764" s="39"/>
      <c r="K764" s="33" t="str">
        <f>VLOOKUP(C764,'PPE WBS Codes'!$E$3:$F$79,2,0)</f>
        <v>On-Site Power Supply and Transmission</v>
      </c>
      <c r="L764" s="39" t="s">
        <v>1267</v>
      </c>
      <c r="M764" s="39" t="s">
        <v>1350</v>
      </c>
      <c r="N764" s="33" t="str">
        <f t="shared" si="110"/>
        <v>On-Site Power Supply and Transmission - Pipe Racks and Supports for Main Consumer Sub Station Yard - Steel Support Structures Design</v>
      </c>
      <c r="O764" s="134"/>
      <c r="P764" s="134"/>
      <c r="Q764" s="33" t="str">
        <f>IFERROR(VLOOKUP(PPE_PH1_CDDL[[#This Row],[RDMC Document Number]],[3]Docs!$B:$F,4,0),"No Placeholder Yet")</f>
        <v>RES - Reserved Placeholder</v>
      </c>
      <c r="R764" s="33" t="str">
        <f>IFERROR(VLOOKUP(PPE_PH1_CDDL[[#This Row],[RDMC Document Number]],[3]Docs!$B:$F,5,0),"No Placeholder Yet")</f>
        <v>Pending</v>
      </c>
      <c r="S764" s="137">
        <f t="shared" si="114"/>
        <v>0</v>
      </c>
      <c r="T764" s="39" t="s">
        <v>1119</v>
      </c>
      <c r="U764" s="39"/>
      <c r="V764" s="178"/>
      <c r="W764" s="39" t="s">
        <v>1277</v>
      </c>
      <c r="X764" s="39" t="s">
        <v>1350</v>
      </c>
      <c r="Y764" s="39"/>
      <c r="Z764" s="39"/>
      <c r="AA764" s="39"/>
      <c r="AB764" s="152" t="s">
        <v>3165</v>
      </c>
    </row>
    <row r="765" spans="1:28" ht="21.75" customHeight="1" x14ac:dyDescent="0.25">
      <c r="A765" s="37" t="s">
        <v>30</v>
      </c>
      <c r="B765" s="37" t="s">
        <v>31</v>
      </c>
      <c r="C765" s="39">
        <v>6200</v>
      </c>
      <c r="D765" s="162" t="s">
        <v>1169</v>
      </c>
      <c r="E765" s="162" t="s">
        <v>1349</v>
      </c>
      <c r="F765" s="174" t="s">
        <v>48</v>
      </c>
      <c r="G765" s="162" t="s">
        <v>35</v>
      </c>
      <c r="H765" s="39" t="str">
        <f t="shared" si="109"/>
        <v>6105AK124-6200-CSSD-0003</v>
      </c>
      <c r="I765" s="39" t="str">
        <f t="shared" si="113"/>
        <v>Q24050972-03-6200-C-SSD-0003</v>
      </c>
      <c r="J765" s="162"/>
      <c r="K765" s="33" t="str">
        <f>VLOOKUP(C765,'PPE WBS Codes'!$E$3:$F$79,2,0)</f>
        <v>On-Site Power Supply and Transmission</v>
      </c>
      <c r="L765" s="162" t="s">
        <v>1284</v>
      </c>
      <c r="M765" s="162" t="s">
        <v>1350</v>
      </c>
      <c r="N765" s="33" t="str">
        <f t="shared" si="110"/>
        <v>On-Site Power Supply and Transmission - Perimeter Fencing and Access Control for Main Consumer Sub Station Yard - Steel Support Structures Design</v>
      </c>
      <c r="O765" s="175"/>
      <c r="P765" s="175"/>
      <c r="Q765" s="33" t="str">
        <f>IFERROR(VLOOKUP(PPE_PH1_CDDL[[#This Row],[RDMC Document Number]],[3]Docs!$B:$F,4,0),"No Placeholder Yet")</f>
        <v>RES - Reserved Placeholder</v>
      </c>
      <c r="R765" s="33" t="str">
        <f>IFERROR(VLOOKUP(PPE_PH1_CDDL[[#This Row],[RDMC Document Number]],[3]Docs!$B:$F,5,0),"No Placeholder Yet")</f>
        <v>Pending</v>
      </c>
      <c r="S765" s="137">
        <f t="shared" si="114"/>
        <v>0</v>
      </c>
      <c r="T765" s="39" t="s">
        <v>1119</v>
      </c>
      <c r="U765" s="162"/>
      <c r="V765" s="178"/>
      <c r="W765" s="39" t="s">
        <v>1277</v>
      </c>
      <c r="X765" s="39" t="s">
        <v>1350</v>
      </c>
      <c r="Y765" s="162"/>
      <c r="Z765" s="162"/>
      <c r="AA765" s="39"/>
      <c r="AB765" s="152" t="s">
        <v>3165</v>
      </c>
    </row>
    <row r="766" spans="1:28" ht="21.75" customHeight="1" x14ac:dyDescent="0.25">
      <c r="A766" s="37" t="s">
        <v>30</v>
      </c>
      <c r="B766" s="37" t="s">
        <v>31</v>
      </c>
      <c r="C766" s="39">
        <v>6200</v>
      </c>
      <c r="D766" s="162" t="s">
        <v>1169</v>
      </c>
      <c r="E766" s="39" t="s">
        <v>700</v>
      </c>
      <c r="F766" s="128" t="s">
        <v>34</v>
      </c>
      <c r="G766" s="39" t="s">
        <v>35</v>
      </c>
      <c r="H766" s="39" t="str">
        <f t="shared" si="109"/>
        <v>6105AK124-6200-CSTD-0001</v>
      </c>
      <c r="I766" s="39" t="str">
        <f t="shared" si="113"/>
        <v>Q24050972-03-6200-C-STD-0001</v>
      </c>
      <c r="J766" s="39"/>
      <c r="K766" s="33" t="str">
        <f>VLOOKUP(C766,'PPE WBS Codes'!$E$3:$F$79,2,0)</f>
        <v>On-Site Power Supply and Transmission</v>
      </c>
      <c r="L766" s="39" t="s">
        <v>1287</v>
      </c>
      <c r="M766" s="39" t="s">
        <v>1351</v>
      </c>
      <c r="N766" s="33" t="str">
        <f t="shared" si="110"/>
        <v>On-Site Power Supply and Transmission - Terrace Roads and Access-ways for Main Consumer SS - Bund-wall Requirements and Design</v>
      </c>
      <c r="O766" s="134"/>
      <c r="P766" s="134"/>
      <c r="Q766" s="33" t="str">
        <f>IFERROR(VLOOKUP(PPE_PH1_CDDL[[#This Row],[RDMC Document Number]],[3]Docs!$B:$F,4,0),"No Placeholder Yet")</f>
        <v>RES - Reserved Placeholder</v>
      </c>
      <c r="R766" s="33" t="str">
        <f>IFERROR(VLOOKUP(PPE_PH1_CDDL[[#This Row],[RDMC Document Number]],[3]Docs!$B:$F,5,0),"No Placeholder Yet")</f>
        <v>Pending</v>
      </c>
      <c r="S766" s="137">
        <f t="shared" ref="S766:S791" si="115">IF(AND(O766&lt;&gt;"",P766&lt;&gt;"",R766="Approved"),100%,
 IF(AND(O766&lt;&gt;"",P766&lt;&gt;""),66.67%,
 IF(O766&lt;&gt;"",33.33%,
 0)))</f>
        <v>0</v>
      </c>
      <c r="T766" s="39" t="s">
        <v>1119</v>
      </c>
      <c r="U766" s="39"/>
      <c r="V766" s="178"/>
      <c r="W766" s="39" t="s">
        <v>1291</v>
      </c>
      <c r="X766" s="39" t="s">
        <v>1351</v>
      </c>
      <c r="Y766" s="39"/>
      <c r="Z766" s="39"/>
      <c r="AA766" s="39"/>
      <c r="AB766" s="152" t="s">
        <v>3165</v>
      </c>
    </row>
    <row r="767" spans="1:28" ht="21.75" customHeight="1" x14ac:dyDescent="0.25">
      <c r="A767" s="37" t="s">
        <v>30</v>
      </c>
      <c r="B767" s="37" t="s">
        <v>31</v>
      </c>
      <c r="C767" s="39">
        <v>6200</v>
      </c>
      <c r="D767" s="162" t="s">
        <v>1169</v>
      </c>
      <c r="E767" s="39" t="s">
        <v>700</v>
      </c>
      <c r="F767" s="128" t="s">
        <v>46</v>
      </c>
      <c r="G767" s="39" t="s">
        <v>35</v>
      </c>
      <c r="H767" s="39" t="str">
        <f t="shared" si="109"/>
        <v>6105AK124-6200-CSTD-0002</v>
      </c>
      <c r="I767" s="39" t="str">
        <f t="shared" si="113"/>
        <v>Q24050972-03-6200-C-STD-0002</v>
      </c>
      <c r="J767" s="39"/>
      <c r="K767" s="33" t="str">
        <f>VLOOKUP(C767,'PPE WBS Codes'!$E$3:$F$79,2,0)</f>
        <v>On-Site Power Supply and Transmission</v>
      </c>
      <c r="L767" s="39" t="s">
        <v>1287</v>
      </c>
      <c r="M767" s="39" t="s">
        <v>1352</v>
      </c>
      <c r="N767" s="33" t="str">
        <f t="shared" si="110"/>
        <v>On-Site Power Supply and Transmission - Terrace Roads and Access-ways for Main Consumer SS - Civil Construction Requirements</v>
      </c>
      <c r="O767" s="134"/>
      <c r="P767" s="134"/>
      <c r="Q767" s="33" t="str">
        <f>IFERROR(VLOOKUP(PPE_PH1_CDDL[[#This Row],[RDMC Document Number]],[3]Docs!$B:$F,4,0),"No Placeholder Yet")</f>
        <v>RES - Reserved Placeholder</v>
      </c>
      <c r="R767" s="33" t="str">
        <f>IFERROR(VLOOKUP(PPE_PH1_CDDL[[#This Row],[RDMC Document Number]],[3]Docs!$B:$F,5,0),"No Placeholder Yet")</f>
        <v>Pending</v>
      </c>
      <c r="S767" s="137">
        <f t="shared" si="115"/>
        <v>0</v>
      </c>
      <c r="T767" s="39" t="s">
        <v>1119</v>
      </c>
      <c r="U767" s="39"/>
      <c r="V767" s="178"/>
      <c r="W767" s="39" t="s">
        <v>1291</v>
      </c>
      <c r="X767" s="39" t="s">
        <v>1352</v>
      </c>
      <c r="Y767" s="39"/>
      <c r="Z767" s="39"/>
      <c r="AA767" s="39"/>
      <c r="AB767" s="152" t="s">
        <v>3165</v>
      </c>
    </row>
    <row r="768" spans="1:28" ht="21.75" customHeight="1" x14ac:dyDescent="0.25">
      <c r="A768" s="37" t="s">
        <v>30</v>
      </c>
      <c r="B768" s="37" t="s">
        <v>31</v>
      </c>
      <c r="C768" s="39">
        <v>6200</v>
      </c>
      <c r="D768" s="162" t="s">
        <v>1169</v>
      </c>
      <c r="E768" s="39" t="s">
        <v>700</v>
      </c>
      <c r="F768" s="128" t="s">
        <v>48</v>
      </c>
      <c r="G768" s="39" t="s">
        <v>35</v>
      </c>
      <c r="H768" s="39" t="str">
        <f t="shared" si="109"/>
        <v>6105AK124-6200-CSTD-0003</v>
      </c>
      <c r="I768" s="39" t="str">
        <f t="shared" si="113"/>
        <v>Q24050972-03-6200-C-STD-0003</v>
      </c>
      <c r="J768" s="39"/>
      <c r="K768" s="33" t="str">
        <f>VLOOKUP(C768,'PPE WBS Codes'!$E$3:$F$79,2,0)</f>
        <v>On-Site Power Supply and Transmission</v>
      </c>
      <c r="L768" s="39" t="s">
        <v>1287</v>
      </c>
      <c r="M768" s="39" t="s">
        <v>1353</v>
      </c>
      <c r="N768" s="33" t="str">
        <f t="shared" si="110"/>
        <v>On-Site Power Supply and Transmission - Terrace Roads and Access-ways for Main Consumer SS - Underground Pipe Route and Cable Bedding Design</v>
      </c>
      <c r="O768" s="134"/>
      <c r="P768" s="134"/>
      <c r="Q768" s="33" t="str">
        <f>IFERROR(VLOOKUP(PPE_PH1_CDDL[[#This Row],[RDMC Document Number]],[3]Docs!$B:$F,4,0),"No Placeholder Yet")</f>
        <v>RES - Reserved Placeholder</v>
      </c>
      <c r="R768" s="33" t="str">
        <f>IFERROR(VLOOKUP(PPE_PH1_CDDL[[#This Row],[RDMC Document Number]],[3]Docs!$B:$F,5,0),"No Placeholder Yet")</f>
        <v>Pending</v>
      </c>
      <c r="S768" s="137">
        <f t="shared" si="115"/>
        <v>0</v>
      </c>
      <c r="T768" s="39" t="s">
        <v>1119</v>
      </c>
      <c r="U768" s="39"/>
      <c r="V768" s="178"/>
      <c r="W768" s="39" t="s">
        <v>1291</v>
      </c>
      <c r="X768" s="39" t="s">
        <v>1354</v>
      </c>
      <c r="Y768" s="39"/>
      <c r="Z768" s="39"/>
      <c r="AA768" s="39"/>
      <c r="AB768" s="152" t="s">
        <v>3165</v>
      </c>
    </row>
    <row r="769" spans="1:28" ht="21.75" customHeight="1" x14ac:dyDescent="0.25">
      <c r="A769" s="37" t="s">
        <v>30</v>
      </c>
      <c r="B769" s="37" t="s">
        <v>31</v>
      </c>
      <c r="C769" s="39">
        <v>6200</v>
      </c>
      <c r="D769" s="162" t="s">
        <v>1169</v>
      </c>
      <c r="E769" s="39" t="s">
        <v>700</v>
      </c>
      <c r="F769" s="128" t="s">
        <v>50</v>
      </c>
      <c r="G769" s="39" t="s">
        <v>35</v>
      </c>
      <c r="H769" s="39" t="str">
        <f t="shared" si="109"/>
        <v>6105AK124-6200-CSTD-0004</v>
      </c>
      <c r="I769" s="39" t="str">
        <f t="shared" si="113"/>
        <v>Q24050972-03-6200-C-STD-0004</v>
      </c>
      <c r="J769" s="39"/>
      <c r="K769" s="33" t="str">
        <f>VLOOKUP(C769,'PPE WBS Codes'!$E$3:$F$79,2,0)</f>
        <v>On-Site Power Supply and Transmission</v>
      </c>
      <c r="L769" s="39" t="s">
        <v>1251</v>
      </c>
      <c r="M769" s="39" t="s">
        <v>1351</v>
      </c>
      <c r="N769" s="33" t="str">
        <f t="shared" si="110"/>
        <v>On-Site Power Supply and Transmission - Main Consumer Sub Station Yard Stormwater Drainage - Bund-wall Requirements and Design</v>
      </c>
      <c r="O769" s="134"/>
      <c r="P769" s="134"/>
      <c r="Q769" s="33" t="str">
        <f>IFERROR(VLOOKUP(PPE_PH1_CDDL[[#This Row],[RDMC Document Number]],[3]Docs!$B:$F,4,0),"No Placeholder Yet")</f>
        <v>RES - Reserved Placeholder</v>
      </c>
      <c r="R769" s="33" t="str">
        <f>IFERROR(VLOOKUP(PPE_PH1_CDDL[[#This Row],[RDMC Document Number]],[3]Docs!$B:$F,5,0),"No Placeholder Yet")</f>
        <v>Pending</v>
      </c>
      <c r="S769" s="137">
        <f t="shared" si="115"/>
        <v>0</v>
      </c>
      <c r="T769" s="39" t="s">
        <v>1119</v>
      </c>
      <c r="U769" s="39"/>
      <c r="V769" s="178"/>
      <c r="W769" s="39" t="s">
        <v>1310</v>
      </c>
      <c r="X769" s="39" t="s">
        <v>1351</v>
      </c>
      <c r="Y769" s="39"/>
      <c r="Z769" s="39"/>
      <c r="AA769" s="39"/>
      <c r="AB769" s="152" t="s">
        <v>3165</v>
      </c>
    </row>
    <row r="770" spans="1:28" ht="21.75" customHeight="1" x14ac:dyDescent="0.25">
      <c r="A770" s="37" t="s">
        <v>30</v>
      </c>
      <c r="B770" s="37" t="s">
        <v>31</v>
      </c>
      <c r="C770" s="39">
        <v>6200</v>
      </c>
      <c r="D770" s="162" t="s">
        <v>1169</v>
      </c>
      <c r="E770" s="39" t="s">
        <v>700</v>
      </c>
      <c r="F770" s="128" t="s">
        <v>101</v>
      </c>
      <c r="G770" s="39" t="s">
        <v>35</v>
      </c>
      <c r="H770" s="39" t="str">
        <f t="shared" si="109"/>
        <v>6105AK124-6200-CSTD-0005</v>
      </c>
      <c r="I770" s="39" t="str">
        <f t="shared" si="113"/>
        <v>Q24050972-03-6200-C-STD-0005</v>
      </c>
      <c r="J770" s="39"/>
      <c r="K770" s="33" t="str">
        <f>VLOOKUP(C770,'PPE WBS Codes'!$E$3:$F$79,2,0)</f>
        <v>On-Site Power Supply and Transmission</v>
      </c>
      <c r="L770" s="39" t="s">
        <v>1251</v>
      </c>
      <c r="M770" s="39" t="s">
        <v>1352</v>
      </c>
      <c r="N770" s="33" t="str">
        <f t="shared" si="110"/>
        <v>On-Site Power Supply and Transmission - Main Consumer Sub Station Yard Stormwater Drainage - Civil Construction Requirements</v>
      </c>
      <c r="O770" s="134"/>
      <c r="P770" s="134"/>
      <c r="Q770" s="33" t="str">
        <f>IFERROR(VLOOKUP(PPE_PH1_CDDL[[#This Row],[RDMC Document Number]],[3]Docs!$B:$F,4,0),"No Placeholder Yet")</f>
        <v>RES - Reserved Placeholder</v>
      </c>
      <c r="R770" s="33" t="str">
        <f>IFERROR(VLOOKUP(PPE_PH1_CDDL[[#This Row],[RDMC Document Number]],[3]Docs!$B:$F,5,0),"No Placeholder Yet")</f>
        <v>Pending</v>
      </c>
      <c r="S770" s="137">
        <f t="shared" si="115"/>
        <v>0</v>
      </c>
      <c r="T770" s="39" t="s">
        <v>1119</v>
      </c>
      <c r="U770" s="39"/>
      <c r="V770" s="178"/>
      <c r="W770" s="39" t="s">
        <v>1310</v>
      </c>
      <c r="X770" s="39" t="s">
        <v>1352</v>
      </c>
      <c r="Y770" s="39"/>
      <c r="Z770" s="39"/>
      <c r="AA770" s="39"/>
      <c r="AB770" s="152" t="s">
        <v>3165</v>
      </c>
    </row>
    <row r="771" spans="1:28" ht="21.75" customHeight="1" x14ac:dyDescent="0.25">
      <c r="A771" s="37" t="s">
        <v>30</v>
      </c>
      <c r="B771" s="37" t="s">
        <v>31</v>
      </c>
      <c r="C771" s="39">
        <v>6200</v>
      </c>
      <c r="D771" s="162" t="s">
        <v>1169</v>
      </c>
      <c r="E771" s="39" t="s">
        <v>700</v>
      </c>
      <c r="F771" s="128" t="s">
        <v>161</v>
      </c>
      <c r="G771" s="39" t="s">
        <v>35</v>
      </c>
      <c r="H771" s="39" t="str">
        <f t="shared" si="109"/>
        <v>6105AK124-6200-CSTD-0006</v>
      </c>
      <c r="I771" s="39" t="str">
        <f t="shared" si="113"/>
        <v>Q24050972-03-6200-C-STD-0006</v>
      </c>
      <c r="J771" s="39"/>
      <c r="K771" s="33" t="str">
        <f>VLOOKUP(C771,'PPE WBS Codes'!$E$3:$F$79,2,0)</f>
        <v>On-Site Power Supply and Transmission</v>
      </c>
      <c r="L771" s="39" t="s">
        <v>1251</v>
      </c>
      <c r="M771" s="39" t="s">
        <v>1355</v>
      </c>
      <c r="N771" s="33" t="str">
        <f t="shared" si="110"/>
        <v>On-Site Power Supply and Transmission - Main Consumer Sub Station Yard Stormwater Drainage - Roofing and Elevated Platforms Design</v>
      </c>
      <c r="O771" s="134"/>
      <c r="P771" s="134"/>
      <c r="Q771" s="33" t="str">
        <f>IFERROR(VLOOKUP(PPE_PH1_CDDL[[#This Row],[RDMC Document Number]],[3]Docs!$B:$F,4,0),"No Placeholder Yet")</f>
        <v>RES - Reserved Placeholder</v>
      </c>
      <c r="R771" s="33" t="str">
        <f>IFERROR(VLOOKUP(PPE_PH1_CDDL[[#This Row],[RDMC Document Number]],[3]Docs!$B:$F,5,0),"No Placeholder Yet")</f>
        <v>Pending</v>
      </c>
      <c r="S771" s="137">
        <f t="shared" si="115"/>
        <v>0</v>
      </c>
      <c r="T771" s="39" t="s">
        <v>1119</v>
      </c>
      <c r="U771" s="39"/>
      <c r="V771" s="178"/>
      <c r="W771" s="39" t="s">
        <v>1310</v>
      </c>
      <c r="X771" s="39" t="s">
        <v>1355</v>
      </c>
      <c r="Y771" s="39"/>
      <c r="Z771" s="39"/>
      <c r="AA771" s="39"/>
      <c r="AB771" s="152" t="s">
        <v>3165</v>
      </c>
    </row>
    <row r="772" spans="1:28" ht="21.75" customHeight="1" x14ac:dyDescent="0.25">
      <c r="A772" s="37" t="s">
        <v>30</v>
      </c>
      <c r="B772" s="37" t="s">
        <v>31</v>
      </c>
      <c r="C772" s="39">
        <v>6200</v>
      </c>
      <c r="D772" s="162" t="s">
        <v>1169</v>
      </c>
      <c r="E772" s="39" t="s">
        <v>700</v>
      </c>
      <c r="F772" s="128" t="s">
        <v>170</v>
      </c>
      <c r="G772" s="39" t="s">
        <v>35</v>
      </c>
      <c r="H772" s="39" t="str">
        <f t="shared" si="109"/>
        <v>6105AK124-6200-CSTD-0007</v>
      </c>
      <c r="I772" s="39" t="str">
        <f t="shared" si="113"/>
        <v>Q24050972-03-6200-C-STD-0007</v>
      </c>
      <c r="J772" s="39"/>
      <c r="K772" s="33" t="str">
        <f>VLOOKUP(C772,'PPE WBS Codes'!$E$3:$F$79,2,0)</f>
        <v>On-Site Power Supply and Transmission</v>
      </c>
      <c r="L772" s="39" t="s">
        <v>1251</v>
      </c>
      <c r="M772" s="39" t="s">
        <v>1353</v>
      </c>
      <c r="N772" s="33" t="str">
        <f t="shared" si="110"/>
        <v>On-Site Power Supply and Transmission - Main Consumer Sub Station Yard Stormwater Drainage - Underground Pipe Route and Cable Bedding Design</v>
      </c>
      <c r="O772" s="134"/>
      <c r="P772" s="134"/>
      <c r="Q772" s="33" t="str">
        <f>IFERROR(VLOOKUP(PPE_PH1_CDDL[[#This Row],[RDMC Document Number]],[3]Docs!$B:$F,4,0),"No Placeholder Yet")</f>
        <v>RES - Reserved Placeholder</v>
      </c>
      <c r="R772" s="33" t="str">
        <f>IFERROR(VLOOKUP(PPE_PH1_CDDL[[#This Row],[RDMC Document Number]],[3]Docs!$B:$F,5,0),"No Placeholder Yet")</f>
        <v>Pending</v>
      </c>
      <c r="S772" s="137">
        <f t="shared" si="115"/>
        <v>0</v>
      </c>
      <c r="T772" s="39" t="s">
        <v>1119</v>
      </c>
      <c r="U772" s="39"/>
      <c r="V772" s="178"/>
      <c r="W772" s="39" t="s">
        <v>1310</v>
      </c>
      <c r="X772" s="39" t="s">
        <v>1356</v>
      </c>
      <c r="Y772" s="39"/>
      <c r="Z772" s="39"/>
      <c r="AA772" s="39"/>
      <c r="AB772" s="152" t="s">
        <v>3165</v>
      </c>
    </row>
    <row r="773" spans="1:28" ht="21.75" customHeight="1" x14ac:dyDescent="0.25">
      <c r="A773" s="37" t="s">
        <v>30</v>
      </c>
      <c r="B773" s="37" t="s">
        <v>31</v>
      </c>
      <c r="C773" s="39">
        <v>6200</v>
      </c>
      <c r="D773" s="162" t="s">
        <v>1169</v>
      </c>
      <c r="E773" s="39" t="s">
        <v>700</v>
      </c>
      <c r="F773" s="128" t="s">
        <v>108</v>
      </c>
      <c r="G773" s="39" t="s">
        <v>35</v>
      </c>
      <c r="H773" s="39" t="str">
        <f t="shared" si="109"/>
        <v>6105AK124-6200-CSTD-0008</v>
      </c>
      <c r="I773" s="39" t="str">
        <f t="shared" si="113"/>
        <v>Q24050972-03-6200-C-STD-0008</v>
      </c>
      <c r="J773" s="39"/>
      <c r="K773" s="33" t="str">
        <f>VLOOKUP(C773,'PPE WBS Codes'!$E$3:$F$79,2,0)</f>
        <v>On-Site Power Supply and Transmission</v>
      </c>
      <c r="L773" s="39" t="s">
        <v>1254</v>
      </c>
      <c r="M773" s="39" t="s">
        <v>1351</v>
      </c>
      <c r="N773" s="33" t="str">
        <f t="shared" si="110"/>
        <v>On-Site Power Supply and Transmission - Main Consumer Sub Station Yard Underground Utility Piping - Bund-wall Requirements and Design</v>
      </c>
      <c r="O773" s="134"/>
      <c r="P773" s="134"/>
      <c r="Q773" s="33" t="str">
        <f>IFERROR(VLOOKUP(PPE_PH1_CDDL[[#This Row],[RDMC Document Number]],[3]Docs!$B:$F,4,0),"No Placeholder Yet")</f>
        <v>RES - Reserved Placeholder</v>
      </c>
      <c r="R773" s="33" t="str">
        <f>IFERROR(VLOOKUP(PPE_PH1_CDDL[[#This Row],[RDMC Document Number]],[3]Docs!$B:$F,5,0),"No Placeholder Yet")</f>
        <v>Pending</v>
      </c>
      <c r="S773" s="137">
        <f t="shared" si="115"/>
        <v>0</v>
      </c>
      <c r="T773" s="39" t="s">
        <v>1119</v>
      </c>
      <c r="U773" s="39"/>
      <c r="V773" s="178"/>
      <c r="W773" s="39" t="s">
        <v>1310</v>
      </c>
      <c r="X773" s="39" t="s">
        <v>1351</v>
      </c>
      <c r="Y773" s="39"/>
      <c r="Z773" s="39"/>
      <c r="AA773" s="39"/>
      <c r="AB773" s="152" t="s">
        <v>3165</v>
      </c>
    </row>
    <row r="774" spans="1:28" ht="21.75" customHeight="1" x14ac:dyDescent="0.25">
      <c r="A774" s="37" t="s">
        <v>30</v>
      </c>
      <c r="B774" s="37" t="s">
        <v>31</v>
      </c>
      <c r="C774" s="39">
        <v>6200</v>
      </c>
      <c r="D774" s="162" t="s">
        <v>1169</v>
      </c>
      <c r="E774" s="39" t="s">
        <v>700</v>
      </c>
      <c r="F774" s="128" t="s">
        <v>173</v>
      </c>
      <c r="G774" s="39" t="s">
        <v>35</v>
      </c>
      <c r="H774" s="39" t="str">
        <f t="shared" si="109"/>
        <v>6105AK124-6200-CSTD-0009</v>
      </c>
      <c r="I774" s="39" t="str">
        <f t="shared" si="113"/>
        <v>Q24050972-03-6200-C-STD-0009</v>
      </c>
      <c r="J774" s="39"/>
      <c r="K774" s="33" t="str">
        <f>VLOOKUP(C774,'PPE WBS Codes'!$E$3:$F$79,2,0)</f>
        <v>On-Site Power Supply and Transmission</v>
      </c>
      <c r="L774" s="39" t="s">
        <v>1254</v>
      </c>
      <c r="M774" s="39" t="s">
        <v>1352</v>
      </c>
      <c r="N774" s="33" t="str">
        <f t="shared" si="110"/>
        <v>On-Site Power Supply and Transmission - Main Consumer Sub Station Yard Underground Utility Piping - Civil Construction Requirements</v>
      </c>
      <c r="O774" s="134"/>
      <c r="P774" s="134"/>
      <c r="Q774" s="33" t="str">
        <f>IFERROR(VLOOKUP(PPE_PH1_CDDL[[#This Row],[RDMC Document Number]],[3]Docs!$B:$F,4,0),"No Placeholder Yet")</f>
        <v>RES - Reserved Placeholder</v>
      </c>
      <c r="R774" s="33" t="str">
        <f>IFERROR(VLOOKUP(PPE_PH1_CDDL[[#This Row],[RDMC Document Number]],[3]Docs!$B:$F,5,0),"No Placeholder Yet")</f>
        <v>Pending</v>
      </c>
      <c r="S774" s="137">
        <f t="shared" si="115"/>
        <v>0</v>
      </c>
      <c r="T774" s="39" t="s">
        <v>1119</v>
      </c>
      <c r="U774" s="39"/>
      <c r="V774" s="178"/>
      <c r="W774" s="39" t="s">
        <v>1310</v>
      </c>
      <c r="X774" s="39" t="s">
        <v>1352</v>
      </c>
      <c r="Y774" s="39"/>
      <c r="Z774" s="39"/>
      <c r="AA774" s="39"/>
      <c r="AB774" s="152" t="s">
        <v>3165</v>
      </c>
    </row>
    <row r="775" spans="1:28" ht="21.75" customHeight="1" x14ac:dyDescent="0.25">
      <c r="A775" s="37" t="s">
        <v>30</v>
      </c>
      <c r="B775" s="37" t="s">
        <v>31</v>
      </c>
      <c r="C775" s="39">
        <v>6200</v>
      </c>
      <c r="D775" s="162" t="s">
        <v>1169</v>
      </c>
      <c r="E775" s="39" t="s">
        <v>700</v>
      </c>
      <c r="F775" s="128" t="s">
        <v>184</v>
      </c>
      <c r="G775" s="39" t="s">
        <v>35</v>
      </c>
      <c r="H775" s="39" t="str">
        <f t="shared" si="109"/>
        <v>6105AK124-6200-CSTD-0010</v>
      </c>
      <c r="I775" s="39" t="str">
        <f t="shared" si="113"/>
        <v>Q24050972-03-6200-C-STD-0010</v>
      </c>
      <c r="J775" s="39"/>
      <c r="K775" s="33" t="str">
        <f>VLOOKUP(C775,'PPE WBS Codes'!$E$3:$F$79,2,0)</f>
        <v>On-Site Power Supply and Transmission</v>
      </c>
      <c r="L775" s="39" t="s">
        <v>1254</v>
      </c>
      <c r="M775" s="39" t="s">
        <v>1355</v>
      </c>
      <c r="N775" s="33" t="str">
        <f t="shared" si="110"/>
        <v>On-Site Power Supply and Transmission - Main Consumer Sub Station Yard Underground Utility Piping - Roofing and Elevated Platforms Design</v>
      </c>
      <c r="O775" s="134"/>
      <c r="P775" s="134"/>
      <c r="Q775" s="33" t="str">
        <f>IFERROR(VLOOKUP(PPE_PH1_CDDL[[#This Row],[RDMC Document Number]],[3]Docs!$B:$F,4,0),"No Placeholder Yet")</f>
        <v>RES - Reserved Placeholder</v>
      </c>
      <c r="R775" s="33" t="str">
        <f>IFERROR(VLOOKUP(PPE_PH1_CDDL[[#This Row],[RDMC Document Number]],[3]Docs!$B:$F,5,0),"No Placeholder Yet")</f>
        <v>Pending</v>
      </c>
      <c r="S775" s="137">
        <f t="shared" si="115"/>
        <v>0</v>
      </c>
      <c r="T775" s="39" t="s">
        <v>1119</v>
      </c>
      <c r="U775" s="39"/>
      <c r="V775" s="178"/>
      <c r="W775" s="39" t="s">
        <v>1310</v>
      </c>
      <c r="X775" s="39" t="s">
        <v>1355</v>
      </c>
      <c r="Y775" s="39"/>
      <c r="Z775" s="39"/>
      <c r="AA775" s="39"/>
      <c r="AB775" s="152" t="s">
        <v>3165</v>
      </c>
    </row>
    <row r="776" spans="1:28" ht="21.75" customHeight="1" x14ac:dyDescent="0.25">
      <c r="A776" s="37" t="s">
        <v>30</v>
      </c>
      <c r="B776" s="37" t="s">
        <v>31</v>
      </c>
      <c r="C776" s="39">
        <v>6200</v>
      </c>
      <c r="D776" s="162" t="s">
        <v>1169</v>
      </c>
      <c r="E776" s="39" t="s">
        <v>700</v>
      </c>
      <c r="F776" s="128" t="s">
        <v>187</v>
      </c>
      <c r="G776" s="39" t="s">
        <v>35</v>
      </c>
      <c r="H776" s="39" t="str">
        <f t="shared" si="109"/>
        <v>6105AK124-6200-CSTD-0011</v>
      </c>
      <c r="I776" s="39" t="str">
        <f t="shared" si="113"/>
        <v>Q24050972-03-6200-C-STD-0011</v>
      </c>
      <c r="J776" s="39"/>
      <c r="K776" s="33" t="str">
        <f>VLOOKUP(C776,'PPE WBS Codes'!$E$3:$F$79,2,0)</f>
        <v>On-Site Power Supply and Transmission</v>
      </c>
      <c r="L776" s="39" t="s">
        <v>1254</v>
      </c>
      <c r="M776" s="39" t="s">
        <v>1353</v>
      </c>
      <c r="N776" s="33" t="str">
        <f t="shared" si="110"/>
        <v>On-Site Power Supply and Transmission - Main Consumer Sub Station Yard Underground Utility Piping - Underground Pipe Route and Cable Bedding Design</v>
      </c>
      <c r="O776" s="134"/>
      <c r="P776" s="134"/>
      <c r="Q776" s="33" t="str">
        <f>IFERROR(VLOOKUP(PPE_PH1_CDDL[[#This Row],[RDMC Document Number]],[3]Docs!$B:$F,4,0),"No Placeholder Yet")</f>
        <v>RES - Reserved Placeholder</v>
      </c>
      <c r="R776" s="33" t="str">
        <f>IFERROR(VLOOKUP(PPE_PH1_CDDL[[#This Row],[RDMC Document Number]],[3]Docs!$B:$F,5,0),"No Placeholder Yet")</f>
        <v>Pending</v>
      </c>
      <c r="S776" s="137">
        <f t="shared" si="115"/>
        <v>0</v>
      </c>
      <c r="T776" s="39" t="s">
        <v>1119</v>
      </c>
      <c r="U776" s="39"/>
      <c r="V776" s="178"/>
      <c r="W776" s="39" t="s">
        <v>1310</v>
      </c>
      <c r="X776" s="39" t="s">
        <v>1354</v>
      </c>
      <c r="Y776" s="39"/>
      <c r="Z776" s="39"/>
      <c r="AA776" s="39"/>
      <c r="AB776" s="152" t="s">
        <v>3165</v>
      </c>
    </row>
    <row r="777" spans="1:28" ht="21.75" customHeight="1" x14ac:dyDescent="0.25">
      <c r="A777" s="37" t="s">
        <v>30</v>
      </c>
      <c r="B777" s="37" t="s">
        <v>31</v>
      </c>
      <c r="C777" s="39">
        <v>6200</v>
      </c>
      <c r="D777" s="162" t="s">
        <v>1169</v>
      </c>
      <c r="E777" s="39" t="s">
        <v>700</v>
      </c>
      <c r="F777" s="128" t="s">
        <v>213</v>
      </c>
      <c r="G777" s="39" t="s">
        <v>35</v>
      </c>
      <c r="H777" s="39" t="str">
        <f t="shared" si="109"/>
        <v>6105AK124-6200-CSTD-0012</v>
      </c>
      <c r="I777" s="39" t="str">
        <f t="shared" si="113"/>
        <v>Q24050972-03-6200-C-STD-0012</v>
      </c>
      <c r="J777" s="39"/>
      <c r="K777" s="33" t="str">
        <f>VLOOKUP(C777,'PPE WBS Codes'!$E$3:$F$79,2,0)</f>
        <v>On-Site Power Supply and Transmission</v>
      </c>
      <c r="L777" s="39" t="s">
        <v>1280</v>
      </c>
      <c r="M777" s="39" t="s">
        <v>1351</v>
      </c>
      <c r="N777" s="33" t="str">
        <f t="shared" si="110"/>
        <v>On-Site Power Supply and Transmission - Collection Sump from Bunds for Main Consumer Sub Station Yard - Bund-wall Requirements and Design</v>
      </c>
      <c r="O777" s="134"/>
      <c r="P777" s="134"/>
      <c r="Q777" s="33" t="str">
        <f>IFERROR(VLOOKUP(PPE_PH1_CDDL[[#This Row],[RDMC Document Number]],[3]Docs!$B:$F,4,0),"No Placeholder Yet")</f>
        <v>RES - Reserved Placeholder</v>
      </c>
      <c r="R777" s="33" t="str">
        <f>IFERROR(VLOOKUP(PPE_PH1_CDDL[[#This Row],[RDMC Document Number]],[3]Docs!$B:$F,5,0),"No Placeholder Yet")</f>
        <v>Pending</v>
      </c>
      <c r="S777" s="137">
        <f t="shared" si="115"/>
        <v>0</v>
      </c>
      <c r="T777" s="39" t="s">
        <v>1119</v>
      </c>
      <c r="U777" s="39"/>
      <c r="V777" s="178"/>
      <c r="W777" s="39" t="s">
        <v>1310</v>
      </c>
      <c r="X777" s="39" t="s">
        <v>1351</v>
      </c>
      <c r="Y777" s="39"/>
      <c r="Z777" s="39"/>
      <c r="AA777" s="39"/>
      <c r="AB777" s="152" t="s">
        <v>3165</v>
      </c>
    </row>
    <row r="778" spans="1:28" ht="21.75" customHeight="1" x14ac:dyDescent="0.25">
      <c r="A778" s="37" t="s">
        <v>30</v>
      </c>
      <c r="B778" s="37" t="s">
        <v>31</v>
      </c>
      <c r="C778" s="39">
        <v>6200</v>
      </c>
      <c r="D778" s="162" t="s">
        <v>1169</v>
      </c>
      <c r="E778" s="39" t="s">
        <v>700</v>
      </c>
      <c r="F778" s="128" t="s">
        <v>215</v>
      </c>
      <c r="G778" s="39" t="s">
        <v>35</v>
      </c>
      <c r="H778" s="39" t="str">
        <f t="shared" si="109"/>
        <v>6105AK124-6200-CSTD-0013</v>
      </c>
      <c r="I778" s="39" t="str">
        <f t="shared" si="113"/>
        <v>Q24050972-03-6200-C-STD-0013</v>
      </c>
      <c r="J778" s="39"/>
      <c r="K778" s="33" t="str">
        <f>VLOOKUP(C778,'PPE WBS Codes'!$E$3:$F$79,2,0)</f>
        <v>On-Site Power Supply and Transmission</v>
      </c>
      <c r="L778" s="39" t="s">
        <v>1280</v>
      </c>
      <c r="M778" s="39" t="s">
        <v>1357</v>
      </c>
      <c r="N778" s="33" t="str">
        <f t="shared" si="110"/>
        <v>On-Site Power Supply and Transmission - Collection Sump from Bunds for Main Consumer Sub Station Yard - Fire Protection System Design (Civil Works)</v>
      </c>
      <c r="O778" s="134"/>
      <c r="P778" s="134"/>
      <c r="Q778" s="33" t="str">
        <f>IFERROR(VLOOKUP(PPE_PH1_CDDL[[#This Row],[RDMC Document Number]],[3]Docs!$B:$F,4,0),"No Placeholder Yet")</f>
        <v>RES - Reserved Placeholder</v>
      </c>
      <c r="R778" s="33" t="str">
        <f>IFERROR(VLOOKUP(PPE_PH1_CDDL[[#This Row],[RDMC Document Number]],[3]Docs!$B:$F,5,0),"No Placeholder Yet")</f>
        <v>Pending</v>
      </c>
      <c r="S778" s="137">
        <f t="shared" si="115"/>
        <v>0</v>
      </c>
      <c r="T778" s="39" t="s">
        <v>1119</v>
      </c>
      <c r="U778" s="39"/>
      <c r="V778" s="178"/>
      <c r="W778" s="39" t="s">
        <v>1310</v>
      </c>
      <c r="X778" s="39" t="s">
        <v>1358</v>
      </c>
      <c r="Y778" s="39"/>
      <c r="Z778" s="39"/>
      <c r="AA778" s="39"/>
      <c r="AB778" s="152" t="s">
        <v>3165</v>
      </c>
    </row>
    <row r="779" spans="1:28" ht="21.75" customHeight="1" x14ac:dyDescent="0.25">
      <c r="A779" s="37" t="s">
        <v>30</v>
      </c>
      <c r="B779" s="37" t="s">
        <v>31</v>
      </c>
      <c r="C779" s="39">
        <v>6200</v>
      </c>
      <c r="D779" s="162" t="s">
        <v>1169</v>
      </c>
      <c r="E779" s="39" t="s">
        <v>700</v>
      </c>
      <c r="F779" s="128" t="s">
        <v>217</v>
      </c>
      <c r="G779" s="39" t="s">
        <v>35</v>
      </c>
      <c r="H779" s="39" t="str">
        <f t="shared" si="109"/>
        <v>6105AK124-6200-CSTD-0014</v>
      </c>
      <c r="I779" s="39" t="str">
        <f t="shared" si="113"/>
        <v>Q24050972-03-6200-C-STD-0014</v>
      </c>
      <c r="J779" s="39"/>
      <c r="K779" s="33" t="str">
        <f>VLOOKUP(C779,'PPE WBS Codes'!$E$3:$F$79,2,0)</f>
        <v>On-Site Power Supply and Transmission</v>
      </c>
      <c r="L779" s="39" t="s">
        <v>1280</v>
      </c>
      <c r="M779" s="39" t="s">
        <v>1352</v>
      </c>
      <c r="N779" s="33" t="str">
        <f t="shared" si="110"/>
        <v>On-Site Power Supply and Transmission - Collection Sump from Bunds for Main Consumer Sub Station Yard - Civil Construction Requirements</v>
      </c>
      <c r="O779" s="134"/>
      <c r="P779" s="134"/>
      <c r="Q779" s="33" t="str">
        <f>IFERROR(VLOOKUP(PPE_PH1_CDDL[[#This Row],[RDMC Document Number]],[3]Docs!$B:$F,4,0),"No Placeholder Yet")</f>
        <v>RES - Reserved Placeholder</v>
      </c>
      <c r="R779" s="33" t="str">
        <f>IFERROR(VLOOKUP(PPE_PH1_CDDL[[#This Row],[RDMC Document Number]],[3]Docs!$B:$F,5,0),"No Placeholder Yet")</f>
        <v>Pending</v>
      </c>
      <c r="S779" s="137">
        <f t="shared" si="115"/>
        <v>0</v>
      </c>
      <c r="T779" s="39" t="s">
        <v>1119</v>
      </c>
      <c r="U779" s="39"/>
      <c r="V779" s="178"/>
      <c r="W779" s="39" t="s">
        <v>1310</v>
      </c>
      <c r="X779" s="39" t="s">
        <v>1352</v>
      </c>
      <c r="Y779" s="39"/>
      <c r="Z779" s="39"/>
      <c r="AA779" s="39"/>
      <c r="AB779" s="152" t="s">
        <v>3165</v>
      </c>
    </row>
    <row r="780" spans="1:28" ht="21.75" customHeight="1" x14ac:dyDescent="0.25">
      <c r="A780" s="37" t="s">
        <v>30</v>
      </c>
      <c r="B780" s="37" t="s">
        <v>31</v>
      </c>
      <c r="C780" s="39">
        <v>6200</v>
      </c>
      <c r="D780" s="162" t="s">
        <v>1169</v>
      </c>
      <c r="E780" s="39" t="s">
        <v>700</v>
      </c>
      <c r="F780" s="128" t="s">
        <v>219</v>
      </c>
      <c r="G780" s="39" t="s">
        <v>35</v>
      </c>
      <c r="H780" s="39" t="str">
        <f t="shared" si="109"/>
        <v>6105AK124-6200-CSTD-0015</v>
      </c>
      <c r="I780" s="39" t="str">
        <f t="shared" si="113"/>
        <v>Q24050972-03-6200-C-STD-0015</v>
      </c>
      <c r="J780" s="39"/>
      <c r="K780" s="33" t="str">
        <f>VLOOKUP(C780,'PPE WBS Codes'!$E$3:$F$79,2,0)</f>
        <v>On-Site Power Supply and Transmission</v>
      </c>
      <c r="L780" s="39" t="s">
        <v>1280</v>
      </c>
      <c r="M780" s="39" t="s">
        <v>1353</v>
      </c>
      <c r="N780" s="33" t="str">
        <f t="shared" si="110"/>
        <v>On-Site Power Supply and Transmission - Collection Sump from Bunds for Main Consumer Sub Station Yard - Underground Pipe Route and Cable Bedding Design</v>
      </c>
      <c r="O780" s="134"/>
      <c r="P780" s="134"/>
      <c r="Q780" s="33" t="str">
        <f>IFERROR(VLOOKUP(PPE_PH1_CDDL[[#This Row],[RDMC Document Number]],[3]Docs!$B:$F,4,0),"No Placeholder Yet")</f>
        <v>RES - Reserved Placeholder</v>
      </c>
      <c r="R780" s="33" t="str">
        <f>IFERROR(VLOOKUP(PPE_PH1_CDDL[[#This Row],[RDMC Document Number]],[3]Docs!$B:$F,5,0),"No Placeholder Yet")</f>
        <v>Pending</v>
      </c>
      <c r="S780" s="137">
        <f t="shared" si="115"/>
        <v>0</v>
      </c>
      <c r="T780" s="39" t="s">
        <v>1119</v>
      </c>
      <c r="U780" s="39"/>
      <c r="V780" s="178"/>
      <c r="W780" s="39" t="s">
        <v>1310</v>
      </c>
      <c r="X780" s="39" t="s">
        <v>1354</v>
      </c>
      <c r="Y780" s="39"/>
      <c r="Z780" s="39"/>
      <c r="AA780" s="39"/>
      <c r="AB780" s="152" t="s">
        <v>3165</v>
      </c>
    </row>
    <row r="781" spans="1:28" ht="21.75" customHeight="1" x14ac:dyDescent="0.25">
      <c r="A781" s="37" t="s">
        <v>30</v>
      </c>
      <c r="B781" s="37" t="s">
        <v>31</v>
      </c>
      <c r="C781" s="39">
        <v>6200</v>
      </c>
      <c r="D781" s="162" t="s">
        <v>1169</v>
      </c>
      <c r="E781" s="39" t="s">
        <v>700</v>
      </c>
      <c r="F781" s="128" t="s">
        <v>88</v>
      </c>
      <c r="G781" s="39" t="s">
        <v>35</v>
      </c>
      <c r="H781" s="39" t="str">
        <f t="shared" si="109"/>
        <v>6105AK124-6200-CSTD-0016</v>
      </c>
      <c r="I781" s="39" t="str">
        <f t="shared" si="113"/>
        <v>Q24050972-03-6200-C-STD-0016</v>
      </c>
      <c r="J781" s="39"/>
      <c r="K781" s="33" t="str">
        <f>VLOOKUP(C781,'PPE WBS Codes'!$E$3:$F$79,2,0)</f>
        <v>On-Site Power Supply and Transmission</v>
      </c>
      <c r="L781" s="39" t="s">
        <v>1282</v>
      </c>
      <c r="M781" s="39" t="s">
        <v>1353</v>
      </c>
      <c r="N781" s="33" t="str">
        <f t="shared" si="110"/>
        <v>On-Site Power Supply and Transmission - Cable Racks and Trays for Main Consumer Sub Station Yard - Underground Pipe Route and Cable Bedding Design</v>
      </c>
      <c r="O781" s="134"/>
      <c r="P781" s="134"/>
      <c r="Q781" s="33" t="str">
        <f>IFERROR(VLOOKUP(PPE_PH1_CDDL[[#This Row],[RDMC Document Number]],[3]Docs!$B:$F,4,0),"No Placeholder Yet")</f>
        <v>RES - Reserved Placeholder</v>
      </c>
      <c r="R781" s="33" t="str">
        <f>IFERROR(VLOOKUP(PPE_PH1_CDDL[[#This Row],[RDMC Document Number]],[3]Docs!$B:$F,5,0),"No Placeholder Yet")</f>
        <v>Pending</v>
      </c>
      <c r="S781" s="137">
        <f t="shared" si="115"/>
        <v>0</v>
      </c>
      <c r="T781" s="39" t="s">
        <v>1119</v>
      </c>
      <c r="U781" s="39"/>
      <c r="V781" s="178"/>
      <c r="W781" s="39" t="s">
        <v>1310</v>
      </c>
      <c r="X781" s="39" t="s">
        <v>1354</v>
      </c>
      <c r="Y781" s="39"/>
      <c r="Z781" s="39"/>
      <c r="AA781" s="39"/>
      <c r="AB781" s="152" t="s">
        <v>3165</v>
      </c>
    </row>
    <row r="782" spans="1:28" ht="21.75" customHeight="1" x14ac:dyDescent="0.25">
      <c r="A782" s="37" t="s">
        <v>30</v>
      </c>
      <c r="B782" s="37" t="s">
        <v>31</v>
      </c>
      <c r="C782" s="39">
        <v>6200</v>
      </c>
      <c r="D782" s="162" t="s">
        <v>1169</v>
      </c>
      <c r="E782" s="39" t="s">
        <v>700</v>
      </c>
      <c r="F782" s="128" t="s">
        <v>143</v>
      </c>
      <c r="G782" s="39" t="s">
        <v>35</v>
      </c>
      <c r="H782" s="39" t="str">
        <f t="shared" si="109"/>
        <v>6105AK124-6200-CSTD-0017</v>
      </c>
      <c r="I782" s="39" t="str">
        <f t="shared" si="113"/>
        <v>Q24050972-03-6200-C-STD-0017</v>
      </c>
      <c r="J782" s="39"/>
      <c r="K782" s="33" t="str">
        <f>VLOOKUP(C782,'PPE WBS Codes'!$E$3:$F$79,2,0)</f>
        <v>On-Site Power Supply and Transmission</v>
      </c>
      <c r="L782" s="39" t="s">
        <v>1315</v>
      </c>
      <c r="M782" s="39" t="s">
        <v>1352</v>
      </c>
      <c r="N782" s="33" t="str">
        <f t="shared" si="110"/>
        <v>On-Site Power Supply and Transmission - Cable Trench and Tunnels for Main Consumer Sub Station Yard - Civil Construction Requirements</v>
      </c>
      <c r="O782" s="134"/>
      <c r="P782" s="134"/>
      <c r="Q782" s="33" t="str">
        <f>IFERROR(VLOOKUP(PPE_PH1_CDDL[[#This Row],[RDMC Document Number]],[3]Docs!$B:$F,4,0),"No Placeholder Yet")</f>
        <v>RES - Reserved Placeholder</v>
      </c>
      <c r="R782" s="33" t="str">
        <f>IFERROR(VLOOKUP(PPE_PH1_CDDL[[#This Row],[RDMC Document Number]],[3]Docs!$B:$F,5,0),"No Placeholder Yet")</f>
        <v>Pending</v>
      </c>
      <c r="S782" s="137">
        <f t="shared" si="115"/>
        <v>0</v>
      </c>
      <c r="T782" s="39" t="s">
        <v>1119</v>
      </c>
      <c r="U782" s="39"/>
      <c r="V782" s="178"/>
      <c r="W782" s="39" t="s">
        <v>1310</v>
      </c>
      <c r="X782" s="39" t="s">
        <v>1352</v>
      </c>
      <c r="Y782" s="39"/>
      <c r="Z782" s="39"/>
      <c r="AA782" s="39"/>
      <c r="AB782" s="152" t="s">
        <v>3165</v>
      </c>
    </row>
    <row r="783" spans="1:28" ht="21.75" customHeight="1" x14ac:dyDescent="0.25">
      <c r="A783" s="37" t="s">
        <v>30</v>
      </c>
      <c r="B783" s="37" t="s">
        <v>31</v>
      </c>
      <c r="C783" s="39">
        <v>6200</v>
      </c>
      <c r="D783" s="162" t="s">
        <v>1169</v>
      </c>
      <c r="E783" s="39" t="s">
        <v>700</v>
      </c>
      <c r="F783" s="128" t="s">
        <v>223</v>
      </c>
      <c r="G783" s="39" t="s">
        <v>35</v>
      </c>
      <c r="H783" s="39" t="str">
        <f t="shared" si="109"/>
        <v>6105AK124-6200-CSTD-0018</v>
      </c>
      <c r="I783" s="39" t="str">
        <f t="shared" si="113"/>
        <v>Q24050972-03-6200-C-STD-0018</v>
      </c>
      <c r="J783" s="39"/>
      <c r="K783" s="33" t="str">
        <f>VLOOKUP(C783,'PPE WBS Codes'!$E$3:$F$79,2,0)</f>
        <v>On-Site Power Supply and Transmission</v>
      </c>
      <c r="L783" s="39" t="s">
        <v>1315</v>
      </c>
      <c r="M783" s="39" t="s">
        <v>1353</v>
      </c>
      <c r="N783" s="33" t="str">
        <f t="shared" si="110"/>
        <v>On-Site Power Supply and Transmission - Cable Trench and Tunnels for Main Consumer Sub Station Yard - Underground Pipe Route and Cable Bedding Design</v>
      </c>
      <c r="O783" s="134"/>
      <c r="P783" s="134"/>
      <c r="Q783" s="33" t="str">
        <f>IFERROR(VLOOKUP(PPE_PH1_CDDL[[#This Row],[RDMC Document Number]],[3]Docs!$B:$F,4,0),"No Placeholder Yet")</f>
        <v>RES - Reserved Placeholder</v>
      </c>
      <c r="R783" s="33" t="str">
        <f>IFERROR(VLOOKUP(PPE_PH1_CDDL[[#This Row],[RDMC Document Number]],[3]Docs!$B:$F,5,0),"No Placeholder Yet")</f>
        <v>Pending</v>
      </c>
      <c r="S783" s="137">
        <f t="shared" si="115"/>
        <v>0</v>
      </c>
      <c r="T783" s="39" t="s">
        <v>1119</v>
      </c>
      <c r="U783" s="39"/>
      <c r="V783" s="178"/>
      <c r="W783" s="39" t="s">
        <v>1310</v>
      </c>
      <c r="X783" s="39" t="s">
        <v>1354</v>
      </c>
      <c r="Y783" s="39"/>
      <c r="Z783" s="39"/>
      <c r="AA783" s="39"/>
      <c r="AB783" s="152" t="s">
        <v>3165</v>
      </c>
    </row>
    <row r="784" spans="1:28" ht="21.75" customHeight="1" x14ac:dyDescent="0.25">
      <c r="A784" s="37" t="s">
        <v>30</v>
      </c>
      <c r="B784" s="37" t="s">
        <v>31</v>
      </c>
      <c r="C784" s="39">
        <v>6200</v>
      </c>
      <c r="D784" s="162" t="s">
        <v>1169</v>
      </c>
      <c r="E784" s="39" t="s">
        <v>700</v>
      </c>
      <c r="F784" s="128" t="s">
        <v>150</v>
      </c>
      <c r="G784" s="39" t="s">
        <v>35</v>
      </c>
      <c r="H784" s="39" t="str">
        <f t="shared" si="109"/>
        <v>6105AK124-6200-CSTD-0019</v>
      </c>
      <c r="I784" s="39" t="str">
        <f t="shared" si="113"/>
        <v>Q24050972-03-6200-C-STD-0019</v>
      </c>
      <c r="J784" s="39"/>
      <c r="K784" s="33" t="str">
        <f>VLOOKUP(C784,'PPE WBS Codes'!$E$3:$F$79,2,0)</f>
        <v>On-Site Power Supply and Transmission</v>
      </c>
      <c r="L784" s="39" t="s">
        <v>1284</v>
      </c>
      <c r="M784" s="39" t="s">
        <v>1353</v>
      </c>
      <c r="N784" s="33" t="str">
        <f t="shared" si="110"/>
        <v>On-Site Power Supply and Transmission - Perimeter Fencing and Access Control for Main Consumer Sub Station Yard - Underground Pipe Route and Cable Bedding Design</v>
      </c>
      <c r="O784" s="134"/>
      <c r="P784" s="134"/>
      <c r="Q784" s="33" t="str">
        <f>IFERROR(VLOOKUP(PPE_PH1_CDDL[[#This Row],[RDMC Document Number]],[3]Docs!$B:$F,4,0),"No Placeholder Yet")</f>
        <v>RES - Reserved Placeholder</v>
      </c>
      <c r="R784" s="33" t="str">
        <f>IFERROR(VLOOKUP(PPE_PH1_CDDL[[#This Row],[RDMC Document Number]],[3]Docs!$B:$F,5,0),"No Placeholder Yet")</f>
        <v>Pending</v>
      </c>
      <c r="S784" s="137">
        <f t="shared" si="115"/>
        <v>0</v>
      </c>
      <c r="T784" s="39" t="s">
        <v>1119</v>
      </c>
      <c r="U784" s="39"/>
      <c r="V784" s="178"/>
      <c r="W784" s="39" t="s">
        <v>1310</v>
      </c>
      <c r="X784" s="39" t="s">
        <v>1354</v>
      </c>
      <c r="Y784" s="39"/>
      <c r="Z784" s="39"/>
      <c r="AA784" s="39"/>
      <c r="AB784" s="152" t="s">
        <v>3165</v>
      </c>
    </row>
    <row r="785" spans="1:28" ht="21.75" customHeight="1" x14ac:dyDescent="0.25">
      <c r="A785" s="37" t="s">
        <v>30</v>
      </c>
      <c r="B785" s="37" t="s">
        <v>31</v>
      </c>
      <c r="C785" s="39">
        <v>6200</v>
      </c>
      <c r="D785" s="162" t="s">
        <v>1169</v>
      </c>
      <c r="E785" s="39" t="s">
        <v>700</v>
      </c>
      <c r="F785" s="128" t="s">
        <v>226</v>
      </c>
      <c r="G785" s="39" t="s">
        <v>35</v>
      </c>
      <c r="H785" s="39" t="str">
        <f t="shared" si="109"/>
        <v>6105AK124-6200-CSTD-0020</v>
      </c>
      <c r="I785" s="39" t="str">
        <f t="shared" si="113"/>
        <v>Q24050972-03-6200-C-STD-0020</v>
      </c>
      <c r="J785" s="39"/>
      <c r="K785" s="33" t="str">
        <f>VLOOKUP(C785,'PPE WBS Codes'!$E$3:$F$79,2,0)</f>
        <v>On-Site Power Supply and Transmission</v>
      </c>
      <c r="L785" s="39" t="s">
        <v>1285</v>
      </c>
      <c r="M785" s="39" t="s">
        <v>1352</v>
      </c>
      <c r="N785" s="33" t="str">
        <f t="shared" si="110"/>
        <v>On-Site Power Supply and Transmission - Small Power and Lighting  for Main Consumer Sub Station Yard - Civil Construction Requirements</v>
      </c>
      <c r="O785" s="134"/>
      <c r="P785" s="134"/>
      <c r="Q785" s="33" t="str">
        <f>IFERROR(VLOOKUP(PPE_PH1_CDDL[[#This Row],[RDMC Document Number]],[3]Docs!$B:$F,4,0),"No Placeholder Yet")</f>
        <v>RES - Reserved Placeholder</v>
      </c>
      <c r="R785" s="33" t="str">
        <f>IFERROR(VLOOKUP(PPE_PH1_CDDL[[#This Row],[RDMC Document Number]],[3]Docs!$B:$F,5,0),"No Placeholder Yet")</f>
        <v>Pending</v>
      </c>
      <c r="S785" s="137">
        <f t="shared" si="115"/>
        <v>0</v>
      </c>
      <c r="T785" s="39" t="s">
        <v>1119</v>
      </c>
      <c r="U785" s="39"/>
      <c r="V785" s="178"/>
      <c r="W785" s="39" t="s">
        <v>1310</v>
      </c>
      <c r="X785" s="39" t="s">
        <v>1352</v>
      </c>
      <c r="Y785" s="39"/>
      <c r="Z785" s="39"/>
      <c r="AA785" s="39"/>
      <c r="AB785" s="152" t="s">
        <v>3165</v>
      </c>
    </row>
    <row r="786" spans="1:28" ht="21.75" customHeight="1" x14ac:dyDescent="0.25">
      <c r="A786" s="37" t="s">
        <v>30</v>
      </c>
      <c r="B786" s="37" t="s">
        <v>31</v>
      </c>
      <c r="C786" s="39">
        <v>6200</v>
      </c>
      <c r="D786" s="162" t="s">
        <v>1169</v>
      </c>
      <c r="E786" s="39" t="s">
        <v>700</v>
      </c>
      <c r="F786" s="128" t="s">
        <v>228</v>
      </c>
      <c r="G786" s="39" t="s">
        <v>35</v>
      </c>
      <c r="H786" s="39" t="str">
        <f t="shared" si="109"/>
        <v>6105AK124-6200-CSTD-0021</v>
      </c>
      <c r="I786" s="39" t="str">
        <f t="shared" si="113"/>
        <v>Q24050972-03-6200-C-STD-0021</v>
      </c>
      <c r="J786" s="39"/>
      <c r="K786" s="33" t="str">
        <f>VLOOKUP(C786,'PPE WBS Codes'!$E$3:$F$79,2,0)</f>
        <v>On-Site Power Supply and Transmission</v>
      </c>
      <c r="L786" s="39" t="s">
        <v>1285</v>
      </c>
      <c r="M786" s="39" t="s">
        <v>1353</v>
      </c>
      <c r="N786" s="33" t="str">
        <f t="shared" si="110"/>
        <v>On-Site Power Supply and Transmission - Small Power and Lighting  for Main Consumer Sub Station Yard - Underground Pipe Route and Cable Bedding Design</v>
      </c>
      <c r="O786" s="134"/>
      <c r="P786" s="134"/>
      <c r="Q786" s="33" t="str">
        <f>IFERROR(VLOOKUP(PPE_PH1_CDDL[[#This Row],[RDMC Document Number]],[3]Docs!$B:$F,4,0),"No Placeholder Yet")</f>
        <v>RES - Reserved Placeholder</v>
      </c>
      <c r="R786" s="33" t="str">
        <f>IFERROR(VLOOKUP(PPE_PH1_CDDL[[#This Row],[RDMC Document Number]],[3]Docs!$B:$F,5,0),"No Placeholder Yet")</f>
        <v>Pending</v>
      </c>
      <c r="S786" s="137">
        <f t="shared" si="115"/>
        <v>0</v>
      </c>
      <c r="T786" s="39" t="s">
        <v>1119</v>
      </c>
      <c r="U786" s="39"/>
      <c r="V786" s="178"/>
      <c r="W786" s="39" t="s">
        <v>1310</v>
      </c>
      <c r="X786" s="39" t="s">
        <v>1359</v>
      </c>
      <c r="Y786" s="39"/>
      <c r="Z786" s="39"/>
      <c r="AA786" s="39"/>
      <c r="AB786" s="152" t="s">
        <v>3165</v>
      </c>
    </row>
    <row r="787" spans="1:28" ht="21.75" customHeight="1" x14ac:dyDescent="0.25">
      <c r="A787" s="37" t="s">
        <v>30</v>
      </c>
      <c r="B787" s="37" t="s">
        <v>31</v>
      </c>
      <c r="C787" s="39">
        <v>6200</v>
      </c>
      <c r="D787" s="162" t="s">
        <v>1169</v>
      </c>
      <c r="E787" s="39" t="s">
        <v>700</v>
      </c>
      <c r="F787" s="128" t="s">
        <v>231</v>
      </c>
      <c r="G787" s="39" t="s">
        <v>35</v>
      </c>
      <c r="H787" s="39" t="str">
        <f t="shared" si="109"/>
        <v>6105AK124-6200-CSTD-0022</v>
      </c>
      <c r="I787" s="39" t="str">
        <f t="shared" si="113"/>
        <v>Q24050972-03-6200-C-STD-0022</v>
      </c>
      <c r="J787" s="39"/>
      <c r="K787" s="33" t="str">
        <f>VLOOKUP(C787,'PPE WBS Codes'!$E$3:$F$79,2,0)</f>
        <v>On-Site Power Supply and Transmission</v>
      </c>
      <c r="L787" s="39" t="s">
        <v>1255</v>
      </c>
      <c r="M787" s="39" t="s">
        <v>1352</v>
      </c>
      <c r="N787" s="33" t="str">
        <f t="shared" si="110"/>
        <v>On-Site Power Supply and Transmission -  Control Room and Ablution Facilities for Main Consumer Sub Station Yard - Civil Construction Requirements</v>
      </c>
      <c r="O787" s="134"/>
      <c r="P787" s="134"/>
      <c r="Q787" s="33" t="str">
        <f>IFERROR(VLOOKUP(PPE_PH1_CDDL[[#This Row],[RDMC Document Number]],[3]Docs!$B:$F,4,0),"No Placeholder Yet")</f>
        <v>RES - Reserved Placeholder</v>
      </c>
      <c r="R787" s="33" t="str">
        <f>IFERROR(VLOOKUP(PPE_PH1_CDDL[[#This Row],[RDMC Document Number]],[3]Docs!$B:$F,5,0),"No Placeholder Yet")</f>
        <v>Pending</v>
      </c>
      <c r="S787" s="137">
        <f t="shared" si="115"/>
        <v>0</v>
      </c>
      <c r="T787" s="39" t="s">
        <v>1119</v>
      </c>
      <c r="U787" s="39"/>
      <c r="V787" s="178"/>
      <c r="W787" s="39" t="s">
        <v>1310</v>
      </c>
      <c r="X787" s="39" t="s">
        <v>1352</v>
      </c>
      <c r="Y787" s="39"/>
      <c r="Z787" s="39"/>
      <c r="AA787" s="39"/>
      <c r="AB787" s="152" t="s">
        <v>3165</v>
      </c>
    </row>
    <row r="788" spans="1:28" ht="21.75" customHeight="1" x14ac:dyDescent="0.25">
      <c r="A788" s="37" t="s">
        <v>30</v>
      </c>
      <c r="B788" s="37" t="s">
        <v>31</v>
      </c>
      <c r="C788" s="39">
        <v>6200</v>
      </c>
      <c r="D788" s="162" t="s">
        <v>1169</v>
      </c>
      <c r="E788" s="39" t="s">
        <v>700</v>
      </c>
      <c r="F788" s="128" t="s">
        <v>234</v>
      </c>
      <c r="G788" s="39" t="s">
        <v>35</v>
      </c>
      <c r="H788" s="39" t="str">
        <f t="shared" si="109"/>
        <v>6105AK124-6200-CSTD-0023</v>
      </c>
      <c r="I788" s="39" t="str">
        <f t="shared" si="113"/>
        <v>Q24050972-03-6200-C-STD-0023</v>
      </c>
      <c r="J788" s="39"/>
      <c r="K788" s="33" t="str">
        <f>VLOOKUP(C788,'PPE WBS Codes'!$E$3:$F$79,2,0)</f>
        <v>On-Site Power Supply and Transmission</v>
      </c>
      <c r="L788" s="39" t="s">
        <v>1255</v>
      </c>
      <c r="M788" s="39" t="s">
        <v>1355</v>
      </c>
      <c r="N788" s="33" t="str">
        <f t="shared" si="110"/>
        <v>On-Site Power Supply and Transmission -  Control Room and Ablution Facilities for Main Consumer Sub Station Yard - Roofing and Elevated Platforms Design</v>
      </c>
      <c r="O788" s="134"/>
      <c r="P788" s="134"/>
      <c r="Q788" s="33" t="str">
        <f>IFERROR(VLOOKUP(PPE_PH1_CDDL[[#This Row],[RDMC Document Number]],[3]Docs!$B:$F,4,0),"No Placeholder Yet")</f>
        <v>RES - Reserved Placeholder</v>
      </c>
      <c r="R788" s="33" t="str">
        <f>IFERROR(VLOOKUP(PPE_PH1_CDDL[[#This Row],[RDMC Document Number]],[3]Docs!$B:$F,5,0),"No Placeholder Yet")</f>
        <v>Pending</v>
      </c>
      <c r="S788" s="137">
        <f t="shared" si="115"/>
        <v>0</v>
      </c>
      <c r="T788" s="39" t="s">
        <v>1119</v>
      </c>
      <c r="U788" s="39"/>
      <c r="V788" s="178"/>
      <c r="W788" s="39" t="s">
        <v>1310</v>
      </c>
      <c r="X788" s="39" t="s">
        <v>1355</v>
      </c>
      <c r="Y788" s="39"/>
      <c r="Z788" s="39"/>
      <c r="AA788" s="39"/>
      <c r="AB788" s="152" t="s">
        <v>3165</v>
      </c>
    </row>
    <row r="789" spans="1:28" ht="21.75" customHeight="1" x14ac:dyDescent="0.25">
      <c r="A789" s="37" t="s">
        <v>30</v>
      </c>
      <c r="B789" s="37" t="s">
        <v>31</v>
      </c>
      <c r="C789" s="39">
        <v>6200</v>
      </c>
      <c r="D789" s="162" t="s">
        <v>1169</v>
      </c>
      <c r="E789" s="39" t="s">
        <v>700</v>
      </c>
      <c r="F789" s="128" t="s">
        <v>236</v>
      </c>
      <c r="G789" s="39" t="s">
        <v>35</v>
      </c>
      <c r="H789" s="39" t="str">
        <f t="shared" si="109"/>
        <v>6105AK124-6200-CSTD-0024</v>
      </c>
      <c r="I789" s="39" t="str">
        <f t="shared" si="113"/>
        <v>Q24050972-03-6200-C-STD-0024</v>
      </c>
      <c r="J789" s="39"/>
      <c r="K789" s="33" t="str">
        <f>VLOOKUP(C789,'PPE WBS Codes'!$E$3:$F$79,2,0)</f>
        <v>On-Site Power Supply and Transmission</v>
      </c>
      <c r="L789" s="39" t="s">
        <v>1255</v>
      </c>
      <c r="M789" s="39" t="s">
        <v>1353</v>
      </c>
      <c r="N789" s="33" t="str">
        <f t="shared" si="110"/>
        <v>On-Site Power Supply and Transmission -  Control Room and Ablution Facilities for Main Consumer Sub Station Yard - Underground Pipe Route and Cable Bedding Design</v>
      </c>
      <c r="O789" s="134"/>
      <c r="P789" s="134"/>
      <c r="Q789" s="33" t="str">
        <f>IFERROR(VLOOKUP(PPE_PH1_CDDL[[#This Row],[RDMC Document Number]],[3]Docs!$B:$F,4,0),"No Placeholder Yet")</f>
        <v>RES - Reserved Placeholder</v>
      </c>
      <c r="R789" s="33" t="str">
        <f>IFERROR(VLOOKUP(PPE_PH1_CDDL[[#This Row],[RDMC Document Number]],[3]Docs!$B:$F,5,0),"No Placeholder Yet")</f>
        <v>Pending</v>
      </c>
      <c r="S789" s="137">
        <f t="shared" si="115"/>
        <v>0</v>
      </c>
      <c r="T789" s="39" t="s">
        <v>1119</v>
      </c>
      <c r="U789" s="39"/>
      <c r="V789" s="178"/>
      <c r="W789" s="39" t="s">
        <v>1310</v>
      </c>
      <c r="X789" s="39" t="s">
        <v>1359</v>
      </c>
      <c r="Y789" s="39"/>
      <c r="Z789" s="39"/>
      <c r="AA789" s="39"/>
      <c r="AB789" s="152" t="s">
        <v>3165</v>
      </c>
    </row>
    <row r="790" spans="1:28" ht="21.75" customHeight="1" x14ac:dyDescent="0.25">
      <c r="A790" s="37" t="s">
        <v>30</v>
      </c>
      <c r="B790" s="37" t="s">
        <v>31</v>
      </c>
      <c r="C790" s="39">
        <v>6200</v>
      </c>
      <c r="D790" s="162" t="s">
        <v>1169</v>
      </c>
      <c r="E790" s="39" t="s">
        <v>700</v>
      </c>
      <c r="F790" s="128" t="s">
        <v>238</v>
      </c>
      <c r="G790" s="39" t="s">
        <v>35</v>
      </c>
      <c r="H790" s="39" t="str">
        <f t="shared" si="109"/>
        <v>6105AK124-6200-CSTD-0025</v>
      </c>
      <c r="I790" s="39" t="str">
        <f t="shared" si="113"/>
        <v>Q24050972-03-6200-C-STD-0025</v>
      </c>
      <c r="J790" s="39"/>
      <c r="K790" s="33" t="str">
        <f>VLOOKUP(C790,'PPE WBS Codes'!$E$3:$F$79,2,0)</f>
        <v>On-Site Power Supply and Transmission</v>
      </c>
      <c r="L790" s="39" t="s">
        <v>1326</v>
      </c>
      <c r="M790" s="39" t="s">
        <v>1357</v>
      </c>
      <c r="N790" s="33" t="str">
        <f t="shared" si="110"/>
        <v>On-Site Power Supply and Transmission - Fire Protection and Detection System for Main Consumer Sub Station Yard - Fire Protection System Design (Civil Works)</v>
      </c>
      <c r="O790" s="134"/>
      <c r="P790" s="134"/>
      <c r="Q790" s="33" t="str">
        <f>IFERROR(VLOOKUP(PPE_PH1_CDDL[[#This Row],[RDMC Document Number]],[3]Docs!$B:$F,4,0),"No Placeholder Yet")</f>
        <v>RES - Reserved Placeholder</v>
      </c>
      <c r="R790" s="33" t="str">
        <f>IFERROR(VLOOKUP(PPE_PH1_CDDL[[#This Row],[RDMC Document Number]],[3]Docs!$B:$F,5,0),"No Placeholder Yet")</f>
        <v>Pending</v>
      </c>
      <c r="S790" s="137">
        <f t="shared" si="115"/>
        <v>0</v>
      </c>
      <c r="T790" s="39" t="s">
        <v>1119</v>
      </c>
      <c r="U790" s="39"/>
      <c r="V790" s="178"/>
      <c r="W790" s="39" t="s">
        <v>1310</v>
      </c>
      <c r="X790" s="39" t="s">
        <v>1358</v>
      </c>
      <c r="Y790" s="39"/>
      <c r="Z790" s="39"/>
      <c r="AA790" s="39"/>
      <c r="AB790" s="152" t="s">
        <v>3165</v>
      </c>
    </row>
    <row r="791" spans="1:28" ht="21.75" customHeight="1" x14ac:dyDescent="0.25">
      <c r="A791" s="37" t="s">
        <v>30</v>
      </c>
      <c r="B791" s="37" t="s">
        <v>31</v>
      </c>
      <c r="C791" s="39">
        <v>6200</v>
      </c>
      <c r="D791" s="162" t="s">
        <v>1169</v>
      </c>
      <c r="E791" s="39" t="s">
        <v>700</v>
      </c>
      <c r="F791" s="128" t="s">
        <v>240</v>
      </c>
      <c r="G791" s="39" t="s">
        <v>35</v>
      </c>
      <c r="H791" s="39" t="str">
        <f t="shared" si="109"/>
        <v>6105AK124-6200-CSTD-0026</v>
      </c>
      <c r="I791" s="39" t="str">
        <f t="shared" si="113"/>
        <v>Q24050972-03-6200-C-STD-0026</v>
      </c>
      <c r="J791" s="39"/>
      <c r="K791" s="33" t="str">
        <f>VLOOKUP(C791,'PPE WBS Codes'!$E$3:$F$79,2,0)</f>
        <v>On-Site Power Supply and Transmission</v>
      </c>
      <c r="L791" s="39" t="s">
        <v>1326</v>
      </c>
      <c r="M791" s="39" t="s">
        <v>1352</v>
      </c>
      <c r="N791" s="33" t="str">
        <f t="shared" si="110"/>
        <v>On-Site Power Supply and Transmission - Fire Protection and Detection System for Main Consumer Sub Station Yard - Civil Construction Requirements</v>
      </c>
      <c r="O791" s="134"/>
      <c r="P791" s="134"/>
      <c r="Q791" s="33" t="str">
        <f>IFERROR(VLOOKUP(PPE_PH1_CDDL[[#This Row],[RDMC Document Number]],[3]Docs!$B:$F,4,0),"No Placeholder Yet")</f>
        <v>RES - Reserved Placeholder</v>
      </c>
      <c r="R791" s="33" t="str">
        <f>IFERROR(VLOOKUP(PPE_PH1_CDDL[[#This Row],[RDMC Document Number]],[3]Docs!$B:$F,5,0),"No Placeholder Yet")</f>
        <v>Pending</v>
      </c>
      <c r="S791" s="137">
        <f t="shared" si="115"/>
        <v>0</v>
      </c>
      <c r="T791" s="39" t="s">
        <v>1119</v>
      </c>
      <c r="U791" s="39"/>
      <c r="V791" s="178"/>
      <c r="W791" s="39" t="s">
        <v>1310</v>
      </c>
      <c r="X791" s="39" t="s">
        <v>1352</v>
      </c>
      <c r="Y791" s="39"/>
      <c r="Z791" s="39"/>
      <c r="AA791" s="39"/>
      <c r="AB791" s="152" t="s">
        <v>3165</v>
      </c>
    </row>
    <row r="792" spans="1:28" ht="21.75" customHeight="1" x14ac:dyDescent="0.25">
      <c r="A792" s="37" t="s">
        <v>30</v>
      </c>
      <c r="B792" s="37" t="s">
        <v>31</v>
      </c>
      <c r="C792" s="39">
        <v>6200</v>
      </c>
      <c r="D792" s="39" t="s">
        <v>52</v>
      </c>
      <c r="E792" s="39" t="s">
        <v>1266</v>
      </c>
      <c r="F792" s="128" t="s">
        <v>50</v>
      </c>
      <c r="G792" s="39" t="s">
        <v>35</v>
      </c>
      <c r="H792" s="39" t="str">
        <f t="shared" si="109"/>
        <v>6105AK124-6200-ECAL-0004</v>
      </c>
      <c r="I792" s="39" t="str">
        <f t="shared" si="113"/>
        <v>Q24050972-03-6200-E-CAL-0004</v>
      </c>
      <c r="J792" s="39"/>
      <c r="K792" s="33" t="str">
        <f>VLOOKUP(C792,'PPE WBS Codes'!$E$3:$F$79,2,0)</f>
        <v>On-Site Power Supply and Transmission</v>
      </c>
      <c r="L792" s="39" t="s">
        <v>1287</v>
      </c>
      <c r="M792" s="39" t="s">
        <v>1360</v>
      </c>
      <c r="N792" s="33" t="str">
        <f t="shared" si="110"/>
        <v>On-Site Power Supply and Transmission - Terrace Roads and Access-ways for Main Consumer SS - Conductor Sag and Tension Plan</v>
      </c>
      <c r="O792" s="134"/>
      <c r="P792" s="134"/>
      <c r="Q792" s="33" t="str">
        <f>IFERROR(VLOOKUP(PPE_PH1_CDDL[[#This Row],[RDMC Document Number]],[3]Docs!$B:$F,4,0),"No Placeholder Yet")</f>
        <v>RES - Reserved Placeholder</v>
      </c>
      <c r="R792" s="33" t="str">
        <f>IFERROR(VLOOKUP(PPE_PH1_CDDL[[#This Row],[RDMC Document Number]],[3]Docs!$B:$F,5,0),"No Placeholder Yet")</f>
        <v>Pending</v>
      </c>
      <c r="S792" s="137">
        <f t="shared" ref="S792:S800" si="116">IF(AND(O792&lt;&gt;"",P792&lt;&gt;"",R792="Approved"),100%,
 IF(AND(O792&lt;&gt;"",P792&lt;&gt;""),66.67%,
 IF(O792&lt;&gt;"",33.33%,
 0)))</f>
        <v>0</v>
      </c>
      <c r="T792" s="39" t="s">
        <v>1119</v>
      </c>
      <c r="U792" s="39"/>
      <c r="V792" s="178"/>
      <c r="W792" s="39" t="s">
        <v>1289</v>
      </c>
      <c r="X792" s="39" t="s">
        <v>1360</v>
      </c>
      <c r="Y792" s="39"/>
      <c r="Z792" s="39"/>
      <c r="AA792" s="39"/>
      <c r="AB792" s="152" t="s">
        <v>3165</v>
      </c>
    </row>
    <row r="793" spans="1:28" ht="21.75" customHeight="1" x14ac:dyDescent="0.25">
      <c r="A793" s="37" t="s">
        <v>30</v>
      </c>
      <c r="B793" s="37" t="s">
        <v>31</v>
      </c>
      <c r="C793" s="39">
        <v>6200</v>
      </c>
      <c r="D793" s="39" t="s">
        <v>52</v>
      </c>
      <c r="E793" s="39" t="s">
        <v>1266</v>
      </c>
      <c r="F793" s="128" t="s">
        <v>101</v>
      </c>
      <c r="G793" s="39" t="s">
        <v>35</v>
      </c>
      <c r="H793" s="39" t="str">
        <f t="shared" si="109"/>
        <v>6105AK124-6200-ECAL-0005</v>
      </c>
      <c r="I793" s="39" t="str">
        <f t="shared" si="113"/>
        <v>Q24050972-03-6200-E-CAL-0005</v>
      </c>
      <c r="J793" s="39"/>
      <c r="K793" s="33" t="str">
        <f>VLOOKUP(C793,'PPE WBS Codes'!$E$3:$F$79,2,0)</f>
        <v>On-Site Power Supply and Transmission</v>
      </c>
      <c r="L793" s="39" t="s">
        <v>1280</v>
      </c>
      <c r="M793" s="39" t="s">
        <v>1361</v>
      </c>
      <c r="N793" s="33" t="str">
        <f t="shared" si="110"/>
        <v>On-Site Power Supply and Transmission - Collection Sump from Bunds for Main Consumer Sub Station Yard - Cable and Conductor Sizing (incl Volt Drop Calcs)</v>
      </c>
      <c r="O793" s="134"/>
      <c r="P793" s="134"/>
      <c r="Q793" s="33" t="str">
        <f>IFERROR(VLOOKUP(PPE_PH1_CDDL[[#This Row],[RDMC Document Number]],[3]Docs!$B:$F,4,0),"No Placeholder Yet")</f>
        <v>RES - Reserved Placeholder</v>
      </c>
      <c r="R793" s="33" t="str">
        <f>IFERROR(VLOOKUP(PPE_PH1_CDDL[[#This Row],[RDMC Document Number]],[3]Docs!$B:$F,5,0),"No Placeholder Yet")</f>
        <v>Pending</v>
      </c>
      <c r="S793" s="137">
        <f t="shared" si="116"/>
        <v>0</v>
      </c>
      <c r="T793" s="39" t="s">
        <v>1119</v>
      </c>
      <c r="U793" s="39"/>
      <c r="V793" s="178"/>
      <c r="W793" s="39" t="s">
        <v>1277</v>
      </c>
      <c r="X793" s="39" t="s">
        <v>1362</v>
      </c>
      <c r="Y793" s="39"/>
      <c r="Z793" s="39"/>
      <c r="AA793" s="39"/>
      <c r="AB793" s="152" t="s">
        <v>3165</v>
      </c>
    </row>
    <row r="794" spans="1:28" ht="21.75" customHeight="1" x14ac:dyDescent="0.25">
      <c r="A794" s="37" t="s">
        <v>30</v>
      </c>
      <c r="B794" s="37" t="s">
        <v>31</v>
      </c>
      <c r="C794" s="39">
        <v>6200</v>
      </c>
      <c r="D794" s="39" t="s">
        <v>52</v>
      </c>
      <c r="E794" s="39" t="s">
        <v>1266</v>
      </c>
      <c r="F794" s="128" t="s">
        <v>161</v>
      </c>
      <c r="G794" s="39" t="s">
        <v>35</v>
      </c>
      <c r="H794" s="39" t="str">
        <f t="shared" si="109"/>
        <v>6105AK124-6200-ECAL-0006</v>
      </c>
      <c r="I794" s="39" t="str">
        <f t="shared" si="113"/>
        <v>Q24050972-03-6200-E-CAL-0006</v>
      </c>
      <c r="J794" s="39"/>
      <c r="K794" s="33" t="str">
        <f>VLOOKUP(C794,'PPE WBS Codes'!$E$3:$F$79,2,0)</f>
        <v>On-Site Power Supply and Transmission</v>
      </c>
      <c r="L794" s="39" t="s">
        <v>1319</v>
      </c>
      <c r="M794" s="39" t="s">
        <v>1361</v>
      </c>
      <c r="N794" s="33" t="str">
        <f t="shared" si="110"/>
        <v>On-Site Power Supply and Transmission - Earthing Systems for Main Consumer Sub Station Yard - Cable and Conductor Sizing (incl Volt Drop Calcs)</v>
      </c>
      <c r="O794" s="134"/>
      <c r="P794" s="134"/>
      <c r="Q794" s="33" t="str">
        <f>IFERROR(VLOOKUP(PPE_PH1_CDDL[[#This Row],[RDMC Document Number]],[3]Docs!$B:$F,4,0),"No Placeholder Yet")</f>
        <v>RES - Reserved Placeholder</v>
      </c>
      <c r="R794" s="33" t="str">
        <f>IFERROR(VLOOKUP(PPE_PH1_CDDL[[#This Row],[RDMC Document Number]],[3]Docs!$B:$F,5,0),"No Placeholder Yet")</f>
        <v>Pending</v>
      </c>
      <c r="S794" s="137">
        <f t="shared" si="116"/>
        <v>0</v>
      </c>
      <c r="T794" s="39" t="s">
        <v>1119</v>
      </c>
      <c r="U794" s="39"/>
      <c r="V794" s="178"/>
      <c r="W794" s="39" t="s">
        <v>1277</v>
      </c>
      <c r="X794" s="39" t="s">
        <v>1362</v>
      </c>
      <c r="Y794" s="39"/>
      <c r="Z794" s="39"/>
      <c r="AA794" s="39"/>
      <c r="AB794" s="152" t="s">
        <v>3165</v>
      </c>
    </row>
    <row r="795" spans="1:28" ht="21.75" customHeight="1" x14ac:dyDescent="0.25">
      <c r="A795" s="37" t="s">
        <v>30</v>
      </c>
      <c r="B795" s="37" t="s">
        <v>31</v>
      </c>
      <c r="C795" s="39">
        <v>6200</v>
      </c>
      <c r="D795" s="39" t="s">
        <v>52</v>
      </c>
      <c r="E795" s="39" t="s">
        <v>1266</v>
      </c>
      <c r="F795" s="128" t="s">
        <v>170</v>
      </c>
      <c r="G795" s="39" t="s">
        <v>35</v>
      </c>
      <c r="H795" s="39" t="str">
        <f t="shared" si="109"/>
        <v>6105AK124-6200-ECAL-0007</v>
      </c>
      <c r="I795" s="39" t="str">
        <f t="shared" si="113"/>
        <v>Q24050972-03-6200-E-CAL-0007</v>
      </c>
      <c r="J795" s="39"/>
      <c r="K795" s="33" t="str">
        <f>VLOOKUP(C795,'PPE WBS Codes'!$E$3:$F$79,2,0)</f>
        <v>On-Site Power Supply and Transmission</v>
      </c>
      <c r="L795" s="39" t="s">
        <v>1319</v>
      </c>
      <c r="M795" s="39" t="s">
        <v>1363</v>
      </c>
      <c r="N795" s="33" t="str">
        <f t="shared" si="110"/>
        <v>On-Site Power Supply and Transmission - Earthing Systems for Main Consumer Sub Station Yard - Impedance and Burn-off Calculations</v>
      </c>
      <c r="O795" s="134"/>
      <c r="P795" s="134"/>
      <c r="Q795" s="33" t="str">
        <f>IFERROR(VLOOKUP(PPE_PH1_CDDL[[#This Row],[RDMC Document Number]],[3]Docs!$B:$F,4,0),"No Placeholder Yet")</f>
        <v>RES - Reserved Placeholder</v>
      </c>
      <c r="R795" s="33" t="str">
        <f>IFERROR(VLOOKUP(PPE_PH1_CDDL[[#This Row],[RDMC Document Number]],[3]Docs!$B:$F,5,0),"No Placeholder Yet")</f>
        <v>Pending</v>
      </c>
      <c r="S795" s="137">
        <f t="shared" si="116"/>
        <v>0</v>
      </c>
      <c r="T795" s="39" t="s">
        <v>1119</v>
      </c>
      <c r="U795" s="39"/>
      <c r="V795" s="178"/>
      <c r="W795" s="39" t="s">
        <v>1277</v>
      </c>
      <c r="X795" s="39" t="s">
        <v>1363</v>
      </c>
      <c r="Y795" s="39"/>
      <c r="Z795" s="39"/>
      <c r="AA795" s="39"/>
      <c r="AB795" s="152" t="s">
        <v>3165</v>
      </c>
    </row>
    <row r="796" spans="1:28" ht="21.75" customHeight="1" x14ac:dyDescent="0.25">
      <c r="A796" s="37" t="s">
        <v>30</v>
      </c>
      <c r="B796" s="37" t="s">
        <v>31</v>
      </c>
      <c r="C796" s="39">
        <v>6200</v>
      </c>
      <c r="D796" s="39" t="s">
        <v>52</v>
      </c>
      <c r="E796" s="39" t="s">
        <v>1266</v>
      </c>
      <c r="F796" s="128" t="s">
        <v>108</v>
      </c>
      <c r="G796" s="39" t="s">
        <v>35</v>
      </c>
      <c r="H796" s="39" t="str">
        <f t="shared" si="109"/>
        <v>6105AK124-6200-ECAL-0008</v>
      </c>
      <c r="I796" s="39" t="str">
        <f t="shared" si="113"/>
        <v>Q24050972-03-6200-E-CAL-0008</v>
      </c>
      <c r="J796" s="39"/>
      <c r="K796" s="33" t="str">
        <f>VLOOKUP(C796,'PPE WBS Codes'!$E$3:$F$79,2,0)</f>
        <v>On-Site Power Supply and Transmission</v>
      </c>
      <c r="L796" s="39" t="s">
        <v>1285</v>
      </c>
      <c r="M796" s="39" t="s">
        <v>1361</v>
      </c>
      <c r="N796" s="33" t="str">
        <f t="shared" si="110"/>
        <v>On-Site Power Supply and Transmission - Small Power and Lighting  for Main Consumer Sub Station Yard - Cable and Conductor Sizing (incl Volt Drop Calcs)</v>
      </c>
      <c r="O796" s="134"/>
      <c r="P796" s="134"/>
      <c r="Q796" s="33" t="str">
        <f>IFERROR(VLOOKUP(PPE_PH1_CDDL[[#This Row],[RDMC Document Number]],[3]Docs!$B:$F,4,0),"No Placeholder Yet")</f>
        <v>RES - Reserved Placeholder</v>
      </c>
      <c r="R796" s="33" t="str">
        <f>IFERROR(VLOOKUP(PPE_PH1_CDDL[[#This Row],[RDMC Document Number]],[3]Docs!$B:$F,5,0),"No Placeholder Yet")</f>
        <v>Pending</v>
      </c>
      <c r="S796" s="137">
        <f t="shared" si="116"/>
        <v>0</v>
      </c>
      <c r="T796" s="39" t="s">
        <v>1119</v>
      </c>
      <c r="U796" s="39"/>
      <c r="V796" s="178"/>
      <c r="W796" s="39" t="s">
        <v>1277</v>
      </c>
      <c r="X796" s="39" t="s">
        <v>1364</v>
      </c>
      <c r="Y796" s="39"/>
      <c r="Z796" s="39"/>
      <c r="AA796" s="39"/>
      <c r="AB796" s="152" t="s">
        <v>3165</v>
      </c>
    </row>
    <row r="797" spans="1:28" ht="21.75" customHeight="1" x14ac:dyDescent="0.25">
      <c r="A797" s="37" t="s">
        <v>30</v>
      </c>
      <c r="B797" s="37" t="s">
        <v>31</v>
      </c>
      <c r="C797" s="39">
        <v>6200</v>
      </c>
      <c r="D797" s="39" t="s">
        <v>52</v>
      </c>
      <c r="E797" s="39" t="s">
        <v>1266</v>
      </c>
      <c r="F797" s="128" t="s">
        <v>173</v>
      </c>
      <c r="G797" s="39" t="s">
        <v>35</v>
      </c>
      <c r="H797" s="39" t="str">
        <f t="shared" si="109"/>
        <v>6105AK124-6200-ECAL-0009</v>
      </c>
      <c r="I797" s="39" t="str">
        <f t="shared" si="113"/>
        <v>Q24050972-03-6200-E-CAL-0009</v>
      </c>
      <c r="J797" s="39"/>
      <c r="K797" s="33" t="str">
        <f>VLOOKUP(C797,'PPE WBS Codes'!$E$3:$F$79,2,0)</f>
        <v>On-Site Power Supply and Transmission</v>
      </c>
      <c r="L797" s="39" t="s">
        <v>1285</v>
      </c>
      <c r="M797" s="39" t="s">
        <v>1360</v>
      </c>
      <c r="N797" s="33" t="str">
        <f t="shared" si="110"/>
        <v>On-Site Power Supply and Transmission - Small Power and Lighting  for Main Consumer Sub Station Yard - Conductor Sag and Tension Plan</v>
      </c>
      <c r="O797" s="134"/>
      <c r="P797" s="134"/>
      <c r="Q797" s="33" t="str">
        <f>IFERROR(VLOOKUP(PPE_PH1_CDDL[[#This Row],[RDMC Document Number]],[3]Docs!$B:$F,4,0),"No Placeholder Yet")</f>
        <v>RES - Reserved Placeholder</v>
      </c>
      <c r="R797" s="33" t="str">
        <f>IFERROR(VLOOKUP(PPE_PH1_CDDL[[#This Row],[RDMC Document Number]],[3]Docs!$B:$F,5,0),"No Placeholder Yet")</f>
        <v>Pending</v>
      </c>
      <c r="S797" s="137">
        <f t="shared" si="116"/>
        <v>0</v>
      </c>
      <c r="T797" s="39" t="s">
        <v>1119</v>
      </c>
      <c r="U797" s="39"/>
      <c r="V797" s="178"/>
      <c r="W797" s="39" t="s">
        <v>1277</v>
      </c>
      <c r="X797" s="39" t="s">
        <v>1360</v>
      </c>
      <c r="Y797" s="39"/>
      <c r="Z797" s="39"/>
      <c r="AA797" s="39"/>
      <c r="AB797" s="152" t="s">
        <v>3165</v>
      </c>
    </row>
    <row r="798" spans="1:28" ht="21.75" customHeight="1" x14ac:dyDescent="0.25">
      <c r="A798" s="37" t="s">
        <v>30</v>
      </c>
      <c r="B798" s="37" t="s">
        <v>31</v>
      </c>
      <c r="C798" s="39">
        <v>6200</v>
      </c>
      <c r="D798" s="39" t="s">
        <v>52</v>
      </c>
      <c r="E798" s="39" t="s">
        <v>1266</v>
      </c>
      <c r="F798" s="128" t="s">
        <v>184</v>
      </c>
      <c r="G798" s="39" t="s">
        <v>35</v>
      </c>
      <c r="H798" s="39" t="str">
        <f t="shared" si="109"/>
        <v>6105AK124-6200-ECAL-0010</v>
      </c>
      <c r="I798" s="39" t="str">
        <f t="shared" si="113"/>
        <v>Q24050972-03-6200-E-CAL-0010</v>
      </c>
      <c r="J798" s="39"/>
      <c r="K798" s="33" t="str">
        <f>VLOOKUP(C798,'PPE WBS Codes'!$E$3:$F$79,2,0)</f>
        <v>On-Site Power Supply and Transmission</v>
      </c>
      <c r="L798" s="39" t="s">
        <v>1255</v>
      </c>
      <c r="M798" s="39" t="s">
        <v>1361</v>
      </c>
      <c r="N798" s="33" t="str">
        <f t="shared" si="110"/>
        <v>On-Site Power Supply and Transmission -  Control Room and Ablution Facilities for Main Consumer Sub Station Yard - Cable and Conductor Sizing (incl Volt Drop Calcs)</v>
      </c>
      <c r="O798" s="134"/>
      <c r="P798" s="134"/>
      <c r="Q798" s="33" t="str">
        <f>IFERROR(VLOOKUP(PPE_PH1_CDDL[[#This Row],[RDMC Document Number]],[3]Docs!$B:$F,4,0),"No Placeholder Yet")</f>
        <v>RES - Reserved Placeholder</v>
      </c>
      <c r="R798" s="33" t="str">
        <f>IFERROR(VLOOKUP(PPE_PH1_CDDL[[#This Row],[RDMC Document Number]],[3]Docs!$B:$F,5,0),"No Placeholder Yet")</f>
        <v>Pending</v>
      </c>
      <c r="S798" s="137">
        <f t="shared" si="116"/>
        <v>0</v>
      </c>
      <c r="T798" s="39" t="s">
        <v>1119</v>
      </c>
      <c r="U798" s="39"/>
      <c r="V798" s="178"/>
      <c r="W798" s="39" t="s">
        <v>1277</v>
      </c>
      <c r="X798" s="39" t="s">
        <v>1364</v>
      </c>
      <c r="Y798" s="39"/>
      <c r="Z798" s="39"/>
      <c r="AA798" s="39"/>
      <c r="AB798" s="152" t="s">
        <v>3165</v>
      </c>
    </row>
    <row r="799" spans="1:28" ht="21.75" customHeight="1" x14ac:dyDescent="0.25">
      <c r="A799" s="37" t="s">
        <v>30</v>
      </c>
      <c r="B799" s="37" t="s">
        <v>31</v>
      </c>
      <c r="C799" s="39">
        <v>6200</v>
      </c>
      <c r="D799" s="39" t="s">
        <v>52</v>
      </c>
      <c r="E799" s="39" t="s">
        <v>1266</v>
      </c>
      <c r="F799" s="128" t="s">
        <v>187</v>
      </c>
      <c r="G799" s="39" t="s">
        <v>35</v>
      </c>
      <c r="H799" s="39" t="str">
        <f t="shared" si="109"/>
        <v>6105AK124-6200-ECAL-0011</v>
      </c>
      <c r="I799" s="39" t="str">
        <f t="shared" si="113"/>
        <v>Q24050972-03-6200-E-CAL-0011</v>
      </c>
      <c r="J799" s="39"/>
      <c r="K799" s="33" t="str">
        <f>VLOOKUP(C799,'PPE WBS Codes'!$E$3:$F$79,2,0)</f>
        <v>On-Site Power Supply and Transmission</v>
      </c>
      <c r="L799" s="39" t="s">
        <v>1271</v>
      </c>
      <c r="M799" s="39" t="s">
        <v>1360</v>
      </c>
      <c r="N799" s="33" t="str">
        <f t="shared" si="110"/>
        <v>On-Site Power Supply and Transmission - Transfer Bus Gantry for 33kV Mining Sub Station 33kV OHL Supply - Conductor Sag and Tension Plan</v>
      </c>
      <c r="O799" s="134"/>
      <c r="P799" s="134"/>
      <c r="Q799" s="33" t="str">
        <f>IFERROR(VLOOKUP(PPE_PH1_CDDL[[#This Row],[RDMC Document Number]],[3]Docs!$B:$F,4,0),"No Placeholder Yet")</f>
        <v>RES - Reserved Placeholder</v>
      </c>
      <c r="R799" s="33" t="str">
        <f>IFERROR(VLOOKUP(PPE_PH1_CDDL[[#This Row],[RDMC Document Number]],[3]Docs!$B:$F,5,0),"No Placeholder Yet")</f>
        <v>Pending</v>
      </c>
      <c r="S799" s="137">
        <f t="shared" si="116"/>
        <v>0</v>
      </c>
      <c r="T799" s="39" t="s">
        <v>1119</v>
      </c>
      <c r="U799" s="39"/>
      <c r="V799" s="178"/>
      <c r="W799" s="39" t="s">
        <v>1345</v>
      </c>
      <c r="X799" s="39" t="s">
        <v>1360</v>
      </c>
      <c r="Y799" s="39"/>
      <c r="Z799" s="39"/>
      <c r="AA799" s="39"/>
      <c r="AB799" s="152" t="s">
        <v>3165</v>
      </c>
    </row>
    <row r="800" spans="1:28" ht="21.75" customHeight="1" x14ac:dyDescent="0.25">
      <c r="A800" s="37" t="s">
        <v>30</v>
      </c>
      <c r="B800" s="37" t="s">
        <v>31</v>
      </c>
      <c r="C800" s="39">
        <v>6200</v>
      </c>
      <c r="D800" s="39" t="s">
        <v>52</v>
      </c>
      <c r="E800" s="162" t="s">
        <v>1266</v>
      </c>
      <c r="F800" s="174" t="s">
        <v>213</v>
      </c>
      <c r="G800" s="162" t="s">
        <v>35</v>
      </c>
      <c r="H800" s="39" t="str">
        <f t="shared" si="109"/>
        <v>6105AK124-6200-ECAL-0012</v>
      </c>
      <c r="I800" s="39" t="str">
        <f t="shared" si="113"/>
        <v>Q24050972-03-6200-E-CAL-0012</v>
      </c>
      <c r="J800" s="162"/>
      <c r="K800" s="33" t="str">
        <f>VLOOKUP(C800,'PPE WBS Codes'!$E$3:$F$79,2,0)</f>
        <v>On-Site Power Supply and Transmission</v>
      </c>
      <c r="L800" s="162" t="s">
        <v>1273</v>
      </c>
      <c r="M800" s="162" t="s">
        <v>1360</v>
      </c>
      <c r="N800" s="33" t="str">
        <f t="shared" si="110"/>
        <v>On-Site Power Supply and Transmission - Transfer Bus Gantry Termination for 33kV OHL Income from HV Substation - Conductor Sag and Tension Plan</v>
      </c>
      <c r="O800" s="175"/>
      <c r="P800" s="175"/>
      <c r="Q800" s="33" t="str">
        <f>IFERROR(VLOOKUP(PPE_PH1_CDDL[[#This Row],[RDMC Document Number]],[3]Docs!$B:$F,4,0),"No Placeholder Yet")</f>
        <v>RES - Reserved Placeholder</v>
      </c>
      <c r="R800" s="33" t="str">
        <f>IFERROR(VLOOKUP(PPE_PH1_CDDL[[#This Row],[RDMC Document Number]],[3]Docs!$B:$F,5,0),"No Placeholder Yet")</f>
        <v>Pending</v>
      </c>
      <c r="S800" s="137">
        <f t="shared" si="116"/>
        <v>0</v>
      </c>
      <c r="T800" s="162" t="s">
        <v>1119</v>
      </c>
      <c r="U800" s="162"/>
      <c r="V800" s="178"/>
      <c r="W800" s="162" t="s">
        <v>1274</v>
      </c>
      <c r="X800" s="162" t="s">
        <v>1360</v>
      </c>
      <c r="Y800" s="162"/>
      <c r="Z800" s="162"/>
      <c r="AA800" s="39"/>
      <c r="AB800" s="152" t="s">
        <v>3165</v>
      </c>
    </row>
    <row r="801" spans="1:28" ht="21.75" customHeight="1" x14ac:dyDescent="0.25">
      <c r="A801" s="37" t="s">
        <v>30</v>
      </c>
      <c r="B801" s="37" t="s">
        <v>31</v>
      </c>
      <c r="C801" s="39">
        <v>6200</v>
      </c>
      <c r="D801" s="39" t="s">
        <v>52</v>
      </c>
      <c r="E801" s="39" t="s">
        <v>1365</v>
      </c>
      <c r="F801" s="128" t="s">
        <v>34</v>
      </c>
      <c r="G801" s="39" t="s">
        <v>35</v>
      </c>
      <c r="H801" s="39" t="str">
        <f t="shared" si="109"/>
        <v>6105AK124-6200-EDIA-0001</v>
      </c>
      <c r="I801" s="39" t="str">
        <f t="shared" si="113"/>
        <v>Q24050972-03-6200-E-DIA-0001</v>
      </c>
      <c r="J801" s="39"/>
      <c r="K801" s="33" t="str">
        <f>VLOOKUP(C801,'PPE WBS Codes'!$E$3:$F$79,2,0)</f>
        <v>On-Site Power Supply and Transmission</v>
      </c>
      <c r="L801" s="39" t="s">
        <v>1280</v>
      </c>
      <c r="M801" s="39" t="s">
        <v>1366</v>
      </c>
      <c r="N801" s="33" t="str">
        <f t="shared" si="110"/>
        <v>On-Site Power Supply and Transmission - Collection Sump from Bunds for Main Consumer Sub Station Yard - Cable Block Diagrams and Schedules</v>
      </c>
      <c r="O801" s="134"/>
      <c r="P801" s="134"/>
      <c r="Q801" s="33" t="str">
        <f>IFERROR(VLOOKUP(PPE_PH1_CDDL[[#This Row],[RDMC Document Number]],[3]Docs!$B:$F,4,0),"No Placeholder Yet")</f>
        <v>RES - Reserved Placeholder</v>
      </c>
      <c r="R801" s="33" t="str">
        <f>IFERROR(VLOOKUP(PPE_PH1_CDDL[[#This Row],[RDMC Document Number]],[3]Docs!$B:$F,5,0),"No Placeholder Yet")</f>
        <v>Pending</v>
      </c>
      <c r="S801" s="137">
        <f t="shared" ref="S801:S820" si="117">IF(AND(O801&lt;&gt;"",P801&lt;&gt;"",R801="Approved"),100%,
 IF(AND(O801&lt;&gt;"",P801&lt;&gt;""),66.67%,
 IF(O801&lt;&gt;"",33.33%,
 0)))</f>
        <v>0</v>
      </c>
      <c r="T801" s="162" t="s">
        <v>1119</v>
      </c>
      <c r="U801" s="39"/>
      <c r="V801" s="178"/>
      <c r="W801" s="39" t="s">
        <v>1269</v>
      </c>
      <c r="X801" s="39" t="s">
        <v>1366</v>
      </c>
      <c r="Y801" s="39"/>
      <c r="Z801" s="39"/>
      <c r="AA801" s="39"/>
      <c r="AB801" s="152" t="s">
        <v>3165</v>
      </c>
    </row>
    <row r="802" spans="1:28" ht="21.75" customHeight="1" x14ac:dyDescent="0.25">
      <c r="A802" s="37" t="s">
        <v>30</v>
      </c>
      <c r="B802" s="37" t="s">
        <v>31</v>
      </c>
      <c r="C802" s="39">
        <v>6200</v>
      </c>
      <c r="D802" s="39" t="s">
        <v>52</v>
      </c>
      <c r="E802" s="39" t="s">
        <v>1365</v>
      </c>
      <c r="F802" s="128" t="s">
        <v>46</v>
      </c>
      <c r="G802" s="39" t="s">
        <v>35</v>
      </c>
      <c r="H802" s="39" t="str">
        <f t="shared" si="109"/>
        <v>6105AK124-6200-EDIA-0002</v>
      </c>
      <c r="I802" s="39" t="str">
        <f t="shared" si="113"/>
        <v>Q24050972-03-6200-E-DIA-0002</v>
      </c>
      <c r="J802" s="39"/>
      <c r="K802" s="33" t="str">
        <f>VLOOKUP(C802,'PPE WBS Codes'!$E$3:$F$79,2,0)</f>
        <v>On-Site Power Supply and Transmission</v>
      </c>
      <c r="L802" s="39" t="s">
        <v>1280</v>
      </c>
      <c r="M802" s="39" t="s">
        <v>1367</v>
      </c>
      <c r="N802" s="33" t="str">
        <f t="shared" si="110"/>
        <v>On-Site Power Supply and Transmission - Collection Sump from Bunds for Main Consumer Sub Station Yard - Electrical Circuit Diagrams (Schematics)</v>
      </c>
      <c r="O802" s="134"/>
      <c r="P802" s="134"/>
      <c r="Q802" s="33" t="str">
        <f>IFERROR(VLOOKUP(PPE_PH1_CDDL[[#This Row],[RDMC Document Number]],[3]Docs!$B:$F,4,0),"No Placeholder Yet")</f>
        <v>RES - Reserved Placeholder</v>
      </c>
      <c r="R802" s="33" t="str">
        <f>IFERROR(VLOOKUP(PPE_PH1_CDDL[[#This Row],[RDMC Document Number]],[3]Docs!$B:$F,5,0),"No Placeholder Yet")</f>
        <v>Pending</v>
      </c>
      <c r="S802" s="137">
        <f t="shared" si="117"/>
        <v>0</v>
      </c>
      <c r="T802" s="162" t="s">
        <v>1119</v>
      </c>
      <c r="U802" s="39"/>
      <c r="V802" s="178"/>
      <c r="W802" s="39" t="s">
        <v>1269</v>
      </c>
      <c r="X802" s="39" t="s">
        <v>1368</v>
      </c>
      <c r="Y802" s="39"/>
      <c r="Z802" s="39"/>
      <c r="AA802" s="39"/>
      <c r="AB802" s="152" t="s">
        <v>3165</v>
      </c>
    </row>
    <row r="803" spans="1:28" ht="21.75" customHeight="1" x14ac:dyDescent="0.25">
      <c r="A803" s="37" t="s">
        <v>30</v>
      </c>
      <c r="B803" s="37" t="s">
        <v>31</v>
      </c>
      <c r="C803" s="39">
        <v>6200</v>
      </c>
      <c r="D803" s="39" t="s">
        <v>52</v>
      </c>
      <c r="E803" s="39" t="s">
        <v>1365</v>
      </c>
      <c r="F803" s="128" t="s">
        <v>48</v>
      </c>
      <c r="G803" s="39" t="s">
        <v>35</v>
      </c>
      <c r="H803" s="39" t="str">
        <f t="shared" si="109"/>
        <v>6105AK124-6200-EDIA-0003</v>
      </c>
      <c r="I803" s="39" t="str">
        <f t="shared" si="113"/>
        <v>Q24050972-03-6200-E-DIA-0003</v>
      </c>
      <c r="J803" s="39"/>
      <c r="K803" s="33" t="str">
        <f>VLOOKUP(C803,'PPE WBS Codes'!$E$3:$F$79,2,0)</f>
        <v>On-Site Power Supply and Transmission</v>
      </c>
      <c r="L803" s="39" t="s">
        <v>1280</v>
      </c>
      <c r="M803" s="39" t="s">
        <v>1369</v>
      </c>
      <c r="N803" s="33" t="str">
        <f t="shared" si="110"/>
        <v>On-Site Power Supply and Transmission - Collection Sump from Bunds for Main Consumer Sub Station Yard - E/I Termination Schedule</v>
      </c>
      <c r="O803" s="134"/>
      <c r="P803" s="134"/>
      <c r="Q803" s="33" t="str">
        <f>IFERROR(VLOOKUP(PPE_PH1_CDDL[[#This Row],[RDMC Document Number]],[3]Docs!$B:$F,4,0),"No Placeholder Yet")</f>
        <v>RES - Reserved Placeholder</v>
      </c>
      <c r="R803" s="33" t="str">
        <f>IFERROR(VLOOKUP(PPE_PH1_CDDL[[#This Row],[RDMC Document Number]],[3]Docs!$B:$F,5,0),"No Placeholder Yet")</f>
        <v>Pending</v>
      </c>
      <c r="S803" s="137">
        <f t="shared" si="117"/>
        <v>0</v>
      </c>
      <c r="T803" s="162" t="s">
        <v>1119</v>
      </c>
      <c r="U803" s="39"/>
      <c r="V803" s="178"/>
      <c r="W803" s="39" t="s">
        <v>1269</v>
      </c>
      <c r="X803" s="39" t="s">
        <v>1370</v>
      </c>
      <c r="Y803" s="39"/>
      <c r="Z803" s="39"/>
      <c r="AA803" s="39"/>
      <c r="AB803" s="152" t="s">
        <v>3165</v>
      </c>
    </row>
    <row r="804" spans="1:28" ht="21.75" customHeight="1" x14ac:dyDescent="0.25">
      <c r="A804" s="37" t="s">
        <v>30</v>
      </c>
      <c r="B804" s="37" t="s">
        <v>31</v>
      </c>
      <c r="C804" s="39">
        <v>6200</v>
      </c>
      <c r="D804" s="39" t="s">
        <v>52</v>
      </c>
      <c r="E804" s="39" t="s">
        <v>1365</v>
      </c>
      <c r="F804" s="128" t="s">
        <v>50</v>
      </c>
      <c r="G804" s="39" t="s">
        <v>35</v>
      </c>
      <c r="H804" s="39" t="str">
        <f t="shared" si="109"/>
        <v>6105AK124-6200-EDIA-0004</v>
      </c>
      <c r="I804" s="39" t="str">
        <f t="shared" si="113"/>
        <v>Q24050972-03-6200-E-DIA-0004</v>
      </c>
      <c r="J804" s="39"/>
      <c r="K804" s="33" t="str">
        <f>VLOOKUP(C804,'PPE WBS Codes'!$E$3:$F$79,2,0)</f>
        <v>On-Site Power Supply and Transmission</v>
      </c>
      <c r="L804" s="39" t="s">
        <v>1282</v>
      </c>
      <c r="M804" s="39" t="s">
        <v>1366</v>
      </c>
      <c r="N804" s="33" t="str">
        <f t="shared" si="110"/>
        <v>On-Site Power Supply and Transmission - Cable Racks and Trays for Main Consumer Sub Station Yard - Cable Block Diagrams and Schedules</v>
      </c>
      <c r="O804" s="134"/>
      <c r="P804" s="134"/>
      <c r="Q804" s="33" t="str">
        <f>IFERROR(VLOOKUP(PPE_PH1_CDDL[[#This Row],[RDMC Document Number]],[3]Docs!$B:$F,4,0),"No Placeholder Yet")</f>
        <v>RES - Reserved Placeholder</v>
      </c>
      <c r="R804" s="33" t="str">
        <f>IFERROR(VLOOKUP(PPE_PH1_CDDL[[#This Row],[RDMC Document Number]],[3]Docs!$B:$F,5,0),"No Placeholder Yet")</f>
        <v>Pending</v>
      </c>
      <c r="S804" s="137">
        <f t="shared" si="117"/>
        <v>0</v>
      </c>
      <c r="T804" s="162" t="s">
        <v>1119</v>
      </c>
      <c r="U804" s="39"/>
      <c r="V804" s="178"/>
      <c r="W804" s="39" t="s">
        <v>1269</v>
      </c>
      <c r="X804" s="39" t="s">
        <v>1366</v>
      </c>
      <c r="Y804" s="39"/>
      <c r="Z804" s="39"/>
      <c r="AA804" s="39"/>
      <c r="AB804" s="152" t="s">
        <v>3165</v>
      </c>
    </row>
    <row r="805" spans="1:28" ht="21.75" customHeight="1" x14ac:dyDescent="0.25">
      <c r="A805" s="37" t="s">
        <v>30</v>
      </c>
      <c r="B805" s="37" t="s">
        <v>31</v>
      </c>
      <c r="C805" s="39">
        <v>6200</v>
      </c>
      <c r="D805" s="39" t="s">
        <v>52</v>
      </c>
      <c r="E805" s="39" t="s">
        <v>1365</v>
      </c>
      <c r="F805" s="128" t="s">
        <v>101</v>
      </c>
      <c r="G805" s="39" t="s">
        <v>35</v>
      </c>
      <c r="H805" s="39" t="str">
        <f t="shared" si="109"/>
        <v>6105AK124-6200-EDIA-0005</v>
      </c>
      <c r="I805" s="39" t="str">
        <f t="shared" si="113"/>
        <v>Q24050972-03-6200-E-DIA-0005</v>
      </c>
      <c r="J805" s="39"/>
      <c r="K805" s="33" t="str">
        <f>VLOOKUP(C805,'PPE WBS Codes'!$E$3:$F$79,2,0)</f>
        <v>On-Site Power Supply and Transmission</v>
      </c>
      <c r="L805" s="39" t="s">
        <v>1282</v>
      </c>
      <c r="M805" s="39" t="s">
        <v>1369</v>
      </c>
      <c r="N805" s="33" t="str">
        <f t="shared" si="110"/>
        <v>On-Site Power Supply and Transmission - Cable Racks and Trays for Main Consumer Sub Station Yard - E/I Termination Schedule</v>
      </c>
      <c r="O805" s="134"/>
      <c r="P805" s="134"/>
      <c r="Q805" s="33" t="str">
        <f>IFERROR(VLOOKUP(PPE_PH1_CDDL[[#This Row],[RDMC Document Number]],[3]Docs!$B:$F,4,0),"No Placeholder Yet")</f>
        <v>RES - Reserved Placeholder</v>
      </c>
      <c r="R805" s="33" t="str">
        <f>IFERROR(VLOOKUP(PPE_PH1_CDDL[[#This Row],[RDMC Document Number]],[3]Docs!$B:$F,5,0),"No Placeholder Yet")</f>
        <v>Pending</v>
      </c>
      <c r="S805" s="137">
        <f t="shared" si="117"/>
        <v>0</v>
      </c>
      <c r="T805" s="162" t="s">
        <v>1119</v>
      </c>
      <c r="U805" s="39"/>
      <c r="V805" s="178"/>
      <c r="W805" s="39" t="s">
        <v>1269</v>
      </c>
      <c r="X805" s="39" t="s">
        <v>1371</v>
      </c>
      <c r="Y805" s="39"/>
      <c r="Z805" s="39"/>
      <c r="AA805" s="39"/>
      <c r="AB805" s="152" t="s">
        <v>3165</v>
      </c>
    </row>
    <row r="806" spans="1:28" ht="21.75" customHeight="1" x14ac:dyDescent="0.25">
      <c r="A806" s="37" t="s">
        <v>30</v>
      </c>
      <c r="B806" s="37" t="s">
        <v>31</v>
      </c>
      <c r="C806" s="39">
        <v>6200</v>
      </c>
      <c r="D806" s="39" t="s">
        <v>52</v>
      </c>
      <c r="E806" s="39" t="s">
        <v>1365</v>
      </c>
      <c r="F806" s="128" t="s">
        <v>161</v>
      </c>
      <c r="G806" s="39" t="s">
        <v>35</v>
      </c>
      <c r="H806" s="39" t="str">
        <f t="shared" si="109"/>
        <v>6105AK124-6200-EDIA-0006</v>
      </c>
      <c r="I806" s="39" t="str">
        <f t="shared" si="113"/>
        <v>Q24050972-03-6200-E-DIA-0006</v>
      </c>
      <c r="J806" s="39"/>
      <c r="K806" s="33" t="str">
        <f>VLOOKUP(C806,'PPE WBS Codes'!$E$3:$F$79,2,0)</f>
        <v>On-Site Power Supply and Transmission</v>
      </c>
      <c r="L806" s="39" t="s">
        <v>1315</v>
      </c>
      <c r="M806" s="39" t="s">
        <v>1366</v>
      </c>
      <c r="N806" s="33" t="str">
        <f t="shared" si="110"/>
        <v>On-Site Power Supply and Transmission - Cable Trench and Tunnels for Main Consumer Sub Station Yard - Cable Block Diagrams and Schedules</v>
      </c>
      <c r="O806" s="134"/>
      <c r="P806" s="134"/>
      <c r="Q806" s="33" t="str">
        <f>IFERROR(VLOOKUP(PPE_PH1_CDDL[[#This Row],[RDMC Document Number]],[3]Docs!$B:$F,4,0),"No Placeholder Yet")</f>
        <v>RES - Reserved Placeholder</v>
      </c>
      <c r="R806" s="33" t="str">
        <f>IFERROR(VLOOKUP(PPE_PH1_CDDL[[#This Row],[RDMC Document Number]],[3]Docs!$B:$F,5,0),"No Placeholder Yet")</f>
        <v>Pending</v>
      </c>
      <c r="S806" s="137">
        <f t="shared" si="117"/>
        <v>0</v>
      </c>
      <c r="T806" s="162" t="s">
        <v>1119</v>
      </c>
      <c r="U806" s="39"/>
      <c r="V806" s="178"/>
      <c r="W806" s="39" t="s">
        <v>1269</v>
      </c>
      <c r="X806" s="39" t="s">
        <v>1366</v>
      </c>
      <c r="Y806" s="39"/>
      <c r="Z806" s="39"/>
      <c r="AA806" s="39"/>
      <c r="AB806" s="152" t="s">
        <v>3165</v>
      </c>
    </row>
    <row r="807" spans="1:28" ht="21.75" customHeight="1" x14ac:dyDescent="0.25">
      <c r="A807" s="37" t="s">
        <v>30</v>
      </c>
      <c r="B807" s="37" t="s">
        <v>31</v>
      </c>
      <c r="C807" s="39">
        <v>6200</v>
      </c>
      <c r="D807" s="39" t="s">
        <v>52</v>
      </c>
      <c r="E807" s="39" t="s">
        <v>1365</v>
      </c>
      <c r="F807" s="128" t="s">
        <v>170</v>
      </c>
      <c r="G807" s="39" t="s">
        <v>35</v>
      </c>
      <c r="H807" s="39" t="str">
        <f t="shared" si="109"/>
        <v>6105AK124-6200-EDIA-0007</v>
      </c>
      <c r="I807" s="39" t="str">
        <f t="shared" si="113"/>
        <v>Q24050972-03-6200-E-DIA-0007</v>
      </c>
      <c r="J807" s="39"/>
      <c r="K807" s="33" t="str">
        <f>VLOOKUP(C807,'PPE WBS Codes'!$E$3:$F$79,2,0)</f>
        <v>On-Site Power Supply and Transmission</v>
      </c>
      <c r="L807" s="39" t="s">
        <v>1315</v>
      </c>
      <c r="M807" s="39" t="s">
        <v>1369</v>
      </c>
      <c r="N807" s="33" t="str">
        <f t="shared" si="110"/>
        <v>On-Site Power Supply and Transmission - Cable Trench and Tunnels for Main Consumer Sub Station Yard - E/I Termination Schedule</v>
      </c>
      <c r="O807" s="134"/>
      <c r="P807" s="134"/>
      <c r="Q807" s="33" t="str">
        <f>IFERROR(VLOOKUP(PPE_PH1_CDDL[[#This Row],[RDMC Document Number]],[3]Docs!$B:$F,4,0),"No Placeholder Yet")</f>
        <v>RES - Reserved Placeholder</v>
      </c>
      <c r="R807" s="33" t="str">
        <f>IFERROR(VLOOKUP(PPE_PH1_CDDL[[#This Row],[RDMC Document Number]],[3]Docs!$B:$F,5,0),"No Placeholder Yet")</f>
        <v>Pending</v>
      </c>
      <c r="S807" s="137">
        <f t="shared" si="117"/>
        <v>0</v>
      </c>
      <c r="T807" s="162" t="s">
        <v>1119</v>
      </c>
      <c r="U807" s="39"/>
      <c r="V807" s="178"/>
      <c r="W807" s="39" t="s">
        <v>1269</v>
      </c>
      <c r="X807" s="39" t="s">
        <v>1371</v>
      </c>
      <c r="Y807" s="39"/>
      <c r="Z807" s="39"/>
      <c r="AA807" s="39"/>
      <c r="AB807" s="152" t="s">
        <v>3165</v>
      </c>
    </row>
    <row r="808" spans="1:28" ht="21.75" customHeight="1" x14ac:dyDescent="0.25">
      <c r="A808" s="37" t="s">
        <v>30</v>
      </c>
      <c r="B808" s="37" t="s">
        <v>31</v>
      </c>
      <c r="C808" s="39">
        <v>6200</v>
      </c>
      <c r="D808" s="39" t="s">
        <v>52</v>
      </c>
      <c r="E808" s="39" t="s">
        <v>1365</v>
      </c>
      <c r="F808" s="128" t="s">
        <v>108</v>
      </c>
      <c r="G808" s="39" t="s">
        <v>35</v>
      </c>
      <c r="H808" s="39" t="str">
        <f t="shared" si="109"/>
        <v>6105AK124-6200-EDIA-0008</v>
      </c>
      <c r="I808" s="39" t="str">
        <f t="shared" si="113"/>
        <v>Q24050972-03-6200-E-DIA-0008</v>
      </c>
      <c r="J808" s="39"/>
      <c r="K808" s="33" t="str">
        <f>VLOOKUP(C808,'PPE WBS Codes'!$E$3:$F$79,2,0)</f>
        <v>On-Site Power Supply and Transmission</v>
      </c>
      <c r="L808" s="39" t="s">
        <v>1319</v>
      </c>
      <c r="M808" s="39" t="s">
        <v>1367</v>
      </c>
      <c r="N808" s="33" t="str">
        <f t="shared" si="110"/>
        <v>On-Site Power Supply and Transmission - Earthing Systems for Main Consumer Sub Station Yard - Electrical Circuit Diagrams (Schematics)</v>
      </c>
      <c r="O808" s="134"/>
      <c r="P808" s="134"/>
      <c r="Q808" s="33" t="str">
        <f>IFERROR(VLOOKUP(PPE_PH1_CDDL[[#This Row],[RDMC Document Number]],[3]Docs!$B:$F,4,0),"No Placeholder Yet")</f>
        <v>RES - Reserved Placeholder</v>
      </c>
      <c r="R808" s="33" t="str">
        <f>IFERROR(VLOOKUP(PPE_PH1_CDDL[[#This Row],[RDMC Document Number]],[3]Docs!$B:$F,5,0),"No Placeholder Yet")</f>
        <v>Pending</v>
      </c>
      <c r="S808" s="137">
        <f t="shared" si="117"/>
        <v>0</v>
      </c>
      <c r="T808" s="162" t="s">
        <v>1119</v>
      </c>
      <c r="U808" s="39"/>
      <c r="V808" s="178"/>
      <c r="W808" s="39" t="s">
        <v>1269</v>
      </c>
      <c r="X808" s="39" t="s">
        <v>1368</v>
      </c>
      <c r="Y808" s="39"/>
      <c r="Z808" s="39"/>
      <c r="AA808" s="39"/>
      <c r="AB808" s="152" t="s">
        <v>3165</v>
      </c>
    </row>
    <row r="809" spans="1:28" ht="21.75" customHeight="1" x14ac:dyDescent="0.25">
      <c r="A809" s="37" t="s">
        <v>30</v>
      </c>
      <c r="B809" s="37" t="s">
        <v>31</v>
      </c>
      <c r="C809" s="39">
        <v>6200</v>
      </c>
      <c r="D809" s="39" t="s">
        <v>52</v>
      </c>
      <c r="E809" s="39" t="s">
        <v>1365</v>
      </c>
      <c r="F809" s="128" t="s">
        <v>173</v>
      </c>
      <c r="G809" s="39" t="s">
        <v>35</v>
      </c>
      <c r="H809" s="39" t="str">
        <f t="shared" si="109"/>
        <v>6105AK124-6200-EDIA-0009</v>
      </c>
      <c r="I809" s="39" t="str">
        <f t="shared" si="113"/>
        <v>Q24050972-03-6200-E-DIA-0009</v>
      </c>
      <c r="J809" s="39"/>
      <c r="K809" s="33" t="str">
        <f>VLOOKUP(C809,'PPE WBS Codes'!$E$3:$F$79,2,0)</f>
        <v>On-Site Power Supply and Transmission</v>
      </c>
      <c r="L809" s="39" t="s">
        <v>1319</v>
      </c>
      <c r="M809" s="39" t="s">
        <v>1366</v>
      </c>
      <c r="N809" s="33" t="str">
        <f t="shared" si="110"/>
        <v>On-Site Power Supply and Transmission - Earthing Systems for Main Consumer Sub Station Yard - Cable Block Diagrams and Schedules</v>
      </c>
      <c r="O809" s="134"/>
      <c r="P809" s="134"/>
      <c r="Q809" s="33" t="str">
        <f>IFERROR(VLOOKUP(PPE_PH1_CDDL[[#This Row],[RDMC Document Number]],[3]Docs!$B:$F,4,0),"No Placeholder Yet")</f>
        <v>RES - Reserved Placeholder</v>
      </c>
      <c r="R809" s="33" t="str">
        <f>IFERROR(VLOOKUP(PPE_PH1_CDDL[[#This Row],[RDMC Document Number]],[3]Docs!$B:$F,5,0),"No Placeholder Yet")</f>
        <v>Pending</v>
      </c>
      <c r="S809" s="137">
        <f t="shared" si="117"/>
        <v>0</v>
      </c>
      <c r="T809" s="162" t="s">
        <v>1119</v>
      </c>
      <c r="U809" s="39"/>
      <c r="V809" s="178"/>
      <c r="W809" s="39" t="s">
        <v>1269</v>
      </c>
      <c r="X809" s="39" t="s">
        <v>1366</v>
      </c>
      <c r="Y809" s="39"/>
      <c r="Z809" s="39"/>
      <c r="AA809" s="39"/>
      <c r="AB809" s="152" t="s">
        <v>3165</v>
      </c>
    </row>
    <row r="810" spans="1:28" ht="21.75" customHeight="1" x14ac:dyDescent="0.25">
      <c r="A810" s="37" t="s">
        <v>30</v>
      </c>
      <c r="B810" s="37" t="s">
        <v>31</v>
      </c>
      <c r="C810" s="39">
        <v>6200</v>
      </c>
      <c r="D810" s="39" t="s">
        <v>52</v>
      </c>
      <c r="E810" s="39" t="s">
        <v>1365</v>
      </c>
      <c r="F810" s="128" t="s">
        <v>184</v>
      </c>
      <c r="G810" s="39" t="s">
        <v>35</v>
      </c>
      <c r="H810" s="39" t="str">
        <f t="shared" ref="H810:H873" si="118">A810&amp;B810&amp;"-"&amp;C810&amp;"-"&amp;D810&amp;E810&amp;"-"&amp;F810</f>
        <v>6105AK124-6200-EDIA-0010</v>
      </c>
      <c r="I810" s="39" t="str">
        <f t="shared" si="113"/>
        <v>Q24050972-03-6200-E-DIA-0010</v>
      </c>
      <c r="J810" s="39"/>
      <c r="K810" s="33" t="str">
        <f>VLOOKUP(C810,'PPE WBS Codes'!$E$3:$F$79,2,0)</f>
        <v>On-Site Power Supply and Transmission</v>
      </c>
      <c r="L810" s="39" t="s">
        <v>1319</v>
      </c>
      <c r="M810" s="39" t="s">
        <v>1369</v>
      </c>
      <c r="N810" s="33" t="str">
        <f t="shared" si="110"/>
        <v>On-Site Power Supply and Transmission - Earthing Systems for Main Consumer Sub Station Yard - E/I Termination Schedule</v>
      </c>
      <c r="O810" s="134"/>
      <c r="P810" s="134"/>
      <c r="Q810" s="33" t="str">
        <f>IFERROR(VLOOKUP(PPE_PH1_CDDL[[#This Row],[RDMC Document Number]],[3]Docs!$B:$F,4,0),"No Placeholder Yet")</f>
        <v>RES - Reserved Placeholder</v>
      </c>
      <c r="R810" s="33" t="str">
        <f>IFERROR(VLOOKUP(PPE_PH1_CDDL[[#This Row],[RDMC Document Number]],[3]Docs!$B:$F,5,0),"No Placeholder Yet")</f>
        <v>Pending</v>
      </c>
      <c r="S810" s="137">
        <f t="shared" si="117"/>
        <v>0</v>
      </c>
      <c r="T810" s="162" t="s">
        <v>1119</v>
      </c>
      <c r="U810" s="39"/>
      <c r="V810" s="178"/>
      <c r="W810" s="39" t="s">
        <v>1269</v>
      </c>
      <c r="X810" s="39" t="s">
        <v>1371</v>
      </c>
      <c r="Y810" s="39"/>
      <c r="Z810" s="39"/>
      <c r="AA810" s="39"/>
      <c r="AB810" s="152" t="s">
        <v>3165</v>
      </c>
    </row>
    <row r="811" spans="1:28" ht="21.75" customHeight="1" x14ac:dyDescent="0.25">
      <c r="A811" s="37" t="s">
        <v>30</v>
      </c>
      <c r="B811" s="37" t="s">
        <v>31</v>
      </c>
      <c r="C811" s="39">
        <v>6200</v>
      </c>
      <c r="D811" s="39" t="s">
        <v>52</v>
      </c>
      <c r="E811" s="39" t="s">
        <v>1365</v>
      </c>
      <c r="F811" s="128" t="s">
        <v>187</v>
      </c>
      <c r="G811" s="39" t="s">
        <v>35</v>
      </c>
      <c r="H811" s="39" t="str">
        <f t="shared" si="118"/>
        <v>6105AK124-6200-EDIA-0011</v>
      </c>
      <c r="I811" s="39" t="str">
        <f t="shared" si="113"/>
        <v>Q24050972-03-6200-E-DIA-0011</v>
      </c>
      <c r="J811" s="39"/>
      <c r="K811" s="33" t="str">
        <f>VLOOKUP(C811,'PPE WBS Codes'!$E$3:$F$79,2,0)</f>
        <v>On-Site Power Supply and Transmission</v>
      </c>
      <c r="L811" s="39" t="s">
        <v>1285</v>
      </c>
      <c r="M811" s="39" t="s">
        <v>1366</v>
      </c>
      <c r="N811" s="33" t="str">
        <f t="shared" si="110"/>
        <v>On-Site Power Supply and Transmission - Small Power and Lighting  for Main Consumer Sub Station Yard - Cable Block Diagrams and Schedules</v>
      </c>
      <c r="O811" s="134"/>
      <c r="P811" s="134"/>
      <c r="Q811" s="33" t="str">
        <f>IFERROR(VLOOKUP(PPE_PH1_CDDL[[#This Row],[RDMC Document Number]],[3]Docs!$B:$F,4,0),"No Placeholder Yet")</f>
        <v>RES - Reserved Placeholder</v>
      </c>
      <c r="R811" s="33" t="str">
        <f>IFERROR(VLOOKUP(PPE_PH1_CDDL[[#This Row],[RDMC Document Number]],[3]Docs!$B:$F,5,0),"No Placeholder Yet")</f>
        <v>Pending</v>
      </c>
      <c r="S811" s="137">
        <f t="shared" si="117"/>
        <v>0</v>
      </c>
      <c r="T811" s="162" t="s">
        <v>1119</v>
      </c>
      <c r="U811" s="39"/>
      <c r="V811" s="178"/>
      <c r="W811" s="39" t="s">
        <v>1269</v>
      </c>
      <c r="X811" s="39" t="s">
        <v>1366</v>
      </c>
      <c r="Y811" s="39"/>
      <c r="Z811" s="39"/>
      <c r="AA811" s="39"/>
      <c r="AB811" s="152" t="s">
        <v>3165</v>
      </c>
    </row>
    <row r="812" spans="1:28" ht="21.75" customHeight="1" x14ac:dyDescent="0.25">
      <c r="A812" s="37" t="s">
        <v>30</v>
      </c>
      <c r="B812" s="37" t="s">
        <v>31</v>
      </c>
      <c r="C812" s="39">
        <v>6200</v>
      </c>
      <c r="D812" s="39" t="s">
        <v>52</v>
      </c>
      <c r="E812" s="39" t="s">
        <v>1365</v>
      </c>
      <c r="F812" s="128" t="s">
        <v>213</v>
      </c>
      <c r="G812" s="39" t="s">
        <v>35</v>
      </c>
      <c r="H812" s="39" t="str">
        <f t="shared" si="118"/>
        <v>6105AK124-6200-EDIA-0012</v>
      </c>
      <c r="I812" s="39" t="str">
        <f t="shared" si="113"/>
        <v>Q24050972-03-6200-E-DIA-0012</v>
      </c>
      <c r="J812" s="39"/>
      <c r="K812" s="33" t="str">
        <f>VLOOKUP(C812,'PPE WBS Codes'!$E$3:$F$79,2,0)</f>
        <v>On-Site Power Supply and Transmission</v>
      </c>
      <c r="L812" s="39" t="s">
        <v>1285</v>
      </c>
      <c r="M812" s="39" t="s">
        <v>1372</v>
      </c>
      <c r="N812" s="33" t="str">
        <f t="shared" ref="N812:N875" si="119">K812&amp;" - "&amp;L812&amp;" - "&amp;M812</f>
        <v>On-Site Power Supply and Transmission - Small Power and Lighting  for Main Consumer Sub Station Yard - Electrical Block Diagram</v>
      </c>
      <c r="O812" s="134"/>
      <c r="P812" s="134"/>
      <c r="Q812" s="33" t="str">
        <f>IFERROR(VLOOKUP(PPE_PH1_CDDL[[#This Row],[RDMC Document Number]],[3]Docs!$B:$F,4,0),"No Placeholder Yet")</f>
        <v>RES - Reserved Placeholder</v>
      </c>
      <c r="R812" s="33" t="str">
        <f>IFERROR(VLOOKUP(PPE_PH1_CDDL[[#This Row],[RDMC Document Number]],[3]Docs!$B:$F,5,0),"No Placeholder Yet")</f>
        <v>Pending</v>
      </c>
      <c r="S812" s="137">
        <f t="shared" si="117"/>
        <v>0</v>
      </c>
      <c r="T812" s="162" t="s">
        <v>1119</v>
      </c>
      <c r="U812" s="39"/>
      <c r="V812" s="178"/>
      <c r="W812" s="39" t="s">
        <v>1269</v>
      </c>
      <c r="X812" s="39" t="s">
        <v>1372</v>
      </c>
      <c r="Y812" s="39"/>
      <c r="Z812" s="39"/>
      <c r="AA812" s="39"/>
      <c r="AB812" s="152" t="s">
        <v>3165</v>
      </c>
    </row>
    <row r="813" spans="1:28" ht="21.75" customHeight="1" x14ac:dyDescent="0.25">
      <c r="A813" s="37" t="s">
        <v>30</v>
      </c>
      <c r="B813" s="37" t="s">
        <v>31</v>
      </c>
      <c r="C813" s="39">
        <v>6200</v>
      </c>
      <c r="D813" s="39" t="s">
        <v>52</v>
      </c>
      <c r="E813" s="39" t="s">
        <v>1365</v>
      </c>
      <c r="F813" s="128" t="s">
        <v>215</v>
      </c>
      <c r="G813" s="39" t="s">
        <v>35</v>
      </c>
      <c r="H813" s="39" t="str">
        <f t="shared" si="118"/>
        <v>6105AK124-6200-EDIA-0013</v>
      </c>
      <c r="I813" s="39" t="str">
        <f t="shared" si="113"/>
        <v>Q24050972-03-6200-E-DIA-0013</v>
      </c>
      <c r="J813" s="39"/>
      <c r="K813" s="33" t="str">
        <f>VLOOKUP(C813,'PPE WBS Codes'!$E$3:$F$79,2,0)</f>
        <v>On-Site Power Supply and Transmission</v>
      </c>
      <c r="L813" s="39" t="s">
        <v>1285</v>
      </c>
      <c r="M813" s="39" t="s">
        <v>1367</v>
      </c>
      <c r="N813" s="33" t="str">
        <f t="shared" si="119"/>
        <v>On-Site Power Supply and Transmission - Small Power and Lighting  for Main Consumer Sub Station Yard - Electrical Circuit Diagrams (Schematics)</v>
      </c>
      <c r="O813" s="134"/>
      <c r="P813" s="134"/>
      <c r="Q813" s="33" t="str">
        <f>IFERROR(VLOOKUP(PPE_PH1_CDDL[[#This Row],[RDMC Document Number]],[3]Docs!$B:$F,4,0),"No Placeholder Yet")</f>
        <v>RES - Reserved Placeholder</v>
      </c>
      <c r="R813" s="33" t="str">
        <f>IFERROR(VLOOKUP(PPE_PH1_CDDL[[#This Row],[RDMC Document Number]],[3]Docs!$B:$F,5,0),"No Placeholder Yet")</f>
        <v>Pending</v>
      </c>
      <c r="S813" s="137">
        <f t="shared" si="117"/>
        <v>0</v>
      </c>
      <c r="T813" s="162" t="s">
        <v>1119</v>
      </c>
      <c r="U813" s="39"/>
      <c r="V813" s="178"/>
      <c r="W813" s="39" t="s">
        <v>1269</v>
      </c>
      <c r="X813" s="39" t="s">
        <v>1368</v>
      </c>
      <c r="Y813" s="39"/>
      <c r="Z813" s="39"/>
      <c r="AA813" s="39"/>
      <c r="AB813" s="152" t="s">
        <v>3165</v>
      </c>
    </row>
    <row r="814" spans="1:28" ht="21.75" customHeight="1" x14ac:dyDescent="0.25">
      <c r="A814" s="37" t="s">
        <v>30</v>
      </c>
      <c r="B814" s="37" t="s">
        <v>31</v>
      </c>
      <c r="C814" s="39">
        <v>6200</v>
      </c>
      <c r="D814" s="39" t="s">
        <v>52</v>
      </c>
      <c r="E814" s="39" t="s">
        <v>1365</v>
      </c>
      <c r="F814" s="128" t="s">
        <v>217</v>
      </c>
      <c r="G814" s="39" t="s">
        <v>35</v>
      </c>
      <c r="H814" s="39" t="str">
        <f t="shared" si="118"/>
        <v>6105AK124-6200-EDIA-0014</v>
      </c>
      <c r="I814" s="39" t="str">
        <f t="shared" si="113"/>
        <v>Q24050972-03-6200-E-DIA-0014</v>
      </c>
      <c r="J814" s="39"/>
      <c r="K814" s="33" t="str">
        <f>VLOOKUP(C814,'PPE WBS Codes'!$E$3:$F$79,2,0)</f>
        <v>On-Site Power Supply and Transmission</v>
      </c>
      <c r="L814" s="39" t="s">
        <v>1285</v>
      </c>
      <c r="M814" s="39" t="s">
        <v>1369</v>
      </c>
      <c r="N814" s="33" t="str">
        <f t="shared" si="119"/>
        <v>On-Site Power Supply and Transmission - Small Power and Lighting  for Main Consumer Sub Station Yard - E/I Termination Schedule</v>
      </c>
      <c r="O814" s="134"/>
      <c r="P814" s="134"/>
      <c r="Q814" s="33" t="str">
        <f>IFERROR(VLOOKUP(PPE_PH1_CDDL[[#This Row],[RDMC Document Number]],[3]Docs!$B:$F,4,0),"No Placeholder Yet")</f>
        <v>RES - Reserved Placeholder</v>
      </c>
      <c r="R814" s="33" t="str">
        <f>IFERROR(VLOOKUP(PPE_PH1_CDDL[[#This Row],[RDMC Document Number]],[3]Docs!$B:$F,5,0),"No Placeholder Yet")</f>
        <v>Pending</v>
      </c>
      <c r="S814" s="137">
        <f t="shared" si="117"/>
        <v>0</v>
      </c>
      <c r="T814" s="162" t="s">
        <v>1119</v>
      </c>
      <c r="U814" s="39"/>
      <c r="V814" s="178"/>
      <c r="W814" s="39" t="s">
        <v>1269</v>
      </c>
      <c r="X814" s="39" t="s">
        <v>1371</v>
      </c>
      <c r="Y814" s="39"/>
      <c r="Z814" s="39"/>
      <c r="AA814" s="39"/>
      <c r="AB814" s="152" t="s">
        <v>3165</v>
      </c>
    </row>
    <row r="815" spans="1:28" ht="21.75" customHeight="1" x14ac:dyDescent="0.25">
      <c r="A815" s="37" t="s">
        <v>30</v>
      </c>
      <c r="B815" s="37" t="s">
        <v>31</v>
      </c>
      <c r="C815" s="39">
        <v>6200</v>
      </c>
      <c r="D815" s="39" t="s">
        <v>52</v>
      </c>
      <c r="E815" s="39" t="s">
        <v>1365</v>
      </c>
      <c r="F815" s="128" t="s">
        <v>219</v>
      </c>
      <c r="G815" s="39" t="s">
        <v>35</v>
      </c>
      <c r="H815" s="39" t="str">
        <f t="shared" si="118"/>
        <v>6105AK124-6200-EDIA-0015</v>
      </c>
      <c r="I815" s="39" t="str">
        <f t="shared" si="113"/>
        <v>Q24050972-03-6200-E-DIA-0015</v>
      </c>
      <c r="J815" s="39"/>
      <c r="K815" s="33" t="str">
        <f>VLOOKUP(C815,'PPE WBS Codes'!$E$3:$F$79,2,0)</f>
        <v>On-Site Power Supply and Transmission</v>
      </c>
      <c r="L815" s="39" t="s">
        <v>1255</v>
      </c>
      <c r="M815" s="39" t="s">
        <v>1366</v>
      </c>
      <c r="N815" s="33" t="str">
        <f t="shared" si="119"/>
        <v>On-Site Power Supply and Transmission -  Control Room and Ablution Facilities for Main Consumer Sub Station Yard - Cable Block Diagrams and Schedules</v>
      </c>
      <c r="O815" s="134"/>
      <c r="P815" s="134"/>
      <c r="Q815" s="33" t="str">
        <f>IFERROR(VLOOKUP(PPE_PH1_CDDL[[#This Row],[RDMC Document Number]],[3]Docs!$B:$F,4,0),"No Placeholder Yet")</f>
        <v>RES - Reserved Placeholder</v>
      </c>
      <c r="R815" s="33" t="str">
        <f>IFERROR(VLOOKUP(PPE_PH1_CDDL[[#This Row],[RDMC Document Number]],[3]Docs!$B:$F,5,0),"No Placeholder Yet")</f>
        <v>Pending</v>
      </c>
      <c r="S815" s="137">
        <f t="shared" si="117"/>
        <v>0</v>
      </c>
      <c r="T815" s="162" t="s">
        <v>1119</v>
      </c>
      <c r="U815" s="39"/>
      <c r="V815" s="178"/>
      <c r="W815" s="39" t="s">
        <v>1269</v>
      </c>
      <c r="X815" s="39" t="s">
        <v>1366</v>
      </c>
      <c r="Y815" s="39"/>
      <c r="Z815" s="39"/>
      <c r="AA815" s="39"/>
      <c r="AB815" s="152" t="s">
        <v>3165</v>
      </c>
    </row>
    <row r="816" spans="1:28" ht="21.75" customHeight="1" x14ac:dyDescent="0.25">
      <c r="A816" s="37" t="s">
        <v>30</v>
      </c>
      <c r="B816" s="37" t="s">
        <v>31</v>
      </c>
      <c r="C816" s="39">
        <v>6200</v>
      </c>
      <c r="D816" s="39" t="s">
        <v>52</v>
      </c>
      <c r="E816" s="39" t="s">
        <v>1365</v>
      </c>
      <c r="F816" s="128" t="s">
        <v>88</v>
      </c>
      <c r="G816" s="39" t="s">
        <v>35</v>
      </c>
      <c r="H816" s="39" t="str">
        <f t="shared" si="118"/>
        <v>6105AK124-6200-EDIA-0016</v>
      </c>
      <c r="I816" s="39" t="str">
        <f t="shared" si="113"/>
        <v>Q24050972-03-6200-E-DIA-0016</v>
      </c>
      <c r="J816" s="39"/>
      <c r="K816" s="33" t="str">
        <f>VLOOKUP(C816,'PPE WBS Codes'!$E$3:$F$79,2,0)</f>
        <v>On-Site Power Supply and Transmission</v>
      </c>
      <c r="L816" s="39" t="s">
        <v>1255</v>
      </c>
      <c r="M816" s="39" t="s">
        <v>1367</v>
      </c>
      <c r="N816" s="33" t="str">
        <f t="shared" si="119"/>
        <v>On-Site Power Supply and Transmission -  Control Room and Ablution Facilities for Main Consumer Sub Station Yard - Electrical Circuit Diagrams (Schematics)</v>
      </c>
      <c r="O816" s="134"/>
      <c r="P816" s="134"/>
      <c r="Q816" s="33" t="str">
        <f>IFERROR(VLOOKUP(PPE_PH1_CDDL[[#This Row],[RDMC Document Number]],[3]Docs!$B:$F,4,0),"No Placeholder Yet")</f>
        <v>RES - Reserved Placeholder</v>
      </c>
      <c r="R816" s="33" t="str">
        <f>IFERROR(VLOOKUP(PPE_PH1_CDDL[[#This Row],[RDMC Document Number]],[3]Docs!$B:$F,5,0),"No Placeholder Yet")</f>
        <v>Pending</v>
      </c>
      <c r="S816" s="137">
        <f t="shared" si="117"/>
        <v>0</v>
      </c>
      <c r="T816" s="162" t="s">
        <v>1119</v>
      </c>
      <c r="U816" s="39"/>
      <c r="V816" s="178"/>
      <c r="W816" s="39" t="s">
        <v>1269</v>
      </c>
      <c r="X816" s="39" t="s">
        <v>1368</v>
      </c>
      <c r="Y816" s="39"/>
      <c r="Z816" s="39"/>
      <c r="AA816" s="39"/>
      <c r="AB816" s="152" t="s">
        <v>3165</v>
      </c>
    </row>
    <row r="817" spans="1:28" ht="21.75" customHeight="1" x14ac:dyDescent="0.25">
      <c r="A817" s="37" t="s">
        <v>30</v>
      </c>
      <c r="B817" s="37" t="s">
        <v>31</v>
      </c>
      <c r="C817" s="39">
        <v>6200</v>
      </c>
      <c r="D817" s="39" t="s">
        <v>52</v>
      </c>
      <c r="E817" s="39" t="s">
        <v>1365</v>
      </c>
      <c r="F817" s="128" t="s">
        <v>143</v>
      </c>
      <c r="G817" s="39" t="s">
        <v>35</v>
      </c>
      <c r="H817" s="39" t="str">
        <f t="shared" si="118"/>
        <v>6105AK124-6200-EDIA-0017</v>
      </c>
      <c r="I817" s="39" t="str">
        <f t="shared" si="113"/>
        <v>Q24050972-03-6200-E-DIA-0017</v>
      </c>
      <c r="J817" s="39"/>
      <c r="K817" s="33" t="str">
        <f>VLOOKUP(C817,'PPE WBS Codes'!$E$3:$F$79,2,0)</f>
        <v>On-Site Power Supply and Transmission</v>
      </c>
      <c r="L817" s="39" t="s">
        <v>1255</v>
      </c>
      <c r="M817" s="39" t="s">
        <v>1369</v>
      </c>
      <c r="N817" s="33" t="str">
        <f t="shared" si="119"/>
        <v>On-Site Power Supply and Transmission -  Control Room and Ablution Facilities for Main Consumer Sub Station Yard - E/I Termination Schedule</v>
      </c>
      <c r="O817" s="134"/>
      <c r="P817" s="134"/>
      <c r="Q817" s="33" t="str">
        <f>IFERROR(VLOOKUP(PPE_PH1_CDDL[[#This Row],[RDMC Document Number]],[3]Docs!$B:$F,4,0),"No Placeholder Yet")</f>
        <v>RES - Reserved Placeholder</v>
      </c>
      <c r="R817" s="33" t="str">
        <f>IFERROR(VLOOKUP(PPE_PH1_CDDL[[#This Row],[RDMC Document Number]],[3]Docs!$B:$F,5,0),"No Placeholder Yet")</f>
        <v>Pending</v>
      </c>
      <c r="S817" s="137">
        <f t="shared" si="117"/>
        <v>0</v>
      </c>
      <c r="T817" s="162" t="s">
        <v>1119</v>
      </c>
      <c r="U817" s="39"/>
      <c r="V817" s="178"/>
      <c r="W817" s="39" t="s">
        <v>1269</v>
      </c>
      <c r="X817" s="39" t="s">
        <v>1371</v>
      </c>
      <c r="Y817" s="39"/>
      <c r="Z817" s="39"/>
      <c r="AA817" s="39"/>
      <c r="AB817" s="152" t="s">
        <v>3165</v>
      </c>
    </row>
    <row r="818" spans="1:28" ht="21.75" customHeight="1" x14ac:dyDescent="0.25">
      <c r="A818" s="37" t="s">
        <v>30</v>
      </c>
      <c r="B818" s="37" t="s">
        <v>31</v>
      </c>
      <c r="C818" s="39">
        <v>6200</v>
      </c>
      <c r="D818" s="39" t="s">
        <v>52</v>
      </c>
      <c r="E818" s="39" t="s">
        <v>1365</v>
      </c>
      <c r="F818" s="128" t="s">
        <v>223</v>
      </c>
      <c r="G818" s="39" t="s">
        <v>35</v>
      </c>
      <c r="H818" s="39" t="str">
        <f t="shared" si="118"/>
        <v>6105AK124-6200-EDIA-0018</v>
      </c>
      <c r="I818" s="39" t="str">
        <f t="shared" si="113"/>
        <v>Q24050972-03-6200-E-DIA-0018</v>
      </c>
      <c r="J818" s="39"/>
      <c r="K818" s="33" t="str">
        <f>VLOOKUP(C818,'PPE WBS Codes'!$E$3:$F$79,2,0)</f>
        <v>On-Site Power Supply and Transmission</v>
      </c>
      <c r="L818" s="39" t="s">
        <v>1326</v>
      </c>
      <c r="M818" s="39" t="s">
        <v>1366</v>
      </c>
      <c r="N818" s="33" t="str">
        <f t="shared" si="119"/>
        <v>On-Site Power Supply and Transmission - Fire Protection and Detection System for Main Consumer Sub Station Yard - Cable Block Diagrams and Schedules</v>
      </c>
      <c r="O818" s="134"/>
      <c r="P818" s="134"/>
      <c r="Q818" s="33" t="str">
        <f>IFERROR(VLOOKUP(PPE_PH1_CDDL[[#This Row],[RDMC Document Number]],[3]Docs!$B:$F,4,0),"No Placeholder Yet")</f>
        <v>RES - Reserved Placeholder</v>
      </c>
      <c r="R818" s="33" t="str">
        <f>IFERROR(VLOOKUP(PPE_PH1_CDDL[[#This Row],[RDMC Document Number]],[3]Docs!$B:$F,5,0),"No Placeholder Yet")</f>
        <v>Pending</v>
      </c>
      <c r="S818" s="137">
        <f t="shared" si="117"/>
        <v>0</v>
      </c>
      <c r="T818" s="162" t="s">
        <v>1119</v>
      </c>
      <c r="U818" s="39"/>
      <c r="V818" s="178"/>
      <c r="W818" s="39" t="s">
        <v>1269</v>
      </c>
      <c r="X818" s="39" t="s">
        <v>1366</v>
      </c>
      <c r="Y818" s="39"/>
      <c r="Z818" s="39"/>
      <c r="AA818" s="39"/>
      <c r="AB818" s="152" t="s">
        <v>3165</v>
      </c>
    </row>
    <row r="819" spans="1:28" ht="21.75" customHeight="1" x14ac:dyDescent="0.25">
      <c r="A819" s="37" t="s">
        <v>30</v>
      </c>
      <c r="B819" s="37" t="s">
        <v>31</v>
      </c>
      <c r="C819" s="39">
        <v>6200</v>
      </c>
      <c r="D819" s="39" t="s">
        <v>52</v>
      </c>
      <c r="E819" s="39" t="s">
        <v>1365</v>
      </c>
      <c r="F819" s="128" t="s">
        <v>150</v>
      </c>
      <c r="G819" s="39" t="s">
        <v>35</v>
      </c>
      <c r="H819" s="39" t="str">
        <f t="shared" si="118"/>
        <v>6105AK124-6200-EDIA-0019</v>
      </c>
      <c r="I819" s="39" t="str">
        <f t="shared" si="113"/>
        <v>Q24050972-03-6200-E-DIA-0019</v>
      </c>
      <c r="J819" s="39"/>
      <c r="K819" s="33" t="str">
        <f>VLOOKUP(C819,'PPE WBS Codes'!$E$3:$F$79,2,0)</f>
        <v>On-Site Power Supply and Transmission</v>
      </c>
      <c r="L819" s="39" t="s">
        <v>1326</v>
      </c>
      <c r="M819" s="39" t="s">
        <v>1367</v>
      </c>
      <c r="N819" s="33" t="str">
        <f t="shared" si="119"/>
        <v>On-Site Power Supply and Transmission - Fire Protection and Detection System for Main Consumer Sub Station Yard - Electrical Circuit Diagrams (Schematics)</v>
      </c>
      <c r="O819" s="134"/>
      <c r="P819" s="134"/>
      <c r="Q819" s="33" t="str">
        <f>IFERROR(VLOOKUP(PPE_PH1_CDDL[[#This Row],[RDMC Document Number]],[3]Docs!$B:$F,4,0),"No Placeholder Yet")</f>
        <v>RES - Reserved Placeholder</v>
      </c>
      <c r="R819" s="33" t="str">
        <f>IFERROR(VLOOKUP(PPE_PH1_CDDL[[#This Row],[RDMC Document Number]],[3]Docs!$B:$F,5,0),"No Placeholder Yet")</f>
        <v>Pending</v>
      </c>
      <c r="S819" s="137">
        <f t="shared" si="117"/>
        <v>0</v>
      </c>
      <c r="T819" s="162" t="s">
        <v>1119</v>
      </c>
      <c r="U819" s="39"/>
      <c r="V819" s="178"/>
      <c r="W819" s="39" t="s">
        <v>1269</v>
      </c>
      <c r="X819" s="39" t="s">
        <v>1368</v>
      </c>
      <c r="Y819" s="39"/>
      <c r="Z819" s="39"/>
      <c r="AA819" s="39"/>
      <c r="AB819" s="152" t="s">
        <v>3165</v>
      </c>
    </row>
    <row r="820" spans="1:28" ht="21.75" customHeight="1" x14ac:dyDescent="0.25">
      <c r="A820" s="37" t="s">
        <v>30</v>
      </c>
      <c r="B820" s="37" t="s">
        <v>31</v>
      </c>
      <c r="C820" s="39">
        <v>6200</v>
      </c>
      <c r="D820" s="39" t="s">
        <v>52</v>
      </c>
      <c r="E820" s="39" t="s">
        <v>1365</v>
      </c>
      <c r="F820" s="128" t="s">
        <v>226</v>
      </c>
      <c r="G820" s="39" t="s">
        <v>35</v>
      </c>
      <c r="H820" s="39" t="str">
        <f t="shared" si="118"/>
        <v>6105AK124-6200-EDIA-0020</v>
      </c>
      <c r="I820" s="39" t="str">
        <f t="shared" si="113"/>
        <v>Q24050972-03-6200-E-DIA-0020</v>
      </c>
      <c r="J820" s="39"/>
      <c r="K820" s="33" t="str">
        <f>VLOOKUP(C820,'PPE WBS Codes'!$E$3:$F$79,2,0)</f>
        <v>On-Site Power Supply and Transmission</v>
      </c>
      <c r="L820" s="39" t="s">
        <v>1326</v>
      </c>
      <c r="M820" s="39" t="s">
        <v>1369</v>
      </c>
      <c r="N820" s="33" t="str">
        <f t="shared" si="119"/>
        <v>On-Site Power Supply and Transmission - Fire Protection and Detection System for Main Consumer Sub Station Yard - E/I Termination Schedule</v>
      </c>
      <c r="O820" s="134"/>
      <c r="P820" s="134"/>
      <c r="Q820" s="33" t="str">
        <f>IFERROR(VLOOKUP(PPE_PH1_CDDL[[#This Row],[RDMC Document Number]],[3]Docs!$B:$F,4,0),"No Placeholder Yet")</f>
        <v>RES - Reserved Placeholder</v>
      </c>
      <c r="R820" s="33" t="str">
        <f>IFERROR(VLOOKUP(PPE_PH1_CDDL[[#This Row],[RDMC Document Number]],[3]Docs!$B:$F,5,0),"No Placeholder Yet")</f>
        <v>Pending</v>
      </c>
      <c r="S820" s="137">
        <f t="shared" si="117"/>
        <v>0</v>
      </c>
      <c r="T820" s="162" t="s">
        <v>1119</v>
      </c>
      <c r="U820" s="39"/>
      <c r="V820" s="178"/>
      <c r="W820" s="39" t="s">
        <v>1269</v>
      </c>
      <c r="X820" s="39" t="s">
        <v>1370</v>
      </c>
      <c r="Y820" s="39"/>
      <c r="Z820" s="39"/>
      <c r="AA820" s="39"/>
      <c r="AB820" s="152" t="s">
        <v>3165</v>
      </c>
    </row>
    <row r="821" spans="1:28" ht="21.75" customHeight="1" x14ac:dyDescent="0.25">
      <c r="A821" s="33" t="s">
        <v>30</v>
      </c>
      <c r="B821" s="33" t="s">
        <v>31</v>
      </c>
      <c r="C821" s="39">
        <v>6200</v>
      </c>
      <c r="D821" s="39" t="s">
        <v>52</v>
      </c>
      <c r="E821" s="33" t="s">
        <v>82</v>
      </c>
      <c r="F821" s="128" t="s">
        <v>46</v>
      </c>
      <c r="G821" s="39" t="s">
        <v>35</v>
      </c>
      <c r="H821" s="39" t="str">
        <f t="shared" si="118"/>
        <v>6105AK124-6200-EDST-0002</v>
      </c>
      <c r="I821" s="39" t="str">
        <f t="shared" ref="I821:I831" si="120">"Q24050972"&amp;"-"&amp;"07"&amp;"-"&amp;C821&amp;"-"&amp;D821&amp;"-"&amp;E821&amp;"-"&amp;F821</f>
        <v>Q24050972-07-6200-E-DST-0002</v>
      </c>
      <c r="J821" s="39"/>
      <c r="K821" s="33" t="str">
        <f>VLOOKUP(C821,'PPE WBS Codes'!$E$3:$F$79,2,0)</f>
        <v>On-Site Power Supply and Transmission</v>
      </c>
      <c r="L821" s="39" t="s">
        <v>1280</v>
      </c>
      <c r="M821" s="39" t="s">
        <v>1373</v>
      </c>
      <c r="N821" s="33" t="str">
        <f t="shared" si="119"/>
        <v>On-Site Power Supply and Transmission - Collection Sump from Bunds for Main Consumer Sub Station Yard - Equipment Register and Technical Specifications</v>
      </c>
      <c r="O821" s="134"/>
      <c r="P821" s="134"/>
      <c r="Q821" s="33" t="str">
        <f>IFERROR(VLOOKUP(PPE_PH1_CDDL[[#This Row],[RDMC Document Number]],[3]Docs!$B:$F,4,0),"No Placeholder Yet")</f>
        <v>RES - Reserved Placeholder</v>
      </c>
      <c r="R821" s="33" t="str">
        <f>IFERROR(VLOOKUP(PPE_PH1_CDDL[[#This Row],[RDMC Document Number]],[3]Docs!$B:$F,5,0),"No Placeholder Yet")</f>
        <v>Pending</v>
      </c>
      <c r="S821" s="137">
        <f t="shared" ref="S821:S829" si="121">IF(AND(O821&lt;&gt;"",P821&lt;&gt;"",R821="Approved"),100%,
 IF(AND(O821&lt;&gt;"",P821&lt;&gt;""),66.67%,
 IF(O821&lt;&gt;"",33.33%,
 0)))</f>
        <v>0</v>
      </c>
      <c r="T821" s="39" t="s">
        <v>1119</v>
      </c>
      <c r="U821" s="39"/>
      <c r="V821" s="178"/>
      <c r="W821" s="39" t="s">
        <v>1269</v>
      </c>
      <c r="X821" s="39" t="s">
        <v>1373</v>
      </c>
      <c r="Y821" s="39"/>
      <c r="Z821" s="39"/>
      <c r="AA821" s="39"/>
      <c r="AB821" s="152" t="s">
        <v>3165</v>
      </c>
    </row>
    <row r="822" spans="1:28" ht="21.75" customHeight="1" x14ac:dyDescent="0.25">
      <c r="A822" s="33" t="s">
        <v>30</v>
      </c>
      <c r="B822" s="33" t="s">
        <v>31</v>
      </c>
      <c r="C822" s="39">
        <v>6200</v>
      </c>
      <c r="D822" s="39" t="s">
        <v>52</v>
      </c>
      <c r="E822" s="33" t="s">
        <v>82</v>
      </c>
      <c r="F822" s="128" t="s">
        <v>48</v>
      </c>
      <c r="G822" s="39" t="s">
        <v>35</v>
      </c>
      <c r="H822" s="39" t="str">
        <f t="shared" si="118"/>
        <v>6105AK124-6200-EDST-0003</v>
      </c>
      <c r="I822" s="39" t="str">
        <f t="shared" si="120"/>
        <v>Q24050972-07-6200-E-DST-0003</v>
      </c>
      <c r="J822" s="39"/>
      <c r="K822" s="33" t="str">
        <f>VLOOKUP(C822,'PPE WBS Codes'!$E$3:$F$79,2,0)</f>
        <v>On-Site Power Supply and Transmission</v>
      </c>
      <c r="L822" s="39" t="s">
        <v>1282</v>
      </c>
      <c r="M822" s="39" t="s">
        <v>1373</v>
      </c>
      <c r="N822" s="33" t="str">
        <f t="shared" si="119"/>
        <v>On-Site Power Supply and Transmission - Cable Racks and Trays for Main Consumer Sub Station Yard - Equipment Register and Technical Specifications</v>
      </c>
      <c r="O822" s="134"/>
      <c r="P822" s="134"/>
      <c r="Q822" s="33" t="str">
        <f>IFERROR(VLOOKUP(PPE_PH1_CDDL[[#This Row],[RDMC Document Number]],[3]Docs!$B:$F,4,0),"No Placeholder Yet")</f>
        <v>RES - Reserved Placeholder</v>
      </c>
      <c r="R822" s="33" t="str">
        <f>IFERROR(VLOOKUP(PPE_PH1_CDDL[[#This Row],[RDMC Document Number]],[3]Docs!$B:$F,5,0),"No Placeholder Yet")</f>
        <v>Pending</v>
      </c>
      <c r="S822" s="137">
        <f t="shared" si="121"/>
        <v>0</v>
      </c>
      <c r="T822" s="39" t="s">
        <v>1119</v>
      </c>
      <c r="U822" s="39"/>
      <c r="V822" s="178"/>
      <c r="W822" s="39" t="s">
        <v>1277</v>
      </c>
      <c r="X822" s="39" t="s">
        <v>1373</v>
      </c>
      <c r="Y822" s="39"/>
      <c r="Z822" s="39"/>
      <c r="AA822" s="39"/>
      <c r="AB822" s="152" t="s">
        <v>3165</v>
      </c>
    </row>
    <row r="823" spans="1:28" ht="21.75" customHeight="1" x14ac:dyDescent="0.25">
      <c r="A823" s="33" t="s">
        <v>30</v>
      </c>
      <c r="B823" s="33" t="s">
        <v>31</v>
      </c>
      <c r="C823" s="39">
        <v>6200</v>
      </c>
      <c r="D823" s="39" t="s">
        <v>52</v>
      </c>
      <c r="E823" s="33" t="s">
        <v>82</v>
      </c>
      <c r="F823" s="128" t="s">
        <v>50</v>
      </c>
      <c r="G823" s="39" t="s">
        <v>35</v>
      </c>
      <c r="H823" s="39" t="str">
        <f t="shared" si="118"/>
        <v>6105AK124-6200-EDST-0004</v>
      </c>
      <c r="I823" s="39" t="str">
        <f t="shared" si="120"/>
        <v>Q24050972-07-6200-E-DST-0004</v>
      </c>
      <c r="J823" s="39"/>
      <c r="K823" s="33" t="str">
        <f>VLOOKUP(C823,'PPE WBS Codes'!$E$3:$F$79,2,0)</f>
        <v>On-Site Power Supply and Transmission</v>
      </c>
      <c r="L823" s="39" t="s">
        <v>1315</v>
      </c>
      <c r="M823" s="39" t="s">
        <v>1373</v>
      </c>
      <c r="N823" s="33" t="str">
        <f t="shared" si="119"/>
        <v>On-Site Power Supply and Transmission - Cable Trench and Tunnels for Main Consumer Sub Station Yard - Equipment Register and Technical Specifications</v>
      </c>
      <c r="O823" s="134"/>
      <c r="P823" s="134"/>
      <c r="Q823" s="33" t="str">
        <f>IFERROR(VLOOKUP(PPE_PH1_CDDL[[#This Row],[RDMC Document Number]],[3]Docs!$B:$F,4,0),"No Placeholder Yet")</f>
        <v>RES - Reserved Placeholder</v>
      </c>
      <c r="R823" s="33" t="str">
        <f>IFERROR(VLOOKUP(PPE_PH1_CDDL[[#This Row],[RDMC Document Number]],[3]Docs!$B:$F,5,0),"No Placeholder Yet")</f>
        <v>Pending</v>
      </c>
      <c r="S823" s="137">
        <f t="shared" si="121"/>
        <v>0</v>
      </c>
      <c r="T823" s="39" t="s">
        <v>1119</v>
      </c>
      <c r="U823" s="39"/>
      <c r="V823" s="178"/>
      <c r="W823" s="39" t="s">
        <v>1277</v>
      </c>
      <c r="X823" s="39" t="s">
        <v>1373</v>
      </c>
      <c r="Y823" s="39"/>
      <c r="Z823" s="39"/>
      <c r="AA823" s="39"/>
      <c r="AB823" s="152" t="s">
        <v>3165</v>
      </c>
    </row>
    <row r="824" spans="1:28" ht="21.75" customHeight="1" x14ac:dyDescent="0.25">
      <c r="A824" s="33" t="s">
        <v>30</v>
      </c>
      <c r="B824" s="33" t="s">
        <v>31</v>
      </c>
      <c r="C824" s="39">
        <v>6200</v>
      </c>
      <c r="D824" s="39" t="s">
        <v>52</v>
      </c>
      <c r="E824" s="33" t="s">
        <v>82</v>
      </c>
      <c r="F824" s="128" t="s">
        <v>101</v>
      </c>
      <c r="G824" s="39" t="s">
        <v>35</v>
      </c>
      <c r="H824" s="39" t="str">
        <f t="shared" si="118"/>
        <v>6105AK124-6200-EDST-0005</v>
      </c>
      <c r="I824" s="39" t="str">
        <f t="shared" si="120"/>
        <v>Q24050972-07-6200-E-DST-0005</v>
      </c>
      <c r="J824" s="39"/>
      <c r="K824" s="33" t="str">
        <f>VLOOKUP(C824,'PPE WBS Codes'!$E$3:$F$79,2,0)</f>
        <v>On-Site Power Supply and Transmission</v>
      </c>
      <c r="L824" s="39" t="s">
        <v>1319</v>
      </c>
      <c r="M824" s="39" t="s">
        <v>1373</v>
      </c>
      <c r="N824" s="33" t="str">
        <f t="shared" si="119"/>
        <v>On-Site Power Supply and Transmission - Earthing Systems for Main Consumer Sub Station Yard - Equipment Register and Technical Specifications</v>
      </c>
      <c r="O824" s="134"/>
      <c r="P824" s="134"/>
      <c r="Q824" s="33" t="str">
        <f>IFERROR(VLOOKUP(PPE_PH1_CDDL[[#This Row],[RDMC Document Number]],[3]Docs!$B:$F,4,0),"No Placeholder Yet")</f>
        <v>RES - Reserved Placeholder</v>
      </c>
      <c r="R824" s="33" t="str">
        <f>IFERROR(VLOOKUP(PPE_PH1_CDDL[[#This Row],[RDMC Document Number]],[3]Docs!$B:$F,5,0),"No Placeholder Yet")</f>
        <v>Pending</v>
      </c>
      <c r="S824" s="137">
        <f t="shared" si="121"/>
        <v>0</v>
      </c>
      <c r="T824" s="39" t="s">
        <v>1119</v>
      </c>
      <c r="U824" s="39"/>
      <c r="V824" s="178"/>
      <c r="W824" s="39" t="s">
        <v>1277</v>
      </c>
      <c r="X824" s="39" t="s">
        <v>1373</v>
      </c>
      <c r="Y824" s="39"/>
      <c r="Z824" s="39"/>
      <c r="AA824" s="39"/>
      <c r="AB824" s="152" t="s">
        <v>3165</v>
      </c>
    </row>
    <row r="825" spans="1:28" ht="21.75" customHeight="1" x14ac:dyDescent="0.25">
      <c r="A825" s="33" t="s">
        <v>30</v>
      </c>
      <c r="B825" s="33" t="s">
        <v>31</v>
      </c>
      <c r="C825" s="39">
        <v>6200</v>
      </c>
      <c r="D825" s="39" t="s">
        <v>52</v>
      </c>
      <c r="E825" s="33" t="s">
        <v>82</v>
      </c>
      <c r="F825" s="128" t="s">
        <v>161</v>
      </c>
      <c r="G825" s="39" t="s">
        <v>35</v>
      </c>
      <c r="H825" s="39" t="str">
        <f t="shared" si="118"/>
        <v>6105AK124-6200-EDST-0006</v>
      </c>
      <c r="I825" s="39" t="str">
        <f t="shared" si="120"/>
        <v>Q24050972-07-6200-E-DST-0006</v>
      </c>
      <c r="J825" s="39"/>
      <c r="K825" s="33" t="str">
        <f>VLOOKUP(C825,'PPE WBS Codes'!$E$3:$F$79,2,0)</f>
        <v>On-Site Power Supply and Transmission</v>
      </c>
      <c r="L825" s="39" t="s">
        <v>1285</v>
      </c>
      <c r="M825" s="39" t="s">
        <v>1373</v>
      </c>
      <c r="N825" s="33" t="str">
        <f t="shared" si="119"/>
        <v>On-Site Power Supply and Transmission - Small Power and Lighting  for Main Consumer Sub Station Yard - Equipment Register and Technical Specifications</v>
      </c>
      <c r="O825" s="134"/>
      <c r="P825" s="134"/>
      <c r="Q825" s="33" t="str">
        <f>IFERROR(VLOOKUP(PPE_PH1_CDDL[[#This Row],[RDMC Document Number]],[3]Docs!$B:$F,4,0),"No Placeholder Yet")</f>
        <v>RES - Reserved Placeholder</v>
      </c>
      <c r="R825" s="33" t="str">
        <f>IFERROR(VLOOKUP(PPE_PH1_CDDL[[#This Row],[RDMC Document Number]],[3]Docs!$B:$F,5,0),"No Placeholder Yet")</f>
        <v>Pending</v>
      </c>
      <c r="S825" s="137">
        <f t="shared" si="121"/>
        <v>0</v>
      </c>
      <c r="T825" s="39" t="s">
        <v>1119</v>
      </c>
      <c r="U825" s="39"/>
      <c r="V825" s="178"/>
      <c r="W825" s="39" t="s">
        <v>1269</v>
      </c>
      <c r="X825" s="39" t="s">
        <v>1373</v>
      </c>
      <c r="Y825" s="39"/>
      <c r="Z825" s="39"/>
      <c r="AA825" s="39"/>
      <c r="AB825" s="152" t="s">
        <v>3165</v>
      </c>
    </row>
    <row r="826" spans="1:28" ht="21.75" customHeight="1" x14ac:dyDescent="0.25">
      <c r="A826" s="33" t="s">
        <v>30</v>
      </c>
      <c r="B826" s="33" t="s">
        <v>31</v>
      </c>
      <c r="C826" s="39">
        <v>6200</v>
      </c>
      <c r="D826" s="39" t="s">
        <v>52</v>
      </c>
      <c r="E826" s="33" t="s">
        <v>82</v>
      </c>
      <c r="F826" s="128" t="s">
        <v>170</v>
      </c>
      <c r="G826" s="39" t="s">
        <v>35</v>
      </c>
      <c r="H826" s="39" t="str">
        <f t="shared" si="118"/>
        <v>6105AK124-6200-EDST-0007</v>
      </c>
      <c r="I826" s="39" t="str">
        <f t="shared" si="120"/>
        <v>Q24050972-07-6200-E-DST-0007</v>
      </c>
      <c r="J826" s="39"/>
      <c r="K826" s="33" t="str">
        <f>VLOOKUP(C826,'PPE WBS Codes'!$E$3:$F$79,2,0)</f>
        <v>On-Site Power Supply and Transmission</v>
      </c>
      <c r="L826" s="39" t="s">
        <v>1255</v>
      </c>
      <c r="M826" s="39" t="s">
        <v>1373</v>
      </c>
      <c r="N826" s="33" t="str">
        <f t="shared" si="119"/>
        <v>On-Site Power Supply and Transmission -  Control Room and Ablution Facilities for Main Consumer Sub Station Yard - Equipment Register and Technical Specifications</v>
      </c>
      <c r="O826" s="134"/>
      <c r="P826" s="134"/>
      <c r="Q826" s="33" t="str">
        <f>IFERROR(VLOOKUP(PPE_PH1_CDDL[[#This Row],[RDMC Document Number]],[3]Docs!$B:$F,4,0),"No Placeholder Yet")</f>
        <v>RES - Reserved Placeholder</v>
      </c>
      <c r="R826" s="33" t="str">
        <f>IFERROR(VLOOKUP(PPE_PH1_CDDL[[#This Row],[RDMC Document Number]],[3]Docs!$B:$F,5,0),"No Placeholder Yet")</f>
        <v>Pending</v>
      </c>
      <c r="S826" s="137">
        <f t="shared" si="121"/>
        <v>0</v>
      </c>
      <c r="T826" s="39" t="s">
        <v>1119</v>
      </c>
      <c r="U826" s="39"/>
      <c r="V826" s="178"/>
      <c r="W826" s="39" t="s">
        <v>1277</v>
      </c>
      <c r="X826" s="39" t="s">
        <v>1373</v>
      </c>
      <c r="Y826" s="39"/>
      <c r="Z826" s="39"/>
      <c r="AA826" s="39"/>
      <c r="AB826" s="152" t="s">
        <v>3165</v>
      </c>
    </row>
    <row r="827" spans="1:28" ht="21.75" customHeight="1" x14ac:dyDescent="0.25">
      <c r="A827" s="33" t="s">
        <v>30</v>
      </c>
      <c r="B827" s="33" t="s">
        <v>31</v>
      </c>
      <c r="C827" s="39">
        <v>6200</v>
      </c>
      <c r="D827" s="39" t="s">
        <v>52</v>
      </c>
      <c r="E827" s="33" t="s">
        <v>82</v>
      </c>
      <c r="F827" s="128" t="s">
        <v>108</v>
      </c>
      <c r="G827" s="39" t="s">
        <v>35</v>
      </c>
      <c r="H827" s="39" t="str">
        <f t="shared" si="118"/>
        <v>6105AK124-6200-EDST-0008</v>
      </c>
      <c r="I827" s="39" t="str">
        <f t="shared" si="120"/>
        <v>Q24050972-07-6200-E-DST-0008</v>
      </c>
      <c r="J827" s="39"/>
      <c r="K827" s="33" t="str">
        <f>VLOOKUP(C827,'PPE WBS Codes'!$E$3:$F$79,2,0)</f>
        <v>On-Site Power Supply and Transmission</v>
      </c>
      <c r="L827" s="39" t="s">
        <v>1271</v>
      </c>
      <c r="M827" s="39" t="s">
        <v>1373</v>
      </c>
      <c r="N827" s="33" t="str">
        <f t="shared" si="119"/>
        <v>On-Site Power Supply and Transmission - Transfer Bus Gantry for 33kV Mining Sub Station 33kV OHL Supply - Equipment Register and Technical Specifications</v>
      </c>
      <c r="O827" s="134"/>
      <c r="P827" s="134"/>
      <c r="Q827" s="33" t="str">
        <f>IFERROR(VLOOKUP(PPE_PH1_CDDL[[#This Row],[RDMC Document Number]],[3]Docs!$B:$F,4,0),"No Placeholder Yet")</f>
        <v>RES - Reserved Placeholder</v>
      </c>
      <c r="R827" s="33" t="str">
        <f>IFERROR(VLOOKUP(PPE_PH1_CDDL[[#This Row],[RDMC Document Number]],[3]Docs!$B:$F,5,0),"No Placeholder Yet")</f>
        <v>Pending</v>
      </c>
      <c r="S827" s="137">
        <f t="shared" si="121"/>
        <v>0</v>
      </c>
      <c r="T827" s="39" t="s">
        <v>1119</v>
      </c>
      <c r="U827" s="39"/>
      <c r="V827" s="178"/>
      <c r="W827" s="39" t="s">
        <v>1334</v>
      </c>
      <c r="X827" s="39" t="s">
        <v>1373</v>
      </c>
      <c r="Y827" s="39"/>
      <c r="Z827" s="39"/>
      <c r="AA827" s="39"/>
      <c r="AB827" s="152" t="s">
        <v>3165</v>
      </c>
    </row>
    <row r="828" spans="1:28" ht="21.75" customHeight="1" x14ac:dyDescent="0.25">
      <c r="A828" s="33" t="s">
        <v>30</v>
      </c>
      <c r="B828" s="33" t="s">
        <v>31</v>
      </c>
      <c r="C828" s="39">
        <v>6200</v>
      </c>
      <c r="D828" s="39" t="s">
        <v>52</v>
      </c>
      <c r="E828" s="33" t="s">
        <v>82</v>
      </c>
      <c r="F828" s="128" t="s">
        <v>173</v>
      </c>
      <c r="G828" s="39" t="s">
        <v>35</v>
      </c>
      <c r="H828" s="39" t="str">
        <f t="shared" si="118"/>
        <v>6105AK124-6200-EDST-0009</v>
      </c>
      <c r="I828" s="39" t="str">
        <f t="shared" si="120"/>
        <v>Q24050972-07-6200-E-DST-0009</v>
      </c>
      <c r="J828" s="39"/>
      <c r="K828" s="33" t="str">
        <f>VLOOKUP(C828,'PPE WBS Codes'!$E$3:$F$79,2,0)</f>
        <v>On-Site Power Supply and Transmission</v>
      </c>
      <c r="L828" s="39" t="s">
        <v>1273</v>
      </c>
      <c r="M828" s="39" t="s">
        <v>1373</v>
      </c>
      <c r="N828" s="33" t="str">
        <f t="shared" si="119"/>
        <v>On-Site Power Supply and Transmission - Transfer Bus Gantry Termination for 33kV OHL Income from HV Substation - Equipment Register and Technical Specifications</v>
      </c>
      <c r="O828" s="134"/>
      <c r="P828" s="134"/>
      <c r="Q828" s="33" t="str">
        <f>IFERROR(VLOOKUP(PPE_PH1_CDDL[[#This Row],[RDMC Document Number]],[3]Docs!$B:$F,4,0),"No Placeholder Yet")</f>
        <v>RES - Reserved Placeholder</v>
      </c>
      <c r="R828" s="33" t="str">
        <f>IFERROR(VLOOKUP(PPE_PH1_CDDL[[#This Row],[RDMC Document Number]],[3]Docs!$B:$F,5,0),"No Placeholder Yet")</f>
        <v>Pending</v>
      </c>
      <c r="S828" s="137">
        <f t="shared" si="121"/>
        <v>0</v>
      </c>
      <c r="T828" s="39" t="s">
        <v>1119</v>
      </c>
      <c r="U828" s="39"/>
      <c r="V828" s="178"/>
      <c r="W828" s="39" t="s">
        <v>1324</v>
      </c>
      <c r="X828" s="39" t="s">
        <v>1373</v>
      </c>
      <c r="Y828" s="39"/>
      <c r="Z828" s="39"/>
      <c r="AA828" s="39"/>
      <c r="AB828" s="152" t="s">
        <v>3165</v>
      </c>
    </row>
    <row r="829" spans="1:28" ht="21.75" customHeight="1" x14ac:dyDescent="0.25">
      <c r="A829" s="33" t="s">
        <v>30</v>
      </c>
      <c r="B829" s="33" t="s">
        <v>31</v>
      </c>
      <c r="C829" s="39">
        <v>6200</v>
      </c>
      <c r="D829" s="39" t="s">
        <v>52</v>
      </c>
      <c r="E829" s="33" t="s">
        <v>82</v>
      </c>
      <c r="F829" s="128" t="s">
        <v>184</v>
      </c>
      <c r="G829" s="39" t="s">
        <v>35</v>
      </c>
      <c r="H829" s="39" t="str">
        <f t="shared" si="118"/>
        <v>6105AK124-6200-EDST-0010</v>
      </c>
      <c r="I829" s="39" t="str">
        <f t="shared" si="120"/>
        <v>Q24050972-07-6200-E-DST-0010</v>
      </c>
      <c r="J829" s="39"/>
      <c r="K829" s="33" t="str">
        <f>VLOOKUP(C829,'PPE WBS Codes'!$E$3:$F$79,2,0)</f>
        <v>On-Site Power Supply and Transmission</v>
      </c>
      <c r="L829" s="39" t="s">
        <v>1326</v>
      </c>
      <c r="M829" s="39" t="s">
        <v>1373</v>
      </c>
      <c r="N829" s="33" t="str">
        <f t="shared" si="119"/>
        <v>On-Site Power Supply and Transmission - Fire Protection and Detection System for Main Consumer Sub Station Yard - Equipment Register and Technical Specifications</v>
      </c>
      <c r="O829" s="134"/>
      <c r="P829" s="134"/>
      <c r="Q829" s="33" t="str">
        <f>IFERROR(VLOOKUP(PPE_PH1_CDDL[[#This Row],[RDMC Document Number]],[3]Docs!$B:$F,4,0),"No Placeholder Yet")</f>
        <v>RES - Reserved Placeholder</v>
      </c>
      <c r="R829" s="33" t="str">
        <f>IFERROR(VLOOKUP(PPE_PH1_CDDL[[#This Row],[RDMC Document Number]],[3]Docs!$B:$F,5,0),"No Placeholder Yet")</f>
        <v>Pending</v>
      </c>
      <c r="S829" s="137">
        <f t="shared" si="121"/>
        <v>0</v>
      </c>
      <c r="T829" s="39" t="s">
        <v>1119</v>
      </c>
      <c r="U829" s="39"/>
      <c r="V829" s="178"/>
      <c r="W829" s="39" t="s">
        <v>1277</v>
      </c>
      <c r="X829" s="39" t="s">
        <v>1373</v>
      </c>
      <c r="Y829" s="39"/>
      <c r="Z829" s="39"/>
      <c r="AA829" s="39"/>
      <c r="AB829" s="152" t="s">
        <v>3165</v>
      </c>
    </row>
    <row r="830" spans="1:28" ht="21.75" customHeight="1" x14ac:dyDescent="0.25">
      <c r="A830" s="33" t="s">
        <v>30</v>
      </c>
      <c r="B830" s="33" t="s">
        <v>31</v>
      </c>
      <c r="C830" s="39">
        <v>6200</v>
      </c>
      <c r="D830" s="39" t="s">
        <v>52</v>
      </c>
      <c r="E830" s="39" t="s">
        <v>1374</v>
      </c>
      <c r="F830" s="128" t="s">
        <v>34</v>
      </c>
      <c r="G830" s="39" t="s">
        <v>35</v>
      </c>
      <c r="H830" s="39" t="str">
        <f t="shared" si="118"/>
        <v>6105AK124-6200-EEQL-0001</v>
      </c>
      <c r="I830" s="39" t="str">
        <f t="shared" si="120"/>
        <v>Q24050972-07-6200-E-EQL-0001</v>
      </c>
      <c r="J830" s="39"/>
      <c r="K830" s="33" t="str">
        <f>VLOOKUP(C830,'PPE WBS Codes'!$E$3:$F$79,2,0)</f>
        <v>On-Site Power Supply and Transmission</v>
      </c>
      <c r="L830" s="39" t="s">
        <v>1285</v>
      </c>
      <c r="M830" s="39" t="s">
        <v>1375</v>
      </c>
      <c r="N830" s="33" t="str">
        <f t="shared" si="119"/>
        <v>On-Site Power Supply and Transmission - Small Power and Lighting  for Main Consumer Sub Station Yard - Electrical Equipment Load Register</v>
      </c>
      <c r="O830" s="134"/>
      <c r="P830" s="134"/>
      <c r="Q830" s="33" t="str">
        <f>IFERROR(VLOOKUP(PPE_PH1_CDDL[[#This Row],[RDMC Document Number]],[3]Docs!$B:$F,4,0),"No Placeholder Yet")</f>
        <v>RES - Reserved Placeholder</v>
      </c>
      <c r="R830" s="33" t="str">
        <f>IFERROR(VLOOKUP(PPE_PH1_CDDL[[#This Row],[RDMC Document Number]],[3]Docs!$B:$F,5,0),"No Placeholder Yet")</f>
        <v>Pending</v>
      </c>
      <c r="S830" s="137">
        <f t="shared" ref="S830:S833" si="122">IF(AND(O830&lt;&gt;"",P830&lt;&gt;"",R830="Approved"),100%,
 IF(AND(O830&lt;&gt;"",P830&lt;&gt;""),66.67%,
 IF(O830&lt;&gt;"",33.33%,
 0)))</f>
        <v>0</v>
      </c>
      <c r="T830" s="39" t="s">
        <v>1119</v>
      </c>
      <c r="U830" s="39"/>
      <c r="V830" s="178"/>
      <c r="W830" s="39" t="s">
        <v>1277</v>
      </c>
      <c r="X830" s="39" t="s">
        <v>1375</v>
      </c>
      <c r="Y830" s="39"/>
      <c r="Z830" s="39"/>
      <c r="AA830" s="39"/>
      <c r="AB830" s="152" t="s">
        <v>3165</v>
      </c>
    </row>
    <row r="831" spans="1:28" ht="21.75" customHeight="1" x14ac:dyDescent="0.25">
      <c r="A831" s="33" t="s">
        <v>30</v>
      </c>
      <c r="B831" s="33" t="s">
        <v>31</v>
      </c>
      <c r="C831" s="39">
        <v>6200</v>
      </c>
      <c r="D831" s="39" t="s">
        <v>52</v>
      </c>
      <c r="E831" s="162" t="s">
        <v>1374</v>
      </c>
      <c r="F831" s="174" t="s">
        <v>46</v>
      </c>
      <c r="G831" s="162" t="s">
        <v>35</v>
      </c>
      <c r="H831" s="39" t="str">
        <f t="shared" si="118"/>
        <v>6105AK124-6200-EEQL-0002</v>
      </c>
      <c r="I831" s="39" t="str">
        <f t="shared" si="120"/>
        <v>Q24050972-07-6200-E-EQL-0002</v>
      </c>
      <c r="J831" s="162"/>
      <c r="K831" s="33" t="str">
        <f>VLOOKUP(C831,'PPE WBS Codes'!$E$3:$F$79,2,0)</f>
        <v>On-Site Power Supply and Transmission</v>
      </c>
      <c r="L831" s="162" t="s">
        <v>1255</v>
      </c>
      <c r="M831" s="162" t="s">
        <v>1375</v>
      </c>
      <c r="N831" s="33" t="str">
        <f t="shared" si="119"/>
        <v>On-Site Power Supply and Transmission -  Control Room and Ablution Facilities for Main Consumer Sub Station Yard - Electrical Equipment Load Register</v>
      </c>
      <c r="O831" s="175"/>
      <c r="P831" s="175"/>
      <c r="Q831" s="33" t="str">
        <f>IFERROR(VLOOKUP(PPE_PH1_CDDL[[#This Row],[RDMC Document Number]],[3]Docs!$B:$F,4,0),"No Placeholder Yet")</f>
        <v>RES - Reserved Placeholder</v>
      </c>
      <c r="R831" s="33" t="str">
        <f>IFERROR(VLOOKUP(PPE_PH1_CDDL[[#This Row],[RDMC Document Number]],[3]Docs!$B:$F,5,0),"No Placeholder Yet")</f>
        <v>Pending</v>
      </c>
      <c r="S831" s="137">
        <f t="shared" si="122"/>
        <v>0</v>
      </c>
      <c r="T831" s="39" t="s">
        <v>1119</v>
      </c>
      <c r="U831" s="162"/>
      <c r="V831" s="178"/>
      <c r="W831" s="162" t="s">
        <v>1269</v>
      </c>
      <c r="X831" s="39" t="s">
        <v>1375</v>
      </c>
      <c r="Y831" s="162"/>
      <c r="Z831" s="162"/>
      <c r="AA831" s="39"/>
      <c r="AB831" s="152" t="s">
        <v>3165</v>
      </c>
    </row>
    <row r="832" spans="1:28" ht="21.75" customHeight="1" x14ac:dyDescent="0.25">
      <c r="A832" s="37" t="s">
        <v>30</v>
      </c>
      <c r="B832" s="37" t="s">
        <v>31</v>
      </c>
      <c r="C832" s="39">
        <v>6200</v>
      </c>
      <c r="D832" s="39" t="s">
        <v>52</v>
      </c>
      <c r="E832" s="162" t="s">
        <v>321</v>
      </c>
      <c r="F832" s="128" t="s">
        <v>50</v>
      </c>
      <c r="G832" s="39" t="s">
        <v>35</v>
      </c>
      <c r="H832" s="39" t="str">
        <f t="shared" si="118"/>
        <v>6105AK124-6200-ELAY-0004</v>
      </c>
      <c r="I832" s="39" t="str">
        <f t="shared" ref="I832:I895" si="123">"Q24050972"&amp;"-"&amp;"03"&amp;"-"&amp;C832&amp;"-"&amp;D832&amp;"-"&amp;E832&amp;"-"&amp;F832</f>
        <v>Q24050972-03-6200-E-LAY-0004</v>
      </c>
      <c r="J832" s="39"/>
      <c r="K832" s="33" t="str">
        <f>VLOOKUP(C832,'PPE WBS Codes'!$E$3:$F$79,2,0)</f>
        <v>On-Site Power Supply and Transmission</v>
      </c>
      <c r="L832" s="39" t="s">
        <v>1319</v>
      </c>
      <c r="M832" s="39" t="s">
        <v>1376</v>
      </c>
      <c r="N832" s="33" t="str">
        <f t="shared" si="119"/>
        <v>On-Site Power Supply and Transmission - Earthing Systems for Main Consumer Sub Station Yard - Control Room Power and Earthing Design</v>
      </c>
      <c r="O832" s="134"/>
      <c r="P832" s="134"/>
      <c r="Q832" s="33" t="str">
        <f>IFERROR(VLOOKUP(PPE_PH1_CDDL[[#This Row],[RDMC Document Number]],[3]Docs!$B:$F,4,0),"No Placeholder Yet")</f>
        <v>RES - Reserved Placeholder</v>
      </c>
      <c r="R832" s="33" t="str">
        <f>IFERROR(VLOOKUP(PPE_PH1_CDDL[[#This Row],[RDMC Document Number]],[3]Docs!$B:$F,5,0),"No Placeholder Yet")</f>
        <v>Pending</v>
      </c>
      <c r="S832" s="137">
        <f t="shared" si="122"/>
        <v>0</v>
      </c>
      <c r="T832" s="39" t="s">
        <v>1119</v>
      </c>
      <c r="U832" s="39"/>
      <c r="V832" s="178"/>
      <c r="W832" s="39" t="s">
        <v>1269</v>
      </c>
      <c r="X832" s="39" t="s">
        <v>1376</v>
      </c>
      <c r="Y832" s="39"/>
      <c r="Z832" s="39"/>
      <c r="AA832" s="39"/>
      <c r="AB832" s="152" t="s">
        <v>3165</v>
      </c>
    </row>
    <row r="833" spans="1:28" ht="21.75" customHeight="1" x14ac:dyDescent="0.25">
      <c r="A833" s="37" t="s">
        <v>30</v>
      </c>
      <c r="B833" s="37" t="s">
        <v>31</v>
      </c>
      <c r="C833" s="39">
        <v>6200</v>
      </c>
      <c r="D833" s="39" t="s">
        <v>52</v>
      </c>
      <c r="E833" s="162" t="s">
        <v>321</v>
      </c>
      <c r="F833" s="174" t="s">
        <v>101</v>
      </c>
      <c r="G833" s="162" t="s">
        <v>35</v>
      </c>
      <c r="H833" s="39" t="str">
        <f t="shared" si="118"/>
        <v>6105AK124-6200-ELAY-0005</v>
      </c>
      <c r="I833" s="39" t="str">
        <f t="shared" si="123"/>
        <v>Q24050972-03-6200-E-LAY-0005</v>
      </c>
      <c r="J833" s="162"/>
      <c r="K833" s="33" t="str">
        <f>VLOOKUP(C833,'PPE WBS Codes'!$E$3:$F$79,2,0)</f>
        <v>On-Site Power Supply and Transmission</v>
      </c>
      <c r="L833" s="162" t="s">
        <v>1285</v>
      </c>
      <c r="M833" s="162" t="s">
        <v>1376</v>
      </c>
      <c r="N833" s="33" t="str">
        <f t="shared" si="119"/>
        <v>On-Site Power Supply and Transmission - Small Power and Lighting  for Main Consumer Sub Station Yard - Control Room Power and Earthing Design</v>
      </c>
      <c r="O833" s="175"/>
      <c r="P833" s="175"/>
      <c r="Q833" s="33" t="str">
        <f>IFERROR(VLOOKUP(PPE_PH1_CDDL[[#This Row],[RDMC Document Number]],[3]Docs!$B:$F,4,0),"No Placeholder Yet")</f>
        <v>RES - Reserved Placeholder</v>
      </c>
      <c r="R833" s="33" t="str">
        <f>IFERROR(VLOOKUP(PPE_PH1_CDDL[[#This Row],[RDMC Document Number]],[3]Docs!$B:$F,5,0),"No Placeholder Yet")</f>
        <v>Pending</v>
      </c>
      <c r="S833" s="137">
        <f t="shared" si="122"/>
        <v>0</v>
      </c>
      <c r="T833" s="162" t="s">
        <v>1119</v>
      </c>
      <c r="U833" s="162"/>
      <c r="V833" s="178"/>
      <c r="W833" s="39" t="s">
        <v>1269</v>
      </c>
      <c r="X833" s="39" t="s">
        <v>1376</v>
      </c>
      <c r="Y833" s="162"/>
      <c r="Z833" s="162"/>
      <c r="AA833" s="39"/>
      <c r="AB833" s="152" t="s">
        <v>3165</v>
      </c>
    </row>
    <row r="834" spans="1:28" ht="21.75" customHeight="1" x14ac:dyDescent="0.25">
      <c r="A834" s="37" t="s">
        <v>30</v>
      </c>
      <c r="B834" s="37" t="s">
        <v>31</v>
      </c>
      <c r="C834" s="39">
        <v>6200</v>
      </c>
      <c r="D834" s="39" t="s">
        <v>52</v>
      </c>
      <c r="E834" s="39" t="s">
        <v>1377</v>
      </c>
      <c r="F834" s="128" t="s">
        <v>34</v>
      </c>
      <c r="G834" s="39" t="s">
        <v>35</v>
      </c>
      <c r="H834" s="39" t="str">
        <f t="shared" si="118"/>
        <v>6105AK124-6200-EQRA-0001</v>
      </c>
      <c r="I834" s="39" t="str">
        <f t="shared" si="123"/>
        <v>Q24050972-03-6200-E-QRA-0001</v>
      </c>
      <c r="J834" s="39"/>
      <c r="K834" s="33" t="str">
        <f>VLOOKUP(C834,'PPE WBS Codes'!$E$3:$F$79,2,0)</f>
        <v>On-Site Power Supply and Transmission</v>
      </c>
      <c r="L834" s="39" t="s">
        <v>1282</v>
      </c>
      <c r="M834" s="39" t="s">
        <v>1378</v>
      </c>
      <c r="N834" s="33" t="str">
        <f t="shared" si="119"/>
        <v>On-Site Power Supply and Transmission - Cable Racks and Trays for Main Consumer Sub Station Yard - Lightning Protection Study and Risk Assessment</v>
      </c>
      <c r="O834" s="134"/>
      <c r="P834" s="134"/>
      <c r="Q834" s="33" t="str">
        <f>IFERROR(VLOOKUP(PPE_PH1_CDDL[[#This Row],[RDMC Document Number]],[3]Docs!$B:$F,4,0),"No Placeholder Yet")</f>
        <v>RES - Reserved Placeholder</v>
      </c>
      <c r="R834" s="33" t="str">
        <f>IFERROR(VLOOKUP(PPE_PH1_CDDL[[#This Row],[RDMC Document Number]],[3]Docs!$B:$F,5,0),"No Placeholder Yet")</f>
        <v>Pending</v>
      </c>
      <c r="S834" s="137">
        <f t="shared" ref="S834:S842" si="124">IF(AND(O834&lt;&gt;"",P834&lt;&gt;"",R834="Approved"),100%,
 IF(AND(O834&lt;&gt;"",P834&lt;&gt;""),66.67%,
 IF(O834&lt;&gt;"",33.33%,
 0)))</f>
        <v>0</v>
      </c>
      <c r="T834" s="162" t="s">
        <v>1119</v>
      </c>
      <c r="U834" s="39"/>
      <c r="V834" s="178"/>
      <c r="W834" s="39" t="s">
        <v>1277</v>
      </c>
      <c r="X834" s="39" t="s">
        <v>1378</v>
      </c>
      <c r="Y834" s="39"/>
      <c r="Z834" s="39"/>
      <c r="AA834" s="39"/>
      <c r="AB834" s="152" t="s">
        <v>3165</v>
      </c>
    </row>
    <row r="835" spans="1:28" ht="21.75" customHeight="1" x14ac:dyDescent="0.25">
      <c r="A835" s="37" t="s">
        <v>30</v>
      </c>
      <c r="B835" s="37" t="s">
        <v>31</v>
      </c>
      <c r="C835" s="39">
        <v>6200</v>
      </c>
      <c r="D835" s="39" t="s">
        <v>52</v>
      </c>
      <c r="E835" s="39" t="s">
        <v>1377</v>
      </c>
      <c r="F835" s="128" t="s">
        <v>46</v>
      </c>
      <c r="G835" s="39" t="s">
        <v>35</v>
      </c>
      <c r="H835" s="39" t="str">
        <f t="shared" si="118"/>
        <v>6105AK124-6200-EQRA-0002</v>
      </c>
      <c r="I835" s="39" t="str">
        <f t="shared" si="123"/>
        <v>Q24050972-03-6200-E-QRA-0002</v>
      </c>
      <c r="J835" s="39"/>
      <c r="K835" s="33" t="str">
        <f>VLOOKUP(C835,'PPE WBS Codes'!$E$3:$F$79,2,0)</f>
        <v>On-Site Power Supply and Transmission</v>
      </c>
      <c r="L835" s="39" t="s">
        <v>1315</v>
      </c>
      <c r="M835" s="39" t="s">
        <v>1379</v>
      </c>
      <c r="N835" s="33" t="str">
        <f t="shared" si="119"/>
        <v>On-Site Power Supply and Transmission - Cable Trench and Tunnels for Main Consumer Sub Station Yard - Risk Assessment: Electrical Hazards</v>
      </c>
      <c r="O835" s="134"/>
      <c r="P835" s="134"/>
      <c r="Q835" s="33" t="str">
        <f>IFERROR(VLOOKUP(PPE_PH1_CDDL[[#This Row],[RDMC Document Number]],[3]Docs!$B:$F,4,0),"No Placeholder Yet")</f>
        <v>RES - Reserved Placeholder</v>
      </c>
      <c r="R835" s="33" t="str">
        <f>IFERROR(VLOOKUP(PPE_PH1_CDDL[[#This Row],[RDMC Document Number]],[3]Docs!$B:$F,5,0),"No Placeholder Yet")</f>
        <v>Pending</v>
      </c>
      <c r="S835" s="137">
        <f t="shared" si="124"/>
        <v>0</v>
      </c>
      <c r="T835" s="162" t="s">
        <v>1119</v>
      </c>
      <c r="U835" s="39"/>
      <c r="V835" s="178"/>
      <c r="W835" s="39" t="s">
        <v>1277</v>
      </c>
      <c r="X835" s="39" t="s">
        <v>1380</v>
      </c>
      <c r="Y835" s="39"/>
      <c r="Z835" s="39"/>
      <c r="AA835" s="39"/>
      <c r="AB835" s="152" t="s">
        <v>3165</v>
      </c>
    </row>
    <row r="836" spans="1:28" ht="21.75" customHeight="1" x14ac:dyDescent="0.25">
      <c r="A836" s="37" t="s">
        <v>30</v>
      </c>
      <c r="B836" s="37" t="s">
        <v>31</v>
      </c>
      <c r="C836" s="39">
        <v>6200</v>
      </c>
      <c r="D836" s="39" t="s">
        <v>52</v>
      </c>
      <c r="E836" s="39" t="s">
        <v>1377</v>
      </c>
      <c r="F836" s="128" t="s">
        <v>48</v>
      </c>
      <c r="G836" s="39" t="s">
        <v>35</v>
      </c>
      <c r="H836" s="39" t="str">
        <f t="shared" si="118"/>
        <v>6105AK124-6200-EQRA-0003</v>
      </c>
      <c r="I836" s="39" t="str">
        <f t="shared" si="123"/>
        <v>Q24050972-03-6200-E-QRA-0003</v>
      </c>
      <c r="J836" s="39"/>
      <c r="K836" s="33" t="str">
        <f>VLOOKUP(C836,'PPE WBS Codes'!$E$3:$F$79,2,0)</f>
        <v>On-Site Power Supply and Transmission</v>
      </c>
      <c r="L836" s="39" t="s">
        <v>1285</v>
      </c>
      <c r="M836" s="39" t="s">
        <v>1378</v>
      </c>
      <c r="N836" s="33" t="str">
        <f t="shared" si="119"/>
        <v>On-Site Power Supply and Transmission - Small Power and Lighting  for Main Consumer Sub Station Yard - Lightning Protection Study and Risk Assessment</v>
      </c>
      <c r="O836" s="134"/>
      <c r="P836" s="134"/>
      <c r="Q836" s="33" t="str">
        <f>IFERROR(VLOOKUP(PPE_PH1_CDDL[[#This Row],[RDMC Document Number]],[3]Docs!$B:$F,4,0),"No Placeholder Yet")</f>
        <v>RES - Reserved Placeholder</v>
      </c>
      <c r="R836" s="33" t="str">
        <f>IFERROR(VLOOKUP(PPE_PH1_CDDL[[#This Row],[RDMC Document Number]],[3]Docs!$B:$F,5,0),"No Placeholder Yet")</f>
        <v>Pending</v>
      </c>
      <c r="S836" s="137">
        <f t="shared" si="124"/>
        <v>0</v>
      </c>
      <c r="T836" s="162" t="s">
        <v>1119</v>
      </c>
      <c r="U836" s="39"/>
      <c r="V836" s="178"/>
      <c r="W836" s="39" t="s">
        <v>1277</v>
      </c>
      <c r="X836" s="39" t="s">
        <v>1378</v>
      </c>
      <c r="Y836" s="39"/>
      <c r="Z836" s="39"/>
      <c r="AA836" s="39"/>
      <c r="AB836" s="152" t="s">
        <v>3165</v>
      </c>
    </row>
    <row r="837" spans="1:28" ht="21.75" customHeight="1" x14ac:dyDescent="0.25">
      <c r="A837" s="37" t="s">
        <v>30</v>
      </c>
      <c r="B837" s="37" t="s">
        <v>31</v>
      </c>
      <c r="C837" s="39">
        <v>6200</v>
      </c>
      <c r="D837" s="39" t="s">
        <v>52</v>
      </c>
      <c r="E837" s="39" t="s">
        <v>1377</v>
      </c>
      <c r="F837" s="128" t="s">
        <v>50</v>
      </c>
      <c r="G837" s="39" t="s">
        <v>35</v>
      </c>
      <c r="H837" s="39" t="str">
        <f t="shared" si="118"/>
        <v>6105AK124-6200-EQRA-0004</v>
      </c>
      <c r="I837" s="39" t="str">
        <f t="shared" si="123"/>
        <v>Q24050972-03-6200-E-QRA-0004</v>
      </c>
      <c r="J837" s="39"/>
      <c r="K837" s="33" t="str">
        <f>VLOOKUP(C837,'PPE WBS Codes'!$E$3:$F$79,2,0)</f>
        <v>On-Site Power Supply and Transmission</v>
      </c>
      <c r="L837" s="39" t="s">
        <v>1255</v>
      </c>
      <c r="M837" s="39" t="s">
        <v>1378</v>
      </c>
      <c r="N837" s="33" t="str">
        <f t="shared" si="119"/>
        <v>On-Site Power Supply and Transmission -  Control Room and Ablution Facilities for Main Consumer Sub Station Yard - Lightning Protection Study and Risk Assessment</v>
      </c>
      <c r="O837" s="134"/>
      <c r="P837" s="134"/>
      <c r="Q837" s="33" t="str">
        <f>IFERROR(VLOOKUP(PPE_PH1_CDDL[[#This Row],[RDMC Document Number]],[3]Docs!$B:$F,4,0),"No Placeholder Yet")</f>
        <v>RES - Reserved Placeholder</v>
      </c>
      <c r="R837" s="33" t="str">
        <f>IFERROR(VLOOKUP(PPE_PH1_CDDL[[#This Row],[RDMC Document Number]],[3]Docs!$B:$F,5,0),"No Placeholder Yet")</f>
        <v>Pending</v>
      </c>
      <c r="S837" s="137">
        <f t="shared" si="124"/>
        <v>0</v>
      </c>
      <c r="T837" s="162" t="s">
        <v>1119</v>
      </c>
      <c r="U837" s="39"/>
      <c r="V837" s="178"/>
      <c r="W837" s="39" t="s">
        <v>1277</v>
      </c>
      <c r="X837" s="39" t="s">
        <v>1378</v>
      </c>
      <c r="Y837" s="39"/>
      <c r="Z837" s="39"/>
      <c r="AA837" s="39"/>
      <c r="AB837" s="152" t="s">
        <v>3165</v>
      </c>
    </row>
    <row r="838" spans="1:28" ht="21.75" customHeight="1" x14ac:dyDescent="0.25">
      <c r="A838" s="37" t="s">
        <v>30</v>
      </c>
      <c r="B838" s="37" t="s">
        <v>31</v>
      </c>
      <c r="C838" s="39">
        <v>6200</v>
      </c>
      <c r="D838" s="39" t="s">
        <v>52</v>
      </c>
      <c r="E838" s="39" t="s">
        <v>1377</v>
      </c>
      <c r="F838" s="128" t="s">
        <v>101</v>
      </c>
      <c r="G838" s="39" t="s">
        <v>35</v>
      </c>
      <c r="H838" s="39" t="str">
        <f t="shared" si="118"/>
        <v>6105AK124-6200-EQRA-0005</v>
      </c>
      <c r="I838" s="39" t="str">
        <f t="shared" si="123"/>
        <v>Q24050972-03-6200-E-QRA-0005</v>
      </c>
      <c r="J838" s="39"/>
      <c r="K838" s="33" t="str">
        <f>VLOOKUP(C838,'PPE WBS Codes'!$E$3:$F$79,2,0)</f>
        <v>On-Site Power Supply and Transmission</v>
      </c>
      <c r="L838" s="39" t="s">
        <v>1271</v>
      </c>
      <c r="M838" s="39" t="s">
        <v>1379</v>
      </c>
      <c r="N838" s="33" t="str">
        <f t="shared" si="119"/>
        <v>On-Site Power Supply and Transmission - Transfer Bus Gantry for 33kV Mining Sub Station 33kV OHL Supply - Risk Assessment: Electrical Hazards</v>
      </c>
      <c r="O838" s="134"/>
      <c r="P838" s="134"/>
      <c r="Q838" s="33" t="str">
        <f>IFERROR(VLOOKUP(PPE_PH1_CDDL[[#This Row],[RDMC Document Number]],[3]Docs!$B:$F,4,0),"No Placeholder Yet")</f>
        <v>RES - Reserved Placeholder</v>
      </c>
      <c r="R838" s="33" t="str">
        <f>IFERROR(VLOOKUP(PPE_PH1_CDDL[[#This Row],[RDMC Document Number]],[3]Docs!$B:$F,5,0),"No Placeholder Yet")</f>
        <v>Pending</v>
      </c>
      <c r="S838" s="137">
        <f t="shared" si="124"/>
        <v>0</v>
      </c>
      <c r="T838" s="162" t="s">
        <v>1119</v>
      </c>
      <c r="U838" s="39"/>
      <c r="V838" s="178"/>
      <c r="W838" s="39" t="s">
        <v>1334</v>
      </c>
      <c r="X838" s="39" t="s">
        <v>1380</v>
      </c>
      <c r="Y838" s="39"/>
      <c r="Z838" s="39"/>
      <c r="AA838" s="39"/>
      <c r="AB838" s="152" t="s">
        <v>3165</v>
      </c>
    </row>
    <row r="839" spans="1:28" ht="21.75" customHeight="1" x14ac:dyDescent="0.25">
      <c r="A839" s="37" t="s">
        <v>30</v>
      </c>
      <c r="B839" s="37" t="s">
        <v>31</v>
      </c>
      <c r="C839" s="39">
        <v>6200</v>
      </c>
      <c r="D839" s="39" t="s">
        <v>52</v>
      </c>
      <c r="E839" s="39" t="s">
        <v>1377</v>
      </c>
      <c r="F839" s="128" t="s">
        <v>161</v>
      </c>
      <c r="G839" s="39" t="s">
        <v>35</v>
      </c>
      <c r="H839" s="39" t="str">
        <f t="shared" si="118"/>
        <v>6105AK124-6200-EQRA-0006</v>
      </c>
      <c r="I839" s="39" t="str">
        <f t="shared" si="123"/>
        <v>Q24050972-03-6200-E-QRA-0006</v>
      </c>
      <c r="J839" s="39"/>
      <c r="K839" s="33" t="str">
        <f>VLOOKUP(C839,'PPE WBS Codes'!$E$3:$F$79,2,0)</f>
        <v>On-Site Power Supply and Transmission</v>
      </c>
      <c r="L839" s="39" t="s">
        <v>1273</v>
      </c>
      <c r="M839" s="39" t="s">
        <v>1379</v>
      </c>
      <c r="N839" s="33" t="str">
        <f t="shared" si="119"/>
        <v>On-Site Power Supply and Transmission - Transfer Bus Gantry Termination for 33kV OHL Income from HV Substation - Risk Assessment: Electrical Hazards</v>
      </c>
      <c r="O839" s="134"/>
      <c r="P839" s="134"/>
      <c r="Q839" s="33" t="str">
        <f>IFERROR(VLOOKUP(PPE_PH1_CDDL[[#This Row],[RDMC Document Number]],[3]Docs!$B:$F,4,0),"No Placeholder Yet")</f>
        <v>RES - Reserved Placeholder</v>
      </c>
      <c r="R839" s="33" t="str">
        <f>IFERROR(VLOOKUP(PPE_PH1_CDDL[[#This Row],[RDMC Document Number]],[3]Docs!$B:$F,5,0),"No Placeholder Yet")</f>
        <v>Pending</v>
      </c>
      <c r="S839" s="137">
        <f t="shared" si="124"/>
        <v>0</v>
      </c>
      <c r="T839" s="162" t="s">
        <v>1119</v>
      </c>
      <c r="U839" s="39"/>
      <c r="V839" s="178"/>
      <c r="W839" s="39" t="s">
        <v>1274</v>
      </c>
      <c r="X839" s="39" t="s">
        <v>1380</v>
      </c>
      <c r="Y839" s="39"/>
      <c r="Z839" s="39"/>
      <c r="AA839" s="39"/>
      <c r="AB839" s="152" t="s">
        <v>3165</v>
      </c>
    </row>
    <row r="840" spans="1:28" ht="21.75" customHeight="1" x14ac:dyDescent="0.25">
      <c r="A840" s="37" t="s">
        <v>30</v>
      </c>
      <c r="B840" s="37" t="s">
        <v>31</v>
      </c>
      <c r="C840" s="39">
        <v>6200</v>
      </c>
      <c r="D840" s="39" t="s">
        <v>52</v>
      </c>
      <c r="E840" s="39" t="s">
        <v>1377</v>
      </c>
      <c r="F840" s="174" t="s">
        <v>170</v>
      </c>
      <c r="G840" s="162" t="s">
        <v>35</v>
      </c>
      <c r="H840" s="39" t="str">
        <f t="shared" si="118"/>
        <v>6105AK124-6200-EQRA-0007</v>
      </c>
      <c r="I840" s="39" t="str">
        <f t="shared" si="123"/>
        <v>Q24050972-03-6200-E-QRA-0007</v>
      </c>
      <c r="J840" s="162"/>
      <c r="K840" s="33" t="str">
        <f>VLOOKUP(C840,'PPE WBS Codes'!$E$3:$F$79,2,0)</f>
        <v>On-Site Power Supply and Transmission</v>
      </c>
      <c r="L840" s="162" t="s">
        <v>1326</v>
      </c>
      <c r="M840" s="162" t="s">
        <v>1379</v>
      </c>
      <c r="N840" s="33" t="str">
        <f t="shared" si="119"/>
        <v>On-Site Power Supply and Transmission - Fire Protection and Detection System for Main Consumer Sub Station Yard - Risk Assessment: Electrical Hazards</v>
      </c>
      <c r="O840" s="175"/>
      <c r="P840" s="175"/>
      <c r="Q840" s="33" t="str">
        <f>IFERROR(VLOOKUP(PPE_PH1_CDDL[[#This Row],[RDMC Document Number]],[3]Docs!$B:$F,4,0),"No Placeholder Yet")</f>
        <v>RES - Reserved Placeholder</v>
      </c>
      <c r="R840" s="33" t="str">
        <f>IFERROR(VLOOKUP(PPE_PH1_CDDL[[#This Row],[RDMC Document Number]],[3]Docs!$B:$F,5,0),"No Placeholder Yet")</f>
        <v>Pending</v>
      </c>
      <c r="S840" s="137">
        <f t="shared" si="124"/>
        <v>0</v>
      </c>
      <c r="T840" s="162" t="s">
        <v>1119</v>
      </c>
      <c r="U840" s="162"/>
      <c r="V840" s="178"/>
      <c r="W840" s="162" t="s">
        <v>1269</v>
      </c>
      <c r="X840" s="39" t="s">
        <v>1380</v>
      </c>
      <c r="Y840" s="162"/>
      <c r="Z840" s="162"/>
      <c r="AA840" s="39"/>
      <c r="AB840" s="152" t="s">
        <v>3165</v>
      </c>
    </row>
    <row r="841" spans="1:28" ht="21.75" customHeight="1" x14ac:dyDescent="0.25">
      <c r="A841" s="37" t="s">
        <v>30</v>
      </c>
      <c r="B841" s="37" t="s">
        <v>31</v>
      </c>
      <c r="C841" s="39">
        <v>6200</v>
      </c>
      <c r="D841" s="39" t="s">
        <v>52</v>
      </c>
      <c r="E841" s="39" t="s">
        <v>662</v>
      </c>
      <c r="F841" s="128" t="s">
        <v>244</v>
      </c>
      <c r="G841" s="39" t="s">
        <v>35</v>
      </c>
      <c r="H841" s="39" t="str">
        <f t="shared" si="118"/>
        <v>6105AK124-6200-ESLD-0028</v>
      </c>
      <c r="I841" s="39" t="str">
        <f t="shared" si="123"/>
        <v>Q24050972-03-6200-E-SLD-0028</v>
      </c>
      <c r="J841" s="39"/>
      <c r="K841" s="33" t="str">
        <f>VLOOKUP(C841,'PPE WBS Codes'!$E$3:$F$79,2,0)</f>
        <v>On-Site Power Supply and Transmission</v>
      </c>
      <c r="L841" s="39" t="s">
        <v>1315</v>
      </c>
      <c r="M841" s="39" t="s">
        <v>1381</v>
      </c>
      <c r="N841" s="33" t="str">
        <f t="shared" si="119"/>
        <v>On-Site Power Supply and Transmission - Cable Trench and Tunnels for Main Consumer Sub Station Yard - Electrical Single Line Diagram</v>
      </c>
      <c r="O841" s="134"/>
      <c r="P841" s="134"/>
      <c r="Q841" s="33" t="str">
        <f>IFERROR(VLOOKUP(PPE_PH1_CDDL[[#This Row],[RDMC Document Number]],[3]Docs!$B:$F,4,0),"No Placeholder Yet")</f>
        <v>RES - Reserved Placeholder</v>
      </c>
      <c r="R841" s="33" t="str">
        <f>IFERROR(VLOOKUP(PPE_PH1_CDDL[[#This Row],[RDMC Document Number]],[3]Docs!$B:$F,5,0),"No Placeholder Yet")</f>
        <v>Pending</v>
      </c>
      <c r="S841" s="137">
        <f t="shared" si="124"/>
        <v>0</v>
      </c>
      <c r="T841" s="39" t="s">
        <v>1119</v>
      </c>
      <c r="U841" s="39"/>
      <c r="V841" s="178"/>
      <c r="W841" s="39" t="s">
        <v>1269</v>
      </c>
      <c r="X841" s="39" t="s">
        <v>663</v>
      </c>
      <c r="Y841" s="39"/>
      <c r="Z841" s="39"/>
      <c r="AA841" s="39"/>
      <c r="AB841" s="152" t="s">
        <v>3165</v>
      </c>
    </row>
    <row r="842" spans="1:28" ht="21.75" customHeight="1" x14ac:dyDescent="0.25">
      <c r="A842" s="37" t="s">
        <v>30</v>
      </c>
      <c r="B842" s="37" t="s">
        <v>31</v>
      </c>
      <c r="C842" s="39">
        <v>6200</v>
      </c>
      <c r="D842" s="39" t="s">
        <v>52</v>
      </c>
      <c r="E842" s="39" t="s">
        <v>662</v>
      </c>
      <c r="F842" s="174" t="s">
        <v>246</v>
      </c>
      <c r="G842" s="162" t="s">
        <v>35</v>
      </c>
      <c r="H842" s="39" t="str">
        <f t="shared" si="118"/>
        <v>6105AK124-6200-ESLD-0029</v>
      </c>
      <c r="I842" s="39" t="str">
        <f t="shared" si="123"/>
        <v>Q24050972-03-6200-E-SLD-0029</v>
      </c>
      <c r="J842" s="162"/>
      <c r="K842" s="33" t="str">
        <f>VLOOKUP(C842,'PPE WBS Codes'!$E$3:$F$79,2,0)</f>
        <v>On-Site Power Supply and Transmission</v>
      </c>
      <c r="L842" s="162" t="s">
        <v>1285</v>
      </c>
      <c r="M842" s="162" t="s">
        <v>1381</v>
      </c>
      <c r="N842" s="33" t="str">
        <f t="shared" si="119"/>
        <v>On-Site Power Supply and Transmission - Small Power and Lighting  for Main Consumer Sub Station Yard - Electrical Single Line Diagram</v>
      </c>
      <c r="O842" s="175"/>
      <c r="P842" s="175"/>
      <c r="Q842" s="33" t="str">
        <f>IFERROR(VLOOKUP(PPE_PH1_CDDL[[#This Row],[RDMC Document Number]],[3]Docs!$B:$F,4,0),"No Placeholder Yet")</f>
        <v>RES - Reserved Placeholder</v>
      </c>
      <c r="R842" s="33" t="str">
        <f>IFERROR(VLOOKUP(PPE_PH1_CDDL[[#This Row],[RDMC Document Number]],[3]Docs!$B:$F,5,0),"No Placeholder Yet")</f>
        <v>Pending</v>
      </c>
      <c r="S842" s="137">
        <f t="shared" si="124"/>
        <v>0</v>
      </c>
      <c r="T842" s="162" t="s">
        <v>1119</v>
      </c>
      <c r="U842" s="162"/>
      <c r="V842" s="178"/>
      <c r="W842" s="39" t="s">
        <v>1269</v>
      </c>
      <c r="X842" s="39" t="s">
        <v>663</v>
      </c>
      <c r="Y842" s="162"/>
      <c r="Z842" s="162"/>
      <c r="AA842" s="39"/>
      <c r="AB842" s="152" t="s">
        <v>3165</v>
      </c>
    </row>
    <row r="843" spans="1:28" ht="21.75" customHeight="1" x14ac:dyDescent="0.25">
      <c r="A843" s="37" t="s">
        <v>30</v>
      </c>
      <c r="B843" s="37" t="s">
        <v>31</v>
      </c>
      <c r="C843" s="39">
        <v>6200</v>
      </c>
      <c r="D843" s="39" t="s">
        <v>52</v>
      </c>
      <c r="E843" s="39" t="s">
        <v>1170</v>
      </c>
      <c r="F843" s="128" t="s">
        <v>34</v>
      </c>
      <c r="G843" s="39" t="s">
        <v>35</v>
      </c>
      <c r="H843" s="39" t="str">
        <f t="shared" si="118"/>
        <v>6105AK124-6200-ESPC-0001</v>
      </c>
      <c r="I843" s="39" t="str">
        <f t="shared" si="123"/>
        <v>Q24050972-03-6200-E-SPC-0001</v>
      </c>
      <c r="J843" s="39"/>
      <c r="K843" s="33" t="str">
        <f>VLOOKUP(C843,'PPE WBS Codes'!$E$3:$F$79,2,0)</f>
        <v>On-Site Power Supply and Transmission</v>
      </c>
      <c r="L843" s="39" t="s">
        <v>1282</v>
      </c>
      <c r="M843" s="39" t="s">
        <v>1382</v>
      </c>
      <c r="N843" s="33" t="str">
        <f t="shared" si="119"/>
        <v>On-Site Power Supply and Transmission - Cable Racks and Trays for Main Consumer Sub Station Yard - Cable and Conductor Specifications</v>
      </c>
      <c r="O843" s="134"/>
      <c r="P843" s="134"/>
      <c r="Q843" s="33" t="str">
        <f>IFERROR(VLOOKUP(PPE_PH1_CDDL[[#This Row],[RDMC Document Number]],[3]Docs!$B:$F,4,0),"No Placeholder Yet")</f>
        <v>RES - Reserved Placeholder</v>
      </c>
      <c r="R843" s="33" t="str">
        <f>IFERROR(VLOOKUP(PPE_PH1_CDDL[[#This Row],[RDMC Document Number]],[3]Docs!$B:$F,5,0),"No Placeholder Yet")</f>
        <v>Pending</v>
      </c>
      <c r="S843" s="137">
        <f t="shared" ref="S843:S850" si="125">IF(AND(O843&lt;&gt;"",P843&lt;&gt;"",R843="Approved"),100%,
 IF(AND(O843&lt;&gt;"",P843&lt;&gt;""),66.67%,
 IF(O843&lt;&gt;"",33.33%,
 0)))</f>
        <v>0</v>
      </c>
      <c r="T843" s="162" t="s">
        <v>1119</v>
      </c>
      <c r="U843" s="39"/>
      <c r="V843" s="178"/>
      <c r="W843" s="39" t="s">
        <v>1269</v>
      </c>
      <c r="X843" s="39" t="s">
        <v>1382</v>
      </c>
      <c r="Y843" s="39"/>
      <c r="Z843" s="39"/>
      <c r="AA843" s="39"/>
      <c r="AB843" s="152" t="s">
        <v>3165</v>
      </c>
    </row>
    <row r="844" spans="1:28" ht="21.75" customHeight="1" x14ac:dyDescent="0.25">
      <c r="A844" s="37" t="s">
        <v>30</v>
      </c>
      <c r="B844" s="37" t="s">
        <v>31</v>
      </c>
      <c r="C844" s="39">
        <v>6200</v>
      </c>
      <c r="D844" s="39" t="s">
        <v>52</v>
      </c>
      <c r="E844" s="39" t="s">
        <v>1170</v>
      </c>
      <c r="F844" s="128" t="s">
        <v>46</v>
      </c>
      <c r="G844" s="39" t="s">
        <v>35</v>
      </c>
      <c r="H844" s="39" t="str">
        <f t="shared" si="118"/>
        <v>6105AK124-6200-ESPC-0002</v>
      </c>
      <c r="I844" s="39" t="str">
        <f t="shared" si="123"/>
        <v>Q24050972-03-6200-E-SPC-0002</v>
      </c>
      <c r="J844" s="39"/>
      <c r="K844" s="33" t="str">
        <f>VLOOKUP(C844,'PPE WBS Codes'!$E$3:$F$79,2,0)</f>
        <v>On-Site Power Supply and Transmission</v>
      </c>
      <c r="L844" s="39" t="s">
        <v>1315</v>
      </c>
      <c r="M844" s="39" t="s">
        <v>1382</v>
      </c>
      <c r="N844" s="33" t="str">
        <f t="shared" si="119"/>
        <v>On-Site Power Supply and Transmission - Cable Trench and Tunnels for Main Consumer Sub Station Yard - Cable and Conductor Specifications</v>
      </c>
      <c r="O844" s="134"/>
      <c r="P844" s="134"/>
      <c r="Q844" s="33" t="str">
        <f>IFERROR(VLOOKUP(PPE_PH1_CDDL[[#This Row],[RDMC Document Number]],[3]Docs!$B:$F,4,0),"No Placeholder Yet")</f>
        <v>RES - Reserved Placeholder</v>
      </c>
      <c r="R844" s="33" t="str">
        <f>IFERROR(VLOOKUP(PPE_PH1_CDDL[[#This Row],[RDMC Document Number]],[3]Docs!$B:$F,5,0),"No Placeholder Yet")</f>
        <v>Pending</v>
      </c>
      <c r="S844" s="137">
        <f t="shared" si="125"/>
        <v>0</v>
      </c>
      <c r="T844" s="162" t="s">
        <v>1119</v>
      </c>
      <c r="U844" s="39"/>
      <c r="V844" s="178"/>
      <c r="W844" s="39" t="s">
        <v>1277</v>
      </c>
      <c r="X844" s="39" t="s">
        <v>1382</v>
      </c>
      <c r="Y844" s="39"/>
      <c r="Z844" s="39"/>
      <c r="AA844" s="39"/>
      <c r="AB844" s="152" t="s">
        <v>3165</v>
      </c>
    </row>
    <row r="845" spans="1:28" ht="21.75" customHeight="1" x14ac:dyDescent="0.25">
      <c r="A845" s="37" t="s">
        <v>30</v>
      </c>
      <c r="B845" s="37" t="s">
        <v>31</v>
      </c>
      <c r="C845" s="39">
        <v>6200</v>
      </c>
      <c r="D845" s="39" t="s">
        <v>52</v>
      </c>
      <c r="E845" s="39" t="s">
        <v>1170</v>
      </c>
      <c r="F845" s="128" t="s">
        <v>48</v>
      </c>
      <c r="G845" s="39" t="s">
        <v>35</v>
      </c>
      <c r="H845" s="39" t="str">
        <f t="shared" si="118"/>
        <v>6105AK124-6200-ESPC-0003</v>
      </c>
      <c r="I845" s="39" t="str">
        <f t="shared" si="123"/>
        <v>Q24050972-03-6200-E-SPC-0003</v>
      </c>
      <c r="J845" s="39"/>
      <c r="K845" s="33" t="str">
        <f>VLOOKUP(C845,'PPE WBS Codes'!$E$3:$F$79,2,0)</f>
        <v>On-Site Power Supply and Transmission</v>
      </c>
      <c r="L845" s="39" t="s">
        <v>1315</v>
      </c>
      <c r="M845" s="39" t="s">
        <v>1383</v>
      </c>
      <c r="N845" s="33" t="str">
        <f t="shared" si="119"/>
        <v>On-Site Power Supply and Transmission - Cable Trench and Tunnels for Main Consumer Sub Station Yard - Lighting and Luminaire Design</v>
      </c>
      <c r="O845" s="134"/>
      <c r="P845" s="134"/>
      <c r="Q845" s="33" t="str">
        <f>IFERROR(VLOOKUP(PPE_PH1_CDDL[[#This Row],[RDMC Document Number]],[3]Docs!$B:$F,4,0),"No Placeholder Yet")</f>
        <v>RES - Reserved Placeholder</v>
      </c>
      <c r="R845" s="33" t="str">
        <f>IFERROR(VLOOKUP(PPE_PH1_CDDL[[#This Row],[RDMC Document Number]],[3]Docs!$B:$F,5,0),"No Placeholder Yet")</f>
        <v>Pending</v>
      </c>
      <c r="S845" s="137">
        <f t="shared" si="125"/>
        <v>0</v>
      </c>
      <c r="T845" s="162" t="s">
        <v>1119</v>
      </c>
      <c r="U845" s="39"/>
      <c r="V845" s="178"/>
      <c r="W845" s="39" t="s">
        <v>1277</v>
      </c>
      <c r="X845" s="39" t="s">
        <v>1383</v>
      </c>
      <c r="Y845" s="39"/>
      <c r="Z845" s="39"/>
      <c r="AA845" s="39"/>
      <c r="AB845" s="152" t="s">
        <v>3165</v>
      </c>
    </row>
    <row r="846" spans="1:28" ht="21.75" customHeight="1" x14ac:dyDescent="0.25">
      <c r="A846" s="37" t="s">
        <v>30</v>
      </c>
      <c r="B846" s="37" t="s">
        <v>31</v>
      </c>
      <c r="C846" s="39">
        <v>6200</v>
      </c>
      <c r="D846" s="39" t="s">
        <v>52</v>
      </c>
      <c r="E846" s="39" t="s">
        <v>1170</v>
      </c>
      <c r="F846" s="128" t="s">
        <v>50</v>
      </c>
      <c r="G846" s="39" t="s">
        <v>35</v>
      </c>
      <c r="H846" s="39" t="str">
        <f t="shared" si="118"/>
        <v>6105AK124-6200-ESPC-0004</v>
      </c>
      <c r="I846" s="39" t="str">
        <f t="shared" si="123"/>
        <v>Q24050972-03-6200-E-SPC-0004</v>
      </c>
      <c r="J846" s="39"/>
      <c r="K846" s="33" t="str">
        <f>VLOOKUP(C846,'PPE WBS Codes'!$E$3:$F$79,2,0)</f>
        <v>On-Site Power Supply and Transmission</v>
      </c>
      <c r="L846" s="39" t="s">
        <v>1285</v>
      </c>
      <c r="M846" s="39" t="s">
        <v>1384</v>
      </c>
      <c r="N846" s="33" t="str">
        <f t="shared" si="119"/>
        <v>On-Site Power Supply and Transmission - Small Power and Lighting  for Main Consumer Sub Station Yard - Cable Termination Specifications</v>
      </c>
      <c r="O846" s="134"/>
      <c r="P846" s="134"/>
      <c r="Q846" s="33" t="str">
        <f>IFERROR(VLOOKUP(PPE_PH1_CDDL[[#This Row],[RDMC Document Number]],[3]Docs!$B:$F,4,0),"No Placeholder Yet")</f>
        <v>RES - Reserved Placeholder</v>
      </c>
      <c r="R846" s="33" t="str">
        <f>IFERROR(VLOOKUP(PPE_PH1_CDDL[[#This Row],[RDMC Document Number]],[3]Docs!$B:$F,5,0),"No Placeholder Yet")</f>
        <v>Pending</v>
      </c>
      <c r="S846" s="137">
        <f t="shared" si="125"/>
        <v>0</v>
      </c>
      <c r="T846" s="162" t="s">
        <v>1119</v>
      </c>
      <c r="U846" s="39"/>
      <c r="V846" s="178"/>
      <c r="W846" s="39" t="s">
        <v>1277</v>
      </c>
      <c r="X846" s="39" t="s">
        <v>1384</v>
      </c>
      <c r="Y846" s="39"/>
      <c r="Z846" s="39"/>
      <c r="AA846" s="39"/>
      <c r="AB846" s="152" t="s">
        <v>3165</v>
      </c>
    </row>
    <row r="847" spans="1:28" ht="21.75" customHeight="1" x14ac:dyDescent="0.25">
      <c r="A847" s="37" t="s">
        <v>30</v>
      </c>
      <c r="B847" s="37" t="s">
        <v>31</v>
      </c>
      <c r="C847" s="39">
        <v>6200</v>
      </c>
      <c r="D847" s="39" t="s">
        <v>52</v>
      </c>
      <c r="E847" s="39" t="s">
        <v>1170</v>
      </c>
      <c r="F847" s="128" t="s">
        <v>101</v>
      </c>
      <c r="G847" s="39" t="s">
        <v>35</v>
      </c>
      <c r="H847" s="39" t="str">
        <f t="shared" si="118"/>
        <v>6105AK124-6200-ESPC-0005</v>
      </c>
      <c r="I847" s="39" t="str">
        <f t="shared" si="123"/>
        <v>Q24050972-03-6200-E-SPC-0005</v>
      </c>
      <c r="J847" s="39"/>
      <c r="K847" s="33" t="str">
        <f>VLOOKUP(C847,'PPE WBS Codes'!$E$3:$F$79,2,0)</f>
        <v>On-Site Power Supply and Transmission</v>
      </c>
      <c r="L847" s="39" t="s">
        <v>1285</v>
      </c>
      <c r="M847" s="39" t="s">
        <v>1382</v>
      </c>
      <c r="N847" s="33" t="str">
        <f t="shared" si="119"/>
        <v>On-Site Power Supply and Transmission - Small Power and Lighting  for Main Consumer Sub Station Yard - Cable and Conductor Specifications</v>
      </c>
      <c r="O847" s="134"/>
      <c r="P847" s="134"/>
      <c r="Q847" s="33" t="str">
        <f>IFERROR(VLOOKUP(PPE_PH1_CDDL[[#This Row],[RDMC Document Number]],[3]Docs!$B:$F,4,0),"No Placeholder Yet")</f>
        <v>RES - Reserved Placeholder</v>
      </c>
      <c r="R847" s="33" t="str">
        <f>IFERROR(VLOOKUP(PPE_PH1_CDDL[[#This Row],[RDMC Document Number]],[3]Docs!$B:$F,5,0),"No Placeholder Yet")</f>
        <v>Pending</v>
      </c>
      <c r="S847" s="137">
        <f t="shared" si="125"/>
        <v>0</v>
      </c>
      <c r="T847" s="162" t="s">
        <v>1119</v>
      </c>
      <c r="U847" s="39"/>
      <c r="V847" s="178"/>
      <c r="W847" s="39" t="s">
        <v>1277</v>
      </c>
      <c r="X847" s="39" t="s">
        <v>1382</v>
      </c>
      <c r="Y847" s="39"/>
      <c r="Z847" s="39"/>
      <c r="AA847" s="39"/>
      <c r="AB847" s="152" t="s">
        <v>3165</v>
      </c>
    </row>
    <row r="848" spans="1:28" ht="21.75" customHeight="1" x14ac:dyDescent="0.25">
      <c r="A848" s="37" t="s">
        <v>30</v>
      </c>
      <c r="B848" s="37" t="s">
        <v>31</v>
      </c>
      <c r="C848" s="39">
        <v>6200</v>
      </c>
      <c r="D848" s="39" t="s">
        <v>52</v>
      </c>
      <c r="E848" s="39" t="s">
        <v>1170</v>
      </c>
      <c r="F848" s="128" t="s">
        <v>161</v>
      </c>
      <c r="G848" s="39" t="s">
        <v>35</v>
      </c>
      <c r="H848" s="39" t="str">
        <f t="shared" si="118"/>
        <v>6105AK124-6200-ESPC-0006</v>
      </c>
      <c r="I848" s="39" t="str">
        <f t="shared" si="123"/>
        <v>Q24050972-03-6200-E-SPC-0006</v>
      </c>
      <c r="J848" s="39"/>
      <c r="K848" s="33" t="str">
        <f>VLOOKUP(C848,'PPE WBS Codes'!$E$3:$F$79,2,0)</f>
        <v>On-Site Power Supply and Transmission</v>
      </c>
      <c r="L848" s="39" t="s">
        <v>1285</v>
      </c>
      <c r="M848" s="39" t="s">
        <v>1383</v>
      </c>
      <c r="N848" s="33" t="str">
        <f t="shared" si="119"/>
        <v>On-Site Power Supply and Transmission - Small Power and Lighting  for Main Consumer Sub Station Yard - Lighting and Luminaire Design</v>
      </c>
      <c r="O848" s="134"/>
      <c r="P848" s="134"/>
      <c r="Q848" s="33" t="str">
        <f>IFERROR(VLOOKUP(PPE_PH1_CDDL[[#This Row],[RDMC Document Number]],[3]Docs!$B:$F,4,0),"No Placeholder Yet")</f>
        <v>RES - Reserved Placeholder</v>
      </c>
      <c r="R848" s="33" t="str">
        <f>IFERROR(VLOOKUP(PPE_PH1_CDDL[[#This Row],[RDMC Document Number]],[3]Docs!$B:$F,5,0),"No Placeholder Yet")</f>
        <v>Pending</v>
      </c>
      <c r="S848" s="137">
        <f t="shared" si="125"/>
        <v>0</v>
      </c>
      <c r="T848" s="162" t="s">
        <v>1119</v>
      </c>
      <c r="U848" s="39"/>
      <c r="V848" s="178"/>
      <c r="W848" s="39" t="s">
        <v>1277</v>
      </c>
      <c r="X848" s="39" t="s">
        <v>1383</v>
      </c>
      <c r="Y848" s="39"/>
      <c r="Z848" s="39"/>
      <c r="AA848" s="39"/>
      <c r="AB848" s="152" t="s">
        <v>3165</v>
      </c>
    </row>
    <row r="849" spans="1:28" ht="21.75" customHeight="1" x14ac:dyDescent="0.25">
      <c r="A849" s="37" t="s">
        <v>30</v>
      </c>
      <c r="B849" s="37" t="s">
        <v>31</v>
      </c>
      <c r="C849" s="39">
        <v>6200</v>
      </c>
      <c r="D849" s="39" t="s">
        <v>52</v>
      </c>
      <c r="E849" s="39" t="s">
        <v>1170</v>
      </c>
      <c r="F849" s="128" t="s">
        <v>170</v>
      </c>
      <c r="G849" s="39" t="s">
        <v>35</v>
      </c>
      <c r="H849" s="39" t="str">
        <f t="shared" si="118"/>
        <v>6105AK124-6200-ESPC-0007</v>
      </c>
      <c r="I849" s="39" t="str">
        <f t="shared" si="123"/>
        <v>Q24050972-03-6200-E-SPC-0007</v>
      </c>
      <c r="J849" s="39"/>
      <c r="K849" s="33" t="str">
        <f>VLOOKUP(C849,'PPE WBS Codes'!$E$3:$F$79,2,0)</f>
        <v>On-Site Power Supply and Transmission</v>
      </c>
      <c r="L849" s="39" t="s">
        <v>1255</v>
      </c>
      <c r="M849" s="39" t="s">
        <v>1384</v>
      </c>
      <c r="N849" s="33" t="str">
        <f t="shared" si="119"/>
        <v>On-Site Power Supply and Transmission -  Control Room and Ablution Facilities for Main Consumer Sub Station Yard - Cable Termination Specifications</v>
      </c>
      <c r="O849" s="134"/>
      <c r="P849" s="134"/>
      <c r="Q849" s="33" t="str">
        <f>IFERROR(VLOOKUP(PPE_PH1_CDDL[[#This Row],[RDMC Document Number]],[3]Docs!$B:$F,4,0),"No Placeholder Yet")</f>
        <v>RES - Reserved Placeholder</v>
      </c>
      <c r="R849" s="33" t="str">
        <f>IFERROR(VLOOKUP(PPE_PH1_CDDL[[#This Row],[RDMC Document Number]],[3]Docs!$B:$F,5,0),"No Placeholder Yet")</f>
        <v>Pending</v>
      </c>
      <c r="S849" s="137">
        <f t="shared" si="125"/>
        <v>0</v>
      </c>
      <c r="T849" s="162" t="s">
        <v>1119</v>
      </c>
      <c r="U849" s="39"/>
      <c r="V849" s="178"/>
      <c r="W849" s="39" t="s">
        <v>1277</v>
      </c>
      <c r="X849" s="39" t="s">
        <v>1384</v>
      </c>
      <c r="Y849" s="39"/>
      <c r="Z849" s="39"/>
      <c r="AA849" s="39"/>
      <c r="AB849" s="152" t="s">
        <v>3165</v>
      </c>
    </row>
    <row r="850" spans="1:28" ht="21.75" customHeight="1" x14ac:dyDescent="0.25">
      <c r="A850" s="37" t="s">
        <v>30</v>
      </c>
      <c r="B850" s="37" t="s">
        <v>31</v>
      </c>
      <c r="C850" s="39">
        <v>6200</v>
      </c>
      <c r="D850" s="39" t="s">
        <v>52</v>
      </c>
      <c r="E850" s="39" t="s">
        <v>1170</v>
      </c>
      <c r="F850" s="174" t="s">
        <v>108</v>
      </c>
      <c r="G850" s="162" t="s">
        <v>35</v>
      </c>
      <c r="H850" s="39" t="str">
        <f t="shared" si="118"/>
        <v>6105AK124-6200-ESPC-0008</v>
      </c>
      <c r="I850" s="39" t="str">
        <f t="shared" si="123"/>
        <v>Q24050972-03-6200-E-SPC-0008</v>
      </c>
      <c r="J850" s="162"/>
      <c r="K850" s="33" t="str">
        <f>VLOOKUP(C850,'PPE WBS Codes'!$E$3:$F$79,2,0)</f>
        <v>On-Site Power Supply and Transmission</v>
      </c>
      <c r="L850" s="162" t="s">
        <v>1255</v>
      </c>
      <c r="M850" s="162" t="s">
        <v>1383</v>
      </c>
      <c r="N850" s="33" t="str">
        <f t="shared" si="119"/>
        <v>On-Site Power Supply and Transmission -  Control Room and Ablution Facilities for Main Consumer Sub Station Yard - Lighting and Luminaire Design</v>
      </c>
      <c r="O850" s="175"/>
      <c r="P850" s="175"/>
      <c r="Q850" s="33" t="str">
        <f>IFERROR(VLOOKUP(PPE_PH1_CDDL[[#This Row],[RDMC Document Number]],[3]Docs!$B:$F,4,0),"No Placeholder Yet")</f>
        <v>RES - Reserved Placeholder</v>
      </c>
      <c r="R850" s="33" t="str">
        <f>IFERROR(VLOOKUP(PPE_PH1_CDDL[[#This Row],[RDMC Document Number]],[3]Docs!$B:$F,5,0),"No Placeholder Yet")</f>
        <v>Pending</v>
      </c>
      <c r="S850" s="137">
        <f t="shared" si="125"/>
        <v>0</v>
      </c>
      <c r="T850" s="162" t="s">
        <v>1119</v>
      </c>
      <c r="U850" s="162"/>
      <c r="V850" s="178"/>
      <c r="W850" s="39" t="s">
        <v>1277</v>
      </c>
      <c r="X850" s="162" t="s">
        <v>1383</v>
      </c>
      <c r="Y850" s="162"/>
      <c r="Z850" s="162"/>
      <c r="AA850" s="39"/>
      <c r="AB850" s="152" t="s">
        <v>3165</v>
      </c>
    </row>
    <row r="851" spans="1:28" ht="21.75" customHeight="1" x14ac:dyDescent="0.25">
      <c r="A851" s="37" t="s">
        <v>30</v>
      </c>
      <c r="B851" s="37" t="s">
        <v>31</v>
      </c>
      <c r="C851" s="39">
        <v>6200</v>
      </c>
      <c r="D851" s="39" t="s">
        <v>52</v>
      </c>
      <c r="E851" s="39" t="s">
        <v>700</v>
      </c>
      <c r="F851" s="128" t="s">
        <v>34</v>
      </c>
      <c r="G851" s="39" t="s">
        <v>35</v>
      </c>
      <c r="H851" s="39" t="str">
        <f t="shared" si="118"/>
        <v>6105AK124-6200-ESTD-0001</v>
      </c>
      <c r="I851" s="39" t="str">
        <f t="shared" si="123"/>
        <v>Q24050972-03-6200-E-STD-0001</v>
      </c>
      <c r="J851" s="39"/>
      <c r="K851" s="33" t="str">
        <f>VLOOKUP(C851,'PPE WBS Codes'!$E$3:$F$79,2,0)</f>
        <v>On-Site Power Supply and Transmission</v>
      </c>
      <c r="L851" s="39" t="s">
        <v>1280</v>
      </c>
      <c r="M851" s="39" t="s">
        <v>1385</v>
      </c>
      <c r="N851" s="33" t="str">
        <f t="shared" si="119"/>
        <v>On-Site Power Supply and Transmission - Collection Sump from Bunds for Main Consumer Sub Station Yard - Electrical Equipment Installation Requirements</v>
      </c>
      <c r="O851" s="134"/>
      <c r="P851" s="134"/>
      <c r="Q851" s="33" t="str">
        <f>IFERROR(VLOOKUP(PPE_PH1_CDDL[[#This Row],[RDMC Document Number]],[3]Docs!$B:$F,4,0),"No Placeholder Yet")</f>
        <v>RES - Reserved Placeholder</v>
      </c>
      <c r="R851" s="33" t="str">
        <f>IFERROR(VLOOKUP(PPE_PH1_CDDL[[#This Row],[RDMC Document Number]],[3]Docs!$B:$F,5,0),"No Placeholder Yet")</f>
        <v>Pending</v>
      </c>
      <c r="S851" s="137">
        <f t="shared" ref="S851:S874" si="126">IF(AND(O851&lt;&gt;"",P851&lt;&gt;"",R851="Approved"),100%,
 IF(AND(O851&lt;&gt;"",P851&lt;&gt;""),66.67%,
 IF(O851&lt;&gt;"",33.33%,
 0)))</f>
        <v>0</v>
      </c>
      <c r="T851" s="162" t="s">
        <v>1119</v>
      </c>
      <c r="U851" s="39"/>
      <c r="V851" s="178"/>
      <c r="W851" s="39" t="s">
        <v>1269</v>
      </c>
      <c r="X851" s="39" t="s">
        <v>1386</v>
      </c>
      <c r="Y851" s="39"/>
      <c r="Z851" s="39"/>
      <c r="AA851" s="39"/>
      <c r="AB851" s="152" t="s">
        <v>3165</v>
      </c>
    </row>
    <row r="852" spans="1:28" ht="21.75" customHeight="1" x14ac:dyDescent="0.25">
      <c r="A852" s="37" t="s">
        <v>30</v>
      </c>
      <c r="B852" s="37" t="s">
        <v>31</v>
      </c>
      <c r="C852" s="39">
        <v>6200</v>
      </c>
      <c r="D852" s="39" t="s">
        <v>52</v>
      </c>
      <c r="E852" s="39" t="s">
        <v>700</v>
      </c>
      <c r="F852" s="128" t="s">
        <v>46</v>
      </c>
      <c r="G852" s="39" t="s">
        <v>35</v>
      </c>
      <c r="H852" s="39" t="str">
        <f t="shared" si="118"/>
        <v>6105AK124-6200-ESTD-0002</v>
      </c>
      <c r="I852" s="39" t="str">
        <f t="shared" si="123"/>
        <v>Q24050972-03-6200-E-STD-0002</v>
      </c>
      <c r="J852" s="39"/>
      <c r="K852" s="33" t="str">
        <f>VLOOKUP(C852,'PPE WBS Codes'!$E$3:$F$79,2,0)</f>
        <v>On-Site Power Supply and Transmission</v>
      </c>
      <c r="L852" s="39" t="s">
        <v>1280</v>
      </c>
      <c r="M852" s="39" t="s">
        <v>1387</v>
      </c>
      <c r="N852" s="33" t="str">
        <f t="shared" si="119"/>
        <v>On-Site Power Supply and Transmission - Collection Sump from Bunds for Main Consumer Sub Station Yard - Hazardous Area Classification</v>
      </c>
      <c r="O852" s="134"/>
      <c r="P852" s="134"/>
      <c r="Q852" s="33" t="str">
        <f>IFERROR(VLOOKUP(PPE_PH1_CDDL[[#This Row],[RDMC Document Number]],[3]Docs!$B:$F,4,0),"No Placeholder Yet")</f>
        <v>RES - Reserved Placeholder</v>
      </c>
      <c r="R852" s="33" t="str">
        <f>IFERROR(VLOOKUP(PPE_PH1_CDDL[[#This Row],[RDMC Document Number]],[3]Docs!$B:$F,5,0),"No Placeholder Yet")</f>
        <v>Pending</v>
      </c>
      <c r="S852" s="137">
        <f t="shared" si="126"/>
        <v>0</v>
      </c>
      <c r="T852" s="162" t="s">
        <v>1119</v>
      </c>
      <c r="U852" s="39"/>
      <c r="V852" s="178"/>
      <c r="W852" s="39" t="s">
        <v>1269</v>
      </c>
      <c r="X852" s="39" t="s">
        <v>1387</v>
      </c>
      <c r="Y852" s="39"/>
      <c r="Z852" s="39"/>
      <c r="AA852" s="39"/>
      <c r="AB852" s="152" t="s">
        <v>3165</v>
      </c>
    </row>
    <row r="853" spans="1:28" ht="21.75" customHeight="1" x14ac:dyDescent="0.25">
      <c r="A853" s="37" t="s">
        <v>30</v>
      </c>
      <c r="B853" s="37" t="s">
        <v>31</v>
      </c>
      <c r="C853" s="39">
        <v>6200</v>
      </c>
      <c r="D853" s="39" t="s">
        <v>52</v>
      </c>
      <c r="E853" s="39" t="s">
        <v>700</v>
      </c>
      <c r="F853" s="128" t="s">
        <v>48</v>
      </c>
      <c r="G853" s="39" t="s">
        <v>35</v>
      </c>
      <c r="H853" s="39" t="str">
        <f t="shared" si="118"/>
        <v>6105AK124-6200-ESTD-0003</v>
      </c>
      <c r="I853" s="39" t="str">
        <f t="shared" si="123"/>
        <v>Q24050972-03-6200-E-STD-0003</v>
      </c>
      <c r="J853" s="39"/>
      <c r="K853" s="33" t="str">
        <f>VLOOKUP(C853,'PPE WBS Codes'!$E$3:$F$79,2,0)</f>
        <v>On-Site Power Supply and Transmission</v>
      </c>
      <c r="L853" s="39" t="s">
        <v>1280</v>
      </c>
      <c r="M853" s="39" t="s">
        <v>1388</v>
      </c>
      <c r="N853" s="33" t="str">
        <f t="shared" si="119"/>
        <v>On-Site Power Supply and Transmission - Collection Sump from Bunds for Main Consumer Sub Station Yard - Thermal Management and Fire Prevention Design</v>
      </c>
      <c r="O853" s="134"/>
      <c r="P853" s="134"/>
      <c r="Q853" s="33" t="str">
        <f>IFERROR(VLOOKUP(PPE_PH1_CDDL[[#This Row],[RDMC Document Number]],[3]Docs!$B:$F,4,0),"No Placeholder Yet")</f>
        <v>RES - Reserved Placeholder</v>
      </c>
      <c r="R853" s="33" t="str">
        <f>IFERROR(VLOOKUP(PPE_PH1_CDDL[[#This Row],[RDMC Document Number]],[3]Docs!$B:$F,5,0),"No Placeholder Yet")</f>
        <v>Pending</v>
      </c>
      <c r="S853" s="137">
        <f t="shared" si="126"/>
        <v>0</v>
      </c>
      <c r="T853" s="162" t="s">
        <v>1119</v>
      </c>
      <c r="U853" s="39"/>
      <c r="V853" s="178"/>
      <c r="W853" s="39" t="s">
        <v>1277</v>
      </c>
      <c r="X853" s="39" t="s">
        <v>1388</v>
      </c>
      <c r="Y853" s="39" t="s">
        <v>1388</v>
      </c>
      <c r="Z853" s="39" t="s">
        <v>1388</v>
      </c>
      <c r="AA853" s="39"/>
      <c r="AB853" s="152" t="s">
        <v>3165</v>
      </c>
    </row>
    <row r="854" spans="1:28" ht="21.75" customHeight="1" x14ac:dyDescent="0.25">
      <c r="A854" s="37" t="s">
        <v>30</v>
      </c>
      <c r="B854" s="37" t="s">
        <v>31</v>
      </c>
      <c r="C854" s="39">
        <v>6200</v>
      </c>
      <c r="D854" s="39" t="s">
        <v>52</v>
      </c>
      <c r="E854" s="39" t="s">
        <v>700</v>
      </c>
      <c r="F854" s="128" t="s">
        <v>50</v>
      </c>
      <c r="G854" s="39" t="s">
        <v>35</v>
      </c>
      <c r="H854" s="39" t="str">
        <f t="shared" si="118"/>
        <v>6105AK124-6200-ESTD-0004</v>
      </c>
      <c r="I854" s="39" t="str">
        <f t="shared" si="123"/>
        <v>Q24050972-03-6200-E-STD-0004</v>
      </c>
      <c r="J854" s="39"/>
      <c r="K854" s="33" t="str">
        <f>VLOOKUP(C854,'PPE WBS Codes'!$E$3:$F$79,2,0)</f>
        <v>On-Site Power Supply and Transmission</v>
      </c>
      <c r="L854" s="39" t="s">
        <v>1282</v>
      </c>
      <c r="M854" s="39" t="s">
        <v>1388</v>
      </c>
      <c r="N854" s="33" t="str">
        <f t="shared" si="119"/>
        <v>On-Site Power Supply and Transmission - Cable Racks and Trays for Main Consumer Sub Station Yard - Thermal Management and Fire Prevention Design</v>
      </c>
      <c r="O854" s="134"/>
      <c r="P854" s="134"/>
      <c r="Q854" s="33" t="str">
        <f>IFERROR(VLOOKUP(PPE_PH1_CDDL[[#This Row],[RDMC Document Number]],[3]Docs!$B:$F,4,0),"No Placeholder Yet")</f>
        <v>RES - Reserved Placeholder</v>
      </c>
      <c r="R854" s="33" t="str">
        <f>IFERROR(VLOOKUP(PPE_PH1_CDDL[[#This Row],[RDMC Document Number]],[3]Docs!$B:$F,5,0),"No Placeholder Yet")</f>
        <v>Pending</v>
      </c>
      <c r="S854" s="137">
        <f t="shared" si="126"/>
        <v>0</v>
      </c>
      <c r="T854" s="162" t="s">
        <v>1119</v>
      </c>
      <c r="U854" s="39"/>
      <c r="V854" s="178"/>
      <c r="W854" s="39" t="s">
        <v>1269</v>
      </c>
      <c r="X854" s="39" t="s">
        <v>1388</v>
      </c>
      <c r="Y854" s="39"/>
      <c r="Z854" s="39"/>
      <c r="AA854" s="39"/>
      <c r="AB854" s="152" t="s">
        <v>3165</v>
      </c>
    </row>
    <row r="855" spans="1:28" ht="21.75" customHeight="1" x14ac:dyDescent="0.25">
      <c r="A855" s="37" t="s">
        <v>30</v>
      </c>
      <c r="B855" s="37" t="s">
        <v>31</v>
      </c>
      <c r="C855" s="39">
        <v>6200</v>
      </c>
      <c r="D855" s="39" t="s">
        <v>52</v>
      </c>
      <c r="E855" s="39" t="s">
        <v>700</v>
      </c>
      <c r="F855" s="128" t="s">
        <v>101</v>
      </c>
      <c r="G855" s="39" t="s">
        <v>35</v>
      </c>
      <c r="H855" s="39" t="str">
        <f t="shared" si="118"/>
        <v>6105AK124-6200-ESTD-0005</v>
      </c>
      <c r="I855" s="39" t="str">
        <f t="shared" si="123"/>
        <v>Q24050972-03-6200-E-STD-0005</v>
      </c>
      <c r="J855" s="39"/>
      <c r="K855" s="33" t="str">
        <f>VLOOKUP(C855,'PPE WBS Codes'!$E$3:$F$79,2,0)</f>
        <v>On-Site Power Supply and Transmission</v>
      </c>
      <c r="L855" s="39" t="s">
        <v>1315</v>
      </c>
      <c r="M855" s="39" t="s">
        <v>1385</v>
      </c>
      <c r="N855" s="33" t="str">
        <f t="shared" si="119"/>
        <v>On-Site Power Supply and Transmission - Cable Trench and Tunnels for Main Consumer Sub Station Yard - Electrical Equipment Installation Requirements</v>
      </c>
      <c r="O855" s="134"/>
      <c r="P855" s="134"/>
      <c r="Q855" s="33" t="str">
        <f>IFERROR(VLOOKUP(PPE_PH1_CDDL[[#This Row],[RDMC Document Number]],[3]Docs!$B:$F,4,0),"No Placeholder Yet")</f>
        <v>RES - Reserved Placeholder</v>
      </c>
      <c r="R855" s="33" t="str">
        <f>IFERROR(VLOOKUP(PPE_PH1_CDDL[[#This Row],[RDMC Document Number]],[3]Docs!$B:$F,5,0),"No Placeholder Yet")</f>
        <v>Pending</v>
      </c>
      <c r="S855" s="137">
        <f t="shared" si="126"/>
        <v>0</v>
      </c>
      <c r="T855" s="162" t="s">
        <v>1119</v>
      </c>
      <c r="U855" s="39"/>
      <c r="V855" s="178"/>
      <c r="W855" s="39" t="s">
        <v>1269</v>
      </c>
      <c r="X855" s="39" t="s">
        <v>1389</v>
      </c>
      <c r="Y855" s="39"/>
      <c r="Z855" s="39"/>
      <c r="AA855" s="39"/>
      <c r="AB855" s="152" t="s">
        <v>3165</v>
      </c>
    </row>
    <row r="856" spans="1:28" ht="21.75" customHeight="1" x14ac:dyDescent="0.25">
      <c r="A856" s="37" t="s">
        <v>30</v>
      </c>
      <c r="B856" s="37" t="s">
        <v>31</v>
      </c>
      <c r="C856" s="39">
        <v>6200</v>
      </c>
      <c r="D856" s="39" t="s">
        <v>52</v>
      </c>
      <c r="E856" s="39" t="s">
        <v>700</v>
      </c>
      <c r="F856" s="128" t="s">
        <v>161</v>
      </c>
      <c r="G856" s="39" t="s">
        <v>35</v>
      </c>
      <c r="H856" s="39" t="str">
        <f t="shared" si="118"/>
        <v>6105AK124-6200-ESTD-0006</v>
      </c>
      <c r="I856" s="39" t="str">
        <f t="shared" si="123"/>
        <v>Q24050972-03-6200-E-STD-0006</v>
      </c>
      <c r="J856" s="39"/>
      <c r="K856" s="33" t="str">
        <f>VLOOKUP(C856,'PPE WBS Codes'!$E$3:$F$79,2,0)</f>
        <v>On-Site Power Supply and Transmission</v>
      </c>
      <c r="L856" s="39" t="s">
        <v>1315</v>
      </c>
      <c r="M856" s="39" t="s">
        <v>1390</v>
      </c>
      <c r="N856" s="33" t="str">
        <f t="shared" si="119"/>
        <v>On-Site Power Supply and Transmission - Cable Trench and Tunnels for Main Consumer Sub Station Yard - Electrical Design Standards</v>
      </c>
      <c r="O856" s="134"/>
      <c r="P856" s="134"/>
      <c r="Q856" s="33" t="str">
        <f>IFERROR(VLOOKUP(PPE_PH1_CDDL[[#This Row],[RDMC Document Number]],[3]Docs!$B:$F,4,0),"No Placeholder Yet")</f>
        <v>RES - Reserved Placeholder</v>
      </c>
      <c r="R856" s="33" t="str">
        <f>IFERROR(VLOOKUP(PPE_PH1_CDDL[[#This Row],[RDMC Document Number]],[3]Docs!$B:$F,5,0),"No Placeholder Yet")</f>
        <v>Pending</v>
      </c>
      <c r="S856" s="137">
        <f t="shared" si="126"/>
        <v>0</v>
      </c>
      <c r="T856" s="162" t="s">
        <v>1119</v>
      </c>
      <c r="U856" s="39"/>
      <c r="V856" s="178"/>
      <c r="W856" s="39" t="s">
        <v>1269</v>
      </c>
      <c r="X856" s="39" t="s">
        <v>1390</v>
      </c>
      <c r="Y856" s="39"/>
      <c r="Z856" s="39"/>
      <c r="AA856" s="39"/>
      <c r="AB856" s="152" t="s">
        <v>3165</v>
      </c>
    </row>
    <row r="857" spans="1:28" ht="21.75" customHeight="1" x14ac:dyDescent="0.25">
      <c r="A857" s="37" t="s">
        <v>30</v>
      </c>
      <c r="B857" s="37" t="s">
        <v>31</v>
      </c>
      <c r="C857" s="39">
        <v>6200</v>
      </c>
      <c r="D857" s="39" t="s">
        <v>52</v>
      </c>
      <c r="E857" s="39" t="s">
        <v>700</v>
      </c>
      <c r="F857" s="128" t="s">
        <v>170</v>
      </c>
      <c r="G857" s="39" t="s">
        <v>35</v>
      </c>
      <c r="H857" s="39" t="str">
        <f t="shared" si="118"/>
        <v>6105AK124-6200-ESTD-0007</v>
      </c>
      <c r="I857" s="39" t="str">
        <f t="shared" si="123"/>
        <v>Q24050972-03-6200-E-STD-0007</v>
      </c>
      <c r="J857" s="39"/>
      <c r="K857" s="33" t="str">
        <f>VLOOKUP(C857,'PPE WBS Codes'!$E$3:$F$79,2,0)</f>
        <v>On-Site Power Supply and Transmission</v>
      </c>
      <c r="L857" s="39" t="s">
        <v>1315</v>
      </c>
      <c r="M857" s="39" t="s">
        <v>1388</v>
      </c>
      <c r="N857" s="33" t="str">
        <f t="shared" si="119"/>
        <v>On-Site Power Supply and Transmission - Cable Trench and Tunnels for Main Consumer Sub Station Yard - Thermal Management and Fire Prevention Design</v>
      </c>
      <c r="O857" s="134"/>
      <c r="P857" s="134"/>
      <c r="Q857" s="33" t="str">
        <f>IFERROR(VLOOKUP(PPE_PH1_CDDL[[#This Row],[RDMC Document Number]],[3]Docs!$B:$F,4,0),"No Placeholder Yet")</f>
        <v>RES - Reserved Placeholder</v>
      </c>
      <c r="R857" s="33" t="str">
        <f>IFERROR(VLOOKUP(PPE_PH1_CDDL[[#This Row],[RDMC Document Number]],[3]Docs!$B:$F,5,0),"No Placeholder Yet")</f>
        <v>Pending</v>
      </c>
      <c r="S857" s="137">
        <f t="shared" si="126"/>
        <v>0</v>
      </c>
      <c r="T857" s="162" t="s">
        <v>1119</v>
      </c>
      <c r="U857" s="39"/>
      <c r="V857" s="178"/>
      <c r="W857" s="39" t="s">
        <v>1269</v>
      </c>
      <c r="X857" s="39" t="s">
        <v>1388</v>
      </c>
      <c r="Y857" s="39"/>
      <c r="Z857" s="39"/>
      <c r="AA857" s="39"/>
      <c r="AB857" s="152" t="s">
        <v>3165</v>
      </c>
    </row>
    <row r="858" spans="1:28" ht="21.75" customHeight="1" x14ac:dyDescent="0.25">
      <c r="A858" s="37" t="s">
        <v>30</v>
      </c>
      <c r="B858" s="37" t="s">
        <v>31</v>
      </c>
      <c r="C858" s="39">
        <v>6200</v>
      </c>
      <c r="D858" s="39" t="s">
        <v>52</v>
      </c>
      <c r="E858" s="39" t="s">
        <v>700</v>
      </c>
      <c r="F858" s="128" t="s">
        <v>108</v>
      </c>
      <c r="G858" s="39" t="s">
        <v>35</v>
      </c>
      <c r="H858" s="39" t="str">
        <f t="shared" si="118"/>
        <v>6105AK124-6200-ESTD-0008</v>
      </c>
      <c r="I858" s="39" t="str">
        <f t="shared" si="123"/>
        <v>Q24050972-03-6200-E-STD-0008</v>
      </c>
      <c r="J858" s="39"/>
      <c r="K858" s="33" t="str">
        <f>VLOOKUP(C858,'PPE WBS Codes'!$E$3:$F$79,2,0)</f>
        <v>On-Site Power Supply and Transmission</v>
      </c>
      <c r="L858" s="39" t="s">
        <v>1319</v>
      </c>
      <c r="M858" s="39" t="s">
        <v>1391</v>
      </c>
      <c r="N858" s="33" t="str">
        <f t="shared" si="119"/>
        <v>On-Site Power Supply and Transmission - Earthing Systems for Main Consumer Sub Station Yard - Earth Map and Bonding Design</v>
      </c>
      <c r="O858" s="134"/>
      <c r="P858" s="134"/>
      <c r="Q858" s="33" t="str">
        <f>IFERROR(VLOOKUP(PPE_PH1_CDDL[[#This Row],[RDMC Document Number]],[3]Docs!$B:$F,4,0),"No Placeholder Yet")</f>
        <v>RES - Reserved Placeholder</v>
      </c>
      <c r="R858" s="33" t="str">
        <f>IFERROR(VLOOKUP(PPE_PH1_CDDL[[#This Row],[RDMC Document Number]],[3]Docs!$B:$F,5,0),"No Placeholder Yet")</f>
        <v>Pending</v>
      </c>
      <c r="S858" s="137">
        <f t="shared" si="126"/>
        <v>0</v>
      </c>
      <c r="T858" s="162" t="s">
        <v>1119</v>
      </c>
      <c r="U858" s="39"/>
      <c r="V858" s="178"/>
      <c r="W858" s="39" t="s">
        <v>1269</v>
      </c>
      <c r="X858" s="39" t="s">
        <v>1391</v>
      </c>
      <c r="Y858" s="39"/>
      <c r="Z858" s="39"/>
      <c r="AA858" s="39"/>
      <c r="AB858" s="152" t="s">
        <v>3165</v>
      </c>
    </row>
    <row r="859" spans="1:28" ht="21.75" customHeight="1" x14ac:dyDescent="0.25">
      <c r="A859" s="37" t="s">
        <v>30</v>
      </c>
      <c r="B859" s="37" t="s">
        <v>31</v>
      </c>
      <c r="C859" s="39">
        <v>6200</v>
      </c>
      <c r="D859" s="39" t="s">
        <v>52</v>
      </c>
      <c r="E859" s="39" t="s">
        <v>700</v>
      </c>
      <c r="F859" s="128" t="s">
        <v>173</v>
      </c>
      <c r="G859" s="39" t="s">
        <v>35</v>
      </c>
      <c r="H859" s="39" t="str">
        <f t="shared" si="118"/>
        <v>6105AK124-6200-ESTD-0009</v>
      </c>
      <c r="I859" s="39" t="str">
        <f t="shared" si="123"/>
        <v>Q24050972-03-6200-E-STD-0009</v>
      </c>
      <c r="J859" s="39"/>
      <c r="K859" s="33" t="str">
        <f>VLOOKUP(C859,'PPE WBS Codes'!$E$3:$F$79,2,0)</f>
        <v>On-Site Power Supply and Transmission</v>
      </c>
      <c r="L859" s="39" t="s">
        <v>1319</v>
      </c>
      <c r="M859" s="39" t="s">
        <v>1390</v>
      </c>
      <c r="N859" s="33" t="str">
        <f t="shared" si="119"/>
        <v>On-Site Power Supply and Transmission - Earthing Systems for Main Consumer Sub Station Yard - Electrical Design Standards</v>
      </c>
      <c r="O859" s="134"/>
      <c r="P859" s="134"/>
      <c r="Q859" s="33" t="str">
        <f>IFERROR(VLOOKUP(PPE_PH1_CDDL[[#This Row],[RDMC Document Number]],[3]Docs!$B:$F,4,0),"No Placeholder Yet")</f>
        <v>RES - Reserved Placeholder</v>
      </c>
      <c r="R859" s="33" t="str">
        <f>IFERROR(VLOOKUP(PPE_PH1_CDDL[[#This Row],[RDMC Document Number]],[3]Docs!$B:$F,5,0),"No Placeholder Yet")</f>
        <v>Pending</v>
      </c>
      <c r="S859" s="137">
        <f t="shared" si="126"/>
        <v>0</v>
      </c>
      <c r="T859" s="162" t="s">
        <v>1119</v>
      </c>
      <c r="U859" s="39"/>
      <c r="V859" s="178"/>
      <c r="W859" s="39" t="s">
        <v>1269</v>
      </c>
      <c r="X859" s="39" t="s">
        <v>1390</v>
      </c>
      <c r="Y859" s="39"/>
      <c r="Z859" s="39"/>
      <c r="AA859" s="39"/>
      <c r="AB859" s="152" t="s">
        <v>3165</v>
      </c>
    </row>
    <row r="860" spans="1:28" ht="21.75" customHeight="1" x14ac:dyDescent="0.25">
      <c r="A860" s="37" t="s">
        <v>30</v>
      </c>
      <c r="B860" s="37" t="s">
        <v>31</v>
      </c>
      <c r="C860" s="39">
        <v>6200</v>
      </c>
      <c r="D860" s="39" t="s">
        <v>52</v>
      </c>
      <c r="E860" s="39" t="s">
        <v>700</v>
      </c>
      <c r="F860" s="128" t="s">
        <v>184</v>
      </c>
      <c r="G860" s="39" t="s">
        <v>35</v>
      </c>
      <c r="H860" s="39" t="str">
        <f t="shared" si="118"/>
        <v>6105AK124-6200-ESTD-0010</v>
      </c>
      <c r="I860" s="39" t="str">
        <f t="shared" si="123"/>
        <v>Q24050972-03-6200-E-STD-0010</v>
      </c>
      <c r="J860" s="39"/>
      <c r="K860" s="33" t="str">
        <f>VLOOKUP(C860,'PPE WBS Codes'!$E$3:$F$79,2,0)</f>
        <v>On-Site Power Supply and Transmission</v>
      </c>
      <c r="L860" s="39" t="s">
        <v>1285</v>
      </c>
      <c r="M860" s="39" t="s">
        <v>1385</v>
      </c>
      <c r="N860" s="33" t="str">
        <f t="shared" si="119"/>
        <v>On-Site Power Supply and Transmission - Small Power and Lighting  for Main Consumer Sub Station Yard - Electrical Equipment Installation Requirements</v>
      </c>
      <c r="O860" s="134"/>
      <c r="P860" s="134"/>
      <c r="Q860" s="33" t="str">
        <f>IFERROR(VLOOKUP(PPE_PH1_CDDL[[#This Row],[RDMC Document Number]],[3]Docs!$B:$F,4,0),"No Placeholder Yet")</f>
        <v>RES - Reserved Placeholder</v>
      </c>
      <c r="R860" s="33" t="str">
        <f>IFERROR(VLOOKUP(PPE_PH1_CDDL[[#This Row],[RDMC Document Number]],[3]Docs!$B:$F,5,0),"No Placeholder Yet")</f>
        <v>Pending</v>
      </c>
      <c r="S860" s="137">
        <f t="shared" si="126"/>
        <v>0</v>
      </c>
      <c r="T860" s="162" t="s">
        <v>1119</v>
      </c>
      <c r="U860" s="39"/>
      <c r="V860" s="178"/>
      <c r="W860" s="39" t="s">
        <v>1277</v>
      </c>
      <c r="X860" s="39" t="s">
        <v>1386</v>
      </c>
      <c r="Y860" s="39"/>
      <c r="Z860" s="39"/>
      <c r="AA860" s="39"/>
      <c r="AB860" s="152" t="s">
        <v>3165</v>
      </c>
    </row>
    <row r="861" spans="1:28" ht="21.75" customHeight="1" x14ac:dyDescent="0.25">
      <c r="A861" s="37" t="s">
        <v>30</v>
      </c>
      <c r="B861" s="37" t="s">
        <v>31</v>
      </c>
      <c r="C861" s="39">
        <v>6200</v>
      </c>
      <c r="D861" s="39" t="s">
        <v>52</v>
      </c>
      <c r="E861" s="39" t="s">
        <v>700</v>
      </c>
      <c r="F861" s="128" t="s">
        <v>187</v>
      </c>
      <c r="G861" s="39" t="s">
        <v>35</v>
      </c>
      <c r="H861" s="39" t="str">
        <f t="shared" si="118"/>
        <v>6105AK124-6200-ESTD-0011</v>
      </c>
      <c r="I861" s="39" t="str">
        <f t="shared" si="123"/>
        <v>Q24050972-03-6200-E-STD-0011</v>
      </c>
      <c r="J861" s="39"/>
      <c r="K861" s="33" t="str">
        <f>VLOOKUP(C861,'PPE WBS Codes'!$E$3:$F$79,2,0)</f>
        <v>On-Site Power Supply and Transmission</v>
      </c>
      <c r="L861" s="39" t="s">
        <v>1285</v>
      </c>
      <c r="M861" s="39" t="s">
        <v>1391</v>
      </c>
      <c r="N861" s="33" t="str">
        <f t="shared" si="119"/>
        <v>On-Site Power Supply and Transmission - Small Power and Lighting  for Main Consumer Sub Station Yard - Earth Map and Bonding Design</v>
      </c>
      <c r="O861" s="134"/>
      <c r="P861" s="134"/>
      <c r="Q861" s="33" t="str">
        <f>IFERROR(VLOOKUP(PPE_PH1_CDDL[[#This Row],[RDMC Document Number]],[3]Docs!$B:$F,4,0),"No Placeholder Yet")</f>
        <v>RES - Reserved Placeholder</v>
      </c>
      <c r="R861" s="33" t="str">
        <f>IFERROR(VLOOKUP(PPE_PH1_CDDL[[#This Row],[RDMC Document Number]],[3]Docs!$B:$F,5,0),"No Placeholder Yet")</f>
        <v>Pending</v>
      </c>
      <c r="S861" s="137">
        <f t="shared" si="126"/>
        <v>0</v>
      </c>
      <c r="T861" s="162" t="s">
        <v>1119</v>
      </c>
      <c r="U861" s="39"/>
      <c r="V861" s="178"/>
      <c r="W861" s="39" t="s">
        <v>1277</v>
      </c>
      <c r="X861" s="39" t="s">
        <v>1391</v>
      </c>
      <c r="Y861" s="39"/>
      <c r="Z861" s="39"/>
      <c r="AA861" s="39"/>
      <c r="AB861" s="152" t="s">
        <v>3165</v>
      </c>
    </row>
    <row r="862" spans="1:28" ht="21.75" customHeight="1" x14ac:dyDescent="0.25">
      <c r="A862" s="37" t="s">
        <v>30</v>
      </c>
      <c r="B862" s="37" t="s">
        <v>31</v>
      </c>
      <c r="C862" s="39">
        <v>6200</v>
      </c>
      <c r="D862" s="39" t="s">
        <v>52</v>
      </c>
      <c r="E862" s="39" t="s">
        <v>700</v>
      </c>
      <c r="F862" s="128" t="s">
        <v>213</v>
      </c>
      <c r="G862" s="39" t="s">
        <v>35</v>
      </c>
      <c r="H862" s="39" t="str">
        <f t="shared" si="118"/>
        <v>6105AK124-6200-ESTD-0012</v>
      </c>
      <c r="I862" s="39" t="str">
        <f t="shared" si="123"/>
        <v>Q24050972-03-6200-E-STD-0012</v>
      </c>
      <c r="J862" s="39"/>
      <c r="K862" s="33" t="str">
        <f>VLOOKUP(C862,'PPE WBS Codes'!$E$3:$F$79,2,0)</f>
        <v>On-Site Power Supply and Transmission</v>
      </c>
      <c r="L862" s="39" t="s">
        <v>1285</v>
      </c>
      <c r="M862" s="39" t="s">
        <v>1390</v>
      </c>
      <c r="N862" s="33" t="str">
        <f t="shared" si="119"/>
        <v>On-Site Power Supply and Transmission - Small Power and Lighting  for Main Consumer Sub Station Yard - Electrical Design Standards</v>
      </c>
      <c r="O862" s="134"/>
      <c r="P862" s="134"/>
      <c r="Q862" s="33" t="str">
        <f>IFERROR(VLOOKUP(PPE_PH1_CDDL[[#This Row],[RDMC Document Number]],[3]Docs!$B:$F,4,0),"No Placeholder Yet")</f>
        <v>RES - Reserved Placeholder</v>
      </c>
      <c r="R862" s="33" t="str">
        <f>IFERROR(VLOOKUP(PPE_PH1_CDDL[[#This Row],[RDMC Document Number]],[3]Docs!$B:$F,5,0),"No Placeholder Yet")</f>
        <v>Pending</v>
      </c>
      <c r="S862" s="137">
        <f t="shared" si="126"/>
        <v>0</v>
      </c>
      <c r="T862" s="162" t="s">
        <v>1119</v>
      </c>
      <c r="U862" s="39"/>
      <c r="V862" s="178"/>
      <c r="W862" s="39" t="s">
        <v>1277</v>
      </c>
      <c r="X862" s="39" t="s">
        <v>1390</v>
      </c>
      <c r="Y862" s="39"/>
      <c r="Z862" s="39"/>
      <c r="AA862" s="39"/>
      <c r="AB862" s="152" t="s">
        <v>3165</v>
      </c>
    </row>
    <row r="863" spans="1:28" ht="21.75" customHeight="1" x14ac:dyDescent="0.25">
      <c r="A863" s="37" t="s">
        <v>30</v>
      </c>
      <c r="B863" s="37" t="s">
        <v>31</v>
      </c>
      <c r="C863" s="39">
        <v>6200</v>
      </c>
      <c r="D863" s="39" t="s">
        <v>52</v>
      </c>
      <c r="E863" s="39" t="s">
        <v>700</v>
      </c>
      <c r="F863" s="128" t="s">
        <v>215</v>
      </c>
      <c r="G863" s="39" t="s">
        <v>35</v>
      </c>
      <c r="H863" s="39" t="str">
        <f t="shared" si="118"/>
        <v>6105AK124-6200-ESTD-0013</v>
      </c>
      <c r="I863" s="39" t="str">
        <f t="shared" si="123"/>
        <v>Q24050972-03-6200-E-STD-0013</v>
      </c>
      <c r="J863" s="39"/>
      <c r="K863" s="33" t="str">
        <f>VLOOKUP(C863,'PPE WBS Codes'!$E$3:$F$79,2,0)</f>
        <v>On-Site Power Supply and Transmission</v>
      </c>
      <c r="L863" s="39" t="s">
        <v>1255</v>
      </c>
      <c r="M863" s="39" t="s">
        <v>1391</v>
      </c>
      <c r="N863" s="33" t="str">
        <f t="shared" si="119"/>
        <v>On-Site Power Supply and Transmission -  Control Room and Ablution Facilities for Main Consumer Sub Station Yard - Earth Map and Bonding Design</v>
      </c>
      <c r="O863" s="134"/>
      <c r="P863" s="134"/>
      <c r="Q863" s="33" t="str">
        <f>IFERROR(VLOOKUP(PPE_PH1_CDDL[[#This Row],[RDMC Document Number]],[3]Docs!$B:$F,4,0),"No Placeholder Yet")</f>
        <v>RES - Reserved Placeholder</v>
      </c>
      <c r="R863" s="33" t="str">
        <f>IFERROR(VLOOKUP(PPE_PH1_CDDL[[#This Row],[RDMC Document Number]],[3]Docs!$B:$F,5,0),"No Placeholder Yet")</f>
        <v>Pending</v>
      </c>
      <c r="S863" s="137">
        <f t="shared" si="126"/>
        <v>0</v>
      </c>
      <c r="T863" s="162" t="s">
        <v>1119</v>
      </c>
      <c r="U863" s="39"/>
      <c r="V863" s="178"/>
      <c r="W863" s="39" t="s">
        <v>1269</v>
      </c>
      <c r="X863" s="39" t="s">
        <v>1391</v>
      </c>
      <c r="Y863" s="39"/>
      <c r="Z863" s="39"/>
      <c r="AA863" s="39"/>
      <c r="AB863" s="152" t="s">
        <v>3165</v>
      </c>
    </row>
    <row r="864" spans="1:28" ht="21.75" customHeight="1" x14ac:dyDescent="0.25">
      <c r="A864" s="37" t="s">
        <v>30</v>
      </c>
      <c r="B864" s="37" t="s">
        <v>31</v>
      </c>
      <c r="C864" s="39">
        <v>6200</v>
      </c>
      <c r="D864" s="39" t="s">
        <v>52</v>
      </c>
      <c r="E864" s="39" t="s">
        <v>700</v>
      </c>
      <c r="F864" s="128" t="s">
        <v>217</v>
      </c>
      <c r="G864" s="39" t="s">
        <v>35</v>
      </c>
      <c r="H864" s="39" t="str">
        <f t="shared" si="118"/>
        <v>6105AK124-6200-ESTD-0014</v>
      </c>
      <c r="I864" s="39" t="str">
        <f t="shared" si="123"/>
        <v>Q24050972-03-6200-E-STD-0014</v>
      </c>
      <c r="J864" s="39"/>
      <c r="K864" s="33" t="str">
        <f>VLOOKUP(C864,'PPE WBS Codes'!$E$3:$F$79,2,0)</f>
        <v>On-Site Power Supply and Transmission</v>
      </c>
      <c r="L864" s="39" t="s">
        <v>1255</v>
      </c>
      <c r="M864" s="39" t="s">
        <v>1390</v>
      </c>
      <c r="N864" s="33" t="str">
        <f t="shared" si="119"/>
        <v>On-Site Power Supply and Transmission -  Control Room and Ablution Facilities for Main Consumer Sub Station Yard - Electrical Design Standards</v>
      </c>
      <c r="O864" s="134"/>
      <c r="P864" s="134"/>
      <c r="Q864" s="33" t="str">
        <f>IFERROR(VLOOKUP(PPE_PH1_CDDL[[#This Row],[RDMC Document Number]],[3]Docs!$B:$F,4,0),"No Placeholder Yet")</f>
        <v>RES - Reserved Placeholder</v>
      </c>
      <c r="R864" s="33" t="str">
        <f>IFERROR(VLOOKUP(PPE_PH1_CDDL[[#This Row],[RDMC Document Number]],[3]Docs!$B:$F,5,0),"No Placeholder Yet")</f>
        <v>Pending</v>
      </c>
      <c r="S864" s="137">
        <f t="shared" si="126"/>
        <v>0</v>
      </c>
      <c r="T864" s="162" t="s">
        <v>1119</v>
      </c>
      <c r="U864" s="39"/>
      <c r="V864" s="178"/>
      <c r="W864" s="39" t="s">
        <v>1269</v>
      </c>
      <c r="X864" s="39" t="s">
        <v>1390</v>
      </c>
      <c r="Y864" s="39"/>
      <c r="Z864" s="39"/>
      <c r="AA864" s="39"/>
      <c r="AB864" s="152" t="s">
        <v>3165</v>
      </c>
    </row>
    <row r="865" spans="1:28" ht="21.75" customHeight="1" x14ac:dyDescent="0.25">
      <c r="A865" s="37" t="s">
        <v>30</v>
      </c>
      <c r="B865" s="37" t="s">
        <v>31</v>
      </c>
      <c r="C865" s="39">
        <v>6200</v>
      </c>
      <c r="D865" s="39" t="s">
        <v>52</v>
      </c>
      <c r="E865" s="39" t="s">
        <v>700</v>
      </c>
      <c r="F865" s="128" t="s">
        <v>219</v>
      </c>
      <c r="G865" s="39" t="s">
        <v>35</v>
      </c>
      <c r="H865" s="39" t="str">
        <f t="shared" si="118"/>
        <v>6105AK124-6200-ESTD-0015</v>
      </c>
      <c r="I865" s="39" t="str">
        <f t="shared" si="123"/>
        <v>Q24050972-03-6200-E-STD-0015</v>
      </c>
      <c r="J865" s="39"/>
      <c r="K865" s="33" t="str">
        <f>VLOOKUP(C865,'PPE WBS Codes'!$E$3:$F$79,2,0)</f>
        <v>On-Site Power Supply and Transmission</v>
      </c>
      <c r="L865" s="39" t="s">
        <v>1271</v>
      </c>
      <c r="M865" s="39" t="s">
        <v>1385</v>
      </c>
      <c r="N865" s="33" t="str">
        <f t="shared" si="119"/>
        <v>On-Site Power Supply and Transmission - Transfer Bus Gantry for 33kV Mining Sub Station 33kV OHL Supply - Electrical Equipment Installation Requirements</v>
      </c>
      <c r="O865" s="134"/>
      <c r="P865" s="134"/>
      <c r="Q865" s="33" t="str">
        <f>IFERROR(VLOOKUP(PPE_PH1_CDDL[[#This Row],[RDMC Document Number]],[3]Docs!$B:$F,4,0),"No Placeholder Yet")</f>
        <v>RES - Reserved Placeholder</v>
      </c>
      <c r="R865" s="33" t="str">
        <f>IFERROR(VLOOKUP(PPE_PH1_CDDL[[#This Row],[RDMC Document Number]],[3]Docs!$B:$F,5,0),"No Placeholder Yet")</f>
        <v>Pending</v>
      </c>
      <c r="S865" s="137">
        <f t="shared" si="126"/>
        <v>0</v>
      </c>
      <c r="T865" s="162" t="s">
        <v>1119</v>
      </c>
      <c r="U865" s="39"/>
      <c r="V865" s="178"/>
      <c r="W865" s="39" t="s">
        <v>1334</v>
      </c>
      <c r="X865" s="39" t="s">
        <v>1386</v>
      </c>
      <c r="Y865" s="39"/>
      <c r="Z865" s="39"/>
      <c r="AA865" s="39"/>
      <c r="AB865" s="152" t="s">
        <v>3165</v>
      </c>
    </row>
    <row r="866" spans="1:28" ht="21.75" customHeight="1" x14ac:dyDescent="0.25">
      <c r="A866" s="37" t="s">
        <v>30</v>
      </c>
      <c r="B866" s="37" t="s">
        <v>31</v>
      </c>
      <c r="C866" s="39">
        <v>6200</v>
      </c>
      <c r="D866" s="39" t="s">
        <v>52</v>
      </c>
      <c r="E866" s="39" t="s">
        <v>700</v>
      </c>
      <c r="F866" s="128" t="s">
        <v>88</v>
      </c>
      <c r="G866" s="39" t="s">
        <v>35</v>
      </c>
      <c r="H866" s="39" t="str">
        <f t="shared" si="118"/>
        <v>6105AK124-6200-ESTD-0016</v>
      </c>
      <c r="I866" s="39" t="str">
        <f t="shared" si="123"/>
        <v>Q24050972-03-6200-E-STD-0016</v>
      </c>
      <c r="J866" s="39"/>
      <c r="K866" s="33" t="str">
        <f>VLOOKUP(C866,'PPE WBS Codes'!$E$3:$F$79,2,0)</f>
        <v>On-Site Power Supply and Transmission</v>
      </c>
      <c r="L866" s="39" t="s">
        <v>1271</v>
      </c>
      <c r="M866" s="39" t="s">
        <v>1390</v>
      </c>
      <c r="N866" s="33" t="str">
        <f t="shared" si="119"/>
        <v>On-Site Power Supply and Transmission - Transfer Bus Gantry for 33kV Mining Sub Station 33kV OHL Supply - Electrical Design Standards</v>
      </c>
      <c r="O866" s="134"/>
      <c r="P866" s="134"/>
      <c r="Q866" s="33" t="str">
        <f>IFERROR(VLOOKUP(PPE_PH1_CDDL[[#This Row],[RDMC Document Number]],[3]Docs!$B:$F,4,0),"No Placeholder Yet")</f>
        <v>RES - Reserved Placeholder</v>
      </c>
      <c r="R866" s="33" t="str">
        <f>IFERROR(VLOOKUP(PPE_PH1_CDDL[[#This Row],[RDMC Document Number]],[3]Docs!$B:$F,5,0),"No Placeholder Yet")</f>
        <v>Pending</v>
      </c>
      <c r="S866" s="137">
        <f t="shared" si="126"/>
        <v>0</v>
      </c>
      <c r="T866" s="162" t="s">
        <v>1119</v>
      </c>
      <c r="U866" s="39"/>
      <c r="V866" s="178"/>
      <c r="W866" s="39" t="s">
        <v>1345</v>
      </c>
      <c r="X866" s="39" t="s">
        <v>1390</v>
      </c>
      <c r="Y866" s="39"/>
      <c r="Z866" s="39"/>
      <c r="AA866" s="39"/>
      <c r="AB866" s="152" t="s">
        <v>3165</v>
      </c>
    </row>
    <row r="867" spans="1:28" ht="21.75" customHeight="1" x14ac:dyDescent="0.25">
      <c r="A867" s="37" t="s">
        <v>30</v>
      </c>
      <c r="B867" s="37" t="s">
        <v>31</v>
      </c>
      <c r="C867" s="39">
        <v>6200</v>
      </c>
      <c r="D867" s="39" t="s">
        <v>52</v>
      </c>
      <c r="E867" s="39" t="s">
        <v>700</v>
      </c>
      <c r="F867" s="128" t="s">
        <v>143</v>
      </c>
      <c r="G867" s="39" t="s">
        <v>35</v>
      </c>
      <c r="H867" s="39" t="str">
        <f t="shared" si="118"/>
        <v>6105AK124-6200-ESTD-0017</v>
      </c>
      <c r="I867" s="39" t="str">
        <f t="shared" si="123"/>
        <v>Q24050972-03-6200-E-STD-0017</v>
      </c>
      <c r="J867" s="39"/>
      <c r="K867" s="33" t="str">
        <f>VLOOKUP(C867,'PPE WBS Codes'!$E$3:$F$79,2,0)</f>
        <v>On-Site Power Supply and Transmission</v>
      </c>
      <c r="L867" s="39" t="s">
        <v>1273</v>
      </c>
      <c r="M867" s="39" t="s">
        <v>1385</v>
      </c>
      <c r="N867" s="33" t="str">
        <f t="shared" si="119"/>
        <v>On-Site Power Supply and Transmission - Transfer Bus Gantry Termination for 33kV OHL Income from HV Substation - Electrical Equipment Installation Requirements</v>
      </c>
      <c r="O867" s="134"/>
      <c r="P867" s="134"/>
      <c r="Q867" s="33" t="str">
        <f>IFERROR(VLOOKUP(PPE_PH1_CDDL[[#This Row],[RDMC Document Number]],[3]Docs!$B:$F,4,0),"No Placeholder Yet")</f>
        <v>RES - Reserved Placeholder</v>
      </c>
      <c r="R867" s="33" t="str">
        <f>IFERROR(VLOOKUP(PPE_PH1_CDDL[[#This Row],[RDMC Document Number]],[3]Docs!$B:$F,5,0),"No Placeholder Yet")</f>
        <v>Pending</v>
      </c>
      <c r="S867" s="137">
        <f t="shared" si="126"/>
        <v>0</v>
      </c>
      <c r="T867" s="162" t="s">
        <v>1119</v>
      </c>
      <c r="U867" s="39"/>
      <c r="V867" s="178"/>
      <c r="W867" s="39" t="s">
        <v>1274</v>
      </c>
      <c r="X867" s="39" t="s">
        <v>1386</v>
      </c>
      <c r="Y867" s="39"/>
      <c r="Z867" s="39"/>
      <c r="AA867" s="39"/>
      <c r="AB867" s="152" t="s">
        <v>3165</v>
      </c>
    </row>
    <row r="868" spans="1:28" ht="21.75" customHeight="1" x14ac:dyDescent="0.25">
      <c r="A868" s="37" t="s">
        <v>30</v>
      </c>
      <c r="B868" s="37" t="s">
        <v>31</v>
      </c>
      <c r="C868" s="39">
        <v>6200</v>
      </c>
      <c r="D868" s="39" t="s">
        <v>52</v>
      </c>
      <c r="E868" s="39" t="s">
        <v>700</v>
      </c>
      <c r="F868" s="128" t="s">
        <v>223</v>
      </c>
      <c r="G868" s="39" t="s">
        <v>35</v>
      </c>
      <c r="H868" s="39" t="str">
        <f t="shared" si="118"/>
        <v>6105AK124-6200-ESTD-0018</v>
      </c>
      <c r="I868" s="39" t="str">
        <f t="shared" si="123"/>
        <v>Q24050972-03-6200-E-STD-0018</v>
      </c>
      <c r="J868" s="39"/>
      <c r="K868" s="33" t="str">
        <f>VLOOKUP(C868,'PPE WBS Codes'!$E$3:$F$79,2,0)</f>
        <v>On-Site Power Supply and Transmission</v>
      </c>
      <c r="L868" s="39" t="s">
        <v>1273</v>
      </c>
      <c r="M868" s="39" t="s">
        <v>1390</v>
      </c>
      <c r="N868" s="33" t="str">
        <f t="shared" si="119"/>
        <v>On-Site Power Supply and Transmission - Transfer Bus Gantry Termination for 33kV OHL Income from HV Substation - Electrical Design Standards</v>
      </c>
      <c r="O868" s="134"/>
      <c r="P868" s="134"/>
      <c r="Q868" s="33" t="str">
        <f>IFERROR(VLOOKUP(PPE_PH1_CDDL[[#This Row],[RDMC Document Number]],[3]Docs!$B:$F,4,0),"No Placeholder Yet")</f>
        <v>RES - Reserved Placeholder</v>
      </c>
      <c r="R868" s="33" t="str">
        <f>IFERROR(VLOOKUP(PPE_PH1_CDDL[[#This Row],[RDMC Document Number]],[3]Docs!$B:$F,5,0),"No Placeholder Yet")</f>
        <v>Pending</v>
      </c>
      <c r="S868" s="137">
        <f t="shared" si="126"/>
        <v>0</v>
      </c>
      <c r="T868" s="162" t="s">
        <v>1119</v>
      </c>
      <c r="U868" s="39"/>
      <c r="V868" s="178"/>
      <c r="W868" s="39" t="s">
        <v>1274</v>
      </c>
      <c r="X868" s="39" t="s">
        <v>1390</v>
      </c>
      <c r="Y868" s="39"/>
      <c r="Z868" s="39"/>
      <c r="AA868" s="39"/>
      <c r="AB868" s="152" t="s">
        <v>3165</v>
      </c>
    </row>
    <row r="869" spans="1:28" ht="21.75" customHeight="1" x14ac:dyDescent="0.25">
      <c r="A869" s="37" t="s">
        <v>30</v>
      </c>
      <c r="B869" s="37" t="s">
        <v>31</v>
      </c>
      <c r="C869" s="39">
        <v>6200</v>
      </c>
      <c r="D869" s="39" t="s">
        <v>52</v>
      </c>
      <c r="E869" s="39" t="s">
        <v>700</v>
      </c>
      <c r="F869" s="174" t="s">
        <v>150</v>
      </c>
      <c r="G869" s="162" t="s">
        <v>35</v>
      </c>
      <c r="H869" s="39" t="str">
        <f t="shared" si="118"/>
        <v>6105AK124-6200-ESTD-0019</v>
      </c>
      <c r="I869" s="39" t="str">
        <f t="shared" si="123"/>
        <v>Q24050972-03-6200-E-STD-0019</v>
      </c>
      <c r="J869" s="162"/>
      <c r="K869" s="33" t="str">
        <f>VLOOKUP(C869,'PPE WBS Codes'!$E$3:$F$79,2,0)</f>
        <v>On-Site Power Supply and Transmission</v>
      </c>
      <c r="L869" s="162" t="s">
        <v>1326</v>
      </c>
      <c r="M869" s="162" t="s">
        <v>1388</v>
      </c>
      <c r="N869" s="33" t="str">
        <f t="shared" si="119"/>
        <v>On-Site Power Supply and Transmission - Fire Protection and Detection System for Main Consumer Sub Station Yard - Thermal Management and Fire Prevention Design</v>
      </c>
      <c r="O869" s="175"/>
      <c r="P869" s="175"/>
      <c r="Q869" s="33" t="str">
        <f>IFERROR(VLOOKUP(PPE_PH1_CDDL[[#This Row],[RDMC Document Number]],[3]Docs!$B:$F,4,0),"No Placeholder Yet")</f>
        <v>RES - Reserved Placeholder</v>
      </c>
      <c r="R869" s="33" t="str">
        <f>IFERROR(VLOOKUP(PPE_PH1_CDDL[[#This Row],[RDMC Document Number]],[3]Docs!$B:$F,5,0),"No Placeholder Yet")</f>
        <v>Pending</v>
      </c>
      <c r="S869" s="137">
        <f t="shared" si="126"/>
        <v>0</v>
      </c>
      <c r="T869" s="162" t="s">
        <v>1119</v>
      </c>
      <c r="U869" s="162"/>
      <c r="V869" s="178"/>
      <c r="W869" s="162" t="s">
        <v>1269</v>
      </c>
      <c r="X869" s="162" t="s">
        <v>1388</v>
      </c>
      <c r="Y869" s="162"/>
      <c r="Z869" s="162"/>
      <c r="AA869" s="39"/>
      <c r="AB869" s="152" t="s">
        <v>3165</v>
      </c>
    </row>
    <row r="870" spans="1:28" ht="21.75" customHeight="1" x14ac:dyDescent="0.25">
      <c r="A870" s="37" t="s">
        <v>30</v>
      </c>
      <c r="B870" s="37" t="s">
        <v>31</v>
      </c>
      <c r="C870" s="39">
        <v>6200</v>
      </c>
      <c r="D870" s="39" t="s">
        <v>973</v>
      </c>
      <c r="E870" s="39" t="s">
        <v>1365</v>
      </c>
      <c r="F870" s="128" t="s">
        <v>34</v>
      </c>
      <c r="G870" s="39" t="s">
        <v>35</v>
      </c>
      <c r="H870" s="39" t="str">
        <f t="shared" si="118"/>
        <v>6105AK124-6200-FDIA-0001</v>
      </c>
      <c r="I870" s="39" t="str">
        <f t="shared" si="123"/>
        <v>Q24050972-03-6200-F-DIA-0001</v>
      </c>
      <c r="J870" s="39"/>
      <c r="K870" s="33" t="str">
        <f>VLOOKUP(C870,'PPE WBS Codes'!$E$3:$F$79,2,0)</f>
        <v>On-Site Power Supply and Transmission</v>
      </c>
      <c r="L870" s="39" t="s">
        <v>1282</v>
      </c>
      <c r="M870" s="39" t="s">
        <v>1392</v>
      </c>
      <c r="N870" s="33" t="str">
        <f t="shared" si="119"/>
        <v>On-Site Power Supply and Transmission - Cable Racks and Trays for Main Consumer Sub Station Yard - Control Network Architecture Design</v>
      </c>
      <c r="O870" s="134"/>
      <c r="P870" s="134"/>
      <c r="Q870" s="33" t="str">
        <f>IFERROR(VLOOKUP(PPE_PH1_CDDL[[#This Row],[RDMC Document Number]],[3]Docs!$B:$F,4,0),"No Placeholder Yet")</f>
        <v>RES - Reserved Placeholder</v>
      </c>
      <c r="R870" s="33" t="str">
        <f>IFERROR(VLOOKUP(PPE_PH1_CDDL[[#This Row],[RDMC Document Number]],[3]Docs!$B:$F,5,0),"No Placeholder Yet")</f>
        <v>Pending</v>
      </c>
      <c r="S870" s="137">
        <f t="shared" si="126"/>
        <v>0</v>
      </c>
      <c r="T870" s="162" t="s">
        <v>1119</v>
      </c>
      <c r="U870" s="39"/>
      <c r="V870" s="178"/>
      <c r="W870" s="39" t="s">
        <v>1269</v>
      </c>
      <c r="X870" s="39" t="s">
        <v>1392</v>
      </c>
      <c r="Y870" s="39"/>
      <c r="Z870" s="39"/>
      <c r="AA870" s="39"/>
      <c r="AB870" s="152" t="s">
        <v>3165</v>
      </c>
    </row>
    <row r="871" spans="1:28" ht="21.75" customHeight="1" x14ac:dyDescent="0.25">
      <c r="A871" s="37" t="s">
        <v>30</v>
      </c>
      <c r="B871" s="37" t="s">
        <v>31</v>
      </c>
      <c r="C871" s="39">
        <v>6200</v>
      </c>
      <c r="D871" s="39" t="s">
        <v>973</v>
      </c>
      <c r="E871" s="39" t="s">
        <v>1365</v>
      </c>
      <c r="F871" s="128" t="s">
        <v>46</v>
      </c>
      <c r="G871" s="39" t="s">
        <v>35</v>
      </c>
      <c r="H871" s="39" t="str">
        <f t="shared" si="118"/>
        <v>6105AK124-6200-FDIA-0002</v>
      </c>
      <c r="I871" s="39" t="str">
        <f t="shared" si="123"/>
        <v>Q24050972-03-6200-F-DIA-0002</v>
      </c>
      <c r="J871" s="39"/>
      <c r="K871" s="33" t="str">
        <f>VLOOKUP(C871,'PPE WBS Codes'!$E$3:$F$79,2,0)</f>
        <v>On-Site Power Supply and Transmission</v>
      </c>
      <c r="L871" s="39" t="s">
        <v>1319</v>
      </c>
      <c r="M871" s="39" t="s">
        <v>1393</v>
      </c>
      <c r="N871" s="33" t="str">
        <f t="shared" si="119"/>
        <v>On-Site Power Supply and Transmission - Earthing Systems for Main Consumer Sub Station Yard - Interface Panel and I/O Schematics</v>
      </c>
      <c r="O871" s="134"/>
      <c r="P871" s="134"/>
      <c r="Q871" s="33" t="str">
        <f>IFERROR(VLOOKUP(PPE_PH1_CDDL[[#This Row],[RDMC Document Number]],[3]Docs!$B:$F,4,0),"No Placeholder Yet")</f>
        <v>RES - Reserved Placeholder</v>
      </c>
      <c r="R871" s="33" t="str">
        <f>IFERROR(VLOOKUP(PPE_PH1_CDDL[[#This Row],[RDMC Document Number]],[3]Docs!$B:$F,5,0),"No Placeholder Yet")</f>
        <v>Pending</v>
      </c>
      <c r="S871" s="137">
        <f t="shared" si="126"/>
        <v>0</v>
      </c>
      <c r="T871" s="162" t="s">
        <v>1119</v>
      </c>
      <c r="U871" s="39"/>
      <c r="V871" s="178"/>
      <c r="W871" s="39" t="s">
        <v>1269</v>
      </c>
      <c r="X871" s="39" t="s">
        <v>1393</v>
      </c>
      <c r="Y871" s="39"/>
      <c r="Z871" s="39"/>
      <c r="AA871" s="39"/>
      <c r="AB871" s="152" t="s">
        <v>3165</v>
      </c>
    </row>
    <row r="872" spans="1:28" ht="21.75" customHeight="1" x14ac:dyDescent="0.25">
      <c r="A872" s="37" t="s">
        <v>30</v>
      </c>
      <c r="B872" s="37" t="s">
        <v>31</v>
      </c>
      <c r="C872" s="39">
        <v>6200</v>
      </c>
      <c r="D872" s="39" t="s">
        <v>973</v>
      </c>
      <c r="E872" s="39" t="s">
        <v>1365</v>
      </c>
      <c r="F872" s="128" t="s">
        <v>48</v>
      </c>
      <c r="G872" s="39" t="s">
        <v>35</v>
      </c>
      <c r="H872" s="39" t="str">
        <f t="shared" si="118"/>
        <v>6105AK124-6200-FDIA-0003</v>
      </c>
      <c r="I872" s="39" t="str">
        <f t="shared" si="123"/>
        <v>Q24050972-03-6200-F-DIA-0003</v>
      </c>
      <c r="J872" s="39"/>
      <c r="K872" s="33" t="str">
        <f>VLOOKUP(C872,'PPE WBS Codes'!$E$3:$F$79,2,0)</f>
        <v>On-Site Power Supply and Transmission</v>
      </c>
      <c r="L872" s="39" t="s">
        <v>1326</v>
      </c>
      <c r="M872" s="39" t="s">
        <v>1392</v>
      </c>
      <c r="N872" s="33" t="str">
        <f t="shared" si="119"/>
        <v>On-Site Power Supply and Transmission - Fire Protection and Detection System for Main Consumer Sub Station Yard - Control Network Architecture Design</v>
      </c>
      <c r="O872" s="134"/>
      <c r="P872" s="134"/>
      <c r="Q872" s="33" t="str">
        <f>IFERROR(VLOOKUP(PPE_PH1_CDDL[[#This Row],[RDMC Document Number]],[3]Docs!$B:$F,4,0),"No Placeholder Yet")</f>
        <v>RES - Reserved Placeholder</v>
      </c>
      <c r="R872" s="33" t="str">
        <f>IFERROR(VLOOKUP(PPE_PH1_CDDL[[#This Row],[RDMC Document Number]],[3]Docs!$B:$F,5,0),"No Placeholder Yet")</f>
        <v>Pending</v>
      </c>
      <c r="S872" s="137">
        <f t="shared" si="126"/>
        <v>0</v>
      </c>
      <c r="T872" s="162" t="s">
        <v>1119</v>
      </c>
      <c r="U872" s="39"/>
      <c r="V872" s="178"/>
      <c r="W872" s="39" t="s">
        <v>1269</v>
      </c>
      <c r="X872" s="39" t="s">
        <v>1392</v>
      </c>
      <c r="Y872" s="39"/>
      <c r="Z872" s="39"/>
      <c r="AA872" s="39"/>
      <c r="AB872" s="152" t="s">
        <v>3165</v>
      </c>
    </row>
    <row r="873" spans="1:28" ht="21.75" customHeight="1" x14ac:dyDescent="0.25">
      <c r="A873" s="37" t="s">
        <v>30</v>
      </c>
      <c r="B873" s="37" t="s">
        <v>31</v>
      </c>
      <c r="C873" s="39">
        <v>6200</v>
      </c>
      <c r="D873" s="39" t="s">
        <v>973</v>
      </c>
      <c r="E873" s="39" t="s">
        <v>1365</v>
      </c>
      <c r="F873" s="128" t="s">
        <v>50</v>
      </c>
      <c r="G873" s="39" t="s">
        <v>35</v>
      </c>
      <c r="H873" s="39" t="str">
        <f t="shared" si="118"/>
        <v>6105AK124-6200-FDIA-0004</v>
      </c>
      <c r="I873" s="39" t="str">
        <f t="shared" si="123"/>
        <v>Q24050972-03-6200-F-DIA-0004</v>
      </c>
      <c r="J873" s="39"/>
      <c r="K873" s="33" t="str">
        <f>VLOOKUP(C873,'PPE WBS Codes'!$E$3:$F$79,2,0)</f>
        <v>On-Site Power Supply and Transmission</v>
      </c>
      <c r="L873" s="39" t="s">
        <v>1326</v>
      </c>
      <c r="M873" s="39" t="s">
        <v>1394</v>
      </c>
      <c r="N873" s="33" t="str">
        <f t="shared" si="119"/>
        <v>On-Site Power Supply and Transmission - Fire Protection and Detection System for Main Consumer Sub Station Yard - Control Network Communication Design</v>
      </c>
      <c r="O873" s="134"/>
      <c r="P873" s="134"/>
      <c r="Q873" s="33" t="str">
        <f>IFERROR(VLOOKUP(PPE_PH1_CDDL[[#This Row],[RDMC Document Number]],[3]Docs!$B:$F,4,0),"No Placeholder Yet")</f>
        <v>RES - Reserved Placeholder</v>
      </c>
      <c r="R873" s="33" t="str">
        <f>IFERROR(VLOOKUP(PPE_PH1_CDDL[[#This Row],[RDMC Document Number]],[3]Docs!$B:$F,5,0),"No Placeholder Yet")</f>
        <v>Pending</v>
      </c>
      <c r="S873" s="137">
        <f t="shared" si="126"/>
        <v>0</v>
      </c>
      <c r="T873" s="162" t="s">
        <v>1119</v>
      </c>
      <c r="U873" s="39"/>
      <c r="V873" s="178"/>
      <c r="W873" s="39" t="s">
        <v>1269</v>
      </c>
      <c r="X873" s="39" t="s">
        <v>1392</v>
      </c>
      <c r="Y873" s="39"/>
      <c r="Z873" s="39"/>
      <c r="AA873" s="39"/>
      <c r="AB873" s="152" t="s">
        <v>3165</v>
      </c>
    </row>
    <row r="874" spans="1:28" ht="21.75" customHeight="1" x14ac:dyDescent="0.25">
      <c r="A874" s="37" t="s">
        <v>30</v>
      </c>
      <c r="B874" s="37" t="s">
        <v>31</v>
      </c>
      <c r="C874" s="39">
        <v>6200</v>
      </c>
      <c r="D874" s="162" t="s">
        <v>973</v>
      </c>
      <c r="E874" s="39" t="s">
        <v>1365</v>
      </c>
      <c r="F874" s="174" t="s">
        <v>101</v>
      </c>
      <c r="G874" s="162" t="s">
        <v>35</v>
      </c>
      <c r="H874" s="39" t="str">
        <f t="shared" ref="H874:H937" si="127">A874&amp;B874&amp;"-"&amp;C874&amp;"-"&amp;D874&amp;E874&amp;"-"&amp;F874</f>
        <v>6105AK124-6200-FDIA-0005</v>
      </c>
      <c r="I874" s="39" t="str">
        <f t="shared" si="123"/>
        <v>Q24050972-03-6200-F-DIA-0005</v>
      </c>
      <c r="J874" s="162"/>
      <c r="K874" s="33" t="str">
        <f>VLOOKUP(C874,'PPE WBS Codes'!$E$3:$F$79,2,0)</f>
        <v>On-Site Power Supply and Transmission</v>
      </c>
      <c r="L874" s="162" t="s">
        <v>1326</v>
      </c>
      <c r="M874" s="162" t="s">
        <v>1395</v>
      </c>
      <c r="N874" s="33" t="str">
        <f t="shared" si="119"/>
        <v>On-Site Power Supply and Transmission - Fire Protection and Detection System for Main Consumer Sub Station Yard - Emergency Shutdown System Design</v>
      </c>
      <c r="O874" s="175"/>
      <c r="P874" s="175"/>
      <c r="Q874" s="33" t="str">
        <f>IFERROR(VLOOKUP(PPE_PH1_CDDL[[#This Row],[RDMC Document Number]],[3]Docs!$B:$F,4,0),"No Placeholder Yet")</f>
        <v>RES - Reserved Placeholder</v>
      </c>
      <c r="R874" s="33" t="str">
        <f>IFERROR(VLOOKUP(PPE_PH1_CDDL[[#This Row],[RDMC Document Number]],[3]Docs!$B:$F,5,0),"No Placeholder Yet")</f>
        <v>Pending</v>
      </c>
      <c r="S874" s="137">
        <f t="shared" si="126"/>
        <v>0</v>
      </c>
      <c r="T874" s="162" t="s">
        <v>1119</v>
      </c>
      <c r="U874" s="162"/>
      <c r="V874" s="178"/>
      <c r="W874" s="39" t="s">
        <v>1269</v>
      </c>
      <c r="X874" s="162" t="s">
        <v>1395</v>
      </c>
      <c r="Y874" s="162"/>
      <c r="Z874" s="162"/>
      <c r="AA874" s="39"/>
      <c r="AB874" s="152" t="s">
        <v>3165</v>
      </c>
    </row>
    <row r="875" spans="1:28" ht="21.75" customHeight="1" x14ac:dyDescent="0.25">
      <c r="A875" s="37" t="s">
        <v>30</v>
      </c>
      <c r="B875" s="37" t="s">
        <v>31</v>
      </c>
      <c r="C875" s="39">
        <v>6200</v>
      </c>
      <c r="D875" s="162" t="s">
        <v>973</v>
      </c>
      <c r="E875" s="162" t="s">
        <v>73</v>
      </c>
      <c r="F875" s="174" t="s">
        <v>34</v>
      </c>
      <c r="G875" s="162" t="s">
        <v>35</v>
      </c>
      <c r="H875" s="39" t="str">
        <f t="shared" si="127"/>
        <v>6105AK124-6200-FDBD-0001</v>
      </c>
      <c r="I875" s="39" t="str">
        <f t="shared" si="123"/>
        <v>Q24050972-03-6200-F-DBD-0001</v>
      </c>
      <c r="J875" s="162"/>
      <c r="K875" s="33" t="str">
        <f>VLOOKUP(C875,'PPE WBS Codes'!$E$3:$F$79,2,0)</f>
        <v>On-Site Power Supply and Transmission</v>
      </c>
      <c r="L875" s="162" t="s">
        <v>1326</v>
      </c>
      <c r="M875" s="162" t="s">
        <v>1396</v>
      </c>
      <c r="N875" s="33" t="str">
        <f t="shared" si="119"/>
        <v xml:space="preserve">On-Site Power Supply and Transmission - Fire Protection and Detection System for Main Consumer Sub Station Yard - Control System Configuration </v>
      </c>
      <c r="O875" s="175"/>
      <c r="P875" s="175"/>
      <c r="Q875" s="33" t="str">
        <f>IFERROR(VLOOKUP(PPE_PH1_CDDL[[#This Row],[RDMC Document Number]],[3]Docs!$B:$F,4,0),"No Placeholder Yet")</f>
        <v>RES - Reserved Placeholder</v>
      </c>
      <c r="R875" s="33" t="str">
        <f>IFERROR(VLOOKUP(PPE_PH1_CDDL[[#This Row],[RDMC Document Number]],[3]Docs!$B:$F,5,0),"No Placeholder Yet")</f>
        <v>Pending</v>
      </c>
      <c r="S875" s="137">
        <f t="shared" ref="S875" si="128">IF(AND(O875&lt;&gt;"",P875&lt;&gt;"",R875="Approved"),100%,
 IF(AND(O875&lt;&gt;"",P875&lt;&gt;""),66.67%,
 IF(O875&lt;&gt;"",33.33%,
 0)))</f>
        <v>0</v>
      </c>
      <c r="T875" s="162" t="s">
        <v>1119</v>
      </c>
      <c r="U875" s="162"/>
      <c r="V875" s="178"/>
      <c r="W875" s="162" t="s">
        <v>1269</v>
      </c>
      <c r="X875" s="162" t="s">
        <v>1396</v>
      </c>
      <c r="Y875" s="162"/>
      <c r="Z875" s="162"/>
      <c r="AA875" s="39"/>
      <c r="AB875" s="152" t="s">
        <v>3165</v>
      </c>
    </row>
    <row r="876" spans="1:28" ht="21.75" customHeight="1" x14ac:dyDescent="0.25">
      <c r="A876" s="37" t="s">
        <v>30</v>
      </c>
      <c r="B876" s="37" t="s">
        <v>31</v>
      </c>
      <c r="C876" s="39">
        <v>6200</v>
      </c>
      <c r="D876" s="162" t="s">
        <v>973</v>
      </c>
      <c r="E876" s="39" t="s">
        <v>1397</v>
      </c>
      <c r="F876" s="128" t="s">
        <v>34</v>
      </c>
      <c r="G876" s="39" t="s">
        <v>35</v>
      </c>
      <c r="H876" s="39" t="str">
        <f t="shared" si="127"/>
        <v>6105AK124-6200-FNAR-0001</v>
      </c>
      <c r="I876" s="39" t="str">
        <f t="shared" si="123"/>
        <v>Q24050972-03-6200-F-NAR-0001</v>
      </c>
      <c r="J876" s="39"/>
      <c r="K876" s="33" t="str">
        <f>VLOOKUP(C876,'PPE WBS Codes'!$E$3:$F$79,2,0)</f>
        <v>On-Site Power Supply and Transmission</v>
      </c>
      <c r="L876" s="39" t="s">
        <v>1326</v>
      </c>
      <c r="M876" s="39" t="s">
        <v>1398</v>
      </c>
      <c r="N876" s="33" t="str">
        <f t="shared" ref="N876:N939" si="129">K876&amp;" - "&amp;L876&amp;" - "&amp;M876</f>
        <v>On-Site Power Supply and Transmission - Fire Protection and Detection System for Main Consumer Sub Station Yard - Control System Control Narrative &amp; Interlock Design</v>
      </c>
      <c r="O876" s="134"/>
      <c r="P876" s="134"/>
      <c r="Q876" s="33" t="str">
        <f>IFERROR(VLOOKUP(PPE_PH1_CDDL[[#This Row],[RDMC Document Number]],[3]Docs!$B:$F,4,0),"No Placeholder Yet")</f>
        <v>RES - Reserved Placeholder</v>
      </c>
      <c r="R876" s="33" t="str">
        <f>IFERROR(VLOOKUP(PPE_PH1_CDDL[[#This Row],[RDMC Document Number]],[3]Docs!$B:$F,5,0),"No Placeholder Yet")</f>
        <v>Pending</v>
      </c>
      <c r="S876" s="137">
        <f t="shared" ref="S876:S877" si="130">IF(AND(O876&lt;&gt;"",P876&lt;&gt;"",R876="Approved"),100%,
 IF(AND(O876&lt;&gt;"",P876&lt;&gt;""),66.67%,
 IF(O876&lt;&gt;"",33.33%,
 0)))</f>
        <v>0</v>
      </c>
      <c r="T876" s="162" t="s">
        <v>1119</v>
      </c>
      <c r="U876" s="39"/>
      <c r="V876" s="178"/>
      <c r="W876" s="162" t="s">
        <v>1269</v>
      </c>
      <c r="X876" s="39" t="s">
        <v>1399</v>
      </c>
      <c r="Y876" s="39"/>
      <c r="Z876" s="39"/>
      <c r="AA876" s="39"/>
      <c r="AB876" s="152" t="s">
        <v>3165</v>
      </c>
    </row>
    <row r="877" spans="1:28" ht="21.75" customHeight="1" x14ac:dyDescent="0.25">
      <c r="A877" s="37" t="s">
        <v>30</v>
      </c>
      <c r="B877" s="37" t="s">
        <v>31</v>
      </c>
      <c r="C877" s="39">
        <v>6200</v>
      </c>
      <c r="D877" s="162" t="s">
        <v>973</v>
      </c>
      <c r="E877" s="162" t="s">
        <v>1397</v>
      </c>
      <c r="F877" s="174" t="s">
        <v>46</v>
      </c>
      <c r="G877" s="162" t="s">
        <v>35</v>
      </c>
      <c r="H877" s="39" t="str">
        <f t="shared" si="127"/>
        <v>6105AK124-6200-FNAR-0002</v>
      </c>
      <c r="I877" s="39" t="str">
        <f t="shared" si="123"/>
        <v>Q24050972-03-6200-F-NAR-0002</v>
      </c>
      <c r="J877" s="162"/>
      <c r="K877" s="33" t="str">
        <f>VLOOKUP(C877,'PPE WBS Codes'!$E$3:$F$79,2,0)</f>
        <v>On-Site Power Supply and Transmission</v>
      </c>
      <c r="L877" s="162" t="s">
        <v>1326</v>
      </c>
      <c r="M877" s="162" t="s">
        <v>1400</v>
      </c>
      <c r="N877" s="33" t="str">
        <f t="shared" si="129"/>
        <v>On-Site Power Supply and Transmission - Fire Protection and Detection System for Main Consumer Sub Station Yard - Emergency Shutdown System Control Narrative</v>
      </c>
      <c r="O877" s="175"/>
      <c r="P877" s="175"/>
      <c r="Q877" s="33" t="str">
        <f>IFERROR(VLOOKUP(PPE_PH1_CDDL[[#This Row],[RDMC Document Number]],[3]Docs!$B:$F,4,0),"No Placeholder Yet")</f>
        <v>RES - Reserved Placeholder</v>
      </c>
      <c r="R877" s="33" t="str">
        <f>IFERROR(VLOOKUP(PPE_PH1_CDDL[[#This Row],[RDMC Document Number]],[3]Docs!$B:$F,5,0),"No Placeholder Yet")</f>
        <v>Pending</v>
      </c>
      <c r="S877" s="137">
        <f t="shared" si="130"/>
        <v>0</v>
      </c>
      <c r="T877" s="162" t="s">
        <v>1119</v>
      </c>
      <c r="U877" s="162"/>
      <c r="V877" s="178"/>
      <c r="W877" s="162" t="s">
        <v>1269</v>
      </c>
      <c r="X877" s="162" t="s">
        <v>1401</v>
      </c>
      <c r="Y877" s="162"/>
      <c r="Z877" s="162"/>
      <c r="AA877" s="39"/>
      <c r="AB877" s="152" t="s">
        <v>3165</v>
      </c>
    </row>
    <row r="878" spans="1:28" ht="21.75" customHeight="1" x14ac:dyDescent="0.25">
      <c r="A878" s="37" t="s">
        <v>30</v>
      </c>
      <c r="B878" s="37" t="s">
        <v>31</v>
      </c>
      <c r="C878" s="39">
        <v>6200</v>
      </c>
      <c r="D878" s="39" t="s">
        <v>712</v>
      </c>
      <c r="E878" s="39" t="s">
        <v>1266</v>
      </c>
      <c r="F878" s="128" t="s">
        <v>34</v>
      </c>
      <c r="G878" s="39" t="s">
        <v>35</v>
      </c>
      <c r="H878" s="39" t="str">
        <f t="shared" si="127"/>
        <v>6105AK124-6200-ICAL-0001</v>
      </c>
      <c r="I878" s="39" t="str">
        <f t="shared" si="123"/>
        <v>Q24050972-03-6200-I-CAL-0001</v>
      </c>
      <c r="J878" s="39"/>
      <c r="K878" s="33" t="str">
        <f>VLOOKUP(C878,'PPE WBS Codes'!$E$3:$F$79,2,0)</f>
        <v>On-Site Power Supply and Transmission</v>
      </c>
      <c r="L878" s="39" t="s">
        <v>1280</v>
      </c>
      <c r="M878" s="39" t="s">
        <v>1402</v>
      </c>
      <c r="N878" s="33" t="str">
        <f t="shared" si="129"/>
        <v>On-Site Power Supply and Transmission - Collection Sump from Bunds for Main Consumer Sub Station Yard - Instrument Sizing and Specification Sheets</v>
      </c>
      <c r="O878" s="134"/>
      <c r="P878" s="134"/>
      <c r="Q878" s="33" t="str">
        <f>IFERROR(VLOOKUP(PPE_PH1_CDDL[[#This Row],[RDMC Document Number]],[3]Docs!$B:$F,4,0),"No Placeholder Yet")</f>
        <v>RES - Reserved Placeholder</v>
      </c>
      <c r="R878" s="33" t="str">
        <f>IFERROR(VLOOKUP(PPE_PH1_CDDL[[#This Row],[RDMC Document Number]],[3]Docs!$B:$F,5,0),"No Placeholder Yet")</f>
        <v>Pending</v>
      </c>
      <c r="S878" s="137">
        <f t="shared" ref="S878:S880" si="131">IF(AND(O878&lt;&gt;"",P878&lt;&gt;"",R878="Approved"),100%,
 IF(AND(O878&lt;&gt;"",P878&lt;&gt;""),66.67%,
 IF(O878&lt;&gt;"",33.33%,
 0)))</f>
        <v>0</v>
      </c>
      <c r="T878" s="162" t="s">
        <v>1119</v>
      </c>
      <c r="U878" s="39"/>
      <c r="V878" s="178"/>
      <c r="W878" s="39" t="s">
        <v>1277</v>
      </c>
      <c r="X878" s="39" t="s">
        <v>1402</v>
      </c>
      <c r="Y878" s="39"/>
      <c r="Z878" s="39"/>
      <c r="AA878" s="39"/>
      <c r="AB878" s="152" t="s">
        <v>3165</v>
      </c>
    </row>
    <row r="879" spans="1:28" ht="21.75" customHeight="1" x14ac:dyDescent="0.25">
      <c r="A879" s="37" t="s">
        <v>30</v>
      </c>
      <c r="B879" s="37" t="s">
        <v>31</v>
      </c>
      <c r="C879" s="39">
        <v>6200</v>
      </c>
      <c r="D879" s="39" t="s">
        <v>712</v>
      </c>
      <c r="E879" s="39" t="s">
        <v>1266</v>
      </c>
      <c r="F879" s="128" t="s">
        <v>46</v>
      </c>
      <c r="G879" s="39" t="s">
        <v>35</v>
      </c>
      <c r="H879" s="39" t="str">
        <f t="shared" si="127"/>
        <v>6105AK124-6200-ICAL-0002</v>
      </c>
      <c r="I879" s="39" t="str">
        <f t="shared" si="123"/>
        <v>Q24050972-03-6200-I-CAL-0002</v>
      </c>
      <c r="J879" s="39"/>
      <c r="K879" s="33" t="str">
        <f>VLOOKUP(C879,'PPE WBS Codes'!$E$3:$F$79,2,0)</f>
        <v>On-Site Power Supply and Transmission</v>
      </c>
      <c r="L879" s="39" t="s">
        <v>1280</v>
      </c>
      <c r="M879" s="39" t="s">
        <v>1403</v>
      </c>
      <c r="N879" s="33" t="str">
        <f t="shared" si="129"/>
        <v>On-Site Power Supply and Transmission - Collection Sump from Bunds for Main Consumer Sub Station Yard - Hazardous Area Classification Design and Calculations</v>
      </c>
      <c r="O879" s="134"/>
      <c r="P879" s="134"/>
      <c r="Q879" s="33" t="str">
        <f>IFERROR(VLOOKUP(PPE_PH1_CDDL[[#This Row],[RDMC Document Number]],[3]Docs!$B:$F,4,0),"No Placeholder Yet")</f>
        <v>RES - Reserved Placeholder</v>
      </c>
      <c r="R879" s="33" t="str">
        <f>IFERROR(VLOOKUP(PPE_PH1_CDDL[[#This Row],[RDMC Document Number]],[3]Docs!$B:$F,5,0),"No Placeholder Yet")</f>
        <v>Pending</v>
      </c>
      <c r="S879" s="137">
        <f t="shared" si="131"/>
        <v>0</v>
      </c>
      <c r="T879" s="162" t="s">
        <v>1119</v>
      </c>
      <c r="U879" s="39"/>
      <c r="V879" s="178"/>
      <c r="W879" s="39" t="s">
        <v>1277</v>
      </c>
      <c r="X879" s="39" t="s">
        <v>1403</v>
      </c>
      <c r="Y879" s="39"/>
      <c r="Z879" s="39"/>
      <c r="AA879" s="39"/>
      <c r="AB879" s="152" t="s">
        <v>3165</v>
      </c>
    </row>
    <row r="880" spans="1:28" ht="21.75" customHeight="1" x14ac:dyDescent="0.25">
      <c r="A880" s="37" t="s">
        <v>30</v>
      </c>
      <c r="B880" s="37" t="s">
        <v>31</v>
      </c>
      <c r="C880" s="39">
        <v>6200</v>
      </c>
      <c r="D880" s="39" t="s">
        <v>712</v>
      </c>
      <c r="E880" s="162" t="s">
        <v>1266</v>
      </c>
      <c r="F880" s="174" t="s">
        <v>48</v>
      </c>
      <c r="G880" s="162" t="s">
        <v>35</v>
      </c>
      <c r="H880" s="39" t="str">
        <f t="shared" si="127"/>
        <v>6105AK124-6200-ICAL-0003</v>
      </c>
      <c r="I880" s="39" t="str">
        <f t="shared" si="123"/>
        <v>Q24050972-03-6200-I-CAL-0003</v>
      </c>
      <c r="J880" s="162"/>
      <c r="K880" s="33" t="str">
        <f>VLOOKUP(C880,'PPE WBS Codes'!$E$3:$F$79,2,0)</f>
        <v>On-Site Power Supply and Transmission</v>
      </c>
      <c r="L880" s="162" t="s">
        <v>1326</v>
      </c>
      <c r="M880" s="162" t="s">
        <v>1402</v>
      </c>
      <c r="N880" s="33" t="str">
        <f t="shared" si="129"/>
        <v>On-Site Power Supply and Transmission - Fire Protection and Detection System for Main Consumer Sub Station Yard - Instrument Sizing and Specification Sheets</v>
      </c>
      <c r="O880" s="175"/>
      <c r="P880" s="175"/>
      <c r="Q880" s="33" t="str">
        <f>IFERROR(VLOOKUP(PPE_PH1_CDDL[[#This Row],[RDMC Document Number]],[3]Docs!$B:$F,4,0),"No Placeholder Yet")</f>
        <v>RES - Reserved Placeholder</v>
      </c>
      <c r="R880" s="33" t="str">
        <f>IFERROR(VLOOKUP(PPE_PH1_CDDL[[#This Row],[RDMC Document Number]],[3]Docs!$B:$F,5,0),"No Placeholder Yet")</f>
        <v>Pending</v>
      </c>
      <c r="S880" s="137">
        <f t="shared" si="131"/>
        <v>0</v>
      </c>
      <c r="T880" s="162" t="s">
        <v>1119</v>
      </c>
      <c r="U880" s="162"/>
      <c r="V880" s="178"/>
      <c r="W880" s="39" t="s">
        <v>1277</v>
      </c>
      <c r="X880" s="162" t="s">
        <v>1402</v>
      </c>
      <c r="Y880" s="162"/>
      <c r="Z880" s="162"/>
      <c r="AA880" s="39"/>
      <c r="AB880" s="152" t="s">
        <v>3165</v>
      </c>
    </row>
    <row r="881" spans="1:28" ht="21.75" customHeight="1" x14ac:dyDescent="0.25">
      <c r="A881" s="37" t="s">
        <v>30</v>
      </c>
      <c r="B881" s="37" t="s">
        <v>31</v>
      </c>
      <c r="C881" s="39">
        <v>6200</v>
      </c>
      <c r="D881" s="39" t="s">
        <v>712</v>
      </c>
      <c r="E881" s="39" t="s">
        <v>1365</v>
      </c>
      <c r="F881" s="128" t="s">
        <v>34</v>
      </c>
      <c r="G881" s="39" t="s">
        <v>35</v>
      </c>
      <c r="H881" s="39" t="str">
        <f t="shared" si="127"/>
        <v>6105AK124-6200-IDIA-0001</v>
      </c>
      <c r="I881" s="39" t="str">
        <f t="shared" si="123"/>
        <v>Q24050972-03-6200-I-DIA-0001</v>
      </c>
      <c r="J881" s="39"/>
      <c r="K881" s="33" t="str">
        <f>VLOOKUP(C881,'PPE WBS Codes'!$E$3:$F$79,2,0)</f>
        <v>On-Site Power Supply and Transmission</v>
      </c>
      <c r="L881" s="39" t="s">
        <v>1280</v>
      </c>
      <c r="M881" s="39" t="s">
        <v>1404</v>
      </c>
      <c r="N881" s="33" t="str">
        <f t="shared" si="129"/>
        <v>On-Site Power Supply and Transmission - Collection Sump from Bunds for Main Consumer Sub Station Yard - Smoke and Fire Detection System Design</v>
      </c>
      <c r="O881" s="134"/>
      <c r="P881" s="134"/>
      <c r="Q881" s="33" t="str">
        <f>IFERROR(VLOOKUP(PPE_PH1_CDDL[[#This Row],[RDMC Document Number]],[3]Docs!$B:$F,4,0),"No Placeholder Yet")</f>
        <v>RES - Reserved Placeholder</v>
      </c>
      <c r="R881" s="33" t="str">
        <f>IFERROR(VLOOKUP(PPE_PH1_CDDL[[#This Row],[RDMC Document Number]],[3]Docs!$B:$F,5,0),"No Placeholder Yet")</f>
        <v>Pending</v>
      </c>
      <c r="S881" s="137">
        <f t="shared" ref="S881:S884" si="132">IF(AND(O881&lt;&gt;"",P881&lt;&gt;"",R881="Approved"),100%,
 IF(AND(O881&lt;&gt;"",P881&lt;&gt;""),66.67%,
 IF(O881&lt;&gt;"",33.33%,
 0)))</f>
        <v>0</v>
      </c>
      <c r="T881" s="162" t="s">
        <v>1119</v>
      </c>
      <c r="U881" s="39"/>
      <c r="V881" s="178"/>
      <c r="W881" s="39" t="s">
        <v>1277</v>
      </c>
      <c r="X881" s="39" t="s">
        <v>1405</v>
      </c>
      <c r="Y881" s="39"/>
      <c r="Z881" s="39"/>
      <c r="AA881" s="39"/>
      <c r="AB881" s="152" t="s">
        <v>3165</v>
      </c>
    </row>
    <row r="882" spans="1:28" ht="21.75" customHeight="1" x14ac:dyDescent="0.25">
      <c r="A882" s="37" t="s">
        <v>30</v>
      </c>
      <c r="B882" s="37" t="s">
        <v>31</v>
      </c>
      <c r="C882" s="39">
        <v>6200</v>
      </c>
      <c r="D882" s="39" t="s">
        <v>712</v>
      </c>
      <c r="E882" s="39" t="s">
        <v>1365</v>
      </c>
      <c r="F882" s="128" t="s">
        <v>46</v>
      </c>
      <c r="G882" s="39" t="s">
        <v>35</v>
      </c>
      <c r="H882" s="39" t="str">
        <f t="shared" si="127"/>
        <v>6105AK124-6200-IDIA-0002</v>
      </c>
      <c r="I882" s="39" t="str">
        <f t="shared" si="123"/>
        <v>Q24050972-03-6200-I-DIA-0002</v>
      </c>
      <c r="J882" s="39"/>
      <c r="K882" s="33" t="str">
        <f>VLOOKUP(C882,'PPE WBS Codes'!$E$3:$F$79,2,0)</f>
        <v>On-Site Power Supply and Transmission</v>
      </c>
      <c r="L882" s="39" t="s">
        <v>1280</v>
      </c>
      <c r="M882" s="39" t="s">
        <v>1406</v>
      </c>
      <c r="N882" s="33" t="str">
        <f t="shared" si="129"/>
        <v>On-Site Power Supply and Transmission - Collection Sump from Bunds for Main Consumer Sub Station Yard - Confined Space Protection System Design</v>
      </c>
      <c r="O882" s="134"/>
      <c r="P882" s="134"/>
      <c r="Q882" s="33" t="str">
        <f>IFERROR(VLOOKUP(PPE_PH1_CDDL[[#This Row],[RDMC Document Number]],[3]Docs!$B:$F,4,0),"No Placeholder Yet")</f>
        <v>RES - Reserved Placeholder</v>
      </c>
      <c r="R882" s="33" t="str">
        <f>IFERROR(VLOOKUP(PPE_PH1_CDDL[[#This Row],[RDMC Document Number]],[3]Docs!$B:$F,5,0),"No Placeholder Yet")</f>
        <v>Pending</v>
      </c>
      <c r="S882" s="137">
        <f t="shared" si="132"/>
        <v>0</v>
      </c>
      <c r="T882" s="162" t="s">
        <v>1119</v>
      </c>
      <c r="U882" s="39"/>
      <c r="V882" s="178"/>
      <c r="W882" s="39" t="s">
        <v>1277</v>
      </c>
      <c r="X882" s="39" t="s">
        <v>1407</v>
      </c>
      <c r="Y882" s="39"/>
      <c r="Z882" s="39"/>
      <c r="AA882" s="39"/>
      <c r="AB882" s="152" t="s">
        <v>3165</v>
      </c>
    </row>
    <row r="883" spans="1:28" ht="21.75" customHeight="1" x14ac:dyDescent="0.25">
      <c r="A883" s="37" t="s">
        <v>30</v>
      </c>
      <c r="B883" s="37" t="s">
        <v>31</v>
      </c>
      <c r="C883" s="39">
        <v>6200</v>
      </c>
      <c r="D883" s="39" t="s">
        <v>712</v>
      </c>
      <c r="E883" s="39" t="s">
        <v>1365</v>
      </c>
      <c r="F883" s="128" t="s">
        <v>48</v>
      </c>
      <c r="G883" s="39" t="s">
        <v>35</v>
      </c>
      <c r="H883" s="39" t="str">
        <f t="shared" si="127"/>
        <v>6105AK124-6200-IDIA-0003</v>
      </c>
      <c r="I883" s="39" t="str">
        <f t="shared" si="123"/>
        <v>Q24050972-03-6200-I-DIA-0003</v>
      </c>
      <c r="J883" s="39"/>
      <c r="K883" s="33" t="str">
        <f>VLOOKUP(C883,'PPE WBS Codes'!$E$3:$F$79,2,0)</f>
        <v>On-Site Power Supply and Transmission</v>
      </c>
      <c r="L883" s="39" t="s">
        <v>1284</v>
      </c>
      <c r="M883" s="39" t="s">
        <v>1408</v>
      </c>
      <c r="N883" s="33" t="str">
        <f t="shared" si="129"/>
        <v>On-Site Power Supply and Transmission - Perimeter Fencing and Access Control for Main Consumer Sub Station Yard - Closed Circuit Television (CCTV) Design</v>
      </c>
      <c r="O883" s="134"/>
      <c r="P883" s="134"/>
      <c r="Q883" s="33" t="str">
        <f>IFERROR(VLOOKUP(PPE_PH1_CDDL[[#This Row],[RDMC Document Number]],[3]Docs!$B:$F,4,0),"No Placeholder Yet")</f>
        <v>RES - Reserved Placeholder</v>
      </c>
      <c r="R883" s="33" t="str">
        <f>IFERROR(VLOOKUP(PPE_PH1_CDDL[[#This Row],[RDMC Document Number]],[3]Docs!$B:$F,5,0),"No Placeholder Yet")</f>
        <v>Pending</v>
      </c>
      <c r="S883" s="137">
        <f t="shared" si="132"/>
        <v>0</v>
      </c>
      <c r="T883" s="162" t="s">
        <v>1119</v>
      </c>
      <c r="U883" s="39"/>
      <c r="V883" s="178"/>
      <c r="W883" s="39" t="s">
        <v>1277</v>
      </c>
      <c r="X883" s="39" t="s">
        <v>1408</v>
      </c>
      <c r="Y883" s="39"/>
      <c r="Z883" s="39"/>
      <c r="AA883" s="39"/>
      <c r="AB883" s="152" t="s">
        <v>3165</v>
      </c>
    </row>
    <row r="884" spans="1:28" ht="21.75" customHeight="1" x14ac:dyDescent="0.25">
      <c r="A884" s="37" t="s">
        <v>30</v>
      </c>
      <c r="B884" s="37" t="s">
        <v>31</v>
      </c>
      <c r="C884" s="39">
        <v>6200</v>
      </c>
      <c r="D884" s="39" t="s">
        <v>712</v>
      </c>
      <c r="E884" s="162" t="s">
        <v>1365</v>
      </c>
      <c r="F884" s="174" t="s">
        <v>50</v>
      </c>
      <c r="G884" s="162" t="s">
        <v>35</v>
      </c>
      <c r="H884" s="39" t="str">
        <f t="shared" si="127"/>
        <v>6105AK124-6200-IDIA-0004</v>
      </c>
      <c r="I884" s="39" t="str">
        <f t="shared" si="123"/>
        <v>Q24050972-03-6200-I-DIA-0004</v>
      </c>
      <c r="J884" s="162"/>
      <c r="K884" s="33" t="str">
        <f>VLOOKUP(C884,'PPE WBS Codes'!$E$3:$F$79,2,0)</f>
        <v>On-Site Power Supply and Transmission</v>
      </c>
      <c r="L884" s="162" t="s">
        <v>1326</v>
      </c>
      <c r="M884" s="162" t="s">
        <v>1404</v>
      </c>
      <c r="N884" s="33" t="str">
        <f t="shared" si="129"/>
        <v>On-Site Power Supply and Transmission - Fire Protection and Detection System for Main Consumer Sub Station Yard - Smoke and Fire Detection System Design</v>
      </c>
      <c r="O884" s="175"/>
      <c r="P884" s="175"/>
      <c r="Q884" s="33" t="str">
        <f>IFERROR(VLOOKUP(PPE_PH1_CDDL[[#This Row],[RDMC Document Number]],[3]Docs!$B:$F,4,0),"No Placeholder Yet")</f>
        <v>RES - Reserved Placeholder</v>
      </c>
      <c r="R884" s="33" t="str">
        <f>IFERROR(VLOOKUP(PPE_PH1_CDDL[[#This Row],[RDMC Document Number]],[3]Docs!$B:$F,5,0),"No Placeholder Yet")</f>
        <v>Pending</v>
      </c>
      <c r="S884" s="137">
        <f t="shared" si="132"/>
        <v>0</v>
      </c>
      <c r="T884" s="162" t="s">
        <v>1119</v>
      </c>
      <c r="U884" s="162"/>
      <c r="V884" s="178"/>
      <c r="W884" s="39" t="s">
        <v>1277</v>
      </c>
      <c r="X884" s="162" t="s">
        <v>1405</v>
      </c>
      <c r="Y884" s="162"/>
      <c r="Z884" s="162"/>
      <c r="AA884" s="39"/>
      <c r="AB884" s="152" t="s">
        <v>3165</v>
      </c>
    </row>
    <row r="885" spans="1:28" ht="21.75" customHeight="1" x14ac:dyDescent="0.25">
      <c r="A885" s="37" t="s">
        <v>30</v>
      </c>
      <c r="B885" s="37" t="s">
        <v>31</v>
      </c>
      <c r="C885" s="39">
        <v>6200</v>
      </c>
      <c r="D885" s="39" t="s">
        <v>712</v>
      </c>
      <c r="E885" s="162" t="s">
        <v>1409</v>
      </c>
      <c r="F885" s="174" t="s">
        <v>34</v>
      </c>
      <c r="G885" s="162" t="s">
        <v>35</v>
      </c>
      <c r="H885" s="39" t="str">
        <f t="shared" si="127"/>
        <v>6105AK124-6200-IHAC-0001</v>
      </c>
      <c r="I885" s="39" t="str">
        <f t="shared" si="123"/>
        <v>Q24050972-03-6200-I-HAC-0001</v>
      </c>
      <c r="J885" s="162"/>
      <c r="K885" s="33" t="str">
        <f>VLOOKUP(C885,'PPE WBS Codes'!$E$3:$F$79,2,0)</f>
        <v>On-Site Power Supply and Transmission</v>
      </c>
      <c r="L885" s="162" t="s">
        <v>1326</v>
      </c>
      <c r="M885" s="162" t="s">
        <v>1410</v>
      </c>
      <c r="N885" s="33" t="str">
        <f t="shared" si="129"/>
        <v>On-Site Power Supply and Transmission - Fire Protection and Detection System for Main Consumer Sub Station Yard - Process Safety Design Review (HAZOP &amp; LOPA)</v>
      </c>
      <c r="O885" s="175"/>
      <c r="P885" s="175"/>
      <c r="Q885" s="33" t="str">
        <f>IFERROR(VLOOKUP(PPE_PH1_CDDL[[#This Row],[RDMC Document Number]],[3]Docs!$B:$F,4,0),"No Placeholder Yet")</f>
        <v>RES - Reserved Placeholder</v>
      </c>
      <c r="R885" s="33" t="str">
        <f>IFERROR(VLOOKUP(PPE_PH1_CDDL[[#This Row],[RDMC Document Number]],[3]Docs!$B:$F,5,0),"No Placeholder Yet")</f>
        <v>Pending</v>
      </c>
      <c r="S885" s="137">
        <f t="shared" ref="S885" si="133">IF(AND(O885&lt;&gt;"",P885&lt;&gt;"",R885="Approved"),100%,
 IF(AND(O885&lt;&gt;"",P885&lt;&gt;""),66.67%,
 IF(O885&lt;&gt;"",33.33%,
 0)))</f>
        <v>0</v>
      </c>
      <c r="T885" s="162" t="s">
        <v>1119</v>
      </c>
      <c r="U885" s="162"/>
      <c r="V885" s="178"/>
      <c r="W885" s="162" t="s">
        <v>1277</v>
      </c>
      <c r="X885" s="162" t="s">
        <v>1411</v>
      </c>
      <c r="Y885" s="162"/>
      <c r="Z885" s="162"/>
      <c r="AA885" s="39"/>
      <c r="AB885" s="152" t="s">
        <v>3165</v>
      </c>
    </row>
    <row r="886" spans="1:28" ht="21.75" customHeight="1" x14ac:dyDescent="0.25">
      <c r="A886" s="37" t="s">
        <v>30</v>
      </c>
      <c r="B886" s="37" t="s">
        <v>31</v>
      </c>
      <c r="C886" s="39">
        <v>6200</v>
      </c>
      <c r="D886" s="39" t="s">
        <v>712</v>
      </c>
      <c r="E886" s="162" t="s">
        <v>1412</v>
      </c>
      <c r="F886" s="174" t="s">
        <v>34</v>
      </c>
      <c r="G886" s="162" t="s">
        <v>35</v>
      </c>
      <c r="H886" s="39" t="str">
        <f t="shared" si="127"/>
        <v>6105AK124-6200-IITD-0001</v>
      </c>
      <c r="I886" s="39" t="str">
        <f t="shared" si="123"/>
        <v>Q24050972-03-6200-I-ITD-0001</v>
      </c>
      <c r="J886" s="162"/>
      <c r="K886" s="33" t="str">
        <f>VLOOKUP(C886,'PPE WBS Codes'!$E$3:$F$79,2,0)</f>
        <v>On-Site Power Supply and Transmission</v>
      </c>
      <c r="L886" s="162" t="s">
        <v>1280</v>
      </c>
      <c r="M886" s="162" t="s">
        <v>1413</v>
      </c>
      <c r="N886" s="33" t="str">
        <f t="shared" si="129"/>
        <v>On-Site Power Supply and Transmission - Collection Sump from Bunds for Main Consumer Sub Station Yard - Instrument Wiring Loop Diagrams and Cable Schedule</v>
      </c>
      <c r="O886" s="175"/>
      <c r="P886" s="175"/>
      <c r="Q886" s="33" t="str">
        <f>IFERROR(VLOOKUP(PPE_PH1_CDDL[[#This Row],[RDMC Document Number]],[3]Docs!$B:$F,4,0),"No Placeholder Yet")</f>
        <v>RES - Reserved Placeholder</v>
      </c>
      <c r="R886" s="33" t="str">
        <f>IFERROR(VLOOKUP(PPE_PH1_CDDL[[#This Row],[RDMC Document Number]],[3]Docs!$B:$F,5,0),"No Placeholder Yet")</f>
        <v>Pending</v>
      </c>
      <c r="S886" s="137">
        <f t="shared" ref="S886" si="134">IF(AND(O886&lt;&gt;"",P886&lt;&gt;"",R886="Approved"),100%,
 IF(AND(O886&lt;&gt;"",P886&lt;&gt;""),66.67%,
 IF(O886&lt;&gt;"",33.33%,
 0)))</f>
        <v>0</v>
      </c>
      <c r="T886" s="162" t="s">
        <v>1119</v>
      </c>
      <c r="U886" s="162"/>
      <c r="V886" s="178"/>
      <c r="W886" s="162" t="s">
        <v>1277</v>
      </c>
      <c r="X886" s="162" t="s">
        <v>1414</v>
      </c>
      <c r="Y886" s="162"/>
      <c r="Z886" s="162"/>
      <c r="AA886" s="39"/>
      <c r="AB886" s="152" t="s">
        <v>3165</v>
      </c>
    </row>
    <row r="887" spans="1:28" ht="21.75" customHeight="1" x14ac:dyDescent="0.25">
      <c r="A887" s="37" t="s">
        <v>30</v>
      </c>
      <c r="B887" s="37" t="s">
        <v>31</v>
      </c>
      <c r="C887" s="39">
        <v>6200</v>
      </c>
      <c r="D887" s="39" t="s">
        <v>712</v>
      </c>
      <c r="E887" s="39" t="s">
        <v>342</v>
      </c>
      <c r="F887" s="128" t="s">
        <v>34</v>
      </c>
      <c r="G887" s="39" t="s">
        <v>35</v>
      </c>
      <c r="H887" s="39" t="str">
        <f t="shared" si="127"/>
        <v>6105AK124-6200-ILST-0001</v>
      </c>
      <c r="I887" s="39" t="str">
        <f t="shared" si="123"/>
        <v>Q24050972-03-6200-I-LST-0001</v>
      </c>
      <c r="J887" s="39"/>
      <c r="K887" s="33" t="str">
        <f>VLOOKUP(C887,'PPE WBS Codes'!$E$3:$F$79,2,0)</f>
        <v>On-Site Power Supply and Transmission</v>
      </c>
      <c r="L887" s="39" t="s">
        <v>1280</v>
      </c>
      <c r="M887" s="39" t="s">
        <v>1415</v>
      </c>
      <c r="N887" s="33" t="str">
        <f t="shared" si="129"/>
        <v>On-Site Power Supply and Transmission - Collection Sump from Bunds for Main Consumer Sub Station Yard - Instrumentation Equipment Tag Register</v>
      </c>
      <c r="O887" s="134"/>
      <c r="P887" s="134"/>
      <c r="Q887" s="33" t="str">
        <f>IFERROR(VLOOKUP(PPE_PH1_CDDL[[#This Row],[RDMC Document Number]],[3]Docs!$B:$F,4,0),"No Placeholder Yet")</f>
        <v>RES - Reserved Placeholder</v>
      </c>
      <c r="R887" s="33" t="str">
        <f>IFERROR(VLOOKUP(PPE_PH1_CDDL[[#This Row],[RDMC Document Number]],[3]Docs!$B:$F,5,0),"No Placeholder Yet")</f>
        <v>Pending</v>
      </c>
      <c r="S887" s="137">
        <f t="shared" ref="S887:S890" si="135">IF(AND(O887&lt;&gt;"",P887&lt;&gt;"",R887="Approved"),100%,
 IF(AND(O887&lt;&gt;"",P887&lt;&gt;""),66.67%,
 IF(O887&lt;&gt;"",33.33%,
 0)))</f>
        <v>0</v>
      </c>
      <c r="T887" s="162" t="s">
        <v>1119</v>
      </c>
      <c r="U887" s="39"/>
      <c r="V887" s="178"/>
      <c r="W887" s="162" t="s">
        <v>1277</v>
      </c>
      <c r="X887" s="39" t="s">
        <v>1415</v>
      </c>
      <c r="Y887" s="39"/>
      <c r="Z887" s="39"/>
      <c r="AA887" s="39"/>
      <c r="AB887" s="152" t="s">
        <v>3165</v>
      </c>
    </row>
    <row r="888" spans="1:28" ht="21.75" customHeight="1" x14ac:dyDescent="0.25">
      <c r="A888" s="37" t="s">
        <v>30</v>
      </c>
      <c r="B888" s="37" t="s">
        <v>31</v>
      </c>
      <c r="C888" s="39">
        <v>6200</v>
      </c>
      <c r="D888" s="39" t="s">
        <v>712</v>
      </c>
      <c r="E888" s="39" t="s">
        <v>342</v>
      </c>
      <c r="F888" s="128" t="s">
        <v>46</v>
      </c>
      <c r="G888" s="39" t="s">
        <v>35</v>
      </c>
      <c r="H888" s="39" t="str">
        <f t="shared" si="127"/>
        <v>6105AK124-6200-ILST-0002</v>
      </c>
      <c r="I888" s="39" t="str">
        <f t="shared" si="123"/>
        <v>Q24050972-03-6200-I-LST-0002</v>
      </c>
      <c r="J888" s="39"/>
      <c r="K888" s="33" t="str">
        <f>VLOOKUP(C888,'PPE WBS Codes'!$E$3:$F$79,2,0)</f>
        <v>On-Site Power Supply and Transmission</v>
      </c>
      <c r="L888" s="39" t="s">
        <v>1280</v>
      </c>
      <c r="M888" s="39" t="s">
        <v>1416</v>
      </c>
      <c r="N888" s="33" t="str">
        <f t="shared" si="129"/>
        <v>On-Site Power Supply and Transmission - Collection Sump from Bunds for Main Consumer Sub Station Yard - Equipment Alarm and Trip Level Register</v>
      </c>
      <c r="O888" s="134"/>
      <c r="P888" s="134"/>
      <c r="Q888" s="33" t="str">
        <f>IFERROR(VLOOKUP(PPE_PH1_CDDL[[#This Row],[RDMC Document Number]],[3]Docs!$B:$F,4,0),"No Placeholder Yet")</f>
        <v>RES - Reserved Placeholder</v>
      </c>
      <c r="R888" s="33" t="str">
        <f>IFERROR(VLOOKUP(PPE_PH1_CDDL[[#This Row],[RDMC Document Number]],[3]Docs!$B:$F,5,0),"No Placeholder Yet")</f>
        <v>Pending</v>
      </c>
      <c r="S888" s="137">
        <f t="shared" si="135"/>
        <v>0</v>
      </c>
      <c r="T888" s="162" t="s">
        <v>1119</v>
      </c>
      <c r="U888" s="39"/>
      <c r="V888" s="178"/>
      <c r="W888" s="162" t="s">
        <v>1277</v>
      </c>
      <c r="X888" s="39" t="s">
        <v>1417</v>
      </c>
      <c r="Y888" s="39"/>
      <c r="Z888" s="39"/>
      <c r="AA888" s="39"/>
      <c r="AB888" s="152" t="s">
        <v>3165</v>
      </c>
    </row>
    <row r="889" spans="1:28" ht="21.75" customHeight="1" x14ac:dyDescent="0.25">
      <c r="A889" s="37" t="s">
        <v>30</v>
      </c>
      <c r="B889" s="37" t="s">
        <v>31</v>
      </c>
      <c r="C889" s="39">
        <v>6200</v>
      </c>
      <c r="D889" s="39" t="s">
        <v>712</v>
      </c>
      <c r="E889" s="39" t="s">
        <v>342</v>
      </c>
      <c r="F889" s="128" t="s">
        <v>48</v>
      </c>
      <c r="G889" s="39" t="s">
        <v>35</v>
      </c>
      <c r="H889" s="39" t="str">
        <f t="shared" si="127"/>
        <v>6105AK124-6200-ILST-0003</v>
      </c>
      <c r="I889" s="39" t="str">
        <f t="shared" si="123"/>
        <v>Q24050972-03-6200-I-LST-0003</v>
      </c>
      <c r="J889" s="39"/>
      <c r="K889" s="33" t="str">
        <f>VLOOKUP(C889,'PPE WBS Codes'!$E$3:$F$79,2,0)</f>
        <v>On-Site Power Supply and Transmission</v>
      </c>
      <c r="L889" s="39" t="s">
        <v>1326</v>
      </c>
      <c r="M889" s="39" t="s">
        <v>1416</v>
      </c>
      <c r="N889" s="33" t="str">
        <f t="shared" si="129"/>
        <v>On-Site Power Supply and Transmission - Fire Protection and Detection System for Main Consumer Sub Station Yard - Equipment Alarm and Trip Level Register</v>
      </c>
      <c r="O889" s="134"/>
      <c r="P889" s="134"/>
      <c r="Q889" s="33" t="str">
        <f>IFERROR(VLOOKUP(PPE_PH1_CDDL[[#This Row],[RDMC Document Number]],[3]Docs!$B:$F,4,0),"No Placeholder Yet")</f>
        <v>RES - Reserved Placeholder</v>
      </c>
      <c r="R889" s="33" t="str">
        <f>IFERROR(VLOOKUP(PPE_PH1_CDDL[[#This Row],[RDMC Document Number]],[3]Docs!$B:$F,5,0),"No Placeholder Yet")</f>
        <v>Pending</v>
      </c>
      <c r="S889" s="137">
        <f t="shared" si="135"/>
        <v>0</v>
      </c>
      <c r="T889" s="162" t="s">
        <v>1119</v>
      </c>
      <c r="U889" s="39"/>
      <c r="V889" s="178"/>
      <c r="W889" s="162" t="s">
        <v>1277</v>
      </c>
      <c r="X889" s="39" t="s">
        <v>1417</v>
      </c>
      <c r="Y889" s="39"/>
      <c r="Z889" s="39"/>
      <c r="AA889" s="39"/>
      <c r="AB889" s="152" t="s">
        <v>3165</v>
      </c>
    </row>
    <row r="890" spans="1:28" ht="21.75" customHeight="1" x14ac:dyDescent="0.25">
      <c r="A890" s="37" t="s">
        <v>30</v>
      </c>
      <c r="B890" s="37" t="s">
        <v>31</v>
      </c>
      <c r="C890" s="39">
        <v>6200</v>
      </c>
      <c r="D890" s="39" t="s">
        <v>712</v>
      </c>
      <c r="E890" s="162" t="s">
        <v>342</v>
      </c>
      <c r="F890" s="174" t="s">
        <v>50</v>
      </c>
      <c r="G890" s="162" t="s">
        <v>35</v>
      </c>
      <c r="H890" s="39" t="str">
        <f t="shared" si="127"/>
        <v>6105AK124-6200-ILST-0004</v>
      </c>
      <c r="I890" s="39" t="str">
        <f t="shared" si="123"/>
        <v>Q24050972-03-6200-I-LST-0004</v>
      </c>
      <c r="J890" s="162"/>
      <c r="K890" s="33" t="str">
        <f>VLOOKUP(C890,'PPE WBS Codes'!$E$3:$F$79,2,0)</f>
        <v>On-Site Power Supply and Transmission</v>
      </c>
      <c r="L890" s="162" t="s">
        <v>1326</v>
      </c>
      <c r="M890" s="162" t="s">
        <v>1415</v>
      </c>
      <c r="N890" s="33" t="str">
        <f t="shared" si="129"/>
        <v>On-Site Power Supply and Transmission - Fire Protection and Detection System for Main Consumer Sub Station Yard - Instrumentation Equipment Tag Register</v>
      </c>
      <c r="O890" s="175"/>
      <c r="P890" s="175"/>
      <c r="Q890" s="33" t="str">
        <f>IFERROR(VLOOKUP(PPE_PH1_CDDL[[#This Row],[RDMC Document Number]],[3]Docs!$B:$F,4,0),"No Placeholder Yet")</f>
        <v>RES - Reserved Placeholder</v>
      </c>
      <c r="R890" s="33" t="str">
        <f>IFERROR(VLOOKUP(PPE_PH1_CDDL[[#This Row],[RDMC Document Number]],[3]Docs!$B:$F,5,0),"No Placeholder Yet")</f>
        <v>Pending</v>
      </c>
      <c r="S890" s="137">
        <f t="shared" si="135"/>
        <v>0</v>
      </c>
      <c r="T890" s="162" t="s">
        <v>1119</v>
      </c>
      <c r="U890" s="162"/>
      <c r="V890" s="178"/>
      <c r="W890" s="162" t="s">
        <v>1277</v>
      </c>
      <c r="X890" s="162" t="s">
        <v>1415</v>
      </c>
      <c r="Y890" s="162"/>
      <c r="Z890" s="162"/>
      <c r="AA890" s="39"/>
      <c r="AB890" s="152" t="s">
        <v>3165</v>
      </c>
    </row>
    <row r="891" spans="1:28" ht="21.75" customHeight="1" x14ac:dyDescent="0.25">
      <c r="A891" s="37" t="s">
        <v>30</v>
      </c>
      <c r="B891" s="37" t="s">
        <v>31</v>
      </c>
      <c r="C891" s="39">
        <v>6200</v>
      </c>
      <c r="D891" s="39" t="s">
        <v>712</v>
      </c>
      <c r="E891" s="162" t="s">
        <v>1418</v>
      </c>
      <c r="F891" s="174" t="s">
        <v>34</v>
      </c>
      <c r="G891" s="162" t="s">
        <v>35</v>
      </c>
      <c r="H891" s="39" t="str">
        <f t="shared" si="127"/>
        <v>6105AK124-6200-IPID-0001</v>
      </c>
      <c r="I891" s="39" t="str">
        <f t="shared" si="123"/>
        <v>Q24050972-03-6200-I-PID-0001</v>
      </c>
      <c r="J891" s="162"/>
      <c r="K891" s="33" t="str">
        <f>VLOOKUP(C891,'PPE WBS Codes'!$E$3:$F$79,2,0)</f>
        <v>On-Site Power Supply and Transmission</v>
      </c>
      <c r="L891" s="162" t="s">
        <v>1280</v>
      </c>
      <c r="M891" s="162" t="s">
        <v>1419</v>
      </c>
      <c r="N891" s="33" t="str">
        <f t="shared" si="129"/>
        <v xml:space="preserve">On-Site Power Supply and Transmission - Collection Sump from Bunds for Main Consumer Sub Station Yard - Pipe &amp; Instrument Diagrams </v>
      </c>
      <c r="O891" s="175"/>
      <c r="P891" s="175"/>
      <c r="Q891" s="33" t="str">
        <f>IFERROR(VLOOKUP(PPE_PH1_CDDL[[#This Row],[RDMC Document Number]],[3]Docs!$B:$F,4,0),"No Placeholder Yet")</f>
        <v>RES - Reserved Placeholder</v>
      </c>
      <c r="R891" s="33" t="str">
        <f>IFERROR(VLOOKUP(PPE_PH1_CDDL[[#This Row],[RDMC Document Number]],[3]Docs!$B:$F,5,0),"No Placeholder Yet")</f>
        <v>Pending</v>
      </c>
      <c r="S891" s="137">
        <f t="shared" ref="S891" si="136">IF(AND(O891&lt;&gt;"",P891&lt;&gt;"",R891="Approved"),100%,
 IF(AND(O891&lt;&gt;"",P891&lt;&gt;""),66.67%,
 IF(O891&lt;&gt;"",33.33%,
 0)))</f>
        <v>0</v>
      </c>
      <c r="T891" s="162" t="s">
        <v>1119</v>
      </c>
      <c r="U891" s="162"/>
      <c r="V891" s="178"/>
      <c r="W891" s="162" t="s">
        <v>1277</v>
      </c>
      <c r="X891" s="162" t="s">
        <v>1419</v>
      </c>
      <c r="Y891" s="162"/>
      <c r="Z891" s="162"/>
      <c r="AA891" s="39"/>
      <c r="AB891" s="152" t="s">
        <v>3165</v>
      </c>
    </row>
    <row r="892" spans="1:28" ht="21.75" customHeight="1" x14ac:dyDescent="0.25">
      <c r="A892" s="37" t="s">
        <v>30</v>
      </c>
      <c r="B892" s="37" t="s">
        <v>31</v>
      </c>
      <c r="C892" s="39">
        <v>6200</v>
      </c>
      <c r="D892" s="39" t="s">
        <v>712</v>
      </c>
      <c r="E892" s="39" t="s">
        <v>1377</v>
      </c>
      <c r="F892" s="128" t="s">
        <v>34</v>
      </c>
      <c r="G892" s="39" t="s">
        <v>35</v>
      </c>
      <c r="H892" s="39" t="str">
        <f t="shared" si="127"/>
        <v>6105AK124-6200-IQRA-0001</v>
      </c>
      <c r="I892" s="39" t="str">
        <f t="shared" si="123"/>
        <v>Q24050972-03-6200-I-QRA-0001</v>
      </c>
      <c r="J892" s="39"/>
      <c r="K892" s="33" t="str">
        <f>VLOOKUP(C892,'PPE WBS Codes'!$E$3:$F$79,2,0)</f>
        <v>On-Site Power Supply and Transmission</v>
      </c>
      <c r="L892" s="39" t="s">
        <v>1280</v>
      </c>
      <c r="M892" s="39" t="s">
        <v>1420</v>
      </c>
      <c r="N892" s="33" t="str">
        <f t="shared" si="129"/>
        <v>On-Site Power Supply and Transmission - Collection Sump from Bunds for Main Consumer Sub Station Yard - Risk Assessment: Fire and Explosions</v>
      </c>
      <c r="O892" s="134"/>
      <c r="P892" s="134"/>
      <c r="Q892" s="33" t="str">
        <f>IFERROR(VLOOKUP(PPE_PH1_CDDL[[#This Row],[RDMC Document Number]],[3]Docs!$B:$F,4,0),"No Placeholder Yet")</f>
        <v>RES - Reserved Placeholder</v>
      </c>
      <c r="R892" s="33" t="str">
        <f>IFERROR(VLOOKUP(PPE_PH1_CDDL[[#This Row],[RDMC Document Number]],[3]Docs!$B:$F,5,0),"No Placeholder Yet")</f>
        <v>Pending</v>
      </c>
      <c r="S892" s="137">
        <f t="shared" ref="S892:S893" si="137">IF(AND(O892&lt;&gt;"",P892&lt;&gt;"",R892="Approved"),100%,
 IF(AND(O892&lt;&gt;"",P892&lt;&gt;""),66.67%,
 IF(O892&lt;&gt;"",33.33%,
 0)))</f>
        <v>0</v>
      </c>
      <c r="T892" s="162" t="s">
        <v>1119</v>
      </c>
      <c r="U892" s="39"/>
      <c r="V892" s="178"/>
      <c r="W892" s="162" t="s">
        <v>1277</v>
      </c>
      <c r="X892" s="39" t="s">
        <v>1380</v>
      </c>
      <c r="Y892" s="39"/>
      <c r="Z892" s="39"/>
      <c r="AA892" s="39"/>
      <c r="AB892" s="152" t="s">
        <v>3165</v>
      </c>
    </row>
    <row r="893" spans="1:28" ht="21.75" customHeight="1" x14ac:dyDescent="0.25">
      <c r="A893" s="37" t="s">
        <v>30</v>
      </c>
      <c r="B893" s="37" t="s">
        <v>31</v>
      </c>
      <c r="C893" s="39">
        <v>6200</v>
      </c>
      <c r="D893" s="39" t="s">
        <v>712</v>
      </c>
      <c r="E893" s="162" t="s">
        <v>1377</v>
      </c>
      <c r="F893" s="174" t="s">
        <v>46</v>
      </c>
      <c r="G893" s="162" t="s">
        <v>35</v>
      </c>
      <c r="H893" s="39" t="str">
        <f t="shared" si="127"/>
        <v>6105AK124-6200-IQRA-0002</v>
      </c>
      <c r="I893" s="39" t="str">
        <f t="shared" si="123"/>
        <v>Q24050972-03-6200-I-QRA-0002</v>
      </c>
      <c r="J893" s="162"/>
      <c r="K893" s="33" t="str">
        <f>VLOOKUP(C893,'PPE WBS Codes'!$E$3:$F$79,2,0)</f>
        <v>On-Site Power Supply and Transmission</v>
      </c>
      <c r="L893" s="162" t="s">
        <v>1326</v>
      </c>
      <c r="M893" s="162" t="s">
        <v>1420</v>
      </c>
      <c r="N893" s="33" t="str">
        <f t="shared" si="129"/>
        <v>On-Site Power Supply and Transmission - Fire Protection and Detection System for Main Consumer Sub Station Yard - Risk Assessment: Fire and Explosions</v>
      </c>
      <c r="O893" s="175"/>
      <c r="P893" s="175"/>
      <c r="Q893" s="33" t="str">
        <f>IFERROR(VLOOKUP(PPE_PH1_CDDL[[#This Row],[RDMC Document Number]],[3]Docs!$B:$F,4,0),"No Placeholder Yet")</f>
        <v>RES - Reserved Placeholder</v>
      </c>
      <c r="R893" s="33" t="str">
        <f>IFERROR(VLOOKUP(PPE_PH1_CDDL[[#This Row],[RDMC Document Number]],[3]Docs!$B:$F,5,0),"No Placeholder Yet")</f>
        <v>Pending</v>
      </c>
      <c r="S893" s="137">
        <f t="shared" si="137"/>
        <v>0</v>
      </c>
      <c r="T893" s="162" t="s">
        <v>1119</v>
      </c>
      <c r="U893" s="162"/>
      <c r="V893" s="178"/>
      <c r="W893" s="162" t="s">
        <v>1277</v>
      </c>
      <c r="X893" s="162" t="s">
        <v>1380</v>
      </c>
      <c r="Y893" s="162"/>
      <c r="Z893" s="162"/>
      <c r="AA893" s="39"/>
      <c r="AB893" s="152" t="s">
        <v>3165</v>
      </c>
    </row>
    <row r="894" spans="1:28" ht="21.75" customHeight="1" x14ac:dyDescent="0.25">
      <c r="A894" s="37" t="s">
        <v>30</v>
      </c>
      <c r="B894" s="37" t="s">
        <v>31</v>
      </c>
      <c r="C894" s="39">
        <v>6200</v>
      </c>
      <c r="D894" s="39" t="s">
        <v>712</v>
      </c>
      <c r="E894" s="39" t="s">
        <v>1170</v>
      </c>
      <c r="F894" s="128" t="s">
        <v>34</v>
      </c>
      <c r="G894" s="39" t="s">
        <v>35</v>
      </c>
      <c r="H894" s="39" t="str">
        <f t="shared" si="127"/>
        <v>6105AK124-6200-ISPC-0001</v>
      </c>
      <c r="I894" s="39" t="str">
        <f t="shared" si="123"/>
        <v>Q24050972-03-6200-I-SPC-0001</v>
      </c>
      <c r="J894" s="39"/>
      <c r="K894" s="33" t="str">
        <f>VLOOKUP(C894,'PPE WBS Codes'!$E$3:$F$79,2,0)</f>
        <v>On-Site Power Supply and Transmission</v>
      </c>
      <c r="L894" s="39" t="s">
        <v>1280</v>
      </c>
      <c r="M894" s="39" t="s">
        <v>1421</v>
      </c>
      <c r="N894" s="33" t="str">
        <f t="shared" si="129"/>
        <v>On-Site Power Supply and Transmission - Collection Sump from Bunds for Main Consumer Sub Station Yard - Automated Isolation Valve Specification</v>
      </c>
      <c r="O894" s="134"/>
      <c r="P894" s="134"/>
      <c r="Q894" s="33" t="str">
        <f>IFERROR(VLOOKUP(PPE_PH1_CDDL[[#This Row],[RDMC Document Number]],[3]Docs!$B:$F,4,0),"No Placeholder Yet")</f>
        <v>RES - Reserved Placeholder</v>
      </c>
      <c r="R894" s="33" t="str">
        <f>IFERROR(VLOOKUP(PPE_PH1_CDDL[[#This Row],[RDMC Document Number]],[3]Docs!$B:$F,5,0),"No Placeholder Yet")</f>
        <v>Pending</v>
      </c>
      <c r="S894" s="137">
        <f t="shared" ref="S894:S895" si="138">IF(AND(O894&lt;&gt;"",P894&lt;&gt;"",R894="Approved"),100%,
 IF(AND(O894&lt;&gt;"",P894&lt;&gt;""),66.67%,
 IF(O894&lt;&gt;"",33.33%,
 0)))</f>
        <v>0</v>
      </c>
      <c r="T894" s="162" t="s">
        <v>1119</v>
      </c>
      <c r="U894" s="39"/>
      <c r="V894" s="178"/>
      <c r="W894" s="162" t="s">
        <v>1277</v>
      </c>
      <c r="X894" s="39" t="s">
        <v>1422</v>
      </c>
      <c r="Y894" s="39"/>
      <c r="Z894" s="39"/>
      <c r="AA894" s="39"/>
      <c r="AB894" s="152" t="s">
        <v>3165</v>
      </c>
    </row>
    <row r="895" spans="1:28" ht="21.75" customHeight="1" x14ac:dyDescent="0.25">
      <c r="A895" s="37" t="s">
        <v>30</v>
      </c>
      <c r="B895" s="37" t="s">
        <v>31</v>
      </c>
      <c r="C895" s="39">
        <v>6200</v>
      </c>
      <c r="D895" s="39" t="s">
        <v>712</v>
      </c>
      <c r="E895" s="162" t="s">
        <v>1170</v>
      </c>
      <c r="F895" s="174" t="s">
        <v>46</v>
      </c>
      <c r="G895" s="162" t="s">
        <v>35</v>
      </c>
      <c r="H895" s="39" t="str">
        <f t="shared" si="127"/>
        <v>6105AK124-6200-ISPC-0002</v>
      </c>
      <c r="I895" s="39" t="str">
        <f t="shared" si="123"/>
        <v>Q24050972-03-6200-I-SPC-0002</v>
      </c>
      <c r="J895" s="162"/>
      <c r="K895" s="33" t="str">
        <f>VLOOKUP(C895,'PPE WBS Codes'!$E$3:$F$79,2,0)</f>
        <v>On-Site Power Supply and Transmission</v>
      </c>
      <c r="L895" s="162" t="s">
        <v>1319</v>
      </c>
      <c r="M895" s="162" t="s">
        <v>1423</v>
      </c>
      <c r="N895" s="33" t="str">
        <f t="shared" si="129"/>
        <v>On-Site Power Supply and Transmission - Earthing Systems for Main Consumer Sub Station Yard - Junction Box and Interface Cabinet Design</v>
      </c>
      <c r="O895" s="175"/>
      <c r="P895" s="175"/>
      <c r="Q895" s="33" t="str">
        <f>IFERROR(VLOOKUP(PPE_PH1_CDDL[[#This Row],[RDMC Document Number]],[3]Docs!$B:$F,4,0),"No Placeholder Yet")</f>
        <v>RES - Reserved Placeholder</v>
      </c>
      <c r="R895" s="33" t="str">
        <f>IFERROR(VLOOKUP(PPE_PH1_CDDL[[#This Row],[RDMC Document Number]],[3]Docs!$B:$F,5,0),"No Placeholder Yet")</f>
        <v>Pending</v>
      </c>
      <c r="S895" s="137">
        <f t="shared" si="138"/>
        <v>0</v>
      </c>
      <c r="T895" s="162" t="s">
        <v>1119</v>
      </c>
      <c r="U895" s="162"/>
      <c r="V895" s="178"/>
      <c r="W895" s="162" t="s">
        <v>1277</v>
      </c>
      <c r="X895" s="162" t="s">
        <v>1423</v>
      </c>
      <c r="Y895" s="162"/>
      <c r="Z895" s="162"/>
      <c r="AA895" s="39"/>
      <c r="AB895" s="152" t="s">
        <v>3165</v>
      </c>
    </row>
    <row r="896" spans="1:28" ht="21.75" customHeight="1" x14ac:dyDescent="0.25">
      <c r="A896" s="37" t="s">
        <v>30</v>
      </c>
      <c r="B896" s="37" t="s">
        <v>31</v>
      </c>
      <c r="C896" s="39">
        <v>6200</v>
      </c>
      <c r="D896" s="39" t="s">
        <v>268</v>
      </c>
      <c r="E896" s="39" t="s">
        <v>1266</v>
      </c>
      <c r="F896" s="128" t="s">
        <v>34</v>
      </c>
      <c r="G896" s="39" t="s">
        <v>35</v>
      </c>
      <c r="H896" s="39" t="str">
        <f t="shared" si="127"/>
        <v>6105AK124-6200-MCAL-0001</v>
      </c>
      <c r="I896" s="39" t="str">
        <f t="shared" ref="I896:I959" si="139">"Q24050972"&amp;"-"&amp;"03"&amp;"-"&amp;C896&amp;"-"&amp;D896&amp;"-"&amp;E896&amp;"-"&amp;F896</f>
        <v>Q24050972-03-6200-M-CAL-0001</v>
      </c>
      <c r="J896" s="39"/>
      <c r="K896" s="33" t="str">
        <f>VLOOKUP(C896,'PPE WBS Codes'!$E$3:$F$79,2,0)</f>
        <v>On-Site Power Supply and Transmission</v>
      </c>
      <c r="L896" s="39" t="s">
        <v>1254</v>
      </c>
      <c r="M896" s="39" t="s">
        <v>1424</v>
      </c>
      <c r="N896" s="33" t="str">
        <f t="shared" si="129"/>
        <v>On-Site Power Supply and Transmission - Main Consumer Sub Station Yard Underground Utility Piping - Piping Pressure Drop Calculations</v>
      </c>
      <c r="O896" s="134"/>
      <c r="P896" s="134"/>
      <c r="Q896" s="33" t="str">
        <f>IFERROR(VLOOKUP(PPE_PH1_CDDL[[#This Row],[RDMC Document Number]],[3]Docs!$B:$F,4,0),"No Placeholder Yet")</f>
        <v>RES - Reserved Placeholder</v>
      </c>
      <c r="R896" s="33" t="str">
        <f>IFERROR(VLOOKUP(PPE_PH1_CDDL[[#This Row],[RDMC Document Number]],[3]Docs!$B:$F,5,0),"No Placeholder Yet")</f>
        <v>Pending</v>
      </c>
      <c r="S896" s="137">
        <f t="shared" ref="S896:S902" si="140">IF(AND(O896&lt;&gt;"",P896&lt;&gt;"",R896="Approved"),100%,
 IF(AND(O896&lt;&gt;"",P896&lt;&gt;""),66.67%,
 IF(O896&lt;&gt;"",33.33%,
 0)))</f>
        <v>0</v>
      </c>
      <c r="T896" s="162" t="s">
        <v>1119</v>
      </c>
      <c r="U896" s="39"/>
      <c r="V896" s="178"/>
      <c r="W896" s="39" t="s">
        <v>1269</v>
      </c>
      <c r="X896" s="39" t="s">
        <v>1424</v>
      </c>
      <c r="Y896" s="39"/>
      <c r="Z896" s="39"/>
      <c r="AA896" s="39"/>
      <c r="AB896" s="152" t="s">
        <v>3165</v>
      </c>
    </row>
    <row r="897" spans="1:28" ht="21.75" customHeight="1" x14ac:dyDescent="0.25">
      <c r="A897" s="37" t="s">
        <v>30</v>
      </c>
      <c r="B897" s="37" t="s">
        <v>31</v>
      </c>
      <c r="C897" s="39">
        <v>6200</v>
      </c>
      <c r="D897" s="39" t="s">
        <v>268</v>
      </c>
      <c r="E897" s="39" t="s">
        <v>1266</v>
      </c>
      <c r="F897" s="128" t="s">
        <v>46</v>
      </c>
      <c r="G897" s="39" t="s">
        <v>35</v>
      </c>
      <c r="H897" s="39" t="str">
        <f t="shared" si="127"/>
        <v>6105AK124-6200-MCAL-0002</v>
      </c>
      <c r="I897" s="39" t="str">
        <f t="shared" si="139"/>
        <v>Q24050972-03-6200-M-CAL-0002</v>
      </c>
      <c r="J897" s="39"/>
      <c r="K897" s="33" t="str">
        <f>VLOOKUP(C897,'PPE WBS Codes'!$E$3:$F$79,2,0)</f>
        <v>On-Site Power Supply and Transmission</v>
      </c>
      <c r="L897" s="39" t="s">
        <v>1280</v>
      </c>
      <c r="M897" s="39" t="s">
        <v>1424</v>
      </c>
      <c r="N897" s="33" t="str">
        <f t="shared" si="129"/>
        <v>On-Site Power Supply and Transmission - Collection Sump from Bunds for Main Consumer Sub Station Yard - Piping Pressure Drop Calculations</v>
      </c>
      <c r="O897" s="134"/>
      <c r="P897" s="134"/>
      <c r="Q897" s="33" t="str">
        <f>IFERROR(VLOOKUP(PPE_PH1_CDDL[[#This Row],[RDMC Document Number]],[3]Docs!$B:$F,4,0),"No Placeholder Yet")</f>
        <v>RES - Reserved Placeholder</v>
      </c>
      <c r="R897" s="33" t="str">
        <f>IFERROR(VLOOKUP(PPE_PH1_CDDL[[#This Row],[RDMC Document Number]],[3]Docs!$B:$F,5,0),"No Placeholder Yet")</f>
        <v>Pending</v>
      </c>
      <c r="S897" s="137">
        <f t="shared" si="140"/>
        <v>0</v>
      </c>
      <c r="T897" s="162" t="s">
        <v>1119</v>
      </c>
      <c r="U897" s="39"/>
      <c r="V897" s="178"/>
      <c r="W897" s="39" t="s">
        <v>1277</v>
      </c>
      <c r="X897" s="39" t="s">
        <v>1424</v>
      </c>
      <c r="Y897" s="39"/>
      <c r="Z897" s="39"/>
      <c r="AA897" s="39"/>
      <c r="AB897" s="152" t="s">
        <v>3165</v>
      </c>
    </row>
    <row r="898" spans="1:28" ht="21.75" customHeight="1" x14ac:dyDescent="0.25">
      <c r="A898" s="37" t="s">
        <v>30</v>
      </c>
      <c r="B898" s="37" t="s">
        <v>31</v>
      </c>
      <c r="C898" s="39">
        <v>6200</v>
      </c>
      <c r="D898" s="39" t="s">
        <v>268</v>
      </c>
      <c r="E898" s="39" t="s">
        <v>1266</v>
      </c>
      <c r="F898" s="128" t="s">
        <v>48</v>
      </c>
      <c r="G898" s="39" t="s">
        <v>35</v>
      </c>
      <c r="H898" s="39" t="str">
        <f t="shared" si="127"/>
        <v>6105AK124-6200-MCAL-0003</v>
      </c>
      <c r="I898" s="39" t="str">
        <f t="shared" si="139"/>
        <v>Q24050972-03-6200-M-CAL-0003</v>
      </c>
      <c r="J898" s="39"/>
      <c r="K898" s="33" t="str">
        <f>VLOOKUP(C898,'PPE WBS Codes'!$E$3:$F$79,2,0)</f>
        <v>On-Site Power Supply and Transmission</v>
      </c>
      <c r="L898" s="39" t="s">
        <v>1282</v>
      </c>
      <c r="M898" s="39" t="s">
        <v>1425</v>
      </c>
      <c r="N898" s="33" t="str">
        <f t="shared" si="129"/>
        <v>On-Site Power Supply and Transmission - Cable Racks and Trays for Main Consumer Sub Station Yard - Vessel and Structure Design with Stress Analysis Calcs</v>
      </c>
      <c r="O898" s="134"/>
      <c r="P898" s="134"/>
      <c r="Q898" s="33" t="str">
        <f>IFERROR(VLOOKUP(PPE_PH1_CDDL[[#This Row],[RDMC Document Number]],[3]Docs!$B:$F,4,0),"No Placeholder Yet")</f>
        <v>RES - Reserved Placeholder</v>
      </c>
      <c r="R898" s="33" t="str">
        <f>IFERROR(VLOOKUP(PPE_PH1_CDDL[[#This Row],[RDMC Document Number]],[3]Docs!$B:$F,5,0),"No Placeholder Yet")</f>
        <v>Pending</v>
      </c>
      <c r="S898" s="137">
        <f t="shared" si="140"/>
        <v>0</v>
      </c>
      <c r="T898" s="162" t="s">
        <v>1119</v>
      </c>
      <c r="U898" s="39"/>
      <c r="V898" s="178"/>
      <c r="W898" s="39" t="s">
        <v>1277</v>
      </c>
      <c r="X898" s="39" t="s">
        <v>1426</v>
      </c>
      <c r="Y898" s="39"/>
      <c r="Z898" s="39"/>
      <c r="AA898" s="39"/>
      <c r="AB898" s="152" t="s">
        <v>3165</v>
      </c>
    </row>
    <row r="899" spans="1:28" ht="21.75" customHeight="1" x14ac:dyDescent="0.25">
      <c r="A899" s="37" t="s">
        <v>30</v>
      </c>
      <c r="B899" s="37" t="s">
        <v>31</v>
      </c>
      <c r="C899" s="39">
        <v>6200</v>
      </c>
      <c r="D899" s="39" t="s">
        <v>268</v>
      </c>
      <c r="E899" s="39" t="s">
        <v>1266</v>
      </c>
      <c r="F899" s="128" t="s">
        <v>50</v>
      </c>
      <c r="G899" s="39" t="s">
        <v>35</v>
      </c>
      <c r="H899" s="39" t="str">
        <f t="shared" si="127"/>
        <v>6105AK124-6200-MCAL-0004</v>
      </c>
      <c r="I899" s="39" t="str">
        <f t="shared" si="139"/>
        <v>Q24050972-03-6200-M-CAL-0004</v>
      </c>
      <c r="J899" s="39"/>
      <c r="K899" s="33" t="str">
        <f>VLOOKUP(C899,'PPE WBS Codes'!$E$3:$F$79,2,0)</f>
        <v>On-Site Power Supply and Transmission</v>
      </c>
      <c r="L899" s="39" t="s">
        <v>1255</v>
      </c>
      <c r="M899" s="39" t="s">
        <v>1424</v>
      </c>
      <c r="N899" s="33" t="str">
        <f t="shared" si="129"/>
        <v>On-Site Power Supply and Transmission -  Control Room and Ablution Facilities for Main Consumer Sub Station Yard - Piping Pressure Drop Calculations</v>
      </c>
      <c r="O899" s="134"/>
      <c r="P899" s="134"/>
      <c r="Q899" s="33" t="str">
        <f>IFERROR(VLOOKUP(PPE_PH1_CDDL[[#This Row],[RDMC Document Number]],[3]Docs!$B:$F,4,0),"No Placeholder Yet")</f>
        <v>RES - Reserved Placeholder</v>
      </c>
      <c r="R899" s="33" t="str">
        <f>IFERROR(VLOOKUP(PPE_PH1_CDDL[[#This Row],[RDMC Document Number]],[3]Docs!$B:$F,5,0),"No Placeholder Yet")</f>
        <v>Pending</v>
      </c>
      <c r="S899" s="137">
        <f t="shared" si="140"/>
        <v>0</v>
      </c>
      <c r="T899" s="162" t="s">
        <v>1119</v>
      </c>
      <c r="U899" s="39"/>
      <c r="V899" s="178"/>
      <c r="W899" s="39" t="s">
        <v>1269</v>
      </c>
      <c r="X899" s="39" t="s">
        <v>1424</v>
      </c>
      <c r="Y899" s="39"/>
      <c r="Z899" s="39"/>
      <c r="AA899" s="39"/>
      <c r="AB899" s="152" t="s">
        <v>3165</v>
      </c>
    </row>
    <row r="900" spans="1:28" ht="21.75" customHeight="1" x14ac:dyDescent="0.25">
      <c r="A900" s="37" t="s">
        <v>30</v>
      </c>
      <c r="B900" s="37" t="s">
        <v>31</v>
      </c>
      <c r="C900" s="39">
        <v>6200</v>
      </c>
      <c r="D900" s="39" t="s">
        <v>268</v>
      </c>
      <c r="E900" s="39" t="s">
        <v>1266</v>
      </c>
      <c r="F900" s="128" t="s">
        <v>101</v>
      </c>
      <c r="G900" s="39" t="s">
        <v>35</v>
      </c>
      <c r="H900" s="39" t="str">
        <f t="shared" si="127"/>
        <v>6105AK124-6200-MCAL-0005</v>
      </c>
      <c r="I900" s="39" t="str">
        <f t="shared" si="139"/>
        <v>Q24050972-03-6200-M-CAL-0005</v>
      </c>
      <c r="J900" s="39"/>
      <c r="K900" s="33" t="str">
        <f>VLOOKUP(C900,'PPE WBS Codes'!$E$3:$F$79,2,0)</f>
        <v>On-Site Power Supply and Transmission</v>
      </c>
      <c r="L900" s="39" t="s">
        <v>1271</v>
      </c>
      <c r="M900" s="39" t="s">
        <v>1425</v>
      </c>
      <c r="N900" s="33" t="str">
        <f t="shared" si="129"/>
        <v>On-Site Power Supply and Transmission - Transfer Bus Gantry for 33kV Mining Sub Station 33kV OHL Supply - Vessel and Structure Design with Stress Analysis Calcs</v>
      </c>
      <c r="O900" s="134"/>
      <c r="P900" s="134"/>
      <c r="Q900" s="33" t="str">
        <f>IFERROR(VLOOKUP(PPE_PH1_CDDL[[#This Row],[RDMC Document Number]],[3]Docs!$B:$F,4,0),"No Placeholder Yet")</f>
        <v>RES - Reserved Placeholder</v>
      </c>
      <c r="R900" s="33" t="str">
        <f>IFERROR(VLOOKUP(PPE_PH1_CDDL[[#This Row],[RDMC Document Number]],[3]Docs!$B:$F,5,0),"No Placeholder Yet")</f>
        <v>Pending</v>
      </c>
      <c r="S900" s="137">
        <f t="shared" si="140"/>
        <v>0</v>
      </c>
      <c r="T900" s="162" t="s">
        <v>1119</v>
      </c>
      <c r="U900" s="39"/>
      <c r="V900" s="178"/>
      <c r="W900" s="39" t="s">
        <v>1345</v>
      </c>
      <c r="X900" s="39" t="s">
        <v>1426</v>
      </c>
      <c r="Y900" s="39"/>
      <c r="Z900" s="39"/>
      <c r="AA900" s="39"/>
      <c r="AB900" s="152" t="s">
        <v>3165</v>
      </c>
    </row>
    <row r="901" spans="1:28" ht="21.75" customHeight="1" x14ac:dyDescent="0.25">
      <c r="A901" s="37" t="s">
        <v>30</v>
      </c>
      <c r="B901" s="37" t="s">
        <v>31</v>
      </c>
      <c r="C901" s="39">
        <v>6200</v>
      </c>
      <c r="D901" s="39" t="s">
        <v>268</v>
      </c>
      <c r="E901" s="39" t="s">
        <v>1266</v>
      </c>
      <c r="F901" s="128" t="s">
        <v>161</v>
      </c>
      <c r="G901" s="39" t="s">
        <v>35</v>
      </c>
      <c r="H901" s="39" t="str">
        <f t="shared" si="127"/>
        <v>6105AK124-6200-MCAL-0006</v>
      </c>
      <c r="I901" s="39" t="str">
        <f t="shared" si="139"/>
        <v>Q24050972-03-6200-M-CAL-0006</v>
      </c>
      <c r="J901" s="39"/>
      <c r="K901" s="33" t="str">
        <f>VLOOKUP(C901,'PPE WBS Codes'!$E$3:$F$79,2,0)</f>
        <v>On-Site Power Supply and Transmission</v>
      </c>
      <c r="L901" s="39" t="s">
        <v>1273</v>
      </c>
      <c r="M901" s="39" t="s">
        <v>1425</v>
      </c>
      <c r="N901" s="33" t="str">
        <f t="shared" si="129"/>
        <v>On-Site Power Supply and Transmission - Transfer Bus Gantry Termination for 33kV OHL Income from HV Substation - Vessel and Structure Design with Stress Analysis Calcs</v>
      </c>
      <c r="O901" s="134"/>
      <c r="P901" s="134"/>
      <c r="Q901" s="33" t="str">
        <f>IFERROR(VLOOKUP(PPE_PH1_CDDL[[#This Row],[RDMC Document Number]],[3]Docs!$B:$F,4,0),"No Placeholder Yet")</f>
        <v>RES - Reserved Placeholder</v>
      </c>
      <c r="R901" s="33" t="str">
        <f>IFERROR(VLOOKUP(PPE_PH1_CDDL[[#This Row],[RDMC Document Number]],[3]Docs!$B:$F,5,0),"No Placeholder Yet")</f>
        <v>Pending</v>
      </c>
      <c r="S901" s="137">
        <f t="shared" si="140"/>
        <v>0</v>
      </c>
      <c r="T901" s="162" t="s">
        <v>1119</v>
      </c>
      <c r="U901" s="39"/>
      <c r="V901" s="178"/>
      <c r="W901" s="39" t="s">
        <v>1274</v>
      </c>
      <c r="X901" s="39" t="s">
        <v>1426</v>
      </c>
      <c r="Y901" s="39"/>
      <c r="Z901" s="39"/>
      <c r="AA901" s="39"/>
      <c r="AB901" s="152" t="s">
        <v>3165</v>
      </c>
    </row>
    <row r="902" spans="1:28" ht="21.75" customHeight="1" x14ac:dyDescent="0.25">
      <c r="A902" s="37" t="s">
        <v>30</v>
      </c>
      <c r="B902" s="37" t="s">
        <v>31</v>
      </c>
      <c r="C902" s="39">
        <v>6200</v>
      </c>
      <c r="D902" s="39" t="s">
        <v>268</v>
      </c>
      <c r="E902" s="39" t="s">
        <v>1266</v>
      </c>
      <c r="F902" s="174" t="s">
        <v>170</v>
      </c>
      <c r="G902" s="162" t="s">
        <v>35</v>
      </c>
      <c r="H902" s="39" t="str">
        <f t="shared" si="127"/>
        <v>6105AK124-6200-MCAL-0007</v>
      </c>
      <c r="I902" s="39" t="str">
        <f t="shared" si="139"/>
        <v>Q24050972-03-6200-M-CAL-0007</v>
      </c>
      <c r="J902" s="162"/>
      <c r="K902" s="33" t="str">
        <f>VLOOKUP(C902,'PPE WBS Codes'!$E$3:$F$79,2,0)</f>
        <v>On-Site Power Supply and Transmission</v>
      </c>
      <c r="L902" s="162" t="s">
        <v>1326</v>
      </c>
      <c r="M902" s="162" t="s">
        <v>1424</v>
      </c>
      <c r="N902" s="33" t="str">
        <f t="shared" si="129"/>
        <v>On-Site Power Supply and Transmission - Fire Protection and Detection System for Main Consumer Sub Station Yard - Piping Pressure Drop Calculations</v>
      </c>
      <c r="O902" s="175"/>
      <c r="P902" s="175"/>
      <c r="Q902" s="33" t="str">
        <f>IFERROR(VLOOKUP(PPE_PH1_CDDL[[#This Row],[RDMC Document Number]],[3]Docs!$B:$F,4,0),"No Placeholder Yet")</f>
        <v>RES - Reserved Placeholder</v>
      </c>
      <c r="R902" s="33" t="str">
        <f>IFERROR(VLOOKUP(PPE_PH1_CDDL[[#This Row],[RDMC Document Number]],[3]Docs!$B:$F,5,0),"No Placeholder Yet")</f>
        <v>Pending</v>
      </c>
      <c r="S902" s="137">
        <f t="shared" si="140"/>
        <v>0</v>
      </c>
      <c r="T902" s="162" t="s">
        <v>1119</v>
      </c>
      <c r="U902" s="162"/>
      <c r="V902" s="178"/>
      <c r="W902" s="162" t="s">
        <v>1269</v>
      </c>
      <c r="X902" s="162" t="s">
        <v>1424</v>
      </c>
      <c r="Y902" s="162"/>
      <c r="Z902" s="162"/>
      <c r="AA902" s="39"/>
      <c r="AB902" s="152" t="s">
        <v>3165</v>
      </c>
    </row>
    <row r="903" spans="1:28" ht="21.75" customHeight="1" x14ac:dyDescent="0.25">
      <c r="A903" s="37" t="s">
        <v>30</v>
      </c>
      <c r="B903" s="37" t="s">
        <v>31</v>
      </c>
      <c r="C903" s="39">
        <v>6200</v>
      </c>
      <c r="D903" s="39" t="s">
        <v>268</v>
      </c>
      <c r="E903" s="39" t="s">
        <v>82</v>
      </c>
      <c r="F903" s="128" t="s">
        <v>34</v>
      </c>
      <c r="G903" s="39" t="s">
        <v>35</v>
      </c>
      <c r="H903" s="39" t="str">
        <f t="shared" si="127"/>
        <v>6105AK124-6200-MDST-0001</v>
      </c>
      <c r="I903" s="39" t="str">
        <f t="shared" si="139"/>
        <v>Q24050972-03-6200-M-DST-0001</v>
      </c>
      <c r="J903" s="39"/>
      <c r="K903" s="33" t="str">
        <f>VLOOKUP(C903,'PPE WBS Codes'!$E$3:$F$79,2,0)</f>
        <v>On-Site Power Supply and Transmission</v>
      </c>
      <c r="L903" s="39" t="s">
        <v>1280</v>
      </c>
      <c r="M903" s="39" t="s">
        <v>1427</v>
      </c>
      <c r="N903" s="33" t="str">
        <f t="shared" si="129"/>
        <v>On-Site Power Supply and Transmission - Collection Sump from Bunds for Main Consumer Sub Station Yard - Pressure Relief Devices Design and Specification</v>
      </c>
      <c r="O903" s="134"/>
      <c r="P903" s="134"/>
      <c r="Q903" s="33" t="str">
        <f>IFERROR(VLOOKUP(PPE_PH1_CDDL[[#This Row],[RDMC Document Number]],[3]Docs!$B:$F,4,0),"No Placeholder Yet")</f>
        <v>RES - Reserved Placeholder</v>
      </c>
      <c r="R903" s="33" t="str">
        <f>IFERROR(VLOOKUP(PPE_PH1_CDDL[[#This Row],[RDMC Document Number]],[3]Docs!$B:$F,5,0),"No Placeholder Yet")</f>
        <v>Pending</v>
      </c>
      <c r="S903" s="137">
        <f t="shared" ref="S903:S904" si="141">IF(AND(O903&lt;&gt;"",P903&lt;&gt;"",R903="Approved"),100%,
 IF(AND(O903&lt;&gt;"",P903&lt;&gt;""),66.67%,
 IF(O903&lt;&gt;"",33.33%,
 0)))</f>
        <v>0</v>
      </c>
      <c r="T903" s="162" t="s">
        <v>1119</v>
      </c>
      <c r="U903" s="39"/>
      <c r="V903" s="178"/>
      <c r="W903" s="162" t="s">
        <v>1269</v>
      </c>
      <c r="X903" s="39" t="s">
        <v>1427</v>
      </c>
      <c r="Y903" s="39"/>
      <c r="Z903" s="39"/>
      <c r="AA903" s="39"/>
      <c r="AB903" s="152" t="s">
        <v>3165</v>
      </c>
    </row>
    <row r="904" spans="1:28" ht="21.75" customHeight="1" x14ac:dyDescent="0.25">
      <c r="A904" s="37" t="s">
        <v>30</v>
      </c>
      <c r="B904" s="37" t="s">
        <v>31</v>
      </c>
      <c r="C904" s="39">
        <v>6200</v>
      </c>
      <c r="D904" s="39" t="s">
        <v>268</v>
      </c>
      <c r="E904" s="162" t="s">
        <v>82</v>
      </c>
      <c r="F904" s="174" t="s">
        <v>46</v>
      </c>
      <c r="G904" s="162" t="s">
        <v>35</v>
      </c>
      <c r="H904" s="39" t="str">
        <f t="shared" si="127"/>
        <v>6105AK124-6200-MDST-0002</v>
      </c>
      <c r="I904" s="39" t="str">
        <f t="shared" si="139"/>
        <v>Q24050972-03-6200-M-DST-0002</v>
      </c>
      <c r="J904" s="162"/>
      <c r="K904" s="33" t="str">
        <f>VLOOKUP(C904,'PPE WBS Codes'!$E$3:$F$79,2,0)</f>
        <v>On-Site Power Supply and Transmission</v>
      </c>
      <c r="L904" s="162" t="s">
        <v>1326</v>
      </c>
      <c r="M904" s="162" t="s">
        <v>1427</v>
      </c>
      <c r="N904" s="33" t="str">
        <f t="shared" si="129"/>
        <v>On-Site Power Supply and Transmission - Fire Protection and Detection System for Main Consumer Sub Station Yard - Pressure Relief Devices Design and Specification</v>
      </c>
      <c r="O904" s="175"/>
      <c r="P904" s="175"/>
      <c r="Q904" s="33" t="str">
        <f>IFERROR(VLOOKUP(PPE_PH1_CDDL[[#This Row],[RDMC Document Number]],[3]Docs!$B:$F,4,0),"No Placeholder Yet")</f>
        <v>RES - Reserved Placeholder</v>
      </c>
      <c r="R904" s="33" t="str">
        <f>IFERROR(VLOOKUP(PPE_PH1_CDDL[[#This Row],[RDMC Document Number]],[3]Docs!$B:$F,5,0),"No Placeholder Yet")</f>
        <v>Pending</v>
      </c>
      <c r="S904" s="137">
        <f t="shared" si="141"/>
        <v>0</v>
      </c>
      <c r="T904" s="162" t="s">
        <v>1119</v>
      </c>
      <c r="U904" s="162"/>
      <c r="V904" s="178"/>
      <c r="W904" s="162" t="s">
        <v>1269</v>
      </c>
      <c r="X904" s="162" t="s">
        <v>1427</v>
      </c>
      <c r="Y904" s="162"/>
      <c r="Z904" s="162"/>
      <c r="AA904" s="39"/>
      <c r="AB904" s="152" t="s">
        <v>3165</v>
      </c>
    </row>
    <row r="905" spans="1:28" ht="21.75" customHeight="1" x14ac:dyDescent="0.25">
      <c r="A905" s="37" t="s">
        <v>30</v>
      </c>
      <c r="B905" s="37" t="s">
        <v>31</v>
      </c>
      <c r="C905" s="39">
        <v>6200</v>
      </c>
      <c r="D905" s="39" t="s">
        <v>268</v>
      </c>
      <c r="E905" s="39" t="s">
        <v>1374</v>
      </c>
      <c r="F905" s="128" t="s">
        <v>34</v>
      </c>
      <c r="G905" s="39" t="s">
        <v>35</v>
      </c>
      <c r="H905" s="39" t="str">
        <f t="shared" si="127"/>
        <v>6105AK124-6200-MEQL-0001</v>
      </c>
      <c r="I905" s="39" t="str">
        <f t="shared" si="139"/>
        <v>Q24050972-03-6200-M-EQL-0001</v>
      </c>
      <c r="J905" s="39"/>
      <c r="K905" s="33" t="str">
        <f>VLOOKUP(C905,'PPE WBS Codes'!$E$3:$F$79,2,0)</f>
        <v>On-Site Power Supply and Transmission</v>
      </c>
      <c r="L905" s="39" t="s">
        <v>1254</v>
      </c>
      <c r="M905" s="39" t="s">
        <v>1428</v>
      </c>
      <c r="N905" s="33" t="str">
        <f t="shared" si="129"/>
        <v>On-Site Power Supply and Transmission - Main Consumer Sub Station Yard Underground Utility Piping - Mechanical Equipment Register with Specifications</v>
      </c>
      <c r="O905" s="134"/>
      <c r="P905" s="134"/>
      <c r="Q905" s="33" t="str">
        <f>IFERROR(VLOOKUP(PPE_PH1_CDDL[[#This Row],[RDMC Document Number]],[3]Docs!$B:$F,4,0),"No Placeholder Yet")</f>
        <v>RES - Reserved Placeholder</v>
      </c>
      <c r="R905" s="33" t="str">
        <f>IFERROR(VLOOKUP(PPE_PH1_CDDL[[#This Row],[RDMC Document Number]],[3]Docs!$B:$F,5,0),"No Placeholder Yet")</f>
        <v>Pending</v>
      </c>
      <c r="S905" s="137">
        <f t="shared" ref="S905:S907" si="142">IF(AND(O905&lt;&gt;"",P905&lt;&gt;"",R905="Approved"),100%,
 IF(AND(O905&lt;&gt;"",P905&lt;&gt;""),66.67%,
 IF(O905&lt;&gt;"",33.33%,
 0)))</f>
        <v>0</v>
      </c>
      <c r="T905" s="162" t="s">
        <v>1119</v>
      </c>
      <c r="U905" s="39"/>
      <c r="V905" s="178"/>
      <c r="W905" s="162" t="s">
        <v>1269</v>
      </c>
      <c r="X905" s="39" t="s">
        <v>1428</v>
      </c>
      <c r="Y905" s="39"/>
      <c r="Z905" s="39"/>
      <c r="AA905" s="39"/>
      <c r="AB905" s="152" t="s">
        <v>3165</v>
      </c>
    </row>
    <row r="906" spans="1:28" ht="21.75" customHeight="1" x14ac:dyDescent="0.25">
      <c r="A906" s="37" t="s">
        <v>30</v>
      </c>
      <c r="B906" s="37" t="s">
        <v>31</v>
      </c>
      <c r="C906" s="39">
        <v>6200</v>
      </c>
      <c r="D906" s="39" t="s">
        <v>268</v>
      </c>
      <c r="E906" s="39" t="s">
        <v>1374</v>
      </c>
      <c r="F906" s="128" t="s">
        <v>50</v>
      </c>
      <c r="G906" s="39" t="s">
        <v>35</v>
      </c>
      <c r="H906" s="39" t="str">
        <f t="shared" si="127"/>
        <v>6105AK124-6200-MEQL-0004</v>
      </c>
      <c r="I906" s="39" t="str">
        <f t="shared" si="139"/>
        <v>Q24050972-03-6200-M-EQL-0004</v>
      </c>
      <c r="J906" s="39"/>
      <c r="K906" s="33" t="str">
        <f>VLOOKUP(C906,'PPE WBS Codes'!$E$3:$F$79,2,0)</f>
        <v>On-Site Power Supply and Transmission</v>
      </c>
      <c r="L906" s="39" t="s">
        <v>1255</v>
      </c>
      <c r="M906" s="39" t="s">
        <v>1428</v>
      </c>
      <c r="N906" s="33" t="str">
        <f t="shared" si="129"/>
        <v>On-Site Power Supply and Transmission -  Control Room and Ablution Facilities for Main Consumer Sub Station Yard - Mechanical Equipment Register with Specifications</v>
      </c>
      <c r="O906" s="134"/>
      <c r="P906" s="134"/>
      <c r="Q906" s="33" t="str">
        <f>IFERROR(VLOOKUP(PPE_PH1_CDDL[[#This Row],[RDMC Document Number]],[3]Docs!$B:$F,4,0),"No Placeholder Yet")</f>
        <v>RES - Reserved Placeholder</v>
      </c>
      <c r="R906" s="33" t="str">
        <f>IFERROR(VLOOKUP(PPE_PH1_CDDL[[#This Row],[RDMC Document Number]],[3]Docs!$B:$F,5,0),"No Placeholder Yet")</f>
        <v>Pending</v>
      </c>
      <c r="S906" s="137">
        <f t="shared" si="142"/>
        <v>0</v>
      </c>
      <c r="T906" s="162" t="s">
        <v>1119</v>
      </c>
      <c r="U906" s="39"/>
      <c r="V906" s="178"/>
      <c r="W906" s="162" t="s">
        <v>1269</v>
      </c>
      <c r="X906" s="39" t="s">
        <v>1428</v>
      </c>
      <c r="Y906" s="39"/>
      <c r="Z906" s="39"/>
      <c r="AA906" s="39"/>
      <c r="AB906" s="152" t="s">
        <v>3165</v>
      </c>
    </row>
    <row r="907" spans="1:28" ht="21.75" customHeight="1" x14ac:dyDescent="0.25">
      <c r="A907" s="37" t="s">
        <v>30</v>
      </c>
      <c r="B907" s="37" t="s">
        <v>31</v>
      </c>
      <c r="C907" s="39">
        <v>6200</v>
      </c>
      <c r="D907" s="39" t="s">
        <v>268</v>
      </c>
      <c r="E907" s="39" t="s">
        <v>1374</v>
      </c>
      <c r="F907" s="174" t="s">
        <v>101</v>
      </c>
      <c r="G907" s="162" t="s">
        <v>35</v>
      </c>
      <c r="H907" s="39" t="str">
        <f t="shared" si="127"/>
        <v>6105AK124-6200-MEQL-0005</v>
      </c>
      <c r="I907" s="39" t="str">
        <f t="shared" si="139"/>
        <v>Q24050972-03-6200-M-EQL-0005</v>
      </c>
      <c r="J907" s="162"/>
      <c r="K907" s="33" t="str">
        <f>VLOOKUP(C907,'PPE WBS Codes'!$E$3:$F$79,2,0)</f>
        <v>On-Site Power Supply and Transmission</v>
      </c>
      <c r="L907" s="162" t="s">
        <v>1326</v>
      </c>
      <c r="M907" s="162" t="s">
        <v>1428</v>
      </c>
      <c r="N907" s="33" t="str">
        <f t="shared" si="129"/>
        <v>On-Site Power Supply and Transmission - Fire Protection and Detection System for Main Consumer Sub Station Yard - Mechanical Equipment Register with Specifications</v>
      </c>
      <c r="O907" s="175"/>
      <c r="P907" s="175"/>
      <c r="Q907" s="33" t="str">
        <f>IFERROR(VLOOKUP(PPE_PH1_CDDL[[#This Row],[RDMC Document Number]],[3]Docs!$B:$F,4,0),"No Placeholder Yet")</f>
        <v>RES - Reserved Placeholder</v>
      </c>
      <c r="R907" s="33" t="str">
        <f>IFERROR(VLOOKUP(PPE_PH1_CDDL[[#This Row],[RDMC Document Number]],[3]Docs!$B:$F,5,0),"No Placeholder Yet")</f>
        <v>Pending</v>
      </c>
      <c r="S907" s="137">
        <f t="shared" si="142"/>
        <v>0</v>
      </c>
      <c r="T907" s="162" t="s">
        <v>1119</v>
      </c>
      <c r="U907" s="162"/>
      <c r="V907" s="178"/>
      <c r="W907" s="162" t="s">
        <v>1269</v>
      </c>
      <c r="X907" s="39" t="s">
        <v>1428</v>
      </c>
      <c r="Y907" s="162"/>
      <c r="Z907" s="162"/>
      <c r="AA907" s="39"/>
      <c r="AB907" s="152" t="s">
        <v>3165</v>
      </c>
    </row>
    <row r="908" spans="1:28" ht="21.75" customHeight="1" x14ac:dyDescent="0.25">
      <c r="A908" s="37" t="s">
        <v>30</v>
      </c>
      <c r="B908" s="37" t="s">
        <v>31</v>
      </c>
      <c r="C908" s="39">
        <v>6200</v>
      </c>
      <c r="D908" s="39" t="s">
        <v>268</v>
      </c>
      <c r="E908" s="39" t="s">
        <v>1429</v>
      </c>
      <c r="F908" s="128" t="s">
        <v>34</v>
      </c>
      <c r="G908" s="39" t="s">
        <v>35</v>
      </c>
      <c r="H908" s="39" t="str">
        <f t="shared" si="127"/>
        <v>6105AK124-6200-MISO-0001</v>
      </c>
      <c r="I908" s="39" t="str">
        <f t="shared" si="139"/>
        <v>Q24050972-03-6200-M-ISO-0001</v>
      </c>
      <c r="J908" s="39"/>
      <c r="K908" s="33" t="str">
        <f>VLOOKUP(C908,'PPE WBS Codes'!$E$3:$F$79,2,0)</f>
        <v>On-Site Power Supply and Transmission</v>
      </c>
      <c r="L908" s="39" t="s">
        <v>1254</v>
      </c>
      <c r="M908" s="39" t="s">
        <v>1430</v>
      </c>
      <c r="N908" s="33" t="str">
        <f t="shared" si="129"/>
        <v>On-Site Power Supply and Transmission - Main Consumer Sub Station Yard Underground Utility Piping - Piping Isometric Design and Layouts</v>
      </c>
      <c r="O908" s="134"/>
      <c r="P908" s="134"/>
      <c r="Q908" s="33" t="str">
        <f>IFERROR(VLOOKUP(PPE_PH1_CDDL[[#This Row],[RDMC Document Number]],[3]Docs!$B:$F,4,0),"No Placeholder Yet")</f>
        <v>RES - Reserved Placeholder</v>
      </c>
      <c r="R908" s="33" t="str">
        <f>IFERROR(VLOOKUP(PPE_PH1_CDDL[[#This Row],[RDMC Document Number]],[3]Docs!$B:$F,5,0),"No Placeholder Yet")</f>
        <v>Pending</v>
      </c>
      <c r="S908" s="137">
        <f t="shared" ref="S908:S911" si="143">IF(AND(O908&lt;&gt;"",P908&lt;&gt;"",R908="Approved"),100%,
 IF(AND(O908&lt;&gt;"",P908&lt;&gt;""),66.67%,
 IF(O908&lt;&gt;"",33.33%,
 0)))</f>
        <v>0</v>
      </c>
      <c r="T908" s="162" t="s">
        <v>1119</v>
      </c>
      <c r="U908" s="39"/>
      <c r="V908" s="178"/>
      <c r="W908" s="162" t="s">
        <v>1269</v>
      </c>
      <c r="X908" s="39" t="s">
        <v>1430</v>
      </c>
      <c r="Y908" s="39"/>
      <c r="Z908" s="39"/>
      <c r="AA908" s="39"/>
      <c r="AB908" s="152" t="s">
        <v>3165</v>
      </c>
    </row>
    <row r="909" spans="1:28" ht="21.75" customHeight="1" x14ac:dyDescent="0.25">
      <c r="A909" s="37" t="s">
        <v>30</v>
      </c>
      <c r="B909" s="37" t="s">
        <v>31</v>
      </c>
      <c r="C909" s="39">
        <v>6200</v>
      </c>
      <c r="D909" s="39" t="s">
        <v>268</v>
      </c>
      <c r="E909" s="39" t="s">
        <v>1429</v>
      </c>
      <c r="F909" s="128" t="s">
        <v>46</v>
      </c>
      <c r="G909" s="39" t="s">
        <v>35</v>
      </c>
      <c r="H909" s="39" t="str">
        <f t="shared" si="127"/>
        <v>6105AK124-6200-MISO-0002</v>
      </c>
      <c r="I909" s="39" t="str">
        <f t="shared" si="139"/>
        <v>Q24050972-03-6200-M-ISO-0002</v>
      </c>
      <c r="J909" s="39"/>
      <c r="K909" s="33" t="str">
        <f>VLOOKUP(C909,'PPE WBS Codes'!$E$3:$F$79,2,0)</f>
        <v>On-Site Power Supply and Transmission</v>
      </c>
      <c r="L909" s="39" t="s">
        <v>1280</v>
      </c>
      <c r="M909" s="39" t="s">
        <v>1430</v>
      </c>
      <c r="N909" s="33" t="str">
        <f t="shared" si="129"/>
        <v>On-Site Power Supply and Transmission - Collection Sump from Bunds for Main Consumer Sub Station Yard - Piping Isometric Design and Layouts</v>
      </c>
      <c r="O909" s="134"/>
      <c r="P909" s="134"/>
      <c r="Q909" s="33" t="str">
        <f>IFERROR(VLOOKUP(PPE_PH1_CDDL[[#This Row],[RDMC Document Number]],[3]Docs!$B:$F,4,0),"No Placeholder Yet")</f>
        <v>RES - Reserved Placeholder</v>
      </c>
      <c r="R909" s="33" t="str">
        <f>IFERROR(VLOOKUP(PPE_PH1_CDDL[[#This Row],[RDMC Document Number]],[3]Docs!$B:$F,5,0),"No Placeholder Yet")</f>
        <v>Pending</v>
      </c>
      <c r="S909" s="137">
        <f t="shared" si="143"/>
        <v>0</v>
      </c>
      <c r="T909" s="162" t="s">
        <v>1119</v>
      </c>
      <c r="U909" s="39"/>
      <c r="V909" s="178"/>
      <c r="W909" s="162" t="s">
        <v>1269</v>
      </c>
      <c r="X909" s="39" t="s">
        <v>1430</v>
      </c>
      <c r="Y909" s="39"/>
      <c r="Z909" s="39"/>
      <c r="AA909" s="39"/>
      <c r="AB909" s="152" t="s">
        <v>3165</v>
      </c>
    </row>
    <row r="910" spans="1:28" ht="21.75" customHeight="1" x14ac:dyDescent="0.25">
      <c r="A910" s="37" t="s">
        <v>30</v>
      </c>
      <c r="B910" s="37" t="s">
        <v>31</v>
      </c>
      <c r="C910" s="39">
        <v>6200</v>
      </c>
      <c r="D910" s="39" t="s">
        <v>268</v>
      </c>
      <c r="E910" s="39" t="s">
        <v>1429</v>
      </c>
      <c r="F910" s="128" t="s">
        <v>48</v>
      </c>
      <c r="G910" s="39" t="s">
        <v>35</v>
      </c>
      <c r="H910" s="39" t="str">
        <f t="shared" si="127"/>
        <v>6105AK124-6200-MISO-0003</v>
      </c>
      <c r="I910" s="39" t="str">
        <f t="shared" si="139"/>
        <v>Q24050972-03-6200-M-ISO-0003</v>
      </c>
      <c r="J910" s="39"/>
      <c r="K910" s="33" t="str">
        <f>VLOOKUP(C910,'PPE WBS Codes'!$E$3:$F$79,2,0)</f>
        <v>On-Site Power Supply and Transmission</v>
      </c>
      <c r="L910" s="39" t="s">
        <v>1255</v>
      </c>
      <c r="M910" s="39" t="s">
        <v>1430</v>
      </c>
      <c r="N910" s="33" t="str">
        <f t="shared" si="129"/>
        <v>On-Site Power Supply and Transmission -  Control Room and Ablution Facilities for Main Consumer Sub Station Yard - Piping Isometric Design and Layouts</v>
      </c>
      <c r="O910" s="134"/>
      <c r="P910" s="134"/>
      <c r="Q910" s="33" t="str">
        <f>IFERROR(VLOOKUP(PPE_PH1_CDDL[[#This Row],[RDMC Document Number]],[3]Docs!$B:$F,4,0),"No Placeholder Yet")</f>
        <v>RES - Reserved Placeholder</v>
      </c>
      <c r="R910" s="33" t="str">
        <f>IFERROR(VLOOKUP(PPE_PH1_CDDL[[#This Row],[RDMC Document Number]],[3]Docs!$B:$F,5,0),"No Placeholder Yet")</f>
        <v>Pending</v>
      </c>
      <c r="S910" s="137">
        <f t="shared" si="143"/>
        <v>0</v>
      </c>
      <c r="T910" s="162" t="s">
        <v>1119</v>
      </c>
      <c r="U910" s="39"/>
      <c r="V910" s="178"/>
      <c r="W910" s="162" t="s">
        <v>1269</v>
      </c>
      <c r="X910" s="39" t="s">
        <v>1430</v>
      </c>
      <c r="Y910" s="39"/>
      <c r="Z910" s="39"/>
      <c r="AA910" s="39"/>
      <c r="AB910" s="152" t="s">
        <v>3165</v>
      </c>
    </row>
    <row r="911" spans="1:28" ht="21.75" customHeight="1" x14ac:dyDescent="0.25">
      <c r="A911" s="37" t="s">
        <v>30</v>
      </c>
      <c r="B911" s="37" t="s">
        <v>31</v>
      </c>
      <c r="C911" s="39">
        <v>6200</v>
      </c>
      <c r="D911" s="39" t="s">
        <v>268</v>
      </c>
      <c r="E911" s="162" t="s">
        <v>1429</v>
      </c>
      <c r="F911" s="174" t="s">
        <v>50</v>
      </c>
      <c r="G911" s="162" t="s">
        <v>35</v>
      </c>
      <c r="H911" s="39" t="str">
        <f t="shared" si="127"/>
        <v>6105AK124-6200-MISO-0004</v>
      </c>
      <c r="I911" s="39" t="str">
        <f t="shared" si="139"/>
        <v>Q24050972-03-6200-M-ISO-0004</v>
      </c>
      <c r="J911" s="162"/>
      <c r="K911" s="33" t="str">
        <f>VLOOKUP(C911,'PPE WBS Codes'!$E$3:$F$79,2,0)</f>
        <v>On-Site Power Supply and Transmission</v>
      </c>
      <c r="L911" s="162" t="s">
        <v>1326</v>
      </c>
      <c r="M911" s="162" t="s">
        <v>1430</v>
      </c>
      <c r="N911" s="33" t="str">
        <f t="shared" si="129"/>
        <v>On-Site Power Supply and Transmission - Fire Protection and Detection System for Main Consumer Sub Station Yard - Piping Isometric Design and Layouts</v>
      </c>
      <c r="O911" s="175"/>
      <c r="P911" s="175"/>
      <c r="Q911" s="33" t="str">
        <f>IFERROR(VLOOKUP(PPE_PH1_CDDL[[#This Row],[RDMC Document Number]],[3]Docs!$B:$F,4,0),"No Placeholder Yet")</f>
        <v>RES - Reserved Placeholder</v>
      </c>
      <c r="R911" s="33" t="str">
        <f>IFERROR(VLOOKUP(PPE_PH1_CDDL[[#This Row],[RDMC Document Number]],[3]Docs!$B:$F,5,0),"No Placeholder Yet")</f>
        <v>Pending</v>
      </c>
      <c r="S911" s="137">
        <f t="shared" si="143"/>
        <v>0</v>
      </c>
      <c r="T911" s="162" t="s">
        <v>1119</v>
      </c>
      <c r="U911" s="162"/>
      <c r="V911" s="178"/>
      <c r="W911" s="162" t="s">
        <v>1269</v>
      </c>
      <c r="X911" s="39" t="s">
        <v>1430</v>
      </c>
      <c r="Y911" s="162"/>
      <c r="Z911" s="162"/>
      <c r="AA911" s="39"/>
      <c r="AB911" s="152" t="s">
        <v>3165</v>
      </c>
    </row>
    <row r="912" spans="1:28" ht="21.75" customHeight="1" x14ac:dyDescent="0.25">
      <c r="A912" s="37" t="s">
        <v>30</v>
      </c>
      <c r="B912" s="37" t="s">
        <v>31</v>
      </c>
      <c r="C912" s="39">
        <v>6200</v>
      </c>
      <c r="D912" s="39" t="s">
        <v>268</v>
      </c>
      <c r="E912" s="39" t="s">
        <v>43</v>
      </c>
      <c r="F912" s="128" t="s">
        <v>34</v>
      </c>
      <c r="G912" s="39" t="s">
        <v>35</v>
      </c>
      <c r="H912" s="39" t="str">
        <f t="shared" si="127"/>
        <v>6105AK124-6200-MPRC-0001</v>
      </c>
      <c r="I912" s="39" t="str">
        <f t="shared" si="139"/>
        <v>Q24050972-03-6200-M-PRC-0001</v>
      </c>
      <c r="J912" s="39"/>
      <c r="K912" s="33" t="str">
        <f>VLOOKUP(C912,'PPE WBS Codes'!$E$3:$F$79,2,0)</f>
        <v>On-Site Power Supply and Transmission</v>
      </c>
      <c r="L912" s="39" t="s">
        <v>1287</v>
      </c>
      <c r="M912" s="39" t="s">
        <v>1431</v>
      </c>
      <c r="N912" s="33" t="str">
        <f t="shared" si="129"/>
        <v>On-Site Power Supply and Transmission - Terrace Roads and Access-ways for Main Consumer SS - Rigging Study and Lifting Equipment Design</v>
      </c>
      <c r="O912" s="134"/>
      <c r="P912" s="134"/>
      <c r="Q912" s="33" t="str">
        <f>IFERROR(VLOOKUP(PPE_PH1_CDDL[[#This Row],[RDMC Document Number]],[3]Docs!$B:$F,4,0),"No Placeholder Yet")</f>
        <v>RES - Reserved Placeholder</v>
      </c>
      <c r="R912" s="33" t="str">
        <f>IFERROR(VLOOKUP(PPE_PH1_CDDL[[#This Row],[RDMC Document Number]],[3]Docs!$B:$F,5,0),"No Placeholder Yet")</f>
        <v>Pending</v>
      </c>
      <c r="S912" s="137">
        <f t="shared" ref="S912:S918" si="144">IF(AND(O912&lt;&gt;"",P912&lt;&gt;"",R912="Approved"),100%,
 IF(AND(O912&lt;&gt;"",P912&lt;&gt;""),66.67%,
 IF(O912&lt;&gt;"",33.33%,
 0)))</f>
        <v>0</v>
      </c>
      <c r="T912" s="162" t="s">
        <v>1119</v>
      </c>
      <c r="U912" s="39"/>
      <c r="V912" s="178"/>
      <c r="W912" s="39" t="s">
        <v>1289</v>
      </c>
      <c r="X912" s="39" t="s">
        <v>1432</v>
      </c>
      <c r="Y912" s="39"/>
      <c r="Z912" s="39"/>
      <c r="AA912" s="39"/>
      <c r="AB912" s="152" t="s">
        <v>3165</v>
      </c>
    </row>
    <row r="913" spans="1:28" ht="21.75" customHeight="1" x14ac:dyDescent="0.25">
      <c r="A913" s="37" t="s">
        <v>30</v>
      </c>
      <c r="B913" s="37" t="s">
        <v>31</v>
      </c>
      <c r="C913" s="39">
        <v>6200</v>
      </c>
      <c r="D913" s="39" t="s">
        <v>268</v>
      </c>
      <c r="E913" s="39" t="s">
        <v>43</v>
      </c>
      <c r="F913" s="128" t="s">
        <v>46</v>
      </c>
      <c r="G913" s="39" t="s">
        <v>35</v>
      </c>
      <c r="H913" s="39" t="str">
        <f t="shared" si="127"/>
        <v>6105AK124-6200-MPRC-0002</v>
      </c>
      <c r="I913" s="39" t="str">
        <f t="shared" si="139"/>
        <v>Q24050972-03-6200-M-PRC-0002</v>
      </c>
      <c r="J913" s="39"/>
      <c r="K913" s="33" t="str">
        <f>VLOOKUP(C913,'PPE WBS Codes'!$E$3:$F$79,2,0)</f>
        <v>On-Site Power Supply and Transmission</v>
      </c>
      <c r="L913" s="39" t="s">
        <v>1254</v>
      </c>
      <c r="M913" s="39" t="s">
        <v>1431</v>
      </c>
      <c r="N913" s="33" t="str">
        <f t="shared" si="129"/>
        <v>On-Site Power Supply and Transmission - Main Consumer Sub Station Yard Underground Utility Piping - Rigging Study and Lifting Equipment Design</v>
      </c>
      <c r="O913" s="134"/>
      <c r="P913" s="134"/>
      <c r="Q913" s="33" t="str">
        <f>IFERROR(VLOOKUP(PPE_PH1_CDDL[[#This Row],[RDMC Document Number]],[3]Docs!$B:$F,4,0),"No Placeholder Yet")</f>
        <v>RES - Reserved Placeholder</v>
      </c>
      <c r="R913" s="33" t="str">
        <f>IFERROR(VLOOKUP(PPE_PH1_CDDL[[#This Row],[RDMC Document Number]],[3]Docs!$B:$F,5,0),"No Placeholder Yet")</f>
        <v>Pending</v>
      </c>
      <c r="S913" s="137">
        <f t="shared" si="144"/>
        <v>0</v>
      </c>
      <c r="T913" s="162" t="s">
        <v>1119</v>
      </c>
      <c r="U913" s="39"/>
      <c r="V913" s="178"/>
      <c r="W913" s="39" t="s">
        <v>1269</v>
      </c>
      <c r="X913" s="39" t="s">
        <v>1432</v>
      </c>
      <c r="Y913" s="39"/>
      <c r="Z913" s="39"/>
      <c r="AA913" s="39"/>
      <c r="AB913" s="152" t="s">
        <v>3165</v>
      </c>
    </row>
    <row r="914" spans="1:28" ht="21.75" customHeight="1" x14ac:dyDescent="0.25">
      <c r="A914" s="37" t="s">
        <v>30</v>
      </c>
      <c r="B914" s="37" t="s">
        <v>31</v>
      </c>
      <c r="C914" s="39">
        <v>6200</v>
      </c>
      <c r="D914" s="39" t="s">
        <v>268</v>
      </c>
      <c r="E914" s="39" t="s">
        <v>43</v>
      </c>
      <c r="F914" s="128" t="s">
        <v>48</v>
      </c>
      <c r="G914" s="39" t="s">
        <v>35</v>
      </c>
      <c r="H914" s="39" t="str">
        <f t="shared" si="127"/>
        <v>6105AK124-6200-MPRC-0003</v>
      </c>
      <c r="I914" s="39" t="str">
        <f t="shared" si="139"/>
        <v>Q24050972-03-6200-M-PRC-0003</v>
      </c>
      <c r="J914" s="39"/>
      <c r="K914" s="33" t="str">
        <f>VLOOKUP(C914,'PPE WBS Codes'!$E$3:$F$79,2,0)</f>
        <v>On-Site Power Supply and Transmission</v>
      </c>
      <c r="L914" s="39" t="s">
        <v>1254</v>
      </c>
      <c r="M914" s="39" t="s">
        <v>1433</v>
      </c>
      <c r="N914" s="33" t="str">
        <f t="shared" si="129"/>
        <v>On-Site Power Supply and Transmission - Main Consumer Sub Station Yard Underground Utility Piping - Fastener Specification and Torque Procedures</v>
      </c>
      <c r="O914" s="134"/>
      <c r="P914" s="134"/>
      <c r="Q914" s="33" t="str">
        <f>IFERROR(VLOOKUP(PPE_PH1_CDDL[[#This Row],[RDMC Document Number]],[3]Docs!$B:$F,4,0),"No Placeholder Yet")</f>
        <v>RES - Reserved Placeholder</v>
      </c>
      <c r="R914" s="33" t="str">
        <f>IFERROR(VLOOKUP(PPE_PH1_CDDL[[#This Row],[RDMC Document Number]],[3]Docs!$B:$F,5,0),"No Placeholder Yet")</f>
        <v>Pending</v>
      </c>
      <c r="S914" s="137">
        <f t="shared" si="144"/>
        <v>0</v>
      </c>
      <c r="T914" s="162" t="s">
        <v>1119</v>
      </c>
      <c r="U914" s="39"/>
      <c r="V914" s="178"/>
      <c r="W914" s="39" t="s">
        <v>1310</v>
      </c>
      <c r="X914" s="39" t="s">
        <v>1434</v>
      </c>
      <c r="Y914" s="39"/>
      <c r="Z914" s="39"/>
      <c r="AA914" s="39"/>
      <c r="AB914" s="152" t="s">
        <v>3165</v>
      </c>
    </row>
    <row r="915" spans="1:28" ht="21.75" customHeight="1" x14ac:dyDescent="0.25">
      <c r="A915" s="37" t="s">
        <v>30</v>
      </c>
      <c r="B915" s="37" t="s">
        <v>31</v>
      </c>
      <c r="C915" s="39">
        <v>6200</v>
      </c>
      <c r="D915" s="39" t="s">
        <v>268</v>
      </c>
      <c r="E915" s="39" t="s">
        <v>43</v>
      </c>
      <c r="F915" s="128" t="s">
        <v>50</v>
      </c>
      <c r="G915" s="39" t="s">
        <v>35</v>
      </c>
      <c r="H915" s="39" t="str">
        <f t="shared" si="127"/>
        <v>6105AK124-6200-MPRC-0004</v>
      </c>
      <c r="I915" s="39" t="str">
        <f t="shared" si="139"/>
        <v>Q24050972-03-6200-M-PRC-0004</v>
      </c>
      <c r="J915" s="39"/>
      <c r="K915" s="33" t="str">
        <f>VLOOKUP(C915,'PPE WBS Codes'!$E$3:$F$79,2,0)</f>
        <v>On-Site Power Supply and Transmission</v>
      </c>
      <c r="L915" s="39" t="s">
        <v>1280</v>
      </c>
      <c r="M915" s="39" t="s">
        <v>1433</v>
      </c>
      <c r="N915" s="33" t="str">
        <f t="shared" si="129"/>
        <v>On-Site Power Supply and Transmission - Collection Sump from Bunds for Main Consumer Sub Station Yard - Fastener Specification and Torque Procedures</v>
      </c>
      <c r="O915" s="134"/>
      <c r="P915" s="134"/>
      <c r="Q915" s="33" t="str">
        <f>IFERROR(VLOOKUP(PPE_PH1_CDDL[[#This Row],[RDMC Document Number]],[3]Docs!$B:$F,4,0),"No Placeholder Yet")</f>
        <v>RES - Reserved Placeholder</v>
      </c>
      <c r="R915" s="33" t="str">
        <f>IFERROR(VLOOKUP(PPE_PH1_CDDL[[#This Row],[RDMC Document Number]],[3]Docs!$B:$F,5,0),"No Placeholder Yet")</f>
        <v>Pending</v>
      </c>
      <c r="S915" s="137">
        <f t="shared" si="144"/>
        <v>0</v>
      </c>
      <c r="T915" s="162" t="s">
        <v>1119</v>
      </c>
      <c r="U915" s="39"/>
      <c r="V915" s="178"/>
      <c r="W915" s="39" t="s">
        <v>1310</v>
      </c>
      <c r="X915" s="39" t="s">
        <v>1434</v>
      </c>
      <c r="Y915" s="39"/>
      <c r="Z915" s="39"/>
      <c r="AA915" s="39"/>
      <c r="AB915" s="152" t="s">
        <v>3165</v>
      </c>
    </row>
    <row r="916" spans="1:28" ht="21.75" customHeight="1" x14ac:dyDescent="0.25">
      <c r="A916" s="37" t="s">
        <v>30</v>
      </c>
      <c r="B916" s="37" t="s">
        <v>31</v>
      </c>
      <c r="C916" s="39">
        <v>6200</v>
      </c>
      <c r="D916" s="39" t="s">
        <v>268</v>
      </c>
      <c r="E916" s="39" t="s">
        <v>43</v>
      </c>
      <c r="F916" s="128" t="s">
        <v>101</v>
      </c>
      <c r="G916" s="39" t="s">
        <v>35</v>
      </c>
      <c r="H916" s="39" t="str">
        <f t="shared" si="127"/>
        <v>6105AK124-6200-MPRC-0005</v>
      </c>
      <c r="I916" s="39" t="str">
        <f t="shared" si="139"/>
        <v>Q24050972-03-6200-M-PRC-0005</v>
      </c>
      <c r="J916" s="39"/>
      <c r="K916" s="33" t="str">
        <f>VLOOKUP(C916,'PPE WBS Codes'!$E$3:$F$79,2,0)</f>
        <v>On-Site Power Supply and Transmission</v>
      </c>
      <c r="L916" s="39" t="s">
        <v>1267</v>
      </c>
      <c r="M916" s="39" t="s">
        <v>1431</v>
      </c>
      <c r="N916" s="33" t="str">
        <f t="shared" si="129"/>
        <v>On-Site Power Supply and Transmission - Pipe Racks and Supports for Main Consumer Sub Station Yard - Rigging Study and Lifting Equipment Design</v>
      </c>
      <c r="O916" s="134"/>
      <c r="P916" s="134"/>
      <c r="Q916" s="33" t="str">
        <f>IFERROR(VLOOKUP(PPE_PH1_CDDL[[#This Row],[RDMC Document Number]],[3]Docs!$B:$F,4,0),"No Placeholder Yet")</f>
        <v>RES - Reserved Placeholder</v>
      </c>
      <c r="R916" s="33" t="str">
        <f>IFERROR(VLOOKUP(PPE_PH1_CDDL[[#This Row],[RDMC Document Number]],[3]Docs!$B:$F,5,0),"No Placeholder Yet")</f>
        <v>Pending</v>
      </c>
      <c r="S916" s="137">
        <f t="shared" si="144"/>
        <v>0</v>
      </c>
      <c r="T916" s="162" t="s">
        <v>1119</v>
      </c>
      <c r="U916" s="39"/>
      <c r="V916" s="178"/>
      <c r="W916" s="39" t="s">
        <v>1310</v>
      </c>
      <c r="X916" s="39" t="s">
        <v>1432</v>
      </c>
      <c r="Y916" s="39"/>
      <c r="Z916" s="39"/>
      <c r="AA916" s="39"/>
      <c r="AB916" s="152" t="s">
        <v>3165</v>
      </c>
    </row>
    <row r="917" spans="1:28" ht="21.75" customHeight="1" x14ac:dyDescent="0.25">
      <c r="A917" s="37" t="s">
        <v>30</v>
      </c>
      <c r="B917" s="37" t="s">
        <v>31</v>
      </c>
      <c r="C917" s="39">
        <v>6200</v>
      </c>
      <c r="D917" s="39" t="s">
        <v>268</v>
      </c>
      <c r="E917" s="39" t="s">
        <v>43</v>
      </c>
      <c r="F917" s="128" t="s">
        <v>161</v>
      </c>
      <c r="G917" s="39" t="s">
        <v>35</v>
      </c>
      <c r="H917" s="39" t="str">
        <f t="shared" si="127"/>
        <v>6105AK124-6200-MPRC-0006</v>
      </c>
      <c r="I917" s="39" t="str">
        <f t="shared" si="139"/>
        <v>Q24050972-03-6200-M-PRC-0006</v>
      </c>
      <c r="J917" s="39"/>
      <c r="K917" s="33" t="str">
        <f>VLOOKUP(C917,'PPE WBS Codes'!$E$3:$F$79,2,0)</f>
        <v>On-Site Power Supply and Transmission</v>
      </c>
      <c r="L917" s="39" t="s">
        <v>1255</v>
      </c>
      <c r="M917" s="39" t="s">
        <v>1431</v>
      </c>
      <c r="N917" s="33" t="str">
        <f t="shared" si="129"/>
        <v>On-Site Power Supply and Transmission -  Control Room and Ablution Facilities for Main Consumer Sub Station Yard - Rigging Study and Lifting Equipment Design</v>
      </c>
      <c r="O917" s="134"/>
      <c r="P917" s="134"/>
      <c r="Q917" s="33" t="str">
        <f>IFERROR(VLOOKUP(PPE_PH1_CDDL[[#This Row],[RDMC Document Number]],[3]Docs!$B:$F,4,0),"No Placeholder Yet")</f>
        <v>RES - Reserved Placeholder</v>
      </c>
      <c r="R917" s="33" t="str">
        <f>IFERROR(VLOOKUP(PPE_PH1_CDDL[[#This Row],[RDMC Document Number]],[3]Docs!$B:$F,5,0),"No Placeholder Yet")</f>
        <v>Pending</v>
      </c>
      <c r="S917" s="137">
        <f t="shared" si="144"/>
        <v>0</v>
      </c>
      <c r="T917" s="162" t="s">
        <v>1119</v>
      </c>
      <c r="U917" s="39"/>
      <c r="V917" s="178"/>
      <c r="W917" s="39" t="s">
        <v>1310</v>
      </c>
      <c r="X917" s="39" t="s">
        <v>1432</v>
      </c>
      <c r="Y917" s="39"/>
      <c r="Z917" s="39"/>
      <c r="AA917" s="39"/>
      <c r="AB917" s="152" t="s">
        <v>3165</v>
      </c>
    </row>
    <row r="918" spans="1:28" ht="21.75" customHeight="1" x14ac:dyDescent="0.25">
      <c r="A918" s="37" t="s">
        <v>30</v>
      </c>
      <c r="B918" s="37" t="s">
        <v>31</v>
      </c>
      <c r="C918" s="39">
        <v>6200</v>
      </c>
      <c r="D918" s="39" t="s">
        <v>268</v>
      </c>
      <c r="E918" s="39" t="s">
        <v>43</v>
      </c>
      <c r="F918" s="174" t="s">
        <v>170</v>
      </c>
      <c r="G918" s="162" t="s">
        <v>35</v>
      </c>
      <c r="H918" s="39" t="str">
        <f t="shared" si="127"/>
        <v>6105AK124-6200-MPRC-0007</v>
      </c>
      <c r="I918" s="39" t="str">
        <f t="shared" si="139"/>
        <v>Q24050972-03-6200-M-PRC-0007</v>
      </c>
      <c r="J918" s="162"/>
      <c r="K918" s="33" t="str">
        <f>VLOOKUP(C918,'PPE WBS Codes'!$E$3:$F$79,2,0)</f>
        <v>On-Site Power Supply and Transmission</v>
      </c>
      <c r="L918" s="162" t="s">
        <v>1255</v>
      </c>
      <c r="M918" s="162" t="s">
        <v>1433</v>
      </c>
      <c r="N918" s="33" t="str">
        <f t="shared" si="129"/>
        <v>On-Site Power Supply and Transmission -  Control Room and Ablution Facilities for Main Consumer Sub Station Yard - Fastener Specification and Torque Procedures</v>
      </c>
      <c r="O918" s="175"/>
      <c r="P918" s="175"/>
      <c r="Q918" s="33" t="str">
        <f>IFERROR(VLOOKUP(PPE_PH1_CDDL[[#This Row],[RDMC Document Number]],[3]Docs!$B:$F,4,0),"No Placeholder Yet")</f>
        <v>RES - Reserved Placeholder</v>
      </c>
      <c r="R918" s="33" t="str">
        <f>IFERROR(VLOOKUP(PPE_PH1_CDDL[[#This Row],[RDMC Document Number]],[3]Docs!$B:$F,5,0),"No Placeholder Yet")</f>
        <v>Pending</v>
      </c>
      <c r="S918" s="137">
        <f t="shared" si="144"/>
        <v>0</v>
      </c>
      <c r="T918" s="162" t="s">
        <v>1119</v>
      </c>
      <c r="U918" s="162"/>
      <c r="V918" s="178"/>
      <c r="W918" s="39" t="s">
        <v>1310</v>
      </c>
      <c r="X918" s="162" t="s">
        <v>1434</v>
      </c>
      <c r="Y918" s="162"/>
      <c r="Z918" s="162"/>
      <c r="AA918" s="39"/>
      <c r="AB918" s="152" t="s">
        <v>3165</v>
      </c>
    </row>
    <row r="919" spans="1:28" ht="21.75" customHeight="1" x14ac:dyDescent="0.25">
      <c r="A919" s="37" t="s">
        <v>30</v>
      </c>
      <c r="B919" s="37" t="s">
        <v>31</v>
      </c>
      <c r="C919" s="39">
        <v>6200</v>
      </c>
      <c r="D919" s="39" t="s">
        <v>268</v>
      </c>
      <c r="E919" s="39" t="s">
        <v>1435</v>
      </c>
      <c r="F919" s="128" t="s">
        <v>34</v>
      </c>
      <c r="G919" s="39" t="s">
        <v>35</v>
      </c>
      <c r="H919" s="39" t="str">
        <f t="shared" si="127"/>
        <v>6105AK124-6200-MPSP-0001</v>
      </c>
      <c r="I919" s="39" t="str">
        <f t="shared" si="139"/>
        <v>Q24050972-03-6200-M-PSP-0001</v>
      </c>
      <c r="J919" s="39"/>
      <c r="K919" s="33" t="str">
        <f>VLOOKUP(C919,'PPE WBS Codes'!$E$3:$F$79,2,0)</f>
        <v>On-Site Power Supply and Transmission</v>
      </c>
      <c r="L919" s="39" t="s">
        <v>1282</v>
      </c>
      <c r="M919" s="39" t="s">
        <v>1436</v>
      </c>
      <c r="N919" s="33" t="str">
        <f t="shared" si="129"/>
        <v>On-Site Power Supply and Transmission - Cable Racks and Trays for Main Consumer Sub Station Yard - Pipe and Cable Support Racks Design</v>
      </c>
      <c r="O919" s="134"/>
      <c r="P919" s="134"/>
      <c r="Q919" s="33" t="str">
        <f>IFERROR(VLOOKUP(PPE_PH1_CDDL[[#This Row],[RDMC Document Number]],[3]Docs!$B:$F,4,0),"No Placeholder Yet")</f>
        <v>RES - Reserved Placeholder</v>
      </c>
      <c r="R919" s="33" t="str">
        <f>IFERROR(VLOOKUP(PPE_PH1_CDDL[[#This Row],[RDMC Document Number]],[3]Docs!$B:$F,5,0),"No Placeholder Yet")</f>
        <v>Pending</v>
      </c>
      <c r="S919" s="137">
        <f t="shared" ref="S919:S921" si="145">IF(AND(O919&lt;&gt;"",P919&lt;&gt;"",R919="Approved"),100%,
 IF(AND(O919&lt;&gt;"",P919&lt;&gt;""),66.67%,
 IF(O919&lt;&gt;"",33.33%,
 0)))</f>
        <v>0</v>
      </c>
      <c r="T919" s="162" t="s">
        <v>1119</v>
      </c>
      <c r="U919" s="39"/>
      <c r="V919" s="178"/>
      <c r="W919" s="39" t="s">
        <v>1310</v>
      </c>
      <c r="X919" s="39" t="s">
        <v>1436</v>
      </c>
      <c r="Y919" s="39"/>
      <c r="Z919" s="39"/>
      <c r="AA919" s="39"/>
      <c r="AB919" s="152" t="s">
        <v>3165</v>
      </c>
    </row>
    <row r="920" spans="1:28" ht="21.75" customHeight="1" x14ac:dyDescent="0.25">
      <c r="A920" s="37" t="s">
        <v>30</v>
      </c>
      <c r="B920" s="37" t="s">
        <v>31</v>
      </c>
      <c r="C920" s="39">
        <v>6200</v>
      </c>
      <c r="D920" s="39" t="s">
        <v>268</v>
      </c>
      <c r="E920" s="39" t="s">
        <v>1435</v>
      </c>
      <c r="F920" s="128" t="s">
        <v>46</v>
      </c>
      <c r="G920" s="39" t="s">
        <v>35</v>
      </c>
      <c r="H920" s="39" t="str">
        <f t="shared" si="127"/>
        <v>6105AK124-6200-MPSP-0002</v>
      </c>
      <c r="I920" s="39" t="str">
        <f t="shared" si="139"/>
        <v>Q24050972-03-6200-M-PSP-0002</v>
      </c>
      <c r="J920" s="39"/>
      <c r="K920" s="33" t="str">
        <f>VLOOKUP(C920,'PPE WBS Codes'!$E$3:$F$79,2,0)</f>
        <v>On-Site Power Supply and Transmission</v>
      </c>
      <c r="L920" s="39" t="s">
        <v>1267</v>
      </c>
      <c r="M920" s="39" t="s">
        <v>1436</v>
      </c>
      <c r="N920" s="33" t="str">
        <f t="shared" si="129"/>
        <v>On-Site Power Supply and Transmission - Pipe Racks and Supports for Main Consumer Sub Station Yard - Pipe and Cable Support Racks Design</v>
      </c>
      <c r="O920" s="134"/>
      <c r="P920" s="134"/>
      <c r="Q920" s="33" t="str">
        <f>IFERROR(VLOOKUP(PPE_PH1_CDDL[[#This Row],[RDMC Document Number]],[3]Docs!$B:$F,4,0),"No Placeholder Yet")</f>
        <v>RES - Reserved Placeholder</v>
      </c>
      <c r="R920" s="33" t="str">
        <f>IFERROR(VLOOKUP(PPE_PH1_CDDL[[#This Row],[RDMC Document Number]],[3]Docs!$B:$F,5,0),"No Placeholder Yet")</f>
        <v>Pending</v>
      </c>
      <c r="S920" s="137">
        <f t="shared" si="145"/>
        <v>0</v>
      </c>
      <c r="T920" s="162" t="s">
        <v>1119</v>
      </c>
      <c r="U920" s="39"/>
      <c r="V920" s="178"/>
      <c r="W920" s="39" t="s">
        <v>1310</v>
      </c>
      <c r="X920" s="39" t="s">
        <v>1436</v>
      </c>
      <c r="Y920" s="39"/>
      <c r="Z920" s="39"/>
      <c r="AA920" s="39"/>
      <c r="AB920" s="152" t="s">
        <v>3165</v>
      </c>
    </row>
    <row r="921" spans="1:28" ht="21.75" customHeight="1" x14ac:dyDescent="0.25">
      <c r="A921" s="37" t="s">
        <v>30</v>
      </c>
      <c r="B921" s="37" t="s">
        <v>31</v>
      </c>
      <c r="C921" s="39">
        <v>6200</v>
      </c>
      <c r="D921" s="39" t="s">
        <v>268</v>
      </c>
      <c r="E921" s="39" t="s">
        <v>1435</v>
      </c>
      <c r="F921" s="174" t="s">
        <v>48</v>
      </c>
      <c r="G921" s="162" t="s">
        <v>35</v>
      </c>
      <c r="H921" s="39" t="str">
        <f t="shared" si="127"/>
        <v>6105AK124-6200-MPSP-0003</v>
      </c>
      <c r="I921" s="39" t="str">
        <f t="shared" si="139"/>
        <v>Q24050972-03-6200-M-PSP-0003</v>
      </c>
      <c r="J921" s="162"/>
      <c r="K921" s="33" t="str">
        <f>VLOOKUP(C921,'PPE WBS Codes'!$E$3:$F$79,2,0)</f>
        <v>On-Site Power Supply and Transmission</v>
      </c>
      <c r="L921" s="162" t="s">
        <v>1326</v>
      </c>
      <c r="M921" s="162" t="s">
        <v>1436</v>
      </c>
      <c r="N921" s="33" t="str">
        <f t="shared" si="129"/>
        <v>On-Site Power Supply and Transmission - Fire Protection and Detection System for Main Consumer Sub Station Yard - Pipe and Cable Support Racks Design</v>
      </c>
      <c r="O921" s="175"/>
      <c r="P921" s="175"/>
      <c r="Q921" s="33" t="str">
        <f>IFERROR(VLOOKUP(PPE_PH1_CDDL[[#This Row],[RDMC Document Number]],[3]Docs!$B:$F,4,0),"No Placeholder Yet")</f>
        <v>RES - Reserved Placeholder</v>
      </c>
      <c r="R921" s="33" t="str">
        <f>IFERROR(VLOOKUP(PPE_PH1_CDDL[[#This Row],[RDMC Document Number]],[3]Docs!$B:$F,5,0),"No Placeholder Yet")</f>
        <v>Pending</v>
      </c>
      <c r="S921" s="137">
        <f t="shared" si="145"/>
        <v>0</v>
      </c>
      <c r="T921" s="162" t="s">
        <v>1119</v>
      </c>
      <c r="U921" s="162"/>
      <c r="V921" s="178"/>
      <c r="W921" s="39" t="s">
        <v>1310</v>
      </c>
      <c r="X921" s="39" t="s">
        <v>1436</v>
      </c>
      <c r="Y921" s="162"/>
      <c r="Z921" s="162"/>
      <c r="AA921" s="39"/>
      <c r="AB921" s="152" t="s">
        <v>3165</v>
      </c>
    </row>
    <row r="922" spans="1:28" ht="21.75" customHeight="1" x14ac:dyDescent="0.25">
      <c r="A922" s="37" t="s">
        <v>30</v>
      </c>
      <c r="B922" s="37" t="s">
        <v>31</v>
      </c>
      <c r="C922" s="39">
        <v>6200</v>
      </c>
      <c r="D922" s="39" t="s">
        <v>268</v>
      </c>
      <c r="E922" s="39" t="s">
        <v>1144</v>
      </c>
      <c r="F922" s="128" t="s">
        <v>34</v>
      </c>
      <c r="G922" s="39" t="s">
        <v>35</v>
      </c>
      <c r="H922" s="39" t="str">
        <f t="shared" si="127"/>
        <v>6105AK124-6200-MQAD-0001</v>
      </c>
      <c r="I922" s="39" t="str">
        <f t="shared" si="139"/>
        <v>Q24050972-03-6200-M-QAD-0001</v>
      </c>
      <c r="J922" s="39"/>
      <c r="K922" s="33" t="str">
        <f>VLOOKUP(C922,'PPE WBS Codes'!$E$3:$F$79,2,0)</f>
        <v>On-Site Power Supply and Transmission</v>
      </c>
      <c r="L922" s="39" t="s">
        <v>1254</v>
      </c>
      <c r="M922" s="39" t="s">
        <v>1437</v>
      </c>
      <c r="N922" s="33" t="str">
        <f t="shared" si="129"/>
        <v>On-Site Power Supply and Transmission - Main Consumer Sub Station Yard Underground Utility Piping - Fabrication Inspection QC Pack (Incl. NDT)</v>
      </c>
      <c r="O922" s="134"/>
      <c r="P922" s="134"/>
      <c r="Q922" s="33" t="str">
        <f>IFERROR(VLOOKUP(PPE_PH1_CDDL[[#This Row],[RDMC Document Number]],[3]Docs!$B:$F,4,0),"No Placeholder Yet")</f>
        <v>RES - Reserved Placeholder</v>
      </c>
      <c r="R922" s="33" t="str">
        <f>IFERROR(VLOOKUP(PPE_PH1_CDDL[[#This Row],[RDMC Document Number]],[3]Docs!$B:$F,5,0),"No Placeholder Yet")</f>
        <v>Pending</v>
      </c>
      <c r="S922" s="137">
        <f t="shared" ref="S922:S925" si="146">IF(AND(O922&lt;&gt;"",P922&lt;&gt;"",R922="Approved"),100%,
 IF(AND(O922&lt;&gt;"",P922&lt;&gt;""),66.67%,
 IF(O922&lt;&gt;"",33.33%,
 0)))</f>
        <v>0</v>
      </c>
      <c r="T922" s="162" t="s">
        <v>1119</v>
      </c>
      <c r="U922" s="39"/>
      <c r="V922" s="178"/>
      <c r="W922" s="39" t="s">
        <v>1310</v>
      </c>
      <c r="X922" s="39" t="s">
        <v>1438</v>
      </c>
      <c r="Y922" s="39"/>
      <c r="Z922" s="39"/>
      <c r="AA922" s="39"/>
      <c r="AB922" s="152" t="s">
        <v>3165</v>
      </c>
    </row>
    <row r="923" spans="1:28" ht="21.75" customHeight="1" x14ac:dyDescent="0.25">
      <c r="A923" s="37" t="s">
        <v>30</v>
      </c>
      <c r="B923" s="37" t="s">
        <v>31</v>
      </c>
      <c r="C923" s="39">
        <v>6200</v>
      </c>
      <c r="D923" s="39" t="s">
        <v>268</v>
      </c>
      <c r="E923" s="39" t="s">
        <v>1144</v>
      </c>
      <c r="F923" s="128" t="s">
        <v>46</v>
      </c>
      <c r="G923" s="39" t="s">
        <v>35</v>
      </c>
      <c r="H923" s="39" t="str">
        <f t="shared" si="127"/>
        <v>6105AK124-6200-MQAD-0002</v>
      </c>
      <c r="I923" s="39" t="str">
        <f t="shared" si="139"/>
        <v>Q24050972-03-6200-M-QAD-0002</v>
      </c>
      <c r="J923" s="39"/>
      <c r="K923" s="33" t="str">
        <f>VLOOKUP(C923,'PPE WBS Codes'!$E$3:$F$79,2,0)</f>
        <v>On-Site Power Supply and Transmission</v>
      </c>
      <c r="L923" s="39" t="s">
        <v>1267</v>
      </c>
      <c r="M923" s="39" t="s">
        <v>1437</v>
      </c>
      <c r="N923" s="33" t="str">
        <f t="shared" si="129"/>
        <v>On-Site Power Supply and Transmission - Pipe Racks and Supports for Main Consumer Sub Station Yard - Fabrication Inspection QC Pack (Incl. NDT)</v>
      </c>
      <c r="O923" s="134"/>
      <c r="P923" s="134"/>
      <c r="Q923" s="33" t="str">
        <f>IFERROR(VLOOKUP(PPE_PH1_CDDL[[#This Row],[RDMC Document Number]],[3]Docs!$B:$F,4,0),"No Placeholder Yet")</f>
        <v>RES - Reserved Placeholder</v>
      </c>
      <c r="R923" s="33" t="str">
        <f>IFERROR(VLOOKUP(PPE_PH1_CDDL[[#This Row],[RDMC Document Number]],[3]Docs!$B:$F,5,0),"No Placeholder Yet")</f>
        <v>Pending</v>
      </c>
      <c r="S923" s="137">
        <f t="shared" si="146"/>
        <v>0</v>
      </c>
      <c r="T923" s="162" t="s">
        <v>1119</v>
      </c>
      <c r="U923" s="39"/>
      <c r="V923" s="178"/>
      <c r="W923" s="39" t="s">
        <v>1310</v>
      </c>
      <c r="X923" s="39" t="s">
        <v>1438</v>
      </c>
      <c r="Y923" s="39"/>
      <c r="Z923" s="39"/>
      <c r="AA923" s="39"/>
      <c r="AB923" s="152" t="s">
        <v>3165</v>
      </c>
    </row>
    <row r="924" spans="1:28" ht="21.75" customHeight="1" x14ac:dyDescent="0.25">
      <c r="A924" s="37" t="s">
        <v>30</v>
      </c>
      <c r="B924" s="37" t="s">
        <v>31</v>
      </c>
      <c r="C924" s="39">
        <v>6200</v>
      </c>
      <c r="D924" s="39" t="s">
        <v>268</v>
      </c>
      <c r="E924" s="39" t="s">
        <v>1144</v>
      </c>
      <c r="F924" s="128" t="s">
        <v>48</v>
      </c>
      <c r="G924" s="39" t="s">
        <v>35</v>
      </c>
      <c r="H924" s="39" t="str">
        <f t="shared" si="127"/>
        <v>6105AK124-6200-MQAD-0003</v>
      </c>
      <c r="I924" s="39" t="str">
        <f t="shared" si="139"/>
        <v>Q24050972-03-6200-M-QAD-0003</v>
      </c>
      <c r="J924" s="39"/>
      <c r="K924" s="33" t="str">
        <f>VLOOKUP(C924,'PPE WBS Codes'!$E$3:$F$79,2,0)</f>
        <v>On-Site Power Supply and Transmission</v>
      </c>
      <c r="L924" s="39" t="s">
        <v>1255</v>
      </c>
      <c r="M924" s="39" t="s">
        <v>1437</v>
      </c>
      <c r="N924" s="33" t="str">
        <f t="shared" si="129"/>
        <v>On-Site Power Supply and Transmission -  Control Room and Ablution Facilities for Main Consumer Sub Station Yard - Fabrication Inspection QC Pack (Incl. NDT)</v>
      </c>
      <c r="O924" s="134"/>
      <c r="P924" s="134"/>
      <c r="Q924" s="33" t="str">
        <f>IFERROR(VLOOKUP(PPE_PH1_CDDL[[#This Row],[RDMC Document Number]],[3]Docs!$B:$F,4,0),"No Placeholder Yet")</f>
        <v>RES - Reserved Placeholder</v>
      </c>
      <c r="R924" s="33" t="str">
        <f>IFERROR(VLOOKUP(PPE_PH1_CDDL[[#This Row],[RDMC Document Number]],[3]Docs!$B:$F,5,0),"No Placeholder Yet")</f>
        <v>Pending</v>
      </c>
      <c r="S924" s="137">
        <f t="shared" si="146"/>
        <v>0</v>
      </c>
      <c r="T924" s="162" t="s">
        <v>1119</v>
      </c>
      <c r="U924" s="39"/>
      <c r="V924" s="178"/>
      <c r="W924" s="39" t="s">
        <v>1310</v>
      </c>
      <c r="X924" s="39" t="s">
        <v>1438</v>
      </c>
      <c r="Y924" s="39"/>
      <c r="Z924" s="39"/>
      <c r="AA924" s="39"/>
      <c r="AB924" s="152" t="s">
        <v>3165</v>
      </c>
    </row>
    <row r="925" spans="1:28" ht="21.75" customHeight="1" x14ac:dyDescent="0.25">
      <c r="A925" s="37" t="s">
        <v>30</v>
      </c>
      <c r="B925" s="37" t="s">
        <v>31</v>
      </c>
      <c r="C925" s="39">
        <v>6200</v>
      </c>
      <c r="D925" s="39" t="s">
        <v>268</v>
      </c>
      <c r="E925" s="39" t="s">
        <v>1144</v>
      </c>
      <c r="F925" s="174" t="s">
        <v>50</v>
      </c>
      <c r="G925" s="162" t="s">
        <v>35</v>
      </c>
      <c r="H925" s="39" t="str">
        <f t="shared" si="127"/>
        <v>6105AK124-6200-MQAD-0004</v>
      </c>
      <c r="I925" s="39" t="str">
        <f t="shared" si="139"/>
        <v>Q24050972-03-6200-M-QAD-0004</v>
      </c>
      <c r="J925" s="162"/>
      <c r="K925" s="33" t="str">
        <f>VLOOKUP(C925,'PPE WBS Codes'!$E$3:$F$79,2,0)</f>
        <v>On-Site Power Supply and Transmission</v>
      </c>
      <c r="L925" s="162" t="s">
        <v>1326</v>
      </c>
      <c r="M925" s="162" t="s">
        <v>1437</v>
      </c>
      <c r="N925" s="33" t="str">
        <f t="shared" si="129"/>
        <v>On-Site Power Supply and Transmission - Fire Protection and Detection System for Main Consumer Sub Station Yard - Fabrication Inspection QC Pack (Incl. NDT)</v>
      </c>
      <c r="O925" s="175"/>
      <c r="P925" s="175"/>
      <c r="Q925" s="33" t="str">
        <f>IFERROR(VLOOKUP(PPE_PH1_CDDL[[#This Row],[RDMC Document Number]],[3]Docs!$B:$F,4,0),"No Placeholder Yet")</f>
        <v>RES - Reserved Placeholder</v>
      </c>
      <c r="R925" s="33" t="str">
        <f>IFERROR(VLOOKUP(PPE_PH1_CDDL[[#This Row],[RDMC Document Number]],[3]Docs!$B:$F,5,0),"No Placeholder Yet")</f>
        <v>Pending</v>
      </c>
      <c r="S925" s="137">
        <f t="shared" si="146"/>
        <v>0</v>
      </c>
      <c r="T925" s="162" t="s">
        <v>1119</v>
      </c>
      <c r="U925" s="162"/>
      <c r="V925" s="178"/>
      <c r="W925" s="39" t="s">
        <v>1310</v>
      </c>
      <c r="X925" s="162" t="s">
        <v>1438</v>
      </c>
      <c r="Y925" s="162"/>
      <c r="Z925" s="162"/>
      <c r="AA925" s="39"/>
      <c r="AB925" s="152" t="s">
        <v>3165</v>
      </c>
    </row>
    <row r="926" spans="1:28" ht="21.75" customHeight="1" x14ac:dyDescent="0.25">
      <c r="A926" s="37" t="s">
        <v>30</v>
      </c>
      <c r="B926" s="37" t="s">
        <v>31</v>
      </c>
      <c r="C926" s="39">
        <v>6200</v>
      </c>
      <c r="D926" s="39" t="s">
        <v>268</v>
      </c>
      <c r="E926" s="162" t="s">
        <v>1335</v>
      </c>
      <c r="F926" s="174" t="s">
        <v>34</v>
      </c>
      <c r="G926" s="162" t="s">
        <v>35</v>
      </c>
      <c r="H926" s="39" t="str">
        <f t="shared" si="127"/>
        <v>6105AK124-6200-MSHP-0001</v>
      </c>
      <c r="I926" s="39" t="str">
        <f t="shared" si="139"/>
        <v>Q24050972-03-6200-M-SHP-0001</v>
      </c>
      <c r="J926" s="162"/>
      <c r="K926" s="33" t="str">
        <f>VLOOKUP(C926,'PPE WBS Codes'!$E$3:$F$79,2,0)</f>
        <v>On-Site Power Supply and Transmission</v>
      </c>
      <c r="L926" s="162" t="s">
        <v>1267</v>
      </c>
      <c r="M926" s="162" t="s">
        <v>1439</v>
      </c>
      <c r="N926" s="33" t="str">
        <f t="shared" si="129"/>
        <v>On-Site Power Supply and Transmission - Pipe Racks and Supports for Main Consumer Sub Station Yard - Equipment Fabrication Drawings</v>
      </c>
      <c r="O926" s="175"/>
      <c r="P926" s="175"/>
      <c r="Q926" s="33" t="str">
        <f>IFERROR(VLOOKUP(PPE_PH1_CDDL[[#This Row],[RDMC Document Number]],[3]Docs!$B:$F,4,0),"No Placeholder Yet")</f>
        <v>RES - Reserved Placeholder</v>
      </c>
      <c r="R926" s="33" t="str">
        <f>IFERROR(VLOOKUP(PPE_PH1_CDDL[[#This Row],[RDMC Document Number]],[3]Docs!$B:$F,5,0),"No Placeholder Yet")</f>
        <v>Pending</v>
      </c>
      <c r="S926" s="137">
        <f t="shared" ref="S926" si="147">IF(AND(O926&lt;&gt;"",P926&lt;&gt;"",R926="Approved"),100%,
 IF(AND(O926&lt;&gt;"",P926&lt;&gt;""),66.67%,
 IF(O926&lt;&gt;"",33.33%,
 0)))</f>
        <v>0</v>
      </c>
      <c r="T926" s="162" t="s">
        <v>1119</v>
      </c>
      <c r="U926" s="162"/>
      <c r="V926" s="178"/>
      <c r="W926" s="39" t="s">
        <v>1310</v>
      </c>
      <c r="X926" s="162" t="s">
        <v>1440</v>
      </c>
      <c r="Y926" s="162"/>
      <c r="Z926" s="162"/>
      <c r="AA926" s="39"/>
      <c r="AB926" s="152" t="s">
        <v>3165</v>
      </c>
    </row>
    <row r="927" spans="1:28" ht="21.75" customHeight="1" x14ac:dyDescent="0.25">
      <c r="A927" s="37" t="s">
        <v>30</v>
      </c>
      <c r="B927" s="37" t="s">
        <v>31</v>
      </c>
      <c r="C927" s="39">
        <v>6200</v>
      </c>
      <c r="D927" s="39" t="s">
        <v>268</v>
      </c>
      <c r="E927" s="39" t="s">
        <v>1170</v>
      </c>
      <c r="F927" s="128" t="s">
        <v>34</v>
      </c>
      <c r="G927" s="39" t="s">
        <v>35</v>
      </c>
      <c r="H927" s="39" t="str">
        <f t="shared" si="127"/>
        <v>6105AK124-6200-MSPC-0001</v>
      </c>
      <c r="I927" s="39" t="str">
        <f t="shared" si="139"/>
        <v>Q24050972-03-6200-M-SPC-0001</v>
      </c>
      <c r="J927" s="39"/>
      <c r="K927" s="33" t="str">
        <f>VLOOKUP(C927,'PPE WBS Codes'!$E$3:$F$79,2,0)</f>
        <v>On-Site Power Supply and Transmission</v>
      </c>
      <c r="L927" s="39" t="s">
        <v>1254</v>
      </c>
      <c r="M927" s="39" t="s">
        <v>1441</v>
      </c>
      <c r="N927" s="33" t="str">
        <f t="shared" si="129"/>
        <v>On-Site Power Supply and Transmission - Main Consumer Sub Station Yard Underground Utility Piping - Manual Isolation Valve Design Specification</v>
      </c>
      <c r="O927" s="134"/>
      <c r="P927" s="134"/>
      <c r="Q927" s="33" t="str">
        <f>IFERROR(VLOOKUP(PPE_PH1_CDDL[[#This Row],[RDMC Document Number]],[3]Docs!$B:$F,4,0),"No Placeholder Yet")</f>
        <v>RES - Reserved Placeholder</v>
      </c>
      <c r="R927" s="33" t="str">
        <f>IFERROR(VLOOKUP(PPE_PH1_CDDL[[#This Row],[RDMC Document Number]],[3]Docs!$B:$F,5,0),"No Placeholder Yet")</f>
        <v>Pending</v>
      </c>
      <c r="S927" s="137">
        <f t="shared" ref="S927:S938" si="148">IF(AND(O927&lt;&gt;"",P927&lt;&gt;"",R927="Approved"),100%,
 IF(AND(O927&lt;&gt;"",P927&lt;&gt;""),66.67%,
 IF(O927&lt;&gt;"",33.33%,
 0)))</f>
        <v>0</v>
      </c>
      <c r="T927" s="162" t="s">
        <v>1119</v>
      </c>
      <c r="U927" s="39"/>
      <c r="V927" s="178"/>
      <c r="W927" s="39" t="s">
        <v>1310</v>
      </c>
      <c r="X927" s="39" t="s">
        <v>1442</v>
      </c>
      <c r="Y927" s="39"/>
      <c r="Z927" s="39"/>
      <c r="AA927" s="39"/>
      <c r="AB927" s="152" t="s">
        <v>3165</v>
      </c>
    </row>
    <row r="928" spans="1:28" ht="21.75" customHeight="1" x14ac:dyDescent="0.25">
      <c r="A928" s="37" t="s">
        <v>30</v>
      </c>
      <c r="B928" s="37" t="s">
        <v>31</v>
      </c>
      <c r="C928" s="39">
        <v>6200</v>
      </c>
      <c r="D928" s="39" t="s">
        <v>268</v>
      </c>
      <c r="E928" s="39" t="s">
        <v>1170</v>
      </c>
      <c r="F928" s="128" t="s">
        <v>50</v>
      </c>
      <c r="G928" s="39" t="s">
        <v>35</v>
      </c>
      <c r="H928" s="39" t="str">
        <f t="shared" si="127"/>
        <v>6105AK124-6200-MSPC-0004</v>
      </c>
      <c r="I928" s="39" t="str">
        <f t="shared" si="139"/>
        <v>Q24050972-03-6200-M-SPC-0004</v>
      </c>
      <c r="J928" s="39"/>
      <c r="K928" s="33" t="str">
        <f>VLOOKUP(C928,'PPE WBS Codes'!$E$3:$F$79,2,0)</f>
        <v>On-Site Power Supply and Transmission</v>
      </c>
      <c r="L928" s="39" t="s">
        <v>1254</v>
      </c>
      <c r="M928" s="39" t="s">
        <v>1443</v>
      </c>
      <c r="N928" s="33" t="str">
        <f t="shared" si="129"/>
        <v>On-Site Power Supply and Transmission - Main Consumer Sub Station Yard Underground Utility Piping - Gasket Schedule and Material Specification</v>
      </c>
      <c r="O928" s="134"/>
      <c r="P928" s="134"/>
      <c r="Q928" s="33" t="str">
        <f>IFERROR(VLOOKUP(PPE_PH1_CDDL[[#This Row],[RDMC Document Number]],[3]Docs!$B:$F,4,0),"No Placeholder Yet")</f>
        <v>RES - Reserved Placeholder</v>
      </c>
      <c r="R928" s="33" t="str">
        <f>IFERROR(VLOOKUP(PPE_PH1_CDDL[[#This Row],[RDMC Document Number]],[3]Docs!$B:$F,5,0),"No Placeholder Yet")</f>
        <v>Pending</v>
      </c>
      <c r="S928" s="137">
        <f t="shared" si="148"/>
        <v>0</v>
      </c>
      <c r="T928" s="162" t="s">
        <v>1119</v>
      </c>
      <c r="U928" s="39"/>
      <c r="V928" s="178"/>
      <c r="W928" s="39" t="s">
        <v>1310</v>
      </c>
      <c r="X928" s="39" t="s">
        <v>1443</v>
      </c>
      <c r="Y928" s="39"/>
      <c r="Z928" s="39"/>
      <c r="AA928" s="39"/>
      <c r="AB928" s="152" t="s">
        <v>3165</v>
      </c>
    </row>
    <row r="929" spans="1:28" ht="21.75" customHeight="1" x14ac:dyDescent="0.25">
      <c r="A929" s="37" t="s">
        <v>30</v>
      </c>
      <c r="B929" s="37" t="s">
        <v>31</v>
      </c>
      <c r="C929" s="39">
        <v>6200</v>
      </c>
      <c r="D929" s="39" t="s">
        <v>268</v>
      </c>
      <c r="E929" s="39" t="s">
        <v>1170</v>
      </c>
      <c r="F929" s="128" t="s">
        <v>101</v>
      </c>
      <c r="G929" s="39" t="s">
        <v>35</v>
      </c>
      <c r="H929" s="39" t="str">
        <f t="shared" si="127"/>
        <v>6105AK124-6200-MSPC-0005</v>
      </c>
      <c r="I929" s="39" t="str">
        <f t="shared" si="139"/>
        <v>Q24050972-03-6200-M-SPC-0005</v>
      </c>
      <c r="J929" s="39"/>
      <c r="K929" s="33" t="str">
        <f>VLOOKUP(C929,'PPE WBS Codes'!$E$3:$F$79,2,0)</f>
        <v>On-Site Power Supply and Transmission</v>
      </c>
      <c r="L929" s="39" t="s">
        <v>1280</v>
      </c>
      <c r="M929" s="39" t="s">
        <v>1444</v>
      </c>
      <c r="N929" s="33" t="str">
        <f t="shared" si="129"/>
        <v>On-Site Power Supply and Transmission - Collection Sump from Bunds for Main Consumer Sub Station Yard - Pump Design and Specifications</v>
      </c>
      <c r="O929" s="134"/>
      <c r="P929" s="134"/>
      <c r="Q929" s="33" t="str">
        <f>IFERROR(VLOOKUP(PPE_PH1_CDDL[[#This Row],[RDMC Document Number]],[3]Docs!$B:$F,4,0),"No Placeholder Yet")</f>
        <v>RES - Reserved Placeholder</v>
      </c>
      <c r="R929" s="33" t="str">
        <f>IFERROR(VLOOKUP(PPE_PH1_CDDL[[#This Row],[RDMC Document Number]],[3]Docs!$B:$F,5,0),"No Placeholder Yet")</f>
        <v>Pending</v>
      </c>
      <c r="S929" s="137">
        <f t="shared" si="148"/>
        <v>0</v>
      </c>
      <c r="T929" s="162" t="s">
        <v>1119</v>
      </c>
      <c r="U929" s="39"/>
      <c r="V929" s="178"/>
      <c r="W929" s="39" t="s">
        <v>1310</v>
      </c>
      <c r="X929" s="39" t="s">
        <v>1444</v>
      </c>
      <c r="Y929" s="39"/>
      <c r="Z929" s="39"/>
      <c r="AA929" s="39"/>
      <c r="AB929" s="152" t="s">
        <v>3165</v>
      </c>
    </row>
    <row r="930" spans="1:28" ht="21.75" customHeight="1" x14ac:dyDescent="0.25">
      <c r="A930" s="37" t="s">
        <v>30</v>
      </c>
      <c r="B930" s="37" t="s">
        <v>31</v>
      </c>
      <c r="C930" s="39">
        <v>6200</v>
      </c>
      <c r="D930" s="39" t="s">
        <v>268</v>
      </c>
      <c r="E930" s="39" t="s">
        <v>1170</v>
      </c>
      <c r="F930" s="128" t="s">
        <v>161</v>
      </c>
      <c r="G930" s="39" t="s">
        <v>35</v>
      </c>
      <c r="H930" s="39" t="str">
        <f t="shared" si="127"/>
        <v>6105AK124-6200-MSPC-0006</v>
      </c>
      <c r="I930" s="39" t="str">
        <f t="shared" si="139"/>
        <v>Q24050972-03-6200-M-SPC-0006</v>
      </c>
      <c r="J930" s="39"/>
      <c r="K930" s="33" t="str">
        <f>VLOOKUP(C930,'PPE WBS Codes'!$E$3:$F$79,2,0)</f>
        <v>On-Site Power Supply and Transmission</v>
      </c>
      <c r="L930" s="39" t="s">
        <v>1280</v>
      </c>
      <c r="M930" s="39" t="s">
        <v>1445</v>
      </c>
      <c r="N930" s="33" t="str">
        <f t="shared" si="129"/>
        <v>On-Site Power Supply and Transmission - Collection Sump from Bunds for Main Consumer Sub Station Yard - Lifting and Crawl Beam Design Specification</v>
      </c>
      <c r="O930" s="134"/>
      <c r="P930" s="134"/>
      <c r="Q930" s="33" t="str">
        <f>IFERROR(VLOOKUP(PPE_PH1_CDDL[[#This Row],[RDMC Document Number]],[3]Docs!$B:$F,4,0),"No Placeholder Yet")</f>
        <v>RES - Reserved Placeholder</v>
      </c>
      <c r="R930" s="33" t="str">
        <f>IFERROR(VLOOKUP(PPE_PH1_CDDL[[#This Row],[RDMC Document Number]],[3]Docs!$B:$F,5,0),"No Placeholder Yet")</f>
        <v>Pending</v>
      </c>
      <c r="S930" s="137">
        <f t="shared" si="148"/>
        <v>0</v>
      </c>
      <c r="T930" s="162" t="s">
        <v>1119</v>
      </c>
      <c r="U930" s="39"/>
      <c r="V930" s="178"/>
      <c r="W930" s="39" t="s">
        <v>1310</v>
      </c>
      <c r="X930" s="39" t="s">
        <v>1445</v>
      </c>
      <c r="Y930" s="39"/>
      <c r="Z930" s="39"/>
      <c r="AA930" s="39"/>
      <c r="AB930" s="152" t="s">
        <v>3165</v>
      </c>
    </row>
    <row r="931" spans="1:28" ht="21.75" customHeight="1" x14ac:dyDescent="0.25">
      <c r="A931" s="37" t="s">
        <v>30</v>
      </c>
      <c r="B931" s="37" t="s">
        <v>31</v>
      </c>
      <c r="C931" s="39">
        <v>6200</v>
      </c>
      <c r="D931" s="39" t="s">
        <v>268</v>
      </c>
      <c r="E931" s="39" t="s">
        <v>1170</v>
      </c>
      <c r="F931" s="128" t="s">
        <v>170</v>
      </c>
      <c r="G931" s="39" t="s">
        <v>35</v>
      </c>
      <c r="H931" s="39" t="str">
        <f t="shared" si="127"/>
        <v>6105AK124-6200-MSPC-0007</v>
      </c>
      <c r="I931" s="39" t="str">
        <f t="shared" si="139"/>
        <v>Q24050972-03-6200-M-SPC-0007</v>
      </c>
      <c r="J931" s="39"/>
      <c r="K931" s="33" t="str">
        <f>VLOOKUP(C931,'PPE WBS Codes'!$E$3:$F$79,2,0)</f>
        <v>On-Site Power Supply and Transmission</v>
      </c>
      <c r="L931" s="39" t="s">
        <v>1280</v>
      </c>
      <c r="M931" s="39" t="s">
        <v>1446</v>
      </c>
      <c r="N931" s="33" t="str">
        <f t="shared" si="129"/>
        <v>On-Site Power Supply and Transmission - Collection Sump from Bunds for Main Consumer Sub Station Yard - Material Selection and Verification Specification</v>
      </c>
      <c r="O931" s="134"/>
      <c r="P931" s="134"/>
      <c r="Q931" s="33" t="str">
        <f>IFERROR(VLOOKUP(PPE_PH1_CDDL[[#This Row],[RDMC Document Number]],[3]Docs!$B:$F,4,0),"No Placeholder Yet")</f>
        <v>RES - Reserved Placeholder</v>
      </c>
      <c r="R931" s="33" t="str">
        <f>IFERROR(VLOOKUP(PPE_PH1_CDDL[[#This Row],[RDMC Document Number]],[3]Docs!$B:$F,5,0),"No Placeholder Yet")</f>
        <v>Pending</v>
      </c>
      <c r="S931" s="137">
        <f t="shared" si="148"/>
        <v>0</v>
      </c>
      <c r="T931" s="162" t="s">
        <v>1119</v>
      </c>
      <c r="U931" s="39"/>
      <c r="V931" s="178"/>
      <c r="W931" s="39" t="s">
        <v>1310</v>
      </c>
      <c r="X931" s="39" t="s">
        <v>1446</v>
      </c>
      <c r="Y931" s="39"/>
      <c r="Z931" s="39"/>
      <c r="AA931" s="39"/>
      <c r="AB931" s="152" t="s">
        <v>3165</v>
      </c>
    </row>
    <row r="932" spans="1:28" ht="21.75" customHeight="1" x14ac:dyDescent="0.25">
      <c r="A932" s="37" t="s">
        <v>30</v>
      </c>
      <c r="B932" s="37" t="s">
        <v>31</v>
      </c>
      <c r="C932" s="39">
        <v>6200</v>
      </c>
      <c r="D932" s="39" t="s">
        <v>268</v>
      </c>
      <c r="E932" s="39" t="s">
        <v>1170</v>
      </c>
      <c r="F932" s="128" t="s">
        <v>108</v>
      </c>
      <c r="G932" s="39" t="s">
        <v>35</v>
      </c>
      <c r="H932" s="39" t="str">
        <f t="shared" si="127"/>
        <v>6105AK124-6200-MSPC-0008</v>
      </c>
      <c r="I932" s="39" t="str">
        <f t="shared" si="139"/>
        <v>Q24050972-03-6200-M-SPC-0008</v>
      </c>
      <c r="J932" s="39"/>
      <c r="K932" s="33" t="str">
        <f>VLOOKUP(C932,'PPE WBS Codes'!$E$3:$F$79,2,0)</f>
        <v>On-Site Power Supply and Transmission</v>
      </c>
      <c r="L932" s="39" t="s">
        <v>1280</v>
      </c>
      <c r="M932" s="39" t="s">
        <v>1447</v>
      </c>
      <c r="N932" s="33" t="str">
        <f t="shared" si="129"/>
        <v>On-Site Power Supply and Transmission - Collection Sump from Bunds for Main Consumer Sub Station Yard - Rotating Equipment Alignment Specifications</v>
      </c>
      <c r="O932" s="134"/>
      <c r="P932" s="134"/>
      <c r="Q932" s="33" t="str">
        <f>IFERROR(VLOOKUP(PPE_PH1_CDDL[[#This Row],[RDMC Document Number]],[3]Docs!$B:$F,4,0),"No Placeholder Yet")</f>
        <v>RES - Reserved Placeholder</v>
      </c>
      <c r="R932" s="33" t="str">
        <f>IFERROR(VLOOKUP(PPE_PH1_CDDL[[#This Row],[RDMC Document Number]],[3]Docs!$B:$F,5,0),"No Placeholder Yet")</f>
        <v>Pending</v>
      </c>
      <c r="S932" s="137">
        <f t="shared" si="148"/>
        <v>0</v>
      </c>
      <c r="T932" s="162" t="s">
        <v>1119</v>
      </c>
      <c r="U932" s="39"/>
      <c r="V932" s="178"/>
      <c r="W932" s="39" t="s">
        <v>1310</v>
      </c>
      <c r="X932" s="39" t="s">
        <v>1448</v>
      </c>
      <c r="Y932" s="39"/>
      <c r="Z932" s="39"/>
      <c r="AA932" s="39"/>
      <c r="AB932" s="152" t="s">
        <v>3165</v>
      </c>
    </row>
    <row r="933" spans="1:28" ht="21.75" customHeight="1" x14ac:dyDescent="0.25">
      <c r="A933" s="37" t="s">
        <v>30</v>
      </c>
      <c r="B933" s="37" t="s">
        <v>31</v>
      </c>
      <c r="C933" s="39">
        <v>6200</v>
      </c>
      <c r="D933" s="39" t="s">
        <v>268</v>
      </c>
      <c r="E933" s="39" t="s">
        <v>1170</v>
      </c>
      <c r="F933" s="128" t="s">
        <v>173</v>
      </c>
      <c r="G933" s="39" t="s">
        <v>35</v>
      </c>
      <c r="H933" s="39" t="str">
        <f t="shared" si="127"/>
        <v>6105AK124-6200-MSPC-0009</v>
      </c>
      <c r="I933" s="39" t="str">
        <f t="shared" si="139"/>
        <v>Q24050972-03-6200-M-SPC-0009</v>
      </c>
      <c r="J933" s="39"/>
      <c r="K933" s="33" t="str">
        <f>VLOOKUP(C933,'PPE WBS Codes'!$E$3:$F$79,2,0)</f>
        <v>On-Site Power Supply and Transmission</v>
      </c>
      <c r="L933" s="39" t="s">
        <v>1280</v>
      </c>
      <c r="M933" s="39" t="s">
        <v>1449</v>
      </c>
      <c r="N933" s="33" t="str">
        <f t="shared" si="129"/>
        <v>On-Site Power Supply and Transmission - Collection Sump from Bunds for Main Consumer Sub Station Yard - Drive Coupling and Connector Design Specification</v>
      </c>
      <c r="O933" s="134"/>
      <c r="P933" s="134"/>
      <c r="Q933" s="33" t="str">
        <f>IFERROR(VLOOKUP(PPE_PH1_CDDL[[#This Row],[RDMC Document Number]],[3]Docs!$B:$F,4,0),"No Placeholder Yet")</f>
        <v>RES - Reserved Placeholder</v>
      </c>
      <c r="R933" s="33" t="str">
        <f>IFERROR(VLOOKUP(PPE_PH1_CDDL[[#This Row],[RDMC Document Number]],[3]Docs!$B:$F,5,0),"No Placeholder Yet")</f>
        <v>Pending</v>
      </c>
      <c r="S933" s="137">
        <f t="shared" si="148"/>
        <v>0</v>
      </c>
      <c r="T933" s="162" t="s">
        <v>1119</v>
      </c>
      <c r="U933" s="39"/>
      <c r="V933" s="178"/>
      <c r="W933" s="39" t="s">
        <v>1310</v>
      </c>
      <c r="X933" s="39" t="s">
        <v>1449</v>
      </c>
      <c r="Y933" s="39"/>
      <c r="Z933" s="39"/>
      <c r="AA933" s="39"/>
      <c r="AB933" s="152" t="s">
        <v>3165</v>
      </c>
    </row>
    <row r="934" spans="1:28" ht="21.75" customHeight="1" x14ac:dyDescent="0.25">
      <c r="A934" s="37" t="s">
        <v>30</v>
      </c>
      <c r="B934" s="37" t="s">
        <v>31</v>
      </c>
      <c r="C934" s="39">
        <v>6200</v>
      </c>
      <c r="D934" s="39" t="s">
        <v>268</v>
      </c>
      <c r="E934" s="39" t="s">
        <v>1170</v>
      </c>
      <c r="F934" s="128" t="s">
        <v>184</v>
      </c>
      <c r="G934" s="39" t="s">
        <v>35</v>
      </c>
      <c r="H934" s="39" t="str">
        <f t="shared" si="127"/>
        <v>6105AK124-6200-MSPC-0010</v>
      </c>
      <c r="I934" s="39" t="str">
        <f t="shared" si="139"/>
        <v>Q24050972-03-6200-M-SPC-0010</v>
      </c>
      <c r="J934" s="39"/>
      <c r="K934" s="33" t="str">
        <f>VLOOKUP(C934,'PPE WBS Codes'!$E$3:$F$79,2,0)</f>
        <v>On-Site Power Supply and Transmission</v>
      </c>
      <c r="L934" s="39" t="s">
        <v>1282</v>
      </c>
      <c r="M934" s="39" t="s">
        <v>1446</v>
      </c>
      <c r="N934" s="33" t="str">
        <f t="shared" si="129"/>
        <v>On-Site Power Supply and Transmission - Cable Racks and Trays for Main Consumer Sub Station Yard - Material Selection and Verification Specification</v>
      </c>
      <c r="O934" s="134"/>
      <c r="P934" s="134"/>
      <c r="Q934" s="33" t="str">
        <f>IFERROR(VLOOKUP(PPE_PH1_CDDL[[#This Row],[RDMC Document Number]],[3]Docs!$B:$F,4,0),"No Placeholder Yet")</f>
        <v>RES - Reserved Placeholder</v>
      </c>
      <c r="R934" s="33" t="str">
        <f>IFERROR(VLOOKUP(PPE_PH1_CDDL[[#This Row],[RDMC Document Number]],[3]Docs!$B:$F,5,0),"No Placeholder Yet")</f>
        <v>Pending</v>
      </c>
      <c r="S934" s="137">
        <f t="shared" si="148"/>
        <v>0</v>
      </c>
      <c r="T934" s="162" t="s">
        <v>1119</v>
      </c>
      <c r="U934" s="39"/>
      <c r="V934" s="178"/>
      <c r="W934" s="39" t="s">
        <v>1310</v>
      </c>
      <c r="X934" s="39" t="s">
        <v>1446</v>
      </c>
      <c r="Y934" s="39"/>
      <c r="Z934" s="39"/>
      <c r="AA934" s="39"/>
      <c r="AB934" s="152" t="s">
        <v>3165</v>
      </c>
    </row>
    <row r="935" spans="1:28" ht="21.75" customHeight="1" x14ac:dyDescent="0.25">
      <c r="A935" s="37" t="s">
        <v>30</v>
      </c>
      <c r="B935" s="37" t="s">
        <v>31</v>
      </c>
      <c r="C935" s="39">
        <v>6200</v>
      </c>
      <c r="D935" s="39" t="s">
        <v>268</v>
      </c>
      <c r="E935" s="39" t="s">
        <v>1170</v>
      </c>
      <c r="F935" s="128" t="s">
        <v>187</v>
      </c>
      <c r="G935" s="39" t="s">
        <v>35</v>
      </c>
      <c r="H935" s="39" t="str">
        <f t="shared" si="127"/>
        <v>6105AK124-6200-MSPC-0011</v>
      </c>
      <c r="I935" s="39" t="str">
        <f t="shared" si="139"/>
        <v>Q24050972-03-6200-M-SPC-0011</v>
      </c>
      <c r="J935" s="39"/>
      <c r="K935" s="33" t="str">
        <f>VLOOKUP(C935,'PPE WBS Codes'!$E$3:$F$79,2,0)</f>
        <v>On-Site Power Supply and Transmission</v>
      </c>
      <c r="L935" s="39" t="s">
        <v>1255</v>
      </c>
      <c r="M935" s="39" t="s">
        <v>1441</v>
      </c>
      <c r="N935" s="33" t="str">
        <f t="shared" si="129"/>
        <v>On-Site Power Supply and Transmission -  Control Room and Ablution Facilities for Main Consumer Sub Station Yard - Manual Isolation Valve Design Specification</v>
      </c>
      <c r="O935" s="134"/>
      <c r="P935" s="134"/>
      <c r="Q935" s="33" t="str">
        <f>IFERROR(VLOOKUP(PPE_PH1_CDDL[[#This Row],[RDMC Document Number]],[3]Docs!$B:$F,4,0),"No Placeholder Yet")</f>
        <v>RES - Reserved Placeholder</v>
      </c>
      <c r="R935" s="33" t="str">
        <f>IFERROR(VLOOKUP(PPE_PH1_CDDL[[#This Row],[RDMC Document Number]],[3]Docs!$B:$F,5,0),"No Placeholder Yet")</f>
        <v>Pending</v>
      </c>
      <c r="S935" s="137">
        <f t="shared" si="148"/>
        <v>0</v>
      </c>
      <c r="T935" s="162" t="s">
        <v>1119</v>
      </c>
      <c r="U935" s="39"/>
      <c r="V935" s="178"/>
      <c r="W935" s="39" t="s">
        <v>1310</v>
      </c>
      <c r="X935" s="39" t="s">
        <v>1450</v>
      </c>
      <c r="Y935" s="39"/>
      <c r="Z935" s="39"/>
      <c r="AA935" s="39"/>
      <c r="AB935" s="152" t="s">
        <v>3165</v>
      </c>
    </row>
    <row r="936" spans="1:28" ht="21.75" customHeight="1" x14ac:dyDescent="0.25">
      <c r="A936" s="37" t="s">
        <v>30</v>
      </c>
      <c r="B936" s="37" t="s">
        <v>31</v>
      </c>
      <c r="C936" s="39">
        <v>6200</v>
      </c>
      <c r="D936" s="39" t="s">
        <v>268</v>
      </c>
      <c r="E936" s="39" t="s">
        <v>1170</v>
      </c>
      <c r="F936" s="128" t="s">
        <v>217</v>
      </c>
      <c r="G936" s="39" t="s">
        <v>35</v>
      </c>
      <c r="H936" s="39" t="str">
        <f t="shared" si="127"/>
        <v>6105AK124-6200-MSPC-0014</v>
      </c>
      <c r="I936" s="39" t="str">
        <f t="shared" si="139"/>
        <v>Q24050972-03-6200-M-SPC-0014</v>
      </c>
      <c r="J936" s="39"/>
      <c r="K936" s="33" t="str">
        <f>VLOOKUP(C936,'PPE WBS Codes'!$E$3:$F$79,2,0)</f>
        <v>On-Site Power Supply and Transmission</v>
      </c>
      <c r="L936" s="39" t="s">
        <v>1255</v>
      </c>
      <c r="M936" s="39" t="s">
        <v>1443</v>
      </c>
      <c r="N936" s="33" t="str">
        <f t="shared" si="129"/>
        <v>On-Site Power Supply and Transmission -  Control Room and Ablution Facilities for Main Consumer Sub Station Yard - Gasket Schedule and Material Specification</v>
      </c>
      <c r="O936" s="134"/>
      <c r="P936" s="134"/>
      <c r="Q936" s="33" t="str">
        <f>IFERROR(VLOOKUP(PPE_PH1_CDDL[[#This Row],[RDMC Document Number]],[3]Docs!$B:$F,4,0),"No Placeholder Yet")</f>
        <v>RES - Reserved Placeholder</v>
      </c>
      <c r="R936" s="33" t="str">
        <f>IFERROR(VLOOKUP(PPE_PH1_CDDL[[#This Row],[RDMC Document Number]],[3]Docs!$B:$F,5,0),"No Placeholder Yet")</f>
        <v>Pending</v>
      </c>
      <c r="S936" s="137">
        <f t="shared" si="148"/>
        <v>0</v>
      </c>
      <c r="T936" s="162" t="s">
        <v>1119</v>
      </c>
      <c r="U936" s="39"/>
      <c r="V936" s="178"/>
      <c r="W936" s="39" t="s">
        <v>1310</v>
      </c>
      <c r="X936" s="39" t="s">
        <v>1443</v>
      </c>
      <c r="Y936" s="39"/>
      <c r="Z936" s="39"/>
      <c r="AA936" s="39"/>
      <c r="AB936" s="152" t="s">
        <v>3165</v>
      </c>
    </row>
    <row r="937" spans="1:28" ht="21.75" customHeight="1" x14ac:dyDescent="0.25">
      <c r="A937" s="37" t="s">
        <v>30</v>
      </c>
      <c r="B937" s="37" t="s">
        <v>31</v>
      </c>
      <c r="C937" s="39">
        <v>6200</v>
      </c>
      <c r="D937" s="39" t="s">
        <v>268</v>
      </c>
      <c r="E937" s="39" t="s">
        <v>1170</v>
      </c>
      <c r="F937" s="128" t="s">
        <v>219</v>
      </c>
      <c r="G937" s="39" t="s">
        <v>35</v>
      </c>
      <c r="H937" s="39" t="str">
        <f t="shared" si="127"/>
        <v>6105AK124-6200-MSPC-0015</v>
      </c>
      <c r="I937" s="39" t="str">
        <f t="shared" si="139"/>
        <v>Q24050972-03-6200-M-SPC-0015</v>
      </c>
      <c r="J937" s="39"/>
      <c r="K937" s="33" t="str">
        <f>VLOOKUP(C937,'PPE WBS Codes'!$E$3:$F$79,2,0)</f>
        <v>On-Site Power Supply and Transmission</v>
      </c>
      <c r="L937" s="39" t="s">
        <v>1326</v>
      </c>
      <c r="M937" s="39" t="s">
        <v>1446</v>
      </c>
      <c r="N937" s="33" t="str">
        <f t="shared" si="129"/>
        <v>On-Site Power Supply and Transmission - Fire Protection and Detection System for Main Consumer Sub Station Yard - Material Selection and Verification Specification</v>
      </c>
      <c r="O937" s="134"/>
      <c r="P937" s="134"/>
      <c r="Q937" s="33" t="str">
        <f>IFERROR(VLOOKUP(PPE_PH1_CDDL[[#This Row],[RDMC Document Number]],[3]Docs!$B:$F,4,0),"No Placeholder Yet")</f>
        <v>RES - Reserved Placeholder</v>
      </c>
      <c r="R937" s="33" t="str">
        <f>IFERROR(VLOOKUP(PPE_PH1_CDDL[[#This Row],[RDMC Document Number]],[3]Docs!$B:$F,5,0),"No Placeholder Yet")</f>
        <v>Pending</v>
      </c>
      <c r="S937" s="137">
        <f t="shared" si="148"/>
        <v>0</v>
      </c>
      <c r="T937" s="162" t="s">
        <v>1119</v>
      </c>
      <c r="U937" s="39"/>
      <c r="V937" s="178"/>
      <c r="W937" s="39" t="s">
        <v>1310</v>
      </c>
      <c r="X937" s="39" t="s">
        <v>1446</v>
      </c>
      <c r="Y937" s="39"/>
      <c r="Z937" s="39"/>
      <c r="AA937" s="39"/>
      <c r="AB937" s="152" t="s">
        <v>3165</v>
      </c>
    </row>
    <row r="938" spans="1:28" ht="21.75" customHeight="1" x14ac:dyDescent="0.25">
      <c r="A938" s="37" t="s">
        <v>30</v>
      </c>
      <c r="B938" s="37" t="s">
        <v>31</v>
      </c>
      <c r="C938" s="39">
        <v>6200</v>
      </c>
      <c r="D938" s="39" t="s">
        <v>268</v>
      </c>
      <c r="E938" s="39" t="s">
        <v>1170</v>
      </c>
      <c r="F938" s="174" t="s">
        <v>88</v>
      </c>
      <c r="G938" s="162" t="s">
        <v>35</v>
      </c>
      <c r="H938" s="39" t="str">
        <f t="shared" ref="H938:H1001" si="149">A938&amp;B938&amp;"-"&amp;C938&amp;"-"&amp;D938&amp;E938&amp;"-"&amp;F938</f>
        <v>6105AK124-6200-MSPC-0016</v>
      </c>
      <c r="I938" s="39" t="str">
        <f t="shared" si="139"/>
        <v>Q24050972-03-6200-M-SPC-0016</v>
      </c>
      <c r="J938" s="162"/>
      <c r="K938" s="33" t="str">
        <f>VLOOKUP(C938,'PPE WBS Codes'!$E$3:$F$79,2,0)</f>
        <v>On-Site Power Supply and Transmission</v>
      </c>
      <c r="L938" s="162" t="s">
        <v>1326</v>
      </c>
      <c r="M938" s="162" t="s">
        <v>1443</v>
      </c>
      <c r="N938" s="33" t="str">
        <f t="shared" si="129"/>
        <v>On-Site Power Supply and Transmission - Fire Protection and Detection System for Main Consumer Sub Station Yard - Gasket Schedule and Material Specification</v>
      </c>
      <c r="O938" s="175"/>
      <c r="P938" s="175"/>
      <c r="Q938" s="33" t="str">
        <f>IFERROR(VLOOKUP(PPE_PH1_CDDL[[#This Row],[RDMC Document Number]],[3]Docs!$B:$F,4,0),"No Placeholder Yet")</f>
        <v>RES - Reserved Placeholder</v>
      </c>
      <c r="R938" s="33" t="str">
        <f>IFERROR(VLOOKUP(PPE_PH1_CDDL[[#This Row],[RDMC Document Number]],[3]Docs!$B:$F,5,0),"No Placeholder Yet")</f>
        <v>Pending</v>
      </c>
      <c r="S938" s="137">
        <f t="shared" si="148"/>
        <v>0</v>
      </c>
      <c r="T938" s="162" t="s">
        <v>1119</v>
      </c>
      <c r="U938" s="162"/>
      <c r="V938" s="178"/>
      <c r="W938" s="39" t="s">
        <v>1310</v>
      </c>
      <c r="X938" s="162" t="s">
        <v>1443</v>
      </c>
      <c r="Y938" s="162"/>
      <c r="Z938" s="162"/>
      <c r="AA938" s="39"/>
      <c r="AB938" s="152" t="s">
        <v>3165</v>
      </c>
    </row>
    <row r="939" spans="1:28" ht="21.75" customHeight="1" x14ac:dyDescent="0.25">
      <c r="A939" s="37" t="s">
        <v>30</v>
      </c>
      <c r="B939" s="37" t="s">
        <v>31</v>
      </c>
      <c r="C939" s="39">
        <v>6200</v>
      </c>
      <c r="D939" s="39" t="s">
        <v>268</v>
      </c>
      <c r="E939" s="162" t="s">
        <v>700</v>
      </c>
      <c r="F939" s="174" t="s">
        <v>34</v>
      </c>
      <c r="G939" s="162" t="s">
        <v>35</v>
      </c>
      <c r="H939" s="39" t="str">
        <f t="shared" si="149"/>
        <v>6105AK124-6200-MSTD-0001</v>
      </c>
      <c r="I939" s="39" t="str">
        <f t="shared" si="139"/>
        <v>Q24050972-03-6200-M-STD-0001</v>
      </c>
      <c r="J939" s="162"/>
      <c r="K939" s="33" t="str">
        <f>VLOOKUP(C939,'PPE WBS Codes'!$E$3:$F$79,2,0)</f>
        <v>On-Site Power Supply and Transmission</v>
      </c>
      <c r="L939" s="162" t="s">
        <v>1280</v>
      </c>
      <c r="M939" s="162" t="s">
        <v>1451</v>
      </c>
      <c r="N939" s="33" t="str">
        <f t="shared" si="129"/>
        <v>On-Site Power Supply and Transmission - Collection Sump from Bunds for Main Consumer Sub Station Yard - Diesel Fuel Handling and Storage Design</v>
      </c>
      <c r="O939" s="175"/>
      <c r="P939" s="175"/>
      <c r="Q939" s="33" t="str">
        <f>IFERROR(VLOOKUP(PPE_PH1_CDDL[[#This Row],[RDMC Document Number]],[3]Docs!$B:$F,4,0),"No Placeholder Yet")</f>
        <v>RES - Reserved Placeholder</v>
      </c>
      <c r="R939" s="33" t="str">
        <f>IFERROR(VLOOKUP(PPE_PH1_CDDL[[#This Row],[RDMC Document Number]],[3]Docs!$B:$F,5,0),"No Placeholder Yet")</f>
        <v>Pending</v>
      </c>
      <c r="S939" s="137">
        <f t="shared" ref="S939" si="150">IF(AND(O939&lt;&gt;"",P939&lt;&gt;"",R939="Approved"),100%,
 IF(AND(O939&lt;&gt;"",P939&lt;&gt;""),66.67%,
 IF(O939&lt;&gt;"",33.33%,
 0)))</f>
        <v>0</v>
      </c>
      <c r="T939" s="162" t="s">
        <v>1119</v>
      </c>
      <c r="U939" s="162"/>
      <c r="V939" s="178"/>
      <c r="W939" s="39" t="s">
        <v>1310</v>
      </c>
      <c r="X939" s="162" t="s">
        <v>1452</v>
      </c>
      <c r="Y939" s="162"/>
      <c r="Z939" s="162"/>
      <c r="AA939" s="39"/>
      <c r="AB939" s="152" t="s">
        <v>3165</v>
      </c>
    </row>
    <row r="940" spans="1:28" ht="21.75" customHeight="1" x14ac:dyDescent="0.25">
      <c r="A940" s="37" t="s">
        <v>30</v>
      </c>
      <c r="B940" s="37" t="s">
        <v>31</v>
      </c>
      <c r="C940" s="39">
        <v>6200</v>
      </c>
      <c r="D940" s="39" t="s">
        <v>1453</v>
      </c>
      <c r="E940" s="39" t="s">
        <v>638</v>
      </c>
      <c r="F940" s="128" t="s">
        <v>34</v>
      </c>
      <c r="G940" s="39" t="s">
        <v>35</v>
      </c>
      <c r="H940" s="39" t="str">
        <f t="shared" si="149"/>
        <v>6105AK124-6200-TRPT-0001</v>
      </c>
      <c r="I940" s="39" t="str">
        <f t="shared" si="139"/>
        <v>Q24050972-03-6200-T-RPT-0001</v>
      </c>
      <c r="J940" s="39"/>
      <c r="K940" s="33" t="str">
        <f>VLOOKUP(C940,'PPE WBS Codes'!$E$3:$F$79,2,0)</f>
        <v>On-Site Power Supply and Transmission</v>
      </c>
      <c r="L940" s="39" t="s">
        <v>1287</v>
      </c>
      <c r="M940" s="39" t="s">
        <v>1454</v>
      </c>
      <c r="N940" s="33" t="str">
        <f t="shared" ref="N940:N1003" si="151">K940&amp;" - "&amp;L940&amp;" - "&amp;M940</f>
        <v>On-Site Power Supply and Transmission - Terrace Roads and Access-ways for Main Consumer SS - Site Surveying &amp; Geotechnical Report</v>
      </c>
      <c r="O940" s="134"/>
      <c r="P940" s="134"/>
      <c r="Q940" s="33" t="str">
        <f>IFERROR(VLOOKUP(PPE_PH1_CDDL[[#This Row],[RDMC Document Number]],[3]Docs!$B:$F,4,0),"No Placeholder Yet")</f>
        <v>RES - Reserved Placeholder</v>
      </c>
      <c r="R940" s="33" t="str">
        <f>IFERROR(VLOOKUP(PPE_PH1_CDDL[[#This Row],[RDMC Document Number]],[3]Docs!$B:$F,5,0),"No Placeholder Yet")</f>
        <v>Pending</v>
      </c>
      <c r="S940" s="137">
        <f t="shared" ref="S940:S945" si="152">IF(AND(O940&lt;&gt;"",P940&lt;&gt;"",R940="Approved"),100%,
 IF(AND(O940&lt;&gt;"",P940&lt;&gt;""),66.67%,
 IF(O940&lt;&gt;"",33.33%,
 0)))</f>
        <v>0</v>
      </c>
      <c r="T940" s="162" t="s">
        <v>1119</v>
      </c>
      <c r="U940" s="39"/>
      <c r="V940" s="178"/>
      <c r="W940" s="39" t="s">
        <v>1291</v>
      </c>
      <c r="X940" s="39" t="s">
        <v>1454</v>
      </c>
      <c r="Y940" s="39"/>
      <c r="Z940" s="39"/>
      <c r="AA940" s="39"/>
      <c r="AB940" s="152" t="s">
        <v>3165</v>
      </c>
    </row>
    <row r="941" spans="1:28" ht="21.75" customHeight="1" x14ac:dyDescent="0.25">
      <c r="A941" s="37" t="s">
        <v>30</v>
      </c>
      <c r="B941" s="37" t="s">
        <v>31</v>
      </c>
      <c r="C941" s="39">
        <v>6200</v>
      </c>
      <c r="D941" s="39" t="s">
        <v>1453</v>
      </c>
      <c r="E941" s="39" t="s">
        <v>638</v>
      </c>
      <c r="F941" s="128" t="s">
        <v>46</v>
      </c>
      <c r="G941" s="39" t="s">
        <v>35</v>
      </c>
      <c r="H941" s="39" t="str">
        <f t="shared" si="149"/>
        <v>6105AK124-6200-TRPT-0002</v>
      </c>
      <c r="I941" s="39" t="str">
        <f t="shared" si="139"/>
        <v>Q24050972-03-6200-T-RPT-0002</v>
      </c>
      <c r="J941" s="39"/>
      <c r="K941" s="33" t="str">
        <f>VLOOKUP(C941,'PPE WBS Codes'!$E$3:$F$79,2,0)</f>
        <v>On-Site Power Supply and Transmission</v>
      </c>
      <c r="L941" s="39" t="s">
        <v>1251</v>
      </c>
      <c r="M941" s="39" t="s">
        <v>1454</v>
      </c>
      <c r="N941" s="33" t="str">
        <f t="shared" si="151"/>
        <v>On-Site Power Supply and Transmission - Main Consumer Sub Station Yard Stormwater Drainage - Site Surveying &amp; Geotechnical Report</v>
      </c>
      <c r="O941" s="134"/>
      <c r="P941" s="134"/>
      <c r="Q941" s="33" t="str">
        <f>IFERROR(VLOOKUP(PPE_PH1_CDDL[[#This Row],[RDMC Document Number]],[3]Docs!$B:$F,4,0),"No Placeholder Yet")</f>
        <v>RES - Reserved Placeholder</v>
      </c>
      <c r="R941" s="33" t="str">
        <f>IFERROR(VLOOKUP(PPE_PH1_CDDL[[#This Row],[RDMC Document Number]],[3]Docs!$B:$F,5,0),"No Placeholder Yet")</f>
        <v>Pending</v>
      </c>
      <c r="S941" s="137">
        <f t="shared" si="152"/>
        <v>0</v>
      </c>
      <c r="T941" s="162" t="s">
        <v>1119</v>
      </c>
      <c r="U941" s="39"/>
      <c r="V941" s="178"/>
      <c r="W941" s="39" t="s">
        <v>1310</v>
      </c>
      <c r="X941" s="39" t="s">
        <v>1454</v>
      </c>
      <c r="Y941" s="39"/>
      <c r="Z941" s="39"/>
      <c r="AA941" s="39"/>
      <c r="AB941" s="152" t="s">
        <v>3165</v>
      </c>
    </row>
    <row r="942" spans="1:28" ht="21.75" customHeight="1" x14ac:dyDescent="0.25">
      <c r="A942" s="37" t="s">
        <v>30</v>
      </c>
      <c r="B942" s="37" t="s">
        <v>31</v>
      </c>
      <c r="C942" s="39">
        <v>6200</v>
      </c>
      <c r="D942" s="39" t="s">
        <v>1453</v>
      </c>
      <c r="E942" s="39" t="s">
        <v>638</v>
      </c>
      <c r="F942" s="128" t="s">
        <v>48</v>
      </c>
      <c r="G942" s="39" t="s">
        <v>35</v>
      </c>
      <c r="H942" s="39" t="str">
        <f t="shared" si="149"/>
        <v>6105AK124-6200-TRPT-0003</v>
      </c>
      <c r="I942" s="39" t="str">
        <f t="shared" si="139"/>
        <v>Q24050972-03-6200-T-RPT-0003</v>
      </c>
      <c r="J942" s="39"/>
      <c r="K942" s="33" t="str">
        <f>VLOOKUP(C942,'PPE WBS Codes'!$E$3:$F$79,2,0)</f>
        <v>On-Site Power Supply and Transmission</v>
      </c>
      <c r="L942" s="39" t="s">
        <v>1254</v>
      </c>
      <c r="M942" s="39" t="s">
        <v>1454</v>
      </c>
      <c r="N942" s="33" t="str">
        <f t="shared" si="151"/>
        <v>On-Site Power Supply and Transmission - Main Consumer Sub Station Yard Underground Utility Piping - Site Surveying &amp; Geotechnical Report</v>
      </c>
      <c r="O942" s="134"/>
      <c r="P942" s="134"/>
      <c r="Q942" s="33" t="str">
        <f>IFERROR(VLOOKUP(PPE_PH1_CDDL[[#This Row],[RDMC Document Number]],[3]Docs!$B:$F,4,0),"No Placeholder Yet")</f>
        <v>RES - Reserved Placeholder</v>
      </c>
      <c r="R942" s="33" t="str">
        <f>IFERROR(VLOOKUP(PPE_PH1_CDDL[[#This Row],[RDMC Document Number]],[3]Docs!$B:$F,5,0),"No Placeholder Yet")</f>
        <v>Pending</v>
      </c>
      <c r="S942" s="137">
        <f t="shared" si="152"/>
        <v>0</v>
      </c>
      <c r="T942" s="162" t="s">
        <v>1119</v>
      </c>
      <c r="U942" s="39"/>
      <c r="V942" s="178"/>
      <c r="W942" s="39" t="s">
        <v>1310</v>
      </c>
      <c r="X942" s="39" t="s">
        <v>1454</v>
      </c>
      <c r="Y942" s="39"/>
      <c r="Z942" s="39"/>
      <c r="AA942" s="39"/>
      <c r="AB942" s="152" t="s">
        <v>3165</v>
      </c>
    </row>
    <row r="943" spans="1:28" ht="21.75" customHeight="1" x14ac:dyDescent="0.25">
      <c r="A943" s="37" t="s">
        <v>30</v>
      </c>
      <c r="B943" s="37" t="s">
        <v>31</v>
      </c>
      <c r="C943" s="39">
        <v>6200</v>
      </c>
      <c r="D943" s="39" t="s">
        <v>1453</v>
      </c>
      <c r="E943" s="39" t="s">
        <v>638</v>
      </c>
      <c r="F943" s="128" t="s">
        <v>50</v>
      </c>
      <c r="G943" s="39" t="s">
        <v>35</v>
      </c>
      <c r="H943" s="39" t="str">
        <f t="shared" si="149"/>
        <v>6105AK124-6200-TRPT-0004</v>
      </c>
      <c r="I943" s="39" t="str">
        <f t="shared" si="139"/>
        <v>Q24050972-03-6200-T-RPT-0004</v>
      </c>
      <c r="J943" s="39"/>
      <c r="K943" s="33" t="str">
        <f>VLOOKUP(C943,'PPE WBS Codes'!$E$3:$F$79,2,0)</f>
        <v>On-Site Power Supply and Transmission</v>
      </c>
      <c r="L943" s="39" t="s">
        <v>1280</v>
      </c>
      <c r="M943" s="39" t="s">
        <v>1454</v>
      </c>
      <c r="N943" s="33" t="str">
        <f t="shared" si="151"/>
        <v>On-Site Power Supply and Transmission - Collection Sump from Bunds for Main Consumer Sub Station Yard - Site Surveying &amp; Geotechnical Report</v>
      </c>
      <c r="O943" s="134"/>
      <c r="P943" s="134"/>
      <c r="Q943" s="33" t="str">
        <f>IFERROR(VLOOKUP(PPE_PH1_CDDL[[#This Row],[RDMC Document Number]],[3]Docs!$B:$F,4,0),"No Placeholder Yet")</f>
        <v>RES - Reserved Placeholder</v>
      </c>
      <c r="R943" s="33" t="str">
        <f>IFERROR(VLOOKUP(PPE_PH1_CDDL[[#This Row],[RDMC Document Number]],[3]Docs!$B:$F,5,0),"No Placeholder Yet")</f>
        <v>Pending</v>
      </c>
      <c r="S943" s="137">
        <f t="shared" si="152"/>
        <v>0</v>
      </c>
      <c r="T943" s="162" t="s">
        <v>1119</v>
      </c>
      <c r="U943" s="39"/>
      <c r="V943" s="178"/>
      <c r="W943" s="39" t="s">
        <v>1310</v>
      </c>
      <c r="X943" s="39" t="s">
        <v>1454</v>
      </c>
      <c r="Y943" s="39"/>
      <c r="Z943" s="39"/>
      <c r="AA943" s="39"/>
      <c r="AB943" s="152" t="s">
        <v>3165</v>
      </c>
    </row>
    <row r="944" spans="1:28" ht="21.75" customHeight="1" x14ac:dyDescent="0.25">
      <c r="A944" s="37" t="s">
        <v>30</v>
      </c>
      <c r="B944" s="37" t="s">
        <v>31</v>
      </c>
      <c r="C944" s="39">
        <v>6200</v>
      </c>
      <c r="D944" s="39" t="s">
        <v>1453</v>
      </c>
      <c r="E944" s="39" t="s">
        <v>638</v>
      </c>
      <c r="F944" s="128" t="s">
        <v>101</v>
      </c>
      <c r="G944" s="39" t="s">
        <v>35</v>
      </c>
      <c r="H944" s="39" t="str">
        <f t="shared" si="149"/>
        <v>6105AK124-6200-TRPT-0005</v>
      </c>
      <c r="I944" s="39" t="str">
        <f t="shared" si="139"/>
        <v>Q24050972-03-6200-T-RPT-0005</v>
      </c>
      <c r="J944" s="39"/>
      <c r="K944" s="33" t="str">
        <f>VLOOKUP(C944,'PPE WBS Codes'!$E$3:$F$79,2,0)</f>
        <v>On-Site Power Supply and Transmission</v>
      </c>
      <c r="L944" s="39" t="s">
        <v>1284</v>
      </c>
      <c r="M944" s="39" t="s">
        <v>1454</v>
      </c>
      <c r="N944" s="33" t="str">
        <f t="shared" si="151"/>
        <v>On-Site Power Supply and Transmission - Perimeter Fencing and Access Control for Main Consumer Sub Station Yard - Site Surveying &amp; Geotechnical Report</v>
      </c>
      <c r="O944" s="134"/>
      <c r="P944" s="134"/>
      <c r="Q944" s="33" t="str">
        <f>IFERROR(VLOOKUP(PPE_PH1_CDDL[[#This Row],[RDMC Document Number]],[3]Docs!$B:$F,4,0),"No Placeholder Yet")</f>
        <v>RES - Reserved Placeholder</v>
      </c>
      <c r="R944" s="33" t="str">
        <f>IFERROR(VLOOKUP(PPE_PH1_CDDL[[#This Row],[RDMC Document Number]],[3]Docs!$B:$F,5,0),"No Placeholder Yet")</f>
        <v>Pending</v>
      </c>
      <c r="S944" s="137">
        <f t="shared" si="152"/>
        <v>0</v>
      </c>
      <c r="T944" s="162" t="s">
        <v>1119</v>
      </c>
      <c r="U944" s="39"/>
      <c r="V944" s="178"/>
      <c r="W944" s="39" t="s">
        <v>1310</v>
      </c>
      <c r="X944" s="39" t="s">
        <v>1454</v>
      </c>
      <c r="Y944" s="39"/>
      <c r="Z944" s="39"/>
      <c r="AA944" s="39"/>
      <c r="AB944" s="152" t="s">
        <v>3165</v>
      </c>
    </row>
    <row r="945" spans="1:28" ht="21.75" customHeight="1" x14ac:dyDescent="0.25">
      <c r="A945" s="37" t="s">
        <v>30</v>
      </c>
      <c r="B945" s="37" t="s">
        <v>31</v>
      </c>
      <c r="C945" s="39">
        <v>6200</v>
      </c>
      <c r="D945" s="39" t="s">
        <v>1453</v>
      </c>
      <c r="E945" s="39" t="s">
        <v>638</v>
      </c>
      <c r="F945" s="174" t="s">
        <v>161</v>
      </c>
      <c r="G945" s="162" t="s">
        <v>35</v>
      </c>
      <c r="H945" s="39" t="str">
        <f t="shared" si="149"/>
        <v>6105AK124-6200-TRPT-0006</v>
      </c>
      <c r="I945" s="39" t="str">
        <f t="shared" si="139"/>
        <v>Q24050972-03-6200-T-RPT-0006</v>
      </c>
      <c r="J945" s="162"/>
      <c r="K945" s="33" t="str">
        <f>VLOOKUP(C945,'PPE WBS Codes'!$E$3:$F$79,2,0)</f>
        <v>On-Site Power Supply and Transmission</v>
      </c>
      <c r="L945" s="162" t="s">
        <v>1255</v>
      </c>
      <c r="M945" s="162" t="s">
        <v>1454</v>
      </c>
      <c r="N945" s="33" t="str">
        <f t="shared" si="151"/>
        <v>On-Site Power Supply and Transmission -  Control Room and Ablution Facilities for Main Consumer Sub Station Yard - Site Surveying &amp; Geotechnical Report</v>
      </c>
      <c r="O945" s="175"/>
      <c r="P945" s="175"/>
      <c r="Q945" s="33" t="str">
        <f>IFERROR(VLOOKUP(PPE_PH1_CDDL[[#This Row],[RDMC Document Number]],[3]Docs!$B:$F,4,0),"No Placeholder Yet")</f>
        <v>RES - Reserved Placeholder</v>
      </c>
      <c r="R945" s="33" t="str">
        <f>IFERROR(VLOOKUP(PPE_PH1_CDDL[[#This Row],[RDMC Document Number]],[3]Docs!$B:$F,5,0),"No Placeholder Yet")</f>
        <v>Pending</v>
      </c>
      <c r="S945" s="137">
        <f t="shared" si="152"/>
        <v>0</v>
      </c>
      <c r="T945" s="162" t="s">
        <v>1119</v>
      </c>
      <c r="U945" s="162"/>
      <c r="V945" s="178"/>
      <c r="W945" s="39" t="s">
        <v>1310</v>
      </c>
      <c r="X945" s="162" t="s">
        <v>1454</v>
      </c>
      <c r="Y945" s="162"/>
      <c r="Z945" s="162"/>
      <c r="AA945" s="39"/>
      <c r="AB945" s="152" t="s">
        <v>3165</v>
      </c>
    </row>
    <row r="946" spans="1:28" ht="21.75" customHeight="1" x14ac:dyDescent="0.25">
      <c r="A946" s="37" t="s">
        <v>30</v>
      </c>
      <c r="B946" s="37" t="s">
        <v>31</v>
      </c>
      <c r="C946" s="39">
        <v>6200</v>
      </c>
      <c r="D946" s="39" t="s">
        <v>1453</v>
      </c>
      <c r="E946" s="39" t="s">
        <v>1170</v>
      </c>
      <c r="F946" s="128" t="s">
        <v>34</v>
      </c>
      <c r="G946" s="39" t="s">
        <v>35</v>
      </c>
      <c r="H946" s="39" t="str">
        <f t="shared" si="149"/>
        <v>6105AK124-6200-TSPC-0001</v>
      </c>
      <c r="I946" s="39" t="str">
        <f t="shared" si="139"/>
        <v>Q24050972-03-6200-T-SPC-0001</v>
      </c>
      <c r="J946" s="39"/>
      <c r="K946" s="33" t="str">
        <f>VLOOKUP(C946,'PPE WBS Codes'!$E$3:$F$79,2,0)</f>
        <v>On-Site Power Supply and Transmission</v>
      </c>
      <c r="L946" s="39" t="s">
        <v>1251</v>
      </c>
      <c r="M946" s="39" t="s">
        <v>1455</v>
      </c>
      <c r="N946" s="33" t="str">
        <f t="shared" si="151"/>
        <v>On-Site Power Supply and Transmission - Main Consumer Sub Station Yard Stormwater Drainage - Civil Design and Requirements</v>
      </c>
      <c r="O946" s="134"/>
      <c r="P946" s="134"/>
      <c r="Q946" s="33" t="str">
        <f>IFERROR(VLOOKUP(PPE_PH1_CDDL[[#This Row],[RDMC Document Number]],[3]Docs!$B:$F,4,0),"No Placeholder Yet")</f>
        <v>RES - Reserved Placeholder</v>
      </c>
      <c r="R946" s="33" t="str">
        <f>IFERROR(VLOOKUP(PPE_PH1_CDDL[[#This Row],[RDMC Document Number]],[3]Docs!$B:$F,5,0),"No Placeholder Yet")</f>
        <v>Pending</v>
      </c>
      <c r="S946" s="137">
        <f t="shared" ref="S946:S951" si="153">IF(AND(O946&lt;&gt;"",P946&lt;&gt;"",R946="Approved"),100%,
 IF(AND(O946&lt;&gt;"",P946&lt;&gt;""),66.67%,
 IF(O946&lt;&gt;"",33.33%,
 0)))</f>
        <v>0</v>
      </c>
      <c r="T946" s="162" t="s">
        <v>1119</v>
      </c>
      <c r="U946" s="39"/>
      <c r="V946" s="178"/>
      <c r="W946" s="39" t="s">
        <v>1310</v>
      </c>
      <c r="X946" s="39" t="s">
        <v>1455</v>
      </c>
      <c r="Y946" s="39"/>
      <c r="Z946" s="39"/>
      <c r="AA946" s="39"/>
      <c r="AB946" s="152" t="s">
        <v>3165</v>
      </c>
    </row>
    <row r="947" spans="1:28" ht="21.75" customHeight="1" x14ac:dyDescent="0.25">
      <c r="A947" s="37" t="s">
        <v>30</v>
      </c>
      <c r="B947" s="37" t="s">
        <v>31</v>
      </c>
      <c r="C947" s="39">
        <v>6200</v>
      </c>
      <c r="D947" s="39" t="s">
        <v>1453</v>
      </c>
      <c r="E947" s="39" t="s">
        <v>1170</v>
      </c>
      <c r="F947" s="128" t="s">
        <v>46</v>
      </c>
      <c r="G947" s="39" t="s">
        <v>35</v>
      </c>
      <c r="H947" s="39" t="str">
        <f t="shared" si="149"/>
        <v>6105AK124-6200-TSPC-0002</v>
      </c>
      <c r="I947" s="39" t="str">
        <f t="shared" si="139"/>
        <v>Q24050972-03-6200-T-SPC-0002</v>
      </c>
      <c r="J947" s="39"/>
      <c r="K947" s="33" t="str">
        <f>VLOOKUP(C947,'PPE WBS Codes'!$E$3:$F$79,2,0)</f>
        <v>On-Site Power Supply and Transmission</v>
      </c>
      <c r="L947" s="39" t="s">
        <v>1254</v>
      </c>
      <c r="M947" s="39" t="s">
        <v>1455</v>
      </c>
      <c r="N947" s="33" t="str">
        <f t="shared" si="151"/>
        <v>On-Site Power Supply and Transmission - Main Consumer Sub Station Yard Underground Utility Piping - Civil Design and Requirements</v>
      </c>
      <c r="O947" s="134"/>
      <c r="P947" s="134"/>
      <c r="Q947" s="33" t="str">
        <f>IFERROR(VLOOKUP(PPE_PH1_CDDL[[#This Row],[RDMC Document Number]],[3]Docs!$B:$F,4,0),"No Placeholder Yet")</f>
        <v>RES - Reserved Placeholder</v>
      </c>
      <c r="R947" s="33" t="str">
        <f>IFERROR(VLOOKUP(PPE_PH1_CDDL[[#This Row],[RDMC Document Number]],[3]Docs!$B:$F,5,0),"No Placeholder Yet")</f>
        <v>Pending</v>
      </c>
      <c r="S947" s="137">
        <f t="shared" si="153"/>
        <v>0</v>
      </c>
      <c r="T947" s="162" t="s">
        <v>1119</v>
      </c>
      <c r="U947" s="39"/>
      <c r="V947" s="178"/>
      <c r="W947" s="39" t="s">
        <v>1310</v>
      </c>
      <c r="X947" s="39" t="s">
        <v>1455</v>
      </c>
      <c r="Y947" s="39"/>
      <c r="Z947" s="39"/>
      <c r="AA947" s="39"/>
      <c r="AB947" s="152" t="s">
        <v>3165</v>
      </c>
    </row>
    <row r="948" spans="1:28" ht="21.75" customHeight="1" x14ac:dyDescent="0.25">
      <c r="A948" s="37" t="s">
        <v>30</v>
      </c>
      <c r="B948" s="37" t="s">
        <v>31</v>
      </c>
      <c r="C948" s="39">
        <v>6200</v>
      </c>
      <c r="D948" s="39" t="s">
        <v>1453</v>
      </c>
      <c r="E948" s="39" t="s">
        <v>1170</v>
      </c>
      <c r="F948" s="128" t="s">
        <v>48</v>
      </c>
      <c r="G948" s="39" t="s">
        <v>35</v>
      </c>
      <c r="H948" s="39" t="str">
        <f t="shared" si="149"/>
        <v>6105AK124-6200-TSPC-0003</v>
      </c>
      <c r="I948" s="39" t="str">
        <f t="shared" si="139"/>
        <v>Q24050972-03-6200-T-SPC-0003</v>
      </c>
      <c r="J948" s="39"/>
      <c r="K948" s="33" t="str">
        <f>VLOOKUP(C948,'PPE WBS Codes'!$E$3:$F$79,2,0)</f>
        <v>On-Site Power Supply and Transmission</v>
      </c>
      <c r="L948" s="39" t="s">
        <v>1280</v>
      </c>
      <c r="M948" s="39" t="s">
        <v>1455</v>
      </c>
      <c r="N948" s="33" t="str">
        <f t="shared" si="151"/>
        <v>On-Site Power Supply and Transmission - Collection Sump from Bunds for Main Consumer Sub Station Yard - Civil Design and Requirements</v>
      </c>
      <c r="O948" s="134"/>
      <c r="P948" s="134"/>
      <c r="Q948" s="33" t="str">
        <f>IFERROR(VLOOKUP(PPE_PH1_CDDL[[#This Row],[RDMC Document Number]],[3]Docs!$B:$F,4,0),"No Placeholder Yet")</f>
        <v>RES - Reserved Placeholder</v>
      </c>
      <c r="R948" s="33" t="str">
        <f>IFERROR(VLOOKUP(PPE_PH1_CDDL[[#This Row],[RDMC Document Number]],[3]Docs!$B:$F,5,0),"No Placeholder Yet")</f>
        <v>Pending</v>
      </c>
      <c r="S948" s="137">
        <f t="shared" si="153"/>
        <v>0</v>
      </c>
      <c r="T948" s="162" t="s">
        <v>1119</v>
      </c>
      <c r="U948" s="39"/>
      <c r="V948" s="178"/>
      <c r="W948" s="39" t="s">
        <v>1310</v>
      </c>
      <c r="X948" s="39" t="s">
        <v>1455</v>
      </c>
      <c r="Y948" s="39"/>
      <c r="Z948" s="39"/>
      <c r="AA948" s="39"/>
      <c r="AB948" s="152" t="s">
        <v>3165</v>
      </c>
    </row>
    <row r="949" spans="1:28" ht="21.75" customHeight="1" x14ac:dyDescent="0.25">
      <c r="A949" s="37" t="s">
        <v>30</v>
      </c>
      <c r="B949" s="37" t="s">
        <v>31</v>
      </c>
      <c r="C949" s="39">
        <v>6200</v>
      </c>
      <c r="D949" s="39" t="s">
        <v>1453</v>
      </c>
      <c r="E949" s="39" t="s">
        <v>1170</v>
      </c>
      <c r="F949" s="128" t="s">
        <v>50</v>
      </c>
      <c r="G949" s="39" t="s">
        <v>35</v>
      </c>
      <c r="H949" s="39" t="str">
        <f t="shared" si="149"/>
        <v>6105AK124-6200-TSPC-0004</v>
      </c>
      <c r="I949" s="39" t="str">
        <f t="shared" si="139"/>
        <v>Q24050972-03-6200-T-SPC-0004</v>
      </c>
      <c r="J949" s="39"/>
      <c r="K949" s="33" t="str">
        <f>VLOOKUP(C949,'PPE WBS Codes'!$E$3:$F$79,2,0)</f>
        <v>On-Site Power Supply and Transmission</v>
      </c>
      <c r="L949" s="39" t="s">
        <v>1315</v>
      </c>
      <c r="M949" s="39" t="s">
        <v>1455</v>
      </c>
      <c r="N949" s="33" t="str">
        <f t="shared" si="151"/>
        <v>On-Site Power Supply and Transmission - Cable Trench and Tunnels for Main Consumer Sub Station Yard - Civil Design and Requirements</v>
      </c>
      <c r="O949" s="134"/>
      <c r="P949" s="134"/>
      <c r="Q949" s="33" t="str">
        <f>IFERROR(VLOOKUP(PPE_PH1_CDDL[[#This Row],[RDMC Document Number]],[3]Docs!$B:$F,4,0),"No Placeholder Yet")</f>
        <v>RES - Reserved Placeholder</v>
      </c>
      <c r="R949" s="33" t="str">
        <f>IFERROR(VLOOKUP(PPE_PH1_CDDL[[#This Row],[RDMC Document Number]],[3]Docs!$B:$F,5,0),"No Placeholder Yet")</f>
        <v>Pending</v>
      </c>
      <c r="S949" s="137">
        <f t="shared" si="153"/>
        <v>0</v>
      </c>
      <c r="T949" s="162" t="s">
        <v>1119</v>
      </c>
      <c r="U949" s="39"/>
      <c r="V949" s="178"/>
      <c r="W949" s="39" t="s">
        <v>1310</v>
      </c>
      <c r="X949" s="39" t="s">
        <v>1455</v>
      </c>
      <c r="Y949" s="39"/>
      <c r="Z949" s="39"/>
      <c r="AA949" s="39"/>
      <c r="AB949" s="152" t="s">
        <v>3165</v>
      </c>
    </row>
    <row r="950" spans="1:28" ht="21.75" customHeight="1" x14ac:dyDescent="0.25">
      <c r="A950" s="37" t="s">
        <v>30</v>
      </c>
      <c r="B950" s="37" t="s">
        <v>31</v>
      </c>
      <c r="C950" s="39">
        <v>6200</v>
      </c>
      <c r="D950" s="39" t="s">
        <v>1453</v>
      </c>
      <c r="E950" s="39" t="s">
        <v>1170</v>
      </c>
      <c r="F950" s="128" t="s">
        <v>101</v>
      </c>
      <c r="G950" s="39" t="s">
        <v>35</v>
      </c>
      <c r="H950" s="39" t="str">
        <f t="shared" si="149"/>
        <v>6105AK124-6200-TSPC-0005</v>
      </c>
      <c r="I950" s="39" t="str">
        <f t="shared" si="139"/>
        <v>Q24050972-03-6200-T-SPC-0005</v>
      </c>
      <c r="J950" s="39"/>
      <c r="K950" s="33" t="str">
        <f>VLOOKUP(C950,'PPE WBS Codes'!$E$3:$F$79,2,0)</f>
        <v>On-Site Power Supply and Transmission</v>
      </c>
      <c r="L950" s="39" t="s">
        <v>1319</v>
      </c>
      <c r="M950" s="39" t="s">
        <v>1455</v>
      </c>
      <c r="N950" s="33" t="str">
        <f t="shared" si="151"/>
        <v>On-Site Power Supply and Transmission - Earthing Systems for Main Consumer Sub Station Yard - Civil Design and Requirements</v>
      </c>
      <c r="O950" s="134"/>
      <c r="P950" s="134"/>
      <c r="Q950" s="33" t="str">
        <f>IFERROR(VLOOKUP(PPE_PH1_CDDL[[#This Row],[RDMC Document Number]],[3]Docs!$B:$F,4,0),"No Placeholder Yet")</f>
        <v>RES - Reserved Placeholder</v>
      </c>
      <c r="R950" s="33" t="str">
        <f>IFERROR(VLOOKUP(PPE_PH1_CDDL[[#This Row],[RDMC Document Number]],[3]Docs!$B:$F,5,0),"No Placeholder Yet")</f>
        <v>Pending</v>
      </c>
      <c r="S950" s="137">
        <f t="shared" si="153"/>
        <v>0</v>
      </c>
      <c r="T950" s="162" t="s">
        <v>1119</v>
      </c>
      <c r="U950" s="39"/>
      <c r="V950" s="178"/>
      <c r="W950" s="39" t="s">
        <v>1310</v>
      </c>
      <c r="X950" s="39" t="s">
        <v>1455</v>
      </c>
      <c r="Y950" s="39"/>
      <c r="Z950" s="39"/>
      <c r="AA950" s="39"/>
      <c r="AB950" s="152" t="s">
        <v>3165</v>
      </c>
    </row>
    <row r="951" spans="1:28" ht="21.75" customHeight="1" x14ac:dyDescent="0.25">
      <c r="A951" s="37" t="s">
        <v>30</v>
      </c>
      <c r="B951" s="37" t="s">
        <v>31</v>
      </c>
      <c r="C951" s="39">
        <v>6200</v>
      </c>
      <c r="D951" s="39" t="s">
        <v>1453</v>
      </c>
      <c r="E951" s="39" t="s">
        <v>1170</v>
      </c>
      <c r="F951" s="174" t="s">
        <v>161</v>
      </c>
      <c r="G951" s="162" t="s">
        <v>35</v>
      </c>
      <c r="H951" s="39" t="str">
        <f t="shared" si="149"/>
        <v>6105AK124-6200-TSPC-0006</v>
      </c>
      <c r="I951" s="39" t="str">
        <f t="shared" si="139"/>
        <v>Q24050972-03-6200-T-SPC-0006</v>
      </c>
      <c r="J951" s="162"/>
      <c r="K951" s="33" t="str">
        <f>VLOOKUP(C951,'PPE WBS Codes'!$E$3:$F$79,2,0)</f>
        <v>On-Site Power Supply and Transmission</v>
      </c>
      <c r="L951" s="162" t="s">
        <v>1255</v>
      </c>
      <c r="M951" s="162" t="s">
        <v>1455</v>
      </c>
      <c r="N951" s="33" t="str">
        <f t="shared" si="151"/>
        <v>On-Site Power Supply and Transmission -  Control Room and Ablution Facilities for Main Consumer Sub Station Yard - Civil Design and Requirements</v>
      </c>
      <c r="O951" s="175"/>
      <c r="P951" s="175"/>
      <c r="Q951" s="33" t="str">
        <f>IFERROR(VLOOKUP(PPE_PH1_CDDL[[#This Row],[RDMC Document Number]],[3]Docs!$B:$F,4,0),"No Placeholder Yet")</f>
        <v>RES - Reserved Placeholder</v>
      </c>
      <c r="R951" s="33" t="str">
        <f>IFERROR(VLOOKUP(PPE_PH1_CDDL[[#This Row],[RDMC Document Number]],[3]Docs!$B:$F,5,0),"No Placeholder Yet")</f>
        <v>Pending</v>
      </c>
      <c r="S951" s="137">
        <f t="shared" si="153"/>
        <v>0</v>
      </c>
      <c r="T951" s="162" t="s">
        <v>1119</v>
      </c>
      <c r="U951" s="162"/>
      <c r="V951" s="178"/>
      <c r="W951" s="39" t="s">
        <v>1310</v>
      </c>
      <c r="X951" s="39" t="s">
        <v>1455</v>
      </c>
      <c r="Y951" s="162"/>
      <c r="Z951" s="162"/>
      <c r="AA951" s="39"/>
      <c r="AB951" s="152" t="s">
        <v>3165</v>
      </c>
    </row>
    <row r="952" spans="1:28" ht="21.75" customHeight="1" x14ac:dyDescent="0.25">
      <c r="A952" s="37" t="s">
        <v>30</v>
      </c>
      <c r="B952" s="37" t="s">
        <v>31</v>
      </c>
      <c r="C952" s="39">
        <v>6200</v>
      </c>
      <c r="D952" s="39" t="s">
        <v>1456</v>
      </c>
      <c r="E952" s="39" t="s">
        <v>1457</v>
      </c>
      <c r="F952" s="128" t="s">
        <v>34</v>
      </c>
      <c r="G952" s="39" t="s">
        <v>35</v>
      </c>
      <c r="H952" s="39" t="str">
        <f t="shared" si="149"/>
        <v>6105AK124-6200-WELE-0001</v>
      </c>
      <c r="I952" s="39" t="str">
        <f t="shared" si="139"/>
        <v>Q24050972-03-6200-W-ELE-0001</v>
      </c>
      <c r="J952" s="39"/>
      <c r="K952" s="33" t="str">
        <f>VLOOKUP(C952,'PPE WBS Codes'!$E$3:$F$79,2,0)</f>
        <v>On-Site Power Supply and Transmission</v>
      </c>
      <c r="L952" s="39" t="s">
        <v>1287</v>
      </c>
      <c r="M952" s="39" t="s">
        <v>1458</v>
      </c>
      <c r="N952" s="33" t="str">
        <f t="shared" si="151"/>
        <v>On-Site Power Supply and Transmission - Terrace Roads and Access-ways for Main Consumer SS - Bulk Earth Works Design and Report</v>
      </c>
      <c r="O952" s="134"/>
      <c r="P952" s="134"/>
      <c r="Q952" s="33" t="str">
        <f>IFERROR(VLOOKUP(PPE_PH1_CDDL[[#This Row],[RDMC Document Number]],[3]Docs!$B:$F,4,0),"No Placeholder Yet")</f>
        <v>RES - Reserved Placeholder</v>
      </c>
      <c r="R952" s="33" t="str">
        <f>IFERROR(VLOOKUP(PPE_PH1_CDDL[[#This Row],[RDMC Document Number]],[3]Docs!$B:$F,5,0),"No Placeholder Yet")</f>
        <v>Pending</v>
      </c>
      <c r="S952" s="137">
        <f t="shared" ref="S952:S957" si="154">IF(AND(O952&lt;&gt;"",P952&lt;&gt;"",R952="Approved"),100%,
 IF(AND(O952&lt;&gt;"",P952&lt;&gt;""),66.67%,
 IF(O952&lt;&gt;"",33.33%,
 0)))</f>
        <v>0</v>
      </c>
      <c r="T952" s="162" t="s">
        <v>1119</v>
      </c>
      <c r="U952" s="39"/>
      <c r="V952" s="178"/>
      <c r="W952" s="39" t="s">
        <v>1291</v>
      </c>
      <c r="X952" s="39" t="s">
        <v>1458</v>
      </c>
      <c r="Y952" s="39"/>
      <c r="Z952" s="39"/>
      <c r="AA952" s="39"/>
      <c r="AB952" s="152" t="s">
        <v>3165</v>
      </c>
    </row>
    <row r="953" spans="1:28" ht="21.75" customHeight="1" x14ac:dyDescent="0.25">
      <c r="A953" s="37" t="s">
        <v>30</v>
      </c>
      <c r="B953" s="37" t="s">
        <v>31</v>
      </c>
      <c r="C953" s="39">
        <v>6200</v>
      </c>
      <c r="D953" s="39" t="s">
        <v>1456</v>
      </c>
      <c r="E953" s="39" t="s">
        <v>1457</v>
      </c>
      <c r="F953" s="128" t="s">
        <v>46</v>
      </c>
      <c r="G953" s="39" t="s">
        <v>35</v>
      </c>
      <c r="H953" s="39" t="str">
        <f t="shared" si="149"/>
        <v>6105AK124-6200-WELE-0002</v>
      </c>
      <c r="I953" s="39" t="str">
        <f t="shared" si="139"/>
        <v>Q24050972-03-6200-W-ELE-0002</v>
      </c>
      <c r="J953" s="39"/>
      <c r="K953" s="33" t="str">
        <f>VLOOKUP(C953,'PPE WBS Codes'!$E$3:$F$79,2,0)</f>
        <v>On-Site Power Supply and Transmission</v>
      </c>
      <c r="L953" s="39" t="s">
        <v>1251</v>
      </c>
      <c r="M953" s="39" t="s">
        <v>1458</v>
      </c>
      <c r="N953" s="33" t="str">
        <f t="shared" si="151"/>
        <v>On-Site Power Supply and Transmission - Main Consumer Sub Station Yard Stormwater Drainage - Bulk Earth Works Design and Report</v>
      </c>
      <c r="O953" s="134"/>
      <c r="P953" s="134"/>
      <c r="Q953" s="33" t="str">
        <f>IFERROR(VLOOKUP(PPE_PH1_CDDL[[#This Row],[RDMC Document Number]],[3]Docs!$B:$F,4,0),"No Placeholder Yet")</f>
        <v>RES - Reserved Placeholder</v>
      </c>
      <c r="R953" s="33" t="str">
        <f>IFERROR(VLOOKUP(PPE_PH1_CDDL[[#This Row],[RDMC Document Number]],[3]Docs!$B:$F,5,0),"No Placeholder Yet")</f>
        <v>Pending</v>
      </c>
      <c r="S953" s="137">
        <f t="shared" si="154"/>
        <v>0</v>
      </c>
      <c r="T953" s="162" t="s">
        <v>1119</v>
      </c>
      <c r="U953" s="39"/>
      <c r="V953" s="178"/>
      <c r="W953" s="39" t="s">
        <v>1310</v>
      </c>
      <c r="X953" s="39" t="s">
        <v>1458</v>
      </c>
      <c r="Y953" s="39"/>
      <c r="Z953" s="39"/>
      <c r="AA953" s="39"/>
      <c r="AB953" s="152" t="s">
        <v>3165</v>
      </c>
    </row>
    <row r="954" spans="1:28" ht="21.75" customHeight="1" x14ac:dyDescent="0.25">
      <c r="A954" s="37" t="s">
        <v>30</v>
      </c>
      <c r="B954" s="37" t="s">
        <v>31</v>
      </c>
      <c r="C954" s="39">
        <v>6200</v>
      </c>
      <c r="D954" s="39" t="s">
        <v>1456</v>
      </c>
      <c r="E954" s="39" t="s">
        <v>1457</v>
      </c>
      <c r="F954" s="128" t="s">
        <v>48</v>
      </c>
      <c r="G954" s="39" t="s">
        <v>35</v>
      </c>
      <c r="H954" s="39" t="str">
        <f t="shared" si="149"/>
        <v>6105AK124-6200-WELE-0003</v>
      </c>
      <c r="I954" s="39" t="str">
        <f t="shared" si="139"/>
        <v>Q24050972-03-6200-W-ELE-0003</v>
      </c>
      <c r="J954" s="39"/>
      <c r="K954" s="33" t="str">
        <f>VLOOKUP(C954,'PPE WBS Codes'!$E$3:$F$79,2,0)</f>
        <v>On-Site Power Supply and Transmission</v>
      </c>
      <c r="L954" s="39" t="s">
        <v>1254</v>
      </c>
      <c r="M954" s="39" t="s">
        <v>1458</v>
      </c>
      <c r="N954" s="33" t="str">
        <f t="shared" si="151"/>
        <v>On-Site Power Supply and Transmission - Main Consumer Sub Station Yard Underground Utility Piping - Bulk Earth Works Design and Report</v>
      </c>
      <c r="O954" s="134"/>
      <c r="P954" s="134"/>
      <c r="Q954" s="33" t="str">
        <f>IFERROR(VLOOKUP(PPE_PH1_CDDL[[#This Row],[RDMC Document Number]],[3]Docs!$B:$F,4,0),"No Placeholder Yet")</f>
        <v>RES - Reserved Placeholder</v>
      </c>
      <c r="R954" s="33" t="str">
        <f>IFERROR(VLOOKUP(PPE_PH1_CDDL[[#This Row],[RDMC Document Number]],[3]Docs!$B:$F,5,0),"No Placeholder Yet")</f>
        <v>Pending</v>
      </c>
      <c r="S954" s="137">
        <f t="shared" si="154"/>
        <v>0</v>
      </c>
      <c r="T954" s="162" t="s">
        <v>1119</v>
      </c>
      <c r="U954" s="39"/>
      <c r="V954" s="178"/>
      <c r="W954" s="39" t="s">
        <v>1310</v>
      </c>
      <c r="X954" s="39" t="s">
        <v>1458</v>
      </c>
      <c r="Y954" s="39"/>
      <c r="Z954" s="39"/>
      <c r="AA954" s="39"/>
      <c r="AB954" s="152" t="s">
        <v>3165</v>
      </c>
    </row>
    <row r="955" spans="1:28" ht="21.75" customHeight="1" x14ac:dyDescent="0.25">
      <c r="A955" s="37" t="s">
        <v>30</v>
      </c>
      <c r="B955" s="37" t="s">
        <v>31</v>
      </c>
      <c r="C955" s="39">
        <v>6200</v>
      </c>
      <c r="D955" s="39" t="s">
        <v>1456</v>
      </c>
      <c r="E955" s="39" t="s">
        <v>1457</v>
      </c>
      <c r="F955" s="128" t="s">
        <v>50</v>
      </c>
      <c r="G955" s="39" t="s">
        <v>35</v>
      </c>
      <c r="H955" s="39" t="str">
        <f t="shared" si="149"/>
        <v>6105AK124-6200-WELE-0004</v>
      </c>
      <c r="I955" s="39" t="str">
        <f t="shared" si="139"/>
        <v>Q24050972-03-6200-W-ELE-0004</v>
      </c>
      <c r="J955" s="39"/>
      <c r="K955" s="33" t="str">
        <f>VLOOKUP(C955,'PPE WBS Codes'!$E$3:$F$79,2,0)</f>
        <v>On-Site Power Supply and Transmission</v>
      </c>
      <c r="L955" s="39" t="s">
        <v>1280</v>
      </c>
      <c r="M955" s="39" t="s">
        <v>1458</v>
      </c>
      <c r="N955" s="33" t="str">
        <f t="shared" si="151"/>
        <v>On-Site Power Supply and Transmission - Collection Sump from Bunds for Main Consumer Sub Station Yard - Bulk Earth Works Design and Report</v>
      </c>
      <c r="O955" s="134"/>
      <c r="P955" s="134"/>
      <c r="Q955" s="33" t="str">
        <f>IFERROR(VLOOKUP(PPE_PH1_CDDL[[#This Row],[RDMC Document Number]],[3]Docs!$B:$F,4,0),"No Placeholder Yet")</f>
        <v>RES - Reserved Placeholder</v>
      </c>
      <c r="R955" s="33" t="str">
        <f>IFERROR(VLOOKUP(PPE_PH1_CDDL[[#This Row],[RDMC Document Number]],[3]Docs!$B:$F,5,0),"No Placeholder Yet")</f>
        <v>Pending</v>
      </c>
      <c r="S955" s="137">
        <f t="shared" si="154"/>
        <v>0</v>
      </c>
      <c r="T955" s="162" t="s">
        <v>1119</v>
      </c>
      <c r="U955" s="39"/>
      <c r="V955" s="178"/>
      <c r="W955" s="39" t="s">
        <v>1310</v>
      </c>
      <c r="X955" s="39" t="s">
        <v>1458</v>
      </c>
      <c r="Y955" s="39"/>
      <c r="Z955" s="39"/>
      <c r="AA955" s="39"/>
      <c r="AB955" s="152" t="s">
        <v>3165</v>
      </c>
    </row>
    <row r="956" spans="1:28" ht="21.75" customHeight="1" x14ac:dyDescent="0.25">
      <c r="A956" s="37" t="s">
        <v>30</v>
      </c>
      <c r="B956" s="37" t="s">
        <v>31</v>
      </c>
      <c r="C956" s="39">
        <v>6200</v>
      </c>
      <c r="D956" s="39" t="s">
        <v>1456</v>
      </c>
      <c r="E956" s="39" t="s">
        <v>1457</v>
      </c>
      <c r="F956" s="128" t="s">
        <v>101</v>
      </c>
      <c r="G956" s="39" t="s">
        <v>35</v>
      </c>
      <c r="H956" s="39" t="str">
        <f t="shared" si="149"/>
        <v>6105AK124-6200-WELE-0005</v>
      </c>
      <c r="I956" s="39" t="str">
        <f t="shared" si="139"/>
        <v>Q24050972-03-6200-W-ELE-0005</v>
      </c>
      <c r="J956" s="39"/>
      <c r="K956" s="33" t="str">
        <f>VLOOKUP(C956,'PPE WBS Codes'!$E$3:$F$79,2,0)</f>
        <v>On-Site Power Supply and Transmission</v>
      </c>
      <c r="L956" s="39" t="s">
        <v>1315</v>
      </c>
      <c r="M956" s="39" t="s">
        <v>1458</v>
      </c>
      <c r="N956" s="33" t="str">
        <f t="shared" si="151"/>
        <v>On-Site Power Supply and Transmission - Cable Trench and Tunnels for Main Consumer Sub Station Yard - Bulk Earth Works Design and Report</v>
      </c>
      <c r="O956" s="134"/>
      <c r="P956" s="134"/>
      <c r="Q956" s="33" t="str">
        <f>IFERROR(VLOOKUP(PPE_PH1_CDDL[[#This Row],[RDMC Document Number]],[3]Docs!$B:$F,4,0),"No Placeholder Yet")</f>
        <v>RES - Reserved Placeholder</v>
      </c>
      <c r="R956" s="33" t="str">
        <f>IFERROR(VLOOKUP(PPE_PH1_CDDL[[#This Row],[RDMC Document Number]],[3]Docs!$B:$F,5,0),"No Placeholder Yet")</f>
        <v>Pending</v>
      </c>
      <c r="S956" s="137">
        <f t="shared" si="154"/>
        <v>0</v>
      </c>
      <c r="T956" s="162" t="s">
        <v>1119</v>
      </c>
      <c r="U956" s="39"/>
      <c r="V956" s="178"/>
      <c r="W956" s="39" t="s">
        <v>1310</v>
      </c>
      <c r="X956" s="39" t="s">
        <v>1458</v>
      </c>
      <c r="Y956" s="39"/>
      <c r="Z956" s="39"/>
      <c r="AA956" s="39"/>
      <c r="AB956" s="152" t="s">
        <v>3165</v>
      </c>
    </row>
    <row r="957" spans="1:28" ht="21.75" customHeight="1" x14ac:dyDescent="0.25">
      <c r="A957" s="37" t="s">
        <v>30</v>
      </c>
      <c r="B957" s="37" t="s">
        <v>31</v>
      </c>
      <c r="C957" s="39">
        <v>6200</v>
      </c>
      <c r="D957" s="39" t="s">
        <v>1456</v>
      </c>
      <c r="E957" s="39" t="s">
        <v>1457</v>
      </c>
      <c r="F957" s="174" t="s">
        <v>161</v>
      </c>
      <c r="G957" s="162" t="s">
        <v>35</v>
      </c>
      <c r="H957" s="39" t="str">
        <f t="shared" si="149"/>
        <v>6105AK124-6200-WELE-0006</v>
      </c>
      <c r="I957" s="39" t="str">
        <f t="shared" si="139"/>
        <v>Q24050972-03-6200-W-ELE-0006</v>
      </c>
      <c r="J957" s="162"/>
      <c r="K957" s="33" t="str">
        <f>VLOOKUP(C957,'PPE WBS Codes'!$E$3:$F$79,2,0)</f>
        <v>On-Site Power Supply and Transmission</v>
      </c>
      <c r="L957" s="162" t="s">
        <v>1255</v>
      </c>
      <c r="M957" s="162" t="s">
        <v>1458</v>
      </c>
      <c r="N957" s="33" t="str">
        <f t="shared" si="151"/>
        <v>On-Site Power Supply and Transmission -  Control Room and Ablution Facilities for Main Consumer Sub Station Yard - Bulk Earth Works Design and Report</v>
      </c>
      <c r="O957" s="175"/>
      <c r="P957" s="175"/>
      <c r="Q957" s="33" t="str">
        <f>IFERROR(VLOOKUP(PPE_PH1_CDDL[[#This Row],[RDMC Document Number]],[3]Docs!$B:$F,4,0),"No Placeholder Yet")</f>
        <v>RES - Reserved Placeholder</v>
      </c>
      <c r="R957" s="33" t="str">
        <f>IFERROR(VLOOKUP(PPE_PH1_CDDL[[#This Row],[RDMC Document Number]],[3]Docs!$B:$F,5,0),"No Placeholder Yet")</f>
        <v>Pending</v>
      </c>
      <c r="S957" s="137">
        <f t="shared" si="154"/>
        <v>0</v>
      </c>
      <c r="T957" s="162" t="s">
        <v>1119</v>
      </c>
      <c r="U957" s="162"/>
      <c r="V957" s="178"/>
      <c r="W957" s="39" t="s">
        <v>1310</v>
      </c>
      <c r="X957" s="39" t="s">
        <v>1458</v>
      </c>
      <c r="Y957" s="162"/>
      <c r="Z957" s="162"/>
      <c r="AA957" s="39"/>
      <c r="AB957" s="152" t="s">
        <v>3165</v>
      </c>
    </row>
    <row r="958" spans="1:28" ht="21.75" customHeight="1" x14ac:dyDescent="0.25">
      <c r="A958" s="37" t="s">
        <v>30</v>
      </c>
      <c r="B958" s="37" t="s">
        <v>31</v>
      </c>
      <c r="C958" s="39">
        <v>6200</v>
      </c>
      <c r="D958" s="39" t="s">
        <v>1456</v>
      </c>
      <c r="E958" s="39" t="s">
        <v>321</v>
      </c>
      <c r="F958" s="128" t="s">
        <v>34</v>
      </c>
      <c r="G958" s="39" t="s">
        <v>35</v>
      </c>
      <c r="H958" s="39" t="str">
        <f t="shared" si="149"/>
        <v>6105AK124-6200-WLAY-0001</v>
      </c>
      <c r="I958" s="39" t="str">
        <f t="shared" si="139"/>
        <v>Q24050972-03-6200-W-LAY-0001</v>
      </c>
      <c r="J958" s="39"/>
      <c r="K958" s="33" t="str">
        <f>VLOOKUP(C958,'PPE WBS Codes'!$E$3:$F$79,2,0)</f>
        <v>On-Site Power Supply and Transmission</v>
      </c>
      <c r="L958" s="39" t="s">
        <v>1287</v>
      </c>
      <c r="M958" s="39" t="s">
        <v>1459</v>
      </c>
      <c r="N958" s="33" t="str">
        <f t="shared" si="151"/>
        <v>On-Site Power Supply and Transmission - Terrace Roads and Access-ways for Main Consumer SS - Drainage, Run-off and Impoundment Design</v>
      </c>
      <c r="O958" s="134"/>
      <c r="P958" s="134"/>
      <c r="Q958" s="33" t="str">
        <f>IFERROR(VLOOKUP(PPE_PH1_CDDL[[#This Row],[RDMC Document Number]],[3]Docs!$B:$F,4,0),"No Placeholder Yet")</f>
        <v>RES - Reserved Placeholder</v>
      </c>
      <c r="R958" s="33" t="str">
        <f>IFERROR(VLOOKUP(PPE_PH1_CDDL[[#This Row],[RDMC Document Number]],[3]Docs!$B:$F,5,0),"No Placeholder Yet")</f>
        <v>Pending</v>
      </c>
      <c r="S958" s="137">
        <f t="shared" ref="S958:S963" si="155">IF(AND(O958&lt;&gt;"",P958&lt;&gt;"",R958="Approved"),100%,
 IF(AND(O958&lt;&gt;"",P958&lt;&gt;""),66.67%,
 IF(O958&lt;&gt;"",33.33%,
 0)))</f>
        <v>0</v>
      </c>
      <c r="T958" s="162" t="s">
        <v>1119</v>
      </c>
      <c r="U958" s="39"/>
      <c r="V958" s="178"/>
      <c r="W958" s="39" t="s">
        <v>1289</v>
      </c>
      <c r="X958" s="39" t="s">
        <v>1459</v>
      </c>
      <c r="Y958" s="39"/>
      <c r="Z958" s="39"/>
      <c r="AA958" s="39"/>
      <c r="AB958" s="152" t="s">
        <v>3165</v>
      </c>
    </row>
    <row r="959" spans="1:28" ht="21.75" customHeight="1" x14ac:dyDescent="0.25">
      <c r="A959" s="37" t="s">
        <v>30</v>
      </c>
      <c r="B959" s="37" t="s">
        <v>31</v>
      </c>
      <c r="C959" s="39">
        <v>6200</v>
      </c>
      <c r="D959" s="39" t="s">
        <v>1456</v>
      </c>
      <c r="E959" s="39" t="s">
        <v>321</v>
      </c>
      <c r="F959" s="128" t="s">
        <v>46</v>
      </c>
      <c r="G959" s="39" t="s">
        <v>35</v>
      </c>
      <c r="H959" s="39" t="str">
        <f t="shared" si="149"/>
        <v>6105AK124-6200-WLAY-0002</v>
      </c>
      <c r="I959" s="39" t="str">
        <f t="shared" si="139"/>
        <v>Q24050972-03-6200-W-LAY-0002</v>
      </c>
      <c r="J959" s="39"/>
      <c r="K959" s="33" t="str">
        <f>VLOOKUP(C959,'PPE WBS Codes'!$E$3:$F$79,2,0)</f>
        <v>On-Site Power Supply and Transmission</v>
      </c>
      <c r="L959" s="39" t="s">
        <v>1251</v>
      </c>
      <c r="M959" s="39" t="s">
        <v>1459</v>
      </c>
      <c r="N959" s="33" t="str">
        <f t="shared" si="151"/>
        <v>On-Site Power Supply and Transmission - Main Consumer Sub Station Yard Stormwater Drainage - Drainage, Run-off and Impoundment Design</v>
      </c>
      <c r="O959" s="134"/>
      <c r="P959" s="134"/>
      <c r="Q959" s="33" t="str">
        <f>IFERROR(VLOOKUP(PPE_PH1_CDDL[[#This Row],[RDMC Document Number]],[3]Docs!$B:$F,4,0),"No Placeholder Yet")</f>
        <v>RES - Reserved Placeholder</v>
      </c>
      <c r="R959" s="33" t="str">
        <f>IFERROR(VLOOKUP(PPE_PH1_CDDL[[#This Row],[RDMC Document Number]],[3]Docs!$B:$F,5,0),"No Placeholder Yet")</f>
        <v>Pending</v>
      </c>
      <c r="S959" s="137">
        <f t="shared" si="155"/>
        <v>0</v>
      </c>
      <c r="T959" s="162" t="s">
        <v>1119</v>
      </c>
      <c r="U959" s="39"/>
      <c r="V959" s="178"/>
      <c r="W959" s="39" t="s">
        <v>1310</v>
      </c>
      <c r="X959" s="39" t="s">
        <v>1459</v>
      </c>
      <c r="Y959" s="39"/>
      <c r="Z959" s="39"/>
      <c r="AA959" s="39"/>
      <c r="AB959" s="152" t="s">
        <v>3165</v>
      </c>
    </row>
    <row r="960" spans="1:28" ht="21.75" customHeight="1" x14ac:dyDescent="0.25">
      <c r="A960" s="37" t="s">
        <v>30</v>
      </c>
      <c r="B960" s="37" t="s">
        <v>31</v>
      </c>
      <c r="C960" s="39">
        <v>6200</v>
      </c>
      <c r="D960" s="39" t="s">
        <v>1456</v>
      </c>
      <c r="E960" s="39" t="s">
        <v>321</v>
      </c>
      <c r="F960" s="128" t="s">
        <v>48</v>
      </c>
      <c r="G960" s="39" t="s">
        <v>35</v>
      </c>
      <c r="H960" s="39" t="str">
        <f t="shared" si="149"/>
        <v>6105AK124-6200-WLAY-0003</v>
      </c>
      <c r="I960" s="39" t="str">
        <f t="shared" ref="I960:I1023" si="156">"Q24050972"&amp;"-"&amp;"03"&amp;"-"&amp;C960&amp;"-"&amp;D960&amp;"-"&amp;E960&amp;"-"&amp;F960</f>
        <v>Q24050972-03-6200-W-LAY-0003</v>
      </c>
      <c r="J960" s="39"/>
      <c r="K960" s="33" t="str">
        <f>VLOOKUP(C960,'PPE WBS Codes'!$E$3:$F$79,2,0)</f>
        <v>On-Site Power Supply and Transmission</v>
      </c>
      <c r="L960" s="39" t="s">
        <v>1254</v>
      </c>
      <c r="M960" s="39" t="s">
        <v>1459</v>
      </c>
      <c r="N960" s="33" t="str">
        <f t="shared" si="151"/>
        <v>On-Site Power Supply and Transmission - Main Consumer Sub Station Yard Underground Utility Piping - Drainage, Run-off and Impoundment Design</v>
      </c>
      <c r="O960" s="134"/>
      <c r="P960" s="134"/>
      <c r="Q960" s="33" t="str">
        <f>IFERROR(VLOOKUP(PPE_PH1_CDDL[[#This Row],[RDMC Document Number]],[3]Docs!$B:$F,4,0),"No Placeholder Yet")</f>
        <v>RES - Reserved Placeholder</v>
      </c>
      <c r="R960" s="33" t="str">
        <f>IFERROR(VLOOKUP(PPE_PH1_CDDL[[#This Row],[RDMC Document Number]],[3]Docs!$B:$F,5,0),"No Placeholder Yet")</f>
        <v>Pending</v>
      </c>
      <c r="S960" s="137">
        <f t="shared" si="155"/>
        <v>0</v>
      </c>
      <c r="T960" s="162" t="s">
        <v>1119</v>
      </c>
      <c r="U960" s="39"/>
      <c r="V960" s="178"/>
      <c r="W960" s="39" t="s">
        <v>1310</v>
      </c>
      <c r="X960" s="39" t="s">
        <v>1459</v>
      </c>
      <c r="Y960" s="39"/>
      <c r="Z960" s="39"/>
      <c r="AA960" s="39"/>
      <c r="AB960" s="152" t="s">
        <v>3165</v>
      </c>
    </row>
    <row r="961" spans="1:28" ht="21.75" customHeight="1" x14ac:dyDescent="0.25">
      <c r="A961" s="37" t="s">
        <v>30</v>
      </c>
      <c r="B961" s="37" t="s">
        <v>31</v>
      </c>
      <c r="C961" s="39">
        <v>6200</v>
      </c>
      <c r="D961" s="39" t="s">
        <v>1456</v>
      </c>
      <c r="E961" s="39" t="s">
        <v>321</v>
      </c>
      <c r="F961" s="128" t="s">
        <v>50</v>
      </c>
      <c r="G961" s="39" t="s">
        <v>35</v>
      </c>
      <c r="H961" s="39" t="str">
        <f t="shared" si="149"/>
        <v>6105AK124-6200-WLAY-0004</v>
      </c>
      <c r="I961" s="39" t="str">
        <f t="shared" si="156"/>
        <v>Q24050972-03-6200-W-LAY-0004</v>
      </c>
      <c r="J961" s="39"/>
      <c r="K961" s="33" t="str">
        <f>VLOOKUP(C961,'PPE WBS Codes'!$E$3:$F$79,2,0)</f>
        <v>On-Site Power Supply and Transmission</v>
      </c>
      <c r="L961" s="39" t="s">
        <v>1280</v>
      </c>
      <c r="M961" s="39" t="s">
        <v>1459</v>
      </c>
      <c r="N961" s="33" t="str">
        <f t="shared" si="151"/>
        <v>On-Site Power Supply and Transmission - Collection Sump from Bunds for Main Consumer Sub Station Yard - Drainage, Run-off and Impoundment Design</v>
      </c>
      <c r="O961" s="134"/>
      <c r="P961" s="134"/>
      <c r="Q961" s="33" t="str">
        <f>IFERROR(VLOOKUP(PPE_PH1_CDDL[[#This Row],[RDMC Document Number]],[3]Docs!$B:$F,4,0),"No Placeholder Yet")</f>
        <v>RES - Reserved Placeholder</v>
      </c>
      <c r="R961" s="33" t="str">
        <f>IFERROR(VLOOKUP(PPE_PH1_CDDL[[#This Row],[RDMC Document Number]],[3]Docs!$B:$F,5,0),"No Placeholder Yet")</f>
        <v>Pending</v>
      </c>
      <c r="S961" s="137">
        <f t="shared" si="155"/>
        <v>0</v>
      </c>
      <c r="T961" s="162" t="s">
        <v>1119</v>
      </c>
      <c r="U961" s="39"/>
      <c r="V961" s="178"/>
      <c r="W961" s="39" t="s">
        <v>1310</v>
      </c>
      <c r="X961" s="39" t="s">
        <v>1459</v>
      </c>
      <c r="Y961" s="39"/>
      <c r="Z961" s="39"/>
      <c r="AA961" s="39"/>
      <c r="AB961" s="152" t="s">
        <v>3165</v>
      </c>
    </row>
    <row r="962" spans="1:28" ht="21.75" customHeight="1" x14ac:dyDescent="0.25">
      <c r="A962" s="37" t="s">
        <v>30</v>
      </c>
      <c r="B962" s="37" t="s">
        <v>31</v>
      </c>
      <c r="C962" s="39">
        <v>6200</v>
      </c>
      <c r="D962" s="39" t="s">
        <v>1456</v>
      </c>
      <c r="E962" s="39" t="s">
        <v>321</v>
      </c>
      <c r="F962" s="128" t="s">
        <v>101</v>
      </c>
      <c r="G962" s="39" t="s">
        <v>35</v>
      </c>
      <c r="H962" s="39" t="str">
        <f t="shared" si="149"/>
        <v>6105AK124-6200-WLAY-0005</v>
      </c>
      <c r="I962" s="39" t="str">
        <f t="shared" si="156"/>
        <v>Q24050972-03-6200-W-LAY-0005</v>
      </c>
      <c r="J962" s="39"/>
      <c r="K962" s="33" t="str">
        <f>VLOOKUP(C962,'PPE WBS Codes'!$E$3:$F$79,2,0)</f>
        <v>On-Site Power Supply and Transmission</v>
      </c>
      <c r="L962" s="39" t="s">
        <v>1315</v>
      </c>
      <c r="M962" s="39" t="s">
        <v>1459</v>
      </c>
      <c r="N962" s="33" t="str">
        <f t="shared" si="151"/>
        <v>On-Site Power Supply and Transmission - Cable Trench and Tunnels for Main Consumer Sub Station Yard - Drainage, Run-off and Impoundment Design</v>
      </c>
      <c r="O962" s="134"/>
      <c r="P962" s="134"/>
      <c r="Q962" s="33" t="str">
        <f>IFERROR(VLOOKUP(PPE_PH1_CDDL[[#This Row],[RDMC Document Number]],[3]Docs!$B:$F,4,0),"No Placeholder Yet")</f>
        <v>RES - Reserved Placeholder</v>
      </c>
      <c r="R962" s="33" t="str">
        <f>IFERROR(VLOOKUP(PPE_PH1_CDDL[[#This Row],[RDMC Document Number]],[3]Docs!$B:$F,5,0),"No Placeholder Yet")</f>
        <v>Pending</v>
      </c>
      <c r="S962" s="137">
        <f t="shared" si="155"/>
        <v>0</v>
      </c>
      <c r="T962" s="162" t="s">
        <v>1119</v>
      </c>
      <c r="U962" s="39"/>
      <c r="V962" s="178"/>
      <c r="W962" s="39" t="s">
        <v>1310</v>
      </c>
      <c r="X962" s="39" t="s">
        <v>1459</v>
      </c>
      <c r="Y962" s="39"/>
      <c r="Z962" s="39"/>
      <c r="AA962" s="39"/>
      <c r="AB962" s="152" t="s">
        <v>3165</v>
      </c>
    </row>
    <row r="963" spans="1:28" ht="21.75" customHeight="1" x14ac:dyDescent="0.25">
      <c r="A963" s="37" t="s">
        <v>30</v>
      </c>
      <c r="B963" s="37" t="s">
        <v>31</v>
      </c>
      <c r="C963" s="39">
        <v>6200</v>
      </c>
      <c r="D963" s="39" t="s">
        <v>1456</v>
      </c>
      <c r="E963" s="39" t="s">
        <v>321</v>
      </c>
      <c r="F963" s="174" t="s">
        <v>161</v>
      </c>
      <c r="G963" s="162" t="s">
        <v>35</v>
      </c>
      <c r="H963" s="39" t="str">
        <f t="shared" si="149"/>
        <v>6105AK124-6200-WLAY-0006</v>
      </c>
      <c r="I963" s="39" t="str">
        <f t="shared" si="156"/>
        <v>Q24050972-03-6200-W-LAY-0006</v>
      </c>
      <c r="J963" s="162"/>
      <c r="K963" s="33" t="str">
        <f>VLOOKUP(C963,'PPE WBS Codes'!$E$3:$F$79,2,0)</f>
        <v>On-Site Power Supply and Transmission</v>
      </c>
      <c r="L963" s="162" t="s">
        <v>1255</v>
      </c>
      <c r="M963" s="162" t="s">
        <v>1459</v>
      </c>
      <c r="N963" s="33" t="str">
        <f t="shared" si="151"/>
        <v>On-Site Power Supply and Transmission -  Control Room and Ablution Facilities for Main Consumer Sub Station Yard - Drainage, Run-off and Impoundment Design</v>
      </c>
      <c r="O963" s="175"/>
      <c r="P963" s="175"/>
      <c r="Q963" s="33" t="str">
        <f>IFERROR(VLOOKUP(PPE_PH1_CDDL[[#This Row],[RDMC Document Number]],[3]Docs!$B:$F,4,0),"No Placeholder Yet")</f>
        <v>RES - Reserved Placeholder</v>
      </c>
      <c r="R963" s="33" t="str">
        <f>IFERROR(VLOOKUP(PPE_PH1_CDDL[[#This Row],[RDMC Document Number]],[3]Docs!$B:$F,5,0),"No Placeholder Yet")</f>
        <v>Pending</v>
      </c>
      <c r="S963" s="137">
        <f t="shared" si="155"/>
        <v>0</v>
      </c>
      <c r="T963" s="162" t="s">
        <v>1119</v>
      </c>
      <c r="U963" s="162"/>
      <c r="V963" s="178"/>
      <c r="W963" s="39" t="s">
        <v>1310</v>
      </c>
      <c r="X963" s="39" t="s">
        <v>1459</v>
      </c>
      <c r="Y963" s="162"/>
      <c r="Z963" s="162"/>
      <c r="AA963" s="39"/>
      <c r="AB963" s="152" t="s">
        <v>3165</v>
      </c>
    </row>
    <row r="964" spans="1:28" ht="21.75" customHeight="1" x14ac:dyDescent="0.25">
      <c r="A964" s="37" t="s">
        <v>30</v>
      </c>
      <c r="B964" s="37" t="s">
        <v>31</v>
      </c>
      <c r="C964" s="39">
        <v>6200</v>
      </c>
      <c r="D964" s="39" t="s">
        <v>1456</v>
      </c>
      <c r="E964" s="39" t="s">
        <v>1460</v>
      </c>
      <c r="F964" s="128" t="s">
        <v>34</v>
      </c>
      <c r="G964" s="39" t="s">
        <v>35</v>
      </c>
      <c r="H964" s="39" t="str">
        <f t="shared" si="149"/>
        <v>6105AK124-6200-WTRP-0001</v>
      </c>
      <c r="I964" s="39" t="str">
        <f t="shared" si="156"/>
        <v>Q24050972-03-6200-W-TRP-0001</v>
      </c>
      <c r="J964" s="39"/>
      <c r="K964" s="33" t="str">
        <f>VLOOKUP(C964,'PPE WBS Codes'!$E$3:$F$79,2,0)</f>
        <v>On-Site Power Supply and Transmission</v>
      </c>
      <c r="L964" s="39" t="s">
        <v>1287</v>
      </c>
      <c r="M964" s="39" t="s">
        <v>1461</v>
      </c>
      <c r="N964" s="33" t="str">
        <f t="shared" si="151"/>
        <v>On-Site Power Supply and Transmission - Terrace Roads and Access-ways for Main Consumer SS - Soil Classification and Nomination Deliverables</v>
      </c>
      <c r="O964" s="134"/>
      <c r="P964" s="134"/>
      <c r="Q964" s="33" t="str">
        <f>IFERROR(VLOOKUP(PPE_PH1_CDDL[[#This Row],[RDMC Document Number]],[3]Docs!$B:$F,4,0),"No Placeholder Yet")</f>
        <v>RES - Reserved Placeholder</v>
      </c>
      <c r="R964" s="33" t="str">
        <f>IFERROR(VLOOKUP(PPE_PH1_CDDL[[#This Row],[RDMC Document Number]],[3]Docs!$B:$F,5,0),"No Placeholder Yet")</f>
        <v>Pending</v>
      </c>
      <c r="S964" s="137">
        <f t="shared" ref="S964:S972" si="157">IF(AND(O964&lt;&gt;"",P964&lt;&gt;"",R964="Approved"),100%,
 IF(AND(O964&lt;&gt;"",P964&lt;&gt;""),66.67%,
 IF(O964&lt;&gt;"",33.33%,
 0)))</f>
        <v>0</v>
      </c>
      <c r="T964" s="162" t="s">
        <v>1119</v>
      </c>
      <c r="U964" s="39"/>
      <c r="V964" s="178"/>
      <c r="W964" s="39" t="s">
        <v>1289</v>
      </c>
      <c r="X964" s="39" t="s">
        <v>1461</v>
      </c>
      <c r="Y964" s="39"/>
      <c r="Z964" s="39"/>
      <c r="AA964" s="39"/>
      <c r="AB964" s="152" t="s">
        <v>3165</v>
      </c>
    </row>
    <row r="965" spans="1:28" ht="21.75" customHeight="1" x14ac:dyDescent="0.25">
      <c r="A965" s="37" t="s">
        <v>30</v>
      </c>
      <c r="B965" s="37" t="s">
        <v>31</v>
      </c>
      <c r="C965" s="39">
        <v>6200</v>
      </c>
      <c r="D965" s="39" t="s">
        <v>1456</v>
      </c>
      <c r="E965" s="39" t="s">
        <v>1460</v>
      </c>
      <c r="F965" s="128" t="s">
        <v>46</v>
      </c>
      <c r="G965" s="39" t="s">
        <v>35</v>
      </c>
      <c r="H965" s="39" t="str">
        <f t="shared" si="149"/>
        <v>6105AK124-6200-WTRP-0002</v>
      </c>
      <c r="I965" s="39" t="str">
        <f t="shared" si="156"/>
        <v>Q24050972-03-6200-W-TRP-0002</v>
      </c>
      <c r="J965" s="39"/>
      <c r="K965" s="33" t="str">
        <f>VLOOKUP(C965,'PPE WBS Codes'!$E$3:$F$79,2,0)</f>
        <v>On-Site Power Supply and Transmission</v>
      </c>
      <c r="L965" s="39" t="s">
        <v>1287</v>
      </c>
      <c r="M965" s="39" t="s">
        <v>1462</v>
      </c>
      <c r="N965" s="33" t="str">
        <f t="shared" si="151"/>
        <v>On-Site Power Supply and Transmission - Terrace Roads and Access-ways for Main Consumer SS - Soil Resistivity Testing Report</v>
      </c>
      <c r="O965" s="134"/>
      <c r="P965" s="134"/>
      <c r="Q965" s="33" t="str">
        <f>IFERROR(VLOOKUP(PPE_PH1_CDDL[[#This Row],[RDMC Document Number]],[3]Docs!$B:$F,4,0),"No Placeholder Yet")</f>
        <v>RES - Reserved Placeholder</v>
      </c>
      <c r="R965" s="33" t="str">
        <f>IFERROR(VLOOKUP(PPE_PH1_CDDL[[#This Row],[RDMC Document Number]],[3]Docs!$B:$F,5,0),"No Placeholder Yet")</f>
        <v>Pending</v>
      </c>
      <c r="S965" s="137">
        <f t="shared" si="157"/>
        <v>0</v>
      </c>
      <c r="T965" s="162" t="s">
        <v>1119</v>
      </c>
      <c r="U965" s="39"/>
      <c r="V965" s="178"/>
      <c r="W965" s="39" t="s">
        <v>1291</v>
      </c>
      <c r="X965" s="39" t="s">
        <v>1462</v>
      </c>
      <c r="Y965" s="39"/>
      <c r="Z965" s="39"/>
      <c r="AA965" s="39"/>
      <c r="AB965" s="152" t="s">
        <v>3165</v>
      </c>
    </row>
    <row r="966" spans="1:28" ht="21.75" customHeight="1" x14ac:dyDescent="0.25">
      <c r="A966" s="37" t="s">
        <v>30</v>
      </c>
      <c r="B966" s="37" t="s">
        <v>31</v>
      </c>
      <c r="C966" s="39">
        <v>6200</v>
      </c>
      <c r="D966" s="39" t="s">
        <v>1456</v>
      </c>
      <c r="E966" s="39" t="s">
        <v>1460</v>
      </c>
      <c r="F966" s="128" t="s">
        <v>48</v>
      </c>
      <c r="G966" s="39" t="s">
        <v>35</v>
      </c>
      <c r="H966" s="39" t="str">
        <f t="shared" si="149"/>
        <v>6105AK124-6200-WTRP-0003</v>
      </c>
      <c r="I966" s="39" t="str">
        <f t="shared" si="156"/>
        <v>Q24050972-03-6200-W-TRP-0003</v>
      </c>
      <c r="J966" s="39"/>
      <c r="K966" s="33" t="str">
        <f>VLOOKUP(C966,'PPE WBS Codes'!$E$3:$F$79,2,0)</f>
        <v>On-Site Power Supply and Transmission</v>
      </c>
      <c r="L966" s="39" t="s">
        <v>1251</v>
      </c>
      <c r="M966" s="39" t="s">
        <v>1461</v>
      </c>
      <c r="N966" s="33" t="str">
        <f t="shared" si="151"/>
        <v>On-Site Power Supply and Transmission - Main Consumer Sub Station Yard Stormwater Drainage - Soil Classification and Nomination Deliverables</v>
      </c>
      <c r="O966" s="134"/>
      <c r="P966" s="134"/>
      <c r="Q966" s="33" t="str">
        <f>IFERROR(VLOOKUP(PPE_PH1_CDDL[[#This Row],[RDMC Document Number]],[3]Docs!$B:$F,4,0),"No Placeholder Yet")</f>
        <v>RES - Reserved Placeholder</v>
      </c>
      <c r="R966" s="33" t="str">
        <f>IFERROR(VLOOKUP(PPE_PH1_CDDL[[#This Row],[RDMC Document Number]],[3]Docs!$B:$F,5,0),"No Placeholder Yet")</f>
        <v>Pending</v>
      </c>
      <c r="S966" s="137">
        <f t="shared" si="157"/>
        <v>0</v>
      </c>
      <c r="T966" s="162" t="s">
        <v>1119</v>
      </c>
      <c r="U966" s="39"/>
      <c r="V966" s="178"/>
      <c r="W966" s="39" t="s">
        <v>1269</v>
      </c>
      <c r="X966" s="39" t="s">
        <v>1461</v>
      </c>
      <c r="Y966" s="39"/>
      <c r="Z966" s="39"/>
      <c r="AA966" s="39"/>
      <c r="AB966" s="152" t="s">
        <v>3165</v>
      </c>
    </row>
    <row r="967" spans="1:28" ht="21.75" customHeight="1" x14ac:dyDescent="0.25">
      <c r="A967" s="37" t="s">
        <v>30</v>
      </c>
      <c r="B967" s="37" t="s">
        <v>31</v>
      </c>
      <c r="C967" s="39">
        <v>6200</v>
      </c>
      <c r="D967" s="39" t="s">
        <v>1456</v>
      </c>
      <c r="E967" s="39" t="s">
        <v>1460</v>
      </c>
      <c r="F967" s="128" t="s">
        <v>50</v>
      </c>
      <c r="G967" s="39" t="s">
        <v>35</v>
      </c>
      <c r="H967" s="39" t="str">
        <f t="shared" si="149"/>
        <v>6105AK124-6200-WTRP-0004</v>
      </c>
      <c r="I967" s="39" t="str">
        <f t="shared" si="156"/>
        <v>Q24050972-03-6200-W-TRP-0004</v>
      </c>
      <c r="J967" s="39"/>
      <c r="K967" s="33" t="str">
        <f>VLOOKUP(C967,'PPE WBS Codes'!$E$3:$F$79,2,0)</f>
        <v>On-Site Power Supply and Transmission</v>
      </c>
      <c r="L967" s="39" t="s">
        <v>1254</v>
      </c>
      <c r="M967" s="39" t="s">
        <v>1461</v>
      </c>
      <c r="N967" s="33" t="str">
        <f t="shared" si="151"/>
        <v>On-Site Power Supply and Transmission - Main Consumer Sub Station Yard Underground Utility Piping - Soil Classification and Nomination Deliverables</v>
      </c>
      <c r="O967" s="134"/>
      <c r="P967" s="134"/>
      <c r="Q967" s="33" t="str">
        <f>IFERROR(VLOOKUP(PPE_PH1_CDDL[[#This Row],[RDMC Document Number]],[3]Docs!$B:$F,4,0),"No Placeholder Yet")</f>
        <v>RES - Reserved Placeholder</v>
      </c>
      <c r="R967" s="33" t="str">
        <f>IFERROR(VLOOKUP(PPE_PH1_CDDL[[#This Row],[RDMC Document Number]],[3]Docs!$B:$F,5,0),"No Placeholder Yet")</f>
        <v>Pending</v>
      </c>
      <c r="S967" s="137">
        <f t="shared" si="157"/>
        <v>0</v>
      </c>
      <c r="T967" s="162" t="s">
        <v>1119</v>
      </c>
      <c r="U967" s="39"/>
      <c r="V967" s="178"/>
      <c r="W967" s="39" t="s">
        <v>1269</v>
      </c>
      <c r="X967" s="39" t="s">
        <v>1461</v>
      </c>
      <c r="Y967" s="39"/>
      <c r="Z967" s="39"/>
      <c r="AA967" s="39"/>
      <c r="AB967" s="152" t="s">
        <v>3165</v>
      </c>
    </row>
    <row r="968" spans="1:28" ht="21.75" customHeight="1" x14ac:dyDescent="0.25">
      <c r="A968" s="37" t="s">
        <v>30</v>
      </c>
      <c r="B968" s="37" t="s">
        <v>31</v>
      </c>
      <c r="C968" s="39">
        <v>6200</v>
      </c>
      <c r="D968" s="39" t="s">
        <v>1456</v>
      </c>
      <c r="E968" s="39" t="s">
        <v>1460</v>
      </c>
      <c r="F968" s="128" t="s">
        <v>101</v>
      </c>
      <c r="G968" s="39" t="s">
        <v>35</v>
      </c>
      <c r="H968" s="39" t="str">
        <f t="shared" si="149"/>
        <v>6105AK124-6200-WTRP-0005</v>
      </c>
      <c r="I968" s="39" t="str">
        <f t="shared" si="156"/>
        <v>Q24050972-03-6200-W-TRP-0005</v>
      </c>
      <c r="J968" s="39"/>
      <c r="K968" s="33" t="str">
        <f>VLOOKUP(C968,'PPE WBS Codes'!$E$3:$F$79,2,0)</f>
        <v>On-Site Power Supply and Transmission</v>
      </c>
      <c r="L968" s="39" t="s">
        <v>1315</v>
      </c>
      <c r="M968" s="39" t="s">
        <v>1461</v>
      </c>
      <c r="N968" s="33" t="str">
        <f t="shared" si="151"/>
        <v>On-Site Power Supply and Transmission - Cable Trench and Tunnels for Main Consumer Sub Station Yard - Soil Classification and Nomination Deliverables</v>
      </c>
      <c r="O968" s="134"/>
      <c r="P968" s="134"/>
      <c r="Q968" s="33" t="str">
        <f>IFERROR(VLOOKUP(PPE_PH1_CDDL[[#This Row],[RDMC Document Number]],[3]Docs!$B:$F,4,0),"No Placeholder Yet")</f>
        <v>RES - Reserved Placeholder</v>
      </c>
      <c r="R968" s="33" t="str">
        <f>IFERROR(VLOOKUP(PPE_PH1_CDDL[[#This Row],[RDMC Document Number]],[3]Docs!$B:$F,5,0),"No Placeholder Yet")</f>
        <v>Pending</v>
      </c>
      <c r="S968" s="137">
        <f t="shared" si="157"/>
        <v>0</v>
      </c>
      <c r="T968" s="162" t="s">
        <v>1119</v>
      </c>
      <c r="U968" s="39"/>
      <c r="V968" s="178"/>
      <c r="W968" s="39" t="s">
        <v>1269</v>
      </c>
      <c r="X968" s="39" t="s">
        <v>1461</v>
      </c>
      <c r="Y968" s="39"/>
      <c r="Z968" s="39"/>
      <c r="AA968" s="39"/>
      <c r="AB968" s="152" t="s">
        <v>3165</v>
      </c>
    </row>
    <row r="969" spans="1:28" ht="21.75" customHeight="1" x14ac:dyDescent="0.25">
      <c r="A969" s="37" t="s">
        <v>30</v>
      </c>
      <c r="B969" s="37" t="s">
        <v>31</v>
      </c>
      <c r="C969" s="39">
        <v>6200</v>
      </c>
      <c r="D969" s="39" t="s">
        <v>1456</v>
      </c>
      <c r="E969" s="39" t="s">
        <v>1460</v>
      </c>
      <c r="F969" s="128" t="s">
        <v>161</v>
      </c>
      <c r="G969" s="39" t="s">
        <v>35</v>
      </c>
      <c r="H969" s="39" t="str">
        <f t="shared" si="149"/>
        <v>6105AK124-6200-WTRP-0006</v>
      </c>
      <c r="I969" s="39" t="str">
        <f t="shared" si="156"/>
        <v>Q24050972-03-6200-W-TRP-0006</v>
      </c>
      <c r="J969" s="39"/>
      <c r="K969" s="33" t="str">
        <f>VLOOKUP(C969,'PPE WBS Codes'!$E$3:$F$79,2,0)</f>
        <v>On-Site Power Supply and Transmission</v>
      </c>
      <c r="L969" s="39" t="s">
        <v>1319</v>
      </c>
      <c r="M969" s="39" t="s">
        <v>1462</v>
      </c>
      <c r="N969" s="33" t="str">
        <f t="shared" si="151"/>
        <v>On-Site Power Supply and Transmission - Earthing Systems for Main Consumer Sub Station Yard - Soil Resistivity Testing Report</v>
      </c>
      <c r="O969" s="134"/>
      <c r="P969" s="134"/>
      <c r="Q969" s="33" t="str">
        <f>IFERROR(VLOOKUP(PPE_PH1_CDDL[[#This Row],[RDMC Document Number]],[3]Docs!$B:$F,4,0),"No Placeholder Yet")</f>
        <v>RES - Reserved Placeholder</v>
      </c>
      <c r="R969" s="33" t="str">
        <f>IFERROR(VLOOKUP(PPE_PH1_CDDL[[#This Row],[RDMC Document Number]],[3]Docs!$B:$F,5,0),"No Placeholder Yet")</f>
        <v>Pending</v>
      </c>
      <c r="S969" s="137">
        <f t="shared" si="157"/>
        <v>0</v>
      </c>
      <c r="T969" s="162" t="s">
        <v>1119</v>
      </c>
      <c r="U969" s="39"/>
      <c r="V969" s="178"/>
      <c r="W969" s="39" t="s">
        <v>1269</v>
      </c>
      <c r="X969" s="39" t="s">
        <v>1462</v>
      </c>
      <c r="Y969" s="39"/>
      <c r="Z969" s="39"/>
      <c r="AA969" s="39"/>
      <c r="AB969" s="152" t="s">
        <v>3165</v>
      </c>
    </row>
    <row r="970" spans="1:28" ht="21.75" customHeight="1" x14ac:dyDescent="0.25">
      <c r="A970" s="37" t="s">
        <v>30</v>
      </c>
      <c r="B970" s="37" t="s">
        <v>31</v>
      </c>
      <c r="C970" s="39">
        <v>6200</v>
      </c>
      <c r="D970" s="39" t="s">
        <v>1456</v>
      </c>
      <c r="E970" s="39" t="s">
        <v>1460</v>
      </c>
      <c r="F970" s="174" t="s">
        <v>170</v>
      </c>
      <c r="G970" s="162" t="s">
        <v>35</v>
      </c>
      <c r="H970" s="39" t="str">
        <f t="shared" si="149"/>
        <v>6105AK124-6200-WTRP-0007</v>
      </c>
      <c r="I970" s="39" t="str">
        <f t="shared" si="156"/>
        <v>Q24050972-03-6200-W-TRP-0007</v>
      </c>
      <c r="J970" s="162"/>
      <c r="K970" s="33" t="str">
        <f>VLOOKUP(C970,'PPE WBS Codes'!$E$3:$F$79,2,0)</f>
        <v>On-Site Power Supply and Transmission</v>
      </c>
      <c r="L970" s="162" t="s">
        <v>1255</v>
      </c>
      <c r="M970" s="162" t="s">
        <v>1461</v>
      </c>
      <c r="N970" s="33" t="str">
        <f t="shared" si="151"/>
        <v>On-Site Power Supply and Transmission -  Control Room and Ablution Facilities for Main Consumer Sub Station Yard - Soil Classification and Nomination Deliverables</v>
      </c>
      <c r="O970" s="175"/>
      <c r="P970" s="175"/>
      <c r="Q970" s="33" t="str">
        <f>IFERROR(VLOOKUP(PPE_PH1_CDDL[[#This Row],[RDMC Document Number]],[3]Docs!$B:$F,4,0),"No Placeholder Yet")</f>
        <v>RES - Reserved Placeholder</v>
      </c>
      <c r="R970" s="33" t="str">
        <f>IFERROR(VLOOKUP(PPE_PH1_CDDL[[#This Row],[RDMC Document Number]],[3]Docs!$B:$F,5,0),"No Placeholder Yet")</f>
        <v>Pending</v>
      </c>
      <c r="S970" s="137">
        <f t="shared" si="157"/>
        <v>0</v>
      </c>
      <c r="T970" s="162" t="s">
        <v>1119</v>
      </c>
      <c r="U970" s="162"/>
      <c r="V970" s="178"/>
      <c r="W970" s="162" t="s">
        <v>1277</v>
      </c>
      <c r="X970" s="162" t="s">
        <v>1461</v>
      </c>
      <c r="Y970" s="162"/>
      <c r="Z970" s="162"/>
      <c r="AA970" s="39"/>
      <c r="AB970" s="152" t="s">
        <v>3165</v>
      </c>
    </row>
    <row r="971" spans="1:28" ht="21.75" customHeight="1" x14ac:dyDescent="0.25">
      <c r="A971" s="33" t="s">
        <v>30</v>
      </c>
      <c r="B971" s="33" t="s">
        <v>31</v>
      </c>
      <c r="C971" s="39" t="s">
        <v>1463</v>
      </c>
      <c r="D971" s="39" t="s">
        <v>32</v>
      </c>
      <c r="E971" s="162" t="s">
        <v>394</v>
      </c>
      <c r="F971" s="128" t="s">
        <v>34</v>
      </c>
      <c r="G971" s="39" t="s">
        <v>35</v>
      </c>
      <c r="H971" s="39" t="str">
        <f t="shared" si="149"/>
        <v>6105AK124-6230-BPHL-0001</v>
      </c>
      <c r="I971" s="39" t="str">
        <f t="shared" si="156"/>
        <v>Q24050972-03-6230-B-PHL-0001</v>
      </c>
      <c r="J971" s="39"/>
      <c r="K971" s="39" t="s">
        <v>1464</v>
      </c>
      <c r="L971" s="39" t="s">
        <v>1465</v>
      </c>
      <c r="M971" s="39" t="s">
        <v>1258</v>
      </c>
      <c r="N971" s="33" t="str">
        <f t="shared" si="151"/>
        <v>High Voltage (220 kV) Transmission Lines - 220 kV &amp; 33kV Overhead Lines Project Package - Control Philosophy</v>
      </c>
      <c r="O971" s="134"/>
      <c r="P971" s="134"/>
      <c r="Q971" s="33" t="str">
        <f>IFERROR(VLOOKUP(PPE_PH1_CDDL[[#This Row],[RDMC Document Number]],[3]Docs!$B:$F,4,0),"No Placeholder Yet")</f>
        <v>RES - Reserved Placeholder</v>
      </c>
      <c r="R971" s="33" t="str">
        <f>IFERROR(VLOOKUP(PPE_PH1_CDDL[[#This Row],[RDMC Document Number]],[3]Docs!$B:$F,5,0),"No Placeholder Yet")</f>
        <v>Pending</v>
      </c>
      <c r="S971" s="137">
        <f t="shared" si="157"/>
        <v>0</v>
      </c>
      <c r="T971" s="162" t="s">
        <v>1119</v>
      </c>
      <c r="U971" s="39"/>
      <c r="V971" s="178"/>
      <c r="W971" s="39" t="s">
        <v>1466</v>
      </c>
      <c r="X971" s="39" t="s">
        <v>1258</v>
      </c>
      <c r="Y971" s="39"/>
      <c r="Z971" s="39"/>
      <c r="AA971" s="39"/>
      <c r="AB971" s="152" t="s">
        <v>3165</v>
      </c>
    </row>
    <row r="972" spans="1:28" ht="21.75" customHeight="1" x14ac:dyDescent="0.25">
      <c r="A972" s="33" t="s">
        <v>30</v>
      </c>
      <c r="B972" s="33" t="s">
        <v>31</v>
      </c>
      <c r="C972" s="39" t="s">
        <v>1463</v>
      </c>
      <c r="D972" s="39" t="s">
        <v>32</v>
      </c>
      <c r="E972" s="162" t="s">
        <v>394</v>
      </c>
      <c r="F972" s="174" t="s">
        <v>46</v>
      </c>
      <c r="G972" s="162" t="s">
        <v>35</v>
      </c>
      <c r="H972" s="39" t="str">
        <f t="shared" si="149"/>
        <v>6105AK124-6230-BPHL-0002</v>
      </c>
      <c r="I972" s="39" t="str">
        <f t="shared" si="156"/>
        <v>Q24050972-03-6230-B-PHL-0002</v>
      </c>
      <c r="J972" s="162"/>
      <c r="K972" s="39" t="s">
        <v>1464</v>
      </c>
      <c r="L972" s="162" t="s">
        <v>1465</v>
      </c>
      <c r="M972" s="162" t="s">
        <v>1260</v>
      </c>
      <c r="N972" s="33" t="str">
        <f t="shared" si="151"/>
        <v>High Voltage (220 kV) Transmission Lines - 220 kV &amp; 33kV Overhead Lines Project Package - Synchronization Philosophy</v>
      </c>
      <c r="O972" s="175"/>
      <c r="P972" s="175"/>
      <c r="Q972" s="33" t="str">
        <f>IFERROR(VLOOKUP(PPE_PH1_CDDL[[#This Row],[RDMC Document Number]],[3]Docs!$B:$F,4,0),"No Placeholder Yet")</f>
        <v>RES - Reserved Placeholder</v>
      </c>
      <c r="R972" s="33" t="str">
        <f>IFERROR(VLOOKUP(PPE_PH1_CDDL[[#This Row],[RDMC Document Number]],[3]Docs!$B:$F,5,0),"No Placeholder Yet")</f>
        <v>Pending</v>
      </c>
      <c r="S972" s="137">
        <f t="shared" si="157"/>
        <v>0</v>
      </c>
      <c r="T972" s="162" t="s">
        <v>1119</v>
      </c>
      <c r="U972" s="162"/>
      <c r="V972" s="178"/>
      <c r="W972" s="39" t="s">
        <v>1466</v>
      </c>
      <c r="X972" s="162" t="s">
        <v>1260</v>
      </c>
      <c r="Y972" s="162"/>
      <c r="Z972" s="162"/>
      <c r="AA972" s="39"/>
      <c r="AB972" s="152" t="s">
        <v>3165</v>
      </c>
    </row>
    <row r="973" spans="1:28" ht="21.75" customHeight="1" x14ac:dyDescent="0.25">
      <c r="A973" s="33" t="s">
        <v>30</v>
      </c>
      <c r="B973" s="33" t="s">
        <v>31</v>
      </c>
      <c r="C973" s="39" t="s">
        <v>1463</v>
      </c>
      <c r="D973" s="39" t="s">
        <v>32</v>
      </c>
      <c r="E973" s="162" t="s">
        <v>73</v>
      </c>
      <c r="F973" s="174" t="s">
        <v>34</v>
      </c>
      <c r="G973" s="162" t="s">
        <v>35</v>
      </c>
      <c r="H973" s="39" t="str">
        <f t="shared" si="149"/>
        <v>6105AK124-6230-BDBD-0001</v>
      </c>
      <c r="I973" s="39" t="str">
        <f t="shared" si="156"/>
        <v>Q24050972-03-6230-B-DBD-0001</v>
      </c>
      <c r="J973" s="162"/>
      <c r="K973" s="39" t="s">
        <v>1464</v>
      </c>
      <c r="L973" s="162" t="s">
        <v>1465</v>
      </c>
      <c r="M973" s="162" t="s">
        <v>1263</v>
      </c>
      <c r="N973" s="33" t="str">
        <f t="shared" si="151"/>
        <v>High Voltage (220 kV) Transmission Lines - 220 kV &amp; 33kV Overhead Lines Project Package - Design Criteria / Basis of Design</v>
      </c>
      <c r="O973" s="175"/>
      <c r="P973" s="175"/>
      <c r="Q973" s="33" t="str">
        <f>IFERROR(VLOOKUP(PPE_PH1_CDDL[[#This Row],[RDMC Document Number]],[3]Docs!$B:$F,4,0),"No Placeholder Yet")</f>
        <v>RES - Reserved Placeholder</v>
      </c>
      <c r="R973" s="33" t="str">
        <f>IFERROR(VLOOKUP(PPE_PH1_CDDL[[#This Row],[RDMC Document Number]],[3]Docs!$B:$F,5,0),"No Placeholder Yet")</f>
        <v>Pending</v>
      </c>
      <c r="S973" s="137">
        <f t="shared" ref="S973" si="158">IF(AND(O973&lt;&gt;"",P973&lt;&gt;"",R973="Approved"),100%,
 IF(AND(O973&lt;&gt;"",P973&lt;&gt;""),66.67%,
 IF(O973&lt;&gt;"",33.33%,
 0)))</f>
        <v>0</v>
      </c>
      <c r="T973" s="162" t="s">
        <v>1119</v>
      </c>
      <c r="U973" s="162"/>
      <c r="V973" s="178"/>
      <c r="W973" s="39" t="s">
        <v>1466</v>
      </c>
      <c r="X973" s="162" t="s">
        <v>75</v>
      </c>
      <c r="Y973" s="162"/>
      <c r="Z973" s="162"/>
      <c r="AA973" s="39"/>
      <c r="AB973" s="152" t="s">
        <v>3165</v>
      </c>
    </row>
    <row r="974" spans="1:28" ht="21.75" customHeight="1" x14ac:dyDescent="0.25">
      <c r="A974" s="33" t="s">
        <v>30</v>
      </c>
      <c r="B974" s="33" t="s">
        <v>31</v>
      </c>
      <c r="C974" s="39" t="s">
        <v>1463</v>
      </c>
      <c r="D974" s="39" t="s">
        <v>32</v>
      </c>
      <c r="E974" s="162" t="s">
        <v>1170</v>
      </c>
      <c r="F974" s="174" t="s">
        <v>34</v>
      </c>
      <c r="G974" s="162" t="s">
        <v>35</v>
      </c>
      <c r="H974" s="39" t="str">
        <f t="shared" si="149"/>
        <v>6105AK124-6230-BSPC-0001</v>
      </c>
      <c r="I974" s="39" t="str">
        <f t="shared" si="156"/>
        <v>Q24050972-03-6230-B-SPC-0001</v>
      </c>
      <c r="J974" s="162"/>
      <c r="K974" s="39" t="s">
        <v>1464</v>
      </c>
      <c r="L974" s="162" t="s">
        <v>1465</v>
      </c>
      <c r="M974" s="162" t="s">
        <v>1265</v>
      </c>
      <c r="N974" s="33" t="str">
        <f t="shared" si="151"/>
        <v>High Voltage (220 kV) Transmission Lines - 220 kV &amp; 33kV Overhead Lines Project Package - Functional Design Specification</v>
      </c>
      <c r="O974" s="175"/>
      <c r="P974" s="175"/>
      <c r="Q974" s="33" t="str">
        <f>IFERROR(VLOOKUP(PPE_PH1_CDDL[[#This Row],[RDMC Document Number]],[3]Docs!$B:$F,4,0),"No Placeholder Yet")</f>
        <v>RES - Reserved Placeholder</v>
      </c>
      <c r="R974" s="33" t="str">
        <f>IFERROR(VLOOKUP(PPE_PH1_CDDL[[#This Row],[RDMC Document Number]],[3]Docs!$B:$F,5,0),"No Placeholder Yet")</f>
        <v>Pending</v>
      </c>
      <c r="S974" s="137">
        <f t="shared" ref="S974" si="159">IF(AND(O974&lt;&gt;"",P974&lt;&gt;"",R974="Approved"),100%,
 IF(AND(O974&lt;&gt;"",P974&lt;&gt;""),66.67%,
 IF(O974&lt;&gt;"",33.33%,
 0)))</f>
        <v>0</v>
      </c>
      <c r="T974" s="162" t="s">
        <v>1119</v>
      </c>
      <c r="U974" s="162"/>
      <c r="V974" s="178"/>
      <c r="W974" s="39" t="s">
        <v>1466</v>
      </c>
      <c r="X974" s="162" t="s">
        <v>1265</v>
      </c>
      <c r="Y974" s="162"/>
      <c r="Z974" s="162"/>
      <c r="AA974" s="39"/>
      <c r="AB974" s="152" t="s">
        <v>3165</v>
      </c>
    </row>
    <row r="975" spans="1:28" ht="21.75" customHeight="1" x14ac:dyDescent="0.25">
      <c r="A975" s="33" t="s">
        <v>30</v>
      </c>
      <c r="B975" s="33" t="s">
        <v>31</v>
      </c>
      <c r="C975" s="39" t="s">
        <v>1463</v>
      </c>
      <c r="D975" s="39" t="s">
        <v>32</v>
      </c>
      <c r="E975" s="162" t="s">
        <v>700</v>
      </c>
      <c r="F975" s="174" t="s">
        <v>34</v>
      </c>
      <c r="G975" s="162" t="s">
        <v>35</v>
      </c>
      <c r="H975" s="39" t="str">
        <f t="shared" si="149"/>
        <v>6105AK124-6230-BSTD-0001</v>
      </c>
      <c r="I975" s="39" t="str">
        <f t="shared" si="156"/>
        <v>Q24050972-03-6230-B-STD-0001</v>
      </c>
      <c r="J975" s="162"/>
      <c r="K975" s="39" t="s">
        <v>1464</v>
      </c>
      <c r="L975" s="162" t="s">
        <v>1465</v>
      </c>
      <c r="M975" s="162" t="s">
        <v>1264</v>
      </c>
      <c r="N975" s="33" t="str">
        <f t="shared" si="151"/>
        <v>High Voltage (220 kV) Transmission Lines - 220 kV &amp; 33kV Overhead Lines Project Package - System Detailed Engineering Design</v>
      </c>
      <c r="O975" s="175"/>
      <c r="P975" s="175"/>
      <c r="Q975" s="33" t="str">
        <f>IFERROR(VLOOKUP(PPE_PH1_CDDL[[#This Row],[RDMC Document Number]],[3]Docs!$B:$F,4,0),"No Placeholder Yet")</f>
        <v>RES - Reserved Placeholder</v>
      </c>
      <c r="R975" s="33" t="str">
        <f>IFERROR(VLOOKUP(PPE_PH1_CDDL[[#This Row],[RDMC Document Number]],[3]Docs!$B:$F,5,0),"No Placeholder Yet")</f>
        <v>Pending</v>
      </c>
      <c r="S975" s="137">
        <f t="shared" ref="S975:S976" si="160">IF(AND(O975&lt;&gt;"",P975&lt;&gt;"",R975="Approved"),100%,
 IF(AND(O975&lt;&gt;"",P975&lt;&gt;""),66.67%,
 IF(O975&lt;&gt;"",33.33%,
 0)))</f>
        <v>0</v>
      </c>
      <c r="T975" s="162" t="s">
        <v>1119</v>
      </c>
      <c r="U975" s="162"/>
      <c r="V975" s="178"/>
      <c r="W975" s="39" t="s">
        <v>1466</v>
      </c>
      <c r="X975" s="162" t="s">
        <v>1467</v>
      </c>
      <c r="Y975" s="162"/>
      <c r="Z975" s="162"/>
      <c r="AA975" s="39"/>
      <c r="AB975" s="152" t="s">
        <v>3165</v>
      </c>
    </row>
    <row r="976" spans="1:28" ht="21.75" customHeight="1" x14ac:dyDescent="0.25">
      <c r="A976" s="37" t="s">
        <v>30</v>
      </c>
      <c r="B976" s="37" t="s">
        <v>31</v>
      </c>
      <c r="C976" s="39">
        <v>6240</v>
      </c>
      <c r="D976" s="162" t="s">
        <v>32</v>
      </c>
      <c r="E976" s="162" t="s">
        <v>73</v>
      </c>
      <c r="F976" s="174" t="s">
        <v>34</v>
      </c>
      <c r="G976" s="162" t="s">
        <v>35</v>
      </c>
      <c r="H976" s="39" t="str">
        <f t="shared" si="149"/>
        <v>6105AK124-6240-BDBD-0001</v>
      </c>
      <c r="I976" s="39" t="str">
        <f t="shared" si="156"/>
        <v>Q24050972-03-6240-B-DBD-0001</v>
      </c>
      <c r="J976" s="162"/>
      <c r="K976" s="33" t="str">
        <f>VLOOKUP(C976,'PPE WBS Codes'!$E$3:$F$79,2,0)</f>
        <v>High Voltage Substations</v>
      </c>
      <c r="L976" s="162" t="s">
        <v>1468</v>
      </c>
      <c r="M976" s="162" t="s">
        <v>1263</v>
      </c>
      <c r="N976" s="33" t="str">
        <f t="shared" si="151"/>
        <v>High Voltage Substations - 220kV Transmission Substations Project Package - Design Criteria / Basis of Design</v>
      </c>
      <c r="O976" s="175"/>
      <c r="P976" s="175"/>
      <c r="Q976" s="33" t="str">
        <f>IFERROR(VLOOKUP(PPE_PH1_CDDL[[#This Row],[RDMC Document Number]],[3]Docs!$B:$F,4,0),"No Placeholder Yet")</f>
        <v>RES - Reserved Placeholder</v>
      </c>
      <c r="R976" s="33" t="str">
        <f>IFERROR(VLOOKUP(PPE_PH1_CDDL[[#This Row],[RDMC Document Number]],[3]Docs!$B:$F,5,0),"No Placeholder Yet")</f>
        <v>Pending</v>
      </c>
      <c r="S976" s="137">
        <f t="shared" si="160"/>
        <v>0</v>
      </c>
      <c r="T976" s="162" t="s">
        <v>1119</v>
      </c>
      <c r="U976" s="162"/>
      <c r="V976" s="178"/>
      <c r="W976" s="162" t="s">
        <v>1469</v>
      </c>
      <c r="X976" s="162" t="s">
        <v>75</v>
      </c>
      <c r="Y976" s="162"/>
      <c r="Z976" s="162"/>
      <c r="AA976" s="39"/>
      <c r="AB976" s="152" t="s">
        <v>3165</v>
      </c>
    </row>
    <row r="977" spans="1:28" ht="21.75" customHeight="1" x14ac:dyDescent="0.25">
      <c r="A977" s="37" t="s">
        <v>30</v>
      </c>
      <c r="B977" s="37" t="s">
        <v>31</v>
      </c>
      <c r="C977" s="39">
        <v>6240</v>
      </c>
      <c r="D977" s="162" t="s">
        <v>32</v>
      </c>
      <c r="E977" s="39" t="s">
        <v>394</v>
      </c>
      <c r="F977" s="128" t="s">
        <v>34</v>
      </c>
      <c r="G977" s="39" t="s">
        <v>35</v>
      </c>
      <c r="H977" s="39" t="str">
        <f t="shared" si="149"/>
        <v>6105AK124-6240-BPHL-0001</v>
      </c>
      <c r="I977" s="39" t="str">
        <f t="shared" si="156"/>
        <v>Q24050972-03-6240-B-PHL-0001</v>
      </c>
      <c r="J977" s="39"/>
      <c r="K977" s="33" t="str">
        <f>VLOOKUP(C977,'PPE WBS Codes'!$E$3:$F$79,2,0)</f>
        <v>High Voltage Substations</v>
      </c>
      <c r="L977" s="39" t="s">
        <v>1468</v>
      </c>
      <c r="M977" s="39" t="s">
        <v>1258</v>
      </c>
      <c r="N977" s="33" t="str">
        <f t="shared" si="151"/>
        <v>High Voltage Substations - 220kV Transmission Substations Project Package - Control Philosophy</v>
      </c>
      <c r="O977" s="134"/>
      <c r="P977" s="134"/>
      <c r="Q977" s="33" t="str">
        <f>IFERROR(VLOOKUP(PPE_PH1_CDDL[[#This Row],[RDMC Document Number]],[3]Docs!$B:$F,4,0),"No Placeholder Yet")</f>
        <v>RES - Reserved Placeholder</v>
      </c>
      <c r="R977" s="33" t="str">
        <f>IFERROR(VLOOKUP(PPE_PH1_CDDL[[#This Row],[RDMC Document Number]],[3]Docs!$B:$F,5,0),"No Placeholder Yet")</f>
        <v>Pending</v>
      </c>
      <c r="S977" s="137">
        <f t="shared" ref="S977:S978" si="161">IF(AND(O977&lt;&gt;"",P977&lt;&gt;"",R977="Approved"),100%,
 IF(AND(O977&lt;&gt;"",P977&lt;&gt;""),66.67%,
 IF(O977&lt;&gt;"",33.33%,
 0)))</f>
        <v>0</v>
      </c>
      <c r="T977" s="162" t="s">
        <v>1119</v>
      </c>
      <c r="U977" s="39"/>
      <c r="V977" s="178"/>
      <c r="W977" s="162" t="s">
        <v>1469</v>
      </c>
      <c r="X977" s="39" t="s">
        <v>1258</v>
      </c>
      <c r="Y977" s="39"/>
      <c r="Z977" s="39"/>
      <c r="AA977" s="39"/>
      <c r="AB977" s="152" t="s">
        <v>3165</v>
      </c>
    </row>
    <row r="978" spans="1:28" ht="21.75" customHeight="1" x14ac:dyDescent="0.25">
      <c r="A978" s="37" t="s">
        <v>30</v>
      </c>
      <c r="B978" s="37" t="s">
        <v>31</v>
      </c>
      <c r="C978" s="39">
        <v>6240</v>
      </c>
      <c r="D978" s="162" t="s">
        <v>32</v>
      </c>
      <c r="E978" s="39" t="s">
        <v>394</v>
      </c>
      <c r="F978" s="174" t="s">
        <v>46</v>
      </c>
      <c r="G978" s="162" t="s">
        <v>35</v>
      </c>
      <c r="H978" s="39" t="str">
        <f t="shared" si="149"/>
        <v>6105AK124-6240-BPHL-0002</v>
      </c>
      <c r="I978" s="39" t="str">
        <f t="shared" si="156"/>
        <v>Q24050972-03-6240-B-PHL-0002</v>
      </c>
      <c r="J978" s="162"/>
      <c r="K978" s="33" t="str">
        <f>VLOOKUP(C978,'PPE WBS Codes'!$E$3:$F$79,2,0)</f>
        <v>High Voltage Substations</v>
      </c>
      <c r="L978" s="162" t="s">
        <v>1468</v>
      </c>
      <c r="M978" s="162" t="s">
        <v>1470</v>
      </c>
      <c r="N978" s="33" t="str">
        <f t="shared" si="151"/>
        <v>High Voltage Substations - 220kV Transmission Substations Project Package - Synchronisation Philosophy</v>
      </c>
      <c r="O978" s="175"/>
      <c r="P978" s="175"/>
      <c r="Q978" s="33" t="str">
        <f>IFERROR(VLOOKUP(PPE_PH1_CDDL[[#This Row],[RDMC Document Number]],[3]Docs!$B:$F,4,0),"No Placeholder Yet")</f>
        <v>RES - Reserved Placeholder</v>
      </c>
      <c r="R978" s="33" t="str">
        <f>IFERROR(VLOOKUP(PPE_PH1_CDDL[[#This Row],[RDMC Document Number]],[3]Docs!$B:$F,5,0),"No Placeholder Yet")</f>
        <v>Pending</v>
      </c>
      <c r="S978" s="137">
        <f t="shared" si="161"/>
        <v>0</v>
      </c>
      <c r="T978" s="162" t="s">
        <v>1119</v>
      </c>
      <c r="U978" s="162"/>
      <c r="V978" s="178"/>
      <c r="W978" s="162" t="s">
        <v>1469</v>
      </c>
      <c r="X978" s="162" t="s">
        <v>1470</v>
      </c>
      <c r="Y978" s="162"/>
      <c r="Z978" s="162"/>
      <c r="AA978" s="39"/>
      <c r="AB978" s="152" t="s">
        <v>3165</v>
      </c>
    </row>
    <row r="979" spans="1:28" ht="21.75" customHeight="1" x14ac:dyDescent="0.25">
      <c r="A979" s="37" t="s">
        <v>30</v>
      </c>
      <c r="B979" s="37" t="s">
        <v>31</v>
      </c>
      <c r="C979" s="39">
        <v>6240</v>
      </c>
      <c r="D979" s="162" t="s">
        <v>32</v>
      </c>
      <c r="E979" s="162" t="s">
        <v>1170</v>
      </c>
      <c r="F979" s="174" t="s">
        <v>34</v>
      </c>
      <c r="G979" s="162" t="s">
        <v>35</v>
      </c>
      <c r="H979" s="39" t="str">
        <f t="shared" si="149"/>
        <v>6105AK124-6240-BSPC-0001</v>
      </c>
      <c r="I979" s="39" t="str">
        <f t="shared" si="156"/>
        <v>Q24050972-03-6240-B-SPC-0001</v>
      </c>
      <c r="J979" s="162"/>
      <c r="K979" s="33" t="str">
        <f>VLOOKUP(C979,'PPE WBS Codes'!$E$3:$F$79,2,0)</f>
        <v>High Voltage Substations</v>
      </c>
      <c r="L979" s="162" t="s">
        <v>1468</v>
      </c>
      <c r="M979" s="162" t="s">
        <v>1265</v>
      </c>
      <c r="N979" s="33" t="str">
        <f t="shared" si="151"/>
        <v>High Voltage Substations - 220kV Transmission Substations Project Package - Functional Design Specification</v>
      </c>
      <c r="O979" s="175"/>
      <c r="P979" s="175"/>
      <c r="Q979" s="33" t="str">
        <f>IFERROR(VLOOKUP(PPE_PH1_CDDL[[#This Row],[RDMC Document Number]],[3]Docs!$B:$F,4,0),"No Placeholder Yet")</f>
        <v>RES - Reserved Placeholder</v>
      </c>
      <c r="R979" s="33" t="str">
        <f>IFERROR(VLOOKUP(PPE_PH1_CDDL[[#This Row],[RDMC Document Number]],[3]Docs!$B:$F,5,0),"No Placeholder Yet")</f>
        <v>Pending</v>
      </c>
      <c r="S979" s="137">
        <f t="shared" ref="S979" si="162">IF(AND(O979&lt;&gt;"",P979&lt;&gt;"",R979="Approved"),100%,
 IF(AND(O979&lt;&gt;"",P979&lt;&gt;""),66.67%,
 IF(O979&lt;&gt;"",33.33%,
 0)))</f>
        <v>0</v>
      </c>
      <c r="T979" s="162" t="s">
        <v>1119</v>
      </c>
      <c r="U979" s="162"/>
      <c r="V979" s="178"/>
      <c r="W979" s="162" t="s">
        <v>1469</v>
      </c>
      <c r="X979" s="162" t="s">
        <v>1265</v>
      </c>
      <c r="Y979" s="162"/>
      <c r="Z979" s="162"/>
      <c r="AA979" s="39"/>
      <c r="AB979" s="152" t="s">
        <v>3165</v>
      </c>
    </row>
    <row r="980" spans="1:28" ht="21.75" customHeight="1" x14ac:dyDescent="0.25">
      <c r="A980" s="37" t="s">
        <v>30</v>
      </c>
      <c r="B980" s="37" t="s">
        <v>31</v>
      </c>
      <c r="C980" s="39">
        <v>6240</v>
      </c>
      <c r="D980" s="162" t="s">
        <v>32</v>
      </c>
      <c r="E980" s="162" t="s">
        <v>700</v>
      </c>
      <c r="F980" s="174" t="s">
        <v>34</v>
      </c>
      <c r="G980" s="162" t="s">
        <v>35</v>
      </c>
      <c r="H980" s="39" t="str">
        <f t="shared" si="149"/>
        <v>6105AK124-6240-BSTD-0001</v>
      </c>
      <c r="I980" s="39" t="str">
        <f t="shared" si="156"/>
        <v>Q24050972-03-6240-B-STD-0001</v>
      </c>
      <c r="J980" s="162"/>
      <c r="K980" s="33" t="str">
        <f>VLOOKUP(C980,'PPE WBS Codes'!$E$3:$F$79,2,0)</f>
        <v>High Voltage Substations</v>
      </c>
      <c r="L980" s="162" t="s">
        <v>1468</v>
      </c>
      <c r="M980" s="162" t="s">
        <v>1264</v>
      </c>
      <c r="N980" s="33" t="str">
        <f t="shared" si="151"/>
        <v>High Voltage Substations - 220kV Transmission Substations Project Package - System Detailed Engineering Design</v>
      </c>
      <c r="O980" s="175"/>
      <c r="P980" s="175"/>
      <c r="Q980" s="33" t="str">
        <f>IFERROR(VLOOKUP(PPE_PH1_CDDL[[#This Row],[RDMC Document Number]],[3]Docs!$B:$F,4,0),"No Placeholder Yet")</f>
        <v>RES - Reserved Placeholder</v>
      </c>
      <c r="R980" s="33" t="str">
        <f>IFERROR(VLOOKUP(PPE_PH1_CDDL[[#This Row],[RDMC Document Number]],[3]Docs!$B:$F,5,0),"No Placeholder Yet")</f>
        <v>Pending</v>
      </c>
      <c r="S980" s="137">
        <f t="shared" ref="S980:S982" si="163">IF(AND(O980&lt;&gt;"",P980&lt;&gt;"",R980="Approved"),100%,
 IF(AND(O980&lt;&gt;"",P980&lt;&gt;""),66.67%,
 IF(O980&lt;&gt;"",33.33%,
 0)))</f>
        <v>0</v>
      </c>
      <c r="T980" s="162" t="s">
        <v>1119</v>
      </c>
      <c r="U980" s="162"/>
      <c r="V980" s="178"/>
      <c r="W980" s="162" t="s">
        <v>1469</v>
      </c>
      <c r="X980" s="162" t="s">
        <v>1467</v>
      </c>
      <c r="Y980" s="162"/>
      <c r="Z980" s="162"/>
      <c r="AA980" s="39"/>
      <c r="AB980" s="152" t="s">
        <v>3165</v>
      </c>
    </row>
    <row r="981" spans="1:28" ht="21.75" customHeight="1" x14ac:dyDescent="0.25">
      <c r="A981" s="33" t="s">
        <v>30</v>
      </c>
      <c r="B981" s="33" t="s">
        <v>31</v>
      </c>
      <c r="C981" s="39">
        <v>6241</v>
      </c>
      <c r="D981" s="39" t="s">
        <v>32</v>
      </c>
      <c r="E981" s="39" t="s">
        <v>700</v>
      </c>
      <c r="F981" s="128" t="s">
        <v>34</v>
      </c>
      <c r="G981" s="39" t="s">
        <v>35</v>
      </c>
      <c r="H981" s="39" t="str">
        <f t="shared" si="149"/>
        <v>6105AK124-6241-BSTD-0001</v>
      </c>
      <c r="I981" s="39" t="str">
        <f t="shared" si="156"/>
        <v>Q24050972-03-6241-B-STD-0001</v>
      </c>
      <c r="J981" s="39"/>
      <c r="K981" s="33" t="str">
        <f>VLOOKUP(C981,'PPE WBS Codes'!$E$3:$F$79,2,0)</f>
        <v>33/220 kV Solar PV Substation</v>
      </c>
      <c r="L981" s="39" t="s">
        <v>1471</v>
      </c>
      <c r="M981" s="39" t="s">
        <v>1264</v>
      </c>
      <c r="N981" s="33" t="str">
        <f t="shared" si="151"/>
        <v>33/220 kV Solar PV Substation - 33kV Interconnect Cables between Solar S/Room and Solar PV Substation - System Detailed Engineering Design</v>
      </c>
      <c r="O981" s="134"/>
      <c r="P981" s="134"/>
      <c r="Q981" s="33" t="str">
        <f>IFERROR(VLOOKUP(PPE_PH1_CDDL[[#This Row],[RDMC Document Number]],[3]Docs!$B:$F,4,0),"No Placeholder Yet")</f>
        <v>RES - Reserved Placeholder</v>
      </c>
      <c r="R981" s="33" t="str">
        <f>IFERROR(VLOOKUP(PPE_PH1_CDDL[[#This Row],[RDMC Document Number]],[3]Docs!$B:$F,5,0),"No Placeholder Yet")</f>
        <v>Pending</v>
      </c>
      <c r="S981" s="137">
        <f t="shared" si="163"/>
        <v>0</v>
      </c>
      <c r="T981" s="39" t="s">
        <v>1119</v>
      </c>
      <c r="U981" s="39"/>
      <c r="V981" s="178"/>
      <c r="W981" s="39" t="s">
        <v>1472</v>
      </c>
      <c r="X981" s="39" t="s">
        <v>1467</v>
      </c>
      <c r="Y981" s="39"/>
      <c r="Z981" s="39"/>
      <c r="AA981" s="39"/>
      <c r="AB981" s="152" t="s">
        <v>3165</v>
      </c>
    </row>
    <row r="982" spans="1:28" ht="21.75" customHeight="1" x14ac:dyDescent="0.25">
      <c r="A982" s="33" t="s">
        <v>30</v>
      </c>
      <c r="B982" s="33" t="s">
        <v>31</v>
      </c>
      <c r="C982" s="39">
        <v>6241</v>
      </c>
      <c r="D982" s="162" t="s">
        <v>32</v>
      </c>
      <c r="E982" s="162" t="s">
        <v>1170</v>
      </c>
      <c r="F982" s="174" t="s">
        <v>34</v>
      </c>
      <c r="G982" s="162" t="s">
        <v>35</v>
      </c>
      <c r="H982" s="39" t="str">
        <f t="shared" si="149"/>
        <v>6105AK124-6241-BSPC-0001</v>
      </c>
      <c r="I982" s="39" t="str">
        <f t="shared" si="156"/>
        <v>Q24050972-03-6241-B-SPC-0001</v>
      </c>
      <c r="J982" s="162"/>
      <c r="K982" s="33" t="str">
        <f>VLOOKUP(C982,'PPE WBS Codes'!$E$3:$F$79,2,0)</f>
        <v>33/220 kV Solar PV Substation</v>
      </c>
      <c r="L982" s="162" t="s">
        <v>1471</v>
      </c>
      <c r="M982" s="162" t="s">
        <v>1265</v>
      </c>
      <c r="N982" s="33" t="str">
        <f t="shared" si="151"/>
        <v>33/220 kV Solar PV Substation - 33kV Interconnect Cables between Solar S/Room and Solar PV Substation - Functional Design Specification</v>
      </c>
      <c r="O982" s="175"/>
      <c r="P982" s="175"/>
      <c r="Q982" s="33" t="str">
        <f>IFERROR(VLOOKUP(PPE_PH1_CDDL[[#This Row],[RDMC Document Number]],[3]Docs!$B:$F,4,0),"No Placeholder Yet")</f>
        <v>RES - Reserved Placeholder</v>
      </c>
      <c r="R982" s="33" t="str">
        <f>IFERROR(VLOOKUP(PPE_PH1_CDDL[[#This Row],[RDMC Document Number]],[3]Docs!$B:$F,5,0),"No Placeholder Yet")</f>
        <v>Pending</v>
      </c>
      <c r="S982" s="137">
        <f t="shared" si="163"/>
        <v>0</v>
      </c>
      <c r="T982" s="39" t="s">
        <v>1119</v>
      </c>
      <c r="U982" s="162"/>
      <c r="V982" s="178"/>
      <c r="W982" s="39" t="s">
        <v>1472</v>
      </c>
      <c r="X982" s="162" t="s">
        <v>1265</v>
      </c>
      <c r="Y982" s="162"/>
      <c r="Z982" s="162"/>
      <c r="AA982" s="39"/>
      <c r="AB982" s="152" t="s">
        <v>3165</v>
      </c>
    </row>
    <row r="983" spans="1:28" ht="21.75" customHeight="1" x14ac:dyDescent="0.25">
      <c r="A983" s="33" t="s">
        <v>30</v>
      </c>
      <c r="B983" s="33" t="s">
        <v>31</v>
      </c>
      <c r="C983" s="39">
        <v>6241</v>
      </c>
      <c r="D983" s="39" t="s">
        <v>1169</v>
      </c>
      <c r="E983" s="39" t="s">
        <v>1279</v>
      </c>
      <c r="F983" s="128" t="s">
        <v>34</v>
      </c>
      <c r="G983" s="39" t="s">
        <v>35</v>
      </c>
      <c r="H983" s="39" t="str">
        <f t="shared" si="149"/>
        <v>6105AK124-6241-CFND-0001</v>
      </c>
      <c r="I983" s="39" t="str">
        <f t="shared" si="156"/>
        <v>Q24050972-03-6241-C-FND-0001</v>
      </c>
      <c r="J983" s="39"/>
      <c r="K983" s="33" t="str">
        <f>VLOOKUP(C983,'PPE WBS Codes'!$E$3:$F$79,2,0)</f>
        <v>33/220 kV Solar PV Substation</v>
      </c>
      <c r="L983" s="39" t="s">
        <v>1473</v>
      </c>
      <c r="M983" s="39" t="s">
        <v>1281</v>
      </c>
      <c r="N983" s="33" t="str">
        <f t="shared" si="151"/>
        <v>33/220 kV Solar PV Substation - Perimeter Fencing for Solar PV Substation - Civil Foundation Design</v>
      </c>
      <c r="O983" s="134"/>
      <c r="P983" s="134"/>
      <c r="Q983" s="33" t="str">
        <f>IFERROR(VLOOKUP(PPE_PH1_CDDL[[#This Row],[RDMC Document Number]],[3]Docs!$B:$F,4,0),"No Placeholder Yet")</f>
        <v>RES - Reserved Placeholder</v>
      </c>
      <c r="R983" s="33" t="str">
        <f>IFERROR(VLOOKUP(PPE_PH1_CDDL[[#This Row],[RDMC Document Number]],[3]Docs!$B:$F,5,0),"No Placeholder Yet")</f>
        <v>Pending</v>
      </c>
      <c r="S983" s="137">
        <f t="shared" ref="S983:S984" si="164">IF(AND(O983&lt;&gt;"",P983&lt;&gt;"",R983="Approved"),100%,
 IF(AND(O983&lt;&gt;"",P983&lt;&gt;""),66.67%,
 IF(O983&lt;&gt;"",33.33%,
 0)))</f>
        <v>0</v>
      </c>
      <c r="T983" s="39" t="s">
        <v>1119</v>
      </c>
      <c r="U983" s="39"/>
      <c r="V983" s="178"/>
      <c r="W983" s="39" t="s">
        <v>1474</v>
      </c>
      <c r="X983" s="39" t="s">
        <v>1281</v>
      </c>
      <c r="Y983" s="39"/>
      <c r="Z983" s="39"/>
      <c r="AA983" s="39"/>
      <c r="AB983" s="152" t="s">
        <v>3165</v>
      </c>
    </row>
    <row r="984" spans="1:28" ht="21.75" customHeight="1" x14ac:dyDescent="0.25">
      <c r="A984" s="33" t="s">
        <v>30</v>
      </c>
      <c r="B984" s="33" t="s">
        <v>31</v>
      </c>
      <c r="C984" s="39">
        <v>6241</v>
      </c>
      <c r="D984" s="162" t="s">
        <v>1169</v>
      </c>
      <c r="E984" s="39" t="s">
        <v>1279</v>
      </c>
      <c r="F984" s="174" t="s">
        <v>46</v>
      </c>
      <c r="G984" s="162" t="s">
        <v>35</v>
      </c>
      <c r="H984" s="39" t="str">
        <f t="shared" si="149"/>
        <v>6105AK124-6241-CFND-0002</v>
      </c>
      <c r="I984" s="39" t="str">
        <f t="shared" si="156"/>
        <v>Q24050972-03-6241-C-FND-0002</v>
      </c>
      <c r="J984" s="162"/>
      <c r="K984" s="33" t="str">
        <f>VLOOKUP(C984,'PPE WBS Codes'!$E$3:$F$79,2,0)</f>
        <v>33/220 kV Solar PV Substation</v>
      </c>
      <c r="L984" s="162" t="s">
        <v>1475</v>
      </c>
      <c r="M984" s="162" t="s">
        <v>1281</v>
      </c>
      <c r="N984" s="33" t="str">
        <f t="shared" si="151"/>
        <v>33/220 kV Solar PV Substation - Oil Collection Sump from Bunds for Solar PV Substation - Civil Foundation Design</v>
      </c>
      <c r="O984" s="175"/>
      <c r="P984" s="175"/>
      <c r="Q984" s="33" t="str">
        <f>IFERROR(VLOOKUP(PPE_PH1_CDDL[[#This Row],[RDMC Document Number]],[3]Docs!$B:$F,4,0),"No Placeholder Yet")</f>
        <v>RES - Reserved Placeholder</v>
      </c>
      <c r="R984" s="33" t="str">
        <f>IFERROR(VLOOKUP(PPE_PH1_CDDL[[#This Row],[RDMC Document Number]],[3]Docs!$B:$F,5,0),"No Placeholder Yet")</f>
        <v>Pending</v>
      </c>
      <c r="S984" s="137">
        <f t="shared" si="164"/>
        <v>0</v>
      </c>
      <c r="T984" s="39" t="s">
        <v>1119</v>
      </c>
      <c r="U984" s="162"/>
      <c r="V984" s="178"/>
      <c r="W984" s="162" t="s">
        <v>1476</v>
      </c>
      <c r="X984" s="162" t="s">
        <v>1281</v>
      </c>
      <c r="Y984" s="162"/>
      <c r="Z984" s="162"/>
      <c r="AA984" s="39"/>
      <c r="AB984" s="152" t="s">
        <v>3165</v>
      </c>
    </row>
    <row r="985" spans="1:28" ht="21.75" customHeight="1" x14ac:dyDescent="0.25">
      <c r="A985" s="33" t="s">
        <v>30</v>
      </c>
      <c r="B985" s="33" t="s">
        <v>31</v>
      </c>
      <c r="C985" s="39">
        <v>6241</v>
      </c>
      <c r="D985" s="162" t="s">
        <v>1169</v>
      </c>
      <c r="E985" s="39" t="s">
        <v>250</v>
      </c>
      <c r="F985" s="128" t="s">
        <v>34</v>
      </c>
      <c r="G985" s="39" t="s">
        <v>35</v>
      </c>
      <c r="H985" s="39" t="str">
        <f t="shared" si="149"/>
        <v>6105AK124-6241-CGAD-0001</v>
      </c>
      <c r="I985" s="39" t="str">
        <f t="shared" si="156"/>
        <v>Q24050972-03-6241-C-GAD-0001</v>
      </c>
      <c r="J985" s="39"/>
      <c r="K985" s="33" t="str">
        <f>VLOOKUP(C985,'PPE WBS Codes'!$E$3:$F$79,2,0)</f>
        <v>33/220 kV Solar PV Substation</v>
      </c>
      <c r="L985" s="39" t="s">
        <v>1471</v>
      </c>
      <c r="M985" s="39" t="s">
        <v>1290</v>
      </c>
      <c r="N985" s="33" t="str">
        <f t="shared" si="151"/>
        <v>33/220 kV Solar PV Substation - 33kV Interconnect Cables between Solar S/Room and Solar PV Substation - Cables, OHL and Fibre Route GA</v>
      </c>
      <c r="O985" s="134"/>
      <c r="P985" s="134"/>
      <c r="Q985" s="33" t="str">
        <f>IFERROR(VLOOKUP(PPE_PH1_CDDL[[#This Row],[RDMC Document Number]],[3]Docs!$B:$F,4,0),"No Placeholder Yet")</f>
        <v>RES - Reserved Placeholder</v>
      </c>
      <c r="R985" s="33" t="str">
        <f>IFERROR(VLOOKUP(PPE_PH1_CDDL[[#This Row],[RDMC Document Number]],[3]Docs!$B:$F,5,0),"No Placeholder Yet")</f>
        <v>Pending</v>
      </c>
      <c r="S985" s="137">
        <f t="shared" ref="S985:S1000" si="165">IF(AND(O985&lt;&gt;"",P985&lt;&gt;"",R985="Approved"),100%,
 IF(AND(O985&lt;&gt;"",P985&lt;&gt;""),66.67%,
 IF(O985&lt;&gt;"",33.33%,
 0)))</f>
        <v>0</v>
      </c>
      <c r="T985" s="39" t="s">
        <v>1119</v>
      </c>
      <c r="U985" s="39"/>
      <c r="V985" s="178"/>
      <c r="W985" s="39" t="s">
        <v>1472</v>
      </c>
      <c r="X985" s="39" t="s">
        <v>1321</v>
      </c>
      <c r="Y985" s="39"/>
      <c r="Z985" s="39"/>
      <c r="AA985" s="39"/>
      <c r="AB985" s="152" t="s">
        <v>3165</v>
      </c>
    </row>
    <row r="986" spans="1:28" ht="21.75" customHeight="1" x14ac:dyDescent="0.25">
      <c r="A986" s="33" t="s">
        <v>30</v>
      </c>
      <c r="B986" s="33" t="s">
        <v>31</v>
      </c>
      <c r="C986" s="39">
        <v>6241</v>
      </c>
      <c r="D986" s="162" t="s">
        <v>1169</v>
      </c>
      <c r="E986" s="39" t="s">
        <v>250</v>
      </c>
      <c r="F986" s="128" t="s">
        <v>46</v>
      </c>
      <c r="G986" s="39" t="s">
        <v>35</v>
      </c>
      <c r="H986" s="39" t="str">
        <f t="shared" si="149"/>
        <v>6105AK124-6241-CGAD-0002</v>
      </c>
      <c r="I986" s="39" t="str">
        <f t="shared" si="156"/>
        <v>Q24050972-03-6241-C-GAD-0002</v>
      </c>
      <c r="J986" s="39"/>
      <c r="K986" s="33" t="str">
        <f>VLOOKUP(C986,'PPE WBS Codes'!$E$3:$F$79,2,0)</f>
        <v>33/220 kV Solar PV Substation</v>
      </c>
      <c r="L986" s="39" t="s">
        <v>1471</v>
      </c>
      <c r="M986" s="39" t="s">
        <v>1293</v>
      </c>
      <c r="N986" s="33" t="str">
        <f t="shared" si="151"/>
        <v>33/220 kV Solar PV Substation - 33kV Interconnect Cables between Solar S/Room and Solar PV Substation - Terrace Equipment GA</v>
      </c>
      <c r="O986" s="134"/>
      <c r="P986" s="134"/>
      <c r="Q986" s="33" t="str">
        <f>IFERROR(VLOOKUP(PPE_PH1_CDDL[[#This Row],[RDMC Document Number]],[3]Docs!$B:$F,4,0),"No Placeholder Yet")</f>
        <v>RES - Reserved Placeholder</v>
      </c>
      <c r="R986" s="33" t="str">
        <f>IFERROR(VLOOKUP(PPE_PH1_CDDL[[#This Row],[RDMC Document Number]],[3]Docs!$B:$F,5,0),"No Placeholder Yet")</f>
        <v>Pending</v>
      </c>
      <c r="S986" s="137">
        <f t="shared" si="165"/>
        <v>0</v>
      </c>
      <c r="T986" s="39" t="s">
        <v>1119</v>
      </c>
      <c r="U986" s="39"/>
      <c r="V986" s="178"/>
      <c r="W986" s="39" t="s">
        <v>1472</v>
      </c>
      <c r="X986" s="39" t="s">
        <v>1318</v>
      </c>
      <c r="Y986" s="39"/>
      <c r="Z986" s="39"/>
      <c r="AA986" s="39"/>
      <c r="AB986" s="152" t="s">
        <v>3165</v>
      </c>
    </row>
    <row r="987" spans="1:28" ht="21.75" customHeight="1" x14ac:dyDescent="0.25">
      <c r="A987" s="33" t="s">
        <v>30</v>
      </c>
      <c r="B987" s="33" t="s">
        <v>31</v>
      </c>
      <c r="C987" s="39">
        <v>6241</v>
      </c>
      <c r="D987" s="162" t="s">
        <v>1169</v>
      </c>
      <c r="E987" s="39" t="s">
        <v>250</v>
      </c>
      <c r="F987" s="128" t="s">
        <v>48</v>
      </c>
      <c r="G987" s="39" t="s">
        <v>35</v>
      </c>
      <c r="H987" s="39" t="str">
        <f t="shared" si="149"/>
        <v>6105AK124-6241-CGAD-0003</v>
      </c>
      <c r="I987" s="39" t="str">
        <f t="shared" si="156"/>
        <v>Q24050972-03-6241-C-GAD-0003</v>
      </c>
      <c r="J987" s="39"/>
      <c r="K987" s="33" t="str">
        <f>VLOOKUP(C987,'PPE WBS Codes'!$E$3:$F$79,2,0)</f>
        <v>33/220 kV Solar PV Substation</v>
      </c>
      <c r="L987" s="39" t="s">
        <v>1471</v>
      </c>
      <c r="M987" s="39" t="s">
        <v>1296</v>
      </c>
      <c r="N987" s="33" t="str">
        <f t="shared" si="151"/>
        <v>33/220 kV Solar PV Substation - 33kV Interconnect Cables between Solar S/Room and Solar PV Substation - Laydown Areas and Temp Buildings GA</v>
      </c>
      <c r="O987" s="134"/>
      <c r="P987" s="134"/>
      <c r="Q987" s="33" t="str">
        <f>IFERROR(VLOOKUP(PPE_PH1_CDDL[[#This Row],[RDMC Document Number]],[3]Docs!$B:$F,4,0),"No Placeholder Yet")</f>
        <v>RES - Reserved Placeholder</v>
      </c>
      <c r="R987" s="33" t="str">
        <f>IFERROR(VLOOKUP(PPE_PH1_CDDL[[#This Row],[RDMC Document Number]],[3]Docs!$B:$F,5,0),"No Placeholder Yet")</f>
        <v>Pending</v>
      </c>
      <c r="S987" s="137">
        <f t="shared" si="165"/>
        <v>0</v>
      </c>
      <c r="T987" s="39" t="s">
        <v>1119</v>
      </c>
      <c r="U987" s="39"/>
      <c r="V987" s="178"/>
      <c r="W987" s="39" t="s">
        <v>1472</v>
      </c>
      <c r="X987" s="39" t="s">
        <v>1477</v>
      </c>
      <c r="Y987" s="39"/>
      <c r="Z987" s="39"/>
      <c r="AA987" s="39"/>
      <c r="AB987" s="152" t="s">
        <v>3165</v>
      </c>
    </row>
    <row r="988" spans="1:28" ht="21.75" customHeight="1" x14ac:dyDescent="0.25">
      <c r="A988" s="33" t="s">
        <v>30</v>
      </c>
      <c r="B988" s="33" t="s">
        <v>31</v>
      </c>
      <c r="C988" s="39">
        <v>6241</v>
      </c>
      <c r="D988" s="162" t="s">
        <v>1169</v>
      </c>
      <c r="E988" s="39" t="s">
        <v>250</v>
      </c>
      <c r="F988" s="128" t="s">
        <v>50</v>
      </c>
      <c r="G988" s="39" t="s">
        <v>35</v>
      </c>
      <c r="H988" s="39" t="str">
        <f t="shared" si="149"/>
        <v>6105AK124-6241-CGAD-0004</v>
      </c>
      <c r="I988" s="39" t="str">
        <f t="shared" si="156"/>
        <v>Q24050972-03-6241-C-GAD-0004</v>
      </c>
      <c r="J988" s="39"/>
      <c r="K988" s="33" t="str">
        <f>VLOOKUP(C988,'PPE WBS Codes'!$E$3:$F$79,2,0)</f>
        <v>33/220 kV Solar PV Substation</v>
      </c>
      <c r="L988" s="39" t="s">
        <v>1478</v>
      </c>
      <c r="M988" s="39" t="s">
        <v>1288</v>
      </c>
      <c r="N988" s="33" t="str">
        <f t="shared" si="151"/>
        <v>33/220 kV Solar PV Substation - Terrace, Roads and Access-ways for Solar PV Substation - Buildings and Structures GA</v>
      </c>
      <c r="O988" s="134"/>
      <c r="P988" s="134"/>
      <c r="Q988" s="33" t="str">
        <f>IFERROR(VLOOKUP(PPE_PH1_CDDL[[#This Row],[RDMC Document Number]],[3]Docs!$B:$F,4,0),"No Placeholder Yet")</f>
        <v>RES - Reserved Placeholder</v>
      </c>
      <c r="R988" s="33" t="str">
        <f>IFERROR(VLOOKUP(PPE_PH1_CDDL[[#This Row],[RDMC Document Number]],[3]Docs!$B:$F,5,0),"No Placeholder Yet")</f>
        <v>Pending</v>
      </c>
      <c r="S988" s="137">
        <f t="shared" si="165"/>
        <v>0</v>
      </c>
      <c r="T988" s="39" t="s">
        <v>1119</v>
      </c>
      <c r="U988" s="39"/>
      <c r="V988" s="178"/>
      <c r="W988" s="39" t="s">
        <v>1476</v>
      </c>
      <c r="X988" s="39" t="s">
        <v>1311</v>
      </c>
      <c r="Y988" s="39"/>
      <c r="Z988" s="39"/>
      <c r="AA988" s="39"/>
      <c r="AB988" s="152" t="s">
        <v>3165</v>
      </c>
    </row>
    <row r="989" spans="1:28" ht="21.75" customHeight="1" x14ac:dyDescent="0.25">
      <c r="A989" s="33" t="s">
        <v>30</v>
      </c>
      <c r="B989" s="33" t="s">
        <v>31</v>
      </c>
      <c r="C989" s="39">
        <v>6241</v>
      </c>
      <c r="D989" s="162" t="s">
        <v>1169</v>
      </c>
      <c r="E989" s="39" t="s">
        <v>250</v>
      </c>
      <c r="F989" s="128" t="s">
        <v>101</v>
      </c>
      <c r="G989" s="39" t="s">
        <v>35</v>
      </c>
      <c r="H989" s="39" t="str">
        <f t="shared" si="149"/>
        <v>6105AK124-6241-CGAD-0005</v>
      </c>
      <c r="I989" s="39" t="str">
        <f t="shared" si="156"/>
        <v>Q24050972-03-6241-C-GAD-0005</v>
      </c>
      <c r="J989" s="39"/>
      <c r="K989" s="33" t="str">
        <f>VLOOKUP(C989,'PPE WBS Codes'!$E$3:$F$79,2,0)</f>
        <v>33/220 kV Solar PV Substation</v>
      </c>
      <c r="L989" s="39" t="s">
        <v>1478</v>
      </c>
      <c r="M989" s="39" t="s">
        <v>1290</v>
      </c>
      <c r="N989" s="33" t="str">
        <f t="shared" si="151"/>
        <v>33/220 kV Solar PV Substation - Terrace, Roads and Access-ways for Solar PV Substation - Cables, OHL and Fibre Route GA</v>
      </c>
      <c r="O989" s="134"/>
      <c r="P989" s="134"/>
      <c r="Q989" s="33" t="str">
        <f>IFERROR(VLOOKUP(PPE_PH1_CDDL[[#This Row],[RDMC Document Number]],[3]Docs!$B:$F,4,0),"No Placeholder Yet")</f>
        <v>RES - Reserved Placeholder</v>
      </c>
      <c r="R989" s="33" t="str">
        <f>IFERROR(VLOOKUP(PPE_PH1_CDDL[[#This Row],[RDMC Document Number]],[3]Docs!$B:$F,5,0),"No Placeholder Yet")</f>
        <v>Pending</v>
      </c>
      <c r="S989" s="137">
        <f t="shared" si="165"/>
        <v>0</v>
      </c>
      <c r="T989" s="39" t="s">
        <v>1119</v>
      </c>
      <c r="U989" s="39"/>
      <c r="V989" s="178"/>
      <c r="W989" s="39" t="s">
        <v>1476</v>
      </c>
      <c r="X989" s="39" t="s">
        <v>1321</v>
      </c>
      <c r="Y989" s="39"/>
      <c r="Z989" s="39"/>
      <c r="AA989" s="39"/>
      <c r="AB989" s="152" t="s">
        <v>3165</v>
      </c>
    </row>
    <row r="990" spans="1:28" ht="21.75" customHeight="1" x14ac:dyDescent="0.25">
      <c r="A990" s="33" t="s">
        <v>30</v>
      </c>
      <c r="B990" s="33" t="s">
        <v>31</v>
      </c>
      <c r="C990" s="39">
        <v>6241</v>
      </c>
      <c r="D990" s="162" t="s">
        <v>1169</v>
      </c>
      <c r="E990" s="39" t="s">
        <v>250</v>
      </c>
      <c r="F990" s="128" t="s">
        <v>161</v>
      </c>
      <c r="G990" s="39" t="s">
        <v>35</v>
      </c>
      <c r="H990" s="39" t="str">
        <f t="shared" si="149"/>
        <v>6105AK124-6241-CGAD-0006</v>
      </c>
      <c r="I990" s="39" t="str">
        <f t="shared" si="156"/>
        <v>Q24050972-03-6241-C-GAD-0006</v>
      </c>
      <c r="J990" s="39"/>
      <c r="K990" s="33" t="str">
        <f>VLOOKUP(C990,'PPE WBS Codes'!$E$3:$F$79,2,0)</f>
        <v>33/220 kV Solar PV Substation</v>
      </c>
      <c r="L990" s="39" t="s">
        <v>1478</v>
      </c>
      <c r="M990" s="39" t="s">
        <v>1292</v>
      </c>
      <c r="N990" s="33" t="str">
        <f t="shared" si="151"/>
        <v xml:space="preserve">33/220 kV Solar PV Substation - Terrace, Roads and Access-ways for Solar PV Substation - Key Emergency Points and Equipment </v>
      </c>
      <c r="O990" s="134"/>
      <c r="P990" s="134"/>
      <c r="Q990" s="33" t="str">
        <f>IFERROR(VLOOKUP(PPE_PH1_CDDL[[#This Row],[RDMC Document Number]],[3]Docs!$B:$F,4,0),"No Placeholder Yet")</f>
        <v>RES - Reserved Placeholder</v>
      </c>
      <c r="R990" s="33" t="str">
        <f>IFERROR(VLOOKUP(PPE_PH1_CDDL[[#This Row],[RDMC Document Number]],[3]Docs!$B:$F,5,0),"No Placeholder Yet")</f>
        <v>Pending</v>
      </c>
      <c r="S990" s="137">
        <f t="shared" si="165"/>
        <v>0</v>
      </c>
      <c r="T990" s="39" t="s">
        <v>1119</v>
      </c>
      <c r="U990" s="39"/>
      <c r="V990" s="178"/>
      <c r="W990" s="39" t="s">
        <v>1476</v>
      </c>
      <c r="X990" s="39" t="s">
        <v>1292</v>
      </c>
      <c r="Y990" s="39"/>
      <c r="Z990" s="39"/>
      <c r="AA990" s="39"/>
      <c r="AB990" s="152" t="s">
        <v>3165</v>
      </c>
    </row>
    <row r="991" spans="1:28" ht="21.75" customHeight="1" x14ac:dyDescent="0.25">
      <c r="A991" s="33" t="s">
        <v>30</v>
      </c>
      <c r="B991" s="33" t="s">
        <v>31</v>
      </c>
      <c r="C991" s="39">
        <v>6241</v>
      </c>
      <c r="D991" s="162" t="s">
        <v>1169</v>
      </c>
      <c r="E991" s="39" t="s">
        <v>250</v>
      </c>
      <c r="F991" s="128" t="s">
        <v>170</v>
      </c>
      <c r="G991" s="39" t="s">
        <v>35</v>
      </c>
      <c r="H991" s="39" t="str">
        <f t="shared" si="149"/>
        <v>6105AK124-6241-CGAD-0007</v>
      </c>
      <c r="I991" s="39" t="str">
        <f t="shared" si="156"/>
        <v>Q24050972-03-6241-C-GAD-0007</v>
      </c>
      <c r="J991" s="39"/>
      <c r="K991" s="33" t="str">
        <f>VLOOKUP(C991,'PPE WBS Codes'!$E$3:$F$79,2,0)</f>
        <v>33/220 kV Solar PV Substation</v>
      </c>
      <c r="L991" s="39" t="s">
        <v>1478</v>
      </c>
      <c r="M991" s="39" t="s">
        <v>1293</v>
      </c>
      <c r="N991" s="33" t="str">
        <f t="shared" si="151"/>
        <v>33/220 kV Solar PV Substation - Terrace, Roads and Access-ways for Solar PV Substation - Terrace Equipment GA</v>
      </c>
      <c r="O991" s="134"/>
      <c r="P991" s="134"/>
      <c r="Q991" s="33" t="str">
        <f>IFERROR(VLOOKUP(PPE_PH1_CDDL[[#This Row],[RDMC Document Number]],[3]Docs!$B:$F,4,0),"No Placeholder Yet")</f>
        <v>RES - Reserved Placeholder</v>
      </c>
      <c r="R991" s="33" t="str">
        <f>IFERROR(VLOOKUP(PPE_PH1_CDDL[[#This Row],[RDMC Document Number]],[3]Docs!$B:$F,5,0),"No Placeholder Yet")</f>
        <v>Pending</v>
      </c>
      <c r="S991" s="137">
        <f t="shared" si="165"/>
        <v>0</v>
      </c>
      <c r="T991" s="39" t="s">
        <v>1119</v>
      </c>
      <c r="U991" s="39"/>
      <c r="V991" s="178"/>
      <c r="W991" s="39" t="s">
        <v>1476</v>
      </c>
      <c r="X991" s="39" t="s">
        <v>1318</v>
      </c>
      <c r="Y991" s="39"/>
      <c r="Z991" s="39"/>
      <c r="AA991" s="39"/>
      <c r="AB991" s="152" t="s">
        <v>3165</v>
      </c>
    </row>
    <row r="992" spans="1:28" ht="21.75" customHeight="1" x14ac:dyDescent="0.25">
      <c r="A992" s="33" t="s">
        <v>30</v>
      </c>
      <c r="B992" s="33" t="s">
        <v>31</v>
      </c>
      <c r="C992" s="39">
        <v>6241</v>
      </c>
      <c r="D992" s="162" t="s">
        <v>1169</v>
      </c>
      <c r="E992" s="39" t="s">
        <v>250</v>
      </c>
      <c r="F992" s="128" t="s">
        <v>108</v>
      </c>
      <c r="G992" s="39" t="s">
        <v>35</v>
      </c>
      <c r="H992" s="39" t="str">
        <f t="shared" si="149"/>
        <v>6105AK124-6241-CGAD-0008</v>
      </c>
      <c r="I992" s="39" t="str">
        <f t="shared" si="156"/>
        <v>Q24050972-03-6241-C-GAD-0008</v>
      </c>
      <c r="J992" s="39"/>
      <c r="K992" s="33" t="str">
        <f>VLOOKUP(C992,'PPE WBS Codes'!$E$3:$F$79,2,0)</f>
        <v>33/220 kV Solar PV Substation</v>
      </c>
      <c r="L992" s="39" t="s">
        <v>1478</v>
      </c>
      <c r="M992" s="39" t="s">
        <v>1294</v>
      </c>
      <c r="N992" s="33" t="str">
        <f t="shared" si="151"/>
        <v>33/220 kV Solar PV Substation - Terrace, Roads and Access-ways for Solar PV Substation - Disposal Areas General Arrangement</v>
      </c>
      <c r="O992" s="134"/>
      <c r="P992" s="134"/>
      <c r="Q992" s="33" t="str">
        <f>IFERROR(VLOOKUP(PPE_PH1_CDDL[[#This Row],[RDMC Document Number]],[3]Docs!$B:$F,4,0),"No Placeholder Yet")</f>
        <v>RES - Reserved Placeholder</v>
      </c>
      <c r="R992" s="33" t="str">
        <f>IFERROR(VLOOKUP(PPE_PH1_CDDL[[#This Row],[RDMC Document Number]],[3]Docs!$B:$F,5,0),"No Placeholder Yet")</f>
        <v>Pending</v>
      </c>
      <c r="S992" s="137">
        <f t="shared" si="165"/>
        <v>0</v>
      </c>
      <c r="T992" s="39" t="s">
        <v>1119</v>
      </c>
      <c r="U992" s="39"/>
      <c r="V992" s="178"/>
      <c r="W992" s="39" t="s">
        <v>1476</v>
      </c>
      <c r="X992" s="39" t="s">
        <v>1294</v>
      </c>
      <c r="Y992" s="39"/>
      <c r="Z992" s="39"/>
      <c r="AA992" s="39"/>
      <c r="AB992" s="152" t="s">
        <v>3165</v>
      </c>
    </row>
    <row r="993" spans="1:28" ht="21.75" customHeight="1" x14ac:dyDescent="0.25">
      <c r="A993" s="33" t="s">
        <v>30</v>
      </c>
      <c r="B993" s="33" t="s">
        <v>31</v>
      </c>
      <c r="C993" s="39">
        <v>6241</v>
      </c>
      <c r="D993" s="162" t="s">
        <v>1169</v>
      </c>
      <c r="E993" s="39" t="s">
        <v>250</v>
      </c>
      <c r="F993" s="128" t="s">
        <v>173</v>
      </c>
      <c r="G993" s="39" t="s">
        <v>35</v>
      </c>
      <c r="H993" s="39" t="str">
        <f t="shared" si="149"/>
        <v>6105AK124-6241-CGAD-0009</v>
      </c>
      <c r="I993" s="39" t="str">
        <f t="shared" si="156"/>
        <v>Q24050972-03-6241-C-GAD-0009</v>
      </c>
      <c r="J993" s="39"/>
      <c r="K993" s="33" t="str">
        <f>VLOOKUP(C993,'PPE WBS Codes'!$E$3:$F$79,2,0)</f>
        <v>33/220 kV Solar PV Substation</v>
      </c>
      <c r="L993" s="39" t="s">
        <v>1478</v>
      </c>
      <c r="M993" s="39" t="s">
        <v>1296</v>
      </c>
      <c r="N993" s="33" t="str">
        <f t="shared" si="151"/>
        <v>33/220 kV Solar PV Substation - Terrace, Roads and Access-ways for Solar PV Substation - Laydown Areas and Temp Buildings GA</v>
      </c>
      <c r="O993" s="134"/>
      <c r="P993" s="134"/>
      <c r="Q993" s="33" t="str">
        <f>IFERROR(VLOOKUP(PPE_PH1_CDDL[[#This Row],[RDMC Document Number]],[3]Docs!$B:$F,4,0),"No Placeholder Yet")</f>
        <v>RES - Reserved Placeholder</v>
      </c>
      <c r="R993" s="33" t="str">
        <f>IFERROR(VLOOKUP(PPE_PH1_CDDL[[#This Row],[RDMC Document Number]],[3]Docs!$B:$F,5,0),"No Placeholder Yet")</f>
        <v>Pending</v>
      </c>
      <c r="S993" s="137">
        <f t="shared" si="165"/>
        <v>0</v>
      </c>
      <c r="T993" s="39" t="s">
        <v>1119</v>
      </c>
      <c r="U993" s="39"/>
      <c r="V993" s="178"/>
      <c r="W993" s="39" t="s">
        <v>1476</v>
      </c>
      <c r="X993" s="39" t="s">
        <v>1297</v>
      </c>
      <c r="Y993" s="39"/>
      <c r="Z993" s="39"/>
      <c r="AA993" s="39"/>
      <c r="AB993" s="152" t="s">
        <v>3165</v>
      </c>
    </row>
    <row r="994" spans="1:28" ht="21.75" customHeight="1" x14ac:dyDescent="0.25">
      <c r="A994" s="33" t="s">
        <v>30</v>
      </c>
      <c r="B994" s="33" t="s">
        <v>31</v>
      </c>
      <c r="C994" s="39">
        <v>6241</v>
      </c>
      <c r="D994" s="162" t="s">
        <v>1169</v>
      </c>
      <c r="E994" s="39" t="s">
        <v>250</v>
      </c>
      <c r="F994" s="128" t="s">
        <v>184</v>
      </c>
      <c r="G994" s="39" t="s">
        <v>35</v>
      </c>
      <c r="H994" s="39" t="str">
        <f t="shared" si="149"/>
        <v>6105AK124-6241-CGAD-0010</v>
      </c>
      <c r="I994" s="39" t="str">
        <f t="shared" si="156"/>
        <v>Q24050972-03-6241-C-GAD-0010</v>
      </c>
      <c r="J994" s="39"/>
      <c r="K994" s="33" t="str">
        <f>VLOOKUP(C994,'PPE WBS Codes'!$E$3:$F$79,2,0)</f>
        <v>33/220 kV Solar PV Substation</v>
      </c>
      <c r="L994" s="39" t="s">
        <v>1478</v>
      </c>
      <c r="M994" s="39" t="s">
        <v>1298</v>
      </c>
      <c r="N994" s="33" t="str">
        <f t="shared" si="151"/>
        <v>33/220 kV Solar PV Substation - Terrace, Roads and Access-ways for Solar PV Substation - Stormwater and Effluent System Design</v>
      </c>
      <c r="O994" s="134"/>
      <c r="P994" s="134"/>
      <c r="Q994" s="33" t="str">
        <f>IFERROR(VLOOKUP(PPE_PH1_CDDL[[#This Row],[RDMC Document Number]],[3]Docs!$B:$F,4,0),"No Placeholder Yet")</f>
        <v>RES - Reserved Placeholder</v>
      </c>
      <c r="R994" s="33" t="str">
        <f>IFERROR(VLOOKUP(PPE_PH1_CDDL[[#This Row],[RDMC Document Number]],[3]Docs!$B:$F,5,0),"No Placeholder Yet")</f>
        <v>Pending</v>
      </c>
      <c r="S994" s="137">
        <f t="shared" si="165"/>
        <v>0</v>
      </c>
      <c r="T994" s="39" t="s">
        <v>1119</v>
      </c>
      <c r="U994" s="39"/>
      <c r="V994" s="178"/>
      <c r="W994" s="39" t="s">
        <v>1476</v>
      </c>
      <c r="X994" s="39" t="s">
        <v>1298</v>
      </c>
      <c r="Y994" s="39"/>
      <c r="Z994" s="39"/>
      <c r="AA994" s="39"/>
      <c r="AB994" s="152" t="s">
        <v>3165</v>
      </c>
    </row>
    <row r="995" spans="1:28" ht="21.75" customHeight="1" x14ac:dyDescent="0.25">
      <c r="A995" s="33" t="s">
        <v>30</v>
      </c>
      <c r="B995" s="33" t="s">
        <v>31</v>
      </c>
      <c r="C995" s="39">
        <v>6241</v>
      </c>
      <c r="D995" s="162" t="s">
        <v>1169</v>
      </c>
      <c r="E995" s="39" t="s">
        <v>250</v>
      </c>
      <c r="F995" s="128" t="s">
        <v>187</v>
      </c>
      <c r="G995" s="39" t="s">
        <v>35</v>
      </c>
      <c r="H995" s="39" t="str">
        <f t="shared" si="149"/>
        <v>6105AK124-6241-CGAD-0011</v>
      </c>
      <c r="I995" s="39" t="str">
        <f t="shared" si="156"/>
        <v>Q24050972-03-6241-C-GAD-0011</v>
      </c>
      <c r="J995" s="39"/>
      <c r="K995" s="33" t="str">
        <f>VLOOKUP(C995,'PPE WBS Codes'!$E$3:$F$79,2,0)</f>
        <v>33/220 kV Solar PV Substation</v>
      </c>
      <c r="L995" s="39" t="s">
        <v>1478</v>
      </c>
      <c r="M995" s="39" t="s">
        <v>1300</v>
      </c>
      <c r="N995" s="33" t="str">
        <f t="shared" si="151"/>
        <v>33/220 kV Solar PV Substation - Terrace, Roads and Access-ways for Solar PV Substation - Lighting Design and Layout GA</v>
      </c>
      <c r="O995" s="134"/>
      <c r="P995" s="134"/>
      <c r="Q995" s="33" t="str">
        <f>IFERROR(VLOOKUP(PPE_PH1_CDDL[[#This Row],[RDMC Document Number]],[3]Docs!$B:$F,4,0),"No Placeholder Yet")</f>
        <v>RES - Reserved Placeholder</v>
      </c>
      <c r="R995" s="33" t="str">
        <f>IFERROR(VLOOKUP(PPE_PH1_CDDL[[#This Row],[RDMC Document Number]],[3]Docs!$B:$F,5,0),"No Placeholder Yet")</f>
        <v>Pending</v>
      </c>
      <c r="S995" s="137">
        <f t="shared" si="165"/>
        <v>0</v>
      </c>
      <c r="T995" s="39" t="s">
        <v>1119</v>
      </c>
      <c r="U995" s="39"/>
      <c r="V995" s="178"/>
      <c r="W995" s="39" t="s">
        <v>1476</v>
      </c>
      <c r="X995" s="39" t="s">
        <v>1320</v>
      </c>
      <c r="Y995" s="39"/>
      <c r="Z995" s="39"/>
      <c r="AA995" s="39"/>
      <c r="AB995" s="152" t="s">
        <v>3165</v>
      </c>
    </row>
    <row r="996" spans="1:28" ht="21.75" customHeight="1" x14ac:dyDescent="0.25">
      <c r="A996" s="33" t="s">
        <v>30</v>
      </c>
      <c r="B996" s="33" t="s">
        <v>31</v>
      </c>
      <c r="C996" s="39">
        <v>6241</v>
      </c>
      <c r="D996" s="162" t="s">
        <v>1169</v>
      </c>
      <c r="E996" s="39" t="s">
        <v>250</v>
      </c>
      <c r="F996" s="128" t="s">
        <v>213</v>
      </c>
      <c r="G996" s="39" t="s">
        <v>35</v>
      </c>
      <c r="H996" s="39" t="str">
        <f t="shared" si="149"/>
        <v>6105AK124-6241-CGAD-0012</v>
      </c>
      <c r="I996" s="39" t="str">
        <f t="shared" si="156"/>
        <v>Q24050972-03-6241-C-GAD-0012</v>
      </c>
      <c r="J996" s="39"/>
      <c r="K996" s="33" t="str">
        <f>VLOOKUP(C996,'PPE WBS Codes'!$E$3:$F$79,2,0)</f>
        <v>33/220 kV Solar PV Substation</v>
      </c>
      <c r="L996" s="39" t="s">
        <v>1478</v>
      </c>
      <c r="M996" s="39" t="s">
        <v>1303</v>
      </c>
      <c r="N996" s="33" t="str">
        <f t="shared" si="151"/>
        <v>33/220 kV Solar PV Substation - Terrace, Roads and Access-ways for Solar PV Substation - Roads, Pathways, Offloading Areas and Fences GA</v>
      </c>
      <c r="O996" s="134"/>
      <c r="P996" s="134"/>
      <c r="Q996" s="33" t="str">
        <f>IFERROR(VLOOKUP(PPE_PH1_CDDL[[#This Row],[RDMC Document Number]],[3]Docs!$B:$F,4,0),"No Placeholder Yet")</f>
        <v>RES - Reserved Placeholder</v>
      </c>
      <c r="R996" s="33" t="str">
        <f>IFERROR(VLOOKUP(PPE_PH1_CDDL[[#This Row],[RDMC Document Number]],[3]Docs!$B:$F,5,0),"No Placeholder Yet")</f>
        <v>Pending</v>
      </c>
      <c r="S996" s="137">
        <f t="shared" si="165"/>
        <v>0</v>
      </c>
      <c r="T996" s="39" t="s">
        <v>1119</v>
      </c>
      <c r="U996" s="39"/>
      <c r="V996" s="178"/>
      <c r="W996" s="39" t="s">
        <v>1476</v>
      </c>
      <c r="X996" s="39" t="s">
        <v>1479</v>
      </c>
      <c r="Y996" s="39"/>
      <c r="Z996" s="39"/>
      <c r="AA996" s="39"/>
      <c r="AB996" s="152" t="s">
        <v>3165</v>
      </c>
    </row>
    <row r="997" spans="1:28" ht="21.75" customHeight="1" x14ac:dyDescent="0.25">
      <c r="A997" s="33" t="s">
        <v>30</v>
      </c>
      <c r="B997" s="33" t="s">
        <v>31</v>
      </c>
      <c r="C997" s="39">
        <v>6241</v>
      </c>
      <c r="D997" s="162" t="s">
        <v>1169</v>
      </c>
      <c r="E997" s="39" t="s">
        <v>250</v>
      </c>
      <c r="F997" s="128" t="s">
        <v>215</v>
      </c>
      <c r="G997" s="39" t="s">
        <v>35</v>
      </c>
      <c r="H997" s="39" t="str">
        <f t="shared" si="149"/>
        <v>6105AK124-6241-CGAD-0013</v>
      </c>
      <c r="I997" s="39" t="str">
        <f t="shared" si="156"/>
        <v>Q24050972-03-6241-C-GAD-0013</v>
      </c>
      <c r="J997" s="39"/>
      <c r="K997" s="33" t="str">
        <f>VLOOKUP(C997,'PPE WBS Codes'!$E$3:$F$79,2,0)</f>
        <v>33/220 kV Solar PV Substation</v>
      </c>
      <c r="L997" s="39" t="s">
        <v>1473</v>
      </c>
      <c r="M997" s="39" t="s">
        <v>1303</v>
      </c>
      <c r="N997" s="33" t="str">
        <f t="shared" si="151"/>
        <v>33/220 kV Solar PV Substation - Perimeter Fencing for Solar PV Substation - Roads, Pathways, Offloading Areas and Fences GA</v>
      </c>
      <c r="O997" s="134"/>
      <c r="P997" s="134"/>
      <c r="Q997" s="33" t="str">
        <f>IFERROR(VLOOKUP(PPE_PH1_CDDL[[#This Row],[RDMC Document Number]],[3]Docs!$B:$F,4,0),"No Placeholder Yet")</f>
        <v>RES - Reserved Placeholder</v>
      </c>
      <c r="R997" s="33" t="str">
        <f>IFERROR(VLOOKUP(PPE_PH1_CDDL[[#This Row],[RDMC Document Number]],[3]Docs!$B:$F,5,0),"No Placeholder Yet")</f>
        <v>Pending</v>
      </c>
      <c r="S997" s="137">
        <f t="shared" si="165"/>
        <v>0</v>
      </c>
      <c r="T997" s="39" t="s">
        <v>1119</v>
      </c>
      <c r="U997" s="39"/>
      <c r="V997" s="178"/>
      <c r="W997" s="39" t="s">
        <v>1476</v>
      </c>
      <c r="X997" s="39" t="s">
        <v>1479</v>
      </c>
      <c r="Y997" s="39"/>
      <c r="Z997" s="39"/>
      <c r="AA997" s="39"/>
      <c r="AB997" s="152" t="s">
        <v>3165</v>
      </c>
    </row>
    <row r="998" spans="1:28" ht="21.75" customHeight="1" x14ac:dyDescent="0.25">
      <c r="A998" s="33" t="s">
        <v>30</v>
      </c>
      <c r="B998" s="33" t="s">
        <v>31</v>
      </c>
      <c r="C998" s="39">
        <v>6241</v>
      </c>
      <c r="D998" s="162" t="s">
        <v>1169</v>
      </c>
      <c r="E998" s="39" t="s">
        <v>250</v>
      </c>
      <c r="F998" s="128" t="s">
        <v>217</v>
      </c>
      <c r="G998" s="39" t="s">
        <v>35</v>
      </c>
      <c r="H998" s="39" t="str">
        <f t="shared" si="149"/>
        <v>6105AK124-6241-CGAD-0014</v>
      </c>
      <c r="I998" s="39" t="str">
        <f t="shared" si="156"/>
        <v>Q24050972-03-6241-C-GAD-0014</v>
      </c>
      <c r="J998" s="39"/>
      <c r="K998" s="33" t="str">
        <f>VLOOKUP(C998,'PPE WBS Codes'!$E$3:$F$79,2,0)</f>
        <v>33/220 kV Solar PV Substation</v>
      </c>
      <c r="L998" s="39" t="s">
        <v>1473</v>
      </c>
      <c r="M998" s="39" t="s">
        <v>1300</v>
      </c>
      <c r="N998" s="33" t="str">
        <f t="shared" si="151"/>
        <v>33/220 kV Solar PV Substation - Perimeter Fencing for Solar PV Substation - Lighting Design and Layout GA</v>
      </c>
      <c r="O998" s="134"/>
      <c r="P998" s="134"/>
      <c r="Q998" s="33" t="str">
        <f>IFERROR(VLOOKUP(PPE_PH1_CDDL[[#This Row],[RDMC Document Number]],[3]Docs!$B:$F,4,0),"No Placeholder Yet")</f>
        <v>RES - Reserved Placeholder</v>
      </c>
      <c r="R998" s="33" t="str">
        <f>IFERROR(VLOOKUP(PPE_PH1_CDDL[[#This Row],[RDMC Document Number]],[3]Docs!$B:$F,5,0),"No Placeholder Yet")</f>
        <v>Pending</v>
      </c>
      <c r="S998" s="137">
        <f t="shared" si="165"/>
        <v>0</v>
      </c>
      <c r="T998" s="39" t="s">
        <v>1119</v>
      </c>
      <c r="U998" s="39"/>
      <c r="V998" s="178"/>
      <c r="W998" s="39" t="s">
        <v>1476</v>
      </c>
      <c r="X998" s="39" t="s">
        <v>1320</v>
      </c>
      <c r="Y998" s="39"/>
      <c r="Z998" s="39"/>
      <c r="AA998" s="39"/>
      <c r="AB998" s="152" t="s">
        <v>3165</v>
      </c>
    </row>
    <row r="999" spans="1:28" ht="21.75" customHeight="1" x14ac:dyDescent="0.25">
      <c r="A999" s="33" t="s">
        <v>30</v>
      </c>
      <c r="B999" s="33" t="s">
        <v>31</v>
      </c>
      <c r="C999" s="39">
        <v>6241</v>
      </c>
      <c r="D999" s="162" t="s">
        <v>1169</v>
      </c>
      <c r="E999" s="39" t="s">
        <v>250</v>
      </c>
      <c r="F999" s="128" t="s">
        <v>219</v>
      </c>
      <c r="G999" s="39" t="s">
        <v>35</v>
      </c>
      <c r="H999" s="39" t="str">
        <f t="shared" si="149"/>
        <v>6105AK124-6241-CGAD-0015</v>
      </c>
      <c r="I999" s="39" t="str">
        <f t="shared" si="156"/>
        <v>Q24050972-03-6241-C-GAD-0015</v>
      </c>
      <c r="J999" s="39"/>
      <c r="K999" s="33" t="str">
        <f>VLOOKUP(C999,'PPE WBS Codes'!$E$3:$F$79,2,0)</f>
        <v>33/220 kV Solar PV Substation</v>
      </c>
      <c r="L999" s="39" t="s">
        <v>1473</v>
      </c>
      <c r="M999" s="39" t="s">
        <v>1290</v>
      </c>
      <c r="N999" s="33" t="str">
        <f t="shared" si="151"/>
        <v>33/220 kV Solar PV Substation - Perimeter Fencing for Solar PV Substation - Cables, OHL and Fibre Route GA</v>
      </c>
      <c r="O999" s="134"/>
      <c r="P999" s="134"/>
      <c r="Q999" s="33" t="str">
        <f>IFERROR(VLOOKUP(PPE_PH1_CDDL[[#This Row],[RDMC Document Number]],[3]Docs!$B:$F,4,0),"No Placeholder Yet")</f>
        <v>RES - Reserved Placeholder</v>
      </c>
      <c r="R999" s="33" t="str">
        <f>IFERROR(VLOOKUP(PPE_PH1_CDDL[[#This Row],[RDMC Document Number]],[3]Docs!$B:$F,5,0),"No Placeholder Yet")</f>
        <v>Pending</v>
      </c>
      <c r="S999" s="137">
        <f t="shared" si="165"/>
        <v>0</v>
      </c>
      <c r="T999" s="39" t="s">
        <v>1119</v>
      </c>
      <c r="U999" s="39"/>
      <c r="V999" s="178"/>
      <c r="W999" s="39" t="s">
        <v>1476</v>
      </c>
      <c r="X999" s="39" t="s">
        <v>1321</v>
      </c>
      <c r="Y999" s="39"/>
      <c r="Z999" s="39"/>
      <c r="AA999" s="39"/>
      <c r="AB999" s="152" t="s">
        <v>3165</v>
      </c>
    </row>
    <row r="1000" spans="1:28" ht="21.75" customHeight="1" x14ac:dyDescent="0.25">
      <c r="A1000" s="33" t="s">
        <v>30</v>
      </c>
      <c r="B1000" s="33" t="s">
        <v>31</v>
      </c>
      <c r="C1000" s="39">
        <v>6241</v>
      </c>
      <c r="D1000" s="162" t="s">
        <v>1169</v>
      </c>
      <c r="E1000" s="39" t="s">
        <v>250</v>
      </c>
      <c r="F1000" s="174" t="s">
        <v>88</v>
      </c>
      <c r="G1000" s="162" t="s">
        <v>35</v>
      </c>
      <c r="H1000" s="39" t="str">
        <f t="shared" si="149"/>
        <v>6105AK124-6241-CGAD-0016</v>
      </c>
      <c r="I1000" s="39" t="str">
        <f t="shared" si="156"/>
        <v>Q24050972-03-6241-C-GAD-0016</v>
      </c>
      <c r="J1000" s="162"/>
      <c r="K1000" s="33" t="str">
        <f>VLOOKUP(C1000,'PPE WBS Codes'!$E$3:$F$79,2,0)</f>
        <v>33/220 kV Solar PV Substation</v>
      </c>
      <c r="L1000" s="162" t="s">
        <v>1475</v>
      </c>
      <c r="M1000" s="162" t="s">
        <v>1298</v>
      </c>
      <c r="N1000" s="33" t="str">
        <f t="shared" si="151"/>
        <v>33/220 kV Solar PV Substation - Oil Collection Sump from Bunds for Solar PV Substation - Stormwater and Effluent System Design</v>
      </c>
      <c r="O1000" s="175"/>
      <c r="P1000" s="175"/>
      <c r="Q1000" s="33" t="str">
        <f>IFERROR(VLOOKUP(PPE_PH1_CDDL[[#This Row],[RDMC Document Number]],[3]Docs!$B:$F,4,0),"No Placeholder Yet")</f>
        <v>RES - Reserved Placeholder</v>
      </c>
      <c r="R1000" s="33" t="str">
        <f>IFERROR(VLOOKUP(PPE_PH1_CDDL[[#This Row],[RDMC Document Number]],[3]Docs!$B:$F,5,0),"No Placeholder Yet")</f>
        <v>Pending</v>
      </c>
      <c r="S1000" s="137">
        <f t="shared" si="165"/>
        <v>0</v>
      </c>
      <c r="T1000" s="39" t="s">
        <v>1119</v>
      </c>
      <c r="U1000" s="162"/>
      <c r="V1000" s="178"/>
      <c r="W1000" s="39" t="s">
        <v>1476</v>
      </c>
      <c r="X1000" s="162" t="s">
        <v>1298</v>
      </c>
      <c r="Y1000" s="162"/>
      <c r="Z1000" s="162"/>
      <c r="AA1000" s="39"/>
      <c r="AB1000" s="152" t="s">
        <v>3165</v>
      </c>
    </row>
    <row r="1001" spans="1:28" ht="21.75" customHeight="1" x14ac:dyDescent="0.25">
      <c r="A1001" s="33" t="s">
        <v>30</v>
      </c>
      <c r="B1001" s="33" t="s">
        <v>31</v>
      </c>
      <c r="C1001" s="39">
        <v>6241</v>
      </c>
      <c r="D1001" s="162" t="s">
        <v>1169</v>
      </c>
      <c r="E1001" s="39" t="s">
        <v>1328</v>
      </c>
      <c r="F1001" s="128" t="s">
        <v>34</v>
      </c>
      <c r="G1001" s="39" t="s">
        <v>35</v>
      </c>
      <c r="H1001" s="39" t="str">
        <f t="shared" si="149"/>
        <v>6105AK124-6241-CMDL-0001</v>
      </c>
      <c r="I1001" s="39" t="str">
        <f t="shared" si="156"/>
        <v>Q24050972-03-6241-C-MDL-0001</v>
      </c>
      <c r="J1001" s="39"/>
      <c r="K1001" s="33" t="str">
        <f>VLOOKUP(C1001,'PPE WBS Codes'!$E$3:$F$79,2,0)</f>
        <v>33/220 kV Solar PV Substation</v>
      </c>
      <c r="L1001" s="39" t="s">
        <v>1471</v>
      </c>
      <c r="M1001" s="39" t="s">
        <v>1329</v>
      </c>
      <c r="N1001" s="33" t="str">
        <f t="shared" si="151"/>
        <v>33/220 kV Solar PV Substation - 33kV Interconnect Cables between Solar S/Room and Solar PV Substation - 3D Designs and Drawings</v>
      </c>
      <c r="O1001" s="134"/>
      <c r="P1001" s="134"/>
      <c r="Q1001" s="33" t="str">
        <f>IFERROR(VLOOKUP(PPE_PH1_CDDL[[#This Row],[RDMC Document Number]],[3]Docs!$B:$F,4,0),"No Placeholder Yet")</f>
        <v>RES - Reserved Placeholder</v>
      </c>
      <c r="R1001" s="33" t="str">
        <f>IFERROR(VLOOKUP(PPE_PH1_CDDL[[#This Row],[RDMC Document Number]],[3]Docs!$B:$F,5,0),"No Placeholder Yet")</f>
        <v>Pending</v>
      </c>
      <c r="S1001" s="137">
        <f t="shared" ref="S1001:S1004" si="166">IF(AND(O1001&lt;&gt;"",P1001&lt;&gt;"",R1001="Approved"),100%,
 IF(AND(O1001&lt;&gt;"",P1001&lt;&gt;""),66.67%,
 IF(O1001&lt;&gt;"",33.33%,
 0)))</f>
        <v>0</v>
      </c>
      <c r="T1001" s="39" t="s">
        <v>1119</v>
      </c>
      <c r="U1001" s="39"/>
      <c r="V1001" s="178"/>
      <c r="W1001" s="39" t="s">
        <v>1472</v>
      </c>
      <c r="X1001" s="39" t="s">
        <v>1329</v>
      </c>
      <c r="Y1001" s="39"/>
      <c r="Z1001" s="39"/>
      <c r="AA1001" s="39"/>
      <c r="AB1001" s="152" t="s">
        <v>3165</v>
      </c>
    </row>
    <row r="1002" spans="1:28" ht="21.75" customHeight="1" x14ac:dyDescent="0.25">
      <c r="A1002" s="33" t="s">
        <v>30</v>
      </c>
      <c r="B1002" s="33" t="s">
        <v>31</v>
      </c>
      <c r="C1002" s="39">
        <v>6241</v>
      </c>
      <c r="D1002" s="162" t="s">
        <v>1169</v>
      </c>
      <c r="E1002" s="39" t="s">
        <v>1328</v>
      </c>
      <c r="F1002" s="128" t="s">
        <v>46</v>
      </c>
      <c r="G1002" s="39" t="s">
        <v>35</v>
      </c>
      <c r="H1002" s="39" t="str">
        <f t="shared" ref="H1002:H1064" si="167">A1002&amp;B1002&amp;"-"&amp;C1002&amp;"-"&amp;D1002&amp;E1002&amp;"-"&amp;F1002</f>
        <v>6105AK124-6241-CMDL-0002</v>
      </c>
      <c r="I1002" s="39" t="str">
        <f t="shared" si="156"/>
        <v>Q24050972-03-6241-C-MDL-0002</v>
      </c>
      <c r="J1002" s="39"/>
      <c r="K1002" s="33" t="str">
        <f>VLOOKUP(C1002,'PPE WBS Codes'!$E$3:$F$79,2,0)</f>
        <v>33/220 kV Solar PV Substation</v>
      </c>
      <c r="L1002" s="39" t="s">
        <v>1478</v>
      </c>
      <c r="M1002" s="39" t="s">
        <v>1329</v>
      </c>
      <c r="N1002" s="33" t="str">
        <f t="shared" si="151"/>
        <v>33/220 kV Solar PV Substation - Terrace, Roads and Access-ways for Solar PV Substation - 3D Designs and Drawings</v>
      </c>
      <c r="O1002" s="134"/>
      <c r="P1002" s="134"/>
      <c r="Q1002" s="33" t="str">
        <f>IFERROR(VLOOKUP(PPE_PH1_CDDL[[#This Row],[RDMC Document Number]],[3]Docs!$B:$F,4,0),"No Placeholder Yet")</f>
        <v>RES - Reserved Placeholder</v>
      </c>
      <c r="R1002" s="33" t="str">
        <f>IFERROR(VLOOKUP(PPE_PH1_CDDL[[#This Row],[RDMC Document Number]],[3]Docs!$B:$F,5,0),"No Placeholder Yet")</f>
        <v>Pending</v>
      </c>
      <c r="S1002" s="137">
        <f t="shared" si="166"/>
        <v>0</v>
      </c>
      <c r="T1002" s="39" t="s">
        <v>1119</v>
      </c>
      <c r="U1002" s="39"/>
      <c r="V1002" s="178"/>
      <c r="W1002" s="39" t="s">
        <v>1474</v>
      </c>
      <c r="X1002" s="39" t="s">
        <v>1329</v>
      </c>
      <c r="Y1002" s="39"/>
      <c r="Z1002" s="39"/>
      <c r="AA1002" s="39"/>
      <c r="AB1002" s="152" t="s">
        <v>3165</v>
      </c>
    </row>
    <row r="1003" spans="1:28" ht="21.75" customHeight="1" x14ac:dyDescent="0.25">
      <c r="A1003" s="33" t="s">
        <v>30</v>
      </c>
      <c r="B1003" s="33" t="s">
        <v>31</v>
      </c>
      <c r="C1003" s="39">
        <v>6241</v>
      </c>
      <c r="D1003" s="162" t="s">
        <v>1169</v>
      </c>
      <c r="E1003" s="39" t="s">
        <v>1328</v>
      </c>
      <c r="F1003" s="128" t="s">
        <v>48</v>
      </c>
      <c r="G1003" s="39" t="s">
        <v>35</v>
      </c>
      <c r="H1003" s="39" t="str">
        <f t="shared" si="167"/>
        <v>6105AK124-6241-CMDL-0003</v>
      </c>
      <c r="I1003" s="39" t="str">
        <f t="shared" si="156"/>
        <v>Q24050972-03-6241-C-MDL-0003</v>
      </c>
      <c r="J1003" s="39"/>
      <c r="K1003" s="33" t="str">
        <f>VLOOKUP(C1003,'PPE WBS Codes'!$E$3:$F$79,2,0)</f>
        <v>33/220 kV Solar PV Substation</v>
      </c>
      <c r="L1003" s="39" t="s">
        <v>1473</v>
      </c>
      <c r="M1003" s="39" t="s">
        <v>1329</v>
      </c>
      <c r="N1003" s="33" t="str">
        <f t="shared" si="151"/>
        <v>33/220 kV Solar PV Substation - Perimeter Fencing for Solar PV Substation - 3D Designs and Drawings</v>
      </c>
      <c r="O1003" s="134"/>
      <c r="P1003" s="134"/>
      <c r="Q1003" s="33" t="str">
        <f>IFERROR(VLOOKUP(PPE_PH1_CDDL[[#This Row],[RDMC Document Number]],[3]Docs!$B:$F,4,0),"No Placeholder Yet")</f>
        <v>RES - Reserved Placeholder</v>
      </c>
      <c r="R1003" s="33" t="str">
        <f>IFERROR(VLOOKUP(PPE_PH1_CDDL[[#This Row],[RDMC Document Number]],[3]Docs!$B:$F,5,0),"No Placeholder Yet")</f>
        <v>Pending</v>
      </c>
      <c r="S1003" s="137">
        <f t="shared" si="166"/>
        <v>0</v>
      </c>
      <c r="T1003" s="39" t="s">
        <v>1119</v>
      </c>
      <c r="U1003" s="39"/>
      <c r="V1003" s="178"/>
      <c r="W1003" s="39" t="s">
        <v>1474</v>
      </c>
      <c r="X1003" s="39" t="s">
        <v>1329</v>
      </c>
      <c r="Y1003" s="39"/>
      <c r="Z1003" s="39"/>
      <c r="AA1003" s="39"/>
      <c r="AB1003" s="152" t="s">
        <v>3165</v>
      </c>
    </row>
    <row r="1004" spans="1:28" ht="21.75" customHeight="1" x14ac:dyDescent="0.25">
      <c r="A1004" s="33" t="s">
        <v>30</v>
      </c>
      <c r="B1004" s="33" t="s">
        <v>31</v>
      </c>
      <c r="C1004" s="39">
        <v>6241</v>
      </c>
      <c r="D1004" s="162" t="s">
        <v>1169</v>
      </c>
      <c r="E1004" s="39" t="s">
        <v>1328</v>
      </c>
      <c r="F1004" s="174" t="s">
        <v>50</v>
      </c>
      <c r="G1004" s="162" t="s">
        <v>35</v>
      </c>
      <c r="H1004" s="39" t="str">
        <f t="shared" si="167"/>
        <v>6105AK124-6241-CMDL-0004</v>
      </c>
      <c r="I1004" s="39" t="str">
        <f t="shared" si="156"/>
        <v>Q24050972-03-6241-C-MDL-0004</v>
      </c>
      <c r="J1004" s="162"/>
      <c r="K1004" s="33" t="str">
        <f>VLOOKUP(C1004,'PPE WBS Codes'!$E$3:$F$79,2,0)</f>
        <v>33/220 kV Solar PV Substation</v>
      </c>
      <c r="L1004" s="162" t="s">
        <v>1475</v>
      </c>
      <c r="M1004" s="162" t="s">
        <v>1329</v>
      </c>
      <c r="N1004" s="33" t="str">
        <f t="shared" ref="N1004:N1066" si="168">K1004&amp;" - "&amp;L1004&amp;" - "&amp;M1004</f>
        <v>33/220 kV Solar PV Substation - Oil Collection Sump from Bunds for Solar PV Substation - 3D Designs and Drawings</v>
      </c>
      <c r="O1004" s="175"/>
      <c r="P1004" s="175"/>
      <c r="Q1004" s="33" t="str">
        <f>IFERROR(VLOOKUP(PPE_PH1_CDDL[[#This Row],[RDMC Document Number]],[3]Docs!$B:$F,4,0),"No Placeholder Yet")</f>
        <v>RES - Reserved Placeholder</v>
      </c>
      <c r="R1004" s="33" t="str">
        <f>IFERROR(VLOOKUP(PPE_PH1_CDDL[[#This Row],[RDMC Document Number]],[3]Docs!$B:$F,5,0),"No Placeholder Yet")</f>
        <v>Pending</v>
      </c>
      <c r="S1004" s="137">
        <f t="shared" si="166"/>
        <v>0</v>
      </c>
      <c r="T1004" s="39" t="s">
        <v>1119</v>
      </c>
      <c r="U1004" s="162"/>
      <c r="V1004" s="178"/>
      <c r="W1004" s="39" t="s">
        <v>1474</v>
      </c>
      <c r="X1004" s="162" t="s">
        <v>1329</v>
      </c>
      <c r="Y1004" s="162"/>
      <c r="Z1004" s="162"/>
      <c r="AA1004" s="39"/>
      <c r="AB1004" s="152" t="s">
        <v>3165</v>
      </c>
    </row>
    <row r="1005" spans="1:28" ht="21.75" customHeight="1" x14ac:dyDescent="0.25">
      <c r="A1005" s="33" t="s">
        <v>30</v>
      </c>
      <c r="B1005" s="33" t="s">
        <v>31</v>
      </c>
      <c r="C1005" s="39">
        <v>6241</v>
      </c>
      <c r="D1005" s="162" t="s">
        <v>1169</v>
      </c>
      <c r="E1005" s="162" t="s">
        <v>1330</v>
      </c>
      <c r="F1005" s="174" t="s">
        <v>34</v>
      </c>
      <c r="G1005" s="162" t="s">
        <v>35</v>
      </c>
      <c r="H1005" s="39" t="str">
        <f t="shared" si="167"/>
        <v>6105AK124-6241-CPPL-0001</v>
      </c>
      <c r="I1005" s="39" t="str">
        <f t="shared" si="156"/>
        <v>Q24050972-03-6241-C-PPL-0001</v>
      </c>
      <c r="J1005" s="162"/>
      <c r="K1005" s="33" t="str">
        <f>VLOOKUP(C1005,'PPE WBS Codes'!$E$3:$F$79,2,0)</f>
        <v>33/220 kV Solar PV Substation</v>
      </c>
      <c r="L1005" s="162" t="s">
        <v>1478</v>
      </c>
      <c r="M1005" s="162" t="s">
        <v>1331</v>
      </c>
      <c r="N1005" s="33" t="str">
        <f t="shared" si="168"/>
        <v>33/220 kV Solar PV Substation - Terrace, Roads and Access-ways for Solar PV Substation - Operational &amp; Maint Access Routes Design</v>
      </c>
      <c r="O1005" s="175"/>
      <c r="P1005" s="175"/>
      <c r="Q1005" s="33" t="str">
        <f>IFERROR(VLOOKUP(PPE_PH1_CDDL[[#This Row],[RDMC Document Number]],[3]Docs!$B:$F,4,0),"No Placeholder Yet")</f>
        <v>RES - Reserved Placeholder</v>
      </c>
      <c r="R1005" s="33" t="str">
        <f>IFERROR(VLOOKUP(PPE_PH1_CDDL[[#This Row],[RDMC Document Number]],[3]Docs!$B:$F,5,0),"No Placeholder Yet")</f>
        <v>Pending</v>
      </c>
      <c r="S1005" s="137">
        <f t="shared" ref="S1005" si="169">IF(AND(O1005&lt;&gt;"",P1005&lt;&gt;"",R1005="Approved"),100%,
 IF(AND(O1005&lt;&gt;"",P1005&lt;&gt;""),66.67%,
 IF(O1005&lt;&gt;"",33.33%,
 0)))</f>
        <v>0</v>
      </c>
      <c r="T1005" s="39" t="s">
        <v>1119</v>
      </c>
      <c r="U1005" s="162"/>
      <c r="V1005" s="178"/>
      <c r="W1005" s="162" t="s">
        <v>1474</v>
      </c>
      <c r="X1005" s="162" t="s">
        <v>1480</v>
      </c>
      <c r="Y1005" s="162"/>
      <c r="Z1005" s="162"/>
      <c r="AA1005" s="39"/>
      <c r="AB1005" s="152" t="s">
        <v>3165</v>
      </c>
    </row>
    <row r="1006" spans="1:28" ht="21.75" customHeight="1" x14ac:dyDescent="0.25">
      <c r="A1006" s="33" t="s">
        <v>30</v>
      </c>
      <c r="B1006" s="33" t="s">
        <v>31</v>
      </c>
      <c r="C1006" s="39">
        <v>6241</v>
      </c>
      <c r="D1006" s="162" t="s">
        <v>1169</v>
      </c>
      <c r="E1006" s="162" t="s">
        <v>659</v>
      </c>
      <c r="F1006" s="174" t="s">
        <v>34</v>
      </c>
      <c r="G1006" s="162" t="s">
        <v>35</v>
      </c>
      <c r="H1006" s="39" t="str">
        <f t="shared" si="167"/>
        <v>6105AK124-6241-CSEC-0001</v>
      </c>
      <c r="I1006" s="39" t="str">
        <f t="shared" si="156"/>
        <v>Q24050972-03-6241-C-SEC-0001</v>
      </c>
      <c r="J1006" s="162"/>
      <c r="K1006" s="33" t="str">
        <f>VLOOKUP(C1006,'PPE WBS Codes'!$E$3:$F$79,2,0)</f>
        <v>33/220 kV Solar PV Substation</v>
      </c>
      <c r="L1006" s="162" t="s">
        <v>1471</v>
      </c>
      <c r="M1006" s="162" t="s">
        <v>1332</v>
      </c>
      <c r="N1006" s="33" t="str">
        <f t="shared" si="168"/>
        <v>33/220 kV Solar PV Substation - 33kV Interconnect Cables between Solar S/Room and Solar PV Substation - Structural Earthing and Bonding Design</v>
      </c>
      <c r="O1006" s="175"/>
      <c r="P1006" s="175"/>
      <c r="Q1006" s="33" t="str">
        <f>IFERROR(VLOOKUP(PPE_PH1_CDDL[[#This Row],[RDMC Document Number]],[3]Docs!$B:$F,4,0),"No Placeholder Yet")</f>
        <v>RES - Reserved Placeholder</v>
      </c>
      <c r="R1006" s="33" t="str">
        <f>IFERROR(VLOOKUP(PPE_PH1_CDDL[[#This Row],[RDMC Document Number]],[3]Docs!$B:$F,5,0),"No Placeholder Yet")</f>
        <v>Pending</v>
      </c>
      <c r="S1006" s="137">
        <f t="shared" ref="S1006" si="170">IF(AND(O1006&lt;&gt;"",P1006&lt;&gt;"",R1006="Approved"),100%,
 IF(AND(O1006&lt;&gt;"",P1006&lt;&gt;""),66.67%,
 IF(O1006&lt;&gt;"",33.33%,
 0)))</f>
        <v>0</v>
      </c>
      <c r="T1006" s="39" t="s">
        <v>1119</v>
      </c>
      <c r="U1006" s="162"/>
      <c r="V1006" s="178"/>
      <c r="W1006" s="162" t="s">
        <v>1472</v>
      </c>
      <c r="X1006" s="162" t="s">
        <v>1332</v>
      </c>
      <c r="Y1006" s="162"/>
      <c r="Z1006" s="162"/>
      <c r="AA1006" s="39"/>
      <c r="AB1006" s="152" t="s">
        <v>3165</v>
      </c>
    </row>
    <row r="1007" spans="1:28" ht="21.75" customHeight="1" x14ac:dyDescent="0.25">
      <c r="A1007" s="33" t="s">
        <v>30</v>
      </c>
      <c r="B1007" s="33" t="s">
        <v>31</v>
      </c>
      <c r="C1007" s="39">
        <v>6241</v>
      </c>
      <c r="D1007" s="162" t="s">
        <v>1169</v>
      </c>
      <c r="E1007" s="162" t="s">
        <v>1335</v>
      </c>
      <c r="F1007" s="174" t="s">
        <v>34</v>
      </c>
      <c r="G1007" s="162" t="s">
        <v>35</v>
      </c>
      <c r="H1007" s="39" t="str">
        <f t="shared" si="167"/>
        <v>6105AK124-6241-CSHP-0001</v>
      </c>
      <c r="I1007" s="39" t="str">
        <f t="shared" si="156"/>
        <v>Q24050972-03-6241-C-SHP-0001</v>
      </c>
      <c r="J1007" s="162"/>
      <c r="K1007" s="33" t="str">
        <f>VLOOKUP(C1007,'PPE WBS Codes'!$E$3:$F$79,2,0)</f>
        <v>33/220 kV Solar PV Substation</v>
      </c>
      <c r="L1007" s="162" t="s">
        <v>1473</v>
      </c>
      <c r="M1007" s="162" t="s">
        <v>1336</v>
      </c>
      <c r="N1007" s="33" t="str">
        <f t="shared" si="168"/>
        <v>33/220 kV Solar PV Substation - Perimeter Fencing for Solar PV Substation - Equipment Assembly Drawings</v>
      </c>
      <c r="O1007" s="175"/>
      <c r="P1007" s="175"/>
      <c r="Q1007" s="33" t="str">
        <f>IFERROR(VLOOKUP(PPE_PH1_CDDL[[#This Row],[RDMC Document Number]],[3]Docs!$B:$F,4,0),"No Placeholder Yet")</f>
        <v>RES - Reserved Placeholder</v>
      </c>
      <c r="R1007" s="33" t="str">
        <f>IFERROR(VLOOKUP(PPE_PH1_CDDL[[#This Row],[RDMC Document Number]],[3]Docs!$B:$F,5,0),"No Placeholder Yet")</f>
        <v>Pending</v>
      </c>
      <c r="S1007" s="137">
        <f t="shared" ref="S1007" si="171">IF(AND(O1007&lt;&gt;"",P1007&lt;&gt;"",R1007="Approved"),100%,
 IF(AND(O1007&lt;&gt;"",P1007&lt;&gt;""),66.67%,
 IF(O1007&lt;&gt;"",33.33%,
 0)))</f>
        <v>0</v>
      </c>
      <c r="T1007" s="39" t="s">
        <v>1119</v>
      </c>
      <c r="U1007" s="162"/>
      <c r="V1007" s="178"/>
      <c r="W1007" s="162" t="s">
        <v>1474</v>
      </c>
      <c r="X1007" s="162" t="s">
        <v>1336</v>
      </c>
      <c r="Y1007" s="162"/>
      <c r="Z1007" s="162"/>
      <c r="AA1007" s="39"/>
      <c r="AB1007" s="152" t="s">
        <v>3165</v>
      </c>
    </row>
    <row r="1008" spans="1:28" ht="21.75" customHeight="1" x14ac:dyDescent="0.25">
      <c r="A1008" s="33" t="s">
        <v>30</v>
      </c>
      <c r="B1008" s="33" t="s">
        <v>31</v>
      </c>
      <c r="C1008" s="39">
        <v>6241</v>
      </c>
      <c r="D1008" s="162" t="s">
        <v>1169</v>
      </c>
      <c r="E1008" s="39" t="s">
        <v>1170</v>
      </c>
      <c r="F1008" s="128" t="s">
        <v>34</v>
      </c>
      <c r="G1008" s="39" t="s">
        <v>35</v>
      </c>
      <c r="H1008" s="39" t="str">
        <f t="shared" si="167"/>
        <v>6105AK124-6241-CSPC-0001</v>
      </c>
      <c r="I1008" s="39" t="str">
        <f t="shared" si="156"/>
        <v>Q24050972-03-6241-C-SPC-0001</v>
      </c>
      <c r="J1008" s="39"/>
      <c r="K1008" s="33" t="str">
        <f>VLOOKUP(C1008,'PPE WBS Codes'!$E$3:$F$79,2,0)</f>
        <v>33/220 kV Solar PV Substation</v>
      </c>
      <c r="L1008" s="39" t="s">
        <v>1471</v>
      </c>
      <c r="M1008" s="39" t="s">
        <v>1338</v>
      </c>
      <c r="N1008" s="33" t="str">
        <f t="shared" si="168"/>
        <v>33/220 kV Solar PV Substation - 33kV Interconnect Cables between Solar S/Room and Solar PV Substation - Excavation, Trenching and Compacting Design</v>
      </c>
      <c r="O1008" s="134"/>
      <c r="P1008" s="134"/>
      <c r="Q1008" s="33" t="str">
        <f>IFERROR(VLOOKUP(PPE_PH1_CDDL[[#This Row],[RDMC Document Number]],[3]Docs!$B:$F,4,0),"No Placeholder Yet")</f>
        <v>RES - Reserved Placeholder</v>
      </c>
      <c r="R1008" s="33" t="str">
        <f>IFERROR(VLOOKUP(PPE_PH1_CDDL[[#This Row],[RDMC Document Number]],[3]Docs!$B:$F,5,0),"No Placeholder Yet")</f>
        <v>Pending</v>
      </c>
      <c r="S1008" s="137">
        <f t="shared" ref="S1008:S1018" si="172">IF(AND(O1008&lt;&gt;"",P1008&lt;&gt;"",R1008="Approved"),100%,
 IF(AND(O1008&lt;&gt;"",P1008&lt;&gt;""),66.67%,
 IF(O1008&lt;&gt;"",33.33%,
 0)))</f>
        <v>0</v>
      </c>
      <c r="T1008" s="39" t="s">
        <v>1119</v>
      </c>
      <c r="U1008" s="39"/>
      <c r="V1008" s="178"/>
      <c r="W1008" s="39" t="s">
        <v>1472</v>
      </c>
      <c r="X1008" s="39" t="s">
        <v>1338</v>
      </c>
      <c r="Y1008" s="39"/>
      <c r="Z1008" s="39"/>
      <c r="AA1008" s="39"/>
      <c r="AB1008" s="152" t="s">
        <v>3165</v>
      </c>
    </row>
    <row r="1009" spans="1:28" ht="21.75" customHeight="1" x14ac:dyDescent="0.25">
      <c r="A1009" s="33" t="s">
        <v>30</v>
      </c>
      <c r="B1009" s="33" t="s">
        <v>31</v>
      </c>
      <c r="C1009" s="39">
        <v>6241</v>
      </c>
      <c r="D1009" s="162" t="s">
        <v>1169</v>
      </c>
      <c r="E1009" s="39" t="s">
        <v>1170</v>
      </c>
      <c r="F1009" s="128" t="s">
        <v>46</v>
      </c>
      <c r="G1009" s="39" t="s">
        <v>35</v>
      </c>
      <c r="H1009" s="39" t="str">
        <f t="shared" si="167"/>
        <v>6105AK124-6241-CSPC-0002</v>
      </c>
      <c r="I1009" s="39" t="str">
        <f t="shared" si="156"/>
        <v>Q24050972-03-6241-C-SPC-0002</v>
      </c>
      <c r="J1009" s="39"/>
      <c r="K1009" s="33" t="str">
        <f>VLOOKUP(C1009,'PPE WBS Codes'!$E$3:$F$79,2,0)</f>
        <v>33/220 kV Solar PV Substation</v>
      </c>
      <c r="L1009" s="39" t="s">
        <v>1471</v>
      </c>
      <c r="M1009" s="39" t="s">
        <v>1340</v>
      </c>
      <c r="N1009" s="33" t="str">
        <f t="shared" si="168"/>
        <v>33/220 kV Solar PV Substation - 33kV Interconnect Cables between Solar S/Room and Solar PV Substation - Steel Structures Corrosion Protection Specification</v>
      </c>
      <c r="O1009" s="134"/>
      <c r="P1009" s="134"/>
      <c r="Q1009" s="33" t="str">
        <f>IFERROR(VLOOKUP(PPE_PH1_CDDL[[#This Row],[RDMC Document Number]],[3]Docs!$B:$F,4,0),"No Placeholder Yet")</f>
        <v>RES - Reserved Placeholder</v>
      </c>
      <c r="R1009" s="33" t="str">
        <f>IFERROR(VLOOKUP(PPE_PH1_CDDL[[#This Row],[RDMC Document Number]],[3]Docs!$B:$F,5,0),"No Placeholder Yet")</f>
        <v>Pending</v>
      </c>
      <c r="S1009" s="137">
        <f t="shared" si="172"/>
        <v>0</v>
      </c>
      <c r="T1009" s="39" t="s">
        <v>1119</v>
      </c>
      <c r="U1009" s="39"/>
      <c r="V1009" s="178"/>
      <c r="W1009" s="39" t="s">
        <v>1472</v>
      </c>
      <c r="X1009" s="39" t="s">
        <v>1342</v>
      </c>
      <c r="Y1009" s="39"/>
      <c r="Z1009" s="39"/>
      <c r="AA1009" s="39"/>
      <c r="AB1009" s="152" t="s">
        <v>3165</v>
      </c>
    </row>
    <row r="1010" spans="1:28" ht="21.75" customHeight="1" x14ac:dyDescent="0.25">
      <c r="A1010" s="33" t="s">
        <v>30</v>
      </c>
      <c r="B1010" s="33" t="s">
        <v>31</v>
      </c>
      <c r="C1010" s="39">
        <v>6241</v>
      </c>
      <c r="D1010" s="162" t="s">
        <v>1169</v>
      </c>
      <c r="E1010" s="39" t="s">
        <v>1170</v>
      </c>
      <c r="F1010" s="128" t="s">
        <v>48</v>
      </c>
      <c r="G1010" s="39" t="s">
        <v>35</v>
      </c>
      <c r="H1010" s="39" t="str">
        <f t="shared" si="167"/>
        <v>6105AK124-6241-CSPC-0003</v>
      </c>
      <c r="I1010" s="39" t="str">
        <f t="shared" si="156"/>
        <v>Q24050972-03-6241-C-SPC-0003</v>
      </c>
      <c r="J1010" s="39"/>
      <c r="K1010" s="33" t="str">
        <f>VLOOKUP(C1010,'PPE WBS Codes'!$E$3:$F$79,2,0)</f>
        <v>33/220 kV Solar PV Substation</v>
      </c>
      <c r="L1010" s="39" t="s">
        <v>1478</v>
      </c>
      <c r="M1010" s="39" t="s">
        <v>1337</v>
      </c>
      <c r="N1010" s="33" t="str">
        <f t="shared" si="168"/>
        <v>33/220 kV Solar PV Substation - Terrace, Roads and Access-ways for Solar PV Substation - Civil Design Requirements</v>
      </c>
      <c r="O1010" s="134"/>
      <c r="P1010" s="134"/>
      <c r="Q1010" s="33" t="str">
        <f>IFERROR(VLOOKUP(PPE_PH1_CDDL[[#This Row],[RDMC Document Number]],[3]Docs!$B:$F,4,0),"No Placeholder Yet")</f>
        <v>RES - Reserved Placeholder</v>
      </c>
      <c r="R1010" s="33" t="str">
        <f>IFERROR(VLOOKUP(PPE_PH1_CDDL[[#This Row],[RDMC Document Number]],[3]Docs!$B:$F,5,0),"No Placeholder Yet")</f>
        <v>Pending</v>
      </c>
      <c r="S1010" s="137">
        <f t="shared" si="172"/>
        <v>0</v>
      </c>
      <c r="T1010" s="39" t="s">
        <v>1119</v>
      </c>
      <c r="U1010" s="39"/>
      <c r="V1010" s="178"/>
      <c r="W1010" s="39" t="s">
        <v>1476</v>
      </c>
      <c r="X1010" s="39" t="s">
        <v>1337</v>
      </c>
      <c r="Y1010" s="39"/>
      <c r="Z1010" s="39"/>
      <c r="AA1010" s="39"/>
      <c r="AB1010" s="152" t="s">
        <v>3165</v>
      </c>
    </row>
    <row r="1011" spans="1:28" ht="21.75" customHeight="1" x14ac:dyDescent="0.25">
      <c r="A1011" s="33" t="s">
        <v>30</v>
      </c>
      <c r="B1011" s="33" t="s">
        <v>31</v>
      </c>
      <c r="C1011" s="39">
        <v>6241</v>
      </c>
      <c r="D1011" s="162" t="s">
        <v>1169</v>
      </c>
      <c r="E1011" s="39" t="s">
        <v>1170</v>
      </c>
      <c r="F1011" s="128" t="s">
        <v>50</v>
      </c>
      <c r="G1011" s="39" t="s">
        <v>35</v>
      </c>
      <c r="H1011" s="39" t="str">
        <f t="shared" si="167"/>
        <v>6105AK124-6241-CSPC-0004</v>
      </c>
      <c r="I1011" s="39" t="str">
        <f t="shared" si="156"/>
        <v>Q24050972-03-6241-C-SPC-0004</v>
      </c>
      <c r="J1011" s="39"/>
      <c r="K1011" s="33" t="str">
        <f>VLOOKUP(C1011,'PPE WBS Codes'!$E$3:$F$79,2,0)</f>
        <v>33/220 kV Solar PV Substation</v>
      </c>
      <c r="L1011" s="39" t="s">
        <v>1478</v>
      </c>
      <c r="M1011" s="39" t="s">
        <v>1338</v>
      </c>
      <c r="N1011" s="33" t="str">
        <f t="shared" si="168"/>
        <v>33/220 kV Solar PV Substation - Terrace, Roads and Access-ways for Solar PV Substation - Excavation, Trenching and Compacting Design</v>
      </c>
      <c r="O1011" s="134"/>
      <c r="P1011" s="134"/>
      <c r="Q1011" s="33" t="str">
        <f>IFERROR(VLOOKUP(PPE_PH1_CDDL[[#This Row],[RDMC Document Number]],[3]Docs!$B:$F,4,0),"No Placeholder Yet")</f>
        <v>RES - Reserved Placeholder</v>
      </c>
      <c r="R1011" s="33" t="str">
        <f>IFERROR(VLOOKUP(PPE_PH1_CDDL[[#This Row],[RDMC Document Number]],[3]Docs!$B:$F,5,0),"No Placeholder Yet")</f>
        <v>Pending</v>
      </c>
      <c r="S1011" s="137">
        <f t="shared" si="172"/>
        <v>0</v>
      </c>
      <c r="T1011" s="39" t="s">
        <v>1119</v>
      </c>
      <c r="U1011" s="39"/>
      <c r="V1011" s="178"/>
      <c r="W1011" s="39" t="s">
        <v>1476</v>
      </c>
      <c r="X1011" s="39" t="s">
        <v>1338</v>
      </c>
      <c r="Y1011" s="39"/>
      <c r="Z1011" s="39"/>
      <c r="AA1011" s="39"/>
      <c r="AB1011" s="152" t="s">
        <v>3165</v>
      </c>
    </row>
    <row r="1012" spans="1:28" ht="21.75" customHeight="1" x14ac:dyDescent="0.25">
      <c r="A1012" s="33" t="s">
        <v>30</v>
      </c>
      <c r="B1012" s="33" t="s">
        <v>31</v>
      </c>
      <c r="C1012" s="39">
        <v>6241</v>
      </c>
      <c r="D1012" s="162" t="s">
        <v>1169</v>
      </c>
      <c r="E1012" s="39" t="s">
        <v>1170</v>
      </c>
      <c r="F1012" s="128" t="s">
        <v>101</v>
      </c>
      <c r="G1012" s="39" t="s">
        <v>35</v>
      </c>
      <c r="H1012" s="39" t="str">
        <f t="shared" si="167"/>
        <v>6105AK124-6241-CSPC-0005</v>
      </c>
      <c r="I1012" s="39" t="str">
        <f t="shared" si="156"/>
        <v>Q24050972-03-6241-C-SPC-0005</v>
      </c>
      <c r="J1012" s="39"/>
      <c r="K1012" s="33" t="str">
        <f>VLOOKUP(C1012,'PPE WBS Codes'!$E$3:$F$79,2,0)</f>
        <v>33/220 kV Solar PV Substation</v>
      </c>
      <c r="L1012" s="39" t="s">
        <v>1478</v>
      </c>
      <c r="M1012" s="39" t="s">
        <v>1339</v>
      </c>
      <c r="N1012" s="33" t="str">
        <f t="shared" si="168"/>
        <v>33/220 kV Solar PV Substation - Terrace, Roads and Access-ways for Solar PV Substation - Concrete Construction Material Specifications</v>
      </c>
      <c r="O1012" s="134"/>
      <c r="P1012" s="134"/>
      <c r="Q1012" s="33" t="str">
        <f>IFERROR(VLOOKUP(PPE_PH1_CDDL[[#This Row],[RDMC Document Number]],[3]Docs!$B:$F,4,0),"No Placeholder Yet")</f>
        <v>RES - Reserved Placeholder</v>
      </c>
      <c r="R1012" s="33" t="str">
        <f>IFERROR(VLOOKUP(PPE_PH1_CDDL[[#This Row],[RDMC Document Number]],[3]Docs!$B:$F,5,0),"No Placeholder Yet")</f>
        <v>Pending</v>
      </c>
      <c r="S1012" s="137">
        <f t="shared" si="172"/>
        <v>0</v>
      </c>
      <c r="T1012" s="39" t="s">
        <v>1119</v>
      </c>
      <c r="U1012" s="39"/>
      <c r="V1012" s="178"/>
      <c r="W1012" s="39" t="s">
        <v>1476</v>
      </c>
      <c r="X1012" s="39" t="s">
        <v>1341</v>
      </c>
      <c r="Y1012" s="39"/>
      <c r="Z1012" s="39"/>
      <c r="AA1012" s="39"/>
      <c r="AB1012" s="152" t="s">
        <v>3165</v>
      </c>
    </row>
    <row r="1013" spans="1:28" ht="21.75" customHeight="1" x14ac:dyDescent="0.25">
      <c r="A1013" s="33" t="s">
        <v>30</v>
      </c>
      <c r="B1013" s="33" t="s">
        <v>31</v>
      </c>
      <c r="C1013" s="39">
        <v>6241</v>
      </c>
      <c r="D1013" s="162" t="s">
        <v>1169</v>
      </c>
      <c r="E1013" s="39" t="s">
        <v>1170</v>
      </c>
      <c r="F1013" s="128" t="s">
        <v>161</v>
      </c>
      <c r="G1013" s="39" t="s">
        <v>35</v>
      </c>
      <c r="H1013" s="39" t="str">
        <f t="shared" si="167"/>
        <v>6105AK124-6241-CSPC-0006</v>
      </c>
      <c r="I1013" s="39" t="str">
        <f t="shared" si="156"/>
        <v>Q24050972-03-6241-C-SPC-0006</v>
      </c>
      <c r="J1013" s="39"/>
      <c r="K1013" s="33" t="str">
        <f>VLOOKUP(C1013,'PPE WBS Codes'!$E$3:$F$79,2,0)</f>
        <v>33/220 kV Solar PV Substation</v>
      </c>
      <c r="L1013" s="39" t="s">
        <v>1473</v>
      </c>
      <c r="M1013" s="39" t="s">
        <v>1338</v>
      </c>
      <c r="N1013" s="33" t="str">
        <f t="shared" si="168"/>
        <v>33/220 kV Solar PV Substation - Perimeter Fencing for Solar PV Substation - Excavation, Trenching and Compacting Design</v>
      </c>
      <c r="O1013" s="134"/>
      <c r="P1013" s="134"/>
      <c r="Q1013" s="33" t="str">
        <f>IFERROR(VLOOKUP(PPE_PH1_CDDL[[#This Row],[RDMC Document Number]],[3]Docs!$B:$F,4,0),"No Placeholder Yet")</f>
        <v>RES - Reserved Placeholder</v>
      </c>
      <c r="R1013" s="33" t="str">
        <f>IFERROR(VLOOKUP(PPE_PH1_CDDL[[#This Row],[RDMC Document Number]],[3]Docs!$B:$F,5,0),"No Placeholder Yet")</f>
        <v>Pending</v>
      </c>
      <c r="S1013" s="137">
        <f t="shared" si="172"/>
        <v>0</v>
      </c>
      <c r="T1013" s="39" t="s">
        <v>1119</v>
      </c>
      <c r="U1013" s="39"/>
      <c r="V1013" s="178"/>
      <c r="W1013" s="39" t="s">
        <v>1476</v>
      </c>
      <c r="X1013" s="39" t="s">
        <v>1338</v>
      </c>
      <c r="Y1013" s="39"/>
      <c r="Z1013" s="39"/>
      <c r="AA1013" s="39"/>
      <c r="AB1013" s="152" t="s">
        <v>3165</v>
      </c>
    </row>
    <row r="1014" spans="1:28" ht="21.75" customHeight="1" x14ac:dyDescent="0.25">
      <c r="A1014" s="33" t="s">
        <v>30</v>
      </c>
      <c r="B1014" s="33" t="s">
        <v>31</v>
      </c>
      <c r="C1014" s="39">
        <v>6241</v>
      </c>
      <c r="D1014" s="162" t="s">
        <v>1169</v>
      </c>
      <c r="E1014" s="39" t="s">
        <v>1170</v>
      </c>
      <c r="F1014" s="128" t="s">
        <v>170</v>
      </c>
      <c r="G1014" s="39" t="s">
        <v>35</v>
      </c>
      <c r="H1014" s="39" t="str">
        <f t="shared" si="167"/>
        <v>6105AK124-6241-CSPC-0007</v>
      </c>
      <c r="I1014" s="39" t="str">
        <f t="shared" si="156"/>
        <v>Q24050972-03-6241-C-SPC-0007</v>
      </c>
      <c r="J1014" s="39"/>
      <c r="K1014" s="33" t="str">
        <f>VLOOKUP(C1014,'PPE WBS Codes'!$E$3:$F$79,2,0)</f>
        <v>33/220 kV Solar PV Substation</v>
      </c>
      <c r="L1014" s="39" t="s">
        <v>1473</v>
      </c>
      <c r="M1014" s="39" t="s">
        <v>1339</v>
      </c>
      <c r="N1014" s="33" t="str">
        <f t="shared" si="168"/>
        <v>33/220 kV Solar PV Substation - Perimeter Fencing for Solar PV Substation - Concrete Construction Material Specifications</v>
      </c>
      <c r="O1014" s="134"/>
      <c r="P1014" s="134"/>
      <c r="Q1014" s="33" t="str">
        <f>IFERROR(VLOOKUP(PPE_PH1_CDDL[[#This Row],[RDMC Document Number]],[3]Docs!$B:$F,4,0),"No Placeholder Yet")</f>
        <v>RES - Reserved Placeholder</v>
      </c>
      <c r="R1014" s="33" t="str">
        <f>IFERROR(VLOOKUP(PPE_PH1_CDDL[[#This Row],[RDMC Document Number]],[3]Docs!$B:$F,5,0),"No Placeholder Yet")</f>
        <v>Pending</v>
      </c>
      <c r="S1014" s="137">
        <f t="shared" si="172"/>
        <v>0</v>
      </c>
      <c r="T1014" s="39" t="s">
        <v>1119</v>
      </c>
      <c r="U1014" s="39"/>
      <c r="V1014" s="178"/>
      <c r="W1014" s="39" t="s">
        <v>1476</v>
      </c>
      <c r="X1014" s="39" t="s">
        <v>1341</v>
      </c>
      <c r="Y1014" s="39"/>
      <c r="Z1014" s="39"/>
      <c r="AA1014" s="39"/>
      <c r="AB1014" s="152" t="s">
        <v>3165</v>
      </c>
    </row>
    <row r="1015" spans="1:28" ht="21.75" customHeight="1" x14ac:dyDescent="0.25">
      <c r="A1015" s="33" t="s">
        <v>30</v>
      </c>
      <c r="B1015" s="33" t="s">
        <v>31</v>
      </c>
      <c r="C1015" s="39">
        <v>6241</v>
      </c>
      <c r="D1015" s="162" t="s">
        <v>1169</v>
      </c>
      <c r="E1015" s="39" t="s">
        <v>1170</v>
      </c>
      <c r="F1015" s="128" t="s">
        <v>108</v>
      </c>
      <c r="G1015" s="39" t="s">
        <v>35</v>
      </c>
      <c r="H1015" s="39" t="str">
        <f t="shared" si="167"/>
        <v>6105AK124-6241-CSPC-0008</v>
      </c>
      <c r="I1015" s="39" t="str">
        <f t="shared" si="156"/>
        <v>Q24050972-03-6241-C-SPC-0008</v>
      </c>
      <c r="J1015" s="39"/>
      <c r="K1015" s="33" t="str">
        <f>VLOOKUP(C1015,'PPE WBS Codes'!$E$3:$F$79,2,0)</f>
        <v>33/220 kV Solar PV Substation</v>
      </c>
      <c r="L1015" s="39" t="s">
        <v>1473</v>
      </c>
      <c r="M1015" s="39" t="s">
        <v>1340</v>
      </c>
      <c r="N1015" s="33" t="str">
        <f t="shared" si="168"/>
        <v>33/220 kV Solar PV Substation - Perimeter Fencing for Solar PV Substation - Steel Structures Corrosion Protection Specification</v>
      </c>
      <c r="O1015" s="134"/>
      <c r="P1015" s="134"/>
      <c r="Q1015" s="33" t="str">
        <f>IFERROR(VLOOKUP(PPE_PH1_CDDL[[#This Row],[RDMC Document Number]],[3]Docs!$B:$F,4,0),"No Placeholder Yet")</f>
        <v>RES - Reserved Placeholder</v>
      </c>
      <c r="R1015" s="33" t="str">
        <f>IFERROR(VLOOKUP(PPE_PH1_CDDL[[#This Row],[RDMC Document Number]],[3]Docs!$B:$F,5,0),"No Placeholder Yet")</f>
        <v>Pending</v>
      </c>
      <c r="S1015" s="137">
        <f t="shared" si="172"/>
        <v>0</v>
      </c>
      <c r="T1015" s="39" t="s">
        <v>1119</v>
      </c>
      <c r="U1015" s="39"/>
      <c r="V1015" s="178"/>
      <c r="W1015" s="39" t="s">
        <v>1476</v>
      </c>
      <c r="X1015" s="39" t="s">
        <v>1342</v>
      </c>
      <c r="Y1015" s="39"/>
      <c r="Z1015" s="39"/>
      <c r="AA1015" s="39"/>
      <c r="AB1015" s="152" t="s">
        <v>3165</v>
      </c>
    </row>
    <row r="1016" spans="1:28" ht="21.75" customHeight="1" x14ac:dyDescent="0.25">
      <c r="A1016" s="33" t="s">
        <v>30</v>
      </c>
      <c r="B1016" s="33" t="s">
        <v>31</v>
      </c>
      <c r="C1016" s="39">
        <v>6241</v>
      </c>
      <c r="D1016" s="162" t="s">
        <v>1169</v>
      </c>
      <c r="E1016" s="39" t="s">
        <v>1170</v>
      </c>
      <c r="F1016" s="128" t="s">
        <v>173</v>
      </c>
      <c r="G1016" s="39" t="s">
        <v>35</v>
      </c>
      <c r="H1016" s="39" t="str">
        <f t="shared" si="167"/>
        <v>6105AK124-6241-CSPC-0009</v>
      </c>
      <c r="I1016" s="39" t="str">
        <f t="shared" si="156"/>
        <v>Q24050972-03-6241-C-SPC-0009</v>
      </c>
      <c r="J1016" s="39"/>
      <c r="K1016" s="33" t="str">
        <f>VLOOKUP(C1016,'PPE WBS Codes'!$E$3:$F$79,2,0)</f>
        <v>33/220 kV Solar PV Substation</v>
      </c>
      <c r="L1016" s="39" t="s">
        <v>1475</v>
      </c>
      <c r="M1016" s="39" t="s">
        <v>1337</v>
      </c>
      <c r="N1016" s="33" t="str">
        <f t="shared" si="168"/>
        <v>33/220 kV Solar PV Substation - Oil Collection Sump from Bunds for Solar PV Substation - Civil Design Requirements</v>
      </c>
      <c r="O1016" s="134"/>
      <c r="P1016" s="134"/>
      <c r="Q1016" s="33" t="str">
        <f>IFERROR(VLOOKUP(PPE_PH1_CDDL[[#This Row],[RDMC Document Number]],[3]Docs!$B:$F,4,0),"No Placeholder Yet")</f>
        <v>RES - Reserved Placeholder</v>
      </c>
      <c r="R1016" s="33" t="str">
        <f>IFERROR(VLOOKUP(PPE_PH1_CDDL[[#This Row],[RDMC Document Number]],[3]Docs!$B:$F,5,0),"No Placeholder Yet")</f>
        <v>Pending</v>
      </c>
      <c r="S1016" s="137">
        <f t="shared" si="172"/>
        <v>0</v>
      </c>
      <c r="T1016" s="39" t="s">
        <v>1119</v>
      </c>
      <c r="U1016" s="39"/>
      <c r="V1016" s="178"/>
      <c r="W1016" s="39" t="s">
        <v>1476</v>
      </c>
      <c r="X1016" s="39" t="s">
        <v>1337</v>
      </c>
      <c r="Y1016" s="39"/>
      <c r="Z1016" s="39"/>
      <c r="AA1016" s="39"/>
      <c r="AB1016" s="152" t="s">
        <v>3165</v>
      </c>
    </row>
    <row r="1017" spans="1:28" ht="21.75" customHeight="1" x14ac:dyDescent="0.25">
      <c r="A1017" s="33" t="s">
        <v>30</v>
      </c>
      <c r="B1017" s="33" t="s">
        <v>31</v>
      </c>
      <c r="C1017" s="39">
        <v>6241</v>
      </c>
      <c r="D1017" s="162" t="s">
        <v>1169</v>
      </c>
      <c r="E1017" s="39" t="s">
        <v>1170</v>
      </c>
      <c r="F1017" s="128" t="s">
        <v>184</v>
      </c>
      <c r="G1017" s="39" t="s">
        <v>35</v>
      </c>
      <c r="H1017" s="39" t="str">
        <f t="shared" si="167"/>
        <v>6105AK124-6241-CSPC-0010</v>
      </c>
      <c r="I1017" s="39" t="str">
        <f t="shared" si="156"/>
        <v>Q24050972-03-6241-C-SPC-0010</v>
      </c>
      <c r="J1017" s="39"/>
      <c r="K1017" s="33" t="str">
        <f>VLOOKUP(C1017,'PPE WBS Codes'!$E$3:$F$79,2,0)</f>
        <v>33/220 kV Solar PV Substation</v>
      </c>
      <c r="L1017" s="39" t="s">
        <v>1475</v>
      </c>
      <c r="M1017" s="39" t="s">
        <v>1338</v>
      </c>
      <c r="N1017" s="33" t="str">
        <f t="shared" si="168"/>
        <v>33/220 kV Solar PV Substation - Oil Collection Sump from Bunds for Solar PV Substation - Excavation, Trenching and Compacting Design</v>
      </c>
      <c r="O1017" s="134"/>
      <c r="P1017" s="134"/>
      <c r="Q1017" s="33" t="str">
        <f>IFERROR(VLOOKUP(PPE_PH1_CDDL[[#This Row],[RDMC Document Number]],[3]Docs!$B:$F,4,0),"No Placeholder Yet")</f>
        <v>RES - Reserved Placeholder</v>
      </c>
      <c r="R1017" s="33" t="str">
        <f>IFERROR(VLOOKUP(PPE_PH1_CDDL[[#This Row],[RDMC Document Number]],[3]Docs!$B:$F,5,0),"No Placeholder Yet")</f>
        <v>Pending</v>
      </c>
      <c r="S1017" s="137">
        <f t="shared" si="172"/>
        <v>0</v>
      </c>
      <c r="T1017" s="39" t="s">
        <v>1119</v>
      </c>
      <c r="U1017" s="39"/>
      <c r="V1017" s="178"/>
      <c r="W1017" s="39" t="s">
        <v>1476</v>
      </c>
      <c r="X1017" s="39" t="s">
        <v>1338</v>
      </c>
      <c r="Y1017" s="39"/>
      <c r="Z1017" s="39"/>
      <c r="AA1017" s="39"/>
      <c r="AB1017" s="152" t="s">
        <v>3165</v>
      </c>
    </row>
    <row r="1018" spans="1:28" ht="21.75" customHeight="1" x14ac:dyDescent="0.25">
      <c r="A1018" s="33" t="s">
        <v>30</v>
      </c>
      <c r="B1018" s="33" t="s">
        <v>31</v>
      </c>
      <c r="C1018" s="39">
        <v>6241</v>
      </c>
      <c r="D1018" s="162" t="s">
        <v>1169</v>
      </c>
      <c r="E1018" s="39" t="s">
        <v>1170</v>
      </c>
      <c r="F1018" s="174" t="s">
        <v>187</v>
      </c>
      <c r="G1018" s="162" t="s">
        <v>35</v>
      </c>
      <c r="H1018" s="39" t="str">
        <f t="shared" si="167"/>
        <v>6105AK124-6241-CSPC-0011</v>
      </c>
      <c r="I1018" s="39" t="str">
        <f t="shared" si="156"/>
        <v>Q24050972-03-6241-C-SPC-0011</v>
      </c>
      <c r="J1018" s="162"/>
      <c r="K1018" s="33" t="str">
        <f>VLOOKUP(C1018,'PPE WBS Codes'!$E$3:$F$79,2,0)</f>
        <v>33/220 kV Solar PV Substation</v>
      </c>
      <c r="L1018" s="162" t="s">
        <v>1475</v>
      </c>
      <c r="M1018" s="162" t="s">
        <v>1339</v>
      </c>
      <c r="N1018" s="33" t="str">
        <f t="shared" si="168"/>
        <v>33/220 kV Solar PV Substation - Oil Collection Sump from Bunds for Solar PV Substation - Concrete Construction Material Specifications</v>
      </c>
      <c r="O1018" s="175"/>
      <c r="P1018" s="175"/>
      <c r="Q1018" s="33" t="str">
        <f>IFERROR(VLOOKUP(PPE_PH1_CDDL[[#This Row],[RDMC Document Number]],[3]Docs!$B:$F,4,0),"No Placeholder Yet")</f>
        <v>RES - Reserved Placeholder</v>
      </c>
      <c r="R1018" s="33" t="str">
        <f>IFERROR(VLOOKUP(PPE_PH1_CDDL[[#This Row],[RDMC Document Number]],[3]Docs!$B:$F,5,0),"No Placeholder Yet")</f>
        <v>Pending</v>
      </c>
      <c r="S1018" s="137">
        <f t="shared" si="172"/>
        <v>0</v>
      </c>
      <c r="T1018" s="39" t="s">
        <v>1119</v>
      </c>
      <c r="U1018" s="162"/>
      <c r="V1018" s="178"/>
      <c r="W1018" s="39" t="s">
        <v>1476</v>
      </c>
      <c r="X1018" s="162" t="s">
        <v>1341</v>
      </c>
      <c r="Y1018" s="162"/>
      <c r="Z1018" s="162"/>
      <c r="AA1018" s="39"/>
      <c r="AB1018" s="152" t="s">
        <v>3165</v>
      </c>
    </row>
    <row r="1019" spans="1:28" ht="21.75" customHeight="1" x14ac:dyDescent="0.25">
      <c r="A1019" s="33" t="s">
        <v>30</v>
      </c>
      <c r="B1019" s="33" t="s">
        <v>31</v>
      </c>
      <c r="C1019" s="39">
        <v>6241</v>
      </c>
      <c r="D1019" s="162" t="s">
        <v>1169</v>
      </c>
      <c r="E1019" s="39" t="s">
        <v>1349</v>
      </c>
      <c r="F1019" s="128" t="s">
        <v>34</v>
      </c>
      <c r="G1019" s="39" t="s">
        <v>35</v>
      </c>
      <c r="H1019" s="39" t="str">
        <f t="shared" si="167"/>
        <v>6105AK124-6241-CSSD-0001</v>
      </c>
      <c r="I1019" s="39" t="str">
        <f t="shared" si="156"/>
        <v>Q24050972-03-6241-C-SSD-0001</v>
      </c>
      <c r="J1019" s="39"/>
      <c r="K1019" s="33" t="str">
        <f>VLOOKUP(C1019,'PPE WBS Codes'!$E$3:$F$79,2,0)</f>
        <v>33/220 kV Solar PV Substation</v>
      </c>
      <c r="L1019" s="39" t="s">
        <v>1471</v>
      </c>
      <c r="M1019" s="39" t="s">
        <v>1350</v>
      </c>
      <c r="N1019" s="33" t="str">
        <f t="shared" si="168"/>
        <v>33/220 kV Solar PV Substation - 33kV Interconnect Cables between Solar S/Room and Solar PV Substation - Steel Support Structures Design</v>
      </c>
      <c r="O1019" s="134"/>
      <c r="P1019" s="134"/>
      <c r="Q1019" s="33" t="str">
        <f>IFERROR(VLOOKUP(PPE_PH1_CDDL[[#This Row],[RDMC Document Number]],[3]Docs!$B:$F,4,0),"No Placeholder Yet")</f>
        <v>RES - Reserved Placeholder</v>
      </c>
      <c r="R1019" s="33" t="str">
        <f>IFERROR(VLOOKUP(PPE_PH1_CDDL[[#This Row],[RDMC Document Number]],[3]Docs!$B:$F,5,0),"No Placeholder Yet")</f>
        <v>Pending</v>
      </c>
      <c r="S1019" s="137">
        <f t="shared" ref="S1019:S1020" si="173">IF(AND(O1019&lt;&gt;"",P1019&lt;&gt;"",R1019="Approved"),100%,
 IF(AND(O1019&lt;&gt;"",P1019&lt;&gt;""),66.67%,
 IF(O1019&lt;&gt;"",33.33%,
 0)))</f>
        <v>0</v>
      </c>
      <c r="T1019" s="39" t="s">
        <v>1119</v>
      </c>
      <c r="U1019" s="39"/>
      <c r="V1019" s="178"/>
      <c r="W1019" s="39" t="s">
        <v>1472</v>
      </c>
      <c r="X1019" s="39" t="s">
        <v>1350</v>
      </c>
      <c r="Y1019" s="39"/>
      <c r="Z1019" s="39"/>
      <c r="AA1019" s="39"/>
      <c r="AB1019" s="152" t="s">
        <v>3165</v>
      </c>
    </row>
    <row r="1020" spans="1:28" ht="21.75" customHeight="1" x14ac:dyDescent="0.25">
      <c r="A1020" s="33" t="s">
        <v>30</v>
      </c>
      <c r="B1020" s="33" t="s">
        <v>31</v>
      </c>
      <c r="C1020" s="39">
        <v>6241</v>
      </c>
      <c r="D1020" s="162" t="s">
        <v>1169</v>
      </c>
      <c r="E1020" s="162" t="s">
        <v>1349</v>
      </c>
      <c r="F1020" s="174" t="s">
        <v>46</v>
      </c>
      <c r="G1020" s="162" t="s">
        <v>35</v>
      </c>
      <c r="H1020" s="39" t="str">
        <f t="shared" si="167"/>
        <v>6105AK124-6241-CSSD-0002</v>
      </c>
      <c r="I1020" s="39" t="str">
        <f t="shared" si="156"/>
        <v>Q24050972-03-6241-C-SSD-0002</v>
      </c>
      <c r="J1020" s="162"/>
      <c r="K1020" s="33" t="str">
        <f>VLOOKUP(C1020,'PPE WBS Codes'!$E$3:$F$79,2,0)</f>
        <v>33/220 kV Solar PV Substation</v>
      </c>
      <c r="L1020" s="162" t="s">
        <v>1473</v>
      </c>
      <c r="M1020" s="162" t="s">
        <v>1350</v>
      </c>
      <c r="N1020" s="33" t="str">
        <f t="shared" si="168"/>
        <v>33/220 kV Solar PV Substation - Perimeter Fencing for Solar PV Substation - Steel Support Structures Design</v>
      </c>
      <c r="O1020" s="175"/>
      <c r="P1020" s="175"/>
      <c r="Q1020" s="33" t="str">
        <f>IFERROR(VLOOKUP(PPE_PH1_CDDL[[#This Row],[RDMC Document Number]],[3]Docs!$B:$F,4,0),"No Placeholder Yet")</f>
        <v>RES - Reserved Placeholder</v>
      </c>
      <c r="R1020" s="33" t="str">
        <f>IFERROR(VLOOKUP(PPE_PH1_CDDL[[#This Row],[RDMC Document Number]],[3]Docs!$B:$F,5,0),"No Placeholder Yet")</f>
        <v>Pending</v>
      </c>
      <c r="S1020" s="137">
        <f t="shared" si="173"/>
        <v>0</v>
      </c>
      <c r="T1020" s="39" t="s">
        <v>1119</v>
      </c>
      <c r="U1020" s="162"/>
      <c r="V1020" s="178"/>
      <c r="W1020" s="162" t="s">
        <v>1474</v>
      </c>
      <c r="X1020" s="162" t="s">
        <v>1350</v>
      </c>
      <c r="Y1020" s="162"/>
      <c r="Z1020" s="162"/>
      <c r="AA1020" s="39"/>
      <c r="AB1020" s="152" t="s">
        <v>3165</v>
      </c>
    </row>
    <row r="1021" spans="1:28" ht="21.75" customHeight="1" x14ac:dyDescent="0.25">
      <c r="A1021" s="33" t="s">
        <v>30</v>
      </c>
      <c r="B1021" s="33" t="s">
        <v>31</v>
      </c>
      <c r="C1021" s="39">
        <v>6241</v>
      </c>
      <c r="D1021" s="162" t="s">
        <v>1169</v>
      </c>
      <c r="E1021" s="39" t="s">
        <v>700</v>
      </c>
      <c r="F1021" s="128" t="s">
        <v>34</v>
      </c>
      <c r="G1021" s="39" t="s">
        <v>35</v>
      </c>
      <c r="H1021" s="39" t="str">
        <f t="shared" si="167"/>
        <v>6105AK124-6241-CSTD-0001</v>
      </c>
      <c r="I1021" s="39" t="str">
        <f t="shared" si="156"/>
        <v>Q24050972-03-6241-C-STD-0001</v>
      </c>
      <c r="J1021" s="39"/>
      <c r="K1021" s="33" t="str">
        <f>VLOOKUP(C1021,'PPE WBS Codes'!$E$3:$F$79,2,0)</f>
        <v>33/220 kV Solar PV Substation</v>
      </c>
      <c r="L1021" s="39" t="s">
        <v>1471</v>
      </c>
      <c r="M1021" s="39" t="s">
        <v>1353</v>
      </c>
      <c r="N1021" s="33" t="str">
        <f t="shared" si="168"/>
        <v>33/220 kV Solar PV Substation - 33kV Interconnect Cables between Solar S/Room and Solar PV Substation - Underground Pipe Route and Cable Bedding Design</v>
      </c>
      <c r="O1021" s="134"/>
      <c r="P1021" s="134"/>
      <c r="Q1021" s="33" t="str">
        <f>IFERROR(VLOOKUP(PPE_PH1_CDDL[[#This Row],[RDMC Document Number]],[3]Docs!$B:$F,4,0),"No Placeholder Yet")</f>
        <v>RES - Reserved Placeholder</v>
      </c>
      <c r="R1021" s="33" t="str">
        <f>IFERROR(VLOOKUP(PPE_PH1_CDDL[[#This Row],[RDMC Document Number]],[3]Docs!$B:$F,5,0),"No Placeholder Yet")</f>
        <v>Pending</v>
      </c>
      <c r="S1021" s="137">
        <f t="shared" ref="S1021:S1031" si="174">IF(AND(O1021&lt;&gt;"",P1021&lt;&gt;"",R1021="Approved"),100%,
 IF(AND(O1021&lt;&gt;"",P1021&lt;&gt;""),66.67%,
 IF(O1021&lt;&gt;"",33.33%,
 0)))</f>
        <v>0</v>
      </c>
      <c r="T1021" s="39" t="s">
        <v>1119</v>
      </c>
      <c r="U1021" s="39"/>
      <c r="V1021" s="178"/>
      <c r="W1021" s="39" t="s">
        <v>1472</v>
      </c>
      <c r="X1021" s="39" t="s">
        <v>1481</v>
      </c>
      <c r="Y1021" s="39"/>
      <c r="Z1021" s="39"/>
      <c r="AA1021" s="39"/>
      <c r="AB1021" s="152" t="s">
        <v>3165</v>
      </c>
    </row>
    <row r="1022" spans="1:28" ht="21.75" customHeight="1" x14ac:dyDescent="0.25">
      <c r="A1022" s="33" t="s">
        <v>30</v>
      </c>
      <c r="B1022" s="33" t="s">
        <v>31</v>
      </c>
      <c r="C1022" s="39">
        <v>6241</v>
      </c>
      <c r="D1022" s="162" t="s">
        <v>1169</v>
      </c>
      <c r="E1022" s="39" t="s">
        <v>700</v>
      </c>
      <c r="F1022" s="128" t="s">
        <v>46</v>
      </c>
      <c r="G1022" s="39" t="s">
        <v>35</v>
      </c>
      <c r="H1022" s="39" t="str">
        <f t="shared" si="167"/>
        <v>6105AK124-6241-CSTD-0002</v>
      </c>
      <c r="I1022" s="39" t="str">
        <f t="shared" si="156"/>
        <v>Q24050972-03-6241-C-STD-0002</v>
      </c>
      <c r="J1022" s="39"/>
      <c r="K1022" s="33" t="str">
        <f>VLOOKUP(C1022,'PPE WBS Codes'!$E$3:$F$79,2,0)</f>
        <v>33/220 kV Solar PV Substation</v>
      </c>
      <c r="L1022" s="39" t="s">
        <v>1478</v>
      </c>
      <c r="M1022" s="39" t="s">
        <v>1351</v>
      </c>
      <c r="N1022" s="33" t="str">
        <f t="shared" si="168"/>
        <v>33/220 kV Solar PV Substation - Terrace, Roads and Access-ways for Solar PV Substation - Bund-wall Requirements and Design</v>
      </c>
      <c r="O1022" s="134"/>
      <c r="P1022" s="134"/>
      <c r="Q1022" s="33" t="str">
        <f>IFERROR(VLOOKUP(PPE_PH1_CDDL[[#This Row],[RDMC Document Number]],[3]Docs!$B:$F,4,0),"No Placeholder Yet")</f>
        <v>RES - Reserved Placeholder</v>
      </c>
      <c r="R1022" s="33" t="str">
        <f>IFERROR(VLOOKUP(PPE_PH1_CDDL[[#This Row],[RDMC Document Number]],[3]Docs!$B:$F,5,0),"No Placeholder Yet")</f>
        <v>Pending</v>
      </c>
      <c r="S1022" s="137">
        <f t="shared" si="174"/>
        <v>0</v>
      </c>
      <c r="T1022" s="39" t="s">
        <v>1119</v>
      </c>
      <c r="U1022" s="39"/>
      <c r="V1022" s="178"/>
      <c r="W1022" s="39" t="s">
        <v>1476</v>
      </c>
      <c r="X1022" s="39" t="s">
        <v>1482</v>
      </c>
      <c r="Y1022" s="39"/>
      <c r="Z1022" s="39"/>
      <c r="AA1022" s="39"/>
      <c r="AB1022" s="152" t="s">
        <v>3165</v>
      </c>
    </row>
    <row r="1023" spans="1:28" ht="21.75" customHeight="1" x14ac:dyDescent="0.25">
      <c r="A1023" s="33" t="s">
        <v>30</v>
      </c>
      <c r="B1023" s="33" t="s">
        <v>31</v>
      </c>
      <c r="C1023" s="39">
        <v>6241</v>
      </c>
      <c r="D1023" s="162" t="s">
        <v>1169</v>
      </c>
      <c r="E1023" s="39" t="s">
        <v>700</v>
      </c>
      <c r="F1023" s="128" t="s">
        <v>48</v>
      </c>
      <c r="G1023" s="39" t="s">
        <v>35</v>
      </c>
      <c r="H1023" s="39" t="str">
        <f t="shared" si="167"/>
        <v>6105AK124-6241-CSTD-0003</v>
      </c>
      <c r="I1023" s="39" t="str">
        <f t="shared" si="156"/>
        <v>Q24050972-03-6241-C-STD-0003</v>
      </c>
      <c r="J1023" s="39"/>
      <c r="K1023" s="33" t="str">
        <f>VLOOKUP(C1023,'PPE WBS Codes'!$E$3:$F$79,2,0)</f>
        <v>33/220 kV Solar PV Substation</v>
      </c>
      <c r="L1023" s="39" t="s">
        <v>1478</v>
      </c>
      <c r="M1023" s="39" t="s">
        <v>1352</v>
      </c>
      <c r="N1023" s="33" t="str">
        <f t="shared" si="168"/>
        <v>33/220 kV Solar PV Substation - Terrace, Roads and Access-ways for Solar PV Substation - Civil Construction Requirements</v>
      </c>
      <c r="O1023" s="134"/>
      <c r="P1023" s="134"/>
      <c r="Q1023" s="33" t="str">
        <f>IFERROR(VLOOKUP(PPE_PH1_CDDL[[#This Row],[RDMC Document Number]],[3]Docs!$B:$F,4,0),"No Placeholder Yet")</f>
        <v>RES - Reserved Placeholder</v>
      </c>
      <c r="R1023" s="33" t="str">
        <f>IFERROR(VLOOKUP(PPE_PH1_CDDL[[#This Row],[RDMC Document Number]],[3]Docs!$B:$F,5,0),"No Placeholder Yet")</f>
        <v>Pending</v>
      </c>
      <c r="S1023" s="137">
        <f t="shared" si="174"/>
        <v>0</v>
      </c>
      <c r="T1023" s="39" t="s">
        <v>1119</v>
      </c>
      <c r="U1023" s="39"/>
      <c r="V1023" s="178"/>
      <c r="W1023" s="39" t="s">
        <v>1476</v>
      </c>
      <c r="X1023" s="39" t="s">
        <v>1352</v>
      </c>
      <c r="Y1023" s="39"/>
      <c r="Z1023" s="39"/>
      <c r="AA1023" s="39"/>
      <c r="AB1023" s="152" t="s">
        <v>3165</v>
      </c>
    </row>
    <row r="1024" spans="1:28" ht="21.75" customHeight="1" x14ac:dyDescent="0.25">
      <c r="A1024" s="33" t="s">
        <v>30</v>
      </c>
      <c r="B1024" s="33" t="s">
        <v>31</v>
      </c>
      <c r="C1024" s="39">
        <v>6241</v>
      </c>
      <c r="D1024" s="162" t="s">
        <v>1169</v>
      </c>
      <c r="E1024" s="39" t="s">
        <v>700</v>
      </c>
      <c r="F1024" s="128" t="s">
        <v>50</v>
      </c>
      <c r="G1024" s="39" t="s">
        <v>35</v>
      </c>
      <c r="H1024" s="39" t="str">
        <f t="shared" si="167"/>
        <v>6105AK124-6241-CSTD-0004</v>
      </c>
      <c r="I1024" s="39" t="str">
        <f t="shared" ref="I1024:I1086" si="175">"Q24050972"&amp;"-"&amp;"03"&amp;"-"&amp;C1024&amp;"-"&amp;D1024&amp;"-"&amp;E1024&amp;"-"&amp;F1024</f>
        <v>Q24050972-03-6241-C-STD-0004</v>
      </c>
      <c r="J1024" s="39"/>
      <c r="K1024" s="33" t="str">
        <f>VLOOKUP(C1024,'PPE WBS Codes'!$E$3:$F$79,2,0)</f>
        <v>33/220 kV Solar PV Substation</v>
      </c>
      <c r="L1024" s="39" t="s">
        <v>1478</v>
      </c>
      <c r="M1024" s="39" t="s">
        <v>1353</v>
      </c>
      <c r="N1024" s="33" t="str">
        <f t="shared" si="168"/>
        <v>33/220 kV Solar PV Substation - Terrace, Roads and Access-ways for Solar PV Substation - Underground Pipe Route and Cable Bedding Design</v>
      </c>
      <c r="O1024" s="134"/>
      <c r="P1024" s="134"/>
      <c r="Q1024" s="33" t="str">
        <f>IFERROR(VLOOKUP(PPE_PH1_CDDL[[#This Row],[RDMC Document Number]],[3]Docs!$B:$F,4,0),"No Placeholder Yet")</f>
        <v>RES - Reserved Placeholder</v>
      </c>
      <c r="R1024" s="33" t="str">
        <f>IFERROR(VLOOKUP(PPE_PH1_CDDL[[#This Row],[RDMC Document Number]],[3]Docs!$B:$F,5,0),"No Placeholder Yet")</f>
        <v>Pending</v>
      </c>
      <c r="S1024" s="137">
        <f t="shared" si="174"/>
        <v>0</v>
      </c>
      <c r="T1024" s="39" t="s">
        <v>1119</v>
      </c>
      <c r="U1024" s="39"/>
      <c r="V1024" s="178"/>
      <c r="W1024" s="39" t="s">
        <v>1476</v>
      </c>
      <c r="X1024" s="39" t="s">
        <v>1483</v>
      </c>
      <c r="Y1024" s="39"/>
      <c r="Z1024" s="39"/>
      <c r="AA1024" s="39"/>
      <c r="AB1024" s="152" t="s">
        <v>3165</v>
      </c>
    </row>
    <row r="1025" spans="1:28" ht="21.75" customHeight="1" x14ac:dyDescent="0.25">
      <c r="A1025" s="33" t="s">
        <v>30</v>
      </c>
      <c r="B1025" s="33" t="s">
        <v>31</v>
      </c>
      <c r="C1025" s="39">
        <v>6241</v>
      </c>
      <c r="D1025" s="162" t="s">
        <v>1169</v>
      </c>
      <c r="E1025" s="39" t="s">
        <v>700</v>
      </c>
      <c r="F1025" s="128" t="s">
        <v>101</v>
      </c>
      <c r="G1025" s="39" t="s">
        <v>35</v>
      </c>
      <c r="H1025" s="39" t="str">
        <f t="shared" si="167"/>
        <v>6105AK124-6241-CSTD-0005</v>
      </c>
      <c r="I1025" s="39" t="str">
        <f t="shared" si="175"/>
        <v>Q24050972-03-6241-C-STD-0005</v>
      </c>
      <c r="J1025" s="39"/>
      <c r="K1025" s="33" t="str">
        <f>VLOOKUP(C1025,'PPE WBS Codes'!$E$3:$F$79,2,0)</f>
        <v>33/220 kV Solar PV Substation</v>
      </c>
      <c r="L1025" s="39" t="s">
        <v>1473</v>
      </c>
      <c r="M1025" s="39" t="s">
        <v>1353</v>
      </c>
      <c r="N1025" s="33" t="str">
        <f t="shared" si="168"/>
        <v>33/220 kV Solar PV Substation - Perimeter Fencing for Solar PV Substation - Underground Pipe Route and Cable Bedding Design</v>
      </c>
      <c r="O1025" s="134"/>
      <c r="P1025" s="134"/>
      <c r="Q1025" s="33" t="str">
        <f>IFERROR(VLOOKUP(PPE_PH1_CDDL[[#This Row],[RDMC Document Number]],[3]Docs!$B:$F,4,0),"No Placeholder Yet")</f>
        <v>RES - Reserved Placeholder</v>
      </c>
      <c r="R1025" s="33" t="str">
        <f>IFERROR(VLOOKUP(PPE_PH1_CDDL[[#This Row],[RDMC Document Number]],[3]Docs!$B:$F,5,0),"No Placeholder Yet")</f>
        <v>Pending</v>
      </c>
      <c r="S1025" s="137">
        <f t="shared" si="174"/>
        <v>0</v>
      </c>
      <c r="T1025" s="39" t="s">
        <v>1119</v>
      </c>
      <c r="U1025" s="39"/>
      <c r="V1025" s="178"/>
      <c r="W1025" s="39" t="s">
        <v>1476</v>
      </c>
      <c r="X1025" s="39" t="s">
        <v>1483</v>
      </c>
      <c r="Y1025" s="39"/>
      <c r="Z1025" s="39"/>
      <c r="AA1025" s="39"/>
      <c r="AB1025" s="152" t="s">
        <v>3165</v>
      </c>
    </row>
    <row r="1026" spans="1:28" ht="21.75" customHeight="1" x14ac:dyDescent="0.25">
      <c r="A1026" s="33" t="s">
        <v>30</v>
      </c>
      <c r="B1026" s="33" t="s">
        <v>31</v>
      </c>
      <c r="C1026" s="39">
        <v>6241</v>
      </c>
      <c r="D1026" s="162" t="s">
        <v>1169</v>
      </c>
      <c r="E1026" s="39" t="s">
        <v>700</v>
      </c>
      <c r="F1026" s="128" t="s">
        <v>161</v>
      </c>
      <c r="G1026" s="39" t="s">
        <v>35</v>
      </c>
      <c r="H1026" s="39" t="str">
        <f t="shared" si="167"/>
        <v>6105AK124-6241-CSTD-0006</v>
      </c>
      <c r="I1026" s="39" t="str">
        <f t="shared" si="175"/>
        <v>Q24050972-03-6241-C-STD-0006</v>
      </c>
      <c r="J1026" s="39"/>
      <c r="K1026" s="33" t="str">
        <f>VLOOKUP(C1026,'PPE WBS Codes'!$E$3:$F$79,2,0)</f>
        <v>33/220 kV Solar PV Substation</v>
      </c>
      <c r="L1026" s="39" t="s">
        <v>1475</v>
      </c>
      <c r="M1026" s="39" t="s">
        <v>1351</v>
      </c>
      <c r="N1026" s="33" t="str">
        <f t="shared" si="168"/>
        <v>33/220 kV Solar PV Substation - Oil Collection Sump from Bunds for Solar PV Substation - Bund-wall Requirements and Design</v>
      </c>
      <c r="O1026" s="134"/>
      <c r="P1026" s="134"/>
      <c r="Q1026" s="33" t="str">
        <f>IFERROR(VLOOKUP(PPE_PH1_CDDL[[#This Row],[RDMC Document Number]],[3]Docs!$B:$F,4,0),"No Placeholder Yet")</f>
        <v>RES - Reserved Placeholder</v>
      </c>
      <c r="R1026" s="33" t="str">
        <f>IFERROR(VLOOKUP(PPE_PH1_CDDL[[#This Row],[RDMC Document Number]],[3]Docs!$B:$F,5,0),"No Placeholder Yet")</f>
        <v>Pending</v>
      </c>
      <c r="S1026" s="137">
        <f t="shared" si="174"/>
        <v>0</v>
      </c>
      <c r="T1026" s="39" t="s">
        <v>1119</v>
      </c>
      <c r="U1026" s="39"/>
      <c r="V1026" s="178"/>
      <c r="W1026" s="39" t="s">
        <v>1476</v>
      </c>
      <c r="X1026" s="39" t="s">
        <v>1484</v>
      </c>
      <c r="Y1026" s="39"/>
      <c r="Z1026" s="39"/>
      <c r="AA1026" s="39"/>
      <c r="AB1026" s="152" t="s">
        <v>3165</v>
      </c>
    </row>
    <row r="1027" spans="1:28" ht="21.75" customHeight="1" x14ac:dyDescent="0.25">
      <c r="A1027" s="33" t="s">
        <v>30</v>
      </c>
      <c r="B1027" s="33" t="s">
        <v>31</v>
      </c>
      <c r="C1027" s="39">
        <v>6241</v>
      </c>
      <c r="D1027" s="162" t="s">
        <v>1169</v>
      </c>
      <c r="E1027" s="39" t="s">
        <v>700</v>
      </c>
      <c r="F1027" s="128" t="s">
        <v>170</v>
      </c>
      <c r="G1027" s="39" t="s">
        <v>35</v>
      </c>
      <c r="H1027" s="39" t="str">
        <f t="shared" si="167"/>
        <v>6105AK124-6241-CSTD-0007</v>
      </c>
      <c r="I1027" s="39" t="str">
        <f t="shared" si="175"/>
        <v>Q24050972-03-6241-C-STD-0007</v>
      </c>
      <c r="J1027" s="39"/>
      <c r="K1027" s="33" t="str">
        <f>VLOOKUP(C1027,'PPE WBS Codes'!$E$3:$F$79,2,0)</f>
        <v>33/220 kV Solar PV Substation</v>
      </c>
      <c r="L1027" s="39" t="s">
        <v>1475</v>
      </c>
      <c r="M1027" s="39" t="s">
        <v>1357</v>
      </c>
      <c r="N1027" s="33" t="str">
        <f t="shared" si="168"/>
        <v>33/220 kV Solar PV Substation - Oil Collection Sump from Bunds for Solar PV Substation - Fire Protection System Design (Civil Works)</v>
      </c>
      <c r="O1027" s="134"/>
      <c r="P1027" s="134"/>
      <c r="Q1027" s="33" t="str">
        <f>IFERROR(VLOOKUP(PPE_PH1_CDDL[[#This Row],[RDMC Document Number]],[3]Docs!$B:$F,4,0),"No Placeholder Yet")</f>
        <v>RES - Reserved Placeholder</v>
      </c>
      <c r="R1027" s="33" t="str">
        <f>IFERROR(VLOOKUP(PPE_PH1_CDDL[[#This Row],[RDMC Document Number]],[3]Docs!$B:$F,5,0),"No Placeholder Yet")</f>
        <v>Pending</v>
      </c>
      <c r="S1027" s="137">
        <f t="shared" si="174"/>
        <v>0</v>
      </c>
      <c r="T1027" s="39" t="s">
        <v>1119</v>
      </c>
      <c r="U1027" s="39"/>
      <c r="V1027" s="178"/>
      <c r="W1027" s="39" t="s">
        <v>1476</v>
      </c>
      <c r="X1027" s="39" t="s">
        <v>1358</v>
      </c>
      <c r="Y1027" s="39"/>
      <c r="Z1027" s="39"/>
      <c r="AA1027" s="39"/>
      <c r="AB1027" s="152" t="s">
        <v>3165</v>
      </c>
    </row>
    <row r="1028" spans="1:28" ht="21.75" customHeight="1" x14ac:dyDescent="0.25">
      <c r="A1028" s="33" t="s">
        <v>30</v>
      </c>
      <c r="B1028" s="33" t="s">
        <v>31</v>
      </c>
      <c r="C1028" s="39">
        <v>6241</v>
      </c>
      <c r="D1028" s="162" t="s">
        <v>1169</v>
      </c>
      <c r="E1028" s="39" t="s">
        <v>700</v>
      </c>
      <c r="F1028" s="128" t="s">
        <v>108</v>
      </c>
      <c r="G1028" s="39" t="s">
        <v>35</v>
      </c>
      <c r="H1028" s="39" t="str">
        <f t="shared" si="167"/>
        <v>6105AK124-6241-CSTD-0008</v>
      </c>
      <c r="I1028" s="39" t="str">
        <f t="shared" si="175"/>
        <v>Q24050972-03-6241-C-STD-0008</v>
      </c>
      <c r="J1028" s="39"/>
      <c r="K1028" s="33" t="str">
        <f>VLOOKUP(C1028,'PPE WBS Codes'!$E$3:$F$79,2,0)</f>
        <v>33/220 kV Solar PV Substation</v>
      </c>
      <c r="L1028" s="39" t="s">
        <v>1475</v>
      </c>
      <c r="M1028" s="39" t="s">
        <v>1352</v>
      </c>
      <c r="N1028" s="33" t="str">
        <f t="shared" si="168"/>
        <v>33/220 kV Solar PV Substation - Oil Collection Sump from Bunds for Solar PV Substation - Civil Construction Requirements</v>
      </c>
      <c r="O1028" s="134"/>
      <c r="P1028" s="134"/>
      <c r="Q1028" s="33" t="str">
        <f>IFERROR(VLOOKUP(PPE_PH1_CDDL[[#This Row],[RDMC Document Number]],[3]Docs!$B:$F,4,0),"No Placeholder Yet")</f>
        <v>RES - Reserved Placeholder</v>
      </c>
      <c r="R1028" s="33" t="str">
        <f>IFERROR(VLOOKUP(PPE_PH1_CDDL[[#This Row],[RDMC Document Number]],[3]Docs!$B:$F,5,0),"No Placeholder Yet")</f>
        <v>Pending</v>
      </c>
      <c r="S1028" s="137">
        <f t="shared" si="174"/>
        <v>0</v>
      </c>
      <c r="T1028" s="39" t="s">
        <v>1119</v>
      </c>
      <c r="U1028" s="39"/>
      <c r="V1028" s="178"/>
      <c r="W1028" s="39" t="s">
        <v>1476</v>
      </c>
      <c r="X1028" s="39" t="s">
        <v>1352</v>
      </c>
      <c r="Y1028" s="39"/>
      <c r="Z1028" s="39"/>
      <c r="AA1028" s="39"/>
      <c r="AB1028" s="152" t="s">
        <v>3165</v>
      </c>
    </row>
    <row r="1029" spans="1:28" ht="21.75" customHeight="1" x14ac:dyDescent="0.25">
      <c r="A1029" s="33" t="s">
        <v>30</v>
      </c>
      <c r="B1029" s="33" t="s">
        <v>31</v>
      </c>
      <c r="C1029" s="39">
        <v>6241</v>
      </c>
      <c r="D1029" s="162" t="s">
        <v>1169</v>
      </c>
      <c r="E1029" s="39" t="s">
        <v>700</v>
      </c>
      <c r="F1029" s="174" t="s">
        <v>173</v>
      </c>
      <c r="G1029" s="162" t="s">
        <v>35</v>
      </c>
      <c r="H1029" s="39" t="str">
        <f t="shared" si="167"/>
        <v>6105AK124-6241-CSTD-0009</v>
      </c>
      <c r="I1029" s="39" t="str">
        <f t="shared" si="175"/>
        <v>Q24050972-03-6241-C-STD-0009</v>
      </c>
      <c r="J1029" s="162"/>
      <c r="K1029" s="33" t="str">
        <f>VLOOKUP(C1029,'PPE WBS Codes'!$E$3:$F$79,2,0)</f>
        <v>33/220 kV Solar PV Substation</v>
      </c>
      <c r="L1029" s="162" t="s">
        <v>1475</v>
      </c>
      <c r="M1029" s="162" t="s">
        <v>1353</v>
      </c>
      <c r="N1029" s="33" t="str">
        <f t="shared" si="168"/>
        <v>33/220 kV Solar PV Substation - Oil Collection Sump from Bunds for Solar PV Substation - Underground Pipe Route and Cable Bedding Design</v>
      </c>
      <c r="O1029" s="175"/>
      <c r="P1029" s="175"/>
      <c r="Q1029" s="33" t="str">
        <f>IFERROR(VLOOKUP(PPE_PH1_CDDL[[#This Row],[RDMC Document Number]],[3]Docs!$B:$F,4,0),"No Placeholder Yet")</f>
        <v>RES - Reserved Placeholder</v>
      </c>
      <c r="R1029" s="33" t="str">
        <f>IFERROR(VLOOKUP(PPE_PH1_CDDL[[#This Row],[RDMC Document Number]],[3]Docs!$B:$F,5,0),"No Placeholder Yet")</f>
        <v>Pending</v>
      </c>
      <c r="S1029" s="137">
        <f t="shared" si="174"/>
        <v>0</v>
      </c>
      <c r="T1029" s="39" t="s">
        <v>1119</v>
      </c>
      <c r="U1029" s="162"/>
      <c r="V1029" s="178"/>
      <c r="W1029" s="39" t="s">
        <v>1476</v>
      </c>
      <c r="X1029" s="162" t="s">
        <v>1481</v>
      </c>
      <c r="Y1029" s="162"/>
      <c r="Z1029" s="162"/>
      <c r="AA1029" s="39"/>
      <c r="AB1029" s="152" t="s">
        <v>3165</v>
      </c>
    </row>
    <row r="1030" spans="1:28" ht="21.75" customHeight="1" x14ac:dyDescent="0.25">
      <c r="A1030" s="33" t="s">
        <v>30</v>
      </c>
      <c r="B1030" s="33" t="s">
        <v>31</v>
      </c>
      <c r="C1030" s="39">
        <v>6241</v>
      </c>
      <c r="D1030" s="39" t="s">
        <v>52</v>
      </c>
      <c r="E1030" s="39" t="s">
        <v>1266</v>
      </c>
      <c r="F1030" s="128" t="s">
        <v>34</v>
      </c>
      <c r="G1030" s="39" t="s">
        <v>35</v>
      </c>
      <c r="H1030" s="39" t="str">
        <f t="shared" si="167"/>
        <v>6105AK124-6241-ECAL-0001</v>
      </c>
      <c r="I1030" s="39" t="str">
        <f t="shared" si="175"/>
        <v>Q24050972-03-6241-E-CAL-0001</v>
      </c>
      <c r="J1030" s="39"/>
      <c r="K1030" s="33" t="str">
        <f>VLOOKUP(C1030,'PPE WBS Codes'!$E$3:$F$79,2,0)</f>
        <v>33/220 kV Solar PV Substation</v>
      </c>
      <c r="L1030" s="39" t="s">
        <v>1471</v>
      </c>
      <c r="M1030" s="39" t="s">
        <v>1361</v>
      </c>
      <c r="N1030" s="33" t="str">
        <f t="shared" si="168"/>
        <v>33/220 kV Solar PV Substation - 33kV Interconnect Cables between Solar S/Room and Solar PV Substation - Cable and Conductor Sizing (incl Volt Drop Calcs)</v>
      </c>
      <c r="O1030" s="134"/>
      <c r="P1030" s="134"/>
      <c r="Q1030" s="33" t="str">
        <f>IFERROR(VLOOKUP(PPE_PH1_CDDL[[#This Row],[RDMC Document Number]],[3]Docs!$B:$F,4,0),"No Placeholder Yet")</f>
        <v>RES - Reserved Placeholder</v>
      </c>
      <c r="R1030" s="33" t="str">
        <f>IFERROR(VLOOKUP(PPE_PH1_CDDL[[#This Row],[RDMC Document Number]],[3]Docs!$B:$F,5,0),"No Placeholder Yet")</f>
        <v>Pending</v>
      </c>
      <c r="S1030" s="137">
        <f t="shared" si="174"/>
        <v>0</v>
      </c>
      <c r="T1030" s="39" t="s">
        <v>1119</v>
      </c>
      <c r="U1030" s="39"/>
      <c r="V1030" s="178"/>
      <c r="W1030" s="39" t="s">
        <v>1472</v>
      </c>
      <c r="X1030" s="39" t="s">
        <v>1362</v>
      </c>
      <c r="Y1030" s="39"/>
      <c r="Z1030" s="39"/>
      <c r="AA1030" s="39"/>
      <c r="AB1030" s="152" t="s">
        <v>3165</v>
      </c>
    </row>
    <row r="1031" spans="1:28" ht="21.75" customHeight="1" x14ac:dyDescent="0.25">
      <c r="A1031" s="33" t="s">
        <v>30</v>
      </c>
      <c r="B1031" s="33" t="s">
        <v>31</v>
      </c>
      <c r="C1031" s="39">
        <v>6241</v>
      </c>
      <c r="D1031" s="39" t="s">
        <v>52</v>
      </c>
      <c r="E1031" s="162" t="s">
        <v>1266</v>
      </c>
      <c r="F1031" s="174" t="s">
        <v>46</v>
      </c>
      <c r="G1031" s="162" t="s">
        <v>35</v>
      </c>
      <c r="H1031" s="39" t="str">
        <f t="shared" si="167"/>
        <v>6105AK124-6241-ECAL-0002</v>
      </c>
      <c r="I1031" s="39" t="str">
        <f t="shared" si="175"/>
        <v>Q24050972-03-6241-E-CAL-0002</v>
      </c>
      <c r="J1031" s="162"/>
      <c r="K1031" s="33" t="str">
        <f>VLOOKUP(C1031,'PPE WBS Codes'!$E$3:$F$79,2,0)</f>
        <v>33/220 kV Solar PV Substation</v>
      </c>
      <c r="L1031" s="162" t="s">
        <v>1478</v>
      </c>
      <c r="M1031" s="162" t="s">
        <v>1360</v>
      </c>
      <c r="N1031" s="33" t="str">
        <f t="shared" si="168"/>
        <v>33/220 kV Solar PV Substation - Terrace, Roads and Access-ways for Solar PV Substation - Conductor Sag and Tension Plan</v>
      </c>
      <c r="O1031" s="175"/>
      <c r="P1031" s="175"/>
      <c r="Q1031" s="33" t="str">
        <f>IFERROR(VLOOKUP(PPE_PH1_CDDL[[#This Row],[RDMC Document Number]],[3]Docs!$B:$F,4,0),"No Placeholder Yet")</f>
        <v>RES - Reserved Placeholder</v>
      </c>
      <c r="R1031" s="33" t="str">
        <f>IFERROR(VLOOKUP(PPE_PH1_CDDL[[#This Row],[RDMC Document Number]],[3]Docs!$B:$F,5,0),"No Placeholder Yet")</f>
        <v>Pending</v>
      </c>
      <c r="S1031" s="137">
        <f t="shared" si="174"/>
        <v>0</v>
      </c>
      <c r="T1031" s="162" t="s">
        <v>1119</v>
      </c>
      <c r="U1031" s="162"/>
      <c r="V1031" s="178"/>
      <c r="W1031" s="162" t="s">
        <v>1476</v>
      </c>
      <c r="X1031" s="162" t="s">
        <v>1360</v>
      </c>
      <c r="Y1031" s="162"/>
      <c r="Z1031" s="162"/>
      <c r="AA1031" s="39"/>
      <c r="AB1031" s="152" t="s">
        <v>3165</v>
      </c>
    </row>
    <row r="1032" spans="1:28" ht="21.75" customHeight="1" x14ac:dyDescent="0.25">
      <c r="A1032" s="33" t="s">
        <v>30</v>
      </c>
      <c r="B1032" s="33" t="s">
        <v>31</v>
      </c>
      <c r="C1032" s="39">
        <v>6241</v>
      </c>
      <c r="D1032" s="39" t="s">
        <v>52</v>
      </c>
      <c r="E1032" s="39" t="s">
        <v>1365</v>
      </c>
      <c r="F1032" s="128" t="s">
        <v>34</v>
      </c>
      <c r="G1032" s="39" t="s">
        <v>35</v>
      </c>
      <c r="H1032" s="39" t="str">
        <f t="shared" si="167"/>
        <v>6105AK124-6241-EDIA-0001</v>
      </c>
      <c r="I1032" s="39" t="str">
        <f t="shared" si="175"/>
        <v>Q24050972-03-6241-E-DIA-0001</v>
      </c>
      <c r="J1032" s="39"/>
      <c r="K1032" s="33" t="str">
        <f>VLOOKUP(C1032,'PPE WBS Codes'!$E$3:$F$79,2,0)</f>
        <v>33/220 kV Solar PV Substation</v>
      </c>
      <c r="L1032" s="39" t="s">
        <v>1471</v>
      </c>
      <c r="M1032" s="39" t="s">
        <v>1366</v>
      </c>
      <c r="N1032" s="33" t="str">
        <f t="shared" si="168"/>
        <v>33/220 kV Solar PV Substation - 33kV Interconnect Cables between Solar S/Room and Solar PV Substation - Cable Block Diagrams and Schedules</v>
      </c>
      <c r="O1032" s="134"/>
      <c r="P1032" s="134"/>
      <c r="Q1032" s="33" t="str">
        <f>IFERROR(VLOOKUP(PPE_PH1_CDDL[[#This Row],[RDMC Document Number]],[3]Docs!$B:$F,4,0),"No Placeholder Yet")</f>
        <v>RES - Reserved Placeholder</v>
      </c>
      <c r="R1032" s="33" t="str">
        <f>IFERROR(VLOOKUP(PPE_PH1_CDDL[[#This Row],[RDMC Document Number]],[3]Docs!$B:$F,5,0),"No Placeholder Yet")</f>
        <v>Pending</v>
      </c>
      <c r="S1032" s="137">
        <f t="shared" ref="S1032:S1034" si="176">IF(AND(O1032&lt;&gt;"",P1032&lt;&gt;"",R1032="Approved"),100%,
 IF(AND(O1032&lt;&gt;"",P1032&lt;&gt;""),66.67%,
 IF(O1032&lt;&gt;"",33.33%,
 0)))</f>
        <v>0</v>
      </c>
      <c r="T1032" s="162" t="s">
        <v>1119</v>
      </c>
      <c r="U1032" s="39"/>
      <c r="V1032" s="178"/>
      <c r="W1032" s="39" t="s">
        <v>1472</v>
      </c>
      <c r="X1032" s="39" t="s">
        <v>1366</v>
      </c>
      <c r="Y1032" s="39"/>
      <c r="Z1032" s="39"/>
      <c r="AA1032" s="39"/>
      <c r="AB1032" s="152" t="s">
        <v>3165</v>
      </c>
    </row>
    <row r="1033" spans="1:28" ht="21.75" customHeight="1" x14ac:dyDescent="0.25">
      <c r="A1033" s="33" t="s">
        <v>30</v>
      </c>
      <c r="B1033" s="33" t="s">
        <v>31</v>
      </c>
      <c r="C1033" s="39">
        <v>6241</v>
      </c>
      <c r="D1033" s="39" t="s">
        <v>52</v>
      </c>
      <c r="E1033" s="39" t="s">
        <v>1365</v>
      </c>
      <c r="F1033" s="128" t="s">
        <v>46</v>
      </c>
      <c r="G1033" s="39" t="s">
        <v>35</v>
      </c>
      <c r="H1033" s="39" t="str">
        <f t="shared" si="167"/>
        <v>6105AK124-6241-EDIA-0002</v>
      </c>
      <c r="I1033" s="39" t="str">
        <f t="shared" si="175"/>
        <v>Q24050972-03-6241-E-DIA-0002</v>
      </c>
      <c r="J1033" s="39"/>
      <c r="K1033" s="33" t="str">
        <f>VLOOKUP(C1033,'PPE WBS Codes'!$E$3:$F$79,2,0)</f>
        <v>33/220 kV Solar PV Substation</v>
      </c>
      <c r="L1033" s="39" t="s">
        <v>1471</v>
      </c>
      <c r="M1033" s="39" t="s">
        <v>1367</v>
      </c>
      <c r="N1033" s="33" t="str">
        <f t="shared" si="168"/>
        <v>33/220 kV Solar PV Substation - 33kV Interconnect Cables between Solar S/Room and Solar PV Substation - Electrical Circuit Diagrams (Schematics)</v>
      </c>
      <c r="O1033" s="134"/>
      <c r="P1033" s="134"/>
      <c r="Q1033" s="33" t="str">
        <f>IFERROR(VLOOKUP(PPE_PH1_CDDL[[#This Row],[RDMC Document Number]],[3]Docs!$B:$F,4,0),"No Placeholder Yet")</f>
        <v>RES - Reserved Placeholder</v>
      </c>
      <c r="R1033" s="33" t="str">
        <f>IFERROR(VLOOKUP(PPE_PH1_CDDL[[#This Row],[RDMC Document Number]],[3]Docs!$B:$F,5,0),"No Placeholder Yet")</f>
        <v>Pending</v>
      </c>
      <c r="S1033" s="137">
        <f t="shared" si="176"/>
        <v>0</v>
      </c>
      <c r="T1033" s="162" t="s">
        <v>1119</v>
      </c>
      <c r="U1033" s="39"/>
      <c r="V1033" s="178"/>
      <c r="W1033" s="39" t="s">
        <v>1472</v>
      </c>
      <c r="X1033" s="39" t="s">
        <v>1368</v>
      </c>
      <c r="Y1033" s="39"/>
      <c r="Z1033" s="39"/>
      <c r="AA1033" s="39"/>
      <c r="AB1033" s="152" t="s">
        <v>3165</v>
      </c>
    </row>
    <row r="1034" spans="1:28" ht="21.75" customHeight="1" x14ac:dyDescent="0.25">
      <c r="A1034" s="33" t="s">
        <v>30</v>
      </c>
      <c r="B1034" s="33" t="s">
        <v>31</v>
      </c>
      <c r="C1034" s="39">
        <v>6241</v>
      </c>
      <c r="D1034" s="39" t="s">
        <v>52</v>
      </c>
      <c r="E1034" s="39" t="s">
        <v>1365</v>
      </c>
      <c r="F1034" s="174" t="s">
        <v>48</v>
      </c>
      <c r="G1034" s="162" t="s">
        <v>35</v>
      </c>
      <c r="H1034" s="39" t="str">
        <f t="shared" si="167"/>
        <v>6105AK124-6241-EDIA-0003</v>
      </c>
      <c r="I1034" s="39" t="str">
        <f t="shared" si="175"/>
        <v>Q24050972-03-6241-E-DIA-0003</v>
      </c>
      <c r="J1034" s="162"/>
      <c r="K1034" s="33" t="str">
        <f>VLOOKUP(C1034,'PPE WBS Codes'!$E$3:$F$79,2,0)</f>
        <v>33/220 kV Solar PV Substation</v>
      </c>
      <c r="L1034" s="162" t="s">
        <v>1471</v>
      </c>
      <c r="M1034" s="162" t="s">
        <v>1485</v>
      </c>
      <c r="N1034" s="33" t="str">
        <f t="shared" si="168"/>
        <v>33/220 kV Solar PV Substation - 33kV Interconnect Cables between Solar S/Room and Solar PV Substation - Protection Relay Design</v>
      </c>
      <c r="O1034" s="175"/>
      <c r="P1034" s="175"/>
      <c r="Q1034" s="33" t="str">
        <f>IFERROR(VLOOKUP(PPE_PH1_CDDL[[#This Row],[RDMC Document Number]],[3]Docs!$B:$F,4,0),"No Placeholder Yet")</f>
        <v>RES - Reserved Placeholder</v>
      </c>
      <c r="R1034" s="33" t="str">
        <f>IFERROR(VLOOKUP(PPE_PH1_CDDL[[#This Row],[RDMC Document Number]],[3]Docs!$B:$F,5,0),"No Placeholder Yet")</f>
        <v>Pending</v>
      </c>
      <c r="S1034" s="137">
        <f t="shared" si="176"/>
        <v>0</v>
      </c>
      <c r="T1034" s="162" t="s">
        <v>1119</v>
      </c>
      <c r="U1034" s="162"/>
      <c r="V1034" s="178"/>
      <c r="W1034" s="39" t="s">
        <v>1472</v>
      </c>
      <c r="X1034" s="162" t="s">
        <v>1485</v>
      </c>
      <c r="Y1034" s="162"/>
      <c r="Z1034" s="162"/>
      <c r="AA1034" s="39"/>
      <c r="AB1034" s="152" t="s">
        <v>3165</v>
      </c>
    </row>
    <row r="1035" spans="1:28" ht="21.75" customHeight="1" x14ac:dyDescent="0.25">
      <c r="A1035" s="162" t="s">
        <v>30</v>
      </c>
      <c r="B1035" s="162" t="s">
        <v>31</v>
      </c>
      <c r="C1035" s="162" t="s">
        <v>5</v>
      </c>
      <c r="D1035" s="39" t="s">
        <v>1143</v>
      </c>
      <c r="E1035" s="39" t="s">
        <v>713</v>
      </c>
      <c r="F1035" s="128" t="s">
        <v>34</v>
      </c>
      <c r="G1035" s="39" t="s">
        <v>35</v>
      </c>
      <c r="H1035" s="39" t="str">
        <f t="shared" si="167"/>
        <v>6105AK124-0100-QTMP-0001</v>
      </c>
      <c r="I1035" s="39" t="str">
        <f t="shared" si="175"/>
        <v>Q24050972-03-0100-Q-TMP-0001</v>
      </c>
      <c r="J1035" s="39"/>
      <c r="K1035" s="33" t="str">
        <f>VLOOKUP(C1035,'PPE WBS Codes'!$E$3:$F$79,2,0)</f>
        <v>Project Site Wide</v>
      </c>
      <c r="L1035" s="39" t="s">
        <v>1486</v>
      </c>
      <c r="M1035" s="39" t="s">
        <v>1487</v>
      </c>
      <c r="N1035" s="33" t="str">
        <f t="shared" si="168"/>
        <v>Project Site Wide - Inspection and Test Plan Library - Library</v>
      </c>
      <c r="O1035" s="126">
        <v>46140</v>
      </c>
      <c r="P1035" s="134"/>
      <c r="Q1035" s="33" t="str">
        <f>IFERROR(VLOOKUP(PPE_PH1_CDDL[[#This Row],[RDMC Document Number]],[3]Docs!$B:$F,4,0),"No Placeholder Yet")</f>
        <v>IFR - Issued for Review</v>
      </c>
      <c r="R1035" s="33" t="str">
        <f>IFERROR(VLOOKUP(PPE_PH1_CDDL[[#This Row],[RDMC Document Number]],[3]Docs!$B:$F,5,0),"No Placeholder Yet")</f>
        <v>Reviewed</v>
      </c>
      <c r="S1035" s="137">
        <f t="shared" ref="S1035:S1041" si="177">IF(AND(O1035&lt;&gt;"",P1035&lt;&gt;"",R1035="Approved"),100%,
 IF(AND(O1035&lt;&gt;"",P1035&lt;&gt;""),66.67%,
 IF(O1035&lt;&gt;"",33.33%,
 0)))</f>
        <v>0.33329999999999999</v>
      </c>
      <c r="T1035" s="39" t="s">
        <v>1488</v>
      </c>
      <c r="U1035" s="39"/>
      <c r="V1035" s="178"/>
      <c r="W1035" s="39" t="s">
        <v>1489</v>
      </c>
      <c r="X1035" s="39" t="s">
        <v>1487</v>
      </c>
      <c r="Y1035" s="39"/>
      <c r="Z1035" s="39"/>
      <c r="AA1035" s="39"/>
      <c r="AB1035" s="152" t="s">
        <v>3165</v>
      </c>
    </row>
    <row r="1036" spans="1:28" ht="21.75" customHeight="1" x14ac:dyDescent="0.25">
      <c r="A1036" s="162" t="s">
        <v>30</v>
      </c>
      <c r="B1036" s="162" t="s">
        <v>31</v>
      </c>
      <c r="C1036" s="162" t="s">
        <v>5</v>
      </c>
      <c r="D1036" s="39" t="s">
        <v>1143</v>
      </c>
      <c r="E1036" s="39" t="s">
        <v>713</v>
      </c>
      <c r="F1036" s="128" t="s">
        <v>46</v>
      </c>
      <c r="G1036" s="39" t="s">
        <v>35</v>
      </c>
      <c r="H1036" s="39" t="str">
        <f t="shared" si="167"/>
        <v>6105AK124-0100-QTMP-0002</v>
      </c>
      <c r="I1036" s="39" t="str">
        <f t="shared" si="175"/>
        <v>Q24050972-03-0100-Q-TMP-0002</v>
      </c>
      <c r="J1036" s="39"/>
      <c r="K1036" s="33" t="str">
        <f>VLOOKUP(C1036,'PPE WBS Codes'!$E$3:$F$79,2,0)</f>
        <v>Project Site Wide</v>
      </c>
      <c r="L1036" s="39" t="s">
        <v>1490</v>
      </c>
      <c r="M1036" s="39" t="s">
        <v>371</v>
      </c>
      <c r="N1036" s="33" t="str">
        <f t="shared" si="168"/>
        <v>Project Site Wide - Material and Test Certificates Register - Register</v>
      </c>
      <c r="O1036" s="134"/>
      <c r="P1036" s="134"/>
      <c r="Q1036" s="33" t="str">
        <f>IFERROR(VLOOKUP(PPE_PH1_CDDL[[#This Row],[RDMC Document Number]],[3]Docs!$B:$F,4,0),"No Placeholder Yet")</f>
        <v>RES - Reserved Placeholder</v>
      </c>
      <c r="R1036" s="33" t="str">
        <f>IFERROR(VLOOKUP(PPE_PH1_CDDL[[#This Row],[RDMC Document Number]],[3]Docs!$B:$F,5,0),"No Placeholder Yet")</f>
        <v>Pending</v>
      </c>
      <c r="S1036" s="137">
        <f t="shared" si="177"/>
        <v>0</v>
      </c>
      <c r="T1036" s="39" t="s">
        <v>1488</v>
      </c>
      <c r="U1036" s="39"/>
      <c r="V1036" s="178">
        <v>46157</v>
      </c>
      <c r="W1036" s="39" t="s">
        <v>1491</v>
      </c>
      <c r="X1036" s="39" t="s">
        <v>371</v>
      </c>
      <c r="Y1036" s="39"/>
      <c r="Z1036" s="39"/>
      <c r="AA1036" s="39"/>
      <c r="AB1036" s="152" t="s">
        <v>3165</v>
      </c>
    </row>
    <row r="1037" spans="1:28" ht="21.75" customHeight="1" x14ac:dyDescent="0.25">
      <c r="A1037" s="162" t="s">
        <v>30</v>
      </c>
      <c r="B1037" s="162" t="s">
        <v>31</v>
      </c>
      <c r="C1037" s="162" t="s">
        <v>5</v>
      </c>
      <c r="D1037" s="39" t="s">
        <v>1143</v>
      </c>
      <c r="E1037" s="39" t="s">
        <v>713</v>
      </c>
      <c r="F1037" s="128" t="s">
        <v>48</v>
      </c>
      <c r="G1037" s="39" t="s">
        <v>35</v>
      </c>
      <c r="H1037" s="39" t="str">
        <f t="shared" si="167"/>
        <v>6105AK124-0100-QTMP-0003</v>
      </c>
      <c r="I1037" s="39" t="str">
        <f t="shared" si="175"/>
        <v>Q24050972-03-0100-Q-TMP-0003</v>
      </c>
      <c r="J1037" s="39"/>
      <c r="K1037" s="33" t="str">
        <f>VLOOKUP(C1037,'PPE WBS Codes'!$E$3:$F$79,2,0)</f>
        <v>Project Site Wide</v>
      </c>
      <c r="L1037" s="39" t="s">
        <v>1492</v>
      </c>
      <c r="M1037" s="39" t="s">
        <v>1493</v>
      </c>
      <c r="N1037" s="33" t="str">
        <f t="shared" si="168"/>
        <v>Project Site Wide - Non-Conformance Report (NCR) Log - Report log</v>
      </c>
      <c r="O1037" s="134"/>
      <c r="P1037" s="134"/>
      <c r="Q1037" s="33" t="str">
        <f>IFERROR(VLOOKUP(PPE_PH1_CDDL[[#This Row],[RDMC Document Number]],[3]Docs!$B:$F,4,0),"No Placeholder Yet")</f>
        <v>RES - Reserved Placeholder</v>
      </c>
      <c r="R1037" s="33" t="str">
        <f>IFERROR(VLOOKUP(PPE_PH1_CDDL[[#This Row],[RDMC Document Number]],[3]Docs!$B:$F,5,0),"No Placeholder Yet")</f>
        <v>Pending</v>
      </c>
      <c r="S1037" s="137">
        <f t="shared" si="177"/>
        <v>0</v>
      </c>
      <c r="T1037" s="39" t="s">
        <v>1488</v>
      </c>
      <c r="U1037" s="39"/>
      <c r="V1037" s="178">
        <v>46157</v>
      </c>
      <c r="W1037" s="39" t="s">
        <v>1494</v>
      </c>
      <c r="X1037" s="39" t="s">
        <v>1493</v>
      </c>
      <c r="Y1037" s="39"/>
      <c r="Z1037" s="39"/>
      <c r="AA1037" s="39"/>
      <c r="AB1037" s="152" t="s">
        <v>3165</v>
      </c>
    </row>
    <row r="1038" spans="1:28" ht="21.75" customHeight="1" x14ac:dyDescent="0.25">
      <c r="A1038" s="162" t="s">
        <v>30</v>
      </c>
      <c r="B1038" s="162" t="s">
        <v>31</v>
      </c>
      <c r="C1038" s="162" t="s">
        <v>5</v>
      </c>
      <c r="D1038" s="39" t="s">
        <v>1143</v>
      </c>
      <c r="E1038" s="39" t="s">
        <v>713</v>
      </c>
      <c r="F1038" s="128" t="s">
        <v>50</v>
      </c>
      <c r="G1038" s="39" t="s">
        <v>35</v>
      </c>
      <c r="H1038" s="39" t="str">
        <f t="shared" si="167"/>
        <v>6105AK124-0100-QTMP-0004</v>
      </c>
      <c r="I1038" s="39" t="str">
        <f t="shared" si="175"/>
        <v>Q24050972-03-0100-Q-TMP-0004</v>
      </c>
      <c r="J1038" s="39"/>
      <c r="K1038" s="33" t="str">
        <f>VLOOKUP(C1038,'PPE WBS Codes'!$E$3:$F$79,2,0)</f>
        <v>Project Site Wide</v>
      </c>
      <c r="L1038" s="39" t="s">
        <v>1495</v>
      </c>
      <c r="M1038" s="39" t="s">
        <v>1493</v>
      </c>
      <c r="N1038" s="33" t="str">
        <f t="shared" si="168"/>
        <v>Project Site Wide - Quality Surveillance Report Log - Report log</v>
      </c>
      <c r="O1038" s="134"/>
      <c r="P1038" s="134"/>
      <c r="Q1038" s="33" t="str">
        <f>IFERROR(VLOOKUP(PPE_PH1_CDDL[[#This Row],[RDMC Document Number]],[3]Docs!$B:$F,4,0),"No Placeholder Yet")</f>
        <v>RES - Reserved Placeholder</v>
      </c>
      <c r="R1038" s="33" t="str">
        <f>IFERROR(VLOOKUP(PPE_PH1_CDDL[[#This Row],[RDMC Document Number]],[3]Docs!$B:$F,5,0),"No Placeholder Yet")</f>
        <v>Pending</v>
      </c>
      <c r="S1038" s="137">
        <f t="shared" si="177"/>
        <v>0</v>
      </c>
      <c r="T1038" s="39" t="s">
        <v>1488</v>
      </c>
      <c r="U1038" s="39"/>
      <c r="V1038" s="178">
        <v>46157</v>
      </c>
      <c r="W1038" s="39" t="s">
        <v>1496</v>
      </c>
      <c r="X1038" s="39" t="s">
        <v>1493</v>
      </c>
      <c r="Y1038" s="39"/>
      <c r="Z1038" s="39"/>
      <c r="AA1038" s="39"/>
      <c r="AB1038" s="152" t="s">
        <v>3165</v>
      </c>
    </row>
    <row r="1039" spans="1:28" ht="21.75" customHeight="1" x14ac:dyDescent="0.25">
      <c r="A1039" s="162" t="s">
        <v>30</v>
      </c>
      <c r="B1039" s="162" t="s">
        <v>31</v>
      </c>
      <c r="C1039" s="162" t="s">
        <v>5</v>
      </c>
      <c r="D1039" s="39" t="s">
        <v>1143</v>
      </c>
      <c r="E1039" s="39" t="s">
        <v>713</v>
      </c>
      <c r="F1039" s="128" t="s">
        <v>101</v>
      </c>
      <c r="G1039" s="39" t="s">
        <v>35</v>
      </c>
      <c r="H1039" s="39" t="str">
        <f t="shared" si="167"/>
        <v>6105AK124-0100-QTMP-0005</v>
      </c>
      <c r="I1039" s="39" t="str">
        <f t="shared" si="175"/>
        <v>Q24050972-03-0100-Q-TMP-0005</v>
      </c>
      <c r="J1039" s="39"/>
      <c r="K1039" s="33" t="str">
        <f>VLOOKUP(C1039,'PPE WBS Codes'!$E$3:$F$79,2,0)</f>
        <v>Project Site Wide</v>
      </c>
      <c r="L1039" s="39" t="s">
        <v>1497</v>
      </c>
      <c r="M1039" s="39" t="s">
        <v>1152</v>
      </c>
      <c r="N1039" s="33" t="str">
        <f t="shared" si="168"/>
        <v>Project Site Wide - Engineering Quality Management Plan - Standard</v>
      </c>
      <c r="O1039" s="126">
        <v>46133</v>
      </c>
      <c r="P1039" s="134"/>
      <c r="Q1039" s="33" t="str">
        <f>IFERROR(VLOOKUP(PPE_PH1_CDDL[[#This Row],[RDMC Document Number]],[3]Docs!$B:$F,4,0),"No Placeholder Yet")</f>
        <v>IFR - Issued for Review</v>
      </c>
      <c r="R1039" s="33" t="str">
        <f>IFERROR(VLOOKUP(PPE_PH1_CDDL[[#This Row],[RDMC Document Number]],[3]Docs!$B:$F,5,0),"No Placeholder Yet")</f>
        <v>Reviewed</v>
      </c>
      <c r="S1039" s="137">
        <f t="shared" si="177"/>
        <v>0.33329999999999999</v>
      </c>
      <c r="T1039" s="39" t="s">
        <v>1488</v>
      </c>
      <c r="U1039" s="39"/>
      <c r="V1039" s="178"/>
      <c r="W1039" s="39" t="s">
        <v>1498</v>
      </c>
      <c r="X1039" s="39" t="s">
        <v>1152</v>
      </c>
      <c r="Y1039" s="39"/>
      <c r="Z1039" s="39"/>
      <c r="AA1039" s="39"/>
      <c r="AB1039" s="152" t="s">
        <v>3165</v>
      </c>
    </row>
    <row r="1040" spans="1:28" ht="21.75" customHeight="1" x14ac:dyDescent="0.25">
      <c r="A1040" s="162" t="s">
        <v>30</v>
      </c>
      <c r="B1040" s="162" t="s">
        <v>31</v>
      </c>
      <c r="C1040" s="162" t="s">
        <v>5</v>
      </c>
      <c r="D1040" s="39" t="s">
        <v>1143</v>
      </c>
      <c r="E1040" s="39" t="s">
        <v>713</v>
      </c>
      <c r="F1040" s="128" t="s">
        <v>161</v>
      </c>
      <c r="G1040" s="39" t="s">
        <v>35</v>
      </c>
      <c r="H1040" s="39" t="str">
        <f t="shared" si="167"/>
        <v>6105AK124-0100-QTMP-0006</v>
      </c>
      <c r="I1040" s="39" t="str">
        <f t="shared" si="175"/>
        <v>Q24050972-03-0100-Q-TMP-0006</v>
      </c>
      <c r="J1040" s="39"/>
      <c r="K1040" s="33" t="str">
        <f>VLOOKUP(C1040,'PPE WBS Codes'!$E$3:$F$79,2,0)</f>
        <v>Project Site Wide</v>
      </c>
      <c r="L1040" s="39" t="s">
        <v>1499</v>
      </c>
      <c r="M1040" s="39" t="s">
        <v>640</v>
      </c>
      <c r="N1040" s="33" t="str">
        <f t="shared" si="168"/>
        <v>Project Site Wide - QA/QC Coaching Form - Report</v>
      </c>
      <c r="O1040" s="134"/>
      <c r="P1040" s="134"/>
      <c r="Q1040" s="33" t="str">
        <f>IFERROR(VLOOKUP(PPE_PH1_CDDL[[#This Row],[RDMC Document Number]],[3]Docs!$B:$F,4,0),"No Placeholder Yet")</f>
        <v>RES - Reserved Placeholder</v>
      </c>
      <c r="R1040" s="33" t="str">
        <f>IFERROR(VLOOKUP(PPE_PH1_CDDL[[#This Row],[RDMC Document Number]],[3]Docs!$B:$F,5,0),"No Placeholder Yet")</f>
        <v>Pending</v>
      </c>
      <c r="S1040" s="137">
        <f t="shared" si="177"/>
        <v>0</v>
      </c>
      <c r="T1040" s="39" t="s">
        <v>1488</v>
      </c>
      <c r="U1040" s="39"/>
      <c r="V1040" s="178">
        <v>46157</v>
      </c>
      <c r="W1040" s="39" t="s">
        <v>1499</v>
      </c>
      <c r="X1040" s="39" t="s">
        <v>640</v>
      </c>
      <c r="Y1040" s="39"/>
      <c r="Z1040" s="39"/>
      <c r="AA1040" s="39"/>
      <c r="AB1040" s="152" t="s">
        <v>3165</v>
      </c>
    </row>
    <row r="1041" spans="1:28" ht="21.75" customHeight="1" x14ac:dyDescent="0.25">
      <c r="A1041" s="162" t="s">
        <v>30</v>
      </c>
      <c r="B1041" s="162" t="s">
        <v>31</v>
      </c>
      <c r="C1041" s="162" t="s">
        <v>5</v>
      </c>
      <c r="D1041" s="162" t="s">
        <v>1143</v>
      </c>
      <c r="E1041" s="162" t="s">
        <v>713</v>
      </c>
      <c r="F1041" s="174" t="s">
        <v>170</v>
      </c>
      <c r="G1041" s="162" t="s">
        <v>35</v>
      </c>
      <c r="H1041" s="39" t="str">
        <f t="shared" si="167"/>
        <v>6105AK124-0100-QTMP-0007</v>
      </c>
      <c r="I1041" s="39" t="str">
        <f t="shared" si="175"/>
        <v>Q24050972-03-0100-Q-TMP-0007</v>
      </c>
      <c r="J1041" s="162"/>
      <c r="K1041" s="33" t="str">
        <f>VLOOKUP(C1041,'PPE WBS Codes'!$E$3:$F$79,2,0)</f>
        <v>Project Site Wide</v>
      </c>
      <c r="L1041" s="162" t="s">
        <v>1500</v>
      </c>
      <c r="M1041" s="162" t="s">
        <v>1501</v>
      </c>
      <c r="N1041" s="33" t="str">
        <f t="shared" si="168"/>
        <v xml:space="preserve">Project Site Wide - QA Data Book Verification Record - Record </v>
      </c>
      <c r="O1041" s="175"/>
      <c r="P1041" s="175"/>
      <c r="Q1041" s="33" t="str">
        <f>IFERROR(VLOOKUP(PPE_PH1_CDDL[[#This Row],[RDMC Document Number]],[3]Docs!$B:$F,4,0),"No Placeholder Yet")</f>
        <v>RES - Reserved Placeholder</v>
      </c>
      <c r="R1041" s="33" t="str">
        <f>IFERROR(VLOOKUP(PPE_PH1_CDDL[[#This Row],[RDMC Document Number]],[3]Docs!$B:$F,5,0),"No Placeholder Yet")</f>
        <v>Pending</v>
      </c>
      <c r="S1041" s="137">
        <f t="shared" si="177"/>
        <v>0</v>
      </c>
      <c r="T1041" s="162" t="s">
        <v>1488</v>
      </c>
      <c r="U1041" s="162"/>
      <c r="V1041" s="178">
        <v>46157</v>
      </c>
      <c r="W1041" s="162" t="s">
        <v>1502</v>
      </c>
      <c r="X1041" s="162" t="s">
        <v>1501</v>
      </c>
      <c r="Y1041" s="162"/>
      <c r="Z1041" s="162"/>
      <c r="AA1041" s="39"/>
      <c r="AB1041" s="152" t="s">
        <v>3165</v>
      </c>
    </row>
    <row r="1042" spans="1:28" ht="21.75" customHeight="1" x14ac:dyDescent="0.25">
      <c r="A1042" s="37" t="s">
        <v>30</v>
      </c>
      <c r="B1042" s="37" t="s">
        <v>31</v>
      </c>
      <c r="C1042" s="39">
        <v>6200</v>
      </c>
      <c r="D1042" s="39" t="s">
        <v>52</v>
      </c>
      <c r="E1042" s="162" t="s">
        <v>321</v>
      </c>
      <c r="F1042" s="174" t="s">
        <v>161</v>
      </c>
      <c r="G1042" s="162" t="s">
        <v>35</v>
      </c>
      <c r="H1042" s="39" t="str">
        <f t="shared" si="167"/>
        <v>6105AK124-6200-ELAY-0006</v>
      </c>
      <c r="I1042" s="39" t="str">
        <f t="shared" si="175"/>
        <v>Q24050972-03-6200-E-LAY-0006</v>
      </c>
      <c r="J1042" s="162" t="s">
        <v>686</v>
      </c>
      <c r="K1042" s="33" t="str">
        <f>VLOOKUP(C1042,'PPE WBS Codes'!$E$3:$F$79,2,0)</f>
        <v>On-Site Power Supply and Transmission</v>
      </c>
      <c r="L1042" s="162" t="s">
        <v>1162</v>
      </c>
      <c r="M1042" s="162" t="s">
        <v>1504</v>
      </c>
      <c r="N1042" s="33" t="str">
        <f t="shared" si="168"/>
        <v>On-Site Power Supply and Transmission - Main Consumer Intake Power Complex - Road Crossings Layout</v>
      </c>
      <c r="O1042" s="175">
        <v>46162</v>
      </c>
      <c r="P1042" s="175"/>
      <c r="Q1042" s="33" t="str">
        <f>IFERROR(VLOOKUP(PPE_PH1_CDDL[[#This Row],[RDMC Document Number]],[3]Docs!$B:$F,4,0),"No Placeholder Yet")</f>
        <v>IFR - Issued for Review</v>
      </c>
      <c r="R1042" s="33" t="str">
        <f>IFERROR(VLOOKUP(PPE_PH1_CDDL[[#This Row],[RDMC Document Number]],[3]Docs!$B:$F,5,0),"No Placeholder Yet")</f>
        <v>Pending</v>
      </c>
      <c r="S1042" s="137">
        <f t="shared" ref="S1042:S1047" si="178">IF(AND(O1042&lt;&gt;"",P1042&lt;&gt;"",R1042="Approved"),100%,
 IF(AND(O1042&lt;&gt;"",P1042&lt;&gt;""),66.67%,
 IF(O1042&lt;&gt;"",33.33%,
 0)))</f>
        <v>0.33329999999999999</v>
      </c>
      <c r="T1042" s="162" t="s">
        <v>1505</v>
      </c>
      <c r="U1042" s="162"/>
      <c r="V1042" s="178"/>
      <c r="W1042" s="162" t="s">
        <v>1162</v>
      </c>
      <c r="X1042" s="39" t="s">
        <v>90</v>
      </c>
      <c r="Y1042" s="162"/>
      <c r="Z1042" s="162"/>
      <c r="AA1042" s="39"/>
      <c r="AB1042" s="152" t="s">
        <v>3165</v>
      </c>
    </row>
    <row r="1043" spans="1:28" ht="21.75" customHeight="1" x14ac:dyDescent="0.25">
      <c r="A1043" s="37" t="s">
        <v>30</v>
      </c>
      <c r="B1043" s="37" t="s">
        <v>31</v>
      </c>
      <c r="C1043" s="39">
        <v>6200</v>
      </c>
      <c r="D1043" s="39" t="s">
        <v>52</v>
      </c>
      <c r="E1043" s="162" t="s">
        <v>250</v>
      </c>
      <c r="F1043" s="128" t="s">
        <v>46</v>
      </c>
      <c r="G1043" s="39" t="s">
        <v>35</v>
      </c>
      <c r="H1043" s="39" t="str">
        <f t="shared" si="167"/>
        <v>6105AK124-6200-EGAD-0002</v>
      </c>
      <c r="I1043" s="39" t="str">
        <f t="shared" si="175"/>
        <v>Q24050972-03-6200-E-GAD-0002</v>
      </c>
      <c r="J1043" s="39" t="s">
        <v>1244</v>
      </c>
      <c r="K1043" s="33" t="str">
        <f>VLOOKUP(C1043,'PPE WBS Codes'!$E$3:$F$79,2,0)</f>
        <v>On-Site Power Supply and Transmission</v>
      </c>
      <c r="L1043" s="39" t="s">
        <v>1504</v>
      </c>
      <c r="M1043" s="39" t="s">
        <v>183</v>
      </c>
      <c r="N1043" s="33" t="str">
        <f t="shared" si="168"/>
        <v>On-Site Power Supply and Transmission - Road Crossings Layout - General Arrangement</v>
      </c>
      <c r="O1043" s="134">
        <v>46162</v>
      </c>
      <c r="P1043" s="134"/>
      <c r="Q1043" s="33" t="str">
        <f>IFERROR(VLOOKUP(PPE_PH1_CDDL[[#This Row],[RDMC Document Number]],[3]Docs!$B:$F,4,0),"No Placeholder Yet")</f>
        <v>IFR - Issued for Review</v>
      </c>
      <c r="R1043" s="33" t="str">
        <f>IFERROR(VLOOKUP(PPE_PH1_CDDL[[#This Row],[RDMC Document Number]],[3]Docs!$B:$F,5,0),"No Placeholder Yet")</f>
        <v>Pending</v>
      </c>
      <c r="S1043" s="137">
        <f t="shared" si="178"/>
        <v>0.33329999999999999</v>
      </c>
      <c r="T1043" s="39" t="s">
        <v>1505</v>
      </c>
      <c r="U1043" s="39"/>
      <c r="V1043" s="178"/>
      <c r="W1043" s="39" t="s">
        <v>1506</v>
      </c>
      <c r="X1043" s="162" t="s">
        <v>183</v>
      </c>
      <c r="Y1043" s="39"/>
      <c r="Z1043" s="39"/>
      <c r="AA1043" s="39"/>
      <c r="AB1043" s="152" t="s">
        <v>3165</v>
      </c>
    </row>
    <row r="1044" spans="1:28" ht="21.75" customHeight="1" x14ac:dyDescent="0.25">
      <c r="A1044" s="37" t="s">
        <v>30</v>
      </c>
      <c r="B1044" s="37" t="s">
        <v>31</v>
      </c>
      <c r="C1044" s="39">
        <v>6200</v>
      </c>
      <c r="D1044" s="39" t="s">
        <v>52</v>
      </c>
      <c r="E1044" s="162" t="s">
        <v>250</v>
      </c>
      <c r="F1044" s="128" t="s">
        <v>48</v>
      </c>
      <c r="G1044" s="39" t="s">
        <v>35</v>
      </c>
      <c r="H1044" s="39" t="str">
        <f t="shared" si="167"/>
        <v>6105AK124-6200-EGAD-0003</v>
      </c>
      <c r="I1044" s="39" t="str">
        <f t="shared" si="175"/>
        <v>Q24050972-03-6200-E-GAD-0003</v>
      </c>
      <c r="J1044" s="39" t="s">
        <v>1246</v>
      </c>
      <c r="K1044" s="33" t="str">
        <f>VLOOKUP(C1044,'PPE WBS Codes'!$E$3:$F$79,2,0)</f>
        <v>On-Site Power Supply and Transmission</v>
      </c>
      <c r="L1044" s="39" t="s">
        <v>1507</v>
      </c>
      <c r="M1044" s="39" t="s">
        <v>183</v>
      </c>
      <c r="N1044" s="33" t="str">
        <f t="shared" si="168"/>
        <v>On-Site Power Supply and Transmission - Road Crossings - MV &amp; LV Compartments - General Arrangement</v>
      </c>
      <c r="O1044" s="134">
        <v>46162</v>
      </c>
      <c r="P1044" s="134"/>
      <c r="Q1044" s="33" t="str">
        <f>IFERROR(VLOOKUP(PPE_PH1_CDDL[[#This Row],[RDMC Document Number]],[3]Docs!$B:$F,4,0),"No Placeholder Yet")</f>
        <v>IFR - Issued for Review</v>
      </c>
      <c r="R1044" s="33" t="str">
        <f>IFERROR(VLOOKUP(PPE_PH1_CDDL[[#This Row],[RDMC Document Number]],[3]Docs!$B:$F,5,0),"No Placeholder Yet")</f>
        <v>Pending</v>
      </c>
      <c r="S1044" s="137">
        <f t="shared" si="178"/>
        <v>0.33329999999999999</v>
      </c>
      <c r="T1044" s="39" t="s">
        <v>1505</v>
      </c>
      <c r="U1044" s="39"/>
      <c r="V1044" s="178"/>
      <c r="W1044" s="39" t="s">
        <v>1506</v>
      </c>
      <c r="X1044" s="162" t="s">
        <v>183</v>
      </c>
      <c r="Y1044" s="39"/>
      <c r="Z1044" s="39"/>
      <c r="AA1044" s="39"/>
      <c r="AB1044" s="152" t="s">
        <v>3165</v>
      </c>
    </row>
    <row r="1045" spans="1:28" ht="21.75" customHeight="1" x14ac:dyDescent="0.25">
      <c r="A1045" s="37" t="s">
        <v>30</v>
      </c>
      <c r="B1045" s="37" t="s">
        <v>31</v>
      </c>
      <c r="C1045" s="39">
        <v>6200</v>
      </c>
      <c r="D1045" s="39" t="s">
        <v>52</v>
      </c>
      <c r="E1045" s="162" t="s">
        <v>250</v>
      </c>
      <c r="F1045" s="174" t="s">
        <v>50</v>
      </c>
      <c r="G1045" s="162" t="s">
        <v>35</v>
      </c>
      <c r="H1045" s="39" t="str">
        <f t="shared" si="167"/>
        <v>6105AK124-6200-EGAD-0004</v>
      </c>
      <c r="I1045" s="39" t="str">
        <f t="shared" si="175"/>
        <v>Q24050972-03-6200-E-GAD-0004</v>
      </c>
      <c r="J1045" s="39" t="s">
        <v>1247</v>
      </c>
      <c r="K1045" s="33" t="str">
        <f>VLOOKUP(C1045,'PPE WBS Codes'!$E$3:$F$79,2,0)</f>
        <v>On-Site Power Supply and Transmission</v>
      </c>
      <c r="L1045" s="162" t="s">
        <v>1508</v>
      </c>
      <c r="M1045" s="162" t="s">
        <v>183</v>
      </c>
      <c r="N1045" s="33" t="str">
        <f t="shared" si="168"/>
        <v>On-Site Power Supply and Transmission - Road Crossings - LV Compartment - General Arrangement</v>
      </c>
      <c r="O1045" s="175">
        <v>46162</v>
      </c>
      <c r="P1045" s="175"/>
      <c r="Q1045" s="33" t="str">
        <f>IFERROR(VLOOKUP(PPE_PH1_CDDL[[#This Row],[RDMC Document Number]],[3]Docs!$B:$F,4,0),"No Placeholder Yet")</f>
        <v>IFR - Issued for Review</v>
      </c>
      <c r="R1045" s="33" t="str">
        <f>IFERROR(VLOOKUP(PPE_PH1_CDDL[[#This Row],[RDMC Document Number]],[3]Docs!$B:$F,5,0),"No Placeholder Yet")</f>
        <v>Pending</v>
      </c>
      <c r="S1045" s="137">
        <f t="shared" si="178"/>
        <v>0.33329999999999999</v>
      </c>
      <c r="T1045" s="162" t="s">
        <v>1505</v>
      </c>
      <c r="U1045" s="162"/>
      <c r="V1045" s="178"/>
      <c r="W1045" s="39" t="s">
        <v>1506</v>
      </c>
      <c r="X1045" s="162" t="s">
        <v>183</v>
      </c>
      <c r="Y1045" s="162"/>
      <c r="Z1045" s="162"/>
      <c r="AA1045" s="39"/>
      <c r="AB1045" s="152" t="s">
        <v>3165</v>
      </c>
    </row>
    <row r="1046" spans="1:28" ht="21.75" customHeight="1" x14ac:dyDescent="0.25">
      <c r="A1046" s="33" t="s">
        <v>30</v>
      </c>
      <c r="B1046" s="33" t="s">
        <v>31</v>
      </c>
      <c r="C1046" s="39">
        <v>6241</v>
      </c>
      <c r="D1046" s="39" t="s">
        <v>52</v>
      </c>
      <c r="E1046" s="162" t="s">
        <v>1328</v>
      </c>
      <c r="F1046" s="174" t="s">
        <v>34</v>
      </c>
      <c r="G1046" s="162" t="s">
        <v>35</v>
      </c>
      <c r="H1046" s="39" t="str">
        <f t="shared" si="167"/>
        <v>6105AK124-6241-EMDL-0001</v>
      </c>
      <c r="I1046" s="39" t="str">
        <f t="shared" si="175"/>
        <v>Q24050972-03-6241-E-MDL-0001</v>
      </c>
      <c r="J1046" s="162"/>
      <c r="K1046" s="33" t="str">
        <f>VLOOKUP(C1046,'PPE WBS Codes'!$E$3:$F$79,2,0)</f>
        <v>33/220 kV Solar PV Substation</v>
      </c>
      <c r="L1046" s="162" t="s">
        <v>1471</v>
      </c>
      <c r="M1046" s="162" t="s">
        <v>1509</v>
      </c>
      <c r="N1046" s="33" t="str">
        <f t="shared" si="168"/>
        <v>33/220 kV Solar PV Substation - 33kV Interconnect Cables between Solar S/Room and Solar PV Substation - ETAP Network Model</v>
      </c>
      <c r="O1046" s="175"/>
      <c r="P1046" s="175"/>
      <c r="Q1046" s="33" t="str">
        <f>IFERROR(VLOOKUP(PPE_PH1_CDDL[[#This Row],[RDMC Document Number]],[3]Docs!$B:$F,4,0),"No Placeholder Yet")</f>
        <v>RES - Reserved Placeholder</v>
      </c>
      <c r="R1046" s="33" t="str">
        <f>IFERROR(VLOOKUP(PPE_PH1_CDDL[[#This Row],[RDMC Document Number]],[3]Docs!$B:$F,5,0),"No Placeholder Yet")</f>
        <v>Pending</v>
      </c>
      <c r="S1046" s="137">
        <f t="shared" si="178"/>
        <v>0</v>
      </c>
      <c r="T1046" s="162" t="s">
        <v>1119</v>
      </c>
      <c r="U1046" s="162"/>
      <c r="V1046" s="178"/>
      <c r="W1046" s="162" t="s">
        <v>1510</v>
      </c>
      <c r="X1046" s="162" t="s">
        <v>1511</v>
      </c>
      <c r="Y1046" s="162"/>
      <c r="Z1046" s="162"/>
      <c r="AA1046" s="39"/>
      <c r="AB1046" s="152" t="s">
        <v>3165</v>
      </c>
    </row>
    <row r="1047" spans="1:28" ht="21.75" customHeight="1" x14ac:dyDescent="0.25">
      <c r="A1047" s="162" t="s">
        <v>30</v>
      </c>
      <c r="B1047" s="162" t="s">
        <v>31</v>
      </c>
      <c r="C1047" s="162">
        <v>6241</v>
      </c>
      <c r="D1047" s="162" t="s">
        <v>52</v>
      </c>
      <c r="E1047" s="162" t="s">
        <v>1377</v>
      </c>
      <c r="F1047" s="174" t="s">
        <v>34</v>
      </c>
      <c r="G1047" s="162" t="s">
        <v>35</v>
      </c>
      <c r="H1047" s="39" t="str">
        <f t="shared" si="167"/>
        <v>6105AK124-6241-EQRA-0001</v>
      </c>
      <c r="I1047" s="39" t="str">
        <f t="shared" si="175"/>
        <v>Q24050972-03-6241-E-QRA-0001</v>
      </c>
      <c r="J1047" s="162"/>
      <c r="K1047" s="33" t="str">
        <f>VLOOKUP(C1047,'PPE WBS Codes'!$E$3:$F$79,2,0)</f>
        <v>33/220 kV Solar PV Substation</v>
      </c>
      <c r="L1047" s="162" t="s">
        <v>1471</v>
      </c>
      <c r="M1047" s="162" t="s">
        <v>1379</v>
      </c>
      <c r="N1047" s="33" t="str">
        <f t="shared" si="168"/>
        <v>33/220 kV Solar PV Substation - 33kV Interconnect Cables between Solar S/Room and Solar PV Substation - Risk Assessment: Electrical Hazards</v>
      </c>
      <c r="O1047" s="175"/>
      <c r="P1047" s="175"/>
      <c r="Q1047" s="33" t="str">
        <f>IFERROR(VLOOKUP(PPE_PH1_CDDL[[#This Row],[RDMC Document Number]],[3]Docs!$B:$F,4,0),"No Placeholder Yet")</f>
        <v>RES - Reserved Placeholder</v>
      </c>
      <c r="R1047" s="33" t="str">
        <f>IFERROR(VLOOKUP(PPE_PH1_CDDL[[#This Row],[RDMC Document Number]],[3]Docs!$B:$F,5,0),"No Placeholder Yet")</f>
        <v>Pending</v>
      </c>
      <c r="S1047" s="137">
        <f t="shared" si="178"/>
        <v>0</v>
      </c>
      <c r="T1047" s="162" t="s">
        <v>1119</v>
      </c>
      <c r="U1047" s="162"/>
      <c r="V1047" s="178"/>
      <c r="W1047" s="162" t="s">
        <v>1510</v>
      </c>
      <c r="X1047" s="162" t="s">
        <v>1474</v>
      </c>
      <c r="Y1047" s="162"/>
      <c r="Z1047" s="162"/>
      <c r="AA1047" s="39"/>
      <c r="AB1047" s="152" t="s">
        <v>3165</v>
      </c>
    </row>
    <row r="1048" spans="1:28" ht="21.75" customHeight="1" x14ac:dyDescent="0.25">
      <c r="A1048" s="162" t="s">
        <v>30</v>
      </c>
      <c r="B1048" s="162" t="s">
        <v>31</v>
      </c>
      <c r="C1048" s="162">
        <v>6241</v>
      </c>
      <c r="D1048" s="162" t="s">
        <v>52</v>
      </c>
      <c r="E1048" s="162" t="s">
        <v>662</v>
      </c>
      <c r="F1048" s="174" t="s">
        <v>34</v>
      </c>
      <c r="G1048" s="162" t="s">
        <v>35</v>
      </c>
      <c r="H1048" s="39" t="str">
        <f t="shared" si="167"/>
        <v>6105AK124-6241-ESLD-0001</v>
      </c>
      <c r="I1048" s="39" t="str">
        <f t="shared" si="175"/>
        <v>Q24050972-03-6241-E-SLD-0001</v>
      </c>
      <c r="J1048" s="162"/>
      <c r="K1048" s="33" t="str">
        <f>VLOOKUP(C1048,'PPE WBS Codes'!$E$3:$F$79,2,0)</f>
        <v>33/220 kV Solar PV Substation</v>
      </c>
      <c r="L1048" s="162" t="s">
        <v>1471</v>
      </c>
      <c r="M1048" s="162" t="s">
        <v>1381</v>
      </c>
      <c r="N1048" s="33" t="str">
        <f t="shared" si="168"/>
        <v>33/220 kV Solar PV Substation - 33kV Interconnect Cables between Solar S/Room and Solar PV Substation - Electrical Single Line Diagram</v>
      </c>
      <c r="O1048" s="175"/>
      <c r="P1048" s="175"/>
      <c r="Q1048" s="33" t="str">
        <f>IFERROR(VLOOKUP(PPE_PH1_CDDL[[#This Row],[RDMC Document Number]],[3]Docs!$B:$F,4,0),"No Placeholder Yet")</f>
        <v>RES - Reserved Placeholder</v>
      </c>
      <c r="R1048" s="33" t="str">
        <f>IFERROR(VLOOKUP(PPE_PH1_CDDL[[#This Row],[RDMC Document Number]],[3]Docs!$B:$F,5,0),"No Placeholder Yet")</f>
        <v>Pending</v>
      </c>
      <c r="S1048" s="137">
        <f t="shared" ref="S1048" si="179">IF(AND(O1048&lt;&gt;"",P1048&lt;&gt;"",R1048="Approved"),100%,
 IF(AND(O1048&lt;&gt;"",P1048&lt;&gt;""),66.67%,
 IF(O1048&lt;&gt;"",33.33%,
 0)))</f>
        <v>0</v>
      </c>
      <c r="T1048" s="162" t="s">
        <v>1119</v>
      </c>
      <c r="U1048" s="162"/>
      <c r="V1048" s="178"/>
      <c r="W1048" s="162" t="s">
        <v>1510</v>
      </c>
      <c r="X1048" s="162" t="s">
        <v>1474</v>
      </c>
      <c r="Y1048" s="162"/>
      <c r="Z1048" s="162"/>
      <c r="AA1048" s="39"/>
      <c r="AB1048" s="152" t="s">
        <v>3165</v>
      </c>
    </row>
    <row r="1049" spans="1:28" ht="21.75" customHeight="1" x14ac:dyDescent="0.25">
      <c r="A1049" s="162" t="s">
        <v>30</v>
      </c>
      <c r="B1049" s="162" t="s">
        <v>31</v>
      </c>
      <c r="C1049" s="162">
        <v>6241</v>
      </c>
      <c r="D1049" s="162" t="s">
        <v>52</v>
      </c>
      <c r="E1049" s="162" t="s">
        <v>1170</v>
      </c>
      <c r="F1049" s="174" t="s">
        <v>34</v>
      </c>
      <c r="G1049" s="162" t="s">
        <v>35</v>
      </c>
      <c r="H1049" s="39" t="str">
        <f t="shared" si="167"/>
        <v>6105AK124-6241-ESPC-0001</v>
      </c>
      <c r="I1049" s="39" t="str">
        <f t="shared" si="175"/>
        <v>Q24050972-03-6241-E-SPC-0001</v>
      </c>
      <c r="J1049" s="162"/>
      <c r="K1049" s="33" t="str">
        <f>VLOOKUP(C1049,'PPE WBS Codes'!$E$3:$F$79,2,0)</f>
        <v>33/220 kV Solar PV Substation</v>
      </c>
      <c r="L1049" s="162" t="s">
        <v>1471</v>
      </c>
      <c r="M1049" s="162" t="s">
        <v>1384</v>
      </c>
      <c r="N1049" s="33" t="str">
        <f t="shared" si="168"/>
        <v>33/220 kV Solar PV Substation - 33kV Interconnect Cables between Solar S/Room and Solar PV Substation - Cable Termination Specifications</v>
      </c>
      <c r="O1049" s="175"/>
      <c r="P1049" s="175"/>
      <c r="Q1049" s="33" t="str">
        <f>IFERROR(VLOOKUP(PPE_PH1_CDDL[[#This Row],[RDMC Document Number]],[3]Docs!$B:$F,4,0),"No Placeholder Yet")</f>
        <v>RES - Reserved Placeholder</v>
      </c>
      <c r="R1049" s="33" t="str">
        <f>IFERROR(VLOOKUP(PPE_PH1_CDDL[[#This Row],[RDMC Document Number]],[3]Docs!$B:$F,5,0),"No Placeholder Yet")</f>
        <v>Pending</v>
      </c>
      <c r="S1049" s="137">
        <f t="shared" ref="S1049" si="180">IF(AND(O1049&lt;&gt;"",P1049&lt;&gt;"",R1049="Approved"),100%,
 IF(AND(O1049&lt;&gt;"",P1049&lt;&gt;""),66.67%,
 IF(O1049&lt;&gt;"",33.33%,
 0)))</f>
        <v>0</v>
      </c>
      <c r="T1049" s="162" t="s">
        <v>1119</v>
      </c>
      <c r="U1049" s="162"/>
      <c r="V1049" s="178"/>
      <c r="W1049" s="162" t="s">
        <v>1510</v>
      </c>
      <c r="X1049" s="162" t="s">
        <v>1474</v>
      </c>
      <c r="Y1049" s="162"/>
      <c r="Z1049" s="162"/>
      <c r="AA1049" s="39"/>
      <c r="AB1049" s="152" t="s">
        <v>3165</v>
      </c>
    </row>
    <row r="1050" spans="1:28" ht="21.75" customHeight="1" x14ac:dyDescent="0.25">
      <c r="A1050" s="162" t="s">
        <v>30</v>
      </c>
      <c r="B1050" s="162" t="s">
        <v>31</v>
      </c>
      <c r="C1050" s="162">
        <v>6241</v>
      </c>
      <c r="D1050" s="162" t="s">
        <v>973</v>
      </c>
      <c r="E1050" s="162" t="s">
        <v>1365</v>
      </c>
      <c r="F1050" s="174" t="s">
        <v>34</v>
      </c>
      <c r="G1050" s="162" t="s">
        <v>35</v>
      </c>
      <c r="H1050" s="39" t="str">
        <f t="shared" si="167"/>
        <v>6105AK124-6241-FDIA-0001</v>
      </c>
      <c r="I1050" s="39" t="str">
        <f t="shared" si="175"/>
        <v>Q24050972-03-6241-F-DIA-0001</v>
      </c>
      <c r="J1050" s="162"/>
      <c r="K1050" s="33" t="str">
        <f>VLOOKUP(C1050,'PPE WBS Codes'!$E$3:$F$79,2,0)</f>
        <v>33/220 kV Solar PV Substation</v>
      </c>
      <c r="L1050" s="162" t="s">
        <v>1471</v>
      </c>
      <c r="M1050" s="162" t="s">
        <v>1392</v>
      </c>
      <c r="N1050" s="33" t="str">
        <f t="shared" si="168"/>
        <v>33/220 kV Solar PV Substation - 33kV Interconnect Cables between Solar S/Room and Solar PV Substation - Control Network Architecture Design</v>
      </c>
      <c r="O1050" s="175"/>
      <c r="P1050" s="175"/>
      <c r="Q1050" s="33" t="str">
        <f>IFERROR(VLOOKUP(PPE_PH1_CDDL[[#This Row],[RDMC Document Number]],[3]Docs!$B:$F,4,0),"No Placeholder Yet")</f>
        <v>RES - Reserved Placeholder</v>
      </c>
      <c r="R1050" s="33" t="str">
        <f>IFERROR(VLOOKUP(PPE_PH1_CDDL[[#This Row],[RDMC Document Number]],[3]Docs!$B:$F,5,0),"No Placeholder Yet")</f>
        <v>Pending</v>
      </c>
      <c r="S1050" s="137">
        <f t="shared" ref="S1050:S1051" si="181">IF(AND(O1050&lt;&gt;"",P1050&lt;&gt;"",R1050="Approved"),100%,
 IF(AND(O1050&lt;&gt;"",P1050&lt;&gt;""),66.67%,
 IF(O1050&lt;&gt;"",33.33%,
 0)))</f>
        <v>0</v>
      </c>
      <c r="T1050" s="162" t="s">
        <v>1119</v>
      </c>
      <c r="U1050" s="162"/>
      <c r="V1050" s="178"/>
      <c r="W1050" s="162" t="s">
        <v>1510</v>
      </c>
      <c r="X1050" s="162" t="s">
        <v>1474</v>
      </c>
      <c r="Y1050" s="162"/>
      <c r="Z1050" s="162"/>
      <c r="AA1050" s="39"/>
      <c r="AB1050" s="152" t="s">
        <v>3165</v>
      </c>
    </row>
    <row r="1051" spans="1:28" ht="21.75" customHeight="1" x14ac:dyDescent="0.25">
      <c r="A1051" s="162" t="s">
        <v>30</v>
      </c>
      <c r="B1051" s="162" t="s">
        <v>31</v>
      </c>
      <c r="C1051" s="162">
        <v>6241</v>
      </c>
      <c r="D1051" s="162" t="s">
        <v>973</v>
      </c>
      <c r="E1051" s="162" t="s">
        <v>1365</v>
      </c>
      <c r="F1051" s="174" t="s">
        <v>46</v>
      </c>
      <c r="G1051" s="162" t="s">
        <v>35</v>
      </c>
      <c r="H1051" s="39" t="str">
        <f t="shared" si="167"/>
        <v>6105AK124-6241-FDIA-0002</v>
      </c>
      <c r="I1051" s="39" t="str">
        <f t="shared" si="175"/>
        <v>Q24050972-03-6241-F-DIA-0002</v>
      </c>
      <c r="J1051" s="162"/>
      <c r="K1051" s="33" t="str">
        <f>VLOOKUP(C1051,'PPE WBS Codes'!$E$3:$F$79,2,0)</f>
        <v>33/220 kV Solar PV Substation</v>
      </c>
      <c r="L1051" s="162" t="s">
        <v>1471</v>
      </c>
      <c r="M1051" s="162" t="s">
        <v>1394</v>
      </c>
      <c r="N1051" s="33" t="str">
        <f t="shared" si="168"/>
        <v>33/220 kV Solar PV Substation - 33kV Interconnect Cables between Solar S/Room and Solar PV Substation - Control Network Communication Design</v>
      </c>
      <c r="O1051" s="175"/>
      <c r="P1051" s="175"/>
      <c r="Q1051" s="33" t="str">
        <f>IFERROR(VLOOKUP(PPE_PH1_CDDL[[#This Row],[RDMC Document Number]],[3]Docs!$B:$F,4,0),"No Placeholder Yet")</f>
        <v>RES - Reserved Placeholder</v>
      </c>
      <c r="R1051" s="33" t="str">
        <f>IFERROR(VLOOKUP(PPE_PH1_CDDL[[#This Row],[RDMC Document Number]],[3]Docs!$B:$F,5,0),"No Placeholder Yet")</f>
        <v>Pending</v>
      </c>
      <c r="S1051" s="137">
        <f t="shared" si="181"/>
        <v>0</v>
      </c>
      <c r="T1051" s="162" t="s">
        <v>1119</v>
      </c>
      <c r="U1051" s="162"/>
      <c r="V1051" s="178"/>
      <c r="W1051" s="162" t="s">
        <v>1510</v>
      </c>
      <c r="X1051" s="162" t="s">
        <v>1474</v>
      </c>
      <c r="Y1051" s="162"/>
      <c r="Z1051" s="162"/>
      <c r="AA1051" s="39"/>
      <c r="AB1051" s="152" t="s">
        <v>3165</v>
      </c>
    </row>
    <row r="1052" spans="1:28" ht="21.75" customHeight="1" x14ac:dyDescent="0.25">
      <c r="A1052" s="39" t="s">
        <v>30</v>
      </c>
      <c r="B1052" s="39" t="s">
        <v>31</v>
      </c>
      <c r="C1052" s="39">
        <v>6241</v>
      </c>
      <c r="D1052" s="39" t="s">
        <v>712</v>
      </c>
      <c r="E1052" s="39" t="s">
        <v>1365</v>
      </c>
      <c r="F1052" s="128" t="s">
        <v>34</v>
      </c>
      <c r="G1052" s="39" t="s">
        <v>35</v>
      </c>
      <c r="H1052" s="39" t="str">
        <f t="shared" si="167"/>
        <v>6105AK124-6241-IDIA-0001</v>
      </c>
      <c r="I1052" s="39" t="str">
        <f t="shared" si="175"/>
        <v>Q24050972-03-6241-I-DIA-0001</v>
      </c>
      <c r="J1052" s="39"/>
      <c r="K1052" s="33" t="str">
        <f>VLOOKUP(C1052,'PPE WBS Codes'!$E$3:$F$79,2,0)</f>
        <v>33/220 kV Solar PV Substation</v>
      </c>
      <c r="L1052" s="39" t="s">
        <v>1473</v>
      </c>
      <c r="M1052" s="39" t="s">
        <v>1408</v>
      </c>
      <c r="N1052" s="33" t="str">
        <f t="shared" si="168"/>
        <v>33/220 kV Solar PV Substation - Perimeter Fencing for Solar PV Substation - Closed Circuit Television (CCTV) Design</v>
      </c>
      <c r="O1052" s="134"/>
      <c r="P1052" s="134"/>
      <c r="Q1052" s="33" t="str">
        <f>IFERROR(VLOOKUP(PPE_PH1_CDDL[[#This Row],[RDMC Document Number]],[3]Docs!$B:$F,4,0),"No Placeholder Yet")</f>
        <v>RES - Reserved Placeholder</v>
      </c>
      <c r="R1052" s="33" t="str">
        <f>IFERROR(VLOOKUP(PPE_PH1_CDDL[[#This Row],[RDMC Document Number]],[3]Docs!$B:$F,5,0),"No Placeholder Yet")</f>
        <v>Pending</v>
      </c>
      <c r="S1052" s="137">
        <f t="shared" ref="S1052:S1053" si="182">IF(AND(O1052&lt;&gt;"",P1052&lt;&gt;"",R1052="Approved"),100%,
 IF(AND(O1052&lt;&gt;"",P1052&lt;&gt;""),66.67%,
 IF(O1052&lt;&gt;"",33.33%,
 0)))</f>
        <v>0</v>
      </c>
      <c r="T1052" s="162" t="s">
        <v>1119</v>
      </c>
      <c r="U1052" s="162"/>
      <c r="V1052" s="178"/>
      <c r="W1052" s="39" t="s">
        <v>1512</v>
      </c>
      <c r="X1052" s="39" t="s">
        <v>1474</v>
      </c>
      <c r="Y1052" s="39"/>
      <c r="Z1052" s="39"/>
      <c r="AA1052" s="39"/>
      <c r="AB1052" s="152" t="s">
        <v>3165</v>
      </c>
    </row>
    <row r="1053" spans="1:28" ht="21.75" customHeight="1" x14ac:dyDescent="0.25">
      <c r="A1053" s="162" t="s">
        <v>30</v>
      </c>
      <c r="B1053" s="162" t="s">
        <v>31</v>
      </c>
      <c r="C1053" s="162">
        <v>6241</v>
      </c>
      <c r="D1053" s="162" t="s">
        <v>712</v>
      </c>
      <c r="E1053" s="162" t="s">
        <v>1365</v>
      </c>
      <c r="F1053" s="174" t="s">
        <v>46</v>
      </c>
      <c r="G1053" s="162" t="s">
        <v>35</v>
      </c>
      <c r="H1053" s="39" t="str">
        <f t="shared" si="167"/>
        <v>6105AK124-6241-IDIA-0002</v>
      </c>
      <c r="I1053" s="39" t="str">
        <f t="shared" si="175"/>
        <v>Q24050972-03-6241-I-DIA-0002</v>
      </c>
      <c r="J1053" s="162"/>
      <c r="K1053" s="33" t="str">
        <f>VLOOKUP(C1053,'PPE WBS Codes'!$E$3:$F$79,2,0)</f>
        <v>33/220 kV Solar PV Substation</v>
      </c>
      <c r="L1053" s="162" t="s">
        <v>1475</v>
      </c>
      <c r="M1053" s="162" t="s">
        <v>1404</v>
      </c>
      <c r="N1053" s="33" t="str">
        <f t="shared" si="168"/>
        <v>33/220 kV Solar PV Substation - Oil Collection Sump from Bunds for Solar PV Substation - Smoke and Fire Detection System Design</v>
      </c>
      <c r="O1053" s="175"/>
      <c r="P1053" s="175"/>
      <c r="Q1053" s="33" t="str">
        <f>IFERROR(VLOOKUP(PPE_PH1_CDDL[[#This Row],[RDMC Document Number]],[3]Docs!$B:$F,4,0),"No Placeholder Yet")</f>
        <v>RES - Reserved Placeholder</v>
      </c>
      <c r="R1053" s="33" t="str">
        <f>IFERROR(VLOOKUP(PPE_PH1_CDDL[[#This Row],[RDMC Document Number]],[3]Docs!$B:$F,5,0),"No Placeholder Yet")</f>
        <v>Pending</v>
      </c>
      <c r="S1053" s="137">
        <f t="shared" si="182"/>
        <v>0</v>
      </c>
      <c r="T1053" s="162" t="s">
        <v>1119</v>
      </c>
      <c r="U1053" s="162"/>
      <c r="V1053" s="178"/>
      <c r="W1053" s="162" t="s">
        <v>1513</v>
      </c>
      <c r="X1053" s="162" t="s">
        <v>1474</v>
      </c>
      <c r="Y1053" s="162"/>
      <c r="Z1053" s="162"/>
      <c r="AA1053" s="39"/>
      <c r="AB1053" s="152" t="s">
        <v>3165</v>
      </c>
    </row>
    <row r="1054" spans="1:28" ht="21.75" customHeight="1" x14ac:dyDescent="0.25">
      <c r="A1054" s="162" t="s">
        <v>30</v>
      </c>
      <c r="B1054" s="162" t="s">
        <v>31</v>
      </c>
      <c r="C1054" s="162">
        <v>6241</v>
      </c>
      <c r="D1054" s="162" t="s">
        <v>712</v>
      </c>
      <c r="E1054" s="162" t="s">
        <v>1412</v>
      </c>
      <c r="F1054" s="174" t="s">
        <v>34</v>
      </c>
      <c r="G1054" s="162" t="s">
        <v>35</v>
      </c>
      <c r="H1054" s="39" t="str">
        <f t="shared" si="167"/>
        <v>6105AK124-6241-IITD-0001</v>
      </c>
      <c r="I1054" s="39" t="str">
        <f t="shared" si="175"/>
        <v>Q24050972-03-6241-I-ITD-0001</v>
      </c>
      <c r="J1054" s="162"/>
      <c r="K1054" s="162" t="s">
        <v>1514</v>
      </c>
      <c r="L1054" s="162" t="s">
        <v>1475</v>
      </c>
      <c r="M1054" s="162" t="s">
        <v>1413</v>
      </c>
      <c r="N1054" s="33" t="str">
        <f t="shared" si="168"/>
        <v>33/220 kV Solar PV Substation - Oil Collection Sump from Bunds for Solar PV Substation - Instrument Wiring Loop Diagrams and Cable Schedule</v>
      </c>
      <c r="O1054" s="175"/>
      <c r="P1054" s="175"/>
      <c r="Q1054" s="33" t="str">
        <f>IFERROR(VLOOKUP(PPE_PH1_CDDL[[#This Row],[RDMC Document Number]],[3]Docs!$B:$F,4,0),"No Placeholder Yet")</f>
        <v>RES - Reserved Placeholder</v>
      </c>
      <c r="R1054" s="33" t="str">
        <f>IFERROR(VLOOKUP(PPE_PH1_CDDL[[#This Row],[RDMC Document Number]],[3]Docs!$B:$F,5,0),"No Placeholder Yet")</f>
        <v>Pending</v>
      </c>
      <c r="S1054" s="137">
        <f t="shared" ref="S1054" si="183">IF(AND(O1054&lt;&gt;"",P1054&lt;&gt;"",R1054="Approved"),100%,
 IF(AND(O1054&lt;&gt;"",P1054&lt;&gt;""),66.67%,
 IF(O1054&lt;&gt;"",33.33%,
 0)))</f>
        <v>0</v>
      </c>
      <c r="T1054" s="162" t="s">
        <v>1119</v>
      </c>
      <c r="U1054" s="162"/>
      <c r="V1054" s="178"/>
      <c r="W1054" s="162" t="s">
        <v>1513</v>
      </c>
      <c r="X1054" s="162" t="s">
        <v>1474</v>
      </c>
      <c r="Y1054" s="162"/>
      <c r="Z1054" s="162"/>
      <c r="AA1054" s="39"/>
      <c r="AB1054" s="152" t="s">
        <v>3165</v>
      </c>
    </row>
    <row r="1055" spans="1:28" ht="21.75" customHeight="1" x14ac:dyDescent="0.25">
      <c r="A1055" s="162" t="s">
        <v>30</v>
      </c>
      <c r="B1055" s="162" t="s">
        <v>31</v>
      </c>
      <c r="C1055" s="162">
        <v>6241</v>
      </c>
      <c r="D1055" s="162" t="s">
        <v>712</v>
      </c>
      <c r="E1055" s="162" t="s">
        <v>342</v>
      </c>
      <c r="F1055" s="174" t="s">
        <v>34</v>
      </c>
      <c r="G1055" s="162" t="s">
        <v>35</v>
      </c>
      <c r="H1055" s="39" t="str">
        <f t="shared" si="167"/>
        <v>6105AK124-6241-ILST-0001</v>
      </c>
      <c r="I1055" s="39" t="str">
        <f t="shared" si="175"/>
        <v>Q24050972-03-6241-I-LST-0001</v>
      </c>
      <c r="J1055" s="162"/>
      <c r="K1055" s="162" t="s">
        <v>1514</v>
      </c>
      <c r="L1055" s="162" t="s">
        <v>1475</v>
      </c>
      <c r="M1055" s="162" t="s">
        <v>1416</v>
      </c>
      <c r="N1055" s="33" t="str">
        <f t="shared" si="168"/>
        <v>33/220 kV Solar PV Substation - Oil Collection Sump from Bunds for Solar PV Substation - Equipment Alarm and Trip Level Register</v>
      </c>
      <c r="O1055" s="175"/>
      <c r="P1055" s="175"/>
      <c r="Q1055" s="33" t="str">
        <f>IFERROR(VLOOKUP(PPE_PH1_CDDL[[#This Row],[RDMC Document Number]],[3]Docs!$B:$F,4,0),"No Placeholder Yet")</f>
        <v>RES - Reserved Placeholder</v>
      </c>
      <c r="R1055" s="33" t="str">
        <f>IFERROR(VLOOKUP(PPE_PH1_CDDL[[#This Row],[RDMC Document Number]],[3]Docs!$B:$F,5,0),"No Placeholder Yet")</f>
        <v>Pending</v>
      </c>
      <c r="S1055" s="137">
        <f t="shared" ref="S1055" si="184">IF(AND(O1055&lt;&gt;"",P1055&lt;&gt;"",R1055="Approved"),100%,
 IF(AND(O1055&lt;&gt;"",P1055&lt;&gt;""),66.67%,
 IF(O1055&lt;&gt;"",33.33%,
 0)))</f>
        <v>0</v>
      </c>
      <c r="T1055" s="162" t="s">
        <v>1119</v>
      </c>
      <c r="U1055" s="162"/>
      <c r="V1055" s="178"/>
      <c r="W1055" s="162" t="s">
        <v>1513</v>
      </c>
      <c r="X1055" s="162" t="s">
        <v>1474</v>
      </c>
      <c r="Y1055" s="162"/>
      <c r="Z1055" s="162"/>
      <c r="AA1055" s="39"/>
      <c r="AB1055" s="152" t="s">
        <v>3165</v>
      </c>
    </row>
    <row r="1056" spans="1:28" ht="21.75" customHeight="1" x14ac:dyDescent="0.25">
      <c r="A1056" s="162" t="s">
        <v>30</v>
      </c>
      <c r="B1056" s="162" t="s">
        <v>31</v>
      </c>
      <c r="C1056" s="162">
        <v>6241</v>
      </c>
      <c r="D1056" s="162" t="s">
        <v>712</v>
      </c>
      <c r="E1056" s="162" t="s">
        <v>1377</v>
      </c>
      <c r="F1056" s="174" t="s">
        <v>34</v>
      </c>
      <c r="G1056" s="162" t="s">
        <v>35</v>
      </c>
      <c r="H1056" s="39" t="str">
        <f t="shared" si="167"/>
        <v>6105AK124-6241-IQRA-0001</v>
      </c>
      <c r="I1056" s="39" t="str">
        <f t="shared" si="175"/>
        <v>Q24050972-03-6241-I-QRA-0001</v>
      </c>
      <c r="J1056" s="162"/>
      <c r="K1056" s="162" t="s">
        <v>1514</v>
      </c>
      <c r="L1056" s="162" t="s">
        <v>1475</v>
      </c>
      <c r="M1056" s="162" t="s">
        <v>1420</v>
      </c>
      <c r="N1056" s="33" t="str">
        <f t="shared" si="168"/>
        <v>33/220 kV Solar PV Substation - Oil Collection Sump from Bunds for Solar PV Substation - Risk Assessment: Fire and Explosions</v>
      </c>
      <c r="O1056" s="175"/>
      <c r="P1056" s="175"/>
      <c r="Q1056" s="33" t="str">
        <f>IFERROR(VLOOKUP(PPE_PH1_CDDL[[#This Row],[RDMC Document Number]],[3]Docs!$B:$F,4,0),"No Placeholder Yet")</f>
        <v>RES - Reserved Placeholder</v>
      </c>
      <c r="R1056" s="33" t="str">
        <f>IFERROR(VLOOKUP(PPE_PH1_CDDL[[#This Row],[RDMC Document Number]],[3]Docs!$B:$F,5,0),"No Placeholder Yet")</f>
        <v>Pending</v>
      </c>
      <c r="S1056" s="137">
        <f t="shared" ref="S1056" si="185">IF(AND(O1056&lt;&gt;"",P1056&lt;&gt;"",R1056="Approved"),100%,
 IF(AND(O1056&lt;&gt;"",P1056&lt;&gt;""),66.67%,
 IF(O1056&lt;&gt;"",33.33%,
 0)))</f>
        <v>0</v>
      </c>
      <c r="T1056" s="162" t="s">
        <v>1119</v>
      </c>
      <c r="U1056" s="162"/>
      <c r="V1056" s="178"/>
      <c r="W1056" s="162" t="s">
        <v>1513</v>
      </c>
      <c r="X1056" s="162" t="s">
        <v>1474</v>
      </c>
      <c r="Y1056" s="162"/>
      <c r="Z1056" s="162"/>
      <c r="AA1056" s="39"/>
      <c r="AB1056" s="152" t="s">
        <v>3165</v>
      </c>
    </row>
    <row r="1057" spans="1:28" ht="21.75" customHeight="1" x14ac:dyDescent="0.25">
      <c r="A1057" s="162" t="s">
        <v>30</v>
      </c>
      <c r="B1057" s="162" t="s">
        <v>31</v>
      </c>
      <c r="C1057" s="162">
        <v>6241</v>
      </c>
      <c r="D1057" s="162" t="s">
        <v>712</v>
      </c>
      <c r="E1057" s="162" t="s">
        <v>1170</v>
      </c>
      <c r="F1057" s="174" t="s">
        <v>34</v>
      </c>
      <c r="G1057" s="162" t="s">
        <v>35</v>
      </c>
      <c r="H1057" s="39" t="str">
        <f t="shared" si="167"/>
        <v>6105AK124-6241-ISPC-0001</v>
      </c>
      <c r="I1057" s="39" t="str">
        <f t="shared" si="175"/>
        <v>Q24050972-03-6241-I-SPC-0001</v>
      </c>
      <c r="J1057" s="162"/>
      <c r="K1057" s="162" t="s">
        <v>1514</v>
      </c>
      <c r="L1057" s="162" t="s">
        <v>1475</v>
      </c>
      <c r="M1057" s="162" t="s">
        <v>1423</v>
      </c>
      <c r="N1057" s="33" t="str">
        <f t="shared" si="168"/>
        <v>33/220 kV Solar PV Substation - Oil Collection Sump from Bunds for Solar PV Substation - Junction Box and Interface Cabinet Design</v>
      </c>
      <c r="O1057" s="175"/>
      <c r="P1057" s="175"/>
      <c r="Q1057" s="33" t="str">
        <f>IFERROR(VLOOKUP(PPE_PH1_CDDL[[#This Row],[RDMC Document Number]],[3]Docs!$B:$F,4,0),"No Placeholder Yet")</f>
        <v>RES - Reserved Placeholder</v>
      </c>
      <c r="R1057" s="33" t="str">
        <f>IFERROR(VLOOKUP(PPE_PH1_CDDL[[#This Row],[RDMC Document Number]],[3]Docs!$B:$F,5,0),"No Placeholder Yet")</f>
        <v>Pending</v>
      </c>
      <c r="S1057" s="137">
        <f t="shared" ref="S1057" si="186">IF(AND(O1057&lt;&gt;"",P1057&lt;&gt;"",R1057="Approved"),100%,
 IF(AND(O1057&lt;&gt;"",P1057&lt;&gt;""),66.67%,
 IF(O1057&lt;&gt;"",33.33%,
 0)))</f>
        <v>0</v>
      </c>
      <c r="T1057" s="162" t="s">
        <v>1119</v>
      </c>
      <c r="U1057" s="162"/>
      <c r="V1057" s="178"/>
      <c r="W1057" s="162" t="s">
        <v>1513</v>
      </c>
      <c r="X1057" s="162" t="s">
        <v>1474</v>
      </c>
      <c r="Y1057" s="162"/>
      <c r="Z1057" s="162"/>
      <c r="AA1057" s="39"/>
      <c r="AB1057" s="152" t="s">
        <v>3165</v>
      </c>
    </row>
    <row r="1058" spans="1:28" ht="21.75" customHeight="1" x14ac:dyDescent="0.25">
      <c r="A1058" s="162" t="s">
        <v>30</v>
      </c>
      <c r="B1058" s="162" t="s">
        <v>31</v>
      </c>
      <c r="C1058" s="162">
        <v>6241</v>
      </c>
      <c r="D1058" s="39" t="s">
        <v>268</v>
      </c>
      <c r="E1058" s="39" t="s">
        <v>43</v>
      </c>
      <c r="F1058" s="128" t="s">
        <v>34</v>
      </c>
      <c r="G1058" s="39" t="s">
        <v>35</v>
      </c>
      <c r="H1058" s="39" t="str">
        <f t="shared" si="167"/>
        <v>6105AK124-6241-MPRC-0001</v>
      </c>
      <c r="I1058" s="39" t="str">
        <f t="shared" si="175"/>
        <v>Q24050972-03-6241-M-PRC-0001</v>
      </c>
      <c r="J1058" s="39"/>
      <c r="K1058" s="162" t="s">
        <v>1514</v>
      </c>
      <c r="L1058" s="39" t="s">
        <v>1478</v>
      </c>
      <c r="M1058" s="39" t="s">
        <v>1431</v>
      </c>
      <c r="N1058" s="33" t="str">
        <f t="shared" si="168"/>
        <v>33/220 kV Solar PV Substation - Terrace, Roads and Access-ways for Solar PV Substation - Rigging Study and Lifting Equipment Design</v>
      </c>
      <c r="O1058" s="134"/>
      <c r="P1058" s="134"/>
      <c r="Q1058" s="33" t="str">
        <f>IFERROR(VLOOKUP(PPE_PH1_CDDL[[#This Row],[RDMC Document Number]],[3]Docs!$B:$F,4,0),"No Placeholder Yet")</f>
        <v>RES - Reserved Placeholder</v>
      </c>
      <c r="R1058" s="33" t="str">
        <f>IFERROR(VLOOKUP(PPE_PH1_CDDL[[#This Row],[RDMC Document Number]],[3]Docs!$B:$F,5,0),"No Placeholder Yet")</f>
        <v>Pending</v>
      </c>
      <c r="S1058" s="137">
        <f t="shared" ref="S1058:S1059" si="187">IF(AND(O1058&lt;&gt;"",P1058&lt;&gt;"",R1058="Approved"),100%,
 IF(AND(O1058&lt;&gt;"",P1058&lt;&gt;""),66.67%,
 IF(O1058&lt;&gt;"",33.33%,
 0)))</f>
        <v>0</v>
      </c>
      <c r="T1058" s="162" t="s">
        <v>1119</v>
      </c>
      <c r="U1058" s="162"/>
      <c r="V1058" s="178"/>
      <c r="W1058" s="39" t="s">
        <v>1515</v>
      </c>
      <c r="X1058" s="162" t="s">
        <v>1474</v>
      </c>
      <c r="Y1058" s="39"/>
      <c r="Z1058" s="39"/>
      <c r="AA1058" s="39"/>
      <c r="AB1058" s="152" t="s">
        <v>3165</v>
      </c>
    </row>
    <row r="1059" spans="1:28" ht="21.75" customHeight="1" x14ac:dyDescent="0.25">
      <c r="A1059" s="162" t="s">
        <v>30</v>
      </c>
      <c r="B1059" s="162" t="s">
        <v>31</v>
      </c>
      <c r="C1059" s="162">
        <v>6241</v>
      </c>
      <c r="D1059" s="162" t="s">
        <v>268</v>
      </c>
      <c r="E1059" s="162" t="s">
        <v>1170</v>
      </c>
      <c r="F1059" s="174" t="s">
        <v>34</v>
      </c>
      <c r="G1059" s="162" t="s">
        <v>35</v>
      </c>
      <c r="H1059" s="39" t="str">
        <f t="shared" si="167"/>
        <v>6105AK124-6241-MSPC-0001</v>
      </c>
      <c r="I1059" s="39" t="str">
        <f t="shared" si="175"/>
        <v>Q24050972-03-6241-M-SPC-0001</v>
      </c>
      <c r="J1059" s="162"/>
      <c r="K1059" s="162" t="s">
        <v>1514</v>
      </c>
      <c r="L1059" s="162" t="s">
        <v>1475</v>
      </c>
      <c r="M1059" s="162" t="s">
        <v>1441</v>
      </c>
      <c r="N1059" s="33" t="str">
        <f t="shared" si="168"/>
        <v>33/220 kV Solar PV Substation - Oil Collection Sump from Bunds for Solar PV Substation - Manual Isolation Valve Design Specification</v>
      </c>
      <c r="O1059" s="175"/>
      <c r="P1059" s="175"/>
      <c r="Q1059" s="33" t="str">
        <f>IFERROR(VLOOKUP(PPE_PH1_CDDL[[#This Row],[RDMC Document Number]],[3]Docs!$B:$F,4,0),"No Placeholder Yet")</f>
        <v>RES - Reserved Placeholder</v>
      </c>
      <c r="R1059" s="33" t="str">
        <f>IFERROR(VLOOKUP(PPE_PH1_CDDL[[#This Row],[RDMC Document Number]],[3]Docs!$B:$F,5,0),"No Placeholder Yet")</f>
        <v>Pending</v>
      </c>
      <c r="S1059" s="137">
        <f t="shared" si="187"/>
        <v>0</v>
      </c>
      <c r="T1059" s="162" t="s">
        <v>1119</v>
      </c>
      <c r="U1059" s="162"/>
      <c r="V1059" s="178"/>
      <c r="W1059" s="162" t="s">
        <v>1513</v>
      </c>
      <c r="X1059" s="162" t="s">
        <v>1474</v>
      </c>
      <c r="Y1059" s="162"/>
      <c r="Z1059" s="162"/>
      <c r="AA1059" s="39"/>
      <c r="AB1059" s="152" t="s">
        <v>3165</v>
      </c>
    </row>
    <row r="1060" spans="1:28" ht="21.75" customHeight="1" x14ac:dyDescent="0.25">
      <c r="A1060" s="162" t="s">
        <v>30</v>
      </c>
      <c r="B1060" s="162" t="s">
        <v>31</v>
      </c>
      <c r="C1060" s="162">
        <v>6241</v>
      </c>
      <c r="D1060" s="39" t="s">
        <v>1453</v>
      </c>
      <c r="E1060" s="39" t="s">
        <v>638</v>
      </c>
      <c r="F1060" s="128" t="s">
        <v>34</v>
      </c>
      <c r="G1060" s="39" t="s">
        <v>35</v>
      </c>
      <c r="H1060" s="39" t="str">
        <f t="shared" si="167"/>
        <v>6105AK124-6241-TRPT-0001</v>
      </c>
      <c r="I1060" s="39" t="str">
        <f t="shared" si="175"/>
        <v>Q24050972-03-6241-T-RPT-0001</v>
      </c>
      <c r="J1060" s="39"/>
      <c r="K1060" s="39" t="s">
        <v>1514</v>
      </c>
      <c r="L1060" s="39" t="s">
        <v>1478</v>
      </c>
      <c r="M1060" s="39" t="s">
        <v>1454</v>
      </c>
      <c r="N1060" s="33" t="str">
        <f t="shared" si="168"/>
        <v>33/220 kV Solar PV Substation - Terrace, Roads and Access-ways for Solar PV Substation - Site Surveying &amp; Geotechnical Report</v>
      </c>
      <c r="O1060" s="134"/>
      <c r="P1060" s="134"/>
      <c r="Q1060" s="33" t="str">
        <f>IFERROR(VLOOKUP(PPE_PH1_CDDL[[#This Row],[RDMC Document Number]],[3]Docs!$B:$F,4,0),"No Placeholder Yet")</f>
        <v>RES - Reserved Placeholder</v>
      </c>
      <c r="R1060" s="33" t="str">
        <f>IFERROR(VLOOKUP(PPE_PH1_CDDL[[#This Row],[RDMC Document Number]],[3]Docs!$B:$F,5,0),"No Placeholder Yet")</f>
        <v>Pending</v>
      </c>
      <c r="S1060" s="137">
        <f t="shared" ref="S1060:S1063" si="188">IF(AND(O1060&lt;&gt;"",P1060&lt;&gt;"",R1060="Approved"),100%,
 IF(AND(O1060&lt;&gt;"",P1060&lt;&gt;""),66.67%,
 IF(O1060&lt;&gt;"",33.33%,
 0)))</f>
        <v>0</v>
      </c>
      <c r="T1060" s="162" t="s">
        <v>1119</v>
      </c>
      <c r="U1060" s="162"/>
      <c r="V1060" s="178"/>
      <c r="W1060" s="39" t="s">
        <v>1515</v>
      </c>
      <c r="X1060" s="162" t="s">
        <v>1474</v>
      </c>
      <c r="Y1060" s="39"/>
      <c r="Z1060" s="39"/>
      <c r="AA1060" s="39"/>
      <c r="AB1060" s="152" t="s">
        <v>3165</v>
      </c>
    </row>
    <row r="1061" spans="1:28" ht="21.75" customHeight="1" x14ac:dyDescent="0.25">
      <c r="A1061" s="162" t="s">
        <v>30</v>
      </c>
      <c r="B1061" s="162" t="s">
        <v>31</v>
      </c>
      <c r="C1061" s="162">
        <v>6241</v>
      </c>
      <c r="D1061" s="39" t="s">
        <v>1453</v>
      </c>
      <c r="E1061" s="39" t="s">
        <v>638</v>
      </c>
      <c r="F1061" s="128" t="s">
        <v>46</v>
      </c>
      <c r="G1061" s="39" t="s">
        <v>35</v>
      </c>
      <c r="H1061" s="39" t="str">
        <f t="shared" si="167"/>
        <v>6105AK124-6241-TRPT-0002</v>
      </c>
      <c r="I1061" s="39" t="str">
        <f t="shared" si="175"/>
        <v>Q24050972-03-6241-T-RPT-0002</v>
      </c>
      <c r="J1061" s="39"/>
      <c r="K1061" s="39" t="s">
        <v>1514</v>
      </c>
      <c r="L1061" s="39" t="s">
        <v>1473</v>
      </c>
      <c r="M1061" s="39" t="s">
        <v>1454</v>
      </c>
      <c r="N1061" s="33" t="str">
        <f t="shared" si="168"/>
        <v>33/220 kV Solar PV Substation - Perimeter Fencing for Solar PV Substation - Site Surveying &amp; Geotechnical Report</v>
      </c>
      <c r="O1061" s="134"/>
      <c r="P1061" s="134"/>
      <c r="Q1061" s="33" t="str">
        <f>IFERROR(VLOOKUP(PPE_PH1_CDDL[[#This Row],[RDMC Document Number]],[3]Docs!$B:$F,4,0),"No Placeholder Yet")</f>
        <v>RES - Reserved Placeholder</v>
      </c>
      <c r="R1061" s="33" t="str">
        <f>IFERROR(VLOOKUP(PPE_PH1_CDDL[[#This Row],[RDMC Document Number]],[3]Docs!$B:$F,5,0),"No Placeholder Yet")</f>
        <v>Pending</v>
      </c>
      <c r="S1061" s="137">
        <f t="shared" si="188"/>
        <v>0</v>
      </c>
      <c r="T1061" s="162" t="s">
        <v>1119</v>
      </c>
      <c r="U1061" s="162"/>
      <c r="V1061" s="178"/>
      <c r="W1061" s="39" t="s">
        <v>1512</v>
      </c>
      <c r="X1061" s="162" t="s">
        <v>1474</v>
      </c>
      <c r="Y1061" s="39"/>
      <c r="Z1061" s="39"/>
      <c r="AA1061" s="39"/>
      <c r="AB1061" s="152" t="s">
        <v>3165</v>
      </c>
    </row>
    <row r="1062" spans="1:28" ht="21.75" customHeight="1" x14ac:dyDescent="0.25">
      <c r="A1062" s="162" t="s">
        <v>30</v>
      </c>
      <c r="B1062" s="162" t="s">
        <v>31</v>
      </c>
      <c r="C1062" s="162">
        <v>6241</v>
      </c>
      <c r="D1062" s="39" t="s">
        <v>1453</v>
      </c>
      <c r="E1062" s="39" t="s">
        <v>1170</v>
      </c>
      <c r="F1062" s="128" t="s">
        <v>34</v>
      </c>
      <c r="G1062" s="39" t="s">
        <v>35</v>
      </c>
      <c r="H1062" s="39" t="str">
        <f t="shared" si="167"/>
        <v>6105AK124-6241-TSPC-0001</v>
      </c>
      <c r="I1062" s="39" t="str">
        <f t="shared" si="175"/>
        <v>Q24050972-03-6241-T-SPC-0001</v>
      </c>
      <c r="J1062" s="39"/>
      <c r="K1062" s="39" t="s">
        <v>1514</v>
      </c>
      <c r="L1062" s="39" t="s">
        <v>1475</v>
      </c>
      <c r="M1062" s="39" t="s">
        <v>1455</v>
      </c>
      <c r="N1062" s="33" t="str">
        <f t="shared" si="168"/>
        <v>33/220 kV Solar PV Substation - Oil Collection Sump from Bunds for Solar PV Substation - Civil Design and Requirements</v>
      </c>
      <c r="O1062" s="134"/>
      <c r="P1062" s="134"/>
      <c r="Q1062" s="33" t="str">
        <f>IFERROR(VLOOKUP(PPE_PH1_CDDL[[#This Row],[RDMC Document Number]],[3]Docs!$B:$F,4,0),"No Placeholder Yet")</f>
        <v>RES - Reserved Placeholder</v>
      </c>
      <c r="R1062" s="33" t="str">
        <f>IFERROR(VLOOKUP(PPE_PH1_CDDL[[#This Row],[RDMC Document Number]],[3]Docs!$B:$F,5,0),"No Placeholder Yet")</f>
        <v>Pending</v>
      </c>
      <c r="S1062" s="137">
        <f t="shared" si="188"/>
        <v>0</v>
      </c>
      <c r="T1062" s="162" t="s">
        <v>1119</v>
      </c>
      <c r="U1062" s="162"/>
      <c r="V1062" s="178"/>
      <c r="W1062" s="162" t="s">
        <v>1513</v>
      </c>
      <c r="X1062" s="162" t="s">
        <v>1474</v>
      </c>
      <c r="Y1062" s="39"/>
      <c r="Z1062" s="39"/>
      <c r="AA1062" s="39"/>
      <c r="AB1062" s="152" t="s">
        <v>3165</v>
      </c>
    </row>
    <row r="1063" spans="1:28" ht="21.75" customHeight="1" x14ac:dyDescent="0.25">
      <c r="A1063" s="162" t="s">
        <v>30</v>
      </c>
      <c r="B1063" s="162" t="s">
        <v>31</v>
      </c>
      <c r="C1063" s="162">
        <v>6241</v>
      </c>
      <c r="D1063" s="162" t="s">
        <v>1453</v>
      </c>
      <c r="E1063" s="162" t="s">
        <v>638</v>
      </c>
      <c r="F1063" s="174" t="s">
        <v>48</v>
      </c>
      <c r="G1063" s="162" t="s">
        <v>35</v>
      </c>
      <c r="H1063" s="39" t="str">
        <f t="shared" si="167"/>
        <v>6105AK124-6241-TRPT-0003</v>
      </c>
      <c r="I1063" s="39" t="str">
        <f t="shared" si="175"/>
        <v>Q24050972-03-6241-T-RPT-0003</v>
      </c>
      <c r="J1063" s="162"/>
      <c r="K1063" s="162" t="s">
        <v>1514</v>
      </c>
      <c r="L1063" s="162" t="s">
        <v>1475</v>
      </c>
      <c r="M1063" s="162" t="s">
        <v>1454</v>
      </c>
      <c r="N1063" s="33" t="str">
        <f t="shared" si="168"/>
        <v>33/220 kV Solar PV Substation - Oil Collection Sump from Bunds for Solar PV Substation - Site Surveying &amp; Geotechnical Report</v>
      </c>
      <c r="O1063" s="175"/>
      <c r="P1063" s="175"/>
      <c r="Q1063" s="33" t="str">
        <f>IFERROR(VLOOKUP(PPE_PH1_CDDL[[#This Row],[RDMC Document Number]],[3]Docs!$B:$F,4,0),"No Placeholder Yet")</f>
        <v>RES - Reserved Placeholder</v>
      </c>
      <c r="R1063" s="33" t="str">
        <f>IFERROR(VLOOKUP(PPE_PH1_CDDL[[#This Row],[RDMC Document Number]],[3]Docs!$B:$F,5,0),"No Placeholder Yet")</f>
        <v>Pending</v>
      </c>
      <c r="S1063" s="137">
        <f t="shared" si="188"/>
        <v>0</v>
      </c>
      <c r="T1063" s="162" t="s">
        <v>1119</v>
      </c>
      <c r="U1063" s="162"/>
      <c r="V1063" s="178"/>
      <c r="W1063" s="162" t="s">
        <v>1513</v>
      </c>
      <c r="X1063" s="162" t="s">
        <v>1474</v>
      </c>
      <c r="Y1063" s="162"/>
      <c r="Z1063" s="162"/>
      <c r="AA1063" s="39"/>
      <c r="AB1063" s="152" t="s">
        <v>3165</v>
      </c>
    </row>
    <row r="1064" spans="1:28" ht="21.75" customHeight="1" x14ac:dyDescent="0.25">
      <c r="A1064" s="162" t="s">
        <v>30</v>
      </c>
      <c r="B1064" s="162" t="s">
        <v>31</v>
      </c>
      <c r="C1064" s="162">
        <v>6241</v>
      </c>
      <c r="D1064" s="39" t="s">
        <v>1456</v>
      </c>
      <c r="E1064" s="39" t="s">
        <v>1457</v>
      </c>
      <c r="F1064" s="128" t="s">
        <v>34</v>
      </c>
      <c r="G1064" s="39" t="s">
        <v>35</v>
      </c>
      <c r="H1064" s="39" t="str">
        <f t="shared" si="167"/>
        <v>6105AK124-6241-WELE-0001</v>
      </c>
      <c r="I1064" s="39" t="str">
        <f t="shared" si="175"/>
        <v>Q24050972-03-6241-W-ELE-0001</v>
      </c>
      <c r="J1064" s="39"/>
      <c r="K1064" s="162" t="s">
        <v>1514</v>
      </c>
      <c r="L1064" s="39" t="s">
        <v>1471</v>
      </c>
      <c r="M1064" s="39" t="s">
        <v>1458</v>
      </c>
      <c r="N1064" s="33" t="str">
        <f t="shared" si="168"/>
        <v>33/220 kV Solar PV Substation - 33kV Interconnect Cables between Solar S/Room and Solar PV Substation - Bulk Earth Works Design and Report</v>
      </c>
      <c r="O1064" s="134"/>
      <c r="P1064" s="134"/>
      <c r="Q1064" s="33" t="str">
        <f>IFERROR(VLOOKUP(PPE_PH1_CDDL[[#This Row],[RDMC Document Number]],[3]Docs!$B:$F,4,0),"No Placeholder Yet")</f>
        <v>RES - Reserved Placeholder</v>
      </c>
      <c r="R1064" s="33" t="str">
        <f>IFERROR(VLOOKUP(PPE_PH1_CDDL[[#This Row],[RDMC Document Number]],[3]Docs!$B:$F,5,0),"No Placeholder Yet")</f>
        <v>Pending</v>
      </c>
      <c r="S1064" s="137">
        <f t="shared" ref="S1064:S1070" si="189">IF(AND(O1064&lt;&gt;"",P1064&lt;&gt;"",R1064="Approved"),100%,
 IF(AND(O1064&lt;&gt;"",P1064&lt;&gt;""),66.67%,
 IF(O1064&lt;&gt;"",33.33%,
 0)))</f>
        <v>0</v>
      </c>
      <c r="T1064" s="162" t="s">
        <v>1119</v>
      </c>
      <c r="U1064" s="162"/>
      <c r="V1064" s="178"/>
      <c r="W1064" s="39" t="s">
        <v>1510</v>
      </c>
      <c r="X1064" s="162" t="s">
        <v>1474</v>
      </c>
      <c r="Y1064" s="39"/>
      <c r="Z1064" s="39"/>
      <c r="AA1064" s="39"/>
      <c r="AB1064" s="152" t="s">
        <v>3165</v>
      </c>
    </row>
    <row r="1065" spans="1:28" ht="21.75" customHeight="1" x14ac:dyDescent="0.25">
      <c r="A1065" s="162" t="s">
        <v>30</v>
      </c>
      <c r="B1065" s="162" t="s">
        <v>31</v>
      </c>
      <c r="C1065" s="162">
        <v>6241</v>
      </c>
      <c r="D1065" s="39" t="s">
        <v>1456</v>
      </c>
      <c r="E1065" s="39" t="s">
        <v>1457</v>
      </c>
      <c r="F1065" s="128" t="s">
        <v>46</v>
      </c>
      <c r="G1065" s="39" t="s">
        <v>35</v>
      </c>
      <c r="H1065" s="39" t="str">
        <f t="shared" ref="H1065:H1128" si="190">A1065&amp;B1065&amp;"-"&amp;C1065&amp;"-"&amp;D1065&amp;E1065&amp;"-"&amp;F1065</f>
        <v>6105AK124-6241-WELE-0002</v>
      </c>
      <c r="I1065" s="39" t="str">
        <f t="shared" si="175"/>
        <v>Q24050972-03-6241-W-ELE-0002</v>
      </c>
      <c r="J1065" s="39"/>
      <c r="K1065" s="162" t="s">
        <v>1514</v>
      </c>
      <c r="L1065" s="39" t="s">
        <v>1478</v>
      </c>
      <c r="M1065" s="39" t="s">
        <v>1458</v>
      </c>
      <c r="N1065" s="33" t="str">
        <f t="shared" si="168"/>
        <v>33/220 kV Solar PV Substation - Terrace, Roads and Access-ways for Solar PV Substation - Bulk Earth Works Design and Report</v>
      </c>
      <c r="O1065" s="134"/>
      <c r="P1065" s="134"/>
      <c r="Q1065" s="33" t="str">
        <f>IFERROR(VLOOKUP(PPE_PH1_CDDL[[#This Row],[RDMC Document Number]],[3]Docs!$B:$F,4,0),"No Placeholder Yet")</f>
        <v>RES - Reserved Placeholder</v>
      </c>
      <c r="R1065" s="33" t="str">
        <f>IFERROR(VLOOKUP(PPE_PH1_CDDL[[#This Row],[RDMC Document Number]],[3]Docs!$B:$F,5,0),"No Placeholder Yet")</f>
        <v>Pending</v>
      </c>
      <c r="S1065" s="137">
        <f t="shared" si="189"/>
        <v>0</v>
      </c>
      <c r="T1065" s="162" t="s">
        <v>1119</v>
      </c>
      <c r="U1065" s="162"/>
      <c r="V1065" s="178"/>
      <c r="W1065" s="39" t="s">
        <v>1515</v>
      </c>
      <c r="X1065" s="162" t="s">
        <v>1474</v>
      </c>
      <c r="Y1065" s="39"/>
      <c r="Z1065" s="39"/>
      <c r="AA1065" s="39"/>
      <c r="AB1065" s="152" t="s">
        <v>3165</v>
      </c>
    </row>
    <row r="1066" spans="1:28" ht="21.75" customHeight="1" x14ac:dyDescent="0.25">
      <c r="A1066" s="162" t="s">
        <v>30</v>
      </c>
      <c r="B1066" s="162" t="s">
        <v>31</v>
      </c>
      <c r="C1066" s="162">
        <v>6241</v>
      </c>
      <c r="D1066" s="39" t="s">
        <v>1456</v>
      </c>
      <c r="E1066" s="39" t="s">
        <v>321</v>
      </c>
      <c r="F1066" s="128" t="s">
        <v>34</v>
      </c>
      <c r="G1066" s="39" t="s">
        <v>35</v>
      </c>
      <c r="H1066" s="39" t="str">
        <f t="shared" si="190"/>
        <v>6105AK124-6241-WLAY-0001</v>
      </c>
      <c r="I1066" s="39" t="str">
        <f t="shared" si="175"/>
        <v>Q24050972-03-6241-W-LAY-0001</v>
      </c>
      <c r="J1066" s="39"/>
      <c r="K1066" s="162" t="s">
        <v>1514</v>
      </c>
      <c r="L1066" s="39" t="s">
        <v>1478</v>
      </c>
      <c r="M1066" s="39" t="s">
        <v>1459</v>
      </c>
      <c r="N1066" s="33" t="str">
        <f t="shared" si="168"/>
        <v>33/220 kV Solar PV Substation - Terrace, Roads and Access-ways for Solar PV Substation - Drainage, Run-off and Impoundment Design</v>
      </c>
      <c r="O1066" s="134"/>
      <c r="P1066" s="134"/>
      <c r="Q1066" s="33" t="str">
        <f>IFERROR(VLOOKUP(PPE_PH1_CDDL[[#This Row],[RDMC Document Number]],[3]Docs!$B:$F,4,0),"No Placeholder Yet")</f>
        <v>RES - Reserved Placeholder</v>
      </c>
      <c r="R1066" s="33" t="str">
        <f>IFERROR(VLOOKUP(PPE_PH1_CDDL[[#This Row],[RDMC Document Number]],[3]Docs!$B:$F,5,0),"No Placeholder Yet")</f>
        <v>Pending</v>
      </c>
      <c r="S1066" s="137">
        <f t="shared" si="189"/>
        <v>0</v>
      </c>
      <c r="T1066" s="162" t="s">
        <v>1119</v>
      </c>
      <c r="U1066" s="162"/>
      <c r="V1066" s="178"/>
      <c r="W1066" s="39" t="s">
        <v>1515</v>
      </c>
      <c r="X1066" s="162" t="s">
        <v>1474</v>
      </c>
      <c r="Y1066" s="39"/>
      <c r="Z1066" s="39"/>
      <c r="AA1066" s="39"/>
      <c r="AB1066" s="152" t="s">
        <v>3165</v>
      </c>
    </row>
    <row r="1067" spans="1:28" ht="21.75" customHeight="1" x14ac:dyDescent="0.25">
      <c r="A1067" s="162" t="s">
        <v>30</v>
      </c>
      <c r="B1067" s="162" t="s">
        <v>31</v>
      </c>
      <c r="C1067" s="162">
        <v>6241</v>
      </c>
      <c r="D1067" s="39" t="s">
        <v>1456</v>
      </c>
      <c r="E1067" s="39" t="s">
        <v>1460</v>
      </c>
      <c r="F1067" s="128" t="s">
        <v>34</v>
      </c>
      <c r="G1067" s="39" t="s">
        <v>35</v>
      </c>
      <c r="H1067" s="39" t="str">
        <f t="shared" si="190"/>
        <v>6105AK124-6241-WTRP-0001</v>
      </c>
      <c r="I1067" s="39" t="str">
        <f t="shared" si="175"/>
        <v>Q24050972-03-6241-W-TRP-0001</v>
      </c>
      <c r="J1067" s="39"/>
      <c r="K1067" s="162" t="s">
        <v>1514</v>
      </c>
      <c r="L1067" s="39" t="s">
        <v>1478</v>
      </c>
      <c r="M1067" s="39" t="s">
        <v>1461</v>
      </c>
      <c r="N1067" s="33" t="str">
        <f t="shared" ref="N1067:N1130" si="191">K1067&amp;" - "&amp;L1067&amp;" - "&amp;M1067</f>
        <v>33/220 kV Solar PV Substation - Terrace, Roads and Access-ways for Solar PV Substation - Soil Classification and Nomination Deliverables</v>
      </c>
      <c r="O1067" s="134"/>
      <c r="P1067" s="134"/>
      <c r="Q1067" s="33" t="str">
        <f>IFERROR(VLOOKUP(PPE_PH1_CDDL[[#This Row],[RDMC Document Number]],[3]Docs!$B:$F,4,0),"No Placeholder Yet")</f>
        <v>RES - Reserved Placeholder</v>
      </c>
      <c r="R1067" s="33" t="str">
        <f>IFERROR(VLOOKUP(PPE_PH1_CDDL[[#This Row],[RDMC Document Number]],[3]Docs!$B:$F,5,0),"No Placeholder Yet")</f>
        <v>Pending</v>
      </c>
      <c r="S1067" s="137">
        <f t="shared" si="189"/>
        <v>0</v>
      </c>
      <c r="T1067" s="162" t="s">
        <v>1119</v>
      </c>
      <c r="U1067" s="162"/>
      <c r="V1067" s="178"/>
      <c r="W1067" s="39" t="s">
        <v>1515</v>
      </c>
      <c r="X1067" s="162" t="s">
        <v>1474</v>
      </c>
      <c r="Y1067" s="39"/>
      <c r="Z1067" s="39"/>
      <c r="AA1067" s="39"/>
      <c r="AB1067" s="152" t="s">
        <v>3165</v>
      </c>
    </row>
    <row r="1068" spans="1:28" ht="21.75" customHeight="1" x14ac:dyDescent="0.25">
      <c r="A1068" s="162" t="s">
        <v>30</v>
      </c>
      <c r="B1068" s="162" t="s">
        <v>31</v>
      </c>
      <c r="C1068" s="162">
        <v>6241</v>
      </c>
      <c r="D1068" s="162" t="s">
        <v>1456</v>
      </c>
      <c r="E1068" s="162" t="s">
        <v>1460</v>
      </c>
      <c r="F1068" s="174" t="s">
        <v>46</v>
      </c>
      <c r="G1068" s="162" t="s">
        <v>35</v>
      </c>
      <c r="H1068" s="39" t="str">
        <f t="shared" si="190"/>
        <v>6105AK124-6241-WTRP-0002</v>
      </c>
      <c r="I1068" s="39" t="str">
        <f t="shared" si="175"/>
        <v>Q24050972-03-6241-W-TRP-0002</v>
      </c>
      <c r="J1068" s="162"/>
      <c r="K1068" s="162" t="s">
        <v>1514</v>
      </c>
      <c r="L1068" s="162" t="s">
        <v>1478</v>
      </c>
      <c r="M1068" s="162" t="s">
        <v>1462</v>
      </c>
      <c r="N1068" s="33" t="str">
        <f t="shared" si="191"/>
        <v>33/220 kV Solar PV Substation - Terrace, Roads and Access-ways for Solar PV Substation - Soil Resistivity Testing Report</v>
      </c>
      <c r="O1068" s="175"/>
      <c r="P1068" s="175"/>
      <c r="Q1068" s="33" t="str">
        <f>IFERROR(VLOOKUP(PPE_PH1_CDDL[[#This Row],[RDMC Document Number]],[3]Docs!$B:$F,4,0),"No Placeholder Yet")</f>
        <v>RES - Reserved Placeholder</v>
      </c>
      <c r="R1068" s="33" t="str">
        <f>IFERROR(VLOOKUP(PPE_PH1_CDDL[[#This Row],[RDMC Document Number]],[3]Docs!$B:$F,5,0),"No Placeholder Yet")</f>
        <v>Pending</v>
      </c>
      <c r="S1068" s="137">
        <f t="shared" si="189"/>
        <v>0</v>
      </c>
      <c r="T1068" s="162" t="s">
        <v>1119</v>
      </c>
      <c r="U1068" s="162"/>
      <c r="V1068" s="178"/>
      <c r="W1068" s="39" t="s">
        <v>1515</v>
      </c>
      <c r="X1068" s="162" t="s">
        <v>1474</v>
      </c>
      <c r="Y1068" s="162"/>
      <c r="Z1068" s="162"/>
      <c r="AA1068" s="39"/>
      <c r="AB1068" s="152" t="s">
        <v>3165</v>
      </c>
    </row>
    <row r="1069" spans="1:28" ht="21.75" customHeight="1" x14ac:dyDescent="0.25">
      <c r="A1069" s="162" t="s">
        <v>30</v>
      </c>
      <c r="B1069" s="162" t="s">
        <v>31</v>
      </c>
      <c r="C1069" s="162">
        <v>6241</v>
      </c>
      <c r="D1069" s="39" t="s">
        <v>1456</v>
      </c>
      <c r="E1069" s="39" t="s">
        <v>1457</v>
      </c>
      <c r="F1069" s="128" t="s">
        <v>48</v>
      </c>
      <c r="G1069" s="39" t="s">
        <v>35</v>
      </c>
      <c r="H1069" s="39" t="str">
        <f t="shared" si="190"/>
        <v>6105AK124-6241-WELE-0003</v>
      </c>
      <c r="I1069" s="39" t="str">
        <f t="shared" si="175"/>
        <v>Q24050972-03-6241-W-ELE-0003</v>
      </c>
      <c r="J1069" s="39"/>
      <c r="K1069" s="162" t="s">
        <v>1514</v>
      </c>
      <c r="L1069" s="39" t="s">
        <v>1475</v>
      </c>
      <c r="M1069" s="39" t="s">
        <v>1458</v>
      </c>
      <c r="N1069" s="33" t="str">
        <f t="shared" si="191"/>
        <v>33/220 kV Solar PV Substation - Oil Collection Sump from Bunds for Solar PV Substation - Bulk Earth Works Design and Report</v>
      </c>
      <c r="O1069" s="134"/>
      <c r="P1069" s="134"/>
      <c r="Q1069" s="33" t="str">
        <f>IFERROR(VLOOKUP(PPE_PH1_CDDL[[#This Row],[RDMC Document Number]],[3]Docs!$B:$F,4,0),"No Placeholder Yet")</f>
        <v>RES - Reserved Placeholder</v>
      </c>
      <c r="R1069" s="33" t="str">
        <f>IFERROR(VLOOKUP(PPE_PH1_CDDL[[#This Row],[RDMC Document Number]],[3]Docs!$B:$F,5,0),"No Placeholder Yet")</f>
        <v>Pending</v>
      </c>
      <c r="S1069" s="137">
        <f t="shared" si="189"/>
        <v>0</v>
      </c>
      <c r="T1069" s="162" t="s">
        <v>1119</v>
      </c>
      <c r="U1069" s="162"/>
      <c r="V1069" s="178"/>
      <c r="W1069" s="162" t="s">
        <v>1513</v>
      </c>
      <c r="X1069" s="162" t="s">
        <v>1474</v>
      </c>
      <c r="Y1069" s="39"/>
      <c r="Z1069" s="39"/>
      <c r="AA1069" s="39"/>
      <c r="AB1069" s="152" t="s">
        <v>3165</v>
      </c>
    </row>
    <row r="1070" spans="1:28" ht="21.75" customHeight="1" x14ac:dyDescent="0.25">
      <c r="A1070" s="162" t="s">
        <v>30</v>
      </c>
      <c r="B1070" s="162" t="s">
        <v>31</v>
      </c>
      <c r="C1070" s="162">
        <v>6241</v>
      </c>
      <c r="D1070" s="162" t="s">
        <v>1456</v>
      </c>
      <c r="E1070" s="162" t="s">
        <v>321</v>
      </c>
      <c r="F1070" s="174" t="s">
        <v>46</v>
      </c>
      <c r="G1070" s="162" t="s">
        <v>35</v>
      </c>
      <c r="H1070" s="39" t="str">
        <f t="shared" si="190"/>
        <v>6105AK124-6241-WLAY-0002</v>
      </c>
      <c r="I1070" s="39" t="str">
        <f t="shared" si="175"/>
        <v>Q24050972-03-6241-W-LAY-0002</v>
      </c>
      <c r="J1070" s="162"/>
      <c r="K1070" s="162" t="s">
        <v>1514</v>
      </c>
      <c r="L1070" s="162" t="s">
        <v>1475</v>
      </c>
      <c r="M1070" s="162" t="s">
        <v>1459</v>
      </c>
      <c r="N1070" s="33" t="str">
        <f t="shared" si="191"/>
        <v>33/220 kV Solar PV Substation - Oil Collection Sump from Bunds for Solar PV Substation - Drainage, Run-off and Impoundment Design</v>
      </c>
      <c r="O1070" s="175"/>
      <c r="P1070" s="175"/>
      <c r="Q1070" s="33" t="str">
        <f>IFERROR(VLOOKUP(PPE_PH1_CDDL[[#This Row],[RDMC Document Number]],[3]Docs!$B:$F,4,0),"No Placeholder Yet")</f>
        <v>RES - Reserved Placeholder</v>
      </c>
      <c r="R1070" s="33" t="str">
        <f>IFERROR(VLOOKUP(PPE_PH1_CDDL[[#This Row],[RDMC Document Number]],[3]Docs!$B:$F,5,0),"No Placeholder Yet")</f>
        <v>Pending</v>
      </c>
      <c r="S1070" s="137">
        <f t="shared" si="189"/>
        <v>0</v>
      </c>
      <c r="T1070" s="162" t="s">
        <v>1119</v>
      </c>
      <c r="U1070" s="162"/>
      <c r="V1070" s="178"/>
      <c r="W1070" s="162" t="s">
        <v>1513</v>
      </c>
      <c r="X1070" s="162" t="s">
        <v>1474</v>
      </c>
      <c r="Y1070" s="162"/>
      <c r="Z1070" s="162"/>
      <c r="AA1070" s="39"/>
      <c r="AB1070" s="152" t="s">
        <v>3165</v>
      </c>
    </row>
    <row r="1071" spans="1:28" ht="21.75" customHeight="1" x14ac:dyDescent="0.25">
      <c r="A1071" s="162" t="s">
        <v>30</v>
      </c>
      <c r="B1071" s="162" t="s">
        <v>31</v>
      </c>
      <c r="C1071" s="162" t="s">
        <v>1516</v>
      </c>
      <c r="D1071" s="162" t="s">
        <v>32</v>
      </c>
      <c r="E1071" s="162" t="s">
        <v>394</v>
      </c>
      <c r="F1071" s="174" t="s">
        <v>34</v>
      </c>
      <c r="G1071" s="162" t="s">
        <v>35</v>
      </c>
      <c r="H1071" s="39" t="str">
        <f t="shared" si="190"/>
        <v>6105AK124-6212-BPHL-0001</v>
      </c>
      <c r="I1071" s="39" t="str">
        <f t="shared" si="175"/>
        <v>Q24050972-03-6212-B-PHL-0001</v>
      </c>
      <c r="J1071" s="162"/>
      <c r="K1071" s="162" t="s">
        <v>1517</v>
      </c>
      <c r="L1071" s="162" t="s">
        <v>1518</v>
      </c>
      <c r="M1071" s="162" t="s">
        <v>1258</v>
      </c>
      <c r="N1071" s="33" t="str">
        <f t="shared" si="191"/>
        <v>Power Station 1 - Wartsila Project Package - Control Philosophy</v>
      </c>
      <c r="O1071" s="175"/>
      <c r="P1071" s="175"/>
      <c r="Q1071" s="33" t="str">
        <f>IFERROR(VLOOKUP(PPE_PH1_CDDL[[#This Row],[RDMC Document Number]],[3]Docs!$B:$F,4,0),"No Placeholder Yet")</f>
        <v>RES - Reserved Placeholder</v>
      </c>
      <c r="R1071" s="33" t="str">
        <f>IFERROR(VLOOKUP(PPE_PH1_CDDL[[#This Row],[RDMC Document Number]],[3]Docs!$B:$F,5,0),"No Placeholder Yet")</f>
        <v>Pending</v>
      </c>
      <c r="S1071" s="137">
        <f t="shared" ref="S1071" si="192">IF(AND(O1071&lt;&gt;"",P1071&lt;&gt;"",R1071="Approved"),100%,
 IF(AND(O1071&lt;&gt;"",P1071&lt;&gt;""),66.67%,
 IF(O1071&lt;&gt;"",33.33%,
 0)))</f>
        <v>0</v>
      </c>
      <c r="T1071" s="162" t="s">
        <v>1119</v>
      </c>
      <c r="U1071" s="162"/>
      <c r="V1071" s="178"/>
      <c r="W1071" s="162" t="s">
        <v>1518</v>
      </c>
      <c r="X1071" s="162" t="s">
        <v>1258</v>
      </c>
      <c r="Y1071" s="162"/>
      <c r="Z1071" s="162"/>
      <c r="AA1071" s="39"/>
      <c r="AB1071" s="152" t="s">
        <v>3165</v>
      </c>
    </row>
    <row r="1072" spans="1:28" ht="21.75" customHeight="1" x14ac:dyDescent="0.25">
      <c r="A1072" s="162" t="s">
        <v>30</v>
      </c>
      <c r="B1072" s="162" t="s">
        <v>31</v>
      </c>
      <c r="C1072" s="162" t="s">
        <v>1516</v>
      </c>
      <c r="D1072" s="39" t="s">
        <v>32</v>
      </c>
      <c r="E1072" s="39" t="s">
        <v>394</v>
      </c>
      <c r="F1072" s="128" t="s">
        <v>46</v>
      </c>
      <c r="G1072" s="39" t="s">
        <v>35</v>
      </c>
      <c r="H1072" s="39" t="str">
        <f t="shared" si="190"/>
        <v>6105AK124-6212-BPHL-0002</v>
      </c>
      <c r="I1072" s="39" t="str">
        <f t="shared" si="175"/>
        <v>Q24050972-03-6212-B-PHL-0002</v>
      </c>
      <c r="J1072" s="39"/>
      <c r="K1072" s="39" t="s">
        <v>1517</v>
      </c>
      <c r="L1072" s="39" t="s">
        <v>1518</v>
      </c>
      <c r="M1072" s="39" t="s">
        <v>1260</v>
      </c>
      <c r="N1072" s="33" t="str">
        <f t="shared" si="191"/>
        <v>Power Station 1 - Wartsila Project Package - Synchronization Philosophy</v>
      </c>
      <c r="O1072" s="134"/>
      <c r="P1072" s="134"/>
      <c r="Q1072" s="33" t="str">
        <f>IFERROR(VLOOKUP(PPE_PH1_CDDL[[#This Row],[RDMC Document Number]],[3]Docs!$B:$F,4,0),"No Placeholder Yet")</f>
        <v>RES - Reserved Placeholder</v>
      </c>
      <c r="R1072" s="33" t="str">
        <f>IFERROR(VLOOKUP(PPE_PH1_CDDL[[#This Row],[RDMC Document Number]],[3]Docs!$B:$F,5,0),"No Placeholder Yet")</f>
        <v>Pending</v>
      </c>
      <c r="S1072" s="137">
        <f t="shared" ref="S1072:S1075" si="193">IF(AND(O1072&lt;&gt;"",P1072&lt;&gt;"",R1072="Approved"),100%,
 IF(AND(O1072&lt;&gt;"",P1072&lt;&gt;""),66.67%,
 IF(O1072&lt;&gt;"",33.33%,
 0)))</f>
        <v>0</v>
      </c>
      <c r="T1072" s="162" t="s">
        <v>1119</v>
      </c>
      <c r="U1072" s="162"/>
      <c r="V1072" s="178"/>
      <c r="W1072" s="39" t="s">
        <v>1518</v>
      </c>
      <c r="X1072" s="39" t="s">
        <v>1260</v>
      </c>
      <c r="Y1072" s="39"/>
      <c r="Z1072" s="39"/>
      <c r="AA1072" s="39"/>
      <c r="AB1072" s="152" t="s">
        <v>3165</v>
      </c>
    </row>
    <row r="1073" spans="1:28" ht="21.75" customHeight="1" x14ac:dyDescent="0.25">
      <c r="A1073" s="162" t="s">
        <v>30</v>
      </c>
      <c r="B1073" s="162" t="s">
        <v>31</v>
      </c>
      <c r="C1073" s="162" t="s">
        <v>1516</v>
      </c>
      <c r="D1073" s="39" t="s">
        <v>32</v>
      </c>
      <c r="E1073" s="39" t="s">
        <v>394</v>
      </c>
      <c r="F1073" s="128" t="s">
        <v>48</v>
      </c>
      <c r="G1073" s="39" t="s">
        <v>35</v>
      </c>
      <c r="H1073" s="39" t="str">
        <f t="shared" si="190"/>
        <v>6105AK124-6212-BPHL-0003</v>
      </c>
      <c r="I1073" s="39" t="str">
        <f t="shared" si="175"/>
        <v>Q24050972-03-6212-B-PHL-0003</v>
      </c>
      <c r="J1073" s="39"/>
      <c r="K1073" s="39" t="s">
        <v>1517</v>
      </c>
      <c r="L1073" s="39" t="s">
        <v>1519</v>
      </c>
      <c r="M1073" s="39" t="s">
        <v>1258</v>
      </c>
      <c r="N1073" s="33" t="str">
        <f t="shared" si="191"/>
        <v>Power Station 1 - 33kV Wartsila Sub Station SR Protection Relays  - Control Philosophy</v>
      </c>
      <c r="O1073" s="134"/>
      <c r="P1073" s="134"/>
      <c r="Q1073" s="33" t="str">
        <f>IFERROR(VLOOKUP(PPE_PH1_CDDL[[#This Row],[RDMC Document Number]],[3]Docs!$B:$F,4,0),"No Placeholder Yet")</f>
        <v>RES - Reserved Placeholder</v>
      </c>
      <c r="R1073" s="33" t="str">
        <f>IFERROR(VLOOKUP(PPE_PH1_CDDL[[#This Row],[RDMC Document Number]],[3]Docs!$B:$F,5,0),"No Placeholder Yet")</f>
        <v>Pending</v>
      </c>
      <c r="S1073" s="137">
        <f t="shared" si="193"/>
        <v>0</v>
      </c>
      <c r="T1073" s="162" t="s">
        <v>1119</v>
      </c>
      <c r="U1073" s="162"/>
      <c r="V1073" s="178"/>
      <c r="W1073" s="39" t="s">
        <v>1519</v>
      </c>
      <c r="X1073" s="39" t="s">
        <v>1258</v>
      </c>
      <c r="Y1073" s="39"/>
      <c r="Z1073" s="39"/>
      <c r="AA1073" s="39"/>
      <c r="AB1073" s="152" t="s">
        <v>3165</v>
      </c>
    </row>
    <row r="1074" spans="1:28" ht="21.75" customHeight="1" x14ac:dyDescent="0.25">
      <c r="A1074" s="162" t="s">
        <v>30</v>
      </c>
      <c r="B1074" s="162" t="s">
        <v>31</v>
      </c>
      <c r="C1074" s="162" t="s">
        <v>1516</v>
      </c>
      <c r="D1074" s="39" t="s">
        <v>32</v>
      </c>
      <c r="E1074" s="39" t="s">
        <v>394</v>
      </c>
      <c r="F1074" s="128" t="s">
        <v>50</v>
      </c>
      <c r="G1074" s="39" t="s">
        <v>35</v>
      </c>
      <c r="H1074" s="39" t="str">
        <f t="shared" si="190"/>
        <v>6105AK124-6212-BPHL-0004</v>
      </c>
      <c r="I1074" s="39" t="str">
        <f t="shared" si="175"/>
        <v>Q24050972-03-6212-B-PHL-0004</v>
      </c>
      <c r="J1074" s="39"/>
      <c r="K1074" s="39" t="s">
        <v>1517</v>
      </c>
      <c r="L1074" s="39" t="s">
        <v>1519</v>
      </c>
      <c r="M1074" s="39" t="s">
        <v>1260</v>
      </c>
      <c r="N1074" s="33" t="str">
        <f t="shared" si="191"/>
        <v>Power Station 1 - 33kV Wartsila Sub Station SR Protection Relays  - Synchronization Philosophy</v>
      </c>
      <c r="O1074" s="134"/>
      <c r="P1074" s="134"/>
      <c r="Q1074" s="33" t="str">
        <f>IFERROR(VLOOKUP(PPE_PH1_CDDL[[#This Row],[RDMC Document Number]],[3]Docs!$B:$F,4,0),"No Placeholder Yet")</f>
        <v>RES - Reserved Placeholder</v>
      </c>
      <c r="R1074" s="33" t="str">
        <f>IFERROR(VLOOKUP(PPE_PH1_CDDL[[#This Row],[RDMC Document Number]],[3]Docs!$B:$F,5,0),"No Placeholder Yet")</f>
        <v>Pending</v>
      </c>
      <c r="S1074" s="137">
        <f t="shared" si="193"/>
        <v>0</v>
      </c>
      <c r="T1074" s="162" t="s">
        <v>1119</v>
      </c>
      <c r="U1074" s="162"/>
      <c r="V1074" s="178"/>
      <c r="W1074" s="39" t="s">
        <v>1519</v>
      </c>
      <c r="X1074" s="39" t="s">
        <v>1260</v>
      </c>
      <c r="Y1074" s="39"/>
      <c r="Z1074" s="39"/>
      <c r="AA1074" s="39"/>
      <c r="AB1074" s="152" t="s">
        <v>3165</v>
      </c>
    </row>
    <row r="1075" spans="1:28" ht="21.75" customHeight="1" x14ac:dyDescent="0.25">
      <c r="A1075" s="162" t="s">
        <v>30</v>
      </c>
      <c r="B1075" s="162" t="s">
        <v>31</v>
      </c>
      <c r="C1075" s="162" t="s">
        <v>1516</v>
      </c>
      <c r="D1075" s="162" t="s">
        <v>32</v>
      </c>
      <c r="E1075" s="162" t="s">
        <v>394</v>
      </c>
      <c r="F1075" s="174" t="s">
        <v>101</v>
      </c>
      <c r="G1075" s="162" t="s">
        <v>35</v>
      </c>
      <c r="H1075" s="39" t="str">
        <f t="shared" si="190"/>
        <v>6105AK124-6212-BPHL-0005</v>
      </c>
      <c r="I1075" s="39" t="str">
        <f t="shared" si="175"/>
        <v>Q24050972-03-6212-B-PHL-0005</v>
      </c>
      <c r="J1075" s="162"/>
      <c r="K1075" s="162" t="s">
        <v>1517</v>
      </c>
      <c r="L1075" s="162" t="s">
        <v>1519</v>
      </c>
      <c r="M1075" s="162" t="s">
        <v>1520</v>
      </c>
      <c r="N1075" s="33" t="str">
        <f t="shared" si="191"/>
        <v>Power Station 1 - 33kV Wartsila Sub Station SR Protection Relays  - Power Management System Philosophy</v>
      </c>
      <c r="O1075" s="175"/>
      <c r="P1075" s="175"/>
      <c r="Q1075" s="33" t="str">
        <f>IFERROR(VLOOKUP(PPE_PH1_CDDL[[#This Row],[RDMC Document Number]],[3]Docs!$B:$F,4,0),"No Placeholder Yet")</f>
        <v>RES - Reserved Placeholder</v>
      </c>
      <c r="R1075" s="33" t="str">
        <f>IFERROR(VLOOKUP(PPE_PH1_CDDL[[#This Row],[RDMC Document Number]],[3]Docs!$B:$F,5,0),"No Placeholder Yet")</f>
        <v>Pending</v>
      </c>
      <c r="S1075" s="137">
        <f t="shared" si="193"/>
        <v>0</v>
      </c>
      <c r="T1075" s="162" t="s">
        <v>1119</v>
      </c>
      <c r="U1075" s="162"/>
      <c r="V1075" s="178"/>
      <c r="W1075" s="162" t="s">
        <v>1519</v>
      </c>
      <c r="X1075" s="162" t="s">
        <v>1520</v>
      </c>
      <c r="Y1075" s="162"/>
      <c r="Z1075" s="162"/>
      <c r="AA1075" s="39"/>
      <c r="AB1075" s="152" t="s">
        <v>3165</v>
      </c>
    </row>
    <row r="1076" spans="1:28" ht="21.75" customHeight="1" x14ac:dyDescent="0.25">
      <c r="A1076" s="162" t="s">
        <v>30</v>
      </c>
      <c r="B1076" s="162" t="s">
        <v>31</v>
      </c>
      <c r="C1076" s="162" t="s">
        <v>1516</v>
      </c>
      <c r="D1076" s="162" t="s">
        <v>32</v>
      </c>
      <c r="E1076" s="162" t="s">
        <v>73</v>
      </c>
      <c r="F1076" s="174" t="s">
        <v>34</v>
      </c>
      <c r="G1076" s="162" t="s">
        <v>35</v>
      </c>
      <c r="H1076" s="39" t="str">
        <f t="shared" si="190"/>
        <v>6105AK124-6212-BDBD-0001</v>
      </c>
      <c r="I1076" s="39" t="str">
        <f t="shared" si="175"/>
        <v>Q24050972-03-6212-B-DBD-0001</v>
      </c>
      <c r="J1076" s="162"/>
      <c r="K1076" s="162" t="s">
        <v>1517</v>
      </c>
      <c r="L1076" s="162" t="s">
        <v>1518</v>
      </c>
      <c r="M1076" s="162" t="s">
        <v>1263</v>
      </c>
      <c r="N1076" s="33" t="str">
        <f t="shared" si="191"/>
        <v>Power Station 1 - Wartsila Project Package - Design Criteria / Basis of Design</v>
      </c>
      <c r="O1076" s="175"/>
      <c r="P1076" s="175"/>
      <c r="Q1076" s="33" t="str">
        <f>IFERROR(VLOOKUP(PPE_PH1_CDDL[[#This Row],[RDMC Document Number]],[3]Docs!$B:$F,4,0),"No Placeholder Yet")</f>
        <v>RES - Reserved Placeholder</v>
      </c>
      <c r="R1076" s="33" t="str">
        <f>IFERROR(VLOOKUP(PPE_PH1_CDDL[[#This Row],[RDMC Document Number]],[3]Docs!$B:$F,5,0),"No Placeholder Yet")</f>
        <v>Pending</v>
      </c>
      <c r="S1076" s="137">
        <f t="shared" ref="S1076" si="194">IF(AND(O1076&lt;&gt;"",P1076&lt;&gt;"",R1076="Approved"),100%,
 IF(AND(O1076&lt;&gt;"",P1076&lt;&gt;""),66.67%,
 IF(O1076&lt;&gt;"",33.33%,
 0)))</f>
        <v>0</v>
      </c>
      <c r="T1076" s="162" t="s">
        <v>1119</v>
      </c>
      <c r="U1076" s="162"/>
      <c r="V1076" s="178"/>
      <c r="W1076" s="162" t="s">
        <v>1518</v>
      </c>
      <c r="X1076" s="162" t="s">
        <v>1263</v>
      </c>
      <c r="Y1076" s="162"/>
      <c r="Z1076" s="162"/>
      <c r="AA1076" s="39"/>
      <c r="AB1076" s="152" t="s">
        <v>3165</v>
      </c>
    </row>
    <row r="1077" spans="1:28" ht="21.75" customHeight="1" x14ac:dyDescent="0.25">
      <c r="A1077" s="162" t="s">
        <v>30</v>
      </c>
      <c r="B1077" s="162" t="s">
        <v>31</v>
      </c>
      <c r="C1077" s="162" t="s">
        <v>1516</v>
      </c>
      <c r="D1077" s="162" t="s">
        <v>32</v>
      </c>
      <c r="E1077" s="39" t="s">
        <v>700</v>
      </c>
      <c r="F1077" s="128" t="s">
        <v>34</v>
      </c>
      <c r="G1077" s="39" t="s">
        <v>35</v>
      </c>
      <c r="H1077" s="39" t="str">
        <f t="shared" si="190"/>
        <v>6105AK124-6212-BSTD-0001</v>
      </c>
      <c r="I1077" s="39" t="str">
        <f t="shared" si="175"/>
        <v>Q24050972-03-6212-B-STD-0001</v>
      </c>
      <c r="J1077" s="39"/>
      <c r="K1077" s="39" t="s">
        <v>1517</v>
      </c>
      <c r="L1077" s="39" t="s">
        <v>1518</v>
      </c>
      <c r="M1077" s="39" t="s">
        <v>1264</v>
      </c>
      <c r="N1077" s="33" t="str">
        <f t="shared" si="191"/>
        <v>Power Station 1 - Wartsila Project Package - System Detailed Engineering Design</v>
      </c>
      <c r="O1077" s="134"/>
      <c r="P1077" s="134"/>
      <c r="Q1077" s="33" t="str">
        <f>IFERROR(VLOOKUP(PPE_PH1_CDDL[[#This Row],[RDMC Document Number]],[3]Docs!$B:$F,4,0),"No Placeholder Yet")</f>
        <v>RES - Reserved Placeholder</v>
      </c>
      <c r="R1077" s="33" t="str">
        <f>IFERROR(VLOOKUP(PPE_PH1_CDDL[[#This Row],[RDMC Document Number]],[3]Docs!$B:$F,5,0),"No Placeholder Yet")</f>
        <v>Pending</v>
      </c>
      <c r="S1077" s="137">
        <f t="shared" ref="S1077:S1080" si="195">IF(AND(O1077&lt;&gt;"",P1077&lt;&gt;"",R1077="Approved"),100%,
 IF(AND(O1077&lt;&gt;"",P1077&lt;&gt;""),66.67%,
 IF(O1077&lt;&gt;"",33.33%,
 0)))</f>
        <v>0</v>
      </c>
      <c r="T1077" s="162" t="s">
        <v>1119</v>
      </c>
      <c r="U1077" s="162"/>
      <c r="V1077" s="178"/>
      <c r="W1077" s="39" t="s">
        <v>1518</v>
      </c>
      <c r="X1077" s="39" t="s">
        <v>1264</v>
      </c>
      <c r="Y1077" s="39"/>
      <c r="Z1077" s="39"/>
      <c r="AA1077" s="39"/>
      <c r="AB1077" s="152" t="s">
        <v>3165</v>
      </c>
    </row>
    <row r="1078" spans="1:28" ht="21.75" customHeight="1" x14ac:dyDescent="0.25">
      <c r="A1078" s="162" t="s">
        <v>30</v>
      </c>
      <c r="B1078" s="162" t="s">
        <v>31</v>
      </c>
      <c r="C1078" s="162" t="s">
        <v>1516</v>
      </c>
      <c r="D1078" s="162" t="s">
        <v>32</v>
      </c>
      <c r="E1078" s="39" t="s">
        <v>700</v>
      </c>
      <c r="F1078" s="128" t="s">
        <v>46</v>
      </c>
      <c r="G1078" s="39" t="s">
        <v>35</v>
      </c>
      <c r="H1078" s="39" t="str">
        <f t="shared" si="190"/>
        <v>6105AK124-6212-BSTD-0002</v>
      </c>
      <c r="I1078" s="39" t="str">
        <f t="shared" si="175"/>
        <v>Q24050972-03-6212-B-STD-0002</v>
      </c>
      <c r="J1078" s="39"/>
      <c r="K1078" s="39" t="s">
        <v>1517</v>
      </c>
      <c r="L1078" s="39" t="s">
        <v>1521</v>
      </c>
      <c r="M1078" s="39" t="s">
        <v>1264</v>
      </c>
      <c r="N1078" s="33" t="str">
        <f t="shared" si="191"/>
        <v>Power Station 1 - 33kV Interconnect Cables between Wartsila and M-Intake Sub Station - System Detailed Engineering Design</v>
      </c>
      <c r="O1078" s="134"/>
      <c r="P1078" s="134"/>
      <c r="Q1078" s="33" t="str">
        <f>IFERROR(VLOOKUP(PPE_PH1_CDDL[[#This Row],[RDMC Document Number]],[3]Docs!$B:$F,4,0),"No Placeholder Yet")</f>
        <v>RES - Reserved Placeholder</v>
      </c>
      <c r="R1078" s="33" t="str">
        <f>IFERROR(VLOOKUP(PPE_PH1_CDDL[[#This Row],[RDMC Document Number]],[3]Docs!$B:$F,5,0),"No Placeholder Yet")</f>
        <v>Pending</v>
      </c>
      <c r="S1078" s="137">
        <f t="shared" si="195"/>
        <v>0</v>
      </c>
      <c r="T1078" s="162" t="s">
        <v>1119</v>
      </c>
      <c r="U1078" s="162"/>
      <c r="V1078" s="178"/>
      <c r="W1078" s="39" t="s">
        <v>1510</v>
      </c>
      <c r="X1078" s="39" t="s">
        <v>1522</v>
      </c>
      <c r="Y1078" s="39"/>
      <c r="Z1078" s="39"/>
      <c r="AA1078" s="39"/>
      <c r="AB1078" s="152" t="s">
        <v>3165</v>
      </c>
    </row>
    <row r="1079" spans="1:28" ht="21.75" customHeight="1" x14ac:dyDescent="0.25">
      <c r="A1079" s="162" t="s">
        <v>30</v>
      </c>
      <c r="B1079" s="162" t="s">
        <v>31</v>
      </c>
      <c r="C1079" s="162" t="s">
        <v>1516</v>
      </c>
      <c r="D1079" s="162" t="s">
        <v>32</v>
      </c>
      <c r="E1079" s="162" t="s">
        <v>1170</v>
      </c>
      <c r="F1079" s="174" t="s">
        <v>34</v>
      </c>
      <c r="G1079" s="162" t="s">
        <v>35</v>
      </c>
      <c r="H1079" s="39" t="str">
        <f t="shared" si="190"/>
        <v>6105AK124-6212-BSPC-0001</v>
      </c>
      <c r="I1079" s="39" t="str">
        <f t="shared" si="175"/>
        <v>Q24050972-03-6212-B-SPC-0001</v>
      </c>
      <c r="J1079" s="162"/>
      <c r="K1079" s="162" t="s">
        <v>1517</v>
      </c>
      <c r="L1079" s="162" t="s">
        <v>1518</v>
      </c>
      <c r="M1079" s="162" t="s">
        <v>1265</v>
      </c>
      <c r="N1079" s="33" t="str">
        <f t="shared" si="191"/>
        <v>Power Station 1 - Wartsila Project Package - Functional Design Specification</v>
      </c>
      <c r="O1079" s="175"/>
      <c r="P1079" s="175"/>
      <c r="Q1079" s="33" t="str">
        <f>IFERROR(VLOOKUP(PPE_PH1_CDDL[[#This Row],[RDMC Document Number]],[3]Docs!$B:$F,4,0),"No Placeholder Yet")</f>
        <v>RES - Reserved Placeholder</v>
      </c>
      <c r="R1079" s="33" t="str">
        <f>IFERROR(VLOOKUP(PPE_PH1_CDDL[[#This Row],[RDMC Document Number]],[3]Docs!$B:$F,5,0),"No Placeholder Yet")</f>
        <v>Pending</v>
      </c>
      <c r="S1079" s="137">
        <f t="shared" si="195"/>
        <v>0</v>
      </c>
      <c r="T1079" s="162" t="s">
        <v>1119</v>
      </c>
      <c r="U1079" s="162"/>
      <c r="V1079" s="178"/>
      <c r="W1079" s="162" t="s">
        <v>1518</v>
      </c>
      <c r="X1079" s="162" t="s">
        <v>1265</v>
      </c>
      <c r="Y1079" s="162"/>
      <c r="Z1079" s="162"/>
      <c r="AA1079" s="39"/>
      <c r="AB1079" s="152" t="s">
        <v>3165</v>
      </c>
    </row>
    <row r="1080" spans="1:28" ht="21.75" customHeight="1" x14ac:dyDescent="0.25">
      <c r="A1080" s="162" t="s">
        <v>30</v>
      </c>
      <c r="B1080" s="162" t="s">
        <v>31</v>
      </c>
      <c r="C1080" s="162" t="s">
        <v>1516</v>
      </c>
      <c r="D1080" s="162" t="s">
        <v>32</v>
      </c>
      <c r="E1080" s="162" t="s">
        <v>1170</v>
      </c>
      <c r="F1080" s="174" t="s">
        <v>46</v>
      </c>
      <c r="G1080" s="162" t="s">
        <v>35</v>
      </c>
      <c r="H1080" s="39" t="str">
        <f t="shared" si="190"/>
        <v>6105AK124-6212-BSPC-0002</v>
      </c>
      <c r="I1080" s="39" t="str">
        <f t="shared" si="175"/>
        <v>Q24050972-03-6212-B-SPC-0002</v>
      </c>
      <c r="J1080" s="162"/>
      <c r="K1080" s="162" t="s">
        <v>1517</v>
      </c>
      <c r="L1080" s="162" t="s">
        <v>1521</v>
      </c>
      <c r="M1080" s="162" t="s">
        <v>1265</v>
      </c>
      <c r="N1080" s="33" t="str">
        <f t="shared" si="191"/>
        <v>Power Station 1 - 33kV Interconnect Cables between Wartsila and M-Intake Sub Station - Functional Design Specification</v>
      </c>
      <c r="O1080" s="175"/>
      <c r="P1080" s="175"/>
      <c r="Q1080" s="33" t="str">
        <f>IFERROR(VLOOKUP(PPE_PH1_CDDL[[#This Row],[RDMC Document Number]],[3]Docs!$B:$F,4,0),"No Placeholder Yet")</f>
        <v>RES - Reserved Placeholder</v>
      </c>
      <c r="R1080" s="33" t="str">
        <f>IFERROR(VLOOKUP(PPE_PH1_CDDL[[#This Row],[RDMC Document Number]],[3]Docs!$B:$F,5,0),"No Placeholder Yet")</f>
        <v>Pending</v>
      </c>
      <c r="S1080" s="137">
        <f t="shared" si="195"/>
        <v>0</v>
      </c>
      <c r="T1080" s="162" t="s">
        <v>1119</v>
      </c>
      <c r="U1080" s="162"/>
      <c r="V1080" s="178"/>
      <c r="W1080" s="39" t="s">
        <v>1510</v>
      </c>
      <c r="X1080" s="39" t="s">
        <v>1522</v>
      </c>
      <c r="Y1080" s="162"/>
      <c r="Z1080" s="162"/>
      <c r="AA1080" s="39"/>
      <c r="AB1080" s="152" t="s">
        <v>3165</v>
      </c>
    </row>
    <row r="1081" spans="1:28" ht="21.75" customHeight="1" x14ac:dyDescent="0.25">
      <c r="A1081" s="162" t="s">
        <v>30</v>
      </c>
      <c r="B1081" s="162" t="s">
        <v>31</v>
      </c>
      <c r="C1081" s="162" t="s">
        <v>1516</v>
      </c>
      <c r="D1081" s="39" t="s">
        <v>1169</v>
      </c>
      <c r="E1081" s="39" t="s">
        <v>1279</v>
      </c>
      <c r="F1081" s="128" t="s">
        <v>34</v>
      </c>
      <c r="G1081" s="39" t="s">
        <v>35</v>
      </c>
      <c r="H1081" s="39" t="str">
        <f t="shared" si="190"/>
        <v>6105AK124-6212-CFND-0001</v>
      </c>
      <c r="I1081" s="39" t="str">
        <f t="shared" si="175"/>
        <v>Q24050972-03-6212-C-FND-0001</v>
      </c>
      <c r="J1081" s="39"/>
      <c r="K1081" s="39" t="s">
        <v>1517</v>
      </c>
      <c r="L1081" s="39" t="s">
        <v>1523</v>
      </c>
      <c r="M1081" s="39" t="s">
        <v>1281</v>
      </c>
      <c r="N1081" s="33" t="str">
        <f t="shared" si="191"/>
        <v>Power Station 1 - Wartsila Mobile Load Bank Cable Racks and Ducts - Civil Foundation Design</v>
      </c>
      <c r="O1081" s="134"/>
      <c r="P1081" s="134"/>
      <c r="Q1081" s="33" t="str">
        <f>IFERROR(VLOOKUP(PPE_PH1_CDDL[[#This Row],[RDMC Document Number]],[3]Docs!$B:$F,4,0),"No Placeholder Yet")</f>
        <v>RES - Reserved Placeholder</v>
      </c>
      <c r="R1081" s="33" t="str">
        <f>IFERROR(VLOOKUP(PPE_PH1_CDDL[[#This Row],[RDMC Document Number]],[3]Docs!$B:$F,5,0),"No Placeholder Yet")</f>
        <v>Pending</v>
      </c>
      <c r="S1081" s="137">
        <f t="shared" ref="S1081:S1082" si="196">IF(AND(O1081&lt;&gt;"",P1081&lt;&gt;"",R1081="Approved"),100%,
 IF(AND(O1081&lt;&gt;"",P1081&lt;&gt;""),66.67%,
 IF(O1081&lt;&gt;"",33.33%,
 0)))</f>
        <v>0</v>
      </c>
      <c r="T1081" s="162" t="s">
        <v>1119</v>
      </c>
      <c r="U1081" s="162"/>
      <c r="V1081" s="178"/>
      <c r="W1081" s="39" t="s">
        <v>1523</v>
      </c>
      <c r="X1081" s="39" t="s">
        <v>1281</v>
      </c>
      <c r="Y1081" s="39"/>
      <c r="Z1081" s="39"/>
      <c r="AA1081" s="39"/>
      <c r="AB1081" s="152" t="s">
        <v>3165</v>
      </c>
    </row>
    <row r="1082" spans="1:28" ht="21.75" customHeight="1" x14ac:dyDescent="0.25">
      <c r="A1082" s="162" t="s">
        <v>30</v>
      </c>
      <c r="B1082" s="162" t="s">
        <v>31</v>
      </c>
      <c r="C1082" s="162" t="s">
        <v>1516</v>
      </c>
      <c r="D1082" s="162" t="s">
        <v>1169</v>
      </c>
      <c r="E1082" s="162" t="s">
        <v>1279</v>
      </c>
      <c r="F1082" s="174" t="s">
        <v>46</v>
      </c>
      <c r="G1082" s="162" t="s">
        <v>35</v>
      </c>
      <c r="H1082" s="39" t="str">
        <f t="shared" si="190"/>
        <v>6105AK124-6212-CFND-0002</v>
      </c>
      <c r="I1082" s="39" t="str">
        <f t="shared" si="175"/>
        <v>Q24050972-03-6212-C-FND-0002</v>
      </c>
      <c r="J1082" s="162"/>
      <c r="K1082" s="162" t="s">
        <v>1517</v>
      </c>
      <c r="L1082" s="162" t="s">
        <v>1524</v>
      </c>
      <c r="M1082" s="162" t="s">
        <v>1281</v>
      </c>
      <c r="N1082" s="33" t="str">
        <f t="shared" si="191"/>
        <v>Power Station 1 - 33kV Interconnect Cable Racks and Ducts between Wartsila and M-Intake SS - Civil Foundation Design</v>
      </c>
      <c r="O1082" s="175"/>
      <c r="P1082" s="175"/>
      <c r="Q1082" s="33" t="str">
        <f>IFERROR(VLOOKUP(PPE_PH1_CDDL[[#This Row],[RDMC Document Number]],[3]Docs!$B:$F,4,0),"No Placeholder Yet")</f>
        <v>RES - Reserved Placeholder</v>
      </c>
      <c r="R1082" s="33" t="str">
        <f>IFERROR(VLOOKUP(PPE_PH1_CDDL[[#This Row],[RDMC Document Number]],[3]Docs!$B:$F,5,0),"No Placeholder Yet")</f>
        <v>Pending</v>
      </c>
      <c r="S1082" s="137">
        <f t="shared" si="196"/>
        <v>0</v>
      </c>
      <c r="T1082" s="162" t="s">
        <v>1119</v>
      </c>
      <c r="U1082" s="162"/>
      <c r="V1082" s="178"/>
      <c r="W1082" s="162" t="s">
        <v>1525</v>
      </c>
      <c r="X1082" s="162" t="s">
        <v>1526</v>
      </c>
      <c r="Y1082" s="162"/>
      <c r="Z1082" s="162"/>
      <c r="AA1082" s="39"/>
      <c r="AB1082" s="152" t="s">
        <v>3165</v>
      </c>
    </row>
    <row r="1083" spans="1:28" ht="21.75" customHeight="1" x14ac:dyDescent="0.25">
      <c r="A1083" s="162" t="s">
        <v>30</v>
      </c>
      <c r="B1083" s="162" t="s">
        <v>31</v>
      </c>
      <c r="C1083" s="162" t="s">
        <v>1516</v>
      </c>
      <c r="D1083" s="162" t="s">
        <v>1169</v>
      </c>
      <c r="E1083" s="39" t="s">
        <v>250</v>
      </c>
      <c r="F1083" s="128" t="s">
        <v>34</v>
      </c>
      <c r="G1083" s="39" t="s">
        <v>35</v>
      </c>
      <c r="H1083" s="39" t="str">
        <f t="shared" si="190"/>
        <v>6105AK124-6212-CGAD-0001</v>
      </c>
      <c r="I1083" s="39" t="str">
        <f t="shared" si="175"/>
        <v>Q24050972-03-6212-C-GAD-0001</v>
      </c>
      <c r="J1083" s="39"/>
      <c r="K1083" s="39" t="s">
        <v>1517</v>
      </c>
      <c r="L1083" s="39" t="s">
        <v>1527</v>
      </c>
      <c r="M1083" s="39" t="s">
        <v>1288</v>
      </c>
      <c r="N1083" s="33" t="str">
        <f t="shared" si="191"/>
        <v>Power Station 1 - Wartsila 11kV Mobile Load Bank Interconnect Cables - Buildings and Structures GA</v>
      </c>
      <c r="O1083" s="134"/>
      <c r="P1083" s="134"/>
      <c r="Q1083" s="33" t="str">
        <f>IFERROR(VLOOKUP(PPE_PH1_CDDL[[#This Row],[RDMC Document Number]],[3]Docs!$B:$F,4,0),"No Placeholder Yet")</f>
        <v>RES - Reserved Placeholder</v>
      </c>
      <c r="R1083" s="33" t="str">
        <f>IFERROR(VLOOKUP(PPE_PH1_CDDL[[#This Row],[RDMC Document Number]],[3]Docs!$B:$F,5,0),"No Placeholder Yet")</f>
        <v>Pending</v>
      </c>
      <c r="S1083" s="137">
        <f t="shared" ref="S1083:S1092" si="197">IF(AND(O1083&lt;&gt;"",P1083&lt;&gt;"",R1083="Approved"),100%,
 IF(AND(O1083&lt;&gt;"",P1083&lt;&gt;""),66.67%,
 IF(O1083&lt;&gt;"",33.33%,
 0)))</f>
        <v>0</v>
      </c>
      <c r="T1083" s="162" t="s">
        <v>1119</v>
      </c>
      <c r="U1083" s="162"/>
      <c r="V1083" s="178"/>
      <c r="W1083" s="39" t="s">
        <v>1527</v>
      </c>
      <c r="X1083" s="39" t="s">
        <v>1288</v>
      </c>
      <c r="Y1083" s="39"/>
      <c r="Z1083" s="39"/>
      <c r="AA1083" s="39"/>
      <c r="AB1083" s="152" t="s">
        <v>3165</v>
      </c>
    </row>
    <row r="1084" spans="1:28" ht="21.75" customHeight="1" x14ac:dyDescent="0.25">
      <c r="A1084" s="162" t="s">
        <v>30</v>
      </c>
      <c r="B1084" s="162" t="s">
        <v>31</v>
      </c>
      <c r="C1084" s="162" t="s">
        <v>1516</v>
      </c>
      <c r="D1084" s="162" t="s">
        <v>1169</v>
      </c>
      <c r="E1084" s="39" t="s">
        <v>250</v>
      </c>
      <c r="F1084" s="128" t="s">
        <v>46</v>
      </c>
      <c r="G1084" s="39" t="s">
        <v>35</v>
      </c>
      <c r="H1084" s="39" t="str">
        <f t="shared" si="190"/>
        <v>6105AK124-6212-CGAD-0002</v>
      </c>
      <c r="I1084" s="39" t="str">
        <f t="shared" si="175"/>
        <v>Q24050972-03-6212-C-GAD-0002</v>
      </c>
      <c r="J1084" s="39"/>
      <c r="K1084" s="39" t="s">
        <v>1517</v>
      </c>
      <c r="L1084" s="39" t="s">
        <v>1527</v>
      </c>
      <c r="M1084" s="39" t="s">
        <v>1290</v>
      </c>
      <c r="N1084" s="33" t="str">
        <f t="shared" si="191"/>
        <v>Power Station 1 - Wartsila 11kV Mobile Load Bank Interconnect Cables - Cables, OHL and Fibre Route GA</v>
      </c>
      <c r="O1084" s="134"/>
      <c r="P1084" s="134"/>
      <c r="Q1084" s="33" t="str">
        <f>IFERROR(VLOOKUP(PPE_PH1_CDDL[[#This Row],[RDMC Document Number]],[3]Docs!$B:$F,4,0),"No Placeholder Yet")</f>
        <v>RES - Reserved Placeholder</v>
      </c>
      <c r="R1084" s="33" t="str">
        <f>IFERROR(VLOOKUP(PPE_PH1_CDDL[[#This Row],[RDMC Document Number]],[3]Docs!$B:$F,5,0),"No Placeholder Yet")</f>
        <v>Pending</v>
      </c>
      <c r="S1084" s="137">
        <f t="shared" si="197"/>
        <v>0</v>
      </c>
      <c r="T1084" s="162" t="s">
        <v>1119</v>
      </c>
      <c r="U1084" s="162"/>
      <c r="V1084" s="178"/>
      <c r="W1084" s="39" t="s">
        <v>1527</v>
      </c>
      <c r="X1084" s="39" t="s">
        <v>1290</v>
      </c>
      <c r="Y1084" s="39"/>
      <c r="Z1084" s="39"/>
      <c r="AA1084" s="39"/>
      <c r="AB1084" s="152" t="s">
        <v>3165</v>
      </c>
    </row>
    <row r="1085" spans="1:28" ht="21.75" customHeight="1" x14ac:dyDescent="0.25">
      <c r="A1085" s="162" t="s">
        <v>30</v>
      </c>
      <c r="B1085" s="162" t="s">
        <v>31</v>
      </c>
      <c r="C1085" s="162" t="s">
        <v>1516</v>
      </c>
      <c r="D1085" s="162" t="s">
        <v>1169</v>
      </c>
      <c r="E1085" s="39" t="s">
        <v>250</v>
      </c>
      <c r="F1085" s="128" t="s">
        <v>48</v>
      </c>
      <c r="G1085" s="39" t="s">
        <v>35</v>
      </c>
      <c r="H1085" s="39" t="str">
        <f t="shared" si="190"/>
        <v>6105AK124-6212-CGAD-0003</v>
      </c>
      <c r="I1085" s="39" t="str">
        <f t="shared" si="175"/>
        <v>Q24050972-03-6212-C-GAD-0003</v>
      </c>
      <c r="J1085" s="39"/>
      <c r="K1085" s="39" t="s">
        <v>1517</v>
      </c>
      <c r="L1085" s="39" t="s">
        <v>1527</v>
      </c>
      <c r="M1085" s="39" t="s">
        <v>1293</v>
      </c>
      <c r="N1085" s="33" t="str">
        <f t="shared" si="191"/>
        <v>Power Station 1 - Wartsila 11kV Mobile Load Bank Interconnect Cables - Terrace Equipment GA</v>
      </c>
      <c r="O1085" s="134"/>
      <c r="P1085" s="134"/>
      <c r="Q1085" s="33" t="str">
        <f>IFERROR(VLOOKUP(PPE_PH1_CDDL[[#This Row],[RDMC Document Number]],[3]Docs!$B:$F,4,0),"No Placeholder Yet")</f>
        <v>RES - Reserved Placeholder</v>
      </c>
      <c r="R1085" s="33" t="str">
        <f>IFERROR(VLOOKUP(PPE_PH1_CDDL[[#This Row],[RDMC Document Number]],[3]Docs!$B:$F,5,0),"No Placeholder Yet")</f>
        <v>Pending</v>
      </c>
      <c r="S1085" s="137">
        <f t="shared" si="197"/>
        <v>0</v>
      </c>
      <c r="T1085" s="162" t="s">
        <v>1119</v>
      </c>
      <c r="U1085" s="162"/>
      <c r="V1085" s="178"/>
      <c r="W1085" s="39" t="s">
        <v>1527</v>
      </c>
      <c r="X1085" s="39" t="s">
        <v>1293</v>
      </c>
      <c r="Y1085" s="39"/>
      <c r="Z1085" s="39"/>
      <c r="AA1085" s="39"/>
      <c r="AB1085" s="152" t="s">
        <v>3165</v>
      </c>
    </row>
    <row r="1086" spans="1:28" ht="21.75" customHeight="1" x14ac:dyDescent="0.25">
      <c r="A1086" s="162" t="s">
        <v>30</v>
      </c>
      <c r="B1086" s="162" t="s">
        <v>31</v>
      </c>
      <c r="C1086" s="162" t="s">
        <v>1516</v>
      </c>
      <c r="D1086" s="162" t="s">
        <v>1169</v>
      </c>
      <c r="E1086" s="39" t="s">
        <v>250</v>
      </c>
      <c r="F1086" s="128" t="s">
        <v>50</v>
      </c>
      <c r="G1086" s="39" t="s">
        <v>35</v>
      </c>
      <c r="H1086" s="39" t="str">
        <f t="shared" si="190"/>
        <v>6105AK124-6212-CGAD-0004</v>
      </c>
      <c r="I1086" s="39" t="str">
        <f t="shared" si="175"/>
        <v>Q24050972-03-6212-C-GAD-0004</v>
      </c>
      <c r="J1086" s="39"/>
      <c r="K1086" s="39" t="s">
        <v>1517</v>
      </c>
      <c r="L1086" s="39" t="s">
        <v>1523</v>
      </c>
      <c r="M1086" s="39" t="s">
        <v>1288</v>
      </c>
      <c r="N1086" s="33" t="str">
        <f t="shared" si="191"/>
        <v>Power Station 1 - Wartsila Mobile Load Bank Cable Racks and Ducts - Buildings and Structures GA</v>
      </c>
      <c r="O1086" s="134"/>
      <c r="P1086" s="134"/>
      <c r="Q1086" s="33" t="str">
        <f>IFERROR(VLOOKUP(PPE_PH1_CDDL[[#This Row],[RDMC Document Number]],[3]Docs!$B:$F,4,0),"No Placeholder Yet")</f>
        <v>RES - Reserved Placeholder</v>
      </c>
      <c r="R1086" s="33" t="str">
        <f>IFERROR(VLOOKUP(PPE_PH1_CDDL[[#This Row],[RDMC Document Number]],[3]Docs!$B:$F,5,0),"No Placeholder Yet")</f>
        <v>Pending</v>
      </c>
      <c r="S1086" s="137">
        <f t="shared" si="197"/>
        <v>0</v>
      </c>
      <c r="T1086" s="162" t="s">
        <v>1119</v>
      </c>
      <c r="U1086" s="162"/>
      <c r="V1086" s="178"/>
      <c r="W1086" s="39" t="s">
        <v>1523</v>
      </c>
      <c r="X1086" s="39" t="s">
        <v>1288</v>
      </c>
      <c r="Y1086" s="39"/>
      <c r="Z1086" s="39"/>
      <c r="AA1086" s="39"/>
      <c r="AB1086" s="152" t="s">
        <v>3165</v>
      </c>
    </row>
    <row r="1087" spans="1:28" ht="21.75" customHeight="1" x14ac:dyDescent="0.25">
      <c r="A1087" s="162" t="s">
        <v>30</v>
      </c>
      <c r="B1087" s="162" t="s">
        <v>31</v>
      </c>
      <c r="C1087" s="162" t="s">
        <v>1516</v>
      </c>
      <c r="D1087" s="162" t="s">
        <v>1169</v>
      </c>
      <c r="E1087" s="39" t="s">
        <v>250</v>
      </c>
      <c r="F1087" s="128" t="s">
        <v>101</v>
      </c>
      <c r="G1087" s="39" t="s">
        <v>35</v>
      </c>
      <c r="H1087" s="39" t="str">
        <f t="shared" si="190"/>
        <v>6105AK124-6212-CGAD-0005</v>
      </c>
      <c r="I1087" s="39" t="str">
        <f t="shared" ref="I1087:I1150" si="198">"Q24050972"&amp;"-"&amp;"03"&amp;"-"&amp;C1087&amp;"-"&amp;D1087&amp;"-"&amp;E1087&amp;"-"&amp;F1087</f>
        <v>Q24050972-03-6212-C-GAD-0005</v>
      </c>
      <c r="J1087" s="39"/>
      <c r="K1087" s="39" t="s">
        <v>1517</v>
      </c>
      <c r="L1087" s="39" t="s">
        <v>1523</v>
      </c>
      <c r="M1087" s="39" t="s">
        <v>1290</v>
      </c>
      <c r="N1087" s="33" t="str">
        <f t="shared" si="191"/>
        <v>Power Station 1 - Wartsila Mobile Load Bank Cable Racks and Ducts - Cables, OHL and Fibre Route GA</v>
      </c>
      <c r="O1087" s="134"/>
      <c r="P1087" s="134"/>
      <c r="Q1087" s="33" t="str">
        <f>IFERROR(VLOOKUP(PPE_PH1_CDDL[[#This Row],[RDMC Document Number]],[3]Docs!$B:$F,4,0),"No Placeholder Yet")</f>
        <v>RES - Reserved Placeholder</v>
      </c>
      <c r="R1087" s="33" t="str">
        <f>IFERROR(VLOOKUP(PPE_PH1_CDDL[[#This Row],[RDMC Document Number]],[3]Docs!$B:$F,5,0),"No Placeholder Yet")</f>
        <v>Pending</v>
      </c>
      <c r="S1087" s="137">
        <f t="shared" si="197"/>
        <v>0</v>
      </c>
      <c r="T1087" s="162" t="s">
        <v>1119</v>
      </c>
      <c r="U1087" s="162"/>
      <c r="V1087" s="178"/>
      <c r="W1087" s="39" t="s">
        <v>1523</v>
      </c>
      <c r="X1087" s="39" t="s">
        <v>1290</v>
      </c>
      <c r="Y1087" s="39"/>
      <c r="Z1087" s="39"/>
      <c r="AA1087" s="39"/>
      <c r="AB1087" s="152" t="s">
        <v>3165</v>
      </c>
    </row>
    <row r="1088" spans="1:28" ht="21.75" customHeight="1" x14ac:dyDescent="0.25">
      <c r="A1088" s="162" t="s">
        <v>30</v>
      </c>
      <c r="B1088" s="162" t="s">
        <v>31</v>
      </c>
      <c r="C1088" s="162" t="s">
        <v>1516</v>
      </c>
      <c r="D1088" s="162" t="s">
        <v>1169</v>
      </c>
      <c r="E1088" s="39" t="s">
        <v>250</v>
      </c>
      <c r="F1088" s="128" t="s">
        <v>161</v>
      </c>
      <c r="G1088" s="39" t="s">
        <v>35</v>
      </c>
      <c r="H1088" s="39" t="str">
        <f t="shared" si="190"/>
        <v>6105AK124-6212-CGAD-0006</v>
      </c>
      <c r="I1088" s="39" t="str">
        <f t="shared" si="198"/>
        <v>Q24050972-03-6212-C-GAD-0006</v>
      </c>
      <c r="J1088" s="39"/>
      <c r="K1088" s="39" t="s">
        <v>1517</v>
      </c>
      <c r="L1088" s="39" t="s">
        <v>1523</v>
      </c>
      <c r="M1088" s="39" t="s">
        <v>1293</v>
      </c>
      <c r="N1088" s="33" t="str">
        <f t="shared" si="191"/>
        <v>Power Station 1 - Wartsila Mobile Load Bank Cable Racks and Ducts - Terrace Equipment GA</v>
      </c>
      <c r="O1088" s="134"/>
      <c r="P1088" s="134"/>
      <c r="Q1088" s="33" t="str">
        <f>IFERROR(VLOOKUP(PPE_PH1_CDDL[[#This Row],[RDMC Document Number]],[3]Docs!$B:$F,4,0),"No Placeholder Yet")</f>
        <v>RES - Reserved Placeholder</v>
      </c>
      <c r="R1088" s="33" t="str">
        <f>IFERROR(VLOOKUP(PPE_PH1_CDDL[[#This Row],[RDMC Document Number]],[3]Docs!$B:$F,5,0),"No Placeholder Yet")</f>
        <v>Pending</v>
      </c>
      <c r="S1088" s="137">
        <f t="shared" si="197"/>
        <v>0</v>
      </c>
      <c r="T1088" s="162" t="s">
        <v>1119</v>
      </c>
      <c r="U1088" s="162"/>
      <c r="V1088" s="178"/>
      <c r="W1088" s="39" t="s">
        <v>1523</v>
      </c>
      <c r="X1088" s="39" t="s">
        <v>1293</v>
      </c>
      <c r="Y1088" s="39"/>
      <c r="Z1088" s="39"/>
      <c r="AA1088" s="39"/>
      <c r="AB1088" s="152" t="s">
        <v>3165</v>
      </c>
    </row>
    <row r="1089" spans="1:28" ht="21.75" customHeight="1" x14ac:dyDescent="0.25">
      <c r="A1089" s="162" t="s">
        <v>30</v>
      </c>
      <c r="B1089" s="162" t="s">
        <v>31</v>
      </c>
      <c r="C1089" s="162" t="s">
        <v>1516</v>
      </c>
      <c r="D1089" s="162" t="s">
        <v>1169</v>
      </c>
      <c r="E1089" s="39" t="s">
        <v>250</v>
      </c>
      <c r="F1089" s="128" t="s">
        <v>170</v>
      </c>
      <c r="G1089" s="39" t="s">
        <v>35</v>
      </c>
      <c r="H1089" s="39" t="str">
        <f t="shared" si="190"/>
        <v>6105AK124-6212-CGAD-0007</v>
      </c>
      <c r="I1089" s="39" t="str">
        <f t="shared" si="198"/>
        <v>Q24050972-03-6212-C-GAD-0007</v>
      </c>
      <c r="J1089" s="39"/>
      <c r="K1089" s="39" t="s">
        <v>1517</v>
      </c>
      <c r="L1089" s="39" t="s">
        <v>1523</v>
      </c>
      <c r="M1089" s="39" t="s">
        <v>1303</v>
      </c>
      <c r="N1089" s="33" t="str">
        <f t="shared" si="191"/>
        <v>Power Station 1 - Wartsila Mobile Load Bank Cable Racks and Ducts - Roads, Pathways, Offloading Areas and Fences GA</v>
      </c>
      <c r="O1089" s="134"/>
      <c r="P1089" s="134"/>
      <c r="Q1089" s="33" t="str">
        <f>IFERROR(VLOOKUP(PPE_PH1_CDDL[[#This Row],[RDMC Document Number]],[3]Docs!$B:$F,4,0),"No Placeholder Yet")</f>
        <v>RES - Reserved Placeholder</v>
      </c>
      <c r="R1089" s="33" t="str">
        <f>IFERROR(VLOOKUP(PPE_PH1_CDDL[[#This Row],[RDMC Document Number]],[3]Docs!$B:$F,5,0),"No Placeholder Yet")</f>
        <v>Pending</v>
      </c>
      <c r="S1089" s="137">
        <f t="shared" si="197"/>
        <v>0</v>
      </c>
      <c r="T1089" s="162" t="s">
        <v>1119</v>
      </c>
      <c r="U1089" s="162"/>
      <c r="V1089" s="178"/>
      <c r="W1089" s="39" t="s">
        <v>1523</v>
      </c>
      <c r="X1089" s="162" t="s">
        <v>1303</v>
      </c>
      <c r="Y1089" s="39"/>
      <c r="Z1089" s="39"/>
      <c r="AA1089" s="39"/>
      <c r="AB1089" s="152" t="s">
        <v>3165</v>
      </c>
    </row>
    <row r="1090" spans="1:28" ht="21.75" customHeight="1" x14ac:dyDescent="0.25">
      <c r="A1090" s="162" t="s">
        <v>30</v>
      </c>
      <c r="B1090" s="162" t="s">
        <v>31</v>
      </c>
      <c r="C1090" s="162" t="s">
        <v>1516</v>
      </c>
      <c r="D1090" s="162" t="s">
        <v>1169</v>
      </c>
      <c r="E1090" s="39" t="s">
        <v>250</v>
      </c>
      <c r="F1090" s="128" t="s">
        <v>108</v>
      </c>
      <c r="G1090" s="39" t="s">
        <v>35</v>
      </c>
      <c r="H1090" s="39" t="str">
        <f t="shared" si="190"/>
        <v>6105AK124-6212-CGAD-0008</v>
      </c>
      <c r="I1090" s="39" t="str">
        <f t="shared" si="198"/>
        <v>Q24050972-03-6212-C-GAD-0008</v>
      </c>
      <c r="J1090" s="39"/>
      <c r="K1090" s="39" t="s">
        <v>1517</v>
      </c>
      <c r="L1090" s="39" t="s">
        <v>1528</v>
      </c>
      <c r="M1090" s="39" t="s">
        <v>1288</v>
      </c>
      <c r="N1090" s="33" t="str">
        <f t="shared" si="191"/>
        <v>Power Station 1 - Wartsila Mobile Load Bank Earthing Connection Points - Buildings and Structures GA</v>
      </c>
      <c r="O1090" s="134"/>
      <c r="P1090" s="134"/>
      <c r="Q1090" s="33" t="str">
        <f>IFERROR(VLOOKUP(PPE_PH1_CDDL[[#This Row],[RDMC Document Number]],[3]Docs!$B:$F,4,0),"No Placeholder Yet")</f>
        <v>RES - Reserved Placeholder</v>
      </c>
      <c r="R1090" s="33" t="str">
        <f>IFERROR(VLOOKUP(PPE_PH1_CDDL[[#This Row],[RDMC Document Number]],[3]Docs!$B:$F,5,0),"No Placeholder Yet")</f>
        <v>Pending</v>
      </c>
      <c r="S1090" s="137">
        <f t="shared" si="197"/>
        <v>0</v>
      </c>
      <c r="T1090" s="162" t="s">
        <v>1119</v>
      </c>
      <c r="U1090" s="162"/>
      <c r="V1090" s="178"/>
      <c r="W1090" s="39" t="s">
        <v>1528</v>
      </c>
      <c r="X1090" s="162" t="s">
        <v>1288</v>
      </c>
      <c r="Y1090" s="39"/>
      <c r="Z1090" s="39"/>
      <c r="AA1090" s="39"/>
      <c r="AB1090" s="152" t="s">
        <v>3165</v>
      </c>
    </row>
    <row r="1091" spans="1:28" ht="21.75" customHeight="1" x14ac:dyDescent="0.25">
      <c r="A1091" s="162" t="s">
        <v>30</v>
      </c>
      <c r="B1091" s="162" t="s">
        <v>31</v>
      </c>
      <c r="C1091" s="162" t="s">
        <v>1516</v>
      </c>
      <c r="D1091" s="162" t="s">
        <v>1169</v>
      </c>
      <c r="E1091" s="39" t="s">
        <v>250</v>
      </c>
      <c r="F1091" s="128" t="s">
        <v>173</v>
      </c>
      <c r="G1091" s="39" t="s">
        <v>35</v>
      </c>
      <c r="H1091" s="39" t="str">
        <f t="shared" si="190"/>
        <v>6105AK124-6212-CGAD-0009</v>
      </c>
      <c r="I1091" s="39" t="str">
        <f t="shared" si="198"/>
        <v>Q24050972-03-6212-C-GAD-0009</v>
      </c>
      <c r="J1091" s="39"/>
      <c r="K1091" s="39" t="s">
        <v>1517</v>
      </c>
      <c r="L1091" s="39" t="s">
        <v>1528</v>
      </c>
      <c r="M1091" s="39" t="s">
        <v>1290</v>
      </c>
      <c r="N1091" s="33" t="str">
        <f t="shared" si="191"/>
        <v>Power Station 1 - Wartsila Mobile Load Bank Earthing Connection Points - Cables, OHL and Fibre Route GA</v>
      </c>
      <c r="O1091" s="134"/>
      <c r="P1091" s="134"/>
      <c r="Q1091" s="33" t="str">
        <f>IFERROR(VLOOKUP(PPE_PH1_CDDL[[#This Row],[RDMC Document Number]],[3]Docs!$B:$F,4,0),"No Placeholder Yet")</f>
        <v>RES - Reserved Placeholder</v>
      </c>
      <c r="R1091" s="33" t="str">
        <f>IFERROR(VLOOKUP(PPE_PH1_CDDL[[#This Row],[RDMC Document Number]],[3]Docs!$B:$F,5,0),"No Placeholder Yet")</f>
        <v>Pending</v>
      </c>
      <c r="S1091" s="137">
        <f t="shared" si="197"/>
        <v>0</v>
      </c>
      <c r="T1091" s="162" t="s">
        <v>1119</v>
      </c>
      <c r="U1091" s="162"/>
      <c r="V1091" s="178"/>
      <c r="W1091" s="39" t="s">
        <v>1528</v>
      </c>
      <c r="X1091" s="162" t="s">
        <v>1290</v>
      </c>
      <c r="Y1091" s="39"/>
      <c r="Z1091" s="39"/>
      <c r="AA1091" s="39"/>
      <c r="AB1091" s="152" t="s">
        <v>3165</v>
      </c>
    </row>
    <row r="1092" spans="1:28" ht="21.75" customHeight="1" x14ac:dyDescent="0.25">
      <c r="A1092" s="162" t="s">
        <v>30</v>
      </c>
      <c r="B1092" s="162" t="s">
        <v>31</v>
      </c>
      <c r="C1092" s="162" t="s">
        <v>1516</v>
      </c>
      <c r="D1092" s="162" t="s">
        <v>1169</v>
      </c>
      <c r="E1092" s="162" t="s">
        <v>250</v>
      </c>
      <c r="F1092" s="174" t="s">
        <v>184</v>
      </c>
      <c r="G1092" s="162" t="s">
        <v>35</v>
      </c>
      <c r="H1092" s="39" t="str">
        <f t="shared" si="190"/>
        <v>6105AK124-6212-CGAD-0010</v>
      </c>
      <c r="I1092" s="39" t="str">
        <f t="shared" si="198"/>
        <v>Q24050972-03-6212-C-GAD-0010</v>
      </c>
      <c r="J1092" s="162"/>
      <c r="K1092" s="162" t="s">
        <v>1517</v>
      </c>
      <c r="L1092" s="162" t="s">
        <v>1528</v>
      </c>
      <c r="M1092" s="162" t="s">
        <v>1293</v>
      </c>
      <c r="N1092" s="33" t="str">
        <f t="shared" si="191"/>
        <v>Power Station 1 - Wartsila Mobile Load Bank Earthing Connection Points - Terrace Equipment GA</v>
      </c>
      <c r="O1092" s="175"/>
      <c r="P1092" s="175"/>
      <c r="Q1092" s="33" t="str">
        <f>IFERROR(VLOOKUP(PPE_PH1_CDDL[[#This Row],[RDMC Document Number]],[3]Docs!$B:$F,4,0),"No Placeholder Yet")</f>
        <v>RES - Reserved Placeholder</v>
      </c>
      <c r="R1092" s="33" t="str">
        <f>IFERROR(VLOOKUP(PPE_PH1_CDDL[[#This Row],[RDMC Document Number]],[3]Docs!$B:$F,5,0),"No Placeholder Yet")</f>
        <v>Pending</v>
      </c>
      <c r="S1092" s="137">
        <f t="shared" si="197"/>
        <v>0</v>
      </c>
      <c r="T1092" s="162" t="s">
        <v>1119</v>
      </c>
      <c r="U1092" s="162"/>
      <c r="V1092" s="178"/>
      <c r="W1092" s="162" t="s">
        <v>1528</v>
      </c>
      <c r="X1092" s="162" t="s">
        <v>1293</v>
      </c>
      <c r="Y1092" s="162"/>
      <c r="Z1092" s="162"/>
      <c r="AA1092" s="39"/>
      <c r="AB1092" s="152" t="s">
        <v>3165</v>
      </c>
    </row>
    <row r="1093" spans="1:28" ht="21.75" customHeight="1" x14ac:dyDescent="0.25">
      <c r="A1093" s="162" t="s">
        <v>30</v>
      </c>
      <c r="B1093" s="162" t="s">
        <v>31</v>
      </c>
      <c r="C1093" s="162" t="s">
        <v>1516</v>
      </c>
      <c r="D1093" s="162" t="s">
        <v>1169</v>
      </c>
      <c r="E1093" s="162" t="s">
        <v>250</v>
      </c>
      <c r="F1093" s="128" t="s">
        <v>187</v>
      </c>
      <c r="G1093" s="39" t="s">
        <v>35</v>
      </c>
      <c r="H1093" s="39" t="str">
        <f t="shared" si="190"/>
        <v>6105AK124-6212-CGAD-0011</v>
      </c>
      <c r="I1093" s="39" t="str">
        <f t="shared" si="198"/>
        <v>Q24050972-03-6212-C-GAD-0011</v>
      </c>
      <c r="J1093" s="39"/>
      <c r="K1093" s="39" t="s">
        <v>1517</v>
      </c>
      <c r="L1093" s="39" t="s">
        <v>1521</v>
      </c>
      <c r="M1093" s="39" t="s">
        <v>1290</v>
      </c>
      <c r="N1093" s="33" t="str">
        <f t="shared" si="191"/>
        <v>Power Station 1 - 33kV Interconnect Cables between Wartsila and M-Intake Sub Station - Cables, OHL and Fibre Route GA</v>
      </c>
      <c r="O1093" s="134"/>
      <c r="P1093" s="134"/>
      <c r="Q1093" s="33" t="str">
        <f>IFERROR(VLOOKUP(PPE_PH1_CDDL[[#This Row],[RDMC Document Number]],[3]Docs!$B:$F,4,0),"No Placeholder Yet")</f>
        <v>RES - Reserved Placeholder</v>
      </c>
      <c r="R1093" s="33" t="str">
        <f>IFERROR(VLOOKUP(PPE_PH1_CDDL[[#This Row],[RDMC Document Number]],[3]Docs!$B:$F,5,0),"No Placeholder Yet")</f>
        <v>Pending</v>
      </c>
      <c r="S1093" s="137">
        <f t="shared" ref="S1093:S1099" si="199">IF(AND(O1093&lt;&gt;"",P1093&lt;&gt;"",R1093="Approved"),100%,
 IF(AND(O1093&lt;&gt;"",P1093&lt;&gt;""),66.67%,
 IF(O1093&lt;&gt;"",33.33%,
 0)))</f>
        <v>0</v>
      </c>
      <c r="T1093" s="162" t="s">
        <v>1119</v>
      </c>
      <c r="U1093" s="162"/>
      <c r="V1093" s="178"/>
      <c r="W1093" s="39" t="s">
        <v>1510</v>
      </c>
      <c r="X1093" s="39" t="s">
        <v>1529</v>
      </c>
      <c r="Y1093" s="39"/>
      <c r="Z1093" s="39"/>
      <c r="AA1093" s="39"/>
      <c r="AB1093" s="152" t="s">
        <v>3165</v>
      </c>
    </row>
    <row r="1094" spans="1:28" ht="21.75" customHeight="1" x14ac:dyDescent="0.25">
      <c r="A1094" s="162" t="s">
        <v>30</v>
      </c>
      <c r="B1094" s="162" t="s">
        <v>31</v>
      </c>
      <c r="C1094" s="162" t="s">
        <v>1516</v>
      </c>
      <c r="D1094" s="162" t="s">
        <v>1169</v>
      </c>
      <c r="E1094" s="162" t="s">
        <v>250</v>
      </c>
      <c r="F1094" s="128" t="s">
        <v>213</v>
      </c>
      <c r="G1094" s="39" t="s">
        <v>35</v>
      </c>
      <c r="H1094" s="39" t="str">
        <f t="shared" si="190"/>
        <v>6105AK124-6212-CGAD-0012</v>
      </c>
      <c r="I1094" s="39" t="str">
        <f t="shared" si="198"/>
        <v>Q24050972-03-6212-C-GAD-0012</v>
      </c>
      <c r="J1094" s="39"/>
      <c r="K1094" s="39" t="s">
        <v>1517</v>
      </c>
      <c r="L1094" s="39" t="s">
        <v>1521</v>
      </c>
      <c r="M1094" s="39" t="s">
        <v>1293</v>
      </c>
      <c r="N1094" s="33" t="str">
        <f t="shared" si="191"/>
        <v>Power Station 1 - 33kV Interconnect Cables between Wartsila and M-Intake Sub Station - Terrace Equipment GA</v>
      </c>
      <c r="O1094" s="134"/>
      <c r="P1094" s="134"/>
      <c r="Q1094" s="33" t="str">
        <f>IFERROR(VLOOKUP(PPE_PH1_CDDL[[#This Row],[RDMC Document Number]],[3]Docs!$B:$F,4,0),"No Placeholder Yet")</f>
        <v>RES - Reserved Placeholder</v>
      </c>
      <c r="R1094" s="33" t="str">
        <f>IFERROR(VLOOKUP(PPE_PH1_CDDL[[#This Row],[RDMC Document Number]],[3]Docs!$B:$F,5,0),"No Placeholder Yet")</f>
        <v>Pending</v>
      </c>
      <c r="S1094" s="137">
        <f t="shared" si="199"/>
        <v>0</v>
      </c>
      <c r="T1094" s="162" t="s">
        <v>1119</v>
      </c>
      <c r="U1094" s="162"/>
      <c r="V1094" s="178"/>
      <c r="W1094" s="39" t="s">
        <v>1510</v>
      </c>
      <c r="X1094" s="39" t="s">
        <v>1529</v>
      </c>
      <c r="Y1094" s="39"/>
      <c r="Z1094" s="39"/>
      <c r="AA1094" s="39"/>
      <c r="AB1094" s="152" t="s">
        <v>3165</v>
      </c>
    </row>
    <row r="1095" spans="1:28" ht="21.75" customHeight="1" x14ac:dyDescent="0.25">
      <c r="A1095" s="162" t="s">
        <v>30</v>
      </c>
      <c r="B1095" s="162" t="s">
        <v>31</v>
      </c>
      <c r="C1095" s="162" t="s">
        <v>1516</v>
      </c>
      <c r="D1095" s="162" t="s">
        <v>1169</v>
      </c>
      <c r="E1095" s="162" t="s">
        <v>250</v>
      </c>
      <c r="F1095" s="128" t="s">
        <v>215</v>
      </c>
      <c r="G1095" s="39" t="s">
        <v>35</v>
      </c>
      <c r="H1095" s="39" t="str">
        <f t="shared" si="190"/>
        <v>6105AK124-6212-CGAD-0013</v>
      </c>
      <c r="I1095" s="39" t="str">
        <f t="shared" si="198"/>
        <v>Q24050972-03-6212-C-GAD-0013</v>
      </c>
      <c r="J1095" s="39"/>
      <c r="K1095" s="39" t="s">
        <v>1517</v>
      </c>
      <c r="L1095" s="39" t="s">
        <v>1521</v>
      </c>
      <c r="M1095" s="39" t="s">
        <v>1296</v>
      </c>
      <c r="N1095" s="33" t="str">
        <f t="shared" si="191"/>
        <v>Power Station 1 - 33kV Interconnect Cables between Wartsila and M-Intake Sub Station - Laydown Areas and Temp Buildings GA</v>
      </c>
      <c r="O1095" s="134"/>
      <c r="P1095" s="134"/>
      <c r="Q1095" s="33" t="str">
        <f>IFERROR(VLOOKUP(PPE_PH1_CDDL[[#This Row],[RDMC Document Number]],[3]Docs!$B:$F,4,0),"No Placeholder Yet")</f>
        <v>RES - Reserved Placeholder</v>
      </c>
      <c r="R1095" s="33" t="str">
        <f>IFERROR(VLOOKUP(PPE_PH1_CDDL[[#This Row],[RDMC Document Number]],[3]Docs!$B:$F,5,0),"No Placeholder Yet")</f>
        <v>Pending</v>
      </c>
      <c r="S1095" s="137">
        <f t="shared" si="199"/>
        <v>0</v>
      </c>
      <c r="T1095" s="162" t="s">
        <v>1119</v>
      </c>
      <c r="U1095" s="162"/>
      <c r="V1095" s="178"/>
      <c r="W1095" s="39" t="s">
        <v>1510</v>
      </c>
      <c r="X1095" s="39" t="s">
        <v>1529</v>
      </c>
      <c r="Y1095" s="39"/>
      <c r="Z1095" s="39"/>
      <c r="AA1095" s="39"/>
      <c r="AB1095" s="152" t="s">
        <v>3165</v>
      </c>
    </row>
    <row r="1096" spans="1:28" ht="21.75" customHeight="1" x14ac:dyDescent="0.25">
      <c r="A1096" s="162" t="s">
        <v>30</v>
      </c>
      <c r="B1096" s="162" t="s">
        <v>31</v>
      </c>
      <c r="C1096" s="162" t="s">
        <v>1516</v>
      </c>
      <c r="D1096" s="162" t="s">
        <v>1169</v>
      </c>
      <c r="E1096" s="162" t="s">
        <v>250</v>
      </c>
      <c r="F1096" s="128" t="s">
        <v>217</v>
      </c>
      <c r="G1096" s="39" t="s">
        <v>35</v>
      </c>
      <c r="H1096" s="39" t="str">
        <f t="shared" si="190"/>
        <v>6105AK124-6212-CGAD-0014</v>
      </c>
      <c r="I1096" s="39" t="str">
        <f t="shared" si="198"/>
        <v>Q24050972-03-6212-C-GAD-0014</v>
      </c>
      <c r="J1096" s="39"/>
      <c r="K1096" s="39" t="s">
        <v>1517</v>
      </c>
      <c r="L1096" s="39" t="s">
        <v>1524</v>
      </c>
      <c r="M1096" s="39" t="s">
        <v>1288</v>
      </c>
      <c r="N1096" s="33" t="str">
        <f t="shared" si="191"/>
        <v>Power Station 1 - 33kV Interconnect Cable Racks and Ducts between Wartsila and M-Intake SS - Buildings and Structures GA</v>
      </c>
      <c r="O1096" s="134"/>
      <c r="P1096" s="134"/>
      <c r="Q1096" s="33" t="str">
        <f>IFERROR(VLOOKUP(PPE_PH1_CDDL[[#This Row],[RDMC Document Number]],[3]Docs!$B:$F,4,0),"No Placeholder Yet")</f>
        <v>RES - Reserved Placeholder</v>
      </c>
      <c r="R1096" s="33" t="str">
        <f>IFERROR(VLOOKUP(PPE_PH1_CDDL[[#This Row],[RDMC Document Number]],[3]Docs!$B:$F,5,0),"No Placeholder Yet")</f>
        <v>Pending</v>
      </c>
      <c r="S1096" s="137">
        <f t="shared" si="199"/>
        <v>0</v>
      </c>
      <c r="T1096" s="162" t="s">
        <v>1119</v>
      </c>
      <c r="U1096" s="162"/>
      <c r="V1096" s="178"/>
      <c r="W1096" s="39" t="s">
        <v>1525</v>
      </c>
      <c r="X1096" s="39" t="s">
        <v>1526</v>
      </c>
      <c r="Y1096" s="39"/>
      <c r="Z1096" s="39"/>
      <c r="AA1096" s="39"/>
      <c r="AB1096" s="152" t="s">
        <v>3165</v>
      </c>
    </row>
    <row r="1097" spans="1:28" ht="21.75" customHeight="1" x14ac:dyDescent="0.25">
      <c r="A1097" s="162" t="s">
        <v>30</v>
      </c>
      <c r="B1097" s="162" t="s">
        <v>31</v>
      </c>
      <c r="C1097" s="162" t="s">
        <v>1516</v>
      </c>
      <c r="D1097" s="162" t="s">
        <v>1169</v>
      </c>
      <c r="E1097" s="162" t="s">
        <v>250</v>
      </c>
      <c r="F1097" s="128" t="s">
        <v>219</v>
      </c>
      <c r="G1097" s="39" t="s">
        <v>35</v>
      </c>
      <c r="H1097" s="39" t="str">
        <f t="shared" si="190"/>
        <v>6105AK124-6212-CGAD-0015</v>
      </c>
      <c r="I1097" s="39" t="str">
        <f t="shared" si="198"/>
        <v>Q24050972-03-6212-C-GAD-0015</v>
      </c>
      <c r="J1097" s="39"/>
      <c r="K1097" s="39" t="s">
        <v>1517</v>
      </c>
      <c r="L1097" s="39" t="s">
        <v>1524</v>
      </c>
      <c r="M1097" s="39" t="s">
        <v>1290</v>
      </c>
      <c r="N1097" s="33" t="str">
        <f t="shared" si="191"/>
        <v>Power Station 1 - 33kV Interconnect Cable Racks and Ducts between Wartsila and M-Intake SS - Cables, OHL and Fibre Route GA</v>
      </c>
      <c r="O1097" s="134"/>
      <c r="P1097" s="134"/>
      <c r="Q1097" s="33" t="str">
        <f>IFERROR(VLOOKUP(PPE_PH1_CDDL[[#This Row],[RDMC Document Number]],[3]Docs!$B:$F,4,0),"No Placeholder Yet")</f>
        <v>RES - Reserved Placeholder</v>
      </c>
      <c r="R1097" s="33" t="str">
        <f>IFERROR(VLOOKUP(PPE_PH1_CDDL[[#This Row],[RDMC Document Number]],[3]Docs!$B:$F,5,0),"No Placeholder Yet")</f>
        <v>Pending</v>
      </c>
      <c r="S1097" s="137">
        <f t="shared" si="199"/>
        <v>0</v>
      </c>
      <c r="T1097" s="162" t="s">
        <v>1119</v>
      </c>
      <c r="U1097" s="162"/>
      <c r="V1097" s="178"/>
      <c r="W1097" s="39" t="s">
        <v>1525</v>
      </c>
      <c r="X1097" s="39" t="s">
        <v>1526</v>
      </c>
      <c r="Y1097" s="39"/>
      <c r="Z1097" s="39"/>
      <c r="AA1097" s="39"/>
      <c r="AB1097" s="152" t="s">
        <v>3165</v>
      </c>
    </row>
    <row r="1098" spans="1:28" ht="21.75" customHeight="1" x14ac:dyDescent="0.25">
      <c r="A1098" s="162" t="s">
        <v>30</v>
      </c>
      <c r="B1098" s="162" t="s">
        <v>31</v>
      </c>
      <c r="C1098" s="162" t="s">
        <v>1516</v>
      </c>
      <c r="D1098" s="162" t="s">
        <v>1169</v>
      </c>
      <c r="E1098" s="162" t="s">
        <v>250</v>
      </c>
      <c r="F1098" s="128" t="s">
        <v>88</v>
      </c>
      <c r="G1098" s="39" t="s">
        <v>35</v>
      </c>
      <c r="H1098" s="39" t="str">
        <f t="shared" si="190"/>
        <v>6105AK124-6212-CGAD-0016</v>
      </c>
      <c r="I1098" s="39" t="str">
        <f t="shared" si="198"/>
        <v>Q24050972-03-6212-C-GAD-0016</v>
      </c>
      <c r="J1098" s="39"/>
      <c r="K1098" s="39" t="s">
        <v>1517</v>
      </c>
      <c r="L1098" s="39" t="s">
        <v>1524</v>
      </c>
      <c r="M1098" s="39" t="s">
        <v>1293</v>
      </c>
      <c r="N1098" s="33" t="str">
        <f t="shared" si="191"/>
        <v>Power Station 1 - 33kV Interconnect Cable Racks and Ducts between Wartsila and M-Intake SS - Terrace Equipment GA</v>
      </c>
      <c r="O1098" s="134"/>
      <c r="P1098" s="134"/>
      <c r="Q1098" s="33" t="str">
        <f>IFERROR(VLOOKUP(PPE_PH1_CDDL[[#This Row],[RDMC Document Number]],[3]Docs!$B:$F,4,0),"No Placeholder Yet")</f>
        <v>RES - Reserved Placeholder</v>
      </c>
      <c r="R1098" s="33" t="str">
        <f>IFERROR(VLOOKUP(PPE_PH1_CDDL[[#This Row],[RDMC Document Number]],[3]Docs!$B:$F,5,0),"No Placeholder Yet")</f>
        <v>Pending</v>
      </c>
      <c r="S1098" s="137">
        <f t="shared" si="199"/>
        <v>0</v>
      </c>
      <c r="T1098" s="162" t="s">
        <v>1119</v>
      </c>
      <c r="U1098" s="162"/>
      <c r="V1098" s="178"/>
      <c r="W1098" s="39" t="s">
        <v>1525</v>
      </c>
      <c r="X1098" s="39" t="s">
        <v>1526</v>
      </c>
      <c r="Y1098" s="39"/>
      <c r="Z1098" s="39"/>
      <c r="AA1098" s="39"/>
      <c r="AB1098" s="152" t="s">
        <v>3165</v>
      </c>
    </row>
    <row r="1099" spans="1:28" ht="21.75" customHeight="1" x14ac:dyDescent="0.25">
      <c r="A1099" s="162" t="s">
        <v>30</v>
      </c>
      <c r="B1099" s="162" t="s">
        <v>31</v>
      </c>
      <c r="C1099" s="162" t="s">
        <v>1516</v>
      </c>
      <c r="D1099" s="162" t="s">
        <v>1169</v>
      </c>
      <c r="E1099" s="162" t="s">
        <v>250</v>
      </c>
      <c r="F1099" s="174" t="s">
        <v>143</v>
      </c>
      <c r="G1099" s="162" t="s">
        <v>35</v>
      </c>
      <c r="H1099" s="39" t="str">
        <f t="shared" si="190"/>
        <v>6105AK124-6212-CGAD-0017</v>
      </c>
      <c r="I1099" s="39" t="str">
        <f t="shared" si="198"/>
        <v>Q24050972-03-6212-C-GAD-0017</v>
      </c>
      <c r="J1099" s="162"/>
      <c r="K1099" s="162" t="s">
        <v>1517</v>
      </c>
      <c r="L1099" s="162" t="s">
        <v>1524</v>
      </c>
      <c r="M1099" s="162" t="s">
        <v>1303</v>
      </c>
      <c r="N1099" s="33" t="str">
        <f t="shared" si="191"/>
        <v>Power Station 1 - 33kV Interconnect Cable Racks and Ducts between Wartsila and M-Intake SS - Roads, Pathways, Offloading Areas and Fences GA</v>
      </c>
      <c r="O1099" s="175"/>
      <c r="P1099" s="175"/>
      <c r="Q1099" s="33" t="str">
        <f>IFERROR(VLOOKUP(PPE_PH1_CDDL[[#This Row],[RDMC Document Number]],[3]Docs!$B:$F,4,0),"No Placeholder Yet")</f>
        <v>RES - Reserved Placeholder</v>
      </c>
      <c r="R1099" s="33" t="str">
        <f>IFERROR(VLOOKUP(PPE_PH1_CDDL[[#This Row],[RDMC Document Number]],[3]Docs!$B:$F,5,0),"No Placeholder Yet")</f>
        <v>Pending</v>
      </c>
      <c r="S1099" s="137">
        <f t="shared" si="199"/>
        <v>0</v>
      </c>
      <c r="T1099" s="162" t="s">
        <v>1119</v>
      </c>
      <c r="U1099" s="162"/>
      <c r="V1099" s="178"/>
      <c r="W1099" s="39" t="s">
        <v>1525</v>
      </c>
      <c r="X1099" s="39" t="s">
        <v>1526</v>
      </c>
      <c r="Y1099" s="162"/>
      <c r="Z1099" s="162"/>
      <c r="AA1099" s="39"/>
      <c r="AB1099" s="152" t="s">
        <v>3165</v>
      </c>
    </row>
    <row r="1100" spans="1:28" ht="21.75" customHeight="1" x14ac:dyDescent="0.25">
      <c r="A1100" s="162" t="s">
        <v>30</v>
      </c>
      <c r="B1100" s="162" t="s">
        <v>31</v>
      </c>
      <c r="C1100" s="162" t="s">
        <v>1516</v>
      </c>
      <c r="D1100" s="162" t="s">
        <v>1169</v>
      </c>
      <c r="E1100" s="39" t="s">
        <v>1328</v>
      </c>
      <c r="F1100" s="128" t="s">
        <v>34</v>
      </c>
      <c r="G1100" s="39" t="s">
        <v>35</v>
      </c>
      <c r="H1100" s="39" t="str">
        <f t="shared" si="190"/>
        <v>6105AK124-6212-CMDL-0001</v>
      </c>
      <c r="I1100" s="39" t="str">
        <f t="shared" si="198"/>
        <v>Q24050972-03-6212-C-MDL-0001</v>
      </c>
      <c r="J1100" s="39"/>
      <c r="K1100" s="39" t="s">
        <v>1517</v>
      </c>
      <c r="L1100" s="39" t="s">
        <v>1523</v>
      </c>
      <c r="M1100" s="39" t="s">
        <v>1329</v>
      </c>
      <c r="N1100" s="33" t="str">
        <f t="shared" si="191"/>
        <v>Power Station 1 - Wartsila Mobile Load Bank Cable Racks and Ducts - 3D Designs and Drawings</v>
      </c>
      <c r="O1100" s="134"/>
      <c r="P1100" s="134"/>
      <c r="Q1100" s="33" t="str">
        <f>IFERROR(VLOOKUP(PPE_PH1_CDDL[[#This Row],[RDMC Document Number]],[3]Docs!$B:$F,4,0),"No Placeholder Yet")</f>
        <v>RES - Reserved Placeholder</v>
      </c>
      <c r="R1100" s="33" t="str">
        <f>IFERROR(VLOOKUP(PPE_PH1_CDDL[[#This Row],[RDMC Document Number]],[3]Docs!$B:$F,5,0),"No Placeholder Yet")</f>
        <v>Pending</v>
      </c>
      <c r="S1100" s="137">
        <f t="shared" ref="S1100:S1103" si="200">IF(AND(O1100&lt;&gt;"",P1100&lt;&gt;"",R1100="Approved"),100%,
 IF(AND(O1100&lt;&gt;"",P1100&lt;&gt;""),66.67%,
 IF(O1100&lt;&gt;"",33.33%,
 0)))</f>
        <v>0</v>
      </c>
      <c r="T1100" s="162" t="s">
        <v>1119</v>
      </c>
      <c r="U1100" s="162"/>
      <c r="V1100" s="178"/>
      <c r="W1100" s="39" t="s">
        <v>1523</v>
      </c>
      <c r="X1100" s="39" t="s">
        <v>1329</v>
      </c>
      <c r="Y1100" s="39"/>
      <c r="Z1100" s="39"/>
      <c r="AA1100" s="39"/>
      <c r="AB1100" s="152" t="s">
        <v>3165</v>
      </c>
    </row>
    <row r="1101" spans="1:28" ht="21.75" customHeight="1" x14ac:dyDescent="0.25">
      <c r="A1101" s="162" t="s">
        <v>30</v>
      </c>
      <c r="B1101" s="162" t="s">
        <v>31</v>
      </c>
      <c r="C1101" s="162" t="s">
        <v>1516</v>
      </c>
      <c r="D1101" s="162" t="s">
        <v>1169</v>
      </c>
      <c r="E1101" s="39" t="s">
        <v>1328</v>
      </c>
      <c r="F1101" s="128" t="s">
        <v>46</v>
      </c>
      <c r="G1101" s="39" t="s">
        <v>35</v>
      </c>
      <c r="H1101" s="39" t="str">
        <f t="shared" si="190"/>
        <v>6105AK124-6212-CMDL-0002</v>
      </c>
      <c r="I1101" s="39" t="str">
        <f t="shared" si="198"/>
        <v>Q24050972-03-6212-C-MDL-0002</v>
      </c>
      <c r="J1101" s="39"/>
      <c r="K1101" s="39" t="s">
        <v>1517</v>
      </c>
      <c r="L1101" s="39" t="s">
        <v>1528</v>
      </c>
      <c r="M1101" s="39" t="s">
        <v>1329</v>
      </c>
      <c r="N1101" s="33" t="str">
        <f t="shared" si="191"/>
        <v>Power Station 1 - Wartsila Mobile Load Bank Earthing Connection Points - 3D Designs and Drawings</v>
      </c>
      <c r="O1101" s="134"/>
      <c r="P1101" s="134"/>
      <c r="Q1101" s="33" t="str">
        <f>IFERROR(VLOOKUP(PPE_PH1_CDDL[[#This Row],[RDMC Document Number]],[3]Docs!$B:$F,4,0),"No Placeholder Yet")</f>
        <v>RES - Reserved Placeholder</v>
      </c>
      <c r="R1101" s="33" t="str">
        <f>IFERROR(VLOOKUP(PPE_PH1_CDDL[[#This Row],[RDMC Document Number]],[3]Docs!$B:$F,5,0),"No Placeholder Yet")</f>
        <v>Pending</v>
      </c>
      <c r="S1101" s="137">
        <f t="shared" si="200"/>
        <v>0</v>
      </c>
      <c r="T1101" s="162" t="s">
        <v>1119</v>
      </c>
      <c r="U1101" s="162"/>
      <c r="V1101" s="178"/>
      <c r="W1101" s="39" t="s">
        <v>1528</v>
      </c>
      <c r="X1101" s="39" t="s">
        <v>1329</v>
      </c>
      <c r="Y1101" s="39"/>
      <c r="Z1101" s="39"/>
      <c r="AA1101" s="39"/>
      <c r="AB1101" s="152" t="s">
        <v>3165</v>
      </c>
    </row>
    <row r="1102" spans="1:28" ht="21.75" customHeight="1" x14ac:dyDescent="0.25">
      <c r="A1102" s="162" t="s">
        <v>30</v>
      </c>
      <c r="B1102" s="162" t="s">
        <v>31</v>
      </c>
      <c r="C1102" s="162" t="s">
        <v>1516</v>
      </c>
      <c r="D1102" s="162" t="s">
        <v>1169</v>
      </c>
      <c r="E1102" s="39" t="s">
        <v>1328</v>
      </c>
      <c r="F1102" s="128" t="s">
        <v>48</v>
      </c>
      <c r="G1102" s="39" t="s">
        <v>35</v>
      </c>
      <c r="H1102" s="39" t="str">
        <f t="shared" si="190"/>
        <v>6105AK124-6212-CMDL-0003</v>
      </c>
      <c r="I1102" s="39" t="str">
        <f t="shared" si="198"/>
        <v>Q24050972-03-6212-C-MDL-0003</v>
      </c>
      <c r="J1102" s="39"/>
      <c r="K1102" s="39" t="s">
        <v>1517</v>
      </c>
      <c r="L1102" s="39" t="s">
        <v>1521</v>
      </c>
      <c r="M1102" s="39" t="s">
        <v>1329</v>
      </c>
      <c r="N1102" s="33" t="str">
        <f t="shared" si="191"/>
        <v>Power Station 1 - 33kV Interconnect Cables between Wartsila and M-Intake Sub Station - 3D Designs and Drawings</v>
      </c>
      <c r="O1102" s="134"/>
      <c r="P1102" s="134"/>
      <c r="Q1102" s="33" t="str">
        <f>IFERROR(VLOOKUP(PPE_PH1_CDDL[[#This Row],[RDMC Document Number]],[3]Docs!$B:$F,4,0),"No Placeholder Yet")</f>
        <v>RES - Reserved Placeholder</v>
      </c>
      <c r="R1102" s="33" t="str">
        <f>IFERROR(VLOOKUP(PPE_PH1_CDDL[[#This Row],[RDMC Document Number]],[3]Docs!$B:$F,5,0),"No Placeholder Yet")</f>
        <v>Pending</v>
      </c>
      <c r="S1102" s="137">
        <f t="shared" si="200"/>
        <v>0</v>
      </c>
      <c r="T1102" s="162" t="s">
        <v>1119</v>
      </c>
      <c r="U1102" s="162"/>
      <c r="V1102" s="178"/>
      <c r="W1102" s="39" t="s">
        <v>1510</v>
      </c>
      <c r="X1102" s="39" t="s">
        <v>1529</v>
      </c>
      <c r="Y1102" s="39"/>
      <c r="Z1102" s="39"/>
      <c r="AA1102" s="39"/>
      <c r="AB1102" s="152" t="s">
        <v>3165</v>
      </c>
    </row>
    <row r="1103" spans="1:28" ht="21.75" customHeight="1" x14ac:dyDescent="0.25">
      <c r="A1103" s="162" t="s">
        <v>30</v>
      </c>
      <c r="B1103" s="162" t="s">
        <v>31</v>
      </c>
      <c r="C1103" s="162" t="s">
        <v>1516</v>
      </c>
      <c r="D1103" s="162" t="s">
        <v>1169</v>
      </c>
      <c r="E1103" s="162" t="s">
        <v>1328</v>
      </c>
      <c r="F1103" s="174" t="s">
        <v>50</v>
      </c>
      <c r="G1103" s="162" t="s">
        <v>35</v>
      </c>
      <c r="H1103" s="39" t="str">
        <f t="shared" si="190"/>
        <v>6105AK124-6212-CMDL-0004</v>
      </c>
      <c r="I1103" s="39" t="str">
        <f t="shared" si="198"/>
        <v>Q24050972-03-6212-C-MDL-0004</v>
      </c>
      <c r="J1103" s="162"/>
      <c r="K1103" s="39" t="s">
        <v>1517</v>
      </c>
      <c r="L1103" s="162" t="s">
        <v>1524</v>
      </c>
      <c r="M1103" s="39" t="s">
        <v>1329</v>
      </c>
      <c r="N1103" s="33" t="str">
        <f t="shared" si="191"/>
        <v>Power Station 1 - 33kV Interconnect Cable Racks and Ducts between Wartsila and M-Intake SS - 3D Designs and Drawings</v>
      </c>
      <c r="O1103" s="175"/>
      <c r="P1103" s="175"/>
      <c r="Q1103" s="33" t="str">
        <f>IFERROR(VLOOKUP(PPE_PH1_CDDL[[#This Row],[RDMC Document Number]],[3]Docs!$B:$F,4,0),"No Placeholder Yet")</f>
        <v>RES - Reserved Placeholder</v>
      </c>
      <c r="R1103" s="33" t="str">
        <f>IFERROR(VLOOKUP(PPE_PH1_CDDL[[#This Row],[RDMC Document Number]],[3]Docs!$B:$F,5,0),"No Placeholder Yet")</f>
        <v>Pending</v>
      </c>
      <c r="S1103" s="137">
        <f t="shared" si="200"/>
        <v>0</v>
      </c>
      <c r="T1103" s="162" t="s">
        <v>1119</v>
      </c>
      <c r="U1103" s="162"/>
      <c r="V1103" s="178"/>
      <c r="W1103" s="162" t="s">
        <v>1525</v>
      </c>
      <c r="X1103" s="162" t="s">
        <v>1526</v>
      </c>
      <c r="Y1103" s="162"/>
      <c r="Z1103" s="162"/>
      <c r="AA1103" s="39"/>
      <c r="AB1103" s="152" t="s">
        <v>3165</v>
      </c>
    </row>
    <row r="1104" spans="1:28" ht="21.75" customHeight="1" x14ac:dyDescent="0.25">
      <c r="A1104" s="162" t="s">
        <v>30</v>
      </c>
      <c r="B1104" s="162" t="s">
        <v>31</v>
      </c>
      <c r="C1104" s="162" t="s">
        <v>1516</v>
      </c>
      <c r="D1104" s="162" t="s">
        <v>1169</v>
      </c>
      <c r="E1104" s="39" t="s">
        <v>397</v>
      </c>
      <c r="F1104" s="128" t="s">
        <v>34</v>
      </c>
      <c r="G1104" s="39" t="s">
        <v>35</v>
      </c>
      <c r="H1104" s="39" t="str">
        <f t="shared" si="190"/>
        <v>6105AK124-6212-CPLN-0001</v>
      </c>
      <c r="I1104" s="39" t="str">
        <f t="shared" si="198"/>
        <v>Q24050972-03-6212-C-PLN-0001</v>
      </c>
      <c r="J1104" s="39"/>
      <c r="K1104" s="39" t="s">
        <v>1517</v>
      </c>
      <c r="L1104" s="39" t="s">
        <v>1527</v>
      </c>
      <c r="M1104" s="39" t="s">
        <v>1530</v>
      </c>
      <c r="N1104" s="33" t="str">
        <f t="shared" si="191"/>
        <v>Power Station 1 - Wartsila 11kV Mobile Load Bank Interconnect Cables - Civil Works Execution Plan</v>
      </c>
      <c r="O1104" s="134"/>
      <c r="P1104" s="134"/>
      <c r="Q1104" s="33" t="str">
        <f>IFERROR(VLOOKUP(PPE_PH1_CDDL[[#This Row],[RDMC Document Number]],[3]Docs!$B:$F,4,0),"No Placeholder Yet")</f>
        <v>RES - Reserved Placeholder</v>
      </c>
      <c r="R1104" s="33" t="str">
        <f>IFERROR(VLOOKUP(PPE_PH1_CDDL[[#This Row],[RDMC Document Number]],[3]Docs!$B:$F,5,0),"No Placeholder Yet")</f>
        <v>Pending</v>
      </c>
      <c r="S1104" s="137">
        <f t="shared" ref="S1104:S1105" si="201">IF(AND(O1104&lt;&gt;"",P1104&lt;&gt;"",R1104="Approved"),100%,
 IF(AND(O1104&lt;&gt;"",P1104&lt;&gt;""),66.67%,
 IF(O1104&lt;&gt;"",33.33%,
 0)))</f>
        <v>0</v>
      </c>
      <c r="T1104" s="162" t="s">
        <v>1119</v>
      </c>
      <c r="U1104" s="162"/>
      <c r="V1104" s="178"/>
      <c r="W1104" s="39" t="s">
        <v>1527</v>
      </c>
      <c r="X1104" s="39" t="s">
        <v>1530</v>
      </c>
      <c r="Y1104" s="39"/>
      <c r="Z1104" s="39"/>
      <c r="AA1104" s="39"/>
      <c r="AB1104" s="152" t="s">
        <v>3165</v>
      </c>
    </row>
    <row r="1105" spans="1:28" ht="21.75" customHeight="1" x14ac:dyDescent="0.25">
      <c r="A1105" s="162" t="s">
        <v>30</v>
      </c>
      <c r="B1105" s="162" t="s">
        <v>31</v>
      </c>
      <c r="C1105" s="162" t="s">
        <v>1516</v>
      </c>
      <c r="D1105" s="162" t="s">
        <v>1169</v>
      </c>
      <c r="E1105" s="162" t="s">
        <v>397</v>
      </c>
      <c r="F1105" s="174" t="s">
        <v>46</v>
      </c>
      <c r="G1105" s="162" t="s">
        <v>35</v>
      </c>
      <c r="H1105" s="39" t="str">
        <f t="shared" si="190"/>
        <v>6105AK124-6212-CPLN-0002</v>
      </c>
      <c r="I1105" s="39" t="str">
        <f t="shared" si="198"/>
        <v>Q24050972-03-6212-C-PLN-0002</v>
      </c>
      <c r="J1105" s="162"/>
      <c r="K1105" s="39" t="s">
        <v>1517</v>
      </c>
      <c r="L1105" s="162" t="s">
        <v>1521</v>
      </c>
      <c r="M1105" s="162" t="s">
        <v>1530</v>
      </c>
      <c r="N1105" s="33" t="str">
        <f t="shared" si="191"/>
        <v>Power Station 1 - 33kV Interconnect Cables between Wartsila and M-Intake Sub Station - Civil Works Execution Plan</v>
      </c>
      <c r="O1105" s="175"/>
      <c r="P1105" s="175"/>
      <c r="Q1105" s="33" t="str">
        <f>IFERROR(VLOOKUP(PPE_PH1_CDDL[[#This Row],[RDMC Document Number]],[3]Docs!$B:$F,4,0),"No Placeholder Yet")</f>
        <v>RES - Reserved Placeholder</v>
      </c>
      <c r="R1105" s="33" t="str">
        <f>IFERROR(VLOOKUP(PPE_PH1_CDDL[[#This Row],[RDMC Document Number]],[3]Docs!$B:$F,5,0),"No Placeholder Yet")</f>
        <v>Pending</v>
      </c>
      <c r="S1105" s="137">
        <f t="shared" si="201"/>
        <v>0</v>
      </c>
      <c r="T1105" s="162" t="s">
        <v>1119</v>
      </c>
      <c r="U1105" s="162"/>
      <c r="V1105" s="178"/>
      <c r="W1105" s="162" t="s">
        <v>1510</v>
      </c>
      <c r="X1105" s="162" t="s">
        <v>1529</v>
      </c>
      <c r="Y1105" s="162"/>
      <c r="Z1105" s="162"/>
      <c r="AA1105" s="39"/>
      <c r="AB1105" s="152" t="s">
        <v>3165</v>
      </c>
    </row>
    <row r="1106" spans="1:28" ht="21.75" customHeight="1" x14ac:dyDescent="0.25">
      <c r="A1106" s="162" t="s">
        <v>30</v>
      </c>
      <c r="B1106" s="162" t="s">
        <v>31</v>
      </c>
      <c r="C1106" s="162" t="s">
        <v>1516</v>
      </c>
      <c r="D1106" s="162" t="s">
        <v>1169</v>
      </c>
      <c r="E1106" s="39" t="s">
        <v>1330</v>
      </c>
      <c r="F1106" s="128" t="s">
        <v>34</v>
      </c>
      <c r="G1106" s="39" t="s">
        <v>35</v>
      </c>
      <c r="H1106" s="39" t="str">
        <f t="shared" si="190"/>
        <v>6105AK124-6212-CPPL-0001</v>
      </c>
      <c r="I1106" s="39" t="str">
        <f t="shared" si="198"/>
        <v>Q24050972-03-6212-C-PPL-0001</v>
      </c>
      <c r="J1106" s="39"/>
      <c r="K1106" s="39" t="s">
        <v>1517</v>
      </c>
      <c r="L1106" s="39" t="s">
        <v>1527</v>
      </c>
      <c r="M1106" s="39" t="s">
        <v>1331</v>
      </c>
      <c r="N1106" s="33" t="str">
        <f t="shared" si="191"/>
        <v>Power Station 1 - Wartsila 11kV Mobile Load Bank Interconnect Cables - Operational &amp; Maint Access Routes Design</v>
      </c>
      <c r="O1106" s="134"/>
      <c r="P1106" s="134"/>
      <c r="Q1106" s="33" t="str">
        <f>IFERROR(VLOOKUP(PPE_PH1_CDDL[[#This Row],[RDMC Document Number]],[3]Docs!$B:$F,4,0),"No Placeholder Yet")</f>
        <v>RES - Reserved Placeholder</v>
      </c>
      <c r="R1106" s="33" t="str">
        <f>IFERROR(VLOOKUP(PPE_PH1_CDDL[[#This Row],[RDMC Document Number]],[3]Docs!$B:$F,5,0),"No Placeholder Yet")</f>
        <v>Pending</v>
      </c>
      <c r="S1106" s="137">
        <f t="shared" ref="S1106:S1128" si="202">IF(AND(O1106&lt;&gt;"",P1106&lt;&gt;"",R1106="Approved"),100%,
 IF(AND(O1106&lt;&gt;"",P1106&lt;&gt;""),66.67%,
 IF(O1106&lt;&gt;"",33.33%,
 0)))</f>
        <v>0</v>
      </c>
      <c r="T1106" s="162" t="s">
        <v>1119</v>
      </c>
      <c r="U1106" s="162"/>
      <c r="V1106" s="178"/>
      <c r="W1106" s="39" t="s">
        <v>1527</v>
      </c>
      <c r="X1106" s="39" t="s">
        <v>1331</v>
      </c>
      <c r="Y1106" s="39"/>
      <c r="Z1106" s="39"/>
      <c r="AA1106" s="39"/>
      <c r="AB1106" s="152" t="s">
        <v>3165</v>
      </c>
    </row>
    <row r="1107" spans="1:28" ht="21.75" customHeight="1" x14ac:dyDescent="0.25">
      <c r="A1107" s="162" t="s">
        <v>30</v>
      </c>
      <c r="B1107" s="162" t="s">
        <v>31</v>
      </c>
      <c r="C1107" s="162" t="s">
        <v>1516</v>
      </c>
      <c r="D1107" s="162" t="s">
        <v>1169</v>
      </c>
      <c r="E1107" s="39" t="s">
        <v>1330</v>
      </c>
      <c r="F1107" s="128" t="s">
        <v>46</v>
      </c>
      <c r="G1107" s="39" t="s">
        <v>35</v>
      </c>
      <c r="H1107" s="39" t="str">
        <f t="shared" si="190"/>
        <v>6105AK124-6212-CPPL-0002</v>
      </c>
      <c r="I1107" s="39" t="str">
        <f t="shared" si="198"/>
        <v>Q24050972-03-6212-C-PPL-0002</v>
      </c>
      <c r="J1107" s="39"/>
      <c r="K1107" s="39" t="s">
        <v>1517</v>
      </c>
      <c r="L1107" s="39" t="s">
        <v>1523</v>
      </c>
      <c r="M1107" s="39" t="s">
        <v>1331</v>
      </c>
      <c r="N1107" s="33" t="str">
        <f t="shared" si="191"/>
        <v>Power Station 1 - Wartsila Mobile Load Bank Cable Racks and Ducts - Operational &amp; Maint Access Routes Design</v>
      </c>
      <c r="O1107" s="134"/>
      <c r="P1107" s="134"/>
      <c r="Q1107" s="33" t="str">
        <f>IFERROR(VLOOKUP(PPE_PH1_CDDL[[#This Row],[RDMC Document Number]],[3]Docs!$B:$F,4,0),"No Placeholder Yet")</f>
        <v>RES - Reserved Placeholder</v>
      </c>
      <c r="R1107" s="33" t="str">
        <f>IFERROR(VLOOKUP(PPE_PH1_CDDL[[#This Row],[RDMC Document Number]],[3]Docs!$B:$F,5,0),"No Placeholder Yet")</f>
        <v>Pending</v>
      </c>
      <c r="S1107" s="137">
        <f t="shared" si="202"/>
        <v>0</v>
      </c>
      <c r="T1107" s="162" t="s">
        <v>1119</v>
      </c>
      <c r="U1107" s="162"/>
      <c r="V1107" s="178"/>
      <c r="W1107" s="39" t="s">
        <v>1523</v>
      </c>
      <c r="X1107" s="39" t="s">
        <v>1331</v>
      </c>
      <c r="Y1107" s="39"/>
      <c r="Z1107" s="39"/>
      <c r="AA1107" s="39"/>
      <c r="AB1107" s="152" t="s">
        <v>3165</v>
      </c>
    </row>
    <row r="1108" spans="1:28" ht="21.75" customHeight="1" x14ac:dyDescent="0.25">
      <c r="A1108" s="162" t="s">
        <v>30</v>
      </c>
      <c r="B1108" s="162" t="s">
        <v>31</v>
      </c>
      <c r="C1108" s="162" t="s">
        <v>1516</v>
      </c>
      <c r="D1108" s="162" t="s">
        <v>1169</v>
      </c>
      <c r="E1108" s="162" t="s">
        <v>1330</v>
      </c>
      <c r="F1108" s="174" t="s">
        <v>48</v>
      </c>
      <c r="G1108" s="162" t="s">
        <v>35</v>
      </c>
      <c r="H1108" s="39" t="str">
        <f t="shared" si="190"/>
        <v>6105AK124-6212-CPPL-0003</v>
      </c>
      <c r="I1108" s="39" t="str">
        <f t="shared" si="198"/>
        <v>Q24050972-03-6212-C-PPL-0003</v>
      </c>
      <c r="J1108" s="162"/>
      <c r="K1108" s="39" t="s">
        <v>1517</v>
      </c>
      <c r="L1108" s="162" t="s">
        <v>1524</v>
      </c>
      <c r="M1108" s="162" t="s">
        <v>1331</v>
      </c>
      <c r="N1108" s="33" t="str">
        <f t="shared" si="191"/>
        <v>Power Station 1 - 33kV Interconnect Cable Racks and Ducts between Wartsila and M-Intake SS - Operational &amp; Maint Access Routes Design</v>
      </c>
      <c r="O1108" s="175"/>
      <c r="P1108" s="175"/>
      <c r="Q1108" s="33" t="str">
        <f>IFERROR(VLOOKUP(PPE_PH1_CDDL[[#This Row],[RDMC Document Number]],[3]Docs!$B:$F,4,0),"No Placeholder Yet")</f>
        <v>RES - Reserved Placeholder</v>
      </c>
      <c r="R1108" s="33" t="str">
        <f>IFERROR(VLOOKUP(PPE_PH1_CDDL[[#This Row],[RDMC Document Number]],[3]Docs!$B:$F,5,0),"No Placeholder Yet")</f>
        <v>Pending</v>
      </c>
      <c r="S1108" s="137">
        <f t="shared" si="202"/>
        <v>0</v>
      </c>
      <c r="T1108" s="162" t="s">
        <v>1119</v>
      </c>
      <c r="U1108" s="162"/>
      <c r="V1108" s="178"/>
      <c r="W1108" s="162" t="s">
        <v>1525</v>
      </c>
      <c r="X1108" s="162" t="s">
        <v>1526</v>
      </c>
      <c r="Y1108" s="162"/>
      <c r="Z1108" s="162"/>
      <c r="AA1108" s="39"/>
      <c r="AB1108" s="152" t="s">
        <v>3165</v>
      </c>
    </row>
    <row r="1109" spans="1:28" ht="21.75" customHeight="1" x14ac:dyDescent="0.25">
      <c r="A1109" s="162" t="s">
        <v>30</v>
      </c>
      <c r="B1109" s="162" t="s">
        <v>31</v>
      </c>
      <c r="C1109" s="162" t="s">
        <v>1516</v>
      </c>
      <c r="D1109" s="162" t="s">
        <v>1169</v>
      </c>
      <c r="E1109" s="39" t="s">
        <v>659</v>
      </c>
      <c r="F1109" s="128" t="s">
        <v>34</v>
      </c>
      <c r="G1109" s="39" t="s">
        <v>35</v>
      </c>
      <c r="H1109" s="39" t="str">
        <f t="shared" si="190"/>
        <v>6105AK124-6212-CSEC-0001</v>
      </c>
      <c r="I1109" s="39" t="str">
        <f t="shared" si="198"/>
        <v>Q24050972-03-6212-C-SEC-0001</v>
      </c>
      <c r="J1109" s="39"/>
      <c r="K1109" s="39" t="s">
        <v>1517</v>
      </c>
      <c r="L1109" s="39" t="s">
        <v>1523</v>
      </c>
      <c r="M1109" s="39" t="s">
        <v>1333</v>
      </c>
      <c r="N1109" s="33" t="str">
        <f t="shared" si="191"/>
        <v>Power Station 1 - Wartsila Mobile Load Bank Cable Racks and Ducts - Corrosion Prevention and Protection Design</v>
      </c>
      <c r="O1109" s="134"/>
      <c r="P1109" s="134"/>
      <c r="Q1109" s="33" t="str">
        <f>IFERROR(VLOOKUP(PPE_PH1_CDDL[[#This Row],[RDMC Document Number]],[3]Docs!$B:$F,4,0),"No Placeholder Yet")</f>
        <v>RES - Reserved Placeholder</v>
      </c>
      <c r="R1109" s="33" t="str">
        <f>IFERROR(VLOOKUP(PPE_PH1_CDDL[[#This Row],[RDMC Document Number]],[3]Docs!$B:$F,5,0),"No Placeholder Yet")</f>
        <v>Pending</v>
      </c>
      <c r="S1109" s="137">
        <f t="shared" si="202"/>
        <v>0</v>
      </c>
      <c r="T1109" s="39" t="s">
        <v>1119</v>
      </c>
      <c r="U1109" s="39"/>
      <c r="V1109" s="178"/>
      <c r="W1109" s="39" t="s">
        <v>1523</v>
      </c>
      <c r="X1109" s="39" t="s">
        <v>1333</v>
      </c>
      <c r="Y1109" s="39"/>
      <c r="Z1109" s="39"/>
      <c r="AA1109" s="39"/>
      <c r="AB1109" s="152" t="s">
        <v>3165</v>
      </c>
    </row>
    <row r="1110" spans="1:28" ht="21.75" customHeight="1" x14ac:dyDescent="0.25">
      <c r="A1110" s="162" t="s">
        <v>30</v>
      </c>
      <c r="B1110" s="162" t="s">
        <v>31</v>
      </c>
      <c r="C1110" s="162" t="s">
        <v>1516</v>
      </c>
      <c r="D1110" s="162" t="s">
        <v>1169</v>
      </c>
      <c r="E1110" s="39" t="s">
        <v>659</v>
      </c>
      <c r="F1110" s="128" t="s">
        <v>46</v>
      </c>
      <c r="G1110" s="39" t="s">
        <v>35</v>
      </c>
      <c r="H1110" s="39" t="str">
        <f t="shared" si="190"/>
        <v>6105AK124-6212-CSEC-0002</v>
      </c>
      <c r="I1110" s="39" t="str">
        <f t="shared" si="198"/>
        <v>Q24050972-03-6212-C-SEC-0002</v>
      </c>
      <c r="J1110" s="39"/>
      <c r="K1110" s="39" t="s">
        <v>1517</v>
      </c>
      <c r="L1110" s="39" t="s">
        <v>1523</v>
      </c>
      <c r="M1110" s="39" t="s">
        <v>1332</v>
      </c>
      <c r="N1110" s="33" t="str">
        <f t="shared" si="191"/>
        <v>Power Station 1 - Wartsila Mobile Load Bank Cable Racks and Ducts - Structural Earthing and Bonding Design</v>
      </c>
      <c r="O1110" s="134"/>
      <c r="P1110" s="134"/>
      <c r="Q1110" s="33" t="str">
        <f>IFERROR(VLOOKUP(PPE_PH1_CDDL[[#This Row],[RDMC Document Number]],[3]Docs!$B:$F,4,0),"No Placeholder Yet")</f>
        <v>RES - Reserved Placeholder</v>
      </c>
      <c r="R1110" s="33" t="str">
        <f>IFERROR(VLOOKUP(PPE_PH1_CDDL[[#This Row],[RDMC Document Number]],[3]Docs!$B:$F,5,0),"No Placeholder Yet")</f>
        <v>Pending</v>
      </c>
      <c r="S1110" s="137">
        <f t="shared" si="202"/>
        <v>0</v>
      </c>
      <c r="T1110" s="39" t="s">
        <v>1119</v>
      </c>
      <c r="U1110" s="39"/>
      <c r="V1110" s="178"/>
      <c r="W1110" s="39" t="s">
        <v>1523</v>
      </c>
      <c r="X1110" s="39" t="s">
        <v>1332</v>
      </c>
      <c r="Y1110" s="39"/>
      <c r="Z1110" s="39"/>
      <c r="AA1110" s="39"/>
      <c r="AB1110" s="152" t="s">
        <v>3165</v>
      </c>
    </row>
    <row r="1111" spans="1:28" ht="21.75" customHeight="1" x14ac:dyDescent="0.25">
      <c r="A1111" s="162" t="s">
        <v>30</v>
      </c>
      <c r="B1111" s="162" t="s">
        <v>31</v>
      </c>
      <c r="C1111" s="162" t="s">
        <v>1516</v>
      </c>
      <c r="D1111" s="162" t="s">
        <v>1169</v>
      </c>
      <c r="E1111" s="39" t="s">
        <v>659</v>
      </c>
      <c r="F1111" s="128" t="s">
        <v>48</v>
      </c>
      <c r="G1111" s="39" t="s">
        <v>35</v>
      </c>
      <c r="H1111" s="39" t="str">
        <f t="shared" si="190"/>
        <v>6105AK124-6212-CSEC-0003</v>
      </c>
      <c r="I1111" s="39" t="str">
        <f t="shared" si="198"/>
        <v>Q24050972-03-6212-C-SEC-0003</v>
      </c>
      <c r="J1111" s="39"/>
      <c r="K1111" s="39" t="s">
        <v>1517</v>
      </c>
      <c r="L1111" s="39" t="s">
        <v>1528</v>
      </c>
      <c r="M1111" s="39" t="s">
        <v>1333</v>
      </c>
      <c r="N1111" s="33" t="str">
        <f t="shared" si="191"/>
        <v>Power Station 1 - Wartsila Mobile Load Bank Earthing Connection Points - Corrosion Prevention and Protection Design</v>
      </c>
      <c r="O1111" s="134"/>
      <c r="P1111" s="134"/>
      <c r="Q1111" s="33" t="str">
        <f>IFERROR(VLOOKUP(PPE_PH1_CDDL[[#This Row],[RDMC Document Number]],[3]Docs!$B:$F,4,0),"No Placeholder Yet")</f>
        <v>RES - Reserved Placeholder</v>
      </c>
      <c r="R1111" s="33" t="str">
        <f>IFERROR(VLOOKUP(PPE_PH1_CDDL[[#This Row],[RDMC Document Number]],[3]Docs!$B:$F,5,0),"No Placeholder Yet")</f>
        <v>Pending</v>
      </c>
      <c r="S1111" s="137">
        <f t="shared" si="202"/>
        <v>0</v>
      </c>
      <c r="T1111" s="39" t="s">
        <v>1119</v>
      </c>
      <c r="U1111" s="39"/>
      <c r="V1111" s="178"/>
      <c r="W1111" s="39" t="s">
        <v>1528</v>
      </c>
      <c r="X1111" s="39" t="s">
        <v>1333</v>
      </c>
      <c r="Y1111" s="39"/>
      <c r="Z1111" s="39"/>
      <c r="AA1111" s="39"/>
      <c r="AB1111" s="152" t="s">
        <v>3165</v>
      </c>
    </row>
    <row r="1112" spans="1:28" ht="21.75" customHeight="1" x14ac:dyDescent="0.25">
      <c r="A1112" s="162" t="s">
        <v>30</v>
      </c>
      <c r="B1112" s="162" t="s">
        <v>31</v>
      </c>
      <c r="C1112" s="162" t="s">
        <v>1516</v>
      </c>
      <c r="D1112" s="162" t="s">
        <v>1169</v>
      </c>
      <c r="E1112" s="39" t="s">
        <v>659</v>
      </c>
      <c r="F1112" s="128" t="s">
        <v>50</v>
      </c>
      <c r="G1112" s="39" t="s">
        <v>35</v>
      </c>
      <c r="H1112" s="39" t="str">
        <f t="shared" si="190"/>
        <v>6105AK124-6212-CSEC-0004</v>
      </c>
      <c r="I1112" s="39" t="str">
        <f t="shared" si="198"/>
        <v>Q24050972-03-6212-C-SEC-0004</v>
      </c>
      <c r="J1112" s="39"/>
      <c r="K1112" s="39" t="s">
        <v>1517</v>
      </c>
      <c r="L1112" s="39" t="s">
        <v>1528</v>
      </c>
      <c r="M1112" s="39" t="s">
        <v>1332</v>
      </c>
      <c r="N1112" s="33" t="str">
        <f t="shared" si="191"/>
        <v>Power Station 1 - Wartsila Mobile Load Bank Earthing Connection Points - Structural Earthing and Bonding Design</v>
      </c>
      <c r="O1112" s="134"/>
      <c r="P1112" s="134"/>
      <c r="Q1112" s="33" t="str">
        <f>IFERROR(VLOOKUP(PPE_PH1_CDDL[[#This Row],[RDMC Document Number]],[3]Docs!$B:$F,4,0),"No Placeholder Yet")</f>
        <v>RES - Reserved Placeholder</v>
      </c>
      <c r="R1112" s="33" t="str">
        <f>IFERROR(VLOOKUP(PPE_PH1_CDDL[[#This Row],[RDMC Document Number]],[3]Docs!$B:$F,5,0),"No Placeholder Yet")</f>
        <v>Pending</v>
      </c>
      <c r="S1112" s="137">
        <f t="shared" si="202"/>
        <v>0</v>
      </c>
      <c r="T1112" s="39" t="s">
        <v>1119</v>
      </c>
      <c r="U1112" s="39"/>
      <c r="V1112" s="178"/>
      <c r="W1112" s="39" t="s">
        <v>1528</v>
      </c>
      <c r="X1112" s="39" t="s">
        <v>1332</v>
      </c>
      <c r="Y1112" s="39"/>
      <c r="Z1112" s="39"/>
      <c r="AA1112" s="39"/>
      <c r="AB1112" s="152" t="s">
        <v>3165</v>
      </c>
    </row>
    <row r="1113" spans="1:28" ht="21.75" customHeight="1" x14ac:dyDescent="0.25">
      <c r="A1113" s="162" t="s">
        <v>30</v>
      </c>
      <c r="B1113" s="162" t="s">
        <v>31</v>
      </c>
      <c r="C1113" s="162" t="s">
        <v>1516</v>
      </c>
      <c r="D1113" s="162" t="s">
        <v>1169</v>
      </c>
      <c r="E1113" s="39" t="s">
        <v>659</v>
      </c>
      <c r="F1113" s="128" t="s">
        <v>101</v>
      </c>
      <c r="G1113" s="39" t="s">
        <v>35</v>
      </c>
      <c r="H1113" s="39" t="str">
        <f t="shared" si="190"/>
        <v>6105AK124-6212-CSEC-0005</v>
      </c>
      <c r="I1113" s="39" t="str">
        <f t="shared" si="198"/>
        <v>Q24050972-03-6212-C-SEC-0005</v>
      </c>
      <c r="J1113" s="39"/>
      <c r="K1113" s="39" t="s">
        <v>1517</v>
      </c>
      <c r="L1113" s="39" t="s">
        <v>1521</v>
      </c>
      <c r="M1113" s="39" t="s">
        <v>1332</v>
      </c>
      <c r="N1113" s="33" t="str">
        <f t="shared" si="191"/>
        <v>Power Station 1 - 33kV Interconnect Cables between Wartsila and M-Intake Sub Station - Structural Earthing and Bonding Design</v>
      </c>
      <c r="O1113" s="134"/>
      <c r="P1113" s="134"/>
      <c r="Q1113" s="33" t="str">
        <f>IFERROR(VLOOKUP(PPE_PH1_CDDL[[#This Row],[RDMC Document Number]],[3]Docs!$B:$F,4,0),"No Placeholder Yet")</f>
        <v>RES - Reserved Placeholder</v>
      </c>
      <c r="R1113" s="33" t="str">
        <f>IFERROR(VLOOKUP(PPE_PH1_CDDL[[#This Row],[RDMC Document Number]],[3]Docs!$B:$F,5,0),"No Placeholder Yet")</f>
        <v>Pending</v>
      </c>
      <c r="S1113" s="137">
        <f t="shared" si="202"/>
        <v>0</v>
      </c>
      <c r="T1113" s="39" t="s">
        <v>1119</v>
      </c>
      <c r="U1113" s="39"/>
      <c r="V1113" s="178"/>
      <c r="W1113" s="162" t="s">
        <v>1510</v>
      </c>
      <c r="X1113" s="162" t="s">
        <v>1529</v>
      </c>
      <c r="Y1113" s="39"/>
      <c r="Z1113" s="39"/>
      <c r="AA1113" s="39"/>
      <c r="AB1113" s="152" t="s">
        <v>3165</v>
      </c>
    </row>
    <row r="1114" spans="1:28" ht="21.75" customHeight="1" x14ac:dyDescent="0.25">
      <c r="A1114" s="162" t="s">
        <v>30</v>
      </c>
      <c r="B1114" s="162" t="s">
        <v>31</v>
      </c>
      <c r="C1114" s="162" t="s">
        <v>1516</v>
      </c>
      <c r="D1114" s="162" t="s">
        <v>1169</v>
      </c>
      <c r="E1114" s="39" t="s">
        <v>659</v>
      </c>
      <c r="F1114" s="128" t="s">
        <v>161</v>
      </c>
      <c r="G1114" s="39" t="s">
        <v>35</v>
      </c>
      <c r="H1114" s="39" t="str">
        <f t="shared" si="190"/>
        <v>6105AK124-6212-CSEC-0006</v>
      </c>
      <c r="I1114" s="39" t="str">
        <f t="shared" si="198"/>
        <v>Q24050972-03-6212-C-SEC-0006</v>
      </c>
      <c r="J1114" s="39"/>
      <c r="K1114" s="39" t="s">
        <v>1517</v>
      </c>
      <c r="L1114" s="39" t="s">
        <v>1524</v>
      </c>
      <c r="M1114" s="39" t="s">
        <v>1333</v>
      </c>
      <c r="N1114" s="33" t="str">
        <f t="shared" si="191"/>
        <v>Power Station 1 - 33kV Interconnect Cable Racks and Ducts between Wartsila and M-Intake SS - Corrosion Prevention and Protection Design</v>
      </c>
      <c r="O1114" s="134"/>
      <c r="P1114" s="134"/>
      <c r="Q1114" s="33" t="str">
        <f>IFERROR(VLOOKUP(PPE_PH1_CDDL[[#This Row],[RDMC Document Number]],[3]Docs!$B:$F,4,0),"No Placeholder Yet")</f>
        <v>RES - Reserved Placeholder</v>
      </c>
      <c r="R1114" s="33" t="str">
        <f>IFERROR(VLOOKUP(PPE_PH1_CDDL[[#This Row],[RDMC Document Number]],[3]Docs!$B:$F,5,0),"No Placeholder Yet")</f>
        <v>Pending</v>
      </c>
      <c r="S1114" s="137">
        <f t="shared" si="202"/>
        <v>0</v>
      </c>
      <c r="T1114" s="39" t="s">
        <v>1119</v>
      </c>
      <c r="U1114" s="39"/>
      <c r="V1114" s="178"/>
      <c r="W1114" s="39" t="s">
        <v>1523</v>
      </c>
      <c r="X1114" s="162" t="s">
        <v>1526</v>
      </c>
      <c r="Y1114" s="39"/>
      <c r="Z1114" s="39"/>
      <c r="AA1114" s="39"/>
      <c r="AB1114" s="152" t="s">
        <v>3165</v>
      </c>
    </row>
    <row r="1115" spans="1:28" ht="21.75" customHeight="1" x14ac:dyDescent="0.25">
      <c r="A1115" s="162" t="s">
        <v>30</v>
      </c>
      <c r="B1115" s="162" t="s">
        <v>31</v>
      </c>
      <c r="C1115" s="162" t="s">
        <v>1516</v>
      </c>
      <c r="D1115" s="162" t="s">
        <v>1169</v>
      </c>
      <c r="E1115" s="162" t="s">
        <v>659</v>
      </c>
      <c r="F1115" s="174" t="s">
        <v>170</v>
      </c>
      <c r="G1115" s="162" t="s">
        <v>35</v>
      </c>
      <c r="H1115" s="39" t="str">
        <f t="shared" si="190"/>
        <v>6105AK124-6212-CSEC-0007</v>
      </c>
      <c r="I1115" s="39" t="str">
        <f t="shared" si="198"/>
        <v>Q24050972-03-6212-C-SEC-0007</v>
      </c>
      <c r="J1115" s="162"/>
      <c r="K1115" s="39" t="s">
        <v>1517</v>
      </c>
      <c r="L1115" s="162" t="s">
        <v>1524</v>
      </c>
      <c r="M1115" s="162" t="s">
        <v>1332</v>
      </c>
      <c r="N1115" s="33" t="str">
        <f t="shared" si="191"/>
        <v>Power Station 1 - 33kV Interconnect Cable Racks and Ducts between Wartsila and M-Intake SS - Structural Earthing and Bonding Design</v>
      </c>
      <c r="O1115" s="175"/>
      <c r="P1115" s="175"/>
      <c r="Q1115" s="33" t="str">
        <f>IFERROR(VLOOKUP(PPE_PH1_CDDL[[#This Row],[RDMC Document Number]],[3]Docs!$B:$F,4,0),"No Placeholder Yet")</f>
        <v>RES - Reserved Placeholder</v>
      </c>
      <c r="R1115" s="33" t="str">
        <f>IFERROR(VLOOKUP(PPE_PH1_CDDL[[#This Row],[RDMC Document Number]],[3]Docs!$B:$F,5,0),"No Placeholder Yet")</f>
        <v>Pending</v>
      </c>
      <c r="S1115" s="137">
        <f t="shared" si="202"/>
        <v>0</v>
      </c>
      <c r="T1115" s="162" t="s">
        <v>1119</v>
      </c>
      <c r="U1115" s="162"/>
      <c r="V1115" s="178"/>
      <c r="W1115" s="39" t="s">
        <v>1523</v>
      </c>
      <c r="X1115" s="162" t="s">
        <v>1526</v>
      </c>
      <c r="Y1115" s="162"/>
      <c r="Z1115" s="162"/>
      <c r="AA1115" s="39"/>
      <c r="AB1115" s="152" t="s">
        <v>3165</v>
      </c>
    </row>
    <row r="1116" spans="1:28" ht="21.75" customHeight="1" x14ac:dyDescent="0.25">
      <c r="A1116" s="162" t="s">
        <v>30</v>
      </c>
      <c r="B1116" s="162" t="s">
        <v>31</v>
      </c>
      <c r="C1116" s="162" t="s">
        <v>1516</v>
      </c>
      <c r="D1116" s="162" t="s">
        <v>1169</v>
      </c>
      <c r="E1116" s="39" t="s">
        <v>1335</v>
      </c>
      <c r="F1116" s="128" t="s">
        <v>34</v>
      </c>
      <c r="G1116" s="39" t="s">
        <v>35</v>
      </c>
      <c r="H1116" s="39" t="str">
        <f t="shared" si="190"/>
        <v>6105AK124-6212-CSHP-0001</v>
      </c>
      <c r="I1116" s="39" t="str">
        <f t="shared" si="198"/>
        <v>Q24050972-03-6212-C-SHP-0001</v>
      </c>
      <c r="J1116" s="39"/>
      <c r="K1116" s="39" t="s">
        <v>1517</v>
      </c>
      <c r="L1116" s="39" t="s">
        <v>1523</v>
      </c>
      <c r="M1116" s="39" t="s">
        <v>1336</v>
      </c>
      <c r="N1116" s="33" t="str">
        <f t="shared" si="191"/>
        <v>Power Station 1 - Wartsila Mobile Load Bank Cable Racks and Ducts - Equipment Assembly Drawings</v>
      </c>
      <c r="O1116" s="134"/>
      <c r="P1116" s="134"/>
      <c r="Q1116" s="33" t="str">
        <f>IFERROR(VLOOKUP(PPE_PH1_CDDL[[#This Row],[RDMC Document Number]],[3]Docs!$B:$F,4,0),"No Placeholder Yet")</f>
        <v>RES - Reserved Placeholder</v>
      </c>
      <c r="R1116" s="33" t="str">
        <f>IFERROR(VLOOKUP(PPE_PH1_CDDL[[#This Row],[RDMC Document Number]],[3]Docs!$B:$F,5,0),"No Placeholder Yet")</f>
        <v>Pending</v>
      </c>
      <c r="S1116" s="137">
        <f t="shared" si="202"/>
        <v>0</v>
      </c>
      <c r="T1116" s="162" t="s">
        <v>1119</v>
      </c>
      <c r="U1116" s="162"/>
      <c r="V1116" s="178"/>
      <c r="W1116" s="39" t="s">
        <v>1523</v>
      </c>
      <c r="X1116" s="39" t="s">
        <v>1336</v>
      </c>
      <c r="Y1116" s="39"/>
      <c r="Z1116" s="39"/>
      <c r="AA1116" s="39"/>
      <c r="AB1116" s="152" t="s">
        <v>3165</v>
      </c>
    </row>
    <row r="1117" spans="1:28" ht="21.75" customHeight="1" x14ac:dyDescent="0.25">
      <c r="A1117" s="162" t="s">
        <v>30</v>
      </c>
      <c r="B1117" s="162" t="s">
        <v>31</v>
      </c>
      <c r="C1117" s="162" t="s">
        <v>1516</v>
      </c>
      <c r="D1117" s="162" t="s">
        <v>1169</v>
      </c>
      <c r="E1117" s="162" t="s">
        <v>1335</v>
      </c>
      <c r="F1117" s="174" t="s">
        <v>46</v>
      </c>
      <c r="G1117" s="162" t="s">
        <v>35</v>
      </c>
      <c r="H1117" s="39" t="str">
        <f t="shared" si="190"/>
        <v>6105AK124-6212-CSHP-0002</v>
      </c>
      <c r="I1117" s="39" t="str">
        <f t="shared" si="198"/>
        <v>Q24050972-03-6212-C-SHP-0002</v>
      </c>
      <c r="J1117" s="162"/>
      <c r="K1117" s="39" t="s">
        <v>1517</v>
      </c>
      <c r="L1117" s="162" t="s">
        <v>1524</v>
      </c>
      <c r="M1117" s="162" t="s">
        <v>1336</v>
      </c>
      <c r="N1117" s="33" t="str">
        <f t="shared" si="191"/>
        <v>Power Station 1 - 33kV Interconnect Cable Racks and Ducts between Wartsila and M-Intake SS - Equipment Assembly Drawings</v>
      </c>
      <c r="O1117" s="175"/>
      <c r="P1117" s="175"/>
      <c r="Q1117" s="33" t="str">
        <f>IFERROR(VLOOKUP(PPE_PH1_CDDL[[#This Row],[RDMC Document Number]],[3]Docs!$B:$F,4,0),"No Placeholder Yet")</f>
        <v>RES - Reserved Placeholder</v>
      </c>
      <c r="R1117" s="33" t="str">
        <f>IFERROR(VLOOKUP(PPE_PH1_CDDL[[#This Row],[RDMC Document Number]],[3]Docs!$B:$F,5,0),"No Placeholder Yet")</f>
        <v>Pending</v>
      </c>
      <c r="S1117" s="137">
        <f t="shared" si="202"/>
        <v>0</v>
      </c>
      <c r="T1117" s="162" t="s">
        <v>1119</v>
      </c>
      <c r="U1117" s="162"/>
      <c r="V1117" s="178"/>
      <c r="W1117" s="162" t="s">
        <v>1525</v>
      </c>
      <c r="X1117" s="162" t="s">
        <v>1526</v>
      </c>
      <c r="Y1117" s="162"/>
      <c r="Z1117" s="162"/>
      <c r="AA1117" s="39"/>
      <c r="AB1117" s="152" t="s">
        <v>3165</v>
      </c>
    </row>
    <row r="1118" spans="1:28" ht="21.75" customHeight="1" x14ac:dyDescent="0.25">
      <c r="A1118" s="162" t="s">
        <v>30</v>
      </c>
      <c r="B1118" s="162" t="s">
        <v>31</v>
      </c>
      <c r="C1118" s="162" t="s">
        <v>1516</v>
      </c>
      <c r="D1118" s="162" t="s">
        <v>1169</v>
      </c>
      <c r="E1118" s="39" t="s">
        <v>1170</v>
      </c>
      <c r="F1118" s="128" t="s">
        <v>34</v>
      </c>
      <c r="G1118" s="162" t="s">
        <v>35</v>
      </c>
      <c r="H1118" s="39" t="str">
        <f t="shared" si="190"/>
        <v>6105AK124-6212-CSPC-0001</v>
      </c>
      <c r="I1118" s="39" t="str">
        <f t="shared" si="198"/>
        <v>Q24050972-03-6212-C-SPC-0001</v>
      </c>
      <c r="J1118" s="39"/>
      <c r="K1118" s="39" t="s">
        <v>1517</v>
      </c>
      <c r="L1118" s="39" t="s">
        <v>1523</v>
      </c>
      <c r="M1118" s="39" t="s">
        <v>1337</v>
      </c>
      <c r="N1118" s="33" t="str">
        <f t="shared" si="191"/>
        <v>Power Station 1 - Wartsila Mobile Load Bank Cable Racks and Ducts - Civil Design Requirements</v>
      </c>
      <c r="O1118" s="134"/>
      <c r="P1118" s="134"/>
      <c r="Q1118" s="33" t="str">
        <f>IFERROR(VLOOKUP(PPE_PH1_CDDL[[#This Row],[RDMC Document Number]],[3]Docs!$B:$F,4,0),"No Placeholder Yet")</f>
        <v>RES - Reserved Placeholder</v>
      </c>
      <c r="R1118" s="33" t="str">
        <f>IFERROR(VLOOKUP(PPE_PH1_CDDL[[#This Row],[RDMC Document Number]],[3]Docs!$B:$F,5,0),"No Placeholder Yet")</f>
        <v>Pending</v>
      </c>
      <c r="S1118" s="137">
        <f t="shared" si="202"/>
        <v>0</v>
      </c>
      <c r="T1118" s="162" t="s">
        <v>1119</v>
      </c>
      <c r="U1118" s="162"/>
      <c r="V1118" s="178"/>
      <c r="W1118" s="39" t="s">
        <v>1523</v>
      </c>
      <c r="X1118" s="39" t="s">
        <v>1337</v>
      </c>
      <c r="Y1118" s="39"/>
      <c r="Z1118" s="39"/>
      <c r="AA1118" s="39"/>
      <c r="AB1118" s="152" t="s">
        <v>3165</v>
      </c>
    </row>
    <row r="1119" spans="1:28" ht="21.75" customHeight="1" x14ac:dyDescent="0.25">
      <c r="A1119" s="162" t="s">
        <v>30</v>
      </c>
      <c r="B1119" s="162" t="s">
        <v>31</v>
      </c>
      <c r="C1119" s="162" t="s">
        <v>1516</v>
      </c>
      <c r="D1119" s="162" t="s">
        <v>1169</v>
      </c>
      <c r="E1119" s="39" t="s">
        <v>1170</v>
      </c>
      <c r="F1119" s="128" t="s">
        <v>46</v>
      </c>
      <c r="G1119" s="162" t="s">
        <v>35</v>
      </c>
      <c r="H1119" s="39" t="str">
        <f t="shared" si="190"/>
        <v>6105AK124-6212-CSPC-0002</v>
      </c>
      <c r="I1119" s="39" t="str">
        <f t="shared" si="198"/>
        <v>Q24050972-03-6212-C-SPC-0002</v>
      </c>
      <c r="J1119" s="39"/>
      <c r="K1119" s="39" t="s">
        <v>1517</v>
      </c>
      <c r="L1119" s="39" t="s">
        <v>1523</v>
      </c>
      <c r="M1119" s="39" t="s">
        <v>1339</v>
      </c>
      <c r="N1119" s="33" t="str">
        <f t="shared" si="191"/>
        <v>Power Station 1 - Wartsila Mobile Load Bank Cable Racks and Ducts - Concrete Construction Material Specifications</v>
      </c>
      <c r="O1119" s="134"/>
      <c r="P1119" s="134"/>
      <c r="Q1119" s="33" t="str">
        <f>IFERROR(VLOOKUP(PPE_PH1_CDDL[[#This Row],[RDMC Document Number]],[3]Docs!$B:$F,4,0),"No Placeholder Yet")</f>
        <v>RES - Reserved Placeholder</v>
      </c>
      <c r="R1119" s="33" t="str">
        <f>IFERROR(VLOOKUP(PPE_PH1_CDDL[[#This Row],[RDMC Document Number]],[3]Docs!$B:$F,5,0),"No Placeholder Yet")</f>
        <v>Pending</v>
      </c>
      <c r="S1119" s="137">
        <f t="shared" si="202"/>
        <v>0</v>
      </c>
      <c r="T1119" s="162" t="s">
        <v>1119</v>
      </c>
      <c r="U1119" s="162"/>
      <c r="V1119" s="178"/>
      <c r="W1119" s="39" t="s">
        <v>1523</v>
      </c>
      <c r="X1119" s="39" t="s">
        <v>1339</v>
      </c>
      <c r="Y1119" s="39"/>
      <c r="Z1119" s="39"/>
      <c r="AA1119" s="39"/>
      <c r="AB1119" s="152" t="s">
        <v>3165</v>
      </c>
    </row>
    <row r="1120" spans="1:28" ht="21.75" customHeight="1" x14ac:dyDescent="0.25">
      <c r="A1120" s="162" t="s">
        <v>30</v>
      </c>
      <c r="B1120" s="162" t="s">
        <v>31</v>
      </c>
      <c r="C1120" s="162" t="s">
        <v>1516</v>
      </c>
      <c r="D1120" s="162" t="s">
        <v>1169</v>
      </c>
      <c r="E1120" s="39" t="s">
        <v>1170</v>
      </c>
      <c r="F1120" s="128" t="s">
        <v>48</v>
      </c>
      <c r="G1120" s="162" t="s">
        <v>35</v>
      </c>
      <c r="H1120" s="39" t="str">
        <f t="shared" si="190"/>
        <v>6105AK124-6212-CSPC-0003</v>
      </c>
      <c r="I1120" s="39" t="str">
        <f t="shared" si="198"/>
        <v>Q24050972-03-6212-C-SPC-0003</v>
      </c>
      <c r="J1120" s="39"/>
      <c r="K1120" s="39" t="s">
        <v>1517</v>
      </c>
      <c r="L1120" s="39" t="s">
        <v>1523</v>
      </c>
      <c r="M1120" s="39" t="s">
        <v>1340</v>
      </c>
      <c r="N1120" s="33" t="str">
        <f t="shared" si="191"/>
        <v>Power Station 1 - Wartsila Mobile Load Bank Cable Racks and Ducts - Steel Structures Corrosion Protection Specification</v>
      </c>
      <c r="O1120" s="134"/>
      <c r="P1120" s="134"/>
      <c r="Q1120" s="33" t="str">
        <f>IFERROR(VLOOKUP(PPE_PH1_CDDL[[#This Row],[RDMC Document Number]],[3]Docs!$B:$F,4,0),"No Placeholder Yet")</f>
        <v>RES - Reserved Placeholder</v>
      </c>
      <c r="R1120" s="33" t="str">
        <f>IFERROR(VLOOKUP(PPE_PH1_CDDL[[#This Row],[RDMC Document Number]],[3]Docs!$B:$F,5,0),"No Placeholder Yet")</f>
        <v>Pending</v>
      </c>
      <c r="S1120" s="137">
        <f t="shared" si="202"/>
        <v>0</v>
      </c>
      <c r="T1120" s="162" t="s">
        <v>1119</v>
      </c>
      <c r="U1120" s="162"/>
      <c r="V1120" s="178"/>
      <c r="W1120" s="39" t="s">
        <v>1523</v>
      </c>
      <c r="X1120" s="39" t="s">
        <v>1340</v>
      </c>
      <c r="Y1120" s="39"/>
      <c r="Z1120" s="39"/>
      <c r="AA1120" s="39"/>
      <c r="AB1120" s="152" t="s">
        <v>3165</v>
      </c>
    </row>
    <row r="1121" spans="1:28" ht="21.75" customHeight="1" x14ac:dyDescent="0.25">
      <c r="A1121" s="162" t="s">
        <v>30</v>
      </c>
      <c r="B1121" s="162" t="s">
        <v>31</v>
      </c>
      <c r="C1121" s="162" t="s">
        <v>1516</v>
      </c>
      <c r="D1121" s="162" t="s">
        <v>1169</v>
      </c>
      <c r="E1121" s="39" t="s">
        <v>1170</v>
      </c>
      <c r="F1121" s="128" t="s">
        <v>50</v>
      </c>
      <c r="G1121" s="162" t="s">
        <v>35</v>
      </c>
      <c r="H1121" s="39" t="str">
        <f t="shared" si="190"/>
        <v>6105AK124-6212-CSPC-0004</v>
      </c>
      <c r="I1121" s="39" t="str">
        <f t="shared" si="198"/>
        <v>Q24050972-03-6212-C-SPC-0004</v>
      </c>
      <c r="J1121" s="39"/>
      <c r="K1121" s="39" t="s">
        <v>1517</v>
      </c>
      <c r="L1121" s="39" t="s">
        <v>1521</v>
      </c>
      <c r="M1121" s="39" t="s">
        <v>1338</v>
      </c>
      <c r="N1121" s="33" t="str">
        <f t="shared" si="191"/>
        <v>Power Station 1 - 33kV Interconnect Cables between Wartsila and M-Intake Sub Station - Excavation, Trenching and Compacting Design</v>
      </c>
      <c r="O1121" s="134"/>
      <c r="P1121" s="134"/>
      <c r="Q1121" s="33" t="str">
        <f>IFERROR(VLOOKUP(PPE_PH1_CDDL[[#This Row],[RDMC Document Number]],[3]Docs!$B:$F,4,0),"No Placeholder Yet")</f>
        <v>RES - Reserved Placeholder</v>
      </c>
      <c r="R1121" s="33" t="str">
        <f>IFERROR(VLOOKUP(PPE_PH1_CDDL[[#This Row],[RDMC Document Number]],[3]Docs!$B:$F,5,0),"No Placeholder Yet")</f>
        <v>Pending</v>
      </c>
      <c r="S1121" s="137">
        <f t="shared" si="202"/>
        <v>0</v>
      </c>
      <c r="T1121" s="162" t="s">
        <v>1119</v>
      </c>
      <c r="U1121" s="162"/>
      <c r="V1121" s="178"/>
      <c r="W1121" s="39" t="s">
        <v>1510</v>
      </c>
      <c r="X1121" s="39" t="s">
        <v>1522</v>
      </c>
      <c r="Y1121" s="39"/>
      <c r="Z1121" s="39"/>
      <c r="AA1121" s="39"/>
      <c r="AB1121" s="152" t="s">
        <v>3165</v>
      </c>
    </row>
    <row r="1122" spans="1:28" ht="21.75" customHeight="1" x14ac:dyDescent="0.25">
      <c r="A1122" s="162" t="s">
        <v>30</v>
      </c>
      <c r="B1122" s="162" t="s">
        <v>31</v>
      </c>
      <c r="C1122" s="162" t="s">
        <v>1516</v>
      </c>
      <c r="D1122" s="162" t="s">
        <v>1169</v>
      </c>
      <c r="E1122" s="39" t="s">
        <v>1170</v>
      </c>
      <c r="F1122" s="128" t="s">
        <v>101</v>
      </c>
      <c r="G1122" s="162" t="s">
        <v>35</v>
      </c>
      <c r="H1122" s="39" t="str">
        <f t="shared" si="190"/>
        <v>6105AK124-6212-CSPC-0005</v>
      </c>
      <c r="I1122" s="39" t="str">
        <f t="shared" si="198"/>
        <v>Q24050972-03-6212-C-SPC-0005</v>
      </c>
      <c r="J1122" s="39"/>
      <c r="K1122" s="39" t="s">
        <v>1517</v>
      </c>
      <c r="L1122" s="39" t="s">
        <v>1521</v>
      </c>
      <c r="M1122" s="39" t="s">
        <v>1340</v>
      </c>
      <c r="N1122" s="33" t="str">
        <f t="shared" si="191"/>
        <v>Power Station 1 - 33kV Interconnect Cables between Wartsila and M-Intake Sub Station - Steel Structures Corrosion Protection Specification</v>
      </c>
      <c r="O1122" s="134"/>
      <c r="P1122" s="134"/>
      <c r="Q1122" s="33" t="str">
        <f>IFERROR(VLOOKUP(PPE_PH1_CDDL[[#This Row],[RDMC Document Number]],[3]Docs!$B:$F,4,0),"No Placeholder Yet")</f>
        <v>RES - Reserved Placeholder</v>
      </c>
      <c r="R1122" s="33" t="str">
        <f>IFERROR(VLOOKUP(PPE_PH1_CDDL[[#This Row],[RDMC Document Number]],[3]Docs!$B:$F,5,0),"No Placeholder Yet")</f>
        <v>Pending</v>
      </c>
      <c r="S1122" s="137">
        <f t="shared" si="202"/>
        <v>0</v>
      </c>
      <c r="T1122" s="162" t="s">
        <v>1119</v>
      </c>
      <c r="U1122" s="162"/>
      <c r="V1122" s="178"/>
      <c r="W1122" s="39" t="s">
        <v>1510</v>
      </c>
      <c r="X1122" s="39" t="s">
        <v>1522</v>
      </c>
      <c r="Y1122" s="39"/>
      <c r="Z1122" s="39"/>
      <c r="AA1122" s="39"/>
      <c r="AB1122" s="152" t="s">
        <v>3165</v>
      </c>
    </row>
    <row r="1123" spans="1:28" ht="21.75" customHeight="1" x14ac:dyDescent="0.25">
      <c r="A1123" s="162" t="s">
        <v>30</v>
      </c>
      <c r="B1123" s="162" t="s">
        <v>31</v>
      </c>
      <c r="C1123" s="162" t="s">
        <v>1516</v>
      </c>
      <c r="D1123" s="162" t="s">
        <v>1169</v>
      </c>
      <c r="E1123" s="39" t="s">
        <v>1170</v>
      </c>
      <c r="F1123" s="128" t="s">
        <v>161</v>
      </c>
      <c r="G1123" s="162" t="s">
        <v>35</v>
      </c>
      <c r="H1123" s="39" t="str">
        <f t="shared" si="190"/>
        <v>6105AK124-6212-CSPC-0006</v>
      </c>
      <c r="I1123" s="39" t="str">
        <f t="shared" si="198"/>
        <v>Q24050972-03-6212-C-SPC-0006</v>
      </c>
      <c r="J1123" s="39"/>
      <c r="K1123" s="39" t="s">
        <v>1517</v>
      </c>
      <c r="L1123" s="39" t="s">
        <v>1524</v>
      </c>
      <c r="M1123" s="39" t="s">
        <v>1337</v>
      </c>
      <c r="N1123" s="33" t="str">
        <f t="shared" si="191"/>
        <v>Power Station 1 - 33kV Interconnect Cable Racks and Ducts between Wartsila and M-Intake SS - Civil Design Requirements</v>
      </c>
      <c r="O1123" s="134"/>
      <c r="P1123" s="134"/>
      <c r="Q1123" s="33" t="str">
        <f>IFERROR(VLOOKUP(PPE_PH1_CDDL[[#This Row],[RDMC Document Number]],[3]Docs!$B:$F,4,0),"No Placeholder Yet")</f>
        <v>RES - Reserved Placeholder</v>
      </c>
      <c r="R1123" s="33" t="str">
        <f>IFERROR(VLOOKUP(PPE_PH1_CDDL[[#This Row],[RDMC Document Number]],[3]Docs!$B:$F,5,0),"No Placeholder Yet")</f>
        <v>Pending</v>
      </c>
      <c r="S1123" s="137">
        <f t="shared" si="202"/>
        <v>0</v>
      </c>
      <c r="T1123" s="162" t="s">
        <v>1119</v>
      </c>
      <c r="U1123" s="162"/>
      <c r="V1123" s="178"/>
      <c r="W1123" s="39" t="s">
        <v>1525</v>
      </c>
      <c r="X1123" s="39" t="s">
        <v>1526</v>
      </c>
      <c r="Y1123" s="39"/>
      <c r="Z1123" s="39"/>
      <c r="AA1123" s="39"/>
      <c r="AB1123" s="152" t="s">
        <v>3165</v>
      </c>
    </row>
    <row r="1124" spans="1:28" ht="21.75" customHeight="1" x14ac:dyDescent="0.25">
      <c r="A1124" s="162" t="s">
        <v>30</v>
      </c>
      <c r="B1124" s="162" t="s">
        <v>31</v>
      </c>
      <c r="C1124" s="162" t="s">
        <v>1516</v>
      </c>
      <c r="D1124" s="162" t="s">
        <v>1169</v>
      </c>
      <c r="E1124" s="39" t="s">
        <v>1170</v>
      </c>
      <c r="F1124" s="128" t="s">
        <v>170</v>
      </c>
      <c r="G1124" s="162" t="s">
        <v>35</v>
      </c>
      <c r="H1124" s="39" t="str">
        <f t="shared" si="190"/>
        <v>6105AK124-6212-CSPC-0007</v>
      </c>
      <c r="I1124" s="39" t="str">
        <f t="shared" si="198"/>
        <v>Q24050972-03-6212-C-SPC-0007</v>
      </c>
      <c r="J1124" s="39"/>
      <c r="K1124" s="39" t="s">
        <v>1517</v>
      </c>
      <c r="L1124" s="39" t="s">
        <v>1524</v>
      </c>
      <c r="M1124" s="39" t="s">
        <v>1339</v>
      </c>
      <c r="N1124" s="33" t="str">
        <f t="shared" si="191"/>
        <v>Power Station 1 - 33kV Interconnect Cable Racks and Ducts between Wartsila and M-Intake SS - Concrete Construction Material Specifications</v>
      </c>
      <c r="O1124" s="134"/>
      <c r="P1124" s="134"/>
      <c r="Q1124" s="33" t="str">
        <f>IFERROR(VLOOKUP(PPE_PH1_CDDL[[#This Row],[RDMC Document Number]],[3]Docs!$B:$F,4,0),"No Placeholder Yet")</f>
        <v>RES - Reserved Placeholder</v>
      </c>
      <c r="R1124" s="33" t="str">
        <f>IFERROR(VLOOKUP(PPE_PH1_CDDL[[#This Row],[RDMC Document Number]],[3]Docs!$B:$F,5,0),"No Placeholder Yet")</f>
        <v>Pending</v>
      </c>
      <c r="S1124" s="137">
        <f t="shared" si="202"/>
        <v>0</v>
      </c>
      <c r="T1124" s="162" t="s">
        <v>1119</v>
      </c>
      <c r="U1124" s="162"/>
      <c r="V1124" s="178"/>
      <c r="W1124" s="39" t="s">
        <v>1525</v>
      </c>
      <c r="X1124" s="39" t="s">
        <v>1526</v>
      </c>
      <c r="Y1124" s="39"/>
      <c r="Z1124" s="39"/>
      <c r="AA1124" s="39"/>
      <c r="AB1124" s="152" t="s">
        <v>3165</v>
      </c>
    </row>
    <row r="1125" spans="1:28" ht="21.75" customHeight="1" x14ac:dyDescent="0.25">
      <c r="A1125" s="162" t="s">
        <v>30</v>
      </c>
      <c r="B1125" s="162" t="s">
        <v>31</v>
      </c>
      <c r="C1125" s="162" t="s">
        <v>1516</v>
      </c>
      <c r="D1125" s="162" t="s">
        <v>1169</v>
      </c>
      <c r="E1125" s="39" t="s">
        <v>1170</v>
      </c>
      <c r="F1125" s="174" t="s">
        <v>108</v>
      </c>
      <c r="G1125" s="162" t="s">
        <v>35</v>
      </c>
      <c r="H1125" s="39" t="str">
        <f t="shared" si="190"/>
        <v>6105AK124-6212-CSPC-0008</v>
      </c>
      <c r="I1125" s="39" t="str">
        <f t="shared" si="198"/>
        <v>Q24050972-03-6212-C-SPC-0008</v>
      </c>
      <c r="J1125" s="162"/>
      <c r="K1125" s="39" t="s">
        <v>1517</v>
      </c>
      <c r="L1125" s="162" t="s">
        <v>1524</v>
      </c>
      <c r="M1125" s="162" t="s">
        <v>1340</v>
      </c>
      <c r="N1125" s="33" t="str">
        <f t="shared" si="191"/>
        <v>Power Station 1 - 33kV Interconnect Cable Racks and Ducts between Wartsila and M-Intake SS - Steel Structures Corrosion Protection Specification</v>
      </c>
      <c r="O1125" s="175"/>
      <c r="P1125" s="175"/>
      <c r="Q1125" s="33" t="str">
        <f>IFERROR(VLOOKUP(PPE_PH1_CDDL[[#This Row],[RDMC Document Number]],[3]Docs!$B:$F,4,0),"No Placeholder Yet")</f>
        <v>RES - Reserved Placeholder</v>
      </c>
      <c r="R1125" s="33" t="str">
        <f>IFERROR(VLOOKUP(PPE_PH1_CDDL[[#This Row],[RDMC Document Number]],[3]Docs!$B:$F,5,0),"No Placeholder Yet")</f>
        <v>Pending</v>
      </c>
      <c r="S1125" s="137">
        <f t="shared" si="202"/>
        <v>0</v>
      </c>
      <c r="T1125" s="162" t="s">
        <v>1119</v>
      </c>
      <c r="U1125" s="162"/>
      <c r="V1125" s="178"/>
      <c r="W1125" s="162" t="s">
        <v>1525</v>
      </c>
      <c r="X1125" s="162" t="s">
        <v>1526</v>
      </c>
      <c r="Y1125" s="162"/>
      <c r="Z1125" s="162"/>
      <c r="AA1125" s="39"/>
      <c r="AB1125" s="152" t="s">
        <v>3165</v>
      </c>
    </row>
    <row r="1126" spans="1:28" ht="21.75" customHeight="1" x14ac:dyDescent="0.25">
      <c r="A1126" s="162" t="s">
        <v>30</v>
      </c>
      <c r="B1126" s="162" t="s">
        <v>31</v>
      </c>
      <c r="C1126" s="162" t="s">
        <v>1516</v>
      </c>
      <c r="D1126" s="162" t="s">
        <v>1169</v>
      </c>
      <c r="E1126" s="39" t="s">
        <v>1349</v>
      </c>
      <c r="F1126" s="128" t="s">
        <v>34</v>
      </c>
      <c r="G1126" s="162" t="s">
        <v>35</v>
      </c>
      <c r="H1126" s="39" t="str">
        <f t="shared" si="190"/>
        <v>6105AK124-6212-CSSD-0001</v>
      </c>
      <c r="I1126" s="39" t="str">
        <f t="shared" si="198"/>
        <v>Q24050972-03-6212-C-SSD-0001</v>
      </c>
      <c r="J1126" s="39"/>
      <c r="K1126" s="39" t="s">
        <v>1517</v>
      </c>
      <c r="L1126" s="39" t="s">
        <v>1523</v>
      </c>
      <c r="M1126" s="39" t="s">
        <v>1350</v>
      </c>
      <c r="N1126" s="33" t="str">
        <f t="shared" si="191"/>
        <v>Power Station 1 - Wartsila Mobile Load Bank Cable Racks and Ducts - Steel Support Structures Design</v>
      </c>
      <c r="O1126" s="134"/>
      <c r="P1126" s="134"/>
      <c r="Q1126" s="33" t="str">
        <f>IFERROR(VLOOKUP(PPE_PH1_CDDL[[#This Row],[RDMC Document Number]],[3]Docs!$B:$F,4,0),"No Placeholder Yet")</f>
        <v>RES - Reserved Placeholder</v>
      </c>
      <c r="R1126" s="33" t="str">
        <f>IFERROR(VLOOKUP(PPE_PH1_CDDL[[#This Row],[RDMC Document Number]],[3]Docs!$B:$F,5,0),"No Placeholder Yet")</f>
        <v>Pending</v>
      </c>
      <c r="S1126" s="137">
        <f t="shared" si="202"/>
        <v>0</v>
      </c>
      <c r="T1126" s="162" t="s">
        <v>1119</v>
      </c>
      <c r="U1126" s="162"/>
      <c r="V1126" s="178"/>
      <c r="W1126" s="39" t="s">
        <v>1523</v>
      </c>
      <c r="X1126" s="39" t="s">
        <v>1350</v>
      </c>
      <c r="Y1126" s="39"/>
      <c r="Z1126" s="39"/>
      <c r="AA1126" s="39"/>
      <c r="AB1126" s="152" t="s">
        <v>3165</v>
      </c>
    </row>
    <row r="1127" spans="1:28" ht="21.75" customHeight="1" x14ac:dyDescent="0.25">
      <c r="A1127" s="162" t="s">
        <v>30</v>
      </c>
      <c r="B1127" s="162" t="s">
        <v>31</v>
      </c>
      <c r="C1127" s="162" t="s">
        <v>1516</v>
      </c>
      <c r="D1127" s="162" t="s">
        <v>1169</v>
      </c>
      <c r="E1127" s="39" t="s">
        <v>1349</v>
      </c>
      <c r="F1127" s="128" t="s">
        <v>46</v>
      </c>
      <c r="G1127" s="162" t="s">
        <v>35</v>
      </c>
      <c r="H1127" s="39" t="str">
        <f t="shared" si="190"/>
        <v>6105AK124-6212-CSSD-0002</v>
      </c>
      <c r="I1127" s="39" t="str">
        <f t="shared" si="198"/>
        <v>Q24050972-03-6212-C-SSD-0002</v>
      </c>
      <c r="J1127" s="39"/>
      <c r="K1127" s="39" t="s">
        <v>1517</v>
      </c>
      <c r="L1127" s="39" t="s">
        <v>1521</v>
      </c>
      <c r="M1127" s="39" t="s">
        <v>1350</v>
      </c>
      <c r="N1127" s="33" t="str">
        <f t="shared" si="191"/>
        <v>Power Station 1 - 33kV Interconnect Cables between Wartsila and M-Intake Sub Station - Steel Support Structures Design</v>
      </c>
      <c r="O1127" s="134"/>
      <c r="P1127" s="134"/>
      <c r="Q1127" s="33" t="str">
        <f>IFERROR(VLOOKUP(PPE_PH1_CDDL[[#This Row],[RDMC Document Number]],[3]Docs!$B:$F,4,0),"No Placeholder Yet")</f>
        <v>RES - Reserved Placeholder</v>
      </c>
      <c r="R1127" s="33" t="str">
        <f>IFERROR(VLOOKUP(PPE_PH1_CDDL[[#This Row],[RDMC Document Number]],[3]Docs!$B:$F,5,0),"No Placeholder Yet")</f>
        <v>Pending</v>
      </c>
      <c r="S1127" s="137">
        <f t="shared" si="202"/>
        <v>0</v>
      </c>
      <c r="T1127" s="162" t="s">
        <v>1119</v>
      </c>
      <c r="U1127" s="162"/>
      <c r="V1127" s="178"/>
      <c r="W1127" s="39" t="s">
        <v>1510</v>
      </c>
      <c r="X1127" s="39" t="s">
        <v>1522</v>
      </c>
      <c r="Y1127" s="39"/>
      <c r="Z1127" s="39"/>
      <c r="AA1127" s="39"/>
      <c r="AB1127" s="152" t="s">
        <v>3165</v>
      </c>
    </row>
    <row r="1128" spans="1:28" ht="21.75" customHeight="1" x14ac:dyDescent="0.25">
      <c r="A1128" s="162" t="s">
        <v>30</v>
      </c>
      <c r="B1128" s="162" t="s">
        <v>31</v>
      </c>
      <c r="C1128" s="162" t="s">
        <v>1516</v>
      </c>
      <c r="D1128" s="162" t="s">
        <v>1169</v>
      </c>
      <c r="E1128" s="162" t="s">
        <v>1349</v>
      </c>
      <c r="F1128" s="174" t="s">
        <v>48</v>
      </c>
      <c r="G1128" s="162" t="s">
        <v>35</v>
      </c>
      <c r="H1128" s="39" t="str">
        <f t="shared" si="190"/>
        <v>6105AK124-6212-CSSD-0003</v>
      </c>
      <c r="I1128" s="39" t="str">
        <f t="shared" si="198"/>
        <v>Q24050972-03-6212-C-SSD-0003</v>
      </c>
      <c r="J1128" s="162"/>
      <c r="K1128" s="39" t="s">
        <v>1517</v>
      </c>
      <c r="L1128" s="162" t="s">
        <v>1524</v>
      </c>
      <c r="M1128" s="162" t="s">
        <v>1350</v>
      </c>
      <c r="N1128" s="33" t="str">
        <f t="shared" si="191"/>
        <v>Power Station 1 - 33kV Interconnect Cable Racks and Ducts between Wartsila and M-Intake SS - Steel Support Structures Design</v>
      </c>
      <c r="O1128" s="175"/>
      <c r="P1128" s="175"/>
      <c r="Q1128" s="33" t="str">
        <f>IFERROR(VLOOKUP(PPE_PH1_CDDL[[#This Row],[RDMC Document Number]],[3]Docs!$B:$F,4,0),"No Placeholder Yet")</f>
        <v>RES - Reserved Placeholder</v>
      </c>
      <c r="R1128" s="33" t="str">
        <f>IFERROR(VLOOKUP(PPE_PH1_CDDL[[#This Row],[RDMC Document Number]],[3]Docs!$B:$F,5,0),"No Placeholder Yet")</f>
        <v>Pending</v>
      </c>
      <c r="S1128" s="137">
        <f t="shared" si="202"/>
        <v>0</v>
      </c>
      <c r="T1128" s="162" t="s">
        <v>1119</v>
      </c>
      <c r="U1128" s="162"/>
      <c r="V1128" s="178"/>
      <c r="W1128" s="162" t="s">
        <v>1525</v>
      </c>
      <c r="X1128" s="162" t="s">
        <v>1526</v>
      </c>
      <c r="Y1128" s="162"/>
      <c r="Z1128" s="162"/>
      <c r="AA1128" s="39"/>
      <c r="AB1128" s="152" t="s">
        <v>3165</v>
      </c>
    </row>
    <row r="1129" spans="1:28" ht="21.75" customHeight="1" x14ac:dyDescent="0.25">
      <c r="A1129" s="162" t="s">
        <v>30</v>
      </c>
      <c r="B1129" s="162" t="s">
        <v>31</v>
      </c>
      <c r="C1129" s="162" t="s">
        <v>1516</v>
      </c>
      <c r="D1129" s="162" t="s">
        <v>1169</v>
      </c>
      <c r="E1129" s="39" t="s">
        <v>700</v>
      </c>
      <c r="F1129" s="128" t="s">
        <v>34</v>
      </c>
      <c r="G1129" s="39" t="s">
        <v>35</v>
      </c>
      <c r="H1129" s="39" t="str">
        <f t="shared" ref="H1129:H1192" si="203">A1129&amp;B1129&amp;"-"&amp;C1129&amp;"-"&amp;D1129&amp;E1129&amp;"-"&amp;F1129</f>
        <v>6105AK124-6212-CSTD-0001</v>
      </c>
      <c r="I1129" s="39" t="str">
        <f t="shared" si="198"/>
        <v>Q24050972-03-6212-C-STD-0001</v>
      </c>
      <c r="J1129" s="39"/>
      <c r="K1129" s="39" t="s">
        <v>1517</v>
      </c>
      <c r="L1129" s="39" t="s">
        <v>1523</v>
      </c>
      <c r="M1129" s="39" t="s">
        <v>1353</v>
      </c>
      <c r="N1129" s="33" t="str">
        <f t="shared" si="191"/>
        <v>Power Station 1 - Wartsila Mobile Load Bank Cable Racks and Ducts - Underground Pipe Route and Cable Bedding Design</v>
      </c>
      <c r="O1129" s="134"/>
      <c r="P1129" s="134"/>
      <c r="Q1129" s="33" t="str">
        <f>IFERROR(VLOOKUP(PPE_PH1_CDDL[[#This Row],[RDMC Document Number]],[3]Docs!$B:$F,4,0),"No Placeholder Yet")</f>
        <v>RES - Reserved Placeholder</v>
      </c>
      <c r="R1129" s="33" t="str">
        <f>IFERROR(VLOOKUP(PPE_PH1_CDDL[[#This Row],[RDMC Document Number]],[3]Docs!$B:$F,5,0),"No Placeholder Yet")</f>
        <v>Pending</v>
      </c>
      <c r="S1129" s="137">
        <f t="shared" ref="S1129:S1131" si="204">IF(AND(O1129&lt;&gt;"",P1129&lt;&gt;"",R1129="Approved"),100%,
 IF(AND(O1129&lt;&gt;"",P1129&lt;&gt;""),66.67%,
 IF(O1129&lt;&gt;"",33.33%,
 0)))</f>
        <v>0</v>
      </c>
      <c r="T1129" s="162" t="s">
        <v>1119</v>
      </c>
      <c r="U1129" s="162"/>
      <c r="V1129" s="178"/>
      <c r="W1129" s="39" t="s">
        <v>1523</v>
      </c>
      <c r="X1129" s="39" t="s">
        <v>1353</v>
      </c>
      <c r="Y1129" s="39"/>
      <c r="Z1129" s="39"/>
      <c r="AA1129" s="39"/>
      <c r="AB1129" s="152" t="s">
        <v>3165</v>
      </c>
    </row>
    <row r="1130" spans="1:28" ht="21.75" customHeight="1" x14ac:dyDescent="0.25">
      <c r="A1130" s="162" t="s">
        <v>30</v>
      </c>
      <c r="B1130" s="162" t="s">
        <v>31</v>
      </c>
      <c r="C1130" s="162" t="s">
        <v>1516</v>
      </c>
      <c r="D1130" s="162" t="s">
        <v>1169</v>
      </c>
      <c r="E1130" s="39" t="s">
        <v>700</v>
      </c>
      <c r="F1130" s="128" t="s">
        <v>46</v>
      </c>
      <c r="G1130" s="39" t="s">
        <v>35</v>
      </c>
      <c r="H1130" s="39" t="str">
        <f t="shared" si="203"/>
        <v>6105AK124-6212-CSTD-0002</v>
      </c>
      <c r="I1130" s="39" t="str">
        <f t="shared" si="198"/>
        <v>Q24050972-03-6212-C-STD-0002</v>
      </c>
      <c r="J1130" s="39"/>
      <c r="K1130" s="39" t="s">
        <v>1517</v>
      </c>
      <c r="L1130" s="39" t="s">
        <v>1521</v>
      </c>
      <c r="M1130" s="39" t="s">
        <v>1353</v>
      </c>
      <c r="N1130" s="33" t="str">
        <f t="shared" si="191"/>
        <v>Power Station 1 - 33kV Interconnect Cables between Wartsila and M-Intake Sub Station - Underground Pipe Route and Cable Bedding Design</v>
      </c>
      <c r="O1130" s="134"/>
      <c r="P1130" s="134"/>
      <c r="Q1130" s="33" t="str">
        <f>IFERROR(VLOOKUP(PPE_PH1_CDDL[[#This Row],[RDMC Document Number]],[3]Docs!$B:$F,4,0),"No Placeholder Yet")</f>
        <v>RES - Reserved Placeholder</v>
      </c>
      <c r="R1130" s="33" t="str">
        <f>IFERROR(VLOOKUP(PPE_PH1_CDDL[[#This Row],[RDMC Document Number]],[3]Docs!$B:$F,5,0),"No Placeholder Yet")</f>
        <v>Pending</v>
      </c>
      <c r="S1130" s="137">
        <f t="shared" si="204"/>
        <v>0</v>
      </c>
      <c r="T1130" s="162" t="s">
        <v>1119</v>
      </c>
      <c r="U1130" s="162"/>
      <c r="V1130" s="178"/>
      <c r="W1130" s="39" t="s">
        <v>1510</v>
      </c>
      <c r="X1130" s="39" t="s">
        <v>1522</v>
      </c>
      <c r="Y1130" s="39"/>
      <c r="Z1130" s="39"/>
      <c r="AA1130" s="39"/>
      <c r="AB1130" s="152" t="s">
        <v>3165</v>
      </c>
    </row>
    <row r="1131" spans="1:28" ht="21.75" customHeight="1" x14ac:dyDescent="0.25">
      <c r="A1131" s="162" t="s">
        <v>30</v>
      </c>
      <c r="B1131" s="162" t="s">
        <v>31</v>
      </c>
      <c r="C1131" s="162" t="s">
        <v>1516</v>
      </c>
      <c r="D1131" s="162" t="s">
        <v>1169</v>
      </c>
      <c r="E1131" s="162" t="s">
        <v>700</v>
      </c>
      <c r="F1131" s="174" t="s">
        <v>48</v>
      </c>
      <c r="G1131" s="162" t="s">
        <v>35</v>
      </c>
      <c r="H1131" s="39" t="str">
        <f t="shared" si="203"/>
        <v>6105AK124-6212-CSTD-0003</v>
      </c>
      <c r="I1131" s="39" t="str">
        <f t="shared" si="198"/>
        <v>Q24050972-03-6212-C-STD-0003</v>
      </c>
      <c r="J1131" s="162"/>
      <c r="K1131" s="39" t="s">
        <v>1517</v>
      </c>
      <c r="L1131" s="162" t="s">
        <v>1524</v>
      </c>
      <c r="M1131" s="162" t="s">
        <v>1353</v>
      </c>
      <c r="N1131" s="33" t="str">
        <f t="shared" ref="N1131:N1194" si="205">K1131&amp;" - "&amp;L1131&amp;" - "&amp;M1131</f>
        <v>Power Station 1 - 33kV Interconnect Cable Racks and Ducts between Wartsila and M-Intake SS - Underground Pipe Route and Cable Bedding Design</v>
      </c>
      <c r="O1131" s="175"/>
      <c r="P1131" s="175"/>
      <c r="Q1131" s="33" t="str">
        <f>IFERROR(VLOOKUP(PPE_PH1_CDDL[[#This Row],[RDMC Document Number]],[3]Docs!$B:$F,4,0),"No Placeholder Yet")</f>
        <v>RES - Reserved Placeholder</v>
      </c>
      <c r="R1131" s="33" t="str">
        <f>IFERROR(VLOOKUP(PPE_PH1_CDDL[[#This Row],[RDMC Document Number]],[3]Docs!$B:$F,5,0),"No Placeholder Yet")</f>
        <v>Pending</v>
      </c>
      <c r="S1131" s="137">
        <f t="shared" si="204"/>
        <v>0</v>
      </c>
      <c r="T1131" s="162" t="s">
        <v>1119</v>
      </c>
      <c r="U1131" s="162"/>
      <c r="V1131" s="178"/>
      <c r="W1131" s="162" t="s">
        <v>1531</v>
      </c>
      <c r="X1131" s="162" t="s">
        <v>1526</v>
      </c>
      <c r="Y1131" s="162"/>
      <c r="Z1131" s="162"/>
      <c r="AA1131" s="39"/>
      <c r="AB1131" s="152" t="s">
        <v>3165</v>
      </c>
    </row>
    <row r="1132" spans="1:28" ht="21.75" customHeight="1" x14ac:dyDescent="0.25">
      <c r="A1132" s="162" t="s">
        <v>30</v>
      </c>
      <c r="B1132" s="162" t="s">
        <v>31</v>
      </c>
      <c r="C1132" s="162" t="s">
        <v>1516</v>
      </c>
      <c r="D1132" s="39" t="s">
        <v>52</v>
      </c>
      <c r="E1132" s="39" t="s">
        <v>1266</v>
      </c>
      <c r="F1132" s="128" t="s">
        <v>34</v>
      </c>
      <c r="G1132" s="162" t="s">
        <v>35</v>
      </c>
      <c r="H1132" s="39" t="str">
        <f t="shared" si="203"/>
        <v>6105AK124-6212-ECAL-0001</v>
      </c>
      <c r="I1132" s="39" t="str">
        <f t="shared" si="198"/>
        <v>Q24050972-03-6212-E-CAL-0001</v>
      </c>
      <c r="J1132" s="39"/>
      <c r="K1132" s="39" t="s">
        <v>1517</v>
      </c>
      <c r="L1132" s="39" t="s">
        <v>1532</v>
      </c>
      <c r="M1132" s="39" t="s">
        <v>1361</v>
      </c>
      <c r="N1132" s="33" t="str">
        <f t="shared" si="205"/>
        <v>Power Station 1 - Wartsila Mobile Load Bank Termination Bay Control Interface - Cable and Conductor Sizing (incl Volt Drop Calcs)</v>
      </c>
      <c r="O1132" s="134"/>
      <c r="P1132" s="134"/>
      <c r="Q1132" s="33" t="str">
        <f>IFERROR(VLOOKUP(PPE_PH1_CDDL[[#This Row],[RDMC Document Number]],[3]Docs!$B:$F,4,0),"No Placeholder Yet")</f>
        <v>RES - Reserved Placeholder</v>
      </c>
      <c r="R1132" s="33" t="str">
        <f>IFERROR(VLOOKUP(PPE_PH1_CDDL[[#This Row],[RDMC Document Number]],[3]Docs!$B:$F,5,0),"No Placeholder Yet")</f>
        <v>Pending</v>
      </c>
      <c r="S1132" s="137">
        <f t="shared" ref="S1132:S1136" si="206">IF(AND(O1132&lt;&gt;"",P1132&lt;&gt;"",R1132="Approved"),100%,
 IF(AND(O1132&lt;&gt;"",P1132&lt;&gt;""),66.67%,
 IF(O1132&lt;&gt;"",33.33%,
 0)))</f>
        <v>0</v>
      </c>
      <c r="T1132" s="162" t="s">
        <v>1119</v>
      </c>
      <c r="U1132" s="162"/>
      <c r="V1132" s="178"/>
      <c r="W1132" s="39" t="s">
        <v>1532</v>
      </c>
      <c r="X1132" s="39" t="s">
        <v>1361</v>
      </c>
      <c r="Y1132" s="39"/>
      <c r="Z1132" s="39"/>
      <c r="AA1132" s="39"/>
      <c r="AB1132" s="152" t="s">
        <v>3165</v>
      </c>
    </row>
    <row r="1133" spans="1:28" ht="21.75" customHeight="1" x14ac:dyDescent="0.25">
      <c r="A1133" s="162" t="s">
        <v>30</v>
      </c>
      <c r="B1133" s="162" t="s">
        <v>31</v>
      </c>
      <c r="C1133" s="162" t="s">
        <v>1516</v>
      </c>
      <c r="D1133" s="39" t="s">
        <v>52</v>
      </c>
      <c r="E1133" s="39" t="s">
        <v>1266</v>
      </c>
      <c r="F1133" s="128" t="s">
        <v>46</v>
      </c>
      <c r="G1133" s="162" t="s">
        <v>35</v>
      </c>
      <c r="H1133" s="39" t="str">
        <f t="shared" si="203"/>
        <v>6105AK124-6212-ECAL-0002</v>
      </c>
      <c r="I1133" s="39" t="str">
        <f t="shared" si="198"/>
        <v>Q24050972-03-6212-E-CAL-0002</v>
      </c>
      <c r="J1133" s="39"/>
      <c r="K1133" s="39" t="s">
        <v>1517</v>
      </c>
      <c r="L1133" s="39" t="s">
        <v>1527</v>
      </c>
      <c r="M1133" s="39" t="s">
        <v>1361</v>
      </c>
      <c r="N1133" s="33" t="str">
        <f t="shared" si="205"/>
        <v>Power Station 1 - Wartsila 11kV Mobile Load Bank Interconnect Cables - Cable and Conductor Sizing (incl Volt Drop Calcs)</v>
      </c>
      <c r="O1133" s="134"/>
      <c r="P1133" s="134"/>
      <c r="Q1133" s="33" t="str">
        <f>IFERROR(VLOOKUP(PPE_PH1_CDDL[[#This Row],[RDMC Document Number]],[3]Docs!$B:$F,4,0),"No Placeholder Yet")</f>
        <v>RES - Reserved Placeholder</v>
      </c>
      <c r="R1133" s="33" t="str">
        <f>IFERROR(VLOOKUP(PPE_PH1_CDDL[[#This Row],[RDMC Document Number]],[3]Docs!$B:$F,5,0),"No Placeholder Yet")</f>
        <v>Pending</v>
      </c>
      <c r="S1133" s="137">
        <f t="shared" si="206"/>
        <v>0</v>
      </c>
      <c r="T1133" s="162" t="s">
        <v>1119</v>
      </c>
      <c r="U1133" s="162"/>
      <c r="V1133" s="178"/>
      <c r="W1133" s="39" t="s">
        <v>1527</v>
      </c>
      <c r="X1133" s="39" t="s">
        <v>1361</v>
      </c>
      <c r="Y1133" s="39"/>
      <c r="Z1133" s="39"/>
      <c r="AA1133" s="39"/>
      <c r="AB1133" s="152" t="s">
        <v>3165</v>
      </c>
    </row>
    <row r="1134" spans="1:28" ht="21.75" customHeight="1" x14ac:dyDescent="0.25">
      <c r="A1134" s="162" t="s">
        <v>30</v>
      </c>
      <c r="B1134" s="162" t="s">
        <v>31</v>
      </c>
      <c r="C1134" s="162" t="s">
        <v>1516</v>
      </c>
      <c r="D1134" s="39" t="s">
        <v>52</v>
      </c>
      <c r="E1134" s="39" t="s">
        <v>1266</v>
      </c>
      <c r="F1134" s="128" t="s">
        <v>48</v>
      </c>
      <c r="G1134" s="162" t="s">
        <v>35</v>
      </c>
      <c r="H1134" s="39" t="str">
        <f t="shared" si="203"/>
        <v>6105AK124-6212-ECAL-0003</v>
      </c>
      <c r="I1134" s="39" t="str">
        <f t="shared" si="198"/>
        <v>Q24050972-03-6212-E-CAL-0003</v>
      </c>
      <c r="J1134" s="39"/>
      <c r="K1134" s="39" t="s">
        <v>1517</v>
      </c>
      <c r="L1134" s="39" t="s">
        <v>1528</v>
      </c>
      <c r="M1134" s="39" t="s">
        <v>1361</v>
      </c>
      <c r="N1134" s="33" t="str">
        <f t="shared" si="205"/>
        <v>Power Station 1 - Wartsila Mobile Load Bank Earthing Connection Points - Cable and Conductor Sizing (incl Volt Drop Calcs)</v>
      </c>
      <c r="O1134" s="134"/>
      <c r="P1134" s="134"/>
      <c r="Q1134" s="33" t="str">
        <f>IFERROR(VLOOKUP(PPE_PH1_CDDL[[#This Row],[RDMC Document Number]],[3]Docs!$B:$F,4,0),"No Placeholder Yet")</f>
        <v>RES - Reserved Placeholder</v>
      </c>
      <c r="R1134" s="33" t="str">
        <f>IFERROR(VLOOKUP(PPE_PH1_CDDL[[#This Row],[RDMC Document Number]],[3]Docs!$B:$F,5,0),"No Placeholder Yet")</f>
        <v>Pending</v>
      </c>
      <c r="S1134" s="137">
        <f t="shared" si="206"/>
        <v>0</v>
      </c>
      <c r="T1134" s="162" t="s">
        <v>1119</v>
      </c>
      <c r="U1134" s="162"/>
      <c r="V1134" s="178"/>
      <c r="W1134" s="39" t="s">
        <v>1528</v>
      </c>
      <c r="X1134" s="39" t="s">
        <v>1361</v>
      </c>
      <c r="Y1134" s="39"/>
      <c r="Z1134" s="39"/>
      <c r="AA1134" s="39"/>
      <c r="AB1134" s="152" t="s">
        <v>3165</v>
      </c>
    </row>
    <row r="1135" spans="1:28" ht="21.75" customHeight="1" x14ac:dyDescent="0.25">
      <c r="A1135" s="162" t="s">
        <v>30</v>
      </c>
      <c r="B1135" s="162" t="s">
        <v>31</v>
      </c>
      <c r="C1135" s="162" t="s">
        <v>1516</v>
      </c>
      <c r="D1135" s="39" t="s">
        <v>52</v>
      </c>
      <c r="E1135" s="39" t="s">
        <v>1266</v>
      </c>
      <c r="F1135" s="128" t="s">
        <v>50</v>
      </c>
      <c r="G1135" s="162" t="s">
        <v>35</v>
      </c>
      <c r="H1135" s="39" t="str">
        <f t="shared" si="203"/>
        <v>6105AK124-6212-ECAL-0004</v>
      </c>
      <c r="I1135" s="39" t="str">
        <f t="shared" si="198"/>
        <v>Q24050972-03-6212-E-CAL-0004</v>
      </c>
      <c r="J1135" s="39"/>
      <c r="K1135" s="39" t="s">
        <v>1517</v>
      </c>
      <c r="L1135" s="39" t="s">
        <v>1528</v>
      </c>
      <c r="M1135" s="39" t="s">
        <v>1363</v>
      </c>
      <c r="N1135" s="33" t="str">
        <f t="shared" si="205"/>
        <v>Power Station 1 - Wartsila Mobile Load Bank Earthing Connection Points - Impedance and Burn-off Calculations</v>
      </c>
      <c r="O1135" s="134"/>
      <c r="P1135" s="134"/>
      <c r="Q1135" s="33" t="str">
        <f>IFERROR(VLOOKUP(PPE_PH1_CDDL[[#This Row],[RDMC Document Number]],[3]Docs!$B:$F,4,0),"No Placeholder Yet")</f>
        <v>RES - Reserved Placeholder</v>
      </c>
      <c r="R1135" s="33" t="str">
        <f>IFERROR(VLOOKUP(PPE_PH1_CDDL[[#This Row],[RDMC Document Number]],[3]Docs!$B:$F,5,0),"No Placeholder Yet")</f>
        <v>Pending</v>
      </c>
      <c r="S1135" s="137">
        <f t="shared" si="206"/>
        <v>0</v>
      </c>
      <c r="T1135" s="162" t="s">
        <v>1119</v>
      </c>
      <c r="U1135" s="162"/>
      <c r="V1135" s="178"/>
      <c r="W1135" s="39" t="s">
        <v>1528</v>
      </c>
      <c r="X1135" s="39" t="s">
        <v>1363</v>
      </c>
      <c r="Y1135" s="39"/>
      <c r="Z1135" s="39"/>
      <c r="AA1135" s="39"/>
      <c r="AB1135" s="152" t="s">
        <v>3165</v>
      </c>
    </row>
    <row r="1136" spans="1:28" ht="21.75" customHeight="1" x14ac:dyDescent="0.25">
      <c r="A1136" s="162" t="s">
        <v>30</v>
      </c>
      <c r="B1136" s="162" t="s">
        <v>31</v>
      </c>
      <c r="C1136" s="162" t="s">
        <v>1516</v>
      </c>
      <c r="D1136" s="162" t="s">
        <v>52</v>
      </c>
      <c r="E1136" s="39" t="s">
        <v>1266</v>
      </c>
      <c r="F1136" s="174" t="s">
        <v>101</v>
      </c>
      <c r="G1136" s="162" t="s">
        <v>35</v>
      </c>
      <c r="H1136" s="39" t="str">
        <f t="shared" si="203"/>
        <v>6105AK124-6212-ECAL-0005</v>
      </c>
      <c r="I1136" s="39" t="str">
        <f t="shared" si="198"/>
        <v>Q24050972-03-6212-E-CAL-0005</v>
      </c>
      <c r="J1136" s="162"/>
      <c r="K1136" s="39" t="s">
        <v>1517</v>
      </c>
      <c r="L1136" s="162" t="s">
        <v>1521</v>
      </c>
      <c r="M1136" s="162" t="s">
        <v>1361</v>
      </c>
      <c r="N1136" s="33" t="str">
        <f t="shared" si="205"/>
        <v>Power Station 1 - 33kV Interconnect Cables between Wartsila and M-Intake Sub Station - Cable and Conductor Sizing (incl Volt Drop Calcs)</v>
      </c>
      <c r="O1136" s="175"/>
      <c r="P1136" s="175"/>
      <c r="Q1136" s="33" t="str">
        <f>IFERROR(VLOOKUP(PPE_PH1_CDDL[[#This Row],[RDMC Document Number]],[3]Docs!$B:$F,4,0),"No Placeholder Yet")</f>
        <v>RES - Reserved Placeholder</v>
      </c>
      <c r="R1136" s="33" t="str">
        <f>IFERROR(VLOOKUP(PPE_PH1_CDDL[[#This Row],[RDMC Document Number]],[3]Docs!$B:$F,5,0),"No Placeholder Yet")</f>
        <v>Pending</v>
      </c>
      <c r="S1136" s="137">
        <f t="shared" si="206"/>
        <v>0</v>
      </c>
      <c r="T1136" s="162" t="s">
        <v>1119</v>
      </c>
      <c r="U1136" s="162"/>
      <c r="V1136" s="178"/>
      <c r="W1136" s="162" t="s">
        <v>1510</v>
      </c>
      <c r="X1136" s="162" t="s">
        <v>1529</v>
      </c>
      <c r="Y1136" s="162"/>
      <c r="Z1136" s="162"/>
      <c r="AA1136" s="39"/>
      <c r="AB1136" s="152" t="s">
        <v>3165</v>
      </c>
    </row>
    <row r="1137" spans="1:28" ht="21.75" customHeight="1" x14ac:dyDescent="0.25">
      <c r="A1137" s="162" t="s">
        <v>30</v>
      </c>
      <c r="B1137" s="162" t="s">
        <v>31</v>
      </c>
      <c r="C1137" s="162" t="s">
        <v>1516</v>
      </c>
      <c r="D1137" s="162" t="s">
        <v>52</v>
      </c>
      <c r="E1137" s="39" t="s">
        <v>1365</v>
      </c>
      <c r="F1137" s="128" t="s">
        <v>34</v>
      </c>
      <c r="G1137" s="162" t="s">
        <v>35</v>
      </c>
      <c r="H1137" s="39" t="str">
        <f t="shared" si="203"/>
        <v>6105AK124-6212-EDIA-0001</v>
      </c>
      <c r="I1137" s="39" t="str">
        <f t="shared" si="198"/>
        <v>Q24050972-03-6212-E-DIA-0001</v>
      </c>
      <c r="J1137" s="39"/>
      <c r="K1137" s="39" t="s">
        <v>1517</v>
      </c>
      <c r="L1137" s="39" t="s">
        <v>1532</v>
      </c>
      <c r="M1137" s="39" t="s">
        <v>1366</v>
      </c>
      <c r="N1137" s="33" t="str">
        <f t="shared" si="205"/>
        <v>Power Station 1 - Wartsila Mobile Load Bank Termination Bay Control Interface - Cable Block Diagrams and Schedules</v>
      </c>
      <c r="O1137" s="134"/>
      <c r="P1137" s="134"/>
      <c r="Q1137" s="33" t="str">
        <f>IFERROR(VLOOKUP(PPE_PH1_CDDL[[#This Row],[RDMC Document Number]],[3]Docs!$B:$F,4,0),"No Placeholder Yet")</f>
        <v>RES - Reserved Placeholder</v>
      </c>
      <c r="R1137" s="33" t="str">
        <f>IFERROR(VLOOKUP(PPE_PH1_CDDL[[#This Row],[RDMC Document Number]],[3]Docs!$B:$F,5,0),"No Placeholder Yet")</f>
        <v>Pending</v>
      </c>
      <c r="S1137" s="137">
        <f t="shared" ref="S1137:S1157" si="207">IF(AND(O1137&lt;&gt;"",P1137&lt;&gt;"",R1137="Approved"),100%,
 IF(AND(O1137&lt;&gt;"",P1137&lt;&gt;""),66.67%,
 IF(O1137&lt;&gt;"",33.33%,
 0)))</f>
        <v>0</v>
      </c>
      <c r="T1137" s="162" t="s">
        <v>1119</v>
      </c>
      <c r="U1137" s="162"/>
      <c r="V1137" s="178"/>
      <c r="W1137" s="39" t="s">
        <v>1532</v>
      </c>
      <c r="X1137" s="39" t="s">
        <v>1366</v>
      </c>
      <c r="Y1137" s="39"/>
      <c r="Z1137" s="39"/>
      <c r="AA1137" s="39"/>
      <c r="AB1137" s="152" t="s">
        <v>3165</v>
      </c>
    </row>
    <row r="1138" spans="1:28" ht="21.75" customHeight="1" x14ac:dyDescent="0.25">
      <c r="A1138" s="162" t="s">
        <v>30</v>
      </c>
      <c r="B1138" s="162" t="s">
        <v>31</v>
      </c>
      <c r="C1138" s="162" t="s">
        <v>1516</v>
      </c>
      <c r="D1138" s="162" t="s">
        <v>52</v>
      </c>
      <c r="E1138" s="39" t="s">
        <v>1365</v>
      </c>
      <c r="F1138" s="128" t="s">
        <v>46</v>
      </c>
      <c r="G1138" s="162" t="s">
        <v>35</v>
      </c>
      <c r="H1138" s="39" t="str">
        <f t="shared" si="203"/>
        <v>6105AK124-6212-EDIA-0002</v>
      </c>
      <c r="I1138" s="39" t="str">
        <f t="shared" si="198"/>
        <v>Q24050972-03-6212-E-DIA-0002</v>
      </c>
      <c r="J1138" s="39"/>
      <c r="K1138" s="39" t="s">
        <v>1517</v>
      </c>
      <c r="L1138" s="39" t="s">
        <v>1532</v>
      </c>
      <c r="M1138" s="39" t="s">
        <v>1367</v>
      </c>
      <c r="N1138" s="33" t="str">
        <f t="shared" si="205"/>
        <v>Power Station 1 - Wartsila Mobile Load Bank Termination Bay Control Interface - Electrical Circuit Diagrams (Schematics)</v>
      </c>
      <c r="O1138" s="134"/>
      <c r="P1138" s="134"/>
      <c r="Q1138" s="33" t="str">
        <f>IFERROR(VLOOKUP(PPE_PH1_CDDL[[#This Row],[RDMC Document Number]],[3]Docs!$B:$F,4,0),"No Placeholder Yet")</f>
        <v>RES - Reserved Placeholder</v>
      </c>
      <c r="R1138" s="33" t="str">
        <f>IFERROR(VLOOKUP(PPE_PH1_CDDL[[#This Row],[RDMC Document Number]],[3]Docs!$B:$F,5,0),"No Placeholder Yet")</f>
        <v>Pending</v>
      </c>
      <c r="S1138" s="137">
        <f t="shared" si="207"/>
        <v>0</v>
      </c>
      <c r="T1138" s="162" t="s">
        <v>1119</v>
      </c>
      <c r="U1138" s="162"/>
      <c r="V1138" s="178"/>
      <c r="W1138" s="39" t="s">
        <v>1532</v>
      </c>
      <c r="X1138" s="39" t="s">
        <v>1367</v>
      </c>
      <c r="Y1138" s="39"/>
      <c r="Z1138" s="39"/>
      <c r="AA1138" s="39"/>
      <c r="AB1138" s="152" t="s">
        <v>3165</v>
      </c>
    </row>
    <row r="1139" spans="1:28" ht="21.75" customHeight="1" x14ac:dyDescent="0.25">
      <c r="A1139" s="162" t="s">
        <v>30</v>
      </c>
      <c r="B1139" s="162" t="s">
        <v>31</v>
      </c>
      <c r="C1139" s="162" t="s">
        <v>1516</v>
      </c>
      <c r="D1139" s="162" t="s">
        <v>52</v>
      </c>
      <c r="E1139" s="39" t="s">
        <v>1365</v>
      </c>
      <c r="F1139" s="128" t="s">
        <v>48</v>
      </c>
      <c r="G1139" s="162" t="s">
        <v>35</v>
      </c>
      <c r="H1139" s="39" t="str">
        <f t="shared" si="203"/>
        <v>6105AK124-6212-EDIA-0003</v>
      </c>
      <c r="I1139" s="39" t="str">
        <f t="shared" si="198"/>
        <v>Q24050972-03-6212-E-DIA-0003</v>
      </c>
      <c r="J1139" s="39"/>
      <c r="K1139" s="39" t="s">
        <v>1517</v>
      </c>
      <c r="L1139" s="39" t="s">
        <v>1532</v>
      </c>
      <c r="M1139" s="39" t="s">
        <v>1369</v>
      </c>
      <c r="N1139" s="33" t="str">
        <f t="shared" si="205"/>
        <v>Power Station 1 - Wartsila Mobile Load Bank Termination Bay Control Interface - E/I Termination Schedule</v>
      </c>
      <c r="O1139" s="134"/>
      <c r="P1139" s="134"/>
      <c r="Q1139" s="33" t="str">
        <f>IFERROR(VLOOKUP(PPE_PH1_CDDL[[#This Row],[RDMC Document Number]],[3]Docs!$B:$F,4,0),"No Placeholder Yet")</f>
        <v>RES - Reserved Placeholder</v>
      </c>
      <c r="R1139" s="33" t="str">
        <f>IFERROR(VLOOKUP(PPE_PH1_CDDL[[#This Row],[RDMC Document Number]],[3]Docs!$B:$F,5,0),"No Placeholder Yet")</f>
        <v>Pending</v>
      </c>
      <c r="S1139" s="137">
        <f t="shared" si="207"/>
        <v>0</v>
      </c>
      <c r="T1139" s="162" t="s">
        <v>1119</v>
      </c>
      <c r="U1139" s="162"/>
      <c r="V1139" s="178"/>
      <c r="W1139" s="39" t="s">
        <v>1532</v>
      </c>
      <c r="X1139" s="39" t="s">
        <v>1369</v>
      </c>
      <c r="Y1139" s="39"/>
      <c r="Z1139" s="39"/>
      <c r="AA1139" s="39"/>
      <c r="AB1139" s="152" t="s">
        <v>3165</v>
      </c>
    </row>
    <row r="1140" spans="1:28" ht="21.75" customHeight="1" x14ac:dyDescent="0.25">
      <c r="A1140" s="162" t="s">
        <v>30</v>
      </c>
      <c r="B1140" s="162" t="s">
        <v>31</v>
      </c>
      <c r="C1140" s="162" t="s">
        <v>1516</v>
      </c>
      <c r="D1140" s="162" t="s">
        <v>52</v>
      </c>
      <c r="E1140" s="39" t="s">
        <v>1365</v>
      </c>
      <c r="F1140" s="128" t="s">
        <v>50</v>
      </c>
      <c r="G1140" s="162" t="s">
        <v>35</v>
      </c>
      <c r="H1140" s="39" t="str">
        <f t="shared" si="203"/>
        <v>6105AK124-6212-EDIA-0004</v>
      </c>
      <c r="I1140" s="39" t="str">
        <f t="shared" si="198"/>
        <v>Q24050972-03-6212-E-DIA-0004</v>
      </c>
      <c r="J1140" s="39"/>
      <c r="K1140" s="39" t="s">
        <v>1517</v>
      </c>
      <c r="L1140" s="39" t="s">
        <v>1532</v>
      </c>
      <c r="M1140" s="39" t="s">
        <v>1372</v>
      </c>
      <c r="N1140" s="33" t="str">
        <f t="shared" si="205"/>
        <v>Power Station 1 - Wartsila Mobile Load Bank Termination Bay Control Interface - Electrical Block Diagram</v>
      </c>
      <c r="O1140" s="134"/>
      <c r="P1140" s="134"/>
      <c r="Q1140" s="33" t="str">
        <f>IFERROR(VLOOKUP(PPE_PH1_CDDL[[#This Row],[RDMC Document Number]],[3]Docs!$B:$F,4,0),"No Placeholder Yet")</f>
        <v>RES - Reserved Placeholder</v>
      </c>
      <c r="R1140" s="33" t="str">
        <f>IFERROR(VLOOKUP(PPE_PH1_CDDL[[#This Row],[RDMC Document Number]],[3]Docs!$B:$F,5,0),"No Placeholder Yet")</f>
        <v>Pending</v>
      </c>
      <c r="S1140" s="137">
        <f t="shared" si="207"/>
        <v>0</v>
      </c>
      <c r="T1140" s="162" t="s">
        <v>1119</v>
      </c>
      <c r="U1140" s="162"/>
      <c r="V1140" s="178"/>
      <c r="W1140" s="39" t="s">
        <v>1532</v>
      </c>
      <c r="X1140" s="39" t="s">
        <v>1372</v>
      </c>
      <c r="Y1140" s="39"/>
      <c r="Z1140" s="39"/>
      <c r="AA1140" s="39"/>
      <c r="AB1140" s="152" t="s">
        <v>3165</v>
      </c>
    </row>
    <row r="1141" spans="1:28" ht="21.75" customHeight="1" x14ac:dyDescent="0.25">
      <c r="A1141" s="162" t="s">
        <v>30</v>
      </c>
      <c r="B1141" s="162" t="s">
        <v>31</v>
      </c>
      <c r="C1141" s="162" t="s">
        <v>1516</v>
      </c>
      <c r="D1141" s="162" t="s">
        <v>52</v>
      </c>
      <c r="E1141" s="39" t="s">
        <v>1365</v>
      </c>
      <c r="F1141" s="128" t="s">
        <v>101</v>
      </c>
      <c r="G1141" s="162" t="s">
        <v>35</v>
      </c>
      <c r="H1141" s="39" t="str">
        <f t="shared" si="203"/>
        <v>6105AK124-6212-EDIA-0005</v>
      </c>
      <c r="I1141" s="39" t="str">
        <f t="shared" si="198"/>
        <v>Q24050972-03-6212-E-DIA-0005</v>
      </c>
      <c r="J1141" s="39"/>
      <c r="K1141" s="39" t="s">
        <v>1517</v>
      </c>
      <c r="L1141" s="39" t="s">
        <v>1527</v>
      </c>
      <c r="M1141" s="39" t="s">
        <v>1366</v>
      </c>
      <c r="N1141" s="33" t="str">
        <f t="shared" si="205"/>
        <v>Power Station 1 - Wartsila 11kV Mobile Load Bank Interconnect Cables - Cable Block Diagrams and Schedules</v>
      </c>
      <c r="O1141" s="134"/>
      <c r="P1141" s="134"/>
      <c r="Q1141" s="33" t="str">
        <f>IFERROR(VLOOKUP(PPE_PH1_CDDL[[#This Row],[RDMC Document Number]],[3]Docs!$B:$F,4,0),"No Placeholder Yet")</f>
        <v>RES - Reserved Placeholder</v>
      </c>
      <c r="R1141" s="33" t="str">
        <f>IFERROR(VLOOKUP(PPE_PH1_CDDL[[#This Row],[RDMC Document Number]],[3]Docs!$B:$F,5,0),"No Placeholder Yet")</f>
        <v>Pending</v>
      </c>
      <c r="S1141" s="137">
        <f t="shared" si="207"/>
        <v>0</v>
      </c>
      <c r="T1141" s="162" t="s">
        <v>1119</v>
      </c>
      <c r="U1141" s="162"/>
      <c r="V1141" s="178"/>
      <c r="W1141" s="39" t="s">
        <v>1527</v>
      </c>
      <c r="X1141" s="39" t="s">
        <v>1366</v>
      </c>
      <c r="Y1141" s="39"/>
      <c r="Z1141" s="39"/>
      <c r="AA1141" s="39"/>
      <c r="AB1141" s="152" t="s">
        <v>3165</v>
      </c>
    </row>
    <row r="1142" spans="1:28" ht="21.75" customHeight="1" x14ac:dyDescent="0.25">
      <c r="A1142" s="162" t="s">
        <v>30</v>
      </c>
      <c r="B1142" s="162" t="s">
        <v>31</v>
      </c>
      <c r="C1142" s="162" t="s">
        <v>1516</v>
      </c>
      <c r="D1142" s="162" t="s">
        <v>52</v>
      </c>
      <c r="E1142" s="39" t="s">
        <v>1365</v>
      </c>
      <c r="F1142" s="128" t="s">
        <v>161</v>
      </c>
      <c r="G1142" s="162" t="s">
        <v>35</v>
      </c>
      <c r="H1142" s="39" t="str">
        <f t="shared" si="203"/>
        <v>6105AK124-6212-EDIA-0006</v>
      </c>
      <c r="I1142" s="39" t="str">
        <f t="shared" si="198"/>
        <v>Q24050972-03-6212-E-DIA-0006</v>
      </c>
      <c r="J1142" s="39"/>
      <c r="K1142" s="39" t="s">
        <v>1517</v>
      </c>
      <c r="L1142" s="39" t="s">
        <v>1527</v>
      </c>
      <c r="M1142" s="39" t="s">
        <v>1367</v>
      </c>
      <c r="N1142" s="33" t="str">
        <f t="shared" si="205"/>
        <v>Power Station 1 - Wartsila 11kV Mobile Load Bank Interconnect Cables - Electrical Circuit Diagrams (Schematics)</v>
      </c>
      <c r="O1142" s="134"/>
      <c r="P1142" s="134"/>
      <c r="Q1142" s="33" t="str">
        <f>IFERROR(VLOOKUP(PPE_PH1_CDDL[[#This Row],[RDMC Document Number]],[3]Docs!$B:$F,4,0),"No Placeholder Yet")</f>
        <v>RES - Reserved Placeholder</v>
      </c>
      <c r="R1142" s="33" t="str">
        <f>IFERROR(VLOOKUP(PPE_PH1_CDDL[[#This Row],[RDMC Document Number]],[3]Docs!$B:$F,5,0),"No Placeholder Yet")</f>
        <v>Pending</v>
      </c>
      <c r="S1142" s="137">
        <f t="shared" si="207"/>
        <v>0</v>
      </c>
      <c r="T1142" s="162" t="s">
        <v>1119</v>
      </c>
      <c r="U1142" s="162"/>
      <c r="V1142" s="178"/>
      <c r="W1142" s="39" t="s">
        <v>1527</v>
      </c>
      <c r="X1142" s="39" t="s">
        <v>1367</v>
      </c>
      <c r="Y1142" s="39"/>
      <c r="Z1142" s="39"/>
      <c r="AA1142" s="39"/>
      <c r="AB1142" s="152" t="s">
        <v>3165</v>
      </c>
    </row>
    <row r="1143" spans="1:28" ht="21.75" customHeight="1" x14ac:dyDescent="0.25">
      <c r="A1143" s="162" t="s">
        <v>30</v>
      </c>
      <c r="B1143" s="162" t="s">
        <v>31</v>
      </c>
      <c r="C1143" s="162" t="s">
        <v>1516</v>
      </c>
      <c r="D1143" s="162" t="s">
        <v>52</v>
      </c>
      <c r="E1143" s="39" t="s">
        <v>1365</v>
      </c>
      <c r="F1143" s="128" t="s">
        <v>170</v>
      </c>
      <c r="G1143" s="162" t="s">
        <v>35</v>
      </c>
      <c r="H1143" s="39" t="str">
        <f t="shared" si="203"/>
        <v>6105AK124-6212-EDIA-0007</v>
      </c>
      <c r="I1143" s="39" t="str">
        <f t="shared" si="198"/>
        <v>Q24050972-03-6212-E-DIA-0007</v>
      </c>
      <c r="J1143" s="39"/>
      <c r="K1143" s="39" t="s">
        <v>1517</v>
      </c>
      <c r="L1143" s="39" t="s">
        <v>1527</v>
      </c>
      <c r="M1143" s="39" t="s">
        <v>1369</v>
      </c>
      <c r="N1143" s="33" t="str">
        <f t="shared" si="205"/>
        <v>Power Station 1 - Wartsila 11kV Mobile Load Bank Interconnect Cables - E/I Termination Schedule</v>
      </c>
      <c r="O1143" s="134"/>
      <c r="P1143" s="134"/>
      <c r="Q1143" s="33" t="str">
        <f>IFERROR(VLOOKUP(PPE_PH1_CDDL[[#This Row],[RDMC Document Number]],[3]Docs!$B:$F,4,0),"No Placeholder Yet")</f>
        <v>RES - Reserved Placeholder</v>
      </c>
      <c r="R1143" s="33" t="str">
        <f>IFERROR(VLOOKUP(PPE_PH1_CDDL[[#This Row],[RDMC Document Number]],[3]Docs!$B:$F,5,0),"No Placeholder Yet")</f>
        <v>Pending</v>
      </c>
      <c r="S1143" s="137">
        <f t="shared" si="207"/>
        <v>0</v>
      </c>
      <c r="T1143" s="162" t="s">
        <v>1119</v>
      </c>
      <c r="U1143" s="162"/>
      <c r="V1143" s="178"/>
      <c r="W1143" s="39" t="s">
        <v>1527</v>
      </c>
      <c r="X1143" s="39" t="s">
        <v>1369</v>
      </c>
      <c r="Y1143" s="39"/>
      <c r="Z1143" s="39"/>
      <c r="AA1143" s="39"/>
      <c r="AB1143" s="152" t="s">
        <v>3165</v>
      </c>
    </row>
    <row r="1144" spans="1:28" ht="21.75" customHeight="1" x14ac:dyDescent="0.25">
      <c r="A1144" s="162" t="s">
        <v>30</v>
      </c>
      <c r="B1144" s="162" t="s">
        <v>31</v>
      </c>
      <c r="C1144" s="162" t="s">
        <v>1516</v>
      </c>
      <c r="D1144" s="162" t="s">
        <v>52</v>
      </c>
      <c r="E1144" s="39" t="s">
        <v>1365</v>
      </c>
      <c r="F1144" s="128" t="s">
        <v>108</v>
      </c>
      <c r="G1144" s="162" t="s">
        <v>35</v>
      </c>
      <c r="H1144" s="39" t="str">
        <f t="shared" si="203"/>
        <v>6105AK124-6212-EDIA-0008</v>
      </c>
      <c r="I1144" s="39" t="str">
        <f t="shared" si="198"/>
        <v>Q24050972-03-6212-E-DIA-0008</v>
      </c>
      <c r="J1144" s="39"/>
      <c r="K1144" s="39" t="s">
        <v>1517</v>
      </c>
      <c r="L1144" s="39" t="s">
        <v>1527</v>
      </c>
      <c r="M1144" s="39" t="s">
        <v>1372</v>
      </c>
      <c r="N1144" s="33" t="str">
        <f t="shared" si="205"/>
        <v>Power Station 1 - Wartsila 11kV Mobile Load Bank Interconnect Cables - Electrical Block Diagram</v>
      </c>
      <c r="O1144" s="134"/>
      <c r="P1144" s="134"/>
      <c r="Q1144" s="33" t="str">
        <f>IFERROR(VLOOKUP(PPE_PH1_CDDL[[#This Row],[RDMC Document Number]],[3]Docs!$B:$F,4,0),"No Placeholder Yet")</f>
        <v>RES - Reserved Placeholder</v>
      </c>
      <c r="R1144" s="33" t="str">
        <f>IFERROR(VLOOKUP(PPE_PH1_CDDL[[#This Row],[RDMC Document Number]],[3]Docs!$B:$F,5,0),"No Placeholder Yet")</f>
        <v>Pending</v>
      </c>
      <c r="S1144" s="137">
        <f t="shared" si="207"/>
        <v>0</v>
      </c>
      <c r="T1144" s="162" t="s">
        <v>1119</v>
      </c>
      <c r="U1144" s="162"/>
      <c r="V1144" s="178"/>
      <c r="W1144" s="39" t="s">
        <v>1527</v>
      </c>
      <c r="X1144" s="39" t="s">
        <v>1372</v>
      </c>
      <c r="Y1144" s="39"/>
      <c r="Z1144" s="39"/>
      <c r="AA1144" s="39"/>
      <c r="AB1144" s="152" t="s">
        <v>3165</v>
      </c>
    </row>
    <row r="1145" spans="1:28" ht="21.75" customHeight="1" x14ac:dyDescent="0.25">
      <c r="A1145" s="162" t="s">
        <v>30</v>
      </c>
      <c r="B1145" s="162" t="s">
        <v>31</v>
      </c>
      <c r="C1145" s="162" t="s">
        <v>1516</v>
      </c>
      <c r="D1145" s="162" t="s">
        <v>52</v>
      </c>
      <c r="E1145" s="39" t="s">
        <v>1365</v>
      </c>
      <c r="F1145" s="128" t="s">
        <v>173</v>
      </c>
      <c r="G1145" s="162" t="s">
        <v>35</v>
      </c>
      <c r="H1145" s="39" t="str">
        <f t="shared" si="203"/>
        <v>6105AK124-6212-EDIA-0009</v>
      </c>
      <c r="I1145" s="39" t="str">
        <f t="shared" si="198"/>
        <v>Q24050972-03-6212-E-DIA-0009</v>
      </c>
      <c r="J1145" s="39"/>
      <c r="K1145" s="39" t="s">
        <v>1517</v>
      </c>
      <c r="L1145" s="39" t="s">
        <v>1523</v>
      </c>
      <c r="M1145" s="39" t="s">
        <v>1366</v>
      </c>
      <c r="N1145" s="33" t="str">
        <f t="shared" si="205"/>
        <v>Power Station 1 - Wartsila Mobile Load Bank Cable Racks and Ducts - Cable Block Diagrams and Schedules</v>
      </c>
      <c r="O1145" s="134"/>
      <c r="P1145" s="134"/>
      <c r="Q1145" s="33" t="str">
        <f>IFERROR(VLOOKUP(PPE_PH1_CDDL[[#This Row],[RDMC Document Number]],[3]Docs!$B:$F,4,0),"No Placeholder Yet")</f>
        <v>RES - Reserved Placeholder</v>
      </c>
      <c r="R1145" s="33" t="str">
        <f>IFERROR(VLOOKUP(PPE_PH1_CDDL[[#This Row],[RDMC Document Number]],[3]Docs!$B:$F,5,0),"No Placeholder Yet")</f>
        <v>Pending</v>
      </c>
      <c r="S1145" s="137">
        <f t="shared" si="207"/>
        <v>0</v>
      </c>
      <c r="T1145" s="162" t="s">
        <v>1119</v>
      </c>
      <c r="U1145" s="162"/>
      <c r="V1145" s="178"/>
      <c r="W1145" s="39" t="s">
        <v>1523</v>
      </c>
      <c r="X1145" s="39" t="s">
        <v>1366</v>
      </c>
      <c r="Y1145" s="39"/>
      <c r="Z1145" s="39"/>
      <c r="AA1145" s="39"/>
      <c r="AB1145" s="152" t="s">
        <v>3165</v>
      </c>
    </row>
    <row r="1146" spans="1:28" ht="21.75" customHeight="1" x14ac:dyDescent="0.25">
      <c r="A1146" s="162" t="s">
        <v>30</v>
      </c>
      <c r="B1146" s="162" t="s">
        <v>31</v>
      </c>
      <c r="C1146" s="162" t="s">
        <v>1516</v>
      </c>
      <c r="D1146" s="162" t="s">
        <v>52</v>
      </c>
      <c r="E1146" s="39" t="s">
        <v>1365</v>
      </c>
      <c r="F1146" s="174" t="s">
        <v>184</v>
      </c>
      <c r="G1146" s="162" t="s">
        <v>35</v>
      </c>
      <c r="H1146" s="39" t="str">
        <f t="shared" si="203"/>
        <v>6105AK124-6212-EDIA-0010</v>
      </c>
      <c r="I1146" s="39" t="str">
        <f t="shared" si="198"/>
        <v>Q24050972-03-6212-E-DIA-0010</v>
      </c>
      <c r="J1146" s="162"/>
      <c r="K1146" s="39" t="s">
        <v>1517</v>
      </c>
      <c r="L1146" s="162" t="s">
        <v>1523</v>
      </c>
      <c r="M1146" s="162" t="s">
        <v>1369</v>
      </c>
      <c r="N1146" s="33" t="str">
        <f t="shared" si="205"/>
        <v>Power Station 1 - Wartsila Mobile Load Bank Cable Racks and Ducts - E/I Termination Schedule</v>
      </c>
      <c r="O1146" s="175"/>
      <c r="P1146" s="175"/>
      <c r="Q1146" s="33" t="str">
        <f>IFERROR(VLOOKUP(PPE_PH1_CDDL[[#This Row],[RDMC Document Number]],[3]Docs!$B:$F,4,0),"No Placeholder Yet")</f>
        <v>RES - Reserved Placeholder</v>
      </c>
      <c r="R1146" s="33" t="str">
        <f>IFERROR(VLOOKUP(PPE_PH1_CDDL[[#This Row],[RDMC Document Number]],[3]Docs!$B:$F,5,0),"No Placeholder Yet")</f>
        <v>Pending</v>
      </c>
      <c r="S1146" s="137">
        <f t="shared" si="207"/>
        <v>0</v>
      </c>
      <c r="T1146" s="162" t="s">
        <v>1119</v>
      </c>
      <c r="U1146" s="162"/>
      <c r="V1146" s="178"/>
      <c r="W1146" s="162" t="s">
        <v>1523</v>
      </c>
      <c r="X1146" s="162" t="s">
        <v>1369</v>
      </c>
      <c r="Y1146" s="162"/>
      <c r="Z1146" s="162"/>
      <c r="AA1146" s="39"/>
      <c r="AB1146" s="152" t="s">
        <v>3165</v>
      </c>
    </row>
    <row r="1147" spans="1:28" ht="21.75" customHeight="1" x14ac:dyDescent="0.25">
      <c r="A1147" s="162" t="s">
        <v>30</v>
      </c>
      <c r="B1147" s="162" t="s">
        <v>31</v>
      </c>
      <c r="C1147" s="162" t="s">
        <v>1516</v>
      </c>
      <c r="D1147" s="162" t="s">
        <v>52</v>
      </c>
      <c r="E1147" s="39" t="s">
        <v>1365</v>
      </c>
      <c r="F1147" s="128" t="s">
        <v>187</v>
      </c>
      <c r="G1147" s="162" t="s">
        <v>35</v>
      </c>
      <c r="H1147" s="39" t="str">
        <f t="shared" si="203"/>
        <v>6105AK124-6212-EDIA-0011</v>
      </c>
      <c r="I1147" s="39" t="str">
        <f t="shared" si="198"/>
        <v>Q24050972-03-6212-E-DIA-0011</v>
      </c>
      <c r="J1147" s="39"/>
      <c r="K1147" s="39" t="s">
        <v>1517</v>
      </c>
      <c r="L1147" s="39" t="s">
        <v>1528</v>
      </c>
      <c r="M1147" s="39" t="s">
        <v>1366</v>
      </c>
      <c r="N1147" s="33" t="str">
        <f t="shared" si="205"/>
        <v>Power Station 1 - Wartsila Mobile Load Bank Earthing Connection Points - Cable Block Diagrams and Schedules</v>
      </c>
      <c r="O1147" s="134"/>
      <c r="P1147" s="134"/>
      <c r="Q1147" s="33" t="str">
        <f>IFERROR(VLOOKUP(PPE_PH1_CDDL[[#This Row],[RDMC Document Number]],[3]Docs!$B:$F,4,0),"No Placeholder Yet")</f>
        <v>RES - Reserved Placeholder</v>
      </c>
      <c r="R1147" s="33" t="str">
        <f>IFERROR(VLOOKUP(PPE_PH1_CDDL[[#This Row],[RDMC Document Number]],[3]Docs!$B:$F,5,0),"No Placeholder Yet")</f>
        <v>Pending</v>
      </c>
      <c r="S1147" s="137">
        <f t="shared" si="207"/>
        <v>0</v>
      </c>
      <c r="T1147" s="162" t="s">
        <v>1119</v>
      </c>
      <c r="U1147" s="162"/>
      <c r="V1147" s="178"/>
      <c r="W1147" s="39" t="s">
        <v>1528</v>
      </c>
      <c r="X1147" s="39" t="s">
        <v>1366</v>
      </c>
      <c r="Y1147" s="39"/>
      <c r="Z1147" s="39"/>
      <c r="AA1147" s="39"/>
      <c r="AB1147" s="152" t="s">
        <v>3165</v>
      </c>
    </row>
    <row r="1148" spans="1:28" ht="21.75" customHeight="1" x14ac:dyDescent="0.25">
      <c r="A1148" s="162" t="s">
        <v>30</v>
      </c>
      <c r="B1148" s="162" t="s">
        <v>31</v>
      </c>
      <c r="C1148" s="162" t="s">
        <v>1516</v>
      </c>
      <c r="D1148" s="162" t="s">
        <v>52</v>
      </c>
      <c r="E1148" s="39" t="s">
        <v>1365</v>
      </c>
      <c r="F1148" s="128" t="s">
        <v>213</v>
      </c>
      <c r="G1148" s="162" t="s">
        <v>35</v>
      </c>
      <c r="H1148" s="39" t="str">
        <f t="shared" si="203"/>
        <v>6105AK124-6212-EDIA-0012</v>
      </c>
      <c r="I1148" s="39" t="str">
        <f t="shared" si="198"/>
        <v>Q24050972-03-6212-E-DIA-0012</v>
      </c>
      <c r="J1148" s="39"/>
      <c r="K1148" s="39" t="s">
        <v>1517</v>
      </c>
      <c r="L1148" s="39" t="s">
        <v>1528</v>
      </c>
      <c r="M1148" s="39" t="s">
        <v>1367</v>
      </c>
      <c r="N1148" s="33" t="str">
        <f t="shared" si="205"/>
        <v>Power Station 1 - Wartsila Mobile Load Bank Earthing Connection Points - Electrical Circuit Diagrams (Schematics)</v>
      </c>
      <c r="O1148" s="134"/>
      <c r="P1148" s="134"/>
      <c r="Q1148" s="33" t="str">
        <f>IFERROR(VLOOKUP(PPE_PH1_CDDL[[#This Row],[RDMC Document Number]],[3]Docs!$B:$F,4,0),"No Placeholder Yet")</f>
        <v>RES - Reserved Placeholder</v>
      </c>
      <c r="R1148" s="33" t="str">
        <f>IFERROR(VLOOKUP(PPE_PH1_CDDL[[#This Row],[RDMC Document Number]],[3]Docs!$B:$F,5,0),"No Placeholder Yet")</f>
        <v>Pending</v>
      </c>
      <c r="S1148" s="137">
        <f t="shared" si="207"/>
        <v>0</v>
      </c>
      <c r="T1148" s="162" t="s">
        <v>1119</v>
      </c>
      <c r="U1148" s="162"/>
      <c r="V1148" s="178"/>
      <c r="W1148" s="39" t="s">
        <v>1528</v>
      </c>
      <c r="X1148" s="39" t="s">
        <v>1367</v>
      </c>
      <c r="Y1148" s="39"/>
      <c r="Z1148" s="39"/>
      <c r="AA1148" s="39"/>
      <c r="AB1148" s="152" t="s">
        <v>3165</v>
      </c>
    </row>
    <row r="1149" spans="1:28" ht="21.75" customHeight="1" x14ac:dyDescent="0.25">
      <c r="A1149" s="162" t="s">
        <v>30</v>
      </c>
      <c r="B1149" s="162" t="s">
        <v>31</v>
      </c>
      <c r="C1149" s="162" t="s">
        <v>1516</v>
      </c>
      <c r="D1149" s="162" t="s">
        <v>52</v>
      </c>
      <c r="E1149" s="39" t="s">
        <v>1365</v>
      </c>
      <c r="F1149" s="128" t="s">
        <v>215</v>
      </c>
      <c r="G1149" s="162" t="s">
        <v>35</v>
      </c>
      <c r="H1149" s="39" t="str">
        <f t="shared" si="203"/>
        <v>6105AK124-6212-EDIA-0013</v>
      </c>
      <c r="I1149" s="39" t="str">
        <f t="shared" si="198"/>
        <v>Q24050972-03-6212-E-DIA-0013</v>
      </c>
      <c r="J1149" s="39"/>
      <c r="K1149" s="39" t="s">
        <v>1517</v>
      </c>
      <c r="L1149" s="39" t="s">
        <v>1521</v>
      </c>
      <c r="M1149" s="39" t="s">
        <v>1366</v>
      </c>
      <c r="N1149" s="33" t="str">
        <f t="shared" si="205"/>
        <v>Power Station 1 - 33kV Interconnect Cables between Wartsila and M-Intake Sub Station - Cable Block Diagrams and Schedules</v>
      </c>
      <c r="O1149" s="134"/>
      <c r="P1149" s="134"/>
      <c r="Q1149" s="33" t="str">
        <f>IFERROR(VLOOKUP(PPE_PH1_CDDL[[#This Row],[RDMC Document Number]],[3]Docs!$B:$F,4,0),"No Placeholder Yet")</f>
        <v>RES - Reserved Placeholder</v>
      </c>
      <c r="R1149" s="33" t="str">
        <f>IFERROR(VLOOKUP(PPE_PH1_CDDL[[#This Row],[RDMC Document Number]],[3]Docs!$B:$F,5,0),"No Placeholder Yet")</f>
        <v>Pending</v>
      </c>
      <c r="S1149" s="137">
        <f t="shared" si="207"/>
        <v>0</v>
      </c>
      <c r="T1149" s="162" t="s">
        <v>1119</v>
      </c>
      <c r="U1149" s="162"/>
      <c r="V1149" s="178"/>
      <c r="W1149" s="39" t="s">
        <v>1510</v>
      </c>
      <c r="X1149" s="39" t="s">
        <v>1529</v>
      </c>
      <c r="Y1149" s="39"/>
      <c r="Z1149" s="39"/>
      <c r="AA1149" s="39"/>
      <c r="AB1149" s="152" t="s">
        <v>3165</v>
      </c>
    </row>
    <row r="1150" spans="1:28" ht="21.75" customHeight="1" x14ac:dyDescent="0.25">
      <c r="A1150" s="162" t="s">
        <v>30</v>
      </c>
      <c r="B1150" s="162" t="s">
        <v>31</v>
      </c>
      <c r="C1150" s="162" t="s">
        <v>1516</v>
      </c>
      <c r="D1150" s="162" t="s">
        <v>52</v>
      </c>
      <c r="E1150" s="39" t="s">
        <v>1365</v>
      </c>
      <c r="F1150" s="128" t="s">
        <v>217</v>
      </c>
      <c r="G1150" s="162" t="s">
        <v>35</v>
      </c>
      <c r="H1150" s="39" t="str">
        <f t="shared" si="203"/>
        <v>6105AK124-6212-EDIA-0014</v>
      </c>
      <c r="I1150" s="39" t="str">
        <f t="shared" si="198"/>
        <v>Q24050972-03-6212-E-DIA-0014</v>
      </c>
      <c r="J1150" s="39"/>
      <c r="K1150" s="39" t="s">
        <v>1517</v>
      </c>
      <c r="L1150" s="39" t="s">
        <v>1521</v>
      </c>
      <c r="M1150" s="39" t="s">
        <v>1367</v>
      </c>
      <c r="N1150" s="33" t="str">
        <f t="shared" si="205"/>
        <v>Power Station 1 - 33kV Interconnect Cables between Wartsila and M-Intake Sub Station - Electrical Circuit Diagrams (Schematics)</v>
      </c>
      <c r="O1150" s="134"/>
      <c r="P1150" s="134"/>
      <c r="Q1150" s="33" t="str">
        <f>IFERROR(VLOOKUP(PPE_PH1_CDDL[[#This Row],[RDMC Document Number]],[3]Docs!$B:$F,4,0),"No Placeholder Yet")</f>
        <v>RES - Reserved Placeholder</v>
      </c>
      <c r="R1150" s="33" t="str">
        <f>IFERROR(VLOOKUP(PPE_PH1_CDDL[[#This Row],[RDMC Document Number]],[3]Docs!$B:$F,5,0),"No Placeholder Yet")</f>
        <v>Pending</v>
      </c>
      <c r="S1150" s="137">
        <f t="shared" si="207"/>
        <v>0</v>
      </c>
      <c r="T1150" s="162" t="s">
        <v>1119</v>
      </c>
      <c r="U1150" s="162"/>
      <c r="V1150" s="178"/>
      <c r="W1150" s="39" t="s">
        <v>1510</v>
      </c>
      <c r="X1150" s="39" t="s">
        <v>1529</v>
      </c>
      <c r="Y1150" s="39"/>
      <c r="Z1150" s="39"/>
      <c r="AA1150" s="39"/>
      <c r="AB1150" s="152" t="s">
        <v>3165</v>
      </c>
    </row>
    <row r="1151" spans="1:28" ht="21.75" customHeight="1" x14ac:dyDescent="0.25">
      <c r="A1151" s="162" t="s">
        <v>30</v>
      </c>
      <c r="B1151" s="162" t="s">
        <v>31</v>
      </c>
      <c r="C1151" s="162" t="s">
        <v>1516</v>
      </c>
      <c r="D1151" s="162" t="s">
        <v>52</v>
      </c>
      <c r="E1151" s="39" t="s">
        <v>1365</v>
      </c>
      <c r="F1151" s="128" t="s">
        <v>219</v>
      </c>
      <c r="G1151" s="162" t="s">
        <v>35</v>
      </c>
      <c r="H1151" s="39" t="str">
        <f t="shared" si="203"/>
        <v>6105AK124-6212-EDIA-0015</v>
      </c>
      <c r="I1151" s="39" t="str">
        <f t="shared" ref="I1151:I1214" si="208">"Q24050972"&amp;"-"&amp;"03"&amp;"-"&amp;C1151&amp;"-"&amp;D1151&amp;"-"&amp;E1151&amp;"-"&amp;F1151</f>
        <v>Q24050972-03-6212-E-DIA-0015</v>
      </c>
      <c r="J1151" s="39"/>
      <c r="K1151" s="39" t="s">
        <v>1517</v>
      </c>
      <c r="L1151" s="39" t="s">
        <v>1521</v>
      </c>
      <c r="M1151" s="39" t="s">
        <v>1485</v>
      </c>
      <c r="N1151" s="33" t="str">
        <f t="shared" si="205"/>
        <v>Power Station 1 - 33kV Interconnect Cables between Wartsila and M-Intake Sub Station - Protection Relay Design</v>
      </c>
      <c r="O1151" s="134"/>
      <c r="P1151" s="134"/>
      <c r="Q1151" s="33" t="str">
        <f>IFERROR(VLOOKUP(PPE_PH1_CDDL[[#This Row],[RDMC Document Number]],[3]Docs!$B:$F,4,0),"No Placeholder Yet")</f>
        <v>RES - Reserved Placeholder</v>
      </c>
      <c r="R1151" s="33" t="str">
        <f>IFERROR(VLOOKUP(PPE_PH1_CDDL[[#This Row],[RDMC Document Number]],[3]Docs!$B:$F,5,0),"No Placeholder Yet")</f>
        <v>Pending</v>
      </c>
      <c r="S1151" s="137">
        <f t="shared" si="207"/>
        <v>0</v>
      </c>
      <c r="T1151" s="162" t="s">
        <v>1119</v>
      </c>
      <c r="U1151" s="162"/>
      <c r="V1151" s="178"/>
      <c r="W1151" s="39" t="s">
        <v>1510</v>
      </c>
      <c r="X1151" s="39" t="s">
        <v>1529</v>
      </c>
      <c r="Y1151" s="39"/>
      <c r="Z1151" s="39"/>
      <c r="AA1151" s="39"/>
      <c r="AB1151" s="152" t="s">
        <v>3165</v>
      </c>
    </row>
    <row r="1152" spans="1:28" ht="21.75" customHeight="1" x14ac:dyDescent="0.25">
      <c r="A1152" s="162" t="s">
        <v>30</v>
      </c>
      <c r="B1152" s="162" t="s">
        <v>31</v>
      </c>
      <c r="C1152" s="162" t="s">
        <v>1516</v>
      </c>
      <c r="D1152" s="162" t="s">
        <v>52</v>
      </c>
      <c r="E1152" s="39" t="s">
        <v>1365</v>
      </c>
      <c r="F1152" s="128" t="s">
        <v>88</v>
      </c>
      <c r="G1152" s="162" t="s">
        <v>35</v>
      </c>
      <c r="H1152" s="39" t="str">
        <f t="shared" si="203"/>
        <v>6105AK124-6212-EDIA-0016</v>
      </c>
      <c r="I1152" s="39" t="str">
        <f t="shared" si="208"/>
        <v>Q24050972-03-6212-E-DIA-0016</v>
      </c>
      <c r="J1152" s="39"/>
      <c r="K1152" s="39" t="s">
        <v>1517</v>
      </c>
      <c r="L1152" s="39" t="s">
        <v>1524</v>
      </c>
      <c r="M1152" s="39" t="s">
        <v>1366</v>
      </c>
      <c r="N1152" s="33" t="str">
        <f t="shared" si="205"/>
        <v>Power Station 1 - 33kV Interconnect Cable Racks and Ducts between Wartsila and M-Intake SS - Cable Block Diagrams and Schedules</v>
      </c>
      <c r="O1152" s="134"/>
      <c r="P1152" s="134"/>
      <c r="Q1152" s="33" t="str">
        <f>IFERROR(VLOOKUP(PPE_PH1_CDDL[[#This Row],[RDMC Document Number]],[3]Docs!$B:$F,4,0),"No Placeholder Yet")</f>
        <v>RES - Reserved Placeholder</v>
      </c>
      <c r="R1152" s="33" t="str">
        <f>IFERROR(VLOOKUP(PPE_PH1_CDDL[[#This Row],[RDMC Document Number]],[3]Docs!$B:$F,5,0),"No Placeholder Yet")</f>
        <v>Pending</v>
      </c>
      <c r="S1152" s="137">
        <f t="shared" si="207"/>
        <v>0</v>
      </c>
      <c r="T1152" s="162" t="s">
        <v>1119</v>
      </c>
      <c r="U1152" s="162"/>
      <c r="V1152" s="178"/>
      <c r="W1152" s="39" t="s">
        <v>1531</v>
      </c>
      <c r="X1152" s="39" t="s">
        <v>1526</v>
      </c>
      <c r="Y1152" s="39"/>
      <c r="Z1152" s="39"/>
      <c r="AA1152" s="39"/>
      <c r="AB1152" s="152" t="s">
        <v>3165</v>
      </c>
    </row>
    <row r="1153" spans="1:28" ht="21.75" customHeight="1" x14ac:dyDescent="0.25">
      <c r="A1153" s="162" t="s">
        <v>30</v>
      </c>
      <c r="B1153" s="162" t="s">
        <v>31</v>
      </c>
      <c r="C1153" s="162" t="s">
        <v>1516</v>
      </c>
      <c r="D1153" s="162" t="s">
        <v>52</v>
      </c>
      <c r="E1153" s="39" t="s">
        <v>1365</v>
      </c>
      <c r="F1153" s="128" t="s">
        <v>143</v>
      </c>
      <c r="G1153" s="162" t="s">
        <v>35</v>
      </c>
      <c r="H1153" s="39" t="str">
        <f t="shared" si="203"/>
        <v>6105AK124-6212-EDIA-0017</v>
      </c>
      <c r="I1153" s="39" t="str">
        <f t="shared" si="208"/>
        <v>Q24050972-03-6212-E-DIA-0017</v>
      </c>
      <c r="J1153" s="39"/>
      <c r="K1153" s="39" t="s">
        <v>1517</v>
      </c>
      <c r="L1153" s="39" t="s">
        <v>1524</v>
      </c>
      <c r="M1153" s="39" t="s">
        <v>1369</v>
      </c>
      <c r="N1153" s="33" t="str">
        <f t="shared" si="205"/>
        <v>Power Station 1 - 33kV Interconnect Cable Racks and Ducts between Wartsila and M-Intake SS - E/I Termination Schedule</v>
      </c>
      <c r="O1153" s="134"/>
      <c r="P1153" s="134"/>
      <c r="Q1153" s="33" t="str">
        <f>IFERROR(VLOOKUP(PPE_PH1_CDDL[[#This Row],[RDMC Document Number]],[3]Docs!$B:$F,4,0),"No Placeholder Yet")</f>
        <v>RES - Reserved Placeholder</v>
      </c>
      <c r="R1153" s="33" t="str">
        <f>IFERROR(VLOOKUP(PPE_PH1_CDDL[[#This Row],[RDMC Document Number]],[3]Docs!$B:$F,5,0),"No Placeholder Yet")</f>
        <v>Pending</v>
      </c>
      <c r="S1153" s="137">
        <f t="shared" si="207"/>
        <v>0</v>
      </c>
      <c r="T1153" s="162" t="s">
        <v>1119</v>
      </c>
      <c r="U1153" s="162"/>
      <c r="V1153" s="178"/>
      <c r="W1153" s="39" t="s">
        <v>1531</v>
      </c>
      <c r="X1153" s="39" t="s">
        <v>1526</v>
      </c>
      <c r="Y1153" s="39"/>
      <c r="Z1153" s="39"/>
      <c r="AA1153" s="39"/>
      <c r="AB1153" s="152" t="s">
        <v>3165</v>
      </c>
    </row>
    <row r="1154" spans="1:28" ht="21.75" customHeight="1" x14ac:dyDescent="0.25">
      <c r="A1154" s="162" t="s">
        <v>30</v>
      </c>
      <c r="B1154" s="162" t="s">
        <v>31</v>
      </c>
      <c r="C1154" s="162" t="s">
        <v>1516</v>
      </c>
      <c r="D1154" s="162" t="s">
        <v>52</v>
      </c>
      <c r="E1154" s="39" t="s">
        <v>1365</v>
      </c>
      <c r="F1154" s="128" t="s">
        <v>223</v>
      </c>
      <c r="G1154" s="162" t="s">
        <v>35</v>
      </c>
      <c r="H1154" s="39" t="str">
        <f t="shared" si="203"/>
        <v>6105AK124-6212-EDIA-0018</v>
      </c>
      <c r="I1154" s="39" t="str">
        <f t="shared" si="208"/>
        <v>Q24050972-03-6212-E-DIA-0018</v>
      </c>
      <c r="J1154" s="39"/>
      <c r="K1154" s="39" t="s">
        <v>1517</v>
      </c>
      <c r="L1154" s="39" t="s">
        <v>1519</v>
      </c>
      <c r="M1154" s="39" t="s">
        <v>1367</v>
      </c>
      <c r="N1154" s="33" t="str">
        <f t="shared" si="205"/>
        <v>Power Station 1 - 33kV Wartsila Sub Station SR Protection Relays  - Electrical Circuit Diagrams (Schematics)</v>
      </c>
      <c r="O1154" s="134"/>
      <c r="P1154" s="134"/>
      <c r="Q1154" s="33" t="str">
        <f>IFERROR(VLOOKUP(PPE_PH1_CDDL[[#This Row],[RDMC Document Number]],[3]Docs!$B:$F,4,0),"No Placeholder Yet")</f>
        <v>RES - Reserved Placeholder</v>
      </c>
      <c r="R1154" s="33" t="str">
        <f>IFERROR(VLOOKUP(PPE_PH1_CDDL[[#This Row],[RDMC Document Number]],[3]Docs!$B:$F,5,0),"No Placeholder Yet")</f>
        <v>Pending</v>
      </c>
      <c r="S1154" s="137">
        <f t="shared" si="207"/>
        <v>0</v>
      </c>
      <c r="T1154" s="162" t="s">
        <v>1119</v>
      </c>
      <c r="U1154" s="162"/>
      <c r="V1154" s="178"/>
      <c r="W1154" s="39" t="s">
        <v>1519</v>
      </c>
      <c r="X1154" s="39" t="s">
        <v>1367</v>
      </c>
      <c r="Y1154" s="39"/>
      <c r="Z1154" s="39"/>
      <c r="AA1154" s="39"/>
      <c r="AB1154" s="152" t="s">
        <v>3165</v>
      </c>
    </row>
    <row r="1155" spans="1:28" ht="21.75" customHeight="1" x14ac:dyDescent="0.25">
      <c r="A1155" s="162" t="s">
        <v>30</v>
      </c>
      <c r="B1155" s="162" t="s">
        <v>31</v>
      </c>
      <c r="C1155" s="162" t="s">
        <v>1516</v>
      </c>
      <c r="D1155" s="162" t="s">
        <v>52</v>
      </c>
      <c r="E1155" s="39" t="s">
        <v>1365</v>
      </c>
      <c r="F1155" s="128" t="s">
        <v>150</v>
      </c>
      <c r="G1155" s="162" t="s">
        <v>35</v>
      </c>
      <c r="H1155" s="39" t="str">
        <f t="shared" si="203"/>
        <v>6105AK124-6212-EDIA-0019</v>
      </c>
      <c r="I1155" s="39" t="str">
        <f t="shared" si="208"/>
        <v>Q24050972-03-6212-E-DIA-0019</v>
      </c>
      <c r="J1155" s="39"/>
      <c r="K1155" s="39" t="s">
        <v>1517</v>
      </c>
      <c r="L1155" s="39" t="s">
        <v>1519</v>
      </c>
      <c r="M1155" s="39" t="s">
        <v>1372</v>
      </c>
      <c r="N1155" s="33" t="str">
        <f t="shared" si="205"/>
        <v>Power Station 1 - 33kV Wartsila Sub Station SR Protection Relays  - Electrical Block Diagram</v>
      </c>
      <c r="O1155" s="134"/>
      <c r="P1155" s="134"/>
      <c r="Q1155" s="33" t="str">
        <f>IFERROR(VLOOKUP(PPE_PH1_CDDL[[#This Row],[RDMC Document Number]],[3]Docs!$B:$F,4,0),"No Placeholder Yet")</f>
        <v>RES - Reserved Placeholder</v>
      </c>
      <c r="R1155" s="33" t="str">
        <f>IFERROR(VLOOKUP(PPE_PH1_CDDL[[#This Row],[RDMC Document Number]],[3]Docs!$B:$F,5,0),"No Placeholder Yet")</f>
        <v>Pending</v>
      </c>
      <c r="S1155" s="137">
        <f t="shared" si="207"/>
        <v>0</v>
      </c>
      <c r="T1155" s="162" t="s">
        <v>1119</v>
      </c>
      <c r="U1155" s="162"/>
      <c r="V1155" s="178"/>
      <c r="W1155" s="39" t="s">
        <v>1519</v>
      </c>
      <c r="X1155" s="39" t="s">
        <v>1372</v>
      </c>
      <c r="Y1155" s="39"/>
      <c r="Z1155" s="39"/>
      <c r="AA1155" s="39"/>
      <c r="AB1155" s="152" t="s">
        <v>3165</v>
      </c>
    </row>
    <row r="1156" spans="1:28" ht="21.75" customHeight="1" x14ac:dyDescent="0.25">
      <c r="A1156" s="162" t="s">
        <v>30</v>
      </c>
      <c r="B1156" s="162" t="s">
        <v>31</v>
      </c>
      <c r="C1156" s="162" t="s">
        <v>1516</v>
      </c>
      <c r="D1156" s="162" t="s">
        <v>52</v>
      </c>
      <c r="E1156" s="39" t="s">
        <v>1365</v>
      </c>
      <c r="F1156" s="128" t="s">
        <v>226</v>
      </c>
      <c r="G1156" s="162" t="s">
        <v>35</v>
      </c>
      <c r="H1156" s="39" t="str">
        <f t="shared" si="203"/>
        <v>6105AK124-6212-EDIA-0020</v>
      </c>
      <c r="I1156" s="39" t="str">
        <f t="shared" si="208"/>
        <v>Q24050972-03-6212-E-DIA-0020</v>
      </c>
      <c r="J1156" s="39"/>
      <c r="K1156" s="39" t="s">
        <v>1517</v>
      </c>
      <c r="L1156" s="39" t="s">
        <v>1519</v>
      </c>
      <c r="M1156" s="39" t="s">
        <v>1533</v>
      </c>
      <c r="N1156" s="33" t="str">
        <f t="shared" si="205"/>
        <v>Power Station 1 - 33kV Wartsila Sub Station SR Protection Relays  - Electrical Network Architecture</v>
      </c>
      <c r="O1156" s="134"/>
      <c r="P1156" s="134"/>
      <c r="Q1156" s="33" t="str">
        <f>IFERROR(VLOOKUP(PPE_PH1_CDDL[[#This Row],[RDMC Document Number]],[3]Docs!$B:$F,4,0),"No Placeholder Yet")</f>
        <v>RES - Reserved Placeholder</v>
      </c>
      <c r="R1156" s="33" t="str">
        <f>IFERROR(VLOOKUP(PPE_PH1_CDDL[[#This Row],[RDMC Document Number]],[3]Docs!$B:$F,5,0),"No Placeholder Yet")</f>
        <v>Pending</v>
      </c>
      <c r="S1156" s="137">
        <f t="shared" si="207"/>
        <v>0</v>
      </c>
      <c r="T1156" s="162" t="s">
        <v>1119</v>
      </c>
      <c r="U1156" s="162"/>
      <c r="V1156" s="178"/>
      <c r="W1156" s="39" t="s">
        <v>1519</v>
      </c>
      <c r="X1156" s="39" t="s">
        <v>1533</v>
      </c>
      <c r="Y1156" s="39"/>
      <c r="Z1156" s="39"/>
      <c r="AA1156" s="39"/>
      <c r="AB1156" s="152" t="s">
        <v>3165</v>
      </c>
    </row>
    <row r="1157" spans="1:28" ht="21.75" customHeight="1" x14ac:dyDescent="0.25">
      <c r="A1157" s="162" t="s">
        <v>30</v>
      </c>
      <c r="B1157" s="162" t="s">
        <v>31</v>
      </c>
      <c r="C1157" s="162" t="s">
        <v>1516</v>
      </c>
      <c r="D1157" s="162" t="s">
        <v>52</v>
      </c>
      <c r="E1157" s="39" t="s">
        <v>1365</v>
      </c>
      <c r="F1157" s="174" t="s">
        <v>228</v>
      </c>
      <c r="G1157" s="162" t="s">
        <v>35</v>
      </c>
      <c r="H1157" s="39" t="str">
        <f t="shared" si="203"/>
        <v>6105AK124-6212-EDIA-0021</v>
      </c>
      <c r="I1157" s="39" t="str">
        <f t="shared" si="208"/>
        <v>Q24050972-03-6212-E-DIA-0021</v>
      </c>
      <c r="J1157" s="162"/>
      <c r="K1157" s="39" t="s">
        <v>1517</v>
      </c>
      <c r="L1157" s="162" t="s">
        <v>1519</v>
      </c>
      <c r="M1157" s="162" t="s">
        <v>1485</v>
      </c>
      <c r="N1157" s="33" t="str">
        <f t="shared" si="205"/>
        <v>Power Station 1 - 33kV Wartsila Sub Station SR Protection Relays  - Protection Relay Design</v>
      </c>
      <c r="O1157" s="175"/>
      <c r="P1157" s="175"/>
      <c r="Q1157" s="33" t="str">
        <f>IFERROR(VLOOKUP(PPE_PH1_CDDL[[#This Row],[RDMC Document Number]],[3]Docs!$B:$F,4,0),"No Placeholder Yet")</f>
        <v>RES - Reserved Placeholder</v>
      </c>
      <c r="R1157" s="33" t="str">
        <f>IFERROR(VLOOKUP(PPE_PH1_CDDL[[#This Row],[RDMC Document Number]],[3]Docs!$B:$F,5,0),"No Placeholder Yet")</f>
        <v>Pending</v>
      </c>
      <c r="S1157" s="137">
        <f t="shared" si="207"/>
        <v>0</v>
      </c>
      <c r="T1157" s="162" t="s">
        <v>1119</v>
      </c>
      <c r="U1157" s="162"/>
      <c r="V1157" s="178"/>
      <c r="W1157" s="162" t="s">
        <v>1519</v>
      </c>
      <c r="X1157" s="162" t="s">
        <v>1485</v>
      </c>
      <c r="Y1157" s="162"/>
      <c r="Z1157" s="162"/>
      <c r="AA1157" s="39"/>
      <c r="AB1157" s="152" t="s">
        <v>3165</v>
      </c>
    </row>
    <row r="1158" spans="1:28" ht="21.75" customHeight="1" x14ac:dyDescent="0.25">
      <c r="A1158" s="162" t="s">
        <v>30</v>
      </c>
      <c r="B1158" s="162" t="s">
        <v>31</v>
      </c>
      <c r="C1158" s="162" t="s">
        <v>1516</v>
      </c>
      <c r="D1158" s="162" t="s">
        <v>52</v>
      </c>
      <c r="E1158" s="39" t="s">
        <v>82</v>
      </c>
      <c r="F1158" s="128" t="s">
        <v>34</v>
      </c>
      <c r="G1158" s="162" t="s">
        <v>35</v>
      </c>
      <c r="H1158" s="39" t="str">
        <f t="shared" si="203"/>
        <v>6105AK124-6212-EDST-0001</v>
      </c>
      <c r="I1158" s="39" t="str">
        <f t="shared" si="208"/>
        <v>Q24050972-03-6212-E-DST-0001</v>
      </c>
      <c r="J1158" s="39"/>
      <c r="K1158" s="39" t="s">
        <v>1517</v>
      </c>
      <c r="L1158" s="39" t="s">
        <v>1532</v>
      </c>
      <c r="M1158" s="39" t="s">
        <v>1373</v>
      </c>
      <c r="N1158" s="33" t="str">
        <f t="shared" si="205"/>
        <v>Power Station 1 - Wartsila Mobile Load Bank Termination Bay Control Interface - Equipment Register and Technical Specifications</v>
      </c>
      <c r="O1158" s="134"/>
      <c r="P1158" s="134"/>
      <c r="Q1158" s="33" t="str">
        <f>IFERROR(VLOOKUP(PPE_PH1_CDDL[[#This Row],[RDMC Document Number]],[3]Docs!$B:$F,4,0),"No Placeholder Yet")</f>
        <v>RES - Reserved Placeholder</v>
      </c>
      <c r="R1158" s="33" t="str">
        <f>IFERROR(VLOOKUP(PPE_PH1_CDDL[[#This Row],[RDMC Document Number]],[3]Docs!$B:$F,5,0),"No Placeholder Yet")</f>
        <v>Pending</v>
      </c>
      <c r="S1158" s="137">
        <f t="shared" ref="S1158:S1164" si="209">IF(AND(O1158&lt;&gt;"",P1158&lt;&gt;"",R1158="Approved"),100%,
 IF(AND(O1158&lt;&gt;"",P1158&lt;&gt;""),66.67%,
 IF(O1158&lt;&gt;"",33.33%,
 0)))</f>
        <v>0</v>
      </c>
      <c r="T1158" s="162" t="s">
        <v>1119</v>
      </c>
      <c r="U1158" s="162"/>
      <c r="V1158" s="178"/>
      <c r="W1158" s="39" t="s">
        <v>1532</v>
      </c>
      <c r="X1158" s="39" t="s">
        <v>1373</v>
      </c>
      <c r="Y1158" s="39"/>
      <c r="Z1158" s="39"/>
      <c r="AA1158" s="39"/>
      <c r="AB1158" s="152" t="s">
        <v>3165</v>
      </c>
    </row>
    <row r="1159" spans="1:28" ht="21.75" customHeight="1" x14ac:dyDescent="0.25">
      <c r="A1159" s="162" t="s">
        <v>30</v>
      </c>
      <c r="B1159" s="162" t="s">
        <v>31</v>
      </c>
      <c r="C1159" s="162" t="s">
        <v>1516</v>
      </c>
      <c r="D1159" s="162" t="s">
        <v>52</v>
      </c>
      <c r="E1159" s="39" t="s">
        <v>82</v>
      </c>
      <c r="F1159" s="128" t="s">
        <v>46</v>
      </c>
      <c r="G1159" s="162" t="s">
        <v>35</v>
      </c>
      <c r="H1159" s="39" t="str">
        <f t="shared" si="203"/>
        <v>6105AK124-6212-EDST-0002</v>
      </c>
      <c r="I1159" s="39" t="str">
        <f t="shared" si="208"/>
        <v>Q24050972-03-6212-E-DST-0002</v>
      </c>
      <c r="J1159" s="39"/>
      <c r="K1159" s="39" t="s">
        <v>1517</v>
      </c>
      <c r="L1159" s="39" t="s">
        <v>1527</v>
      </c>
      <c r="M1159" s="39" t="s">
        <v>1373</v>
      </c>
      <c r="N1159" s="33" t="str">
        <f t="shared" si="205"/>
        <v>Power Station 1 - Wartsila 11kV Mobile Load Bank Interconnect Cables - Equipment Register and Technical Specifications</v>
      </c>
      <c r="O1159" s="134"/>
      <c r="P1159" s="134"/>
      <c r="Q1159" s="33" t="str">
        <f>IFERROR(VLOOKUP(PPE_PH1_CDDL[[#This Row],[RDMC Document Number]],[3]Docs!$B:$F,4,0),"No Placeholder Yet")</f>
        <v>RES - Reserved Placeholder</v>
      </c>
      <c r="R1159" s="33" t="str">
        <f>IFERROR(VLOOKUP(PPE_PH1_CDDL[[#This Row],[RDMC Document Number]],[3]Docs!$B:$F,5,0),"No Placeholder Yet")</f>
        <v>Pending</v>
      </c>
      <c r="S1159" s="137">
        <f t="shared" si="209"/>
        <v>0</v>
      </c>
      <c r="T1159" s="162" t="s">
        <v>1119</v>
      </c>
      <c r="U1159" s="162"/>
      <c r="V1159" s="178"/>
      <c r="W1159" s="39" t="s">
        <v>1527</v>
      </c>
      <c r="X1159" s="39" t="s">
        <v>1373</v>
      </c>
      <c r="Y1159" s="39"/>
      <c r="Z1159" s="39"/>
      <c r="AA1159" s="39"/>
      <c r="AB1159" s="152" t="s">
        <v>3165</v>
      </c>
    </row>
    <row r="1160" spans="1:28" ht="21.75" customHeight="1" x14ac:dyDescent="0.25">
      <c r="A1160" s="162" t="s">
        <v>30</v>
      </c>
      <c r="B1160" s="162" t="s">
        <v>31</v>
      </c>
      <c r="C1160" s="162" t="s">
        <v>1516</v>
      </c>
      <c r="D1160" s="162" t="s">
        <v>52</v>
      </c>
      <c r="E1160" s="39" t="s">
        <v>82</v>
      </c>
      <c r="F1160" s="128" t="s">
        <v>48</v>
      </c>
      <c r="G1160" s="162" t="s">
        <v>35</v>
      </c>
      <c r="H1160" s="39" t="str">
        <f t="shared" si="203"/>
        <v>6105AK124-6212-EDST-0003</v>
      </c>
      <c r="I1160" s="39" t="str">
        <f t="shared" si="208"/>
        <v>Q24050972-03-6212-E-DST-0003</v>
      </c>
      <c r="J1160" s="39"/>
      <c r="K1160" s="39" t="s">
        <v>1517</v>
      </c>
      <c r="L1160" s="39" t="s">
        <v>1523</v>
      </c>
      <c r="M1160" s="39" t="s">
        <v>1373</v>
      </c>
      <c r="N1160" s="33" t="str">
        <f t="shared" si="205"/>
        <v>Power Station 1 - Wartsila Mobile Load Bank Cable Racks and Ducts - Equipment Register and Technical Specifications</v>
      </c>
      <c r="O1160" s="134"/>
      <c r="P1160" s="134"/>
      <c r="Q1160" s="33" t="str">
        <f>IFERROR(VLOOKUP(PPE_PH1_CDDL[[#This Row],[RDMC Document Number]],[3]Docs!$B:$F,4,0),"No Placeholder Yet")</f>
        <v>RES - Reserved Placeholder</v>
      </c>
      <c r="R1160" s="33" t="str">
        <f>IFERROR(VLOOKUP(PPE_PH1_CDDL[[#This Row],[RDMC Document Number]],[3]Docs!$B:$F,5,0),"No Placeholder Yet")</f>
        <v>Pending</v>
      </c>
      <c r="S1160" s="137">
        <f t="shared" si="209"/>
        <v>0</v>
      </c>
      <c r="T1160" s="162" t="s">
        <v>1119</v>
      </c>
      <c r="U1160" s="162"/>
      <c r="V1160" s="178"/>
      <c r="W1160" s="39" t="s">
        <v>1523</v>
      </c>
      <c r="X1160" s="39" t="s">
        <v>1373</v>
      </c>
      <c r="Y1160" s="39"/>
      <c r="Z1160" s="39"/>
      <c r="AA1160" s="39"/>
      <c r="AB1160" s="152" t="s">
        <v>3165</v>
      </c>
    </row>
    <row r="1161" spans="1:28" ht="21.75" customHeight="1" x14ac:dyDescent="0.25">
      <c r="A1161" s="162" t="s">
        <v>30</v>
      </c>
      <c r="B1161" s="162" t="s">
        <v>31</v>
      </c>
      <c r="C1161" s="162" t="s">
        <v>1516</v>
      </c>
      <c r="D1161" s="162" t="s">
        <v>52</v>
      </c>
      <c r="E1161" s="39" t="s">
        <v>82</v>
      </c>
      <c r="F1161" s="128" t="s">
        <v>50</v>
      </c>
      <c r="G1161" s="162" t="s">
        <v>35</v>
      </c>
      <c r="H1161" s="39" t="str">
        <f t="shared" si="203"/>
        <v>6105AK124-6212-EDST-0004</v>
      </c>
      <c r="I1161" s="39" t="str">
        <f t="shared" si="208"/>
        <v>Q24050972-03-6212-E-DST-0004</v>
      </c>
      <c r="J1161" s="39"/>
      <c r="K1161" s="39" t="s">
        <v>1517</v>
      </c>
      <c r="L1161" s="39" t="s">
        <v>1528</v>
      </c>
      <c r="M1161" s="39" t="s">
        <v>1373</v>
      </c>
      <c r="N1161" s="33" t="str">
        <f t="shared" si="205"/>
        <v>Power Station 1 - Wartsila Mobile Load Bank Earthing Connection Points - Equipment Register and Technical Specifications</v>
      </c>
      <c r="O1161" s="134"/>
      <c r="P1161" s="134"/>
      <c r="Q1161" s="33" t="str">
        <f>IFERROR(VLOOKUP(PPE_PH1_CDDL[[#This Row],[RDMC Document Number]],[3]Docs!$B:$F,4,0),"No Placeholder Yet")</f>
        <v>RES - Reserved Placeholder</v>
      </c>
      <c r="R1161" s="33" t="str">
        <f>IFERROR(VLOOKUP(PPE_PH1_CDDL[[#This Row],[RDMC Document Number]],[3]Docs!$B:$F,5,0),"No Placeholder Yet")</f>
        <v>Pending</v>
      </c>
      <c r="S1161" s="137">
        <f t="shared" si="209"/>
        <v>0</v>
      </c>
      <c r="T1161" s="162" t="s">
        <v>1119</v>
      </c>
      <c r="U1161" s="162"/>
      <c r="V1161" s="178"/>
      <c r="W1161" s="39" t="s">
        <v>1528</v>
      </c>
      <c r="X1161" s="39" t="s">
        <v>1373</v>
      </c>
      <c r="Y1161" s="39"/>
      <c r="Z1161" s="39"/>
      <c r="AA1161" s="39"/>
      <c r="AB1161" s="152" t="s">
        <v>3165</v>
      </c>
    </row>
    <row r="1162" spans="1:28" ht="21.75" customHeight="1" x14ac:dyDescent="0.25">
      <c r="A1162" s="162" t="s">
        <v>30</v>
      </c>
      <c r="B1162" s="162" t="s">
        <v>31</v>
      </c>
      <c r="C1162" s="162" t="s">
        <v>1516</v>
      </c>
      <c r="D1162" s="162" t="s">
        <v>52</v>
      </c>
      <c r="E1162" s="39" t="s">
        <v>82</v>
      </c>
      <c r="F1162" s="128" t="s">
        <v>101</v>
      </c>
      <c r="G1162" s="162" t="s">
        <v>35</v>
      </c>
      <c r="H1162" s="39" t="str">
        <f t="shared" si="203"/>
        <v>6105AK124-6212-EDST-0005</v>
      </c>
      <c r="I1162" s="39" t="str">
        <f t="shared" si="208"/>
        <v>Q24050972-03-6212-E-DST-0005</v>
      </c>
      <c r="J1162" s="39"/>
      <c r="K1162" s="39" t="s">
        <v>1517</v>
      </c>
      <c r="L1162" s="39" t="s">
        <v>1524</v>
      </c>
      <c r="M1162" s="39" t="s">
        <v>1373</v>
      </c>
      <c r="N1162" s="33" t="str">
        <f t="shared" si="205"/>
        <v>Power Station 1 - 33kV Interconnect Cable Racks and Ducts between Wartsila and M-Intake SS - Equipment Register and Technical Specifications</v>
      </c>
      <c r="O1162" s="134"/>
      <c r="P1162" s="134"/>
      <c r="Q1162" s="33" t="str">
        <f>IFERROR(VLOOKUP(PPE_PH1_CDDL[[#This Row],[RDMC Document Number]],[3]Docs!$B:$F,4,0),"No Placeholder Yet")</f>
        <v>RES - Reserved Placeholder</v>
      </c>
      <c r="R1162" s="33" t="str">
        <f>IFERROR(VLOOKUP(PPE_PH1_CDDL[[#This Row],[RDMC Document Number]],[3]Docs!$B:$F,5,0),"No Placeholder Yet")</f>
        <v>Pending</v>
      </c>
      <c r="S1162" s="137">
        <f t="shared" si="209"/>
        <v>0</v>
      </c>
      <c r="T1162" s="162" t="s">
        <v>1119</v>
      </c>
      <c r="U1162" s="162"/>
      <c r="V1162" s="178"/>
      <c r="W1162" s="39" t="s">
        <v>1525</v>
      </c>
      <c r="X1162" s="39" t="s">
        <v>1526</v>
      </c>
      <c r="Y1162" s="39"/>
      <c r="Z1162" s="39"/>
      <c r="AA1162" s="39"/>
      <c r="AB1162" s="152" t="s">
        <v>3165</v>
      </c>
    </row>
    <row r="1163" spans="1:28" ht="21.75" customHeight="1" x14ac:dyDescent="0.25">
      <c r="A1163" s="162" t="s">
        <v>30</v>
      </c>
      <c r="B1163" s="162" t="s">
        <v>31</v>
      </c>
      <c r="C1163" s="162" t="s">
        <v>1516</v>
      </c>
      <c r="D1163" s="162" t="s">
        <v>52</v>
      </c>
      <c r="E1163" s="39" t="s">
        <v>82</v>
      </c>
      <c r="F1163" s="128" t="s">
        <v>161</v>
      </c>
      <c r="G1163" s="162" t="s">
        <v>35</v>
      </c>
      <c r="H1163" s="39" t="str">
        <f t="shared" si="203"/>
        <v>6105AK124-6212-EDST-0006</v>
      </c>
      <c r="I1163" s="39" t="str">
        <f t="shared" si="208"/>
        <v>Q24050972-03-6212-E-DST-0006</v>
      </c>
      <c r="J1163" s="39"/>
      <c r="K1163" s="39" t="s">
        <v>1517</v>
      </c>
      <c r="L1163" s="39" t="s">
        <v>1519</v>
      </c>
      <c r="M1163" s="39" t="s">
        <v>1534</v>
      </c>
      <c r="N1163" s="33" t="str">
        <f t="shared" si="205"/>
        <v>Power Station 1 - 33kV Wartsila Sub Station SR Protection Relays  - CT and PT Datasheets</v>
      </c>
      <c r="O1163" s="134"/>
      <c r="P1163" s="134"/>
      <c r="Q1163" s="33" t="str">
        <f>IFERROR(VLOOKUP(PPE_PH1_CDDL[[#This Row],[RDMC Document Number]],[3]Docs!$B:$F,4,0),"No Placeholder Yet")</f>
        <v>RES - Reserved Placeholder</v>
      </c>
      <c r="R1163" s="33" t="str">
        <f>IFERROR(VLOOKUP(PPE_PH1_CDDL[[#This Row],[RDMC Document Number]],[3]Docs!$B:$F,5,0),"No Placeholder Yet")</f>
        <v>Pending</v>
      </c>
      <c r="S1163" s="137">
        <f t="shared" si="209"/>
        <v>0</v>
      </c>
      <c r="T1163" s="162" t="s">
        <v>1119</v>
      </c>
      <c r="U1163" s="162"/>
      <c r="V1163" s="178"/>
      <c r="W1163" s="39" t="s">
        <v>1519</v>
      </c>
      <c r="X1163" s="39" t="s">
        <v>1534</v>
      </c>
      <c r="Y1163" s="39"/>
      <c r="Z1163" s="39"/>
      <c r="AA1163" s="39"/>
      <c r="AB1163" s="152" t="s">
        <v>3165</v>
      </c>
    </row>
    <row r="1164" spans="1:28" ht="21.75" customHeight="1" x14ac:dyDescent="0.25">
      <c r="A1164" s="162" t="s">
        <v>30</v>
      </c>
      <c r="B1164" s="162" t="s">
        <v>31</v>
      </c>
      <c r="C1164" s="162" t="s">
        <v>1516</v>
      </c>
      <c r="D1164" s="162" t="s">
        <v>52</v>
      </c>
      <c r="E1164" s="39" t="s">
        <v>82</v>
      </c>
      <c r="F1164" s="174" t="s">
        <v>170</v>
      </c>
      <c r="G1164" s="162" t="s">
        <v>35</v>
      </c>
      <c r="H1164" s="39" t="str">
        <f t="shared" si="203"/>
        <v>6105AK124-6212-EDST-0007</v>
      </c>
      <c r="I1164" s="39" t="str">
        <f t="shared" si="208"/>
        <v>Q24050972-03-6212-E-DST-0007</v>
      </c>
      <c r="J1164" s="162"/>
      <c r="K1164" s="39" t="s">
        <v>1517</v>
      </c>
      <c r="L1164" s="162" t="s">
        <v>1519</v>
      </c>
      <c r="M1164" s="162" t="s">
        <v>1373</v>
      </c>
      <c r="N1164" s="33" t="str">
        <f t="shared" si="205"/>
        <v>Power Station 1 - 33kV Wartsila Sub Station SR Protection Relays  - Equipment Register and Technical Specifications</v>
      </c>
      <c r="O1164" s="175"/>
      <c r="P1164" s="175"/>
      <c r="Q1164" s="33" t="str">
        <f>IFERROR(VLOOKUP(PPE_PH1_CDDL[[#This Row],[RDMC Document Number]],[3]Docs!$B:$F,4,0),"No Placeholder Yet")</f>
        <v>RES - Reserved Placeholder</v>
      </c>
      <c r="R1164" s="33" t="str">
        <f>IFERROR(VLOOKUP(PPE_PH1_CDDL[[#This Row],[RDMC Document Number]],[3]Docs!$B:$F,5,0),"No Placeholder Yet")</f>
        <v>Pending</v>
      </c>
      <c r="S1164" s="137">
        <f t="shared" si="209"/>
        <v>0</v>
      </c>
      <c r="T1164" s="162" t="s">
        <v>1119</v>
      </c>
      <c r="U1164" s="162"/>
      <c r="V1164" s="178"/>
      <c r="W1164" s="162" t="s">
        <v>1519</v>
      </c>
      <c r="X1164" s="162" t="s">
        <v>1373</v>
      </c>
      <c r="Y1164" s="162"/>
      <c r="Z1164" s="162"/>
      <c r="AA1164" s="39"/>
      <c r="AB1164" s="152" t="s">
        <v>3165</v>
      </c>
    </row>
    <row r="1165" spans="1:28" ht="21.75" customHeight="1" x14ac:dyDescent="0.25">
      <c r="A1165" s="162" t="s">
        <v>30</v>
      </c>
      <c r="B1165" s="162" t="s">
        <v>31</v>
      </c>
      <c r="C1165" s="162" t="s">
        <v>1516</v>
      </c>
      <c r="D1165" s="162" t="s">
        <v>52</v>
      </c>
      <c r="E1165" s="39" t="s">
        <v>1374</v>
      </c>
      <c r="F1165" s="128" t="s">
        <v>34</v>
      </c>
      <c r="G1165" s="39" t="s">
        <v>35</v>
      </c>
      <c r="H1165" s="39" t="str">
        <f t="shared" si="203"/>
        <v>6105AK124-6212-EEQL-0001</v>
      </c>
      <c r="I1165" s="39" t="str">
        <f t="shared" si="208"/>
        <v>Q24050972-03-6212-E-EQL-0001</v>
      </c>
      <c r="J1165" s="39"/>
      <c r="K1165" s="39" t="s">
        <v>1517</v>
      </c>
      <c r="L1165" s="39" t="s">
        <v>1532</v>
      </c>
      <c r="M1165" s="39" t="s">
        <v>1375</v>
      </c>
      <c r="N1165" s="33" t="str">
        <f t="shared" si="205"/>
        <v>Power Station 1 - Wartsila Mobile Load Bank Termination Bay Control Interface - Electrical Equipment Load Register</v>
      </c>
      <c r="O1165" s="134"/>
      <c r="P1165" s="134"/>
      <c r="Q1165" s="33" t="str">
        <f>IFERROR(VLOOKUP(PPE_PH1_CDDL[[#This Row],[RDMC Document Number]],[3]Docs!$B:$F,4,0),"No Placeholder Yet")</f>
        <v>RES - Reserved Placeholder</v>
      </c>
      <c r="R1165" s="33" t="str">
        <f>IFERROR(VLOOKUP(PPE_PH1_CDDL[[#This Row],[RDMC Document Number]],[3]Docs!$B:$F,5,0),"No Placeholder Yet")</f>
        <v>Pending</v>
      </c>
      <c r="S1165" s="137">
        <f t="shared" ref="S1165:S1166" si="210">IF(AND(O1165&lt;&gt;"",P1165&lt;&gt;"",R1165="Approved"),100%,
 IF(AND(O1165&lt;&gt;"",P1165&lt;&gt;""),66.67%,
 IF(O1165&lt;&gt;"",33.33%,
 0)))</f>
        <v>0</v>
      </c>
      <c r="T1165" s="162" t="s">
        <v>1119</v>
      </c>
      <c r="U1165" s="162"/>
      <c r="V1165" s="178"/>
      <c r="W1165" s="39" t="s">
        <v>1532</v>
      </c>
      <c r="X1165" s="39" t="s">
        <v>1375</v>
      </c>
      <c r="Y1165" s="39"/>
      <c r="Z1165" s="39"/>
      <c r="AA1165" s="39"/>
      <c r="AB1165" s="152" t="s">
        <v>3165</v>
      </c>
    </row>
    <row r="1166" spans="1:28" ht="21.75" customHeight="1" x14ac:dyDescent="0.25">
      <c r="A1166" s="162" t="s">
        <v>30</v>
      </c>
      <c r="B1166" s="162" t="s">
        <v>31</v>
      </c>
      <c r="C1166" s="162" t="s">
        <v>1516</v>
      </c>
      <c r="D1166" s="162" t="s">
        <v>52</v>
      </c>
      <c r="E1166" s="162" t="s">
        <v>1374</v>
      </c>
      <c r="F1166" s="174" t="s">
        <v>46</v>
      </c>
      <c r="G1166" s="162" t="s">
        <v>35</v>
      </c>
      <c r="H1166" s="39" t="str">
        <f t="shared" si="203"/>
        <v>6105AK124-6212-EEQL-0002</v>
      </c>
      <c r="I1166" s="39" t="str">
        <f t="shared" si="208"/>
        <v>Q24050972-03-6212-E-EQL-0002</v>
      </c>
      <c r="J1166" s="162"/>
      <c r="K1166" s="39" t="s">
        <v>1517</v>
      </c>
      <c r="L1166" s="162" t="s">
        <v>1527</v>
      </c>
      <c r="M1166" s="162" t="s">
        <v>1375</v>
      </c>
      <c r="N1166" s="33" t="str">
        <f t="shared" si="205"/>
        <v>Power Station 1 - Wartsila 11kV Mobile Load Bank Interconnect Cables - Electrical Equipment Load Register</v>
      </c>
      <c r="O1166" s="175"/>
      <c r="P1166" s="175"/>
      <c r="Q1166" s="33" t="str">
        <f>IFERROR(VLOOKUP(PPE_PH1_CDDL[[#This Row],[RDMC Document Number]],[3]Docs!$B:$F,4,0),"No Placeholder Yet")</f>
        <v>RES - Reserved Placeholder</v>
      </c>
      <c r="R1166" s="33" t="str">
        <f>IFERROR(VLOOKUP(PPE_PH1_CDDL[[#This Row],[RDMC Document Number]],[3]Docs!$B:$F,5,0),"No Placeholder Yet")</f>
        <v>Pending</v>
      </c>
      <c r="S1166" s="137">
        <f t="shared" si="210"/>
        <v>0</v>
      </c>
      <c r="T1166" s="162" t="s">
        <v>1119</v>
      </c>
      <c r="U1166" s="162"/>
      <c r="V1166" s="178"/>
      <c r="W1166" s="162" t="s">
        <v>1527</v>
      </c>
      <c r="X1166" s="162" t="s">
        <v>1375</v>
      </c>
      <c r="Y1166" s="162"/>
      <c r="Z1166" s="162"/>
      <c r="AA1166" s="39"/>
      <c r="AB1166" s="152" t="s">
        <v>3165</v>
      </c>
    </row>
    <row r="1167" spans="1:28" ht="21.75" customHeight="1" x14ac:dyDescent="0.25">
      <c r="A1167" s="162" t="s">
        <v>30</v>
      </c>
      <c r="B1167" s="162" t="s">
        <v>31</v>
      </c>
      <c r="C1167" s="162" t="s">
        <v>1516</v>
      </c>
      <c r="D1167" s="162" t="s">
        <v>52</v>
      </c>
      <c r="E1167" s="39" t="s">
        <v>250</v>
      </c>
      <c r="F1167" s="128" t="s">
        <v>34</v>
      </c>
      <c r="G1167" s="162" t="s">
        <v>35</v>
      </c>
      <c r="H1167" s="39" t="str">
        <f t="shared" si="203"/>
        <v>6105AK124-6212-EGAD-0001</v>
      </c>
      <c r="I1167" s="39" t="str">
        <f t="shared" si="208"/>
        <v>Q24050972-03-6212-E-GAD-0001</v>
      </c>
      <c r="J1167" s="39"/>
      <c r="K1167" s="39" t="s">
        <v>1517</v>
      </c>
      <c r="L1167" s="39" t="s">
        <v>1532</v>
      </c>
      <c r="M1167" s="39" t="s">
        <v>1535</v>
      </c>
      <c r="N1167" s="33" t="str">
        <f t="shared" si="205"/>
        <v>Power Station 1 - Wartsila Mobile Load Bank Termination Bay Control Interface - Mobile Load Bank Electrical General Arrangement</v>
      </c>
      <c r="O1167" s="134"/>
      <c r="P1167" s="134"/>
      <c r="Q1167" s="33" t="str">
        <f>IFERROR(VLOOKUP(PPE_PH1_CDDL[[#This Row],[RDMC Document Number]],[3]Docs!$B:$F,4,0),"No Placeholder Yet")</f>
        <v>RES - Reserved Placeholder</v>
      </c>
      <c r="R1167" s="33" t="str">
        <f>IFERROR(VLOOKUP(PPE_PH1_CDDL[[#This Row],[RDMC Document Number]],[3]Docs!$B:$F,5,0),"No Placeholder Yet")</f>
        <v>Pending</v>
      </c>
      <c r="S1167" s="137">
        <f t="shared" ref="S1167:S1171" si="211">IF(AND(O1167&lt;&gt;"",P1167&lt;&gt;"",R1167="Approved"),100%,
 IF(AND(O1167&lt;&gt;"",P1167&lt;&gt;""),66.67%,
 IF(O1167&lt;&gt;"",33.33%,
 0)))</f>
        <v>0</v>
      </c>
      <c r="T1167" s="162" t="s">
        <v>1119</v>
      </c>
      <c r="U1167" s="162"/>
      <c r="V1167" s="178"/>
      <c r="W1167" s="39" t="s">
        <v>1532</v>
      </c>
      <c r="X1167" s="39" t="s">
        <v>1535</v>
      </c>
      <c r="Y1167" s="39"/>
      <c r="Z1167" s="39"/>
      <c r="AA1167" s="39"/>
      <c r="AB1167" s="152" t="s">
        <v>3165</v>
      </c>
    </row>
    <row r="1168" spans="1:28" ht="21.75" customHeight="1" x14ac:dyDescent="0.25">
      <c r="A1168" s="162" t="s">
        <v>30</v>
      </c>
      <c r="B1168" s="162" t="s">
        <v>31</v>
      </c>
      <c r="C1168" s="162" t="s">
        <v>1516</v>
      </c>
      <c r="D1168" s="162" t="s">
        <v>52</v>
      </c>
      <c r="E1168" s="39" t="s">
        <v>250</v>
      </c>
      <c r="F1168" s="128" t="s">
        <v>46</v>
      </c>
      <c r="G1168" s="162" t="s">
        <v>35</v>
      </c>
      <c r="H1168" s="39" t="str">
        <f t="shared" si="203"/>
        <v>6105AK124-6212-EGAD-0002</v>
      </c>
      <c r="I1168" s="39" t="str">
        <f t="shared" si="208"/>
        <v>Q24050972-03-6212-E-GAD-0002</v>
      </c>
      <c r="J1168" s="39"/>
      <c r="K1168" s="39" t="s">
        <v>1517</v>
      </c>
      <c r="L1168" s="39" t="s">
        <v>1532</v>
      </c>
      <c r="M1168" s="39" t="s">
        <v>1536</v>
      </c>
      <c r="N1168" s="33" t="str">
        <f t="shared" si="205"/>
        <v>Power Station 1 - Wartsila Mobile Load Bank Termination Bay Control Interface - Electrical Equipment Layout</v>
      </c>
      <c r="O1168" s="134"/>
      <c r="P1168" s="134"/>
      <c r="Q1168" s="33" t="str">
        <f>IFERROR(VLOOKUP(PPE_PH1_CDDL[[#This Row],[RDMC Document Number]],[3]Docs!$B:$F,4,0),"No Placeholder Yet")</f>
        <v>RES - Reserved Placeholder</v>
      </c>
      <c r="R1168" s="33" t="str">
        <f>IFERROR(VLOOKUP(PPE_PH1_CDDL[[#This Row],[RDMC Document Number]],[3]Docs!$B:$F,5,0),"No Placeholder Yet")</f>
        <v>Pending</v>
      </c>
      <c r="S1168" s="137">
        <f t="shared" si="211"/>
        <v>0</v>
      </c>
      <c r="T1168" s="162" t="s">
        <v>1119</v>
      </c>
      <c r="U1168" s="162"/>
      <c r="V1168" s="178"/>
      <c r="W1168" s="39" t="s">
        <v>1532</v>
      </c>
      <c r="X1168" s="39" t="s">
        <v>1536</v>
      </c>
      <c r="Y1168" s="39"/>
      <c r="Z1168" s="39"/>
      <c r="AA1168" s="39"/>
      <c r="AB1168" s="152" t="s">
        <v>3165</v>
      </c>
    </row>
    <row r="1169" spans="1:28" ht="21.75" customHeight="1" x14ac:dyDescent="0.25">
      <c r="A1169" s="162" t="s">
        <v>30</v>
      </c>
      <c r="B1169" s="162" t="s">
        <v>31</v>
      </c>
      <c r="C1169" s="162" t="s">
        <v>1516</v>
      </c>
      <c r="D1169" s="162" t="s">
        <v>52</v>
      </c>
      <c r="E1169" s="39" t="s">
        <v>250</v>
      </c>
      <c r="F1169" s="128" t="s">
        <v>48</v>
      </c>
      <c r="G1169" s="162" t="s">
        <v>35</v>
      </c>
      <c r="H1169" s="39" t="str">
        <f t="shared" si="203"/>
        <v>6105AK124-6212-EGAD-0003</v>
      </c>
      <c r="I1169" s="39" t="str">
        <f t="shared" si="208"/>
        <v>Q24050972-03-6212-E-GAD-0003</v>
      </c>
      <c r="J1169" s="39"/>
      <c r="K1169" s="39" t="s">
        <v>1517</v>
      </c>
      <c r="L1169" s="39" t="s">
        <v>1527</v>
      </c>
      <c r="M1169" s="39" t="s">
        <v>1535</v>
      </c>
      <c r="N1169" s="33" t="str">
        <f t="shared" si="205"/>
        <v>Power Station 1 - Wartsila 11kV Mobile Load Bank Interconnect Cables - Mobile Load Bank Electrical General Arrangement</v>
      </c>
      <c r="O1169" s="134"/>
      <c r="P1169" s="134"/>
      <c r="Q1169" s="33" t="str">
        <f>IFERROR(VLOOKUP(PPE_PH1_CDDL[[#This Row],[RDMC Document Number]],[3]Docs!$B:$F,4,0),"No Placeholder Yet")</f>
        <v>RES - Reserved Placeholder</v>
      </c>
      <c r="R1169" s="33" t="str">
        <f>IFERROR(VLOOKUP(PPE_PH1_CDDL[[#This Row],[RDMC Document Number]],[3]Docs!$B:$F,5,0),"No Placeholder Yet")</f>
        <v>Pending</v>
      </c>
      <c r="S1169" s="137">
        <f t="shared" si="211"/>
        <v>0</v>
      </c>
      <c r="T1169" s="162" t="s">
        <v>1119</v>
      </c>
      <c r="U1169" s="162"/>
      <c r="V1169" s="178"/>
      <c r="W1169" s="39" t="s">
        <v>1527</v>
      </c>
      <c r="X1169" s="39" t="s">
        <v>1535</v>
      </c>
      <c r="Y1169" s="39"/>
      <c r="Z1169" s="39"/>
      <c r="AA1169" s="39"/>
      <c r="AB1169" s="152" t="s">
        <v>3165</v>
      </c>
    </row>
    <row r="1170" spans="1:28" ht="21.75" customHeight="1" x14ac:dyDescent="0.25">
      <c r="A1170" s="162" t="s">
        <v>30</v>
      </c>
      <c r="B1170" s="162" t="s">
        <v>31</v>
      </c>
      <c r="C1170" s="162" t="s">
        <v>1516</v>
      </c>
      <c r="D1170" s="162" t="s">
        <v>52</v>
      </c>
      <c r="E1170" s="39" t="s">
        <v>250</v>
      </c>
      <c r="F1170" s="128" t="s">
        <v>50</v>
      </c>
      <c r="G1170" s="162" t="s">
        <v>35</v>
      </c>
      <c r="H1170" s="39" t="str">
        <f t="shared" si="203"/>
        <v>6105AK124-6212-EGAD-0004</v>
      </c>
      <c r="I1170" s="39" t="str">
        <f t="shared" si="208"/>
        <v>Q24050972-03-6212-E-GAD-0004</v>
      </c>
      <c r="J1170" s="39"/>
      <c r="K1170" s="39" t="s">
        <v>1517</v>
      </c>
      <c r="L1170" s="39" t="s">
        <v>1527</v>
      </c>
      <c r="M1170" s="39" t="s">
        <v>1536</v>
      </c>
      <c r="N1170" s="33" t="str">
        <f t="shared" si="205"/>
        <v>Power Station 1 - Wartsila 11kV Mobile Load Bank Interconnect Cables - Electrical Equipment Layout</v>
      </c>
      <c r="O1170" s="134"/>
      <c r="P1170" s="134"/>
      <c r="Q1170" s="33" t="str">
        <f>IFERROR(VLOOKUP(PPE_PH1_CDDL[[#This Row],[RDMC Document Number]],[3]Docs!$B:$F,4,0),"No Placeholder Yet")</f>
        <v>RES - Reserved Placeholder</v>
      </c>
      <c r="R1170" s="33" t="str">
        <f>IFERROR(VLOOKUP(PPE_PH1_CDDL[[#This Row],[RDMC Document Number]],[3]Docs!$B:$F,5,0),"No Placeholder Yet")</f>
        <v>Pending</v>
      </c>
      <c r="S1170" s="137">
        <f t="shared" si="211"/>
        <v>0</v>
      </c>
      <c r="T1170" s="162" t="s">
        <v>1119</v>
      </c>
      <c r="U1170" s="162"/>
      <c r="V1170" s="178"/>
      <c r="W1170" s="39" t="s">
        <v>1527</v>
      </c>
      <c r="X1170" s="39" t="s">
        <v>1536</v>
      </c>
      <c r="Y1170" s="39"/>
      <c r="Z1170" s="39"/>
      <c r="AA1170" s="39"/>
      <c r="AB1170" s="152" t="s">
        <v>3165</v>
      </c>
    </row>
    <row r="1171" spans="1:28" ht="21.75" customHeight="1" x14ac:dyDescent="0.25">
      <c r="A1171" s="162" t="s">
        <v>30</v>
      </c>
      <c r="B1171" s="162" t="s">
        <v>31</v>
      </c>
      <c r="C1171" s="162" t="s">
        <v>1516</v>
      </c>
      <c r="D1171" s="162" t="s">
        <v>52</v>
      </c>
      <c r="E1171" s="39" t="s">
        <v>250</v>
      </c>
      <c r="F1171" s="128" t="s">
        <v>101</v>
      </c>
      <c r="G1171" s="162" t="s">
        <v>35</v>
      </c>
      <c r="H1171" s="39" t="str">
        <f t="shared" si="203"/>
        <v>6105AK124-6212-EGAD-0005</v>
      </c>
      <c r="I1171" s="39" t="str">
        <f t="shared" si="208"/>
        <v>Q24050972-03-6212-E-GAD-0005</v>
      </c>
      <c r="J1171" s="39"/>
      <c r="K1171" s="39" t="s">
        <v>1517</v>
      </c>
      <c r="L1171" s="39" t="s">
        <v>1528</v>
      </c>
      <c r="M1171" s="39" t="s">
        <v>1535</v>
      </c>
      <c r="N1171" s="33" t="str">
        <f t="shared" si="205"/>
        <v>Power Station 1 - Wartsila Mobile Load Bank Earthing Connection Points - Mobile Load Bank Electrical General Arrangement</v>
      </c>
      <c r="O1171" s="134"/>
      <c r="P1171" s="134"/>
      <c r="Q1171" s="33" t="str">
        <f>IFERROR(VLOOKUP(PPE_PH1_CDDL[[#This Row],[RDMC Document Number]],[3]Docs!$B:$F,4,0),"No Placeholder Yet")</f>
        <v>RES - Reserved Placeholder</v>
      </c>
      <c r="R1171" s="33" t="str">
        <f>IFERROR(VLOOKUP(PPE_PH1_CDDL[[#This Row],[RDMC Document Number]],[3]Docs!$B:$F,5,0),"No Placeholder Yet")</f>
        <v>Pending</v>
      </c>
      <c r="S1171" s="137">
        <f t="shared" si="211"/>
        <v>0</v>
      </c>
      <c r="T1171" s="162" t="s">
        <v>1119</v>
      </c>
      <c r="U1171" s="162"/>
      <c r="V1171" s="178"/>
      <c r="W1171" s="39" t="s">
        <v>1528</v>
      </c>
      <c r="X1171" s="39" t="s">
        <v>1535</v>
      </c>
      <c r="Y1171" s="39"/>
      <c r="Z1171" s="39"/>
      <c r="AA1171" s="39"/>
      <c r="AB1171" s="152" t="s">
        <v>3165</v>
      </c>
    </row>
    <row r="1172" spans="1:28" ht="21.75" customHeight="1" x14ac:dyDescent="0.25">
      <c r="A1172" s="162" t="s">
        <v>30</v>
      </c>
      <c r="B1172" s="162" t="s">
        <v>31</v>
      </c>
      <c r="C1172" s="162" t="s">
        <v>1516</v>
      </c>
      <c r="D1172" s="162" t="s">
        <v>52</v>
      </c>
      <c r="E1172" s="39" t="s">
        <v>250</v>
      </c>
      <c r="F1172" s="174" t="s">
        <v>161</v>
      </c>
      <c r="G1172" s="162" t="s">
        <v>35</v>
      </c>
      <c r="H1172" s="39" t="str">
        <f t="shared" si="203"/>
        <v>6105AK124-6212-EGAD-0006</v>
      </c>
      <c r="I1172" s="39" t="str">
        <f t="shared" si="208"/>
        <v>Q24050972-03-6212-E-GAD-0006</v>
      </c>
      <c r="J1172" s="162"/>
      <c r="K1172" s="39" t="s">
        <v>1517</v>
      </c>
      <c r="L1172" s="162" t="s">
        <v>1519</v>
      </c>
      <c r="M1172" s="162" t="s">
        <v>1537</v>
      </c>
      <c r="N1172" s="33" t="str">
        <f t="shared" si="205"/>
        <v>Power Station 1 - 33kV Wartsila Sub Station SR Protection Relays  - Control Room Design</v>
      </c>
      <c r="O1172" s="175"/>
      <c r="P1172" s="175"/>
      <c r="Q1172" s="33" t="str">
        <f>IFERROR(VLOOKUP(PPE_PH1_CDDL[[#This Row],[RDMC Document Number]],[3]Docs!$B:$F,4,0),"No Placeholder Yet")</f>
        <v>RES - Reserved Placeholder</v>
      </c>
      <c r="R1172" s="33" t="str">
        <f>IFERROR(VLOOKUP(PPE_PH1_CDDL[[#This Row],[RDMC Document Number]],[3]Docs!$B:$F,5,0),"No Placeholder Yet")</f>
        <v>Pending</v>
      </c>
      <c r="S1172" s="137">
        <f>IF(AND(O1172&lt;&gt;"",P1172&lt;&gt;"",R1172="Approved"),100%,
 IF(AND(O1172&lt;&gt;"",P1172&lt;&gt;""),66.67%,
 IF(O1172&lt;&gt;"",33.33%,
 0)))</f>
        <v>0</v>
      </c>
      <c r="T1172" s="162" t="s">
        <v>1119</v>
      </c>
      <c r="U1172" s="162"/>
      <c r="V1172" s="178"/>
      <c r="W1172" s="162" t="s">
        <v>1519</v>
      </c>
      <c r="X1172" s="162" t="s">
        <v>1537</v>
      </c>
      <c r="Y1172" s="162"/>
      <c r="Z1172" s="162"/>
      <c r="AA1172" s="39"/>
      <c r="AB1172" s="152" t="s">
        <v>3165</v>
      </c>
    </row>
    <row r="1173" spans="1:28" ht="21.75" customHeight="1" x14ac:dyDescent="0.25">
      <c r="A1173" s="162" t="s">
        <v>30</v>
      </c>
      <c r="B1173" s="162" t="s">
        <v>31</v>
      </c>
      <c r="C1173" s="162" t="s">
        <v>1516</v>
      </c>
      <c r="D1173" s="162" t="s">
        <v>52</v>
      </c>
      <c r="E1173" s="39" t="s">
        <v>1328</v>
      </c>
      <c r="F1173" s="128" t="s">
        <v>34</v>
      </c>
      <c r="G1173" s="39" t="s">
        <v>35</v>
      </c>
      <c r="H1173" s="39" t="str">
        <f t="shared" si="203"/>
        <v>6105AK124-6212-EMDL-0001</v>
      </c>
      <c r="I1173" s="39" t="str">
        <f t="shared" si="208"/>
        <v>Q24050972-03-6212-E-MDL-0001</v>
      </c>
      <c r="J1173" s="39"/>
      <c r="K1173" s="39" t="s">
        <v>1517</v>
      </c>
      <c r="L1173" s="39" t="s">
        <v>1532</v>
      </c>
      <c r="M1173" s="39" t="s">
        <v>1509</v>
      </c>
      <c r="N1173" s="33" t="str">
        <f t="shared" si="205"/>
        <v>Power Station 1 - Wartsila Mobile Load Bank Termination Bay Control Interface - ETAP Network Model</v>
      </c>
      <c r="O1173" s="134"/>
      <c r="P1173" s="134"/>
      <c r="Q1173" s="33" t="str">
        <f>IFERROR(VLOOKUP(PPE_PH1_CDDL[[#This Row],[RDMC Document Number]],[3]Docs!$B:$F,4,0),"No Placeholder Yet")</f>
        <v>RES - Reserved Placeholder</v>
      </c>
      <c r="R1173" s="33" t="str">
        <f>IFERROR(VLOOKUP(PPE_PH1_CDDL[[#This Row],[RDMC Document Number]],[3]Docs!$B:$F,5,0),"No Placeholder Yet")</f>
        <v>Pending</v>
      </c>
      <c r="S1173" s="137">
        <f t="shared" ref="S1173:S1176" si="212">IF(AND(O1173&lt;&gt;"",P1173&lt;&gt;"",R1173="Approved"),100%,
 IF(AND(O1173&lt;&gt;"",P1173&lt;&gt;""),66.67%,
 IF(O1173&lt;&gt;"",33.33%,
 0)))</f>
        <v>0</v>
      </c>
      <c r="T1173" s="162" t="s">
        <v>1119</v>
      </c>
      <c r="U1173" s="162"/>
      <c r="V1173" s="178"/>
      <c r="W1173" s="39" t="s">
        <v>1532</v>
      </c>
      <c r="X1173" s="39" t="s">
        <v>1509</v>
      </c>
      <c r="Y1173" s="39"/>
      <c r="Z1173" s="39"/>
      <c r="AA1173" s="39"/>
      <c r="AB1173" s="152" t="s">
        <v>3165</v>
      </c>
    </row>
    <row r="1174" spans="1:28" ht="21.75" customHeight="1" x14ac:dyDescent="0.25">
      <c r="A1174" s="162" t="s">
        <v>30</v>
      </c>
      <c r="B1174" s="162" t="s">
        <v>31</v>
      </c>
      <c r="C1174" s="162" t="s">
        <v>1516</v>
      </c>
      <c r="D1174" s="162" t="s">
        <v>52</v>
      </c>
      <c r="E1174" s="39" t="s">
        <v>1328</v>
      </c>
      <c r="F1174" s="128" t="s">
        <v>46</v>
      </c>
      <c r="G1174" s="39" t="s">
        <v>35</v>
      </c>
      <c r="H1174" s="39" t="str">
        <f t="shared" si="203"/>
        <v>6105AK124-6212-EMDL-0002</v>
      </c>
      <c r="I1174" s="39" t="str">
        <f t="shared" si="208"/>
        <v>Q24050972-03-6212-E-MDL-0002</v>
      </c>
      <c r="J1174" s="39"/>
      <c r="K1174" s="39" t="s">
        <v>1517</v>
      </c>
      <c r="L1174" s="39" t="s">
        <v>1527</v>
      </c>
      <c r="M1174" s="39" t="s">
        <v>1509</v>
      </c>
      <c r="N1174" s="33" t="str">
        <f t="shared" si="205"/>
        <v>Power Station 1 - Wartsila 11kV Mobile Load Bank Interconnect Cables - ETAP Network Model</v>
      </c>
      <c r="O1174" s="134"/>
      <c r="P1174" s="134"/>
      <c r="Q1174" s="33" t="str">
        <f>IFERROR(VLOOKUP(PPE_PH1_CDDL[[#This Row],[RDMC Document Number]],[3]Docs!$B:$F,4,0),"No Placeholder Yet")</f>
        <v>RES - Reserved Placeholder</v>
      </c>
      <c r="R1174" s="33" t="str">
        <f>IFERROR(VLOOKUP(PPE_PH1_CDDL[[#This Row],[RDMC Document Number]],[3]Docs!$B:$F,5,0),"No Placeholder Yet")</f>
        <v>Pending</v>
      </c>
      <c r="S1174" s="137">
        <f t="shared" si="212"/>
        <v>0</v>
      </c>
      <c r="T1174" s="162" t="s">
        <v>1119</v>
      </c>
      <c r="U1174" s="162"/>
      <c r="V1174" s="178"/>
      <c r="W1174" s="39" t="s">
        <v>1527</v>
      </c>
      <c r="X1174" s="39" t="s">
        <v>1509</v>
      </c>
      <c r="Y1174" s="39"/>
      <c r="Z1174" s="39"/>
      <c r="AA1174" s="39"/>
      <c r="AB1174" s="152" t="s">
        <v>3165</v>
      </c>
    </row>
    <row r="1175" spans="1:28" ht="21.75" customHeight="1" x14ac:dyDescent="0.25">
      <c r="A1175" s="162" t="s">
        <v>30</v>
      </c>
      <c r="B1175" s="162" t="s">
        <v>31</v>
      </c>
      <c r="C1175" s="162" t="s">
        <v>1516</v>
      </c>
      <c r="D1175" s="162" t="s">
        <v>52</v>
      </c>
      <c r="E1175" s="39" t="s">
        <v>1328</v>
      </c>
      <c r="F1175" s="128" t="s">
        <v>48</v>
      </c>
      <c r="G1175" s="39" t="s">
        <v>35</v>
      </c>
      <c r="H1175" s="39" t="str">
        <f t="shared" si="203"/>
        <v>6105AK124-6212-EMDL-0003</v>
      </c>
      <c r="I1175" s="39" t="str">
        <f t="shared" si="208"/>
        <v>Q24050972-03-6212-E-MDL-0003</v>
      </c>
      <c r="J1175" s="39"/>
      <c r="K1175" s="39" t="s">
        <v>1517</v>
      </c>
      <c r="L1175" s="39" t="s">
        <v>1521</v>
      </c>
      <c r="M1175" s="39" t="s">
        <v>1509</v>
      </c>
      <c r="N1175" s="33" t="str">
        <f t="shared" si="205"/>
        <v>Power Station 1 - 33kV Interconnect Cables between Wartsila and M-Intake Sub Station - ETAP Network Model</v>
      </c>
      <c r="O1175" s="134"/>
      <c r="P1175" s="134"/>
      <c r="Q1175" s="33" t="str">
        <f>IFERROR(VLOOKUP(PPE_PH1_CDDL[[#This Row],[RDMC Document Number]],[3]Docs!$B:$F,4,0),"No Placeholder Yet")</f>
        <v>RES - Reserved Placeholder</v>
      </c>
      <c r="R1175" s="33" t="str">
        <f>IFERROR(VLOOKUP(PPE_PH1_CDDL[[#This Row],[RDMC Document Number]],[3]Docs!$B:$F,5,0),"No Placeholder Yet")</f>
        <v>Pending</v>
      </c>
      <c r="S1175" s="137">
        <f t="shared" si="212"/>
        <v>0</v>
      </c>
      <c r="T1175" s="162" t="s">
        <v>1119</v>
      </c>
      <c r="U1175" s="162"/>
      <c r="V1175" s="178"/>
      <c r="W1175" s="39" t="s">
        <v>1510</v>
      </c>
      <c r="X1175" s="39" t="s">
        <v>1529</v>
      </c>
      <c r="Y1175" s="39"/>
      <c r="Z1175" s="39"/>
      <c r="AA1175" s="39"/>
      <c r="AB1175" s="152" t="s">
        <v>3165</v>
      </c>
    </row>
    <row r="1176" spans="1:28" ht="21.75" customHeight="1" x14ac:dyDescent="0.25">
      <c r="A1176" s="162" t="s">
        <v>30</v>
      </c>
      <c r="B1176" s="162" t="s">
        <v>31</v>
      </c>
      <c r="C1176" s="162" t="s">
        <v>1516</v>
      </c>
      <c r="D1176" s="162" t="s">
        <v>52</v>
      </c>
      <c r="E1176" s="162" t="s">
        <v>1328</v>
      </c>
      <c r="F1176" s="174" t="s">
        <v>50</v>
      </c>
      <c r="G1176" s="162" t="s">
        <v>35</v>
      </c>
      <c r="H1176" s="39" t="str">
        <f t="shared" si="203"/>
        <v>6105AK124-6212-EMDL-0004</v>
      </c>
      <c r="I1176" s="39" t="str">
        <f t="shared" si="208"/>
        <v>Q24050972-03-6212-E-MDL-0004</v>
      </c>
      <c r="J1176" s="162"/>
      <c r="K1176" s="39" t="s">
        <v>1517</v>
      </c>
      <c r="L1176" s="162" t="s">
        <v>1519</v>
      </c>
      <c r="M1176" s="162" t="s">
        <v>1509</v>
      </c>
      <c r="N1176" s="33" t="str">
        <f t="shared" si="205"/>
        <v>Power Station 1 - 33kV Wartsila Sub Station SR Protection Relays  - ETAP Network Model</v>
      </c>
      <c r="O1176" s="175"/>
      <c r="P1176" s="175"/>
      <c r="Q1176" s="33" t="str">
        <f>IFERROR(VLOOKUP(PPE_PH1_CDDL[[#This Row],[RDMC Document Number]],[3]Docs!$B:$F,4,0),"No Placeholder Yet")</f>
        <v>RES - Reserved Placeholder</v>
      </c>
      <c r="R1176" s="33" t="str">
        <f>IFERROR(VLOOKUP(PPE_PH1_CDDL[[#This Row],[RDMC Document Number]],[3]Docs!$B:$F,5,0),"No Placeholder Yet")</f>
        <v>Pending</v>
      </c>
      <c r="S1176" s="137">
        <f t="shared" si="212"/>
        <v>0</v>
      </c>
      <c r="T1176" s="162" t="s">
        <v>1119</v>
      </c>
      <c r="U1176" s="162"/>
      <c r="V1176" s="178"/>
      <c r="W1176" s="162" t="s">
        <v>1519</v>
      </c>
      <c r="X1176" s="162" t="s">
        <v>1509</v>
      </c>
      <c r="Y1176" s="162"/>
      <c r="Z1176" s="162"/>
      <c r="AA1176" s="39"/>
      <c r="AB1176" s="152" t="s">
        <v>3165</v>
      </c>
    </row>
    <row r="1177" spans="1:28" ht="21.75" customHeight="1" x14ac:dyDescent="0.25">
      <c r="A1177" s="162" t="s">
        <v>30</v>
      </c>
      <c r="B1177" s="162" t="s">
        <v>31</v>
      </c>
      <c r="C1177" s="162" t="s">
        <v>1516</v>
      </c>
      <c r="D1177" s="162" t="s">
        <v>52</v>
      </c>
      <c r="E1177" s="39" t="s">
        <v>1377</v>
      </c>
      <c r="F1177" s="128" t="s">
        <v>34</v>
      </c>
      <c r="G1177" s="162" t="s">
        <v>35</v>
      </c>
      <c r="H1177" s="39" t="str">
        <f t="shared" si="203"/>
        <v>6105AK124-6212-EQRA-0001</v>
      </c>
      <c r="I1177" s="39" t="str">
        <f t="shared" si="208"/>
        <v>Q24050972-03-6212-E-QRA-0001</v>
      </c>
      <c r="J1177" s="39"/>
      <c r="K1177" s="39" t="s">
        <v>1517</v>
      </c>
      <c r="L1177" s="39" t="s">
        <v>1532</v>
      </c>
      <c r="M1177" s="39" t="s">
        <v>1379</v>
      </c>
      <c r="N1177" s="33" t="str">
        <f t="shared" si="205"/>
        <v>Power Station 1 - Wartsila Mobile Load Bank Termination Bay Control Interface - Risk Assessment: Electrical Hazards</v>
      </c>
      <c r="O1177" s="134"/>
      <c r="P1177" s="134"/>
      <c r="Q1177" s="33" t="str">
        <f>IFERROR(VLOOKUP(PPE_PH1_CDDL[[#This Row],[RDMC Document Number]],[3]Docs!$B:$F,4,0),"No Placeholder Yet")</f>
        <v>RES - Reserved Placeholder</v>
      </c>
      <c r="R1177" s="33" t="str">
        <f>IFERROR(VLOOKUP(PPE_PH1_CDDL[[#This Row],[RDMC Document Number]],[3]Docs!$B:$F,5,0),"No Placeholder Yet")</f>
        <v>Pending</v>
      </c>
      <c r="S1177" s="137">
        <f t="shared" ref="S1177:S1182" si="213">IF(AND(O1177&lt;&gt;"",P1177&lt;&gt;"",R1177="Approved"),100%,
 IF(AND(O1177&lt;&gt;"",P1177&lt;&gt;""),66.67%,
 IF(O1177&lt;&gt;"",33.33%,
 0)))</f>
        <v>0</v>
      </c>
      <c r="T1177" s="162" t="s">
        <v>1119</v>
      </c>
      <c r="U1177" s="162"/>
      <c r="V1177" s="178"/>
      <c r="W1177" s="39" t="s">
        <v>1532</v>
      </c>
      <c r="X1177" s="39" t="s">
        <v>1379</v>
      </c>
      <c r="Y1177" s="39"/>
      <c r="Z1177" s="39"/>
      <c r="AA1177" s="39"/>
      <c r="AB1177" s="152" t="s">
        <v>3165</v>
      </c>
    </row>
    <row r="1178" spans="1:28" ht="21.75" customHeight="1" x14ac:dyDescent="0.25">
      <c r="A1178" s="162" t="s">
        <v>30</v>
      </c>
      <c r="B1178" s="162" t="s">
        <v>31</v>
      </c>
      <c r="C1178" s="162" t="s">
        <v>1516</v>
      </c>
      <c r="D1178" s="162" t="s">
        <v>52</v>
      </c>
      <c r="E1178" s="39" t="s">
        <v>1377</v>
      </c>
      <c r="F1178" s="128" t="s">
        <v>46</v>
      </c>
      <c r="G1178" s="162" t="s">
        <v>35</v>
      </c>
      <c r="H1178" s="39" t="str">
        <f t="shared" si="203"/>
        <v>6105AK124-6212-EQRA-0002</v>
      </c>
      <c r="I1178" s="39" t="str">
        <f t="shared" si="208"/>
        <v>Q24050972-03-6212-E-QRA-0002</v>
      </c>
      <c r="J1178" s="39"/>
      <c r="K1178" s="39" t="s">
        <v>1517</v>
      </c>
      <c r="L1178" s="39" t="s">
        <v>1527</v>
      </c>
      <c r="M1178" s="39" t="s">
        <v>1379</v>
      </c>
      <c r="N1178" s="33" t="str">
        <f t="shared" si="205"/>
        <v>Power Station 1 - Wartsila 11kV Mobile Load Bank Interconnect Cables - Risk Assessment: Electrical Hazards</v>
      </c>
      <c r="O1178" s="134"/>
      <c r="P1178" s="134"/>
      <c r="Q1178" s="33" t="str">
        <f>IFERROR(VLOOKUP(PPE_PH1_CDDL[[#This Row],[RDMC Document Number]],[3]Docs!$B:$F,4,0),"No Placeholder Yet")</f>
        <v>RES - Reserved Placeholder</v>
      </c>
      <c r="R1178" s="33" t="str">
        <f>IFERROR(VLOOKUP(PPE_PH1_CDDL[[#This Row],[RDMC Document Number]],[3]Docs!$B:$F,5,0),"No Placeholder Yet")</f>
        <v>Pending</v>
      </c>
      <c r="S1178" s="137">
        <f t="shared" si="213"/>
        <v>0</v>
      </c>
      <c r="T1178" s="162" t="s">
        <v>1119</v>
      </c>
      <c r="U1178" s="162"/>
      <c r="V1178" s="178"/>
      <c r="W1178" s="39" t="s">
        <v>1527</v>
      </c>
      <c r="X1178" s="39" t="s">
        <v>1379</v>
      </c>
      <c r="Y1178" s="39"/>
      <c r="Z1178" s="39"/>
      <c r="AA1178" s="39"/>
      <c r="AB1178" s="152" t="s">
        <v>3165</v>
      </c>
    </row>
    <row r="1179" spans="1:28" ht="21.75" customHeight="1" x14ac:dyDescent="0.25">
      <c r="A1179" s="162" t="s">
        <v>30</v>
      </c>
      <c r="B1179" s="162" t="s">
        <v>31</v>
      </c>
      <c r="C1179" s="162" t="s">
        <v>1516</v>
      </c>
      <c r="D1179" s="162" t="s">
        <v>52</v>
      </c>
      <c r="E1179" s="39" t="s">
        <v>1377</v>
      </c>
      <c r="F1179" s="128" t="s">
        <v>48</v>
      </c>
      <c r="G1179" s="162" t="s">
        <v>35</v>
      </c>
      <c r="H1179" s="39" t="str">
        <f t="shared" si="203"/>
        <v>6105AK124-6212-EQRA-0003</v>
      </c>
      <c r="I1179" s="39" t="str">
        <f t="shared" si="208"/>
        <v>Q24050972-03-6212-E-QRA-0003</v>
      </c>
      <c r="J1179" s="39"/>
      <c r="K1179" s="39" t="s">
        <v>1517</v>
      </c>
      <c r="L1179" s="39" t="s">
        <v>1523</v>
      </c>
      <c r="M1179" s="39" t="s">
        <v>1378</v>
      </c>
      <c r="N1179" s="33" t="str">
        <f t="shared" si="205"/>
        <v>Power Station 1 - Wartsila Mobile Load Bank Cable Racks and Ducts - Lightning Protection Study and Risk Assessment</v>
      </c>
      <c r="O1179" s="134"/>
      <c r="P1179" s="134"/>
      <c r="Q1179" s="33" t="str">
        <f>IFERROR(VLOOKUP(PPE_PH1_CDDL[[#This Row],[RDMC Document Number]],[3]Docs!$B:$F,4,0),"No Placeholder Yet")</f>
        <v>RES - Reserved Placeholder</v>
      </c>
      <c r="R1179" s="33" t="str">
        <f>IFERROR(VLOOKUP(PPE_PH1_CDDL[[#This Row],[RDMC Document Number]],[3]Docs!$B:$F,5,0),"No Placeholder Yet")</f>
        <v>Pending</v>
      </c>
      <c r="S1179" s="137">
        <f t="shared" si="213"/>
        <v>0</v>
      </c>
      <c r="T1179" s="162" t="s">
        <v>1119</v>
      </c>
      <c r="U1179" s="162"/>
      <c r="V1179" s="178"/>
      <c r="W1179" s="39" t="s">
        <v>1523</v>
      </c>
      <c r="X1179" s="39" t="s">
        <v>1378</v>
      </c>
      <c r="Y1179" s="39"/>
      <c r="Z1179" s="39"/>
      <c r="AA1179" s="39"/>
      <c r="AB1179" s="152" t="s">
        <v>3165</v>
      </c>
    </row>
    <row r="1180" spans="1:28" ht="21.75" customHeight="1" x14ac:dyDescent="0.25">
      <c r="A1180" s="162" t="s">
        <v>30</v>
      </c>
      <c r="B1180" s="162" t="s">
        <v>31</v>
      </c>
      <c r="C1180" s="162" t="s">
        <v>1516</v>
      </c>
      <c r="D1180" s="162" t="s">
        <v>52</v>
      </c>
      <c r="E1180" s="39" t="s">
        <v>1377</v>
      </c>
      <c r="F1180" s="128" t="s">
        <v>50</v>
      </c>
      <c r="G1180" s="162" t="s">
        <v>35</v>
      </c>
      <c r="H1180" s="39" t="str">
        <f t="shared" si="203"/>
        <v>6105AK124-6212-EQRA-0004</v>
      </c>
      <c r="I1180" s="39" t="str">
        <f t="shared" si="208"/>
        <v>Q24050972-03-6212-E-QRA-0004</v>
      </c>
      <c r="J1180" s="39"/>
      <c r="K1180" s="39" t="s">
        <v>1517</v>
      </c>
      <c r="L1180" s="39" t="s">
        <v>1528</v>
      </c>
      <c r="M1180" s="39" t="s">
        <v>1379</v>
      </c>
      <c r="N1180" s="33" t="str">
        <f t="shared" si="205"/>
        <v>Power Station 1 - Wartsila Mobile Load Bank Earthing Connection Points - Risk Assessment: Electrical Hazards</v>
      </c>
      <c r="O1180" s="134"/>
      <c r="P1180" s="134"/>
      <c r="Q1180" s="33" t="str">
        <f>IFERROR(VLOOKUP(PPE_PH1_CDDL[[#This Row],[RDMC Document Number]],[3]Docs!$B:$F,4,0),"No Placeholder Yet")</f>
        <v>RES - Reserved Placeholder</v>
      </c>
      <c r="R1180" s="33" t="str">
        <f>IFERROR(VLOOKUP(PPE_PH1_CDDL[[#This Row],[RDMC Document Number]],[3]Docs!$B:$F,5,0),"No Placeholder Yet")</f>
        <v>Pending</v>
      </c>
      <c r="S1180" s="137">
        <f t="shared" si="213"/>
        <v>0</v>
      </c>
      <c r="T1180" s="162" t="s">
        <v>1119</v>
      </c>
      <c r="U1180" s="162"/>
      <c r="V1180" s="178"/>
      <c r="W1180" s="39" t="s">
        <v>1528</v>
      </c>
      <c r="X1180" s="39" t="s">
        <v>1379</v>
      </c>
      <c r="Y1180" s="39"/>
      <c r="Z1180" s="39"/>
      <c r="AA1180" s="39"/>
      <c r="AB1180" s="152" t="s">
        <v>3165</v>
      </c>
    </row>
    <row r="1181" spans="1:28" ht="21.75" customHeight="1" x14ac:dyDescent="0.25">
      <c r="A1181" s="162" t="s">
        <v>30</v>
      </c>
      <c r="B1181" s="162" t="s">
        <v>31</v>
      </c>
      <c r="C1181" s="162" t="s">
        <v>1516</v>
      </c>
      <c r="D1181" s="162" t="s">
        <v>52</v>
      </c>
      <c r="E1181" s="39" t="s">
        <v>1377</v>
      </c>
      <c r="F1181" s="128" t="s">
        <v>101</v>
      </c>
      <c r="G1181" s="162" t="s">
        <v>35</v>
      </c>
      <c r="H1181" s="39" t="str">
        <f t="shared" si="203"/>
        <v>6105AK124-6212-EQRA-0005</v>
      </c>
      <c r="I1181" s="39" t="str">
        <f t="shared" si="208"/>
        <v>Q24050972-03-6212-E-QRA-0005</v>
      </c>
      <c r="J1181" s="39"/>
      <c r="K1181" s="39" t="s">
        <v>1517</v>
      </c>
      <c r="L1181" s="39" t="s">
        <v>1521</v>
      </c>
      <c r="M1181" s="39" t="s">
        <v>1379</v>
      </c>
      <c r="N1181" s="33" t="str">
        <f t="shared" si="205"/>
        <v>Power Station 1 - 33kV Interconnect Cables between Wartsila and M-Intake Sub Station - Risk Assessment: Electrical Hazards</v>
      </c>
      <c r="O1181" s="134"/>
      <c r="P1181" s="134"/>
      <c r="Q1181" s="33" t="str">
        <f>IFERROR(VLOOKUP(PPE_PH1_CDDL[[#This Row],[RDMC Document Number]],[3]Docs!$B:$F,4,0),"No Placeholder Yet")</f>
        <v>RES - Reserved Placeholder</v>
      </c>
      <c r="R1181" s="33" t="str">
        <f>IFERROR(VLOOKUP(PPE_PH1_CDDL[[#This Row],[RDMC Document Number]],[3]Docs!$B:$F,5,0),"No Placeholder Yet")</f>
        <v>Pending</v>
      </c>
      <c r="S1181" s="137">
        <f t="shared" si="213"/>
        <v>0</v>
      </c>
      <c r="T1181" s="162" t="s">
        <v>1119</v>
      </c>
      <c r="U1181" s="162"/>
      <c r="V1181" s="178"/>
      <c r="W1181" s="39" t="s">
        <v>1510</v>
      </c>
      <c r="X1181" s="39" t="s">
        <v>1529</v>
      </c>
      <c r="Y1181" s="39"/>
      <c r="Z1181" s="39"/>
      <c r="AA1181" s="39"/>
      <c r="AB1181" s="152" t="s">
        <v>3165</v>
      </c>
    </row>
    <row r="1182" spans="1:28" ht="21.75" customHeight="1" x14ac:dyDescent="0.25">
      <c r="A1182" s="162" t="s">
        <v>30</v>
      </c>
      <c r="B1182" s="162" t="s">
        <v>31</v>
      </c>
      <c r="C1182" s="162" t="s">
        <v>1516</v>
      </c>
      <c r="D1182" s="162" t="s">
        <v>52</v>
      </c>
      <c r="E1182" s="39" t="s">
        <v>1377</v>
      </c>
      <c r="F1182" s="174" t="s">
        <v>161</v>
      </c>
      <c r="G1182" s="162" t="s">
        <v>35</v>
      </c>
      <c r="H1182" s="39" t="str">
        <f t="shared" si="203"/>
        <v>6105AK124-6212-EQRA-0006</v>
      </c>
      <c r="I1182" s="39" t="str">
        <f t="shared" si="208"/>
        <v>Q24050972-03-6212-E-QRA-0006</v>
      </c>
      <c r="J1182" s="162"/>
      <c r="K1182" s="39" t="s">
        <v>1517</v>
      </c>
      <c r="L1182" s="162" t="s">
        <v>1524</v>
      </c>
      <c r="M1182" s="162" t="s">
        <v>1378</v>
      </c>
      <c r="N1182" s="33" t="str">
        <f t="shared" si="205"/>
        <v>Power Station 1 - 33kV Interconnect Cable Racks and Ducts between Wartsila and M-Intake SS - Lightning Protection Study and Risk Assessment</v>
      </c>
      <c r="O1182" s="175"/>
      <c r="P1182" s="175"/>
      <c r="Q1182" s="33" t="str">
        <f>IFERROR(VLOOKUP(PPE_PH1_CDDL[[#This Row],[RDMC Document Number]],[3]Docs!$B:$F,4,0),"No Placeholder Yet")</f>
        <v>RES - Reserved Placeholder</v>
      </c>
      <c r="R1182" s="33" t="str">
        <f>IFERROR(VLOOKUP(PPE_PH1_CDDL[[#This Row],[RDMC Document Number]],[3]Docs!$B:$F,5,0),"No Placeholder Yet")</f>
        <v>Pending</v>
      </c>
      <c r="S1182" s="137">
        <f t="shared" si="213"/>
        <v>0</v>
      </c>
      <c r="T1182" s="162" t="s">
        <v>1119</v>
      </c>
      <c r="U1182" s="162"/>
      <c r="V1182" s="178"/>
      <c r="W1182" s="162" t="s">
        <v>1531</v>
      </c>
      <c r="X1182" s="162" t="s">
        <v>1526</v>
      </c>
      <c r="Y1182" s="162"/>
      <c r="Z1182" s="162"/>
      <c r="AA1182" s="39"/>
      <c r="AB1182" s="152" t="s">
        <v>3165</v>
      </c>
    </row>
    <row r="1183" spans="1:28" ht="21.75" customHeight="1" x14ac:dyDescent="0.25">
      <c r="A1183" s="162" t="s">
        <v>30</v>
      </c>
      <c r="B1183" s="162" t="s">
        <v>31</v>
      </c>
      <c r="C1183" s="162" t="s">
        <v>1516</v>
      </c>
      <c r="D1183" s="162" t="s">
        <v>52</v>
      </c>
      <c r="E1183" s="39" t="s">
        <v>638</v>
      </c>
      <c r="F1183" s="128" t="s">
        <v>34</v>
      </c>
      <c r="G1183" s="162" t="s">
        <v>35</v>
      </c>
      <c r="H1183" s="39" t="str">
        <f t="shared" si="203"/>
        <v>6105AK124-6212-ERPT-0001</v>
      </c>
      <c r="I1183" s="39" t="str">
        <f t="shared" si="208"/>
        <v>Q24050972-03-6212-E-RPT-0001</v>
      </c>
      <c r="J1183" s="39"/>
      <c r="K1183" s="39" t="s">
        <v>1517</v>
      </c>
      <c r="L1183" s="39" t="s">
        <v>1532</v>
      </c>
      <c r="M1183" s="39" t="s">
        <v>1538</v>
      </c>
      <c r="N1183" s="33" t="str">
        <f t="shared" si="205"/>
        <v>Power Station 1 - Wartsila Mobile Load Bank Termination Bay Control Interface - Load Bank Operational and Maintenance Study</v>
      </c>
      <c r="O1183" s="134"/>
      <c r="P1183" s="134"/>
      <c r="Q1183" s="33" t="str">
        <f>IFERROR(VLOOKUP(PPE_PH1_CDDL[[#This Row],[RDMC Document Number]],[3]Docs!$B:$F,4,0),"No Placeholder Yet")</f>
        <v>RES - Reserved Placeholder</v>
      </c>
      <c r="R1183" s="33" t="str">
        <f>IFERROR(VLOOKUP(PPE_PH1_CDDL[[#This Row],[RDMC Document Number]],[3]Docs!$B:$F,5,0),"No Placeholder Yet")</f>
        <v>Pending</v>
      </c>
      <c r="S1183" s="137">
        <f t="shared" ref="S1183:S1187" si="214">IF(AND(O1183&lt;&gt;"",P1183&lt;&gt;"",R1183="Approved"),100%,
 IF(AND(O1183&lt;&gt;"",P1183&lt;&gt;""),66.67%,
 IF(O1183&lt;&gt;"",33.33%,
 0)))</f>
        <v>0</v>
      </c>
      <c r="T1183" s="162" t="s">
        <v>1119</v>
      </c>
      <c r="U1183" s="162"/>
      <c r="V1183" s="178"/>
      <c r="W1183" s="39" t="s">
        <v>1532</v>
      </c>
      <c r="X1183" s="39" t="s">
        <v>1538</v>
      </c>
      <c r="Y1183" s="39"/>
      <c r="Z1183" s="39"/>
      <c r="AA1183" s="39"/>
      <c r="AB1183" s="152" t="s">
        <v>3165</v>
      </c>
    </row>
    <row r="1184" spans="1:28" ht="21.75" customHeight="1" x14ac:dyDescent="0.25">
      <c r="A1184" s="162" t="s">
        <v>30</v>
      </c>
      <c r="B1184" s="162" t="s">
        <v>31</v>
      </c>
      <c r="C1184" s="162" t="s">
        <v>1516</v>
      </c>
      <c r="D1184" s="162" t="s">
        <v>52</v>
      </c>
      <c r="E1184" s="39" t="s">
        <v>638</v>
      </c>
      <c r="F1184" s="128" t="s">
        <v>46</v>
      </c>
      <c r="G1184" s="162" t="s">
        <v>35</v>
      </c>
      <c r="H1184" s="39" t="str">
        <f t="shared" si="203"/>
        <v>6105AK124-6212-ERPT-0002</v>
      </c>
      <c r="I1184" s="39" t="str">
        <f t="shared" si="208"/>
        <v>Q24050972-03-6212-E-RPT-0002</v>
      </c>
      <c r="J1184" s="39"/>
      <c r="K1184" s="39" t="s">
        <v>1517</v>
      </c>
      <c r="L1184" s="39" t="s">
        <v>1527</v>
      </c>
      <c r="M1184" s="39" t="s">
        <v>1538</v>
      </c>
      <c r="N1184" s="33" t="str">
        <f t="shared" si="205"/>
        <v>Power Station 1 - Wartsila 11kV Mobile Load Bank Interconnect Cables - Load Bank Operational and Maintenance Study</v>
      </c>
      <c r="O1184" s="134"/>
      <c r="P1184" s="134"/>
      <c r="Q1184" s="33" t="str">
        <f>IFERROR(VLOOKUP(PPE_PH1_CDDL[[#This Row],[RDMC Document Number]],[3]Docs!$B:$F,4,0),"No Placeholder Yet")</f>
        <v>RES - Reserved Placeholder</v>
      </c>
      <c r="R1184" s="33" t="str">
        <f>IFERROR(VLOOKUP(PPE_PH1_CDDL[[#This Row],[RDMC Document Number]],[3]Docs!$B:$F,5,0),"No Placeholder Yet")</f>
        <v>Pending</v>
      </c>
      <c r="S1184" s="137">
        <f t="shared" si="214"/>
        <v>0</v>
      </c>
      <c r="T1184" s="162" t="s">
        <v>1119</v>
      </c>
      <c r="U1184" s="162"/>
      <c r="V1184" s="178"/>
      <c r="W1184" s="39" t="s">
        <v>1527</v>
      </c>
      <c r="X1184" s="39" t="s">
        <v>1538</v>
      </c>
      <c r="Y1184" s="39"/>
      <c r="Z1184" s="39"/>
      <c r="AA1184" s="39"/>
      <c r="AB1184" s="152" t="s">
        <v>3165</v>
      </c>
    </row>
    <row r="1185" spans="1:28" ht="21.75" customHeight="1" x14ac:dyDescent="0.25">
      <c r="A1185" s="162" t="s">
        <v>30</v>
      </c>
      <c r="B1185" s="162" t="s">
        <v>31</v>
      </c>
      <c r="C1185" s="162" t="s">
        <v>1516</v>
      </c>
      <c r="D1185" s="162" t="s">
        <v>52</v>
      </c>
      <c r="E1185" s="39" t="s">
        <v>638</v>
      </c>
      <c r="F1185" s="128" t="s">
        <v>48</v>
      </c>
      <c r="G1185" s="162" t="s">
        <v>35</v>
      </c>
      <c r="H1185" s="39" t="str">
        <f t="shared" si="203"/>
        <v>6105AK124-6212-ERPT-0003</v>
      </c>
      <c r="I1185" s="39" t="str">
        <f t="shared" si="208"/>
        <v>Q24050972-03-6212-E-RPT-0003</v>
      </c>
      <c r="J1185" s="39"/>
      <c r="K1185" s="39" t="s">
        <v>1517</v>
      </c>
      <c r="L1185" s="39" t="s">
        <v>1528</v>
      </c>
      <c r="M1185" s="39" t="s">
        <v>1538</v>
      </c>
      <c r="N1185" s="33" t="str">
        <f t="shared" si="205"/>
        <v>Power Station 1 - Wartsila Mobile Load Bank Earthing Connection Points - Load Bank Operational and Maintenance Study</v>
      </c>
      <c r="O1185" s="134"/>
      <c r="P1185" s="134"/>
      <c r="Q1185" s="33" t="str">
        <f>IFERROR(VLOOKUP(PPE_PH1_CDDL[[#This Row],[RDMC Document Number]],[3]Docs!$B:$F,4,0),"No Placeholder Yet")</f>
        <v>RES - Reserved Placeholder</v>
      </c>
      <c r="R1185" s="33" t="str">
        <f>IFERROR(VLOOKUP(PPE_PH1_CDDL[[#This Row],[RDMC Document Number]],[3]Docs!$B:$F,5,0),"No Placeholder Yet")</f>
        <v>Pending</v>
      </c>
      <c r="S1185" s="137">
        <f t="shared" si="214"/>
        <v>0</v>
      </c>
      <c r="T1185" s="162" t="s">
        <v>1119</v>
      </c>
      <c r="U1185" s="162"/>
      <c r="V1185" s="178"/>
      <c r="W1185" s="39" t="s">
        <v>1528</v>
      </c>
      <c r="X1185" s="39" t="s">
        <v>1538</v>
      </c>
      <c r="Y1185" s="39"/>
      <c r="Z1185" s="39"/>
      <c r="AA1185" s="39"/>
      <c r="AB1185" s="152" t="s">
        <v>3165</v>
      </c>
    </row>
    <row r="1186" spans="1:28" ht="21.75" customHeight="1" x14ac:dyDescent="0.25">
      <c r="A1186" s="162" t="s">
        <v>30</v>
      </c>
      <c r="B1186" s="162" t="s">
        <v>31</v>
      </c>
      <c r="C1186" s="162" t="s">
        <v>1516</v>
      </c>
      <c r="D1186" s="162" t="s">
        <v>52</v>
      </c>
      <c r="E1186" s="39" t="s">
        <v>638</v>
      </c>
      <c r="F1186" s="128" t="s">
        <v>50</v>
      </c>
      <c r="G1186" s="162" t="s">
        <v>35</v>
      </c>
      <c r="H1186" s="39" t="str">
        <f t="shared" si="203"/>
        <v>6105AK124-6212-ERPT-0004</v>
      </c>
      <c r="I1186" s="39" t="str">
        <f t="shared" si="208"/>
        <v>Q24050972-03-6212-E-RPT-0004</v>
      </c>
      <c r="J1186" s="39"/>
      <c r="K1186" s="39" t="s">
        <v>1517</v>
      </c>
      <c r="L1186" s="39" t="s">
        <v>1519</v>
      </c>
      <c r="M1186" s="39" t="s">
        <v>1539</v>
      </c>
      <c r="N1186" s="33" t="str">
        <f t="shared" si="205"/>
        <v>Power Station 1 - 33kV Wartsila Sub Station SR Protection Relays  - HV/MV Operational and Maintenance Study</v>
      </c>
      <c r="O1186" s="134"/>
      <c r="P1186" s="134"/>
      <c r="Q1186" s="33" t="str">
        <f>IFERROR(VLOOKUP(PPE_PH1_CDDL[[#This Row],[RDMC Document Number]],[3]Docs!$B:$F,4,0),"No Placeholder Yet")</f>
        <v>RES - Reserved Placeholder</v>
      </c>
      <c r="R1186" s="33" t="str">
        <f>IFERROR(VLOOKUP(PPE_PH1_CDDL[[#This Row],[RDMC Document Number]],[3]Docs!$B:$F,5,0),"No Placeholder Yet")</f>
        <v>Pending</v>
      </c>
      <c r="S1186" s="137">
        <f t="shared" si="214"/>
        <v>0</v>
      </c>
      <c r="T1186" s="162" t="s">
        <v>1119</v>
      </c>
      <c r="U1186" s="162"/>
      <c r="V1186" s="178"/>
      <c r="W1186" s="39" t="s">
        <v>1519</v>
      </c>
      <c r="X1186" s="39" t="s">
        <v>1539</v>
      </c>
      <c r="Y1186" s="39"/>
      <c r="Z1186" s="39"/>
      <c r="AA1186" s="39"/>
      <c r="AB1186" s="152" t="s">
        <v>3165</v>
      </c>
    </row>
    <row r="1187" spans="1:28" ht="21.75" customHeight="1" x14ac:dyDescent="0.25">
      <c r="A1187" s="162" t="s">
        <v>30</v>
      </c>
      <c r="B1187" s="162" t="s">
        <v>31</v>
      </c>
      <c r="C1187" s="162" t="s">
        <v>1516</v>
      </c>
      <c r="D1187" s="162" t="s">
        <v>52</v>
      </c>
      <c r="E1187" s="39" t="s">
        <v>638</v>
      </c>
      <c r="F1187" s="174" t="s">
        <v>101</v>
      </c>
      <c r="G1187" s="162" t="s">
        <v>35</v>
      </c>
      <c r="H1187" s="39" t="str">
        <f t="shared" si="203"/>
        <v>6105AK124-6212-ERPT-0005</v>
      </c>
      <c r="I1187" s="39" t="str">
        <f t="shared" si="208"/>
        <v>Q24050972-03-6212-E-RPT-0005</v>
      </c>
      <c r="J1187" s="162"/>
      <c r="K1187" s="39" t="s">
        <v>1517</v>
      </c>
      <c r="L1187" s="162" t="s">
        <v>1519</v>
      </c>
      <c r="M1187" s="162" t="s">
        <v>1540</v>
      </c>
      <c r="N1187" s="33" t="str">
        <f t="shared" si="205"/>
        <v>Power Station 1 - 33kV Wartsila Sub Station SR Protection Relays  - Reactive Power Study</v>
      </c>
      <c r="O1187" s="175"/>
      <c r="P1187" s="175"/>
      <c r="Q1187" s="33" t="str">
        <f>IFERROR(VLOOKUP(PPE_PH1_CDDL[[#This Row],[RDMC Document Number]],[3]Docs!$B:$F,4,0),"No Placeholder Yet")</f>
        <v>RES - Reserved Placeholder</v>
      </c>
      <c r="R1187" s="33" t="str">
        <f>IFERROR(VLOOKUP(PPE_PH1_CDDL[[#This Row],[RDMC Document Number]],[3]Docs!$B:$F,5,0),"No Placeholder Yet")</f>
        <v>Pending</v>
      </c>
      <c r="S1187" s="137">
        <f t="shared" si="214"/>
        <v>0</v>
      </c>
      <c r="T1187" s="162" t="s">
        <v>1119</v>
      </c>
      <c r="U1187" s="162"/>
      <c r="V1187" s="178"/>
      <c r="W1187" s="162" t="s">
        <v>1519</v>
      </c>
      <c r="X1187" s="162" t="s">
        <v>1540</v>
      </c>
      <c r="Y1187" s="162"/>
      <c r="Z1187" s="162"/>
      <c r="AA1187" s="39"/>
      <c r="AB1187" s="152" t="s">
        <v>3165</v>
      </c>
    </row>
    <row r="1188" spans="1:28" ht="21.75" customHeight="1" x14ac:dyDescent="0.25">
      <c r="A1188" s="162" t="s">
        <v>30</v>
      </c>
      <c r="B1188" s="162" t="s">
        <v>31</v>
      </c>
      <c r="C1188" s="162" t="s">
        <v>1516</v>
      </c>
      <c r="D1188" s="162" t="s">
        <v>52</v>
      </c>
      <c r="E1188" s="39" t="s">
        <v>662</v>
      </c>
      <c r="F1188" s="128" t="s">
        <v>34</v>
      </c>
      <c r="G1188" s="162" t="s">
        <v>35</v>
      </c>
      <c r="H1188" s="39" t="str">
        <f t="shared" si="203"/>
        <v>6105AK124-6212-ESLD-0001</v>
      </c>
      <c r="I1188" s="39" t="str">
        <f t="shared" si="208"/>
        <v>Q24050972-03-6212-E-SLD-0001</v>
      </c>
      <c r="J1188" s="39"/>
      <c r="K1188" s="39" t="s">
        <v>1517</v>
      </c>
      <c r="L1188" s="39" t="s">
        <v>1532</v>
      </c>
      <c r="M1188" s="39" t="s">
        <v>1381</v>
      </c>
      <c r="N1188" s="33" t="str">
        <f t="shared" si="205"/>
        <v>Power Station 1 - Wartsila Mobile Load Bank Termination Bay Control Interface - Electrical Single Line Diagram</v>
      </c>
      <c r="O1188" s="134"/>
      <c r="P1188" s="134"/>
      <c r="Q1188" s="33" t="str">
        <f>IFERROR(VLOOKUP(PPE_PH1_CDDL[[#This Row],[RDMC Document Number]],[3]Docs!$B:$F,4,0),"No Placeholder Yet")</f>
        <v>RES - Reserved Placeholder</v>
      </c>
      <c r="R1188" s="33" t="str">
        <f>IFERROR(VLOOKUP(PPE_PH1_CDDL[[#This Row],[RDMC Document Number]],[3]Docs!$B:$F,5,0),"No Placeholder Yet")</f>
        <v>Pending</v>
      </c>
      <c r="S1188" s="137">
        <f t="shared" ref="S1188:S1192" si="215">IF(AND(O1188&lt;&gt;"",P1188&lt;&gt;"",R1188="Approved"),100%,
 IF(AND(O1188&lt;&gt;"",P1188&lt;&gt;""),66.67%,
 IF(O1188&lt;&gt;"",33.33%,
 0)))</f>
        <v>0</v>
      </c>
      <c r="T1188" s="162" t="s">
        <v>1119</v>
      </c>
      <c r="U1188" s="162"/>
      <c r="V1188" s="178"/>
      <c r="W1188" s="39" t="s">
        <v>1532</v>
      </c>
      <c r="X1188" s="39" t="s">
        <v>1381</v>
      </c>
      <c r="Y1188" s="39"/>
      <c r="Z1188" s="39"/>
      <c r="AA1188" s="39"/>
      <c r="AB1188" s="152" t="s">
        <v>3165</v>
      </c>
    </row>
    <row r="1189" spans="1:28" ht="21.75" customHeight="1" x14ac:dyDescent="0.25">
      <c r="A1189" s="162" t="s">
        <v>30</v>
      </c>
      <c r="B1189" s="162" t="s">
        <v>31</v>
      </c>
      <c r="C1189" s="162" t="s">
        <v>1516</v>
      </c>
      <c r="D1189" s="162" t="s">
        <v>52</v>
      </c>
      <c r="E1189" s="39" t="s">
        <v>662</v>
      </c>
      <c r="F1189" s="128" t="s">
        <v>46</v>
      </c>
      <c r="G1189" s="162" t="s">
        <v>35</v>
      </c>
      <c r="H1189" s="39" t="str">
        <f t="shared" si="203"/>
        <v>6105AK124-6212-ESLD-0002</v>
      </c>
      <c r="I1189" s="39" t="str">
        <f t="shared" si="208"/>
        <v>Q24050972-03-6212-E-SLD-0002</v>
      </c>
      <c r="J1189" s="39"/>
      <c r="K1189" s="39" t="s">
        <v>1517</v>
      </c>
      <c r="L1189" s="39" t="s">
        <v>1527</v>
      </c>
      <c r="M1189" s="39" t="s">
        <v>1381</v>
      </c>
      <c r="N1189" s="33" t="str">
        <f t="shared" si="205"/>
        <v>Power Station 1 - Wartsila 11kV Mobile Load Bank Interconnect Cables - Electrical Single Line Diagram</v>
      </c>
      <c r="O1189" s="134"/>
      <c r="P1189" s="134"/>
      <c r="Q1189" s="33" t="str">
        <f>IFERROR(VLOOKUP(PPE_PH1_CDDL[[#This Row],[RDMC Document Number]],[3]Docs!$B:$F,4,0),"No Placeholder Yet")</f>
        <v>RES - Reserved Placeholder</v>
      </c>
      <c r="R1189" s="33" t="str">
        <f>IFERROR(VLOOKUP(PPE_PH1_CDDL[[#This Row],[RDMC Document Number]],[3]Docs!$B:$F,5,0),"No Placeholder Yet")</f>
        <v>Pending</v>
      </c>
      <c r="S1189" s="137">
        <f t="shared" si="215"/>
        <v>0</v>
      </c>
      <c r="T1189" s="162" t="s">
        <v>1119</v>
      </c>
      <c r="U1189" s="162"/>
      <c r="V1189" s="178"/>
      <c r="W1189" s="39" t="s">
        <v>1527</v>
      </c>
      <c r="X1189" s="39" t="s">
        <v>1381</v>
      </c>
      <c r="Y1189" s="39"/>
      <c r="Z1189" s="39"/>
      <c r="AA1189" s="39"/>
      <c r="AB1189" s="152" t="s">
        <v>3165</v>
      </c>
    </row>
    <row r="1190" spans="1:28" ht="21.75" customHeight="1" x14ac:dyDescent="0.25">
      <c r="A1190" s="162" t="s">
        <v>30</v>
      </c>
      <c r="B1190" s="162" t="s">
        <v>31</v>
      </c>
      <c r="C1190" s="162" t="s">
        <v>1516</v>
      </c>
      <c r="D1190" s="162" t="s">
        <v>52</v>
      </c>
      <c r="E1190" s="39" t="s">
        <v>662</v>
      </c>
      <c r="F1190" s="128" t="s">
        <v>48</v>
      </c>
      <c r="G1190" s="162" t="s">
        <v>35</v>
      </c>
      <c r="H1190" s="39" t="str">
        <f t="shared" si="203"/>
        <v>6105AK124-6212-ESLD-0003</v>
      </c>
      <c r="I1190" s="39" t="str">
        <f t="shared" si="208"/>
        <v>Q24050972-03-6212-E-SLD-0003</v>
      </c>
      <c r="J1190" s="39"/>
      <c r="K1190" s="39" t="s">
        <v>1517</v>
      </c>
      <c r="L1190" s="39" t="s">
        <v>1528</v>
      </c>
      <c r="M1190" s="39" t="s">
        <v>1381</v>
      </c>
      <c r="N1190" s="33" t="str">
        <f t="shared" si="205"/>
        <v>Power Station 1 - Wartsila Mobile Load Bank Earthing Connection Points - Electrical Single Line Diagram</v>
      </c>
      <c r="O1190" s="134"/>
      <c r="P1190" s="134"/>
      <c r="Q1190" s="33" t="str">
        <f>IFERROR(VLOOKUP(PPE_PH1_CDDL[[#This Row],[RDMC Document Number]],[3]Docs!$B:$F,4,0),"No Placeholder Yet")</f>
        <v>RES - Reserved Placeholder</v>
      </c>
      <c r="R1190" s="33" t="str">
        <f>IFERROR(VLOOKUP(PPE_PH1_CDDL[[#This Row],[RDMC Document Number]],[3]Docs!$B:$F,5,0),"No Placeholder Yet")</f>
        <v>Pending</v>
      </c>
      <c r="S1190" s="137">
        <f t="shared" si="215"/>
        <v>0</v>
      </c>
      <c r="T1190" s="162" t="s">
        <v>1119</v>
      </c>
      <c r="U1190" s="162"/>
      <c r="V1190" s="178"/>
      <c r="W1190" s="39" t="s">
        <v>1528</v>
      </c>
      <c r="X1190" s="39" t="s">
        <v>1381</v>
      </c>
      <c r="Y1190" s="39"/>
      <c r="Z1190" s="39"/>
      <c r="AA1190" s="39"/>
      <c r="AB1190" s="152" t="s">
        <v>3165</v>
      </c>
    </row>
    <row r="1191" spans="1:28" ht="21.75" customHeight="1" x14ac:dyDescent="0.25">
      <c r="A1191" s="162" t="s">
        <v>30</v>
      </c>
      <c r="B1191" s="162" t="s">
        <v>31</v>
      </c>
      <c r="C1191" s="162" t="s">
        <v>1516</v>
      </c>
      <c r="D1191" s="162" t="s">
        <v>52</v>
      </c>
      <c r="E1191" s="39" t="s">
        <v>662</v>
      </c>
      <c r="F1191" s="128" t="s">
        <v>50</v>
      </c>
      <c r="G1191" s="162" t="s">
        <v>35</v>
      </c>
      <c r="H1191" s="39" t="str">
        <f t="shared" si="203"/>
        <v>6105AK124-6212-ESLD-0004</v>
      </c>
      <c r="I1191" s="39" t="str">
        <f t="shared" si="208"/>
        <v>Q24050972-03-6212-E-SLD-0004</v>
      </c>
      <c r="J1191" s="39"/>
      <c r="K1191" s="39" t="s">
        <v>1517</v>
      </c>
      <c r="L1191" s="39" t="s">
        <v>1521</v>
      </c>
      <c r="M1191" s="39" t="s">
        <v>1381</v>
      </c>
      <c r="N1191" s="33" t="str">
        <f t="shared" si="205"/>
        <v>Power Station 1 - 33kV Interconnect Cables between Wartsila and M-Intake Sub Station - Electrical Single Line Diagram</v>
      </c>
      <c r="O1191" s="134"/>
      <c r="P1191" s="134"/>
      <c r="Q1191" s="33" t="str">
        <f>IFERROR(VLOOKUP(PPE_PH1_CDDL[[#This Row],[RDMC Document Number]],[3]Docs!$B:$F,4,0),"No Placeholder Yet")</f>
        <v>RES - Reserved Placeholder</v>
      </c>
      <c r="R1191" s="33" t="str">
        <f>IFERROR(VLOOKUP(PPE_PH1_CDDL[[#This Row],[RDMC Document Number]],[3]Docs!$B:$F,5,0),"No Placeholder Yet")</f>
        <v>Pending</v>
      </c>
      <c r="S1191" s="137">
        <f t="shared" si="215"/>
        <v>0</v>
      </c>
      <c r="T1191" s="162" t="s">
        <v>1119</v>
      </c>
      <c r="U1191" s="162"/>
      <c r="V1191" s="178"/>
      <c r="W1191" s="39" t="s">
        <v>1510</v>
      </c>
      <c r="X1191" s="39" t="s">
        <v>1529</v>
      </c>
      <c r="Y1191" s="39"/>
      <c r="Z1191" s="39"/>
      <c r="AA1191" s="39"/>
      <c r="AB1191" s="152" t="s">
        <v>3165</v>
      </c>
    </row>
    <row r="1192" spans="1:28" ht="21.75" customHeight="1" x14ac:dyDescent="0.25">
      <c r="A1192" s="162" t="s">
        <v>30</v>
      </c>
      <c r="B1192" s="162" t="s">
        <v>31</v>
      </c>
      <c r="C1192" s="162" t="s">
        <v>1516</v>
      </c>
      <c r="D1192" s="162" t="s">
        <v>52</v>
      </c>
      <c r="E1192" s="162" t="s">
        <v>662</v>
      </c>
      <c r="F1192" s="174" t="s">
        <v>101</v>
      </c>
      <c r="G1192" s="162" t="s">
        <v>35</v>
      </c>
      <c r="H1192" s="39" t="str">
        <f t="shared" si="203"/>
        <v>6105AK124-6212-ESLD-0005</v>
      </c>
      <c r="I1192" s="39" t="str">
        <f t="shared" si="208"/>
        <v>Q24050972-03-6212-E-SLD-0005</v>
      </c>
      <c r="J1192" s="162"/>
      <c r="K1192" s="39" t="s">
        <v>1517</v>
      </c>
      <c r="L1192" s="162" t="s">
        <v>1519</v>
      </c>
      <c r="M1192" s="162" t="s">
        <v>1381</v>
      </c>
      <c r="N1192" s="33" t="str">
        <f t="shared" si="205"/>
        <v>Power Station 1 - 33kV Wartsila Sub Station SR Protection Relays  - Electrical Single Line Diagram</v>
      </c>
      <c r="O1192" s="175"/>
      <c r="P1192" s="175"/>
      <c r="Q1192" s="33" t="str">
        <f>IFERROR(VLOOKUP(PPE_PH1_CDDL[[#This Row],[RDMC Document Number]],[3]Docs!$B:$F,4,0),"No Placeholder Yet")</f>
        <v>RES - Reserved Placeholder</v>
      </c>
      <c r="R1192" s="33" t="str">
        <f>IFERROR(VLOOKUP(PPE_PH1_CDDL[[#This Row],[RDMC Document Number]],[3]Docs!$B:$F,5,0),"No Placeholder Yet")</f>
        <v>Pending</v>
      </c>
      <c r="S1192" s="137">
        <f t="shared" si="215"/>
        <v>0</v>
      </c>
      <c r="T1192" s="162" t="s">
        <v>1119</v>
      </c>
      <c r="U1192" s="162"/>
      <c r="V1192" s="178"/>
      <c r="W1192" s="162" t="s">
        <v>1519</v>
      </c>
      <c r="X1192" s="162" t="s">
        <v>1381</v>
      </c>
      <c r="Y1192" s="162"/>
      <c r="Z1192" s="162"/>
      <c r="AA1192" s="39"/>
      <c r="AB1192" s="152" t="s">
        <v>3165</v>
      </c>
    </row>
    <row r="1193" spans="1:28" ht="21.75" customHeight="1" x14ac:dyDescent="0.25">
      <c r="A1193" s="162" t="s">
        <v>30</v>
      </c>
      <c r="B1193" s="162" t="s">
        <v>31</v>
      </c>
      <c r="C1193" s="162" t="s">
        <v>1516</v>
      </c>
      <c r="D1193" s="162" t="s">
        <v>52</v>
      </c>
      <c r="E1193" s="39" t="s">
        <v>1170</v>
      </c>
      <c r="F1193" s="128" t="s">
        <v>34</v>
      </c>
      <c r="G1193" s="162" t="s">
        <v>35</v>
      </c>
      <c r="H1193" s="39" t="str">
        <f t="shared" ref="H1193:H1256" si="216">A1193&amp;B1193&amp;"-"&amp;C1193&amp;"-"&amp;D1193&amp;E1193&amp;"-"&amp;F1193</f>
        <v>6105AK124-6212-ESPC-0001</v>
      </c>
      <c r="I1193" s="39" t="str">
        <f t="shared" si="208"/>
        <v>Q24050972-03-6212-E-SPC-0001</v>
      </c>
      <c r="J1193" s="39"/>
      <c r="K1193" s="39" t="s">
        <v>1517</v>
      </c>
      <c r="L1193" s="39" t="s">
        <v>1532</v>
      </c>
      <c r="M1193" s="39" t="s">
        <v>1382</v>
      </c>
      <c r="N1193" s="33" t="str">
        <f t="shared" si="205"/>
        <v>Power Station 1 - Wartsila Mobile Load Bank Termination Bay Control Interface - Cable and Conductor Specifications</v>
      </c>
      <c r="O1193" s="134"/>
      <c r="P1193" s="134"/>
      <c r="Q1193" s="33" t="str">
        <f>IFERROR(VLOOKUP(PPE_PH1_CDDL[[#This Row],[RDMC Document Number]],[3]Docs!$B:$F,4,0),"No Placeholder Yet")</f>
        <v>RES - Reserved Placeholder</v>
      </c>
      <c r="R1193" s="33" t="str">
        <f>IFERROR(VLOOKUP(PPE_PH1_CDDL[[#This Row],[RDMC Document Number]],[3]Docs!$B:$F,5,0),"No Placeholder Yet")</f>
        <v>Pending</v>
      </c>
      <c r="S1193" s="137">
        <f t="shared" ref="S1193:S1204" si="217">IF(AND(O1193&lt;&gt;"",P1193&lt;&gt;"",R1193="Approved"),100%,
 IF(AND(O1193&lt;&gt;"",P1193&lt;&gt;""),66.67%,
 IF(O1193&lt;&gt;"",33.33%,
 0)))</f>
        <v>0</v>
      </c>
      <c r="T1193" s="162" t="s">
        <v>1119</v>
      </c>
      <c r="U1193" s="162"/>
      <c r="V1193" s="178"/>
      <c r="W1193" s="39" t="s">
        <v>1532</v>
      </c>
      <c r="X1193" s="39" t="s">
        <v>1382</v>
      </c>
      <c r="Y1193" s="39"/>
      <c r="Z1193" s="39"/>
      <c r="AA1193" s="39"/>
      <c r="AB1193" s="152" t="s">
        <v>3165</v>
      </c>
    </row>
    <row r="1194" spans="1:28" ht="21.75" customHeight="1" x14ac:dyDescent="0.25">
      <c r="A1194" s="162" t="s">
        <v>30</v>
      </c>
      <c r="B1194" s="162" t="s">
        <v>31</v>
      </c>
      <c r="C1194" s="162" t="s">
        <v>1516</v>
      </c>
      <c r="D1194" s="162" t="s">
        <v>52</v>
      </c>
      <c r="E1194" s="39" t="s">
        <v>1170</v>
      </c>
      <c r="F1194" s="128" t="s">
        <v>46</v>
      </c>
      <c r="G1194" s="162" t="s">
        <v>35</v>
      </c>
      <c r="H1194" s="39" t="str">
        <f t="shared" si="216"/>
        <v>6105AK124-6212-ESPC-0002</v>
      </c>
      <c r="I1194" s="39" t="str">
        <f t="shared" si="208"/>
        <v>Q24050972-03-6212-E-SPC-0002</v>
      </c>
      <c r="J1194" s="39"/>
      <c r="K1194" s="39" t="s">
        <v>1517</v>
      </c>
      <c r="L1194" s="39" t="s">
        <v>1532</v>
      </c>
      <c r="M1194" s="39" t="s">
        <v>1384</v>
      </c>
      <c r="N1194" s="33" t="str">
        <f t="shared" si="205"/>
        <v>Power Station 1 - Wartsila Mobile Load Bank Termination Bay Control Interface - Cable Termination Specifications</v>
      </c>
      <c r="O1194" s="134"/>
      <c r="P1194" s="134"/>
      <c r="Q1194" s="33" t="str">
        <f>IFERROR(VLOOKUP(PPE_PH1_CDDL[[#This Row],[RDMC Document Number]],[3]Docs!$B:$F,4,0),"No Placeholder Yet")</f>
        <v>RES - Reserved Placeholder</v>
      </c>
      <c r="R1194" s="33" t="str">
        <f>IFERROR(VLOOKUP(PPE_PH1_CDDL[[#This Row],[RDMC Document Number]],[3]Docs!$B:$F,5,0),"No Placeholder Yet")</f>
        <v>Pending</v>
      </c>
      <c r="S1194" s="137">
        <f t="shared" si="217"/>
        <v>0</v>
      </c>
      <c r="T1194" s="162" t="s">
        <v>1119</v>
      </c>
      <c r="U1194" s="162"/>
      <c r="V1194" s="178"/>
      <c r="W1194" s="39" t="s">
        <v>1532</v>
      </c>
      <c r="X1194" s="39" t="s">
        <v>1384</v>
      </c>
      <c r="Y1194" s="39"/>
      <c r="Z1194" s="39"/>
      <c r="AA1194" s="39"/>
      <c r="AB1194" s="152" t="s">
        <v>3165</v>
      </c>
    </row>
    <row r="1195" spans="1:28" ht="21.75" customHeight="1" x14ac:dyDescent="0.25">
      <c r="A1195" s="162" t="s">
        <v>30</v>
      </c>
      <c r="B1195" s="162" t="s">
        <v>31</v>
      </c>
      <c r="C1195" s="162" t="s">
        <v>1516</v>
      </c>
      <c r="D1195" s="162" t="s">
        <v>52</v>
      </c>
      <c r="E1195" s="39" t="s">
        <v>1170</v>
      </c>
      <c r="F1195" s="128" t="s">
        <v>48</v>
      </c>
      <c r="G1195" s="162" t="s">
        <v>35</v>
      </c>
      <c r="H1195" s="39" t="str">
        <f t="shared" si="216"/>
        <v>6105AK124-6212-ESPC-0003</v>
      </c>
      <c r="I1195" s="39" t="str">
        <f t="shared" si="208"/>
        <v>Q24050972-03-6212-E-SPC-0003</v>
      </c>
      <c r="J1195" s="39"/>
      <c r="K1195" s="39" t="s">
        <v>1517</v>
      </c>
      <c r="L1195" s="39" t="s">
        <v>1532</v>
      </c>
      <c r="M1195" s="39" t="s">
        <v>1541</v>
      </c>
      <c r="N1195" s="33" t="str">
        <f t="shared" ref="N1195:N1258" si="218">K1195&amp;" - "&amp;L1195&amp;" - "&amp;M1195</f>
        <v>Power Station 1 - Wartsila Mobile Load Bank Termination Bay Control Interface - Electrical Equipment Communication Specification</v>
      </c>
      <c r="O1195" s="134"/>
      <c r="P1195" s="134"/>
      <c r="Q1195" s="33" t="str">
        <f>IFERROR(VLOOKUP(PPE_PH1_CDDL[[#This Row],[RDMC Document Number]],[3]Docs!$B:$F,4,0),"No Placeholder Yet")</f>
        <v>RES - Reserved Placeholder</v>
      </c>
      <c r="R1195" s="33" t="str">
        <f>IFERROR(VLOOKUP(PPE_PH1_CDDL[[#This Row],[RDMC Document Number]],[3]Docs!$B:$F,5,0),"No Placeholder Yet")</f>
        <v>Pending</v>
      </c>
      <c r="S1195" s="137">
        <f t="shared" si="217"/>
        <v>0</v>
      </c>
      <c r="T1195" s="162" t="s">
        <v>1119</v>
      </c>
      <c r="U1195" s="162"/>
      <c r="V1195" s="178"/>
      <c r="W1195" s="39" t="s">
        <v>1532</v>
      </c>
      <c r="X1195" s="39" t="s">
        <v>1541</v>
      </c>
      <c r="Y1195" s="39"/>
      <c r="Z1195" s="39"/>
      <c r="AA1195" s="39"/>
      <c r="AB1195" s="152" t="s">
        <v>3165</v>
      </c>
    </row>
    <row r="1196" spans="1:28" ht="21.75" customHeight="1" x14ac:dyDescent="0.25">
      <c r="A1196" s="162" t="s">
        <v>30</v>
      </c>
      <c r="B1196" s="162" t="s">
        <v>31</v>
      </c>
      <c r="C1196" s="162" t="s">
        <v>1516</v>
      </c>
      <c r="D1196" s="162" t="s">
        <v>52</v>
      </c>
      <c r="E1196" s="39" t="s">
        <v>1170</v>
      </c>
      <c r="F1196" s="128" t="s">
        <v>50</v>
      </c>
      <c r="G1196" s="162" t="s">
        <v>35</v>
      </c>
      <c r="H1196" s="39" t="str">
        <f t="shared" si="216"/>
        <v>6105AK124-6212-ESPC-0004</v>
      </c>
      <c r="I1196" s="39" t="str">
        <f t="shared" si="208"/>
        <v>Q24050972-03-6212-E-SPC-0004</v>
      </c>
      <c r="J1196" s="39"/>
      <c r="K1196" s="39" t="s">
        <v>1517</v>
      </c>
      <c r="L1196" s="39" t="s">
        <v>1527</v>
      </c>
      <c r="M1196" s="39" t="s">
        <v>1382</v>
      </c>
      <c r="N1196" s="33" t="str">
        <f t="shared" si="218"/>
        <v>Power Station 1 - Wartsila 11kV Mobile Load Bank Interconnect Cables - Cable and Conductor Specifications</v>
      </c>
      <c r="O1196" s="134"/>
      <c r="P1196" s="134"/>
      <c r="Q1196" s="33" t="str">
        <f>IFERROR(VLOOKUP(PPE_PH1_CDDL[[#This Row],[RDMC Document Number]],[3]Docs!$B:$F,4,0),"No Placeholder Yet")</f>
        <v>RES - Reserved Placeholder</v>
      </c>
      <c r="R1196" s="33" t="str">
        <f>IFERROR(VLOOKUP(PPE_PH1_CDDL[[#This Row],[RDMC Document Number]],[3]Docs!$B:$F,5,0),"No Placeholder Yet")</f>
        <v>Pending</v>
      </c>
      <c r="S1196" s="137">
        <f t="shared" si="217"/>
        <v>0</v>
      </c>
      <c r="T1196" s="162" t="s">
        <v>1119</v>
      </c>
      <c r="U1196" s="162"/>
      <c r="V1196" s="178"/>
      <c r="W1196" s="39" t="s">
        <v>1527</v>
      </c>
      <c r="X1196" s="39" t="s">
        <v>1382</v>
      </c>
      <c r="Y1196" s="39"/>
      <c r="Z1196" s="39"/>
      <c r="AA1196" s="39"/>
      <c r="AB1196" s="152" t="s">
        <v>3165</v>
      </c>
    </row>
    <row r="1197" spans="1:28" ht="21.75" customHeight="1" x14ac:dyDescent="0.25">
      <c r="A1197" s="162" t="s">
        <v>30</v>
      </c>
      <c r="B1197" s="162" t="s">
        <v>31</v>
      </c>
      <c r="C1197" s="162" t="s">
        <v>1516</v>
      </c>
      <c r="D1197" s="162" t="s">
        <v>52</v>
      </c>
      <c r="E1197" s="39" t="s">
        <v>1170</v>
      </c>
      <c r="F1197" s="128" t="s">
        <v>101</v>
      </c>
      <c r="G1197" s="162" t="s">
        <v>35</v>
      </c>
      <c r="H1197" s="39" t="str">
        <f t="shared" si="216"/>
        <v>6105AK124-6212-ESPC-0005</v>
      </c>
      <c r="I1197" s="39" t="str">
        <f t="shared" si="208"/>
        <v>Q24050972-03-6212-E-SPC-0005</v>
      </c>
      <c r="J1197" s="39"/>
      <c r="K1197" s="39" t="s">
        <v>1517</v>
      </c>
      <c r="L1197" s="39" t="s">
        <v>1527</v>
      </c>
      <c r="M1197" s="39" t="s">
        <v>1384</v>
      </c>
      <c r="N1197" s="33" t="str">
        <f t="shared" si="218"/>
        <v>Power Station 1 - Wartsila 11kV Mobile Load Bank Interconnect Cables - Cable Termination Specifications</v>
      </c>
      <c r="O1197" s="134"/>
      <c r="P1197" s="134"/>
      <c r="Q1197" s="33" t="str">
        <f>IFERROR(VLOOKUP(PPE_PH1_CDDL[[#This Row],[RDMC Document Number]],[3]Docs!$B:$F,4,0),"No Placeholder Yet")</f>
        <v>RES - Reserved Placeholder</v>
      </c>
      <c r="R1197" s="33" t="str">
        <f>IFERROR(VLOOKUP(PPE_PH1_CDDL[[#This Row],[RDMC Document Number]],[3]Docs!$B:$F,5,0),"No Placeholder Yet")</f>
        <v>Pending</v>
      </c>
      <c r="S1197" s="137">
        <f t="shared" si="217"/>
        <v>0</v>
      </c>
      <c r="T1197" s="162" t="s">
        <v>1119</v>
      </c>
      <c r="U1197" s="162"/>
      <c r="V1197" s="178"/>
      <c r="W1197" s="39" t="s">
        <v>1527</v>
      </c>
      <c r="X1197" s="39" t="s">
        <v>1384</v>
      </c>
      <c r="Y1197" s="39"/>
      <c r="Z1197" s="39"/>
      <c r="AA1197" s="39"/>
      <c r="AB1197" s="152" t="s">
        <v>3165</v>
      </c>
    </row>
    <row r="1198" spans="1:28" ht="21.75" customHeight="1" x14ac:dyDescent="0.25">
      <c r="A1198" s="162" t="s">
        <v>30</v>
      </c>
      <c r="B1198" s="162" t="s">
        <v>31</v>
      </c>
      <c r="C1198" s="162" t="s">
        <v>1516</v>
      </c>
      <c r="D1198" s="162" t="s">
        <v>52</v>
      </c>
      <c r="E1198" s="39" t="s">
        <v>1170</v>
      </c>
      <c r="F1198" s="128" t="s">
        <v>161</v>
      </c>
      <c r="G1198" s="162" t="s">
        <v>35</v>
      </c>
      <c r="H1198" s="39" t="str">
        <f t="shared" si="216"/>
        <v>6105AK124-6212-ESPC-0006</v>
      </c>
      <c r="I1198" s="39" t="str">
        <f t="shared" si="208"/>
        <v>Q24050972-03-6212-E-SPC-0006</v>
      </c>
      <c r="J1198" s="39"/>
      <c r="K1198" s="39" t="s">
        <v>1517</v>
      </c>
      <c r="L1198" s="39" t="s">
        <v>1527</v>
      </c>
      <c r="M1198" s="39" t="s">
        <v>1541</v>
      </c>
      <c r="N1198" s="33" t="str">
        <f t="shared" si="218"/>
        <v>Power Station 1 - Wartsila 11kV Mobile Load Bank Interconnect Cables - Electrical Equipment Communication Specification</v>
      </c>
      <c r="O1198" s="134"/>
      <c r="P1198" s="134"/>
      <c r="Q1198" s="33" t="str">
        <f>IFERROR(VLOOKUP(PPE_PH1_CDDL[[#This Row],[RDMC Document Number]],[3]Docs!$B:$F,4,0),"No Placeholder Yet")</f>
        <v>RES - Reserved Placeholder</v>
      </c>
      <c r="R1198" s="33" t="str">
        <f>IFERROR(VLOOKUP(PPE_PH1_CDDL[[#This Row],[RDMC Document Number]],[3]Docs!$B:$F,5,0),"No Placeholder Yet")</f>
        <v>Pending</v>
      </c>
      <c r="S1198" s="137">
        <f t="shared" si="217"/>
        <v>0</v>
      </c>
      <c r="T1198" s="162" t="s">
        <v>1119</v>
      </c>
      <c r="U1198" s="162"/>
      <c r="V1198" s="178"/>
      <c r="W1198" s="39" t="s">
        <v>1527</v>
      </c>
      <c r="X1198" s="39" t="s">
        <v>1541</v>
      </c>
      <c r="Y1198" s="39"/>
      <c r="Z1198" s="39"/>
      <c r="AA1198" s="39"/>
      <c r="AB1198" s="152" t="s">
        <v>3165</v>
      </c>
    </row>
    <row r="1199" spans="1:28" ht="21.75" customHeight="1" x14ac:dyDescent="0.25">
      <c r="A1199" s="162" t="s">
        <v>30</v>
      </c>
      <c r="B1199" s="162" t="s">
        <v>31</v>
      </c>
      <c r="C1199" s="162" t="s">
        <v>1516</v>
      </c>
      <c r="D1199" s="162" t="s">
        <v>52</v>
      </c>
      <c r="E1199" s="39" t="s">
        <v>1170</v>
      </c>
      <c r="F1199" s="128" t="s">
        <v>170</v>
      </c>
      <c r="G1199" s="162" t="s">
        <v>35</v>
      </c>
      <c r="H1199" s="39" t="str">
        <f t="shared" si="216"/>
        <v>6105AK124-6212-ESPC-0007</v>
      </c>
      <c r="I1199" s="39" t="str">
        <f t="shared" si="208"/>
        <v>Q24050972-03-6212-E-SPC-0007</v>
      </c>
      <c r="J1199" s="39"/>
      <c r="K1199" s="39" t="s">
        <v>1517</v>
      </c>
      <c r="L1199" s="39" t="s">
        <v>1523</v>
      </c>
      <c r="M1199" s="39" t="s">
        <v>1382</v>
      </c>
      <c r="N1199" s="33" t="str">
        <f t="shared" si="218"/>
        <v>Power Station 1 - Wartsila Mobile Load Bank Cable Racks and Ducts - Cable and Conductor Specifications</v>
      </c>
      <c r="O1199" s="134"/>
      <c r="P1199" s="134"/>
      <c r="Q1199" s="33" t="str">
        <f>IFERROR(VLOOKUP(PPE_PH1_CDDL[[#This Row],[RDMC Document Number]],[3]Docs!$B:$F,4,0),"No Placeholder Yet")</f>
        <v>RES - Reserved Placeholder</v>
      </c>
      <c r="R1199" s="33" t="str">
        <f>IFERROR(VLOOKUP(PPE_PH1_CDDL[[#This Row],[RDMC Document Number]],[3]Docs!$B:$F,5,0),"No Placeholder Yet")</f>
        <v>Pending</v>
      </c>
      <c r="S1199" s="137">
        <f t="shared" si="217"/>
        <v>0</v>
      </c>
      <c r="T1199" s="162" t="s">
        <v>1119</v>
      </c>
      <c r="U1199" s="162"/>
      <c r="V1199" s="178"/>
      <c r="W1199" s="39" t="s">
        <v>1523</v>
      </c>
      <c r="X1199" s="39" t="s">
        <v>1382</v>
      </c>
      <c r="Y1199" s="39"/>
      <c r="Z1199" s="39"/>
      <c r="AA1199" s="39"/>
      <c r="AB1199" s="152" t="s">
        <v>3165</v>
      </c>
    </row>
    <row r="1200" spans="1:28" ht="21.75" customHeight="1" x14ac:dyDescent="0.25">
      <c r="A1200" s="162" t="s">
        <v>30</v>
      </c>
      <c r="B1200" s="162" t="s">
        <v>31</v>
      </c>
      <c r="C1200" s="162" t="s">
        <v>1516</v>
      </c>
      <c r="D1200" s="162" t="s">
        <v>52</v>
      </c>
      <c r="E1200" s="39" t="s">
        <v>1170</v>
      </c>
      <c r="F1200" s="128" t="s">
        <v>108</v>
      </c>
      <c r="G1200" s="162" t="s">
        <v>35</v>
      </c>
      <c r="H1200" s="39" t="str">
        <f t="shared" si="216"/>
        <v>6105AK124-6212-ESPC-0008</v>
      </c>
      <c r="I1200" s="39" t="str">
        <f t="shared" si="208"/>
        <v>Q24050972-03-6212-E-SPC-0008</v>
      </c>
      <c r="J1200" s="39"/>
      <c r="K1200" s="39" t="s">
        <v>1517</v>
      </c>
      <c r="L1200" s="39" t="s">
        <v>1528</v>
      </c>
      <c r="M1200" s="39" t="s">
        <v>1382</v>
      </c>
      <c r="N1200" s="33" t="str">
        <f t="shared" si="218"/>
        <v>Power Station 1 - Wartsila Mobile Load Bank Earthing Connection Points - Cable and Conductor Specifications</v>
      </c>
      <c r="O1200" s="134"/>
      <c r="P1200" s="134"/>
      <c r="Q1200" s="33" t="str">
        <f>IFERROR(VLOOKUP(PPE_PH1_CDDL[[#This Row],[RDMC Document Number]],[3]Docs!$B:$F,4,0),"No Placeholder Yet")</f>
        <v>RES - Reserved Placeholder</v>
      </c>
      <c r="R1200" s="33" t="str">
        <f>IFERROR(VLOOKUP(PPE_PH1_CDDL[[#This Row],[RDMC Document Number]],[3]Docs!$B:$F,5,0),"No Placeholder Yet")</f>
        <v>Pending</v>
      </c>
      <c r="S1200" s="137">
        <f t="shared" si="217"/>
        <v>0</v>
      </c>
      <c r="T1200" s="162" t="s">
        <v>1119</v>
      </c>
      <c r="U1200" s="162"/>
      <c r="V1200" s="178"/>
      <c r="W1200" s="39" t="s">
        <v>1528</v>
      </c>
      <c r="X1200" s="39" t="s">
        <v>1382</v>
      </c>
      <c r="Y1200" s="39"/>
      <c r="Z1200" s="39"/>
      <c r="AA1200" s="39"/>
      <c r="AB1200" s="152" t="s">
        <v>3165</v>
      </c>
    </row>
    <row r="1201" spans="1:28" ht="21.75" customHeight="1" x14ac:dyDescent="0.25">
      <c r="A1201" s="162" t="s">
        <v>30</v>
      </c>
      <c r="B1201" s="162" t="s">
        <v>31</v>
      </c>
      <c r="C1201" s="162" t="s">
        <v>1516</v>
      </c>
      <c r="D1201" s="162" t="s">
        <v>52</v>
      </c>
      <c r="E1201" s="39" t="s">
        <v>1170</v>
      </c>
      <c r="F1201" s="128" t="s">
        <v>173</v>
      </c>
      <c r="G1201" s="162" t="s">
        <v>35</v>
      </c>
      <c r="H1201" s="39" t="str">
        <f t="shared" si="216"/>
        <v>6105AK124-6212-ESPC-0009</v>
      </c>
      <c r="I1201" s="39" t="str">
        <f t="shared" si="208"/>
        <v>Q24050972-03-6212-E-SPC-0009</v>
      </c>
      <c r="J1201" s="39"/>
      <c r="K1201" s="39" t="s">
        <v>1517</v>
      </c>
      <c r="L1201" s="39" t="s">
        <v>1528</v>
      </c>
      <c r="M1201" s="39" t="s">
        <v>1384</v>
      </c>
      <c r="N1201" s="33" t="str">
        <f t="shared" si="218"/>
        <v>Power Station 1 - Wartsila Mobile Load Bank Earthing Connection Points - Cable Termination Specifications</v>
      </c>
      <c r="O1201" s="134"/>
      <c r="P1201" s="134"/>
      <c r="Q1201" s="33" t="str">
        <f>IFERROR(VLOOKUP(PPE_PH1_CDDL[[#This Row],[RDMC Document Number]],[3]Docs!$B:$F,4,0),"No Placeholder Yet")</f>
        <v>RES - Reserved Placeholder</v>
      </c>
      <c r="R1201" s="33" t="str">
        <f>IFERROR(VLOOKUP(PPE_PH1_CDDL[[#This Row],[RDMC Document Number]],[3]Docs!$B:$F,5,0),"No Placeholder Yet")</f>
        <v>Pending</v>
      </c>
      <c r="S1201" s="137">
        <f t="shared" si="217"/>
        <v>0</v>
      </c>
      <c r="T1201" s="162" t="s">
        <v>1119</v>
      </c>
      <c r="U1201" s="162"/>
      <c r="V1201" s="178"/>
      <c r="W1201" s="39" t="s">
        <v>1528</v>
      </c>
      <c r="X1201" s="39" t="s">
        <v>1384</v>
      </c>
      <c r="Y1201" s="39"/>
      <c r="Z1201" s="39"/>
      <c r="AA1201" s="39"/>
      <c r="AB1201" s="152" t="s">
        <v>3165</v>
      </c>
    </row>
    <row r="1202" spans="1:28" ht="21.75" customHeight="1" x14ac:dyDescent="0.25">
      <c r="A1202" s="162" t="s">
        <v>30</v>
      </c>
      <c r="B1202" s="162" t="s">
        <v>31</v>
      </c>
      <c r="C1202" s="162" t="s">
        <v>1516</v>
      </c>
      <c r="D1202" s="162" t="s">
        <v>52</v>
      </c>
      <c r="E1202" s="39" t="s">
        <v>1170</v>
      </c>
      <c r="F1202" s="128" t="s">
        <v>184</v>
      </c>
      <c r="G1202" s="162" t="s">
        <v>35</v>
      </c>
      <c r="H1202" s="39" t="str">
        <f t="shared" si="216"/>
        <v>6105AK124-6212-ESPC-0010</v>
      </c>
      <c r="I1202" s="39" t="str">
        <f t="shared" si="208"/>
        <v>Q24050972-03-6212-E-SPC-0010</v>
      </c>
      <c r="J1202" s="39"/>
      <c r="K1202" s="39" t="s">
        <v>1517</v>
      </c>
      <c r="L1202" s="39" t="s">
        <v>1521</v>
      </c>
      <c r="M1202" s="39" t="s">
        <v>1384</v>
      </c>
      <c r="N1202" s="33" t="str">
        <f t="shared" si="218"/>
        <v>Power Station 1 - 33kV Interconnect Cables between Wartsila and M-Intake Sub Station - Cable Termination Specifications</v>
      </c>
      <c r="O1202" s="134"/>
      <c r="P1202" s="134"/>
      <c r="Q1202" s="33" t="str">
        <f>IFERROR(VLOOKUP(PPE_PH1_CDDL[[#This Row],[RDMC Document Number]],[3]Docs!$B:$F,4,0),"No Placeholder Yet")</f>
        <v>RES - Reserved Placeholder</v>
      </c>
      <c r="R1202" s="33" t="str">
        <f>IFERROR(VLOOKUP(PPE_PH1_CDDL[[#This Row],[RDMC Document Number]],[3]Docs!$B:$F,5,0),"No Placeholder Yet")</f>
        <v>Pending</v>
      </c>
      <c r="S1202" s="137">
        <f t="shared" si="217"/>
        <v>0</v>
      </c>
      <c r="T1202" s="162" t="s">
        <v>1119</v>
      </c>
      <c r="U1202" s="162"/>
      <c r="V1202" s="178"/>
      <c r="W1202" s="39" t="s">
        <v>1510</v>
      </c>
      <c r="X1202" s="39" t="s">
        <v>1522</v>
      </c>
      <c r="Y1202" s="39"/>
      <c r="Z1202" s="39"/>
      <c r="AA1202" s="39"/>
      <c r="AB1202" s="152" t="s">
        <v>3165</v>
      </c>
    </row>
    <row r="1203" spans="1:28" ht="21.75" customHeight="1" x14ac:dyDescent="0.25">
      <c r="A1203" s="162" t="s">
        <v>30</v>
      </c>
      <c r="B1203" s="162" t="s">
        <v>31</v>
      </c>
      <c r="C1203" s="162" t="s">
        <v>1516</v>
      </c>
      <c r="D1203" s="162" t="s">
        <v>52</v>
      </c>
      <c r="E1203" s="39" t="s">
        <v>1170</v>
      </c>
      <c r="F1203" s="128" t="s">
        <v>187</v>
      </c>
      <c r="G1203" s="162" t="s">
        <v>35</v>
      </c>
      <c r="H1203" s="39" t="str">
        <f t="shared" si="216"/>
        <v>6105AK124-6212-ESPC-0011</v>
      </c>
      <c r="I1203" s="39" t="str">
        <f t="shared" si="208"/>
        <v>Q24050972-03-6212-E-SPC-0011</v>
      </c>
      <c r="J1203" s="39"/>
      <c r="K1203" s="39" t="s">
        <v>1517</v>
      </c>
      <c r="L1203" s="39" t="s">
        <v>1524</v>
      </c>
      <c r="M1203" s="39" t="s">
        <v>1382</v>
      </c>
      <c r="N1203" s="33" t="str">
        <f t="shared" si="218"/>
        <v>Power Station 1 - 33kV Interconnect Cable Racks and Ducts between Wartsila and M-Intake SS - Cable and Conductor Specifications</v>
      </c>
      <c r="O1203" s="134"/>
      <c r="P1203" s="134"/>
      <c r="Q1203" s="33" t="str">
        <f>IFERROR(VLOOKUP(PPE_PH1_CDDL[[#This Row],[RDMC Document Number]],[3]Docs!$B:$F,4,0),"No Placeholder Yet")</f>
        <v>RES - Reserved Placeholder</v>
      </c>
      <c r="R1203" s="33" t="str">
        <f>IFERROR(VLOOKUP(PPE_PH1_CDDL[[#This Row],[RDMC Document Number]],[3]Docs!$B:$F,5,0),"No Placeholder Yet")</f>
        <v>Pending</v>
      </c>
      <c r="S1203" s="137">
        <f t="shared" si="217"/>
        <v>0</v>
      </c>
      <c r="T1203" s="162" t="s">
        <v>1119</v>
      </c>
      <c r="U1203" s="162"/>
      <c r="V1203" s="178"/>
      <c r="W1203" s="39" t="s">
        <v>1525</v>
      </c>
      <c r="X1203" s="39" t="s">
        <v>1526</v>
      </c>
      <c r="Y1203" s="39"/>
      <c r="Z1203" s="39"/>
      <c r="AA1203" s="39"/>
      <c r="AB1203" s="152" t="s">
        <v>3165</v>
      </c>
    </row>
    <row r="1204" spans="1:28" ht="21.75" customHeight="1" x14ac:dyDescent="0.25">
      <c r="A1204" s="162" t="s">
        <v>30</v>
      </c>
      <c r="B1204" s="162" t="s">
        <v>31</v>
      </c>
      <c r="C1204" s="162" t="s">
        <v>1516</v>
      </c>
      <c r="D1204" s="162" t="s">
        <v>52</v>
      </c>
      <c r="E1204" s="39" t="s">
        <v>1170</v>
      </c>
      <c r="F1204" s="174" t="s">
        <v>213</v>
      </c>
      <c r="G1204" s="162" t="s">
        <v>35</v>
      </c>
      <c r="H1204" s="39" t="str">
        <f t="shared" si="216"/>
        <v>6105AK124-6212-ESPC-0012</v>
      </c>
      <c r="I1204" s="39" t="str">
        <f t="shared" si="208"/>
        <v>Q24050972-03-6212-E-SPC-0012</v>
      </c>
      <c r="J1204" s="162"/>
      <c r="K1204" s="39" t="s">
        <v>1517</v>
      </c>
      <c r="L1204" s="162" t="s">
        <v>1519</v>
      </c>
      <c r="M1204" s="162" t="s">
        <v>1541</v>
      </c>
      <c r="N1204" s="33" t="str">
        <f t="shared" si="218"/>
        <v>Power Station 1 - 33kV Wartsila Sub Station SR Protection Relays  - Electrical Equipment Communication Specification</v>
      </c>
      <c r="O1204" s="175"/>
      <c r="P1204" s="175"/>
      <c r="Q1204" s="33" t="str">
        <f>IFERROR(VLOOKUP(PPE_PH1_CDDL[[#This Row],[RDMC Document Number]],[3]Docs!$B:$F,4,0),"No Placeholder Yet")</f>
        <v>RES - Reserved Placeholder</v>
      </c>
      <c r="R1204" s="33" t="str">
        <f>IFERROR(VLOOKUP(PPE_PH1_CDDL[[#This Row],[RDMC Document Number]],[3]Docs!$B:$F,5,0),"No Placeholder Yet")</f>
        <v>Pending</v>
      </c>
      <c r="S1204" s="137">
        <f t="shared" si="217"/>
        <v>0</v>
      </c>
      <c r="T1204" s="162" t="s">
        <v>1119</v>
      </c>
      <c r="U1204" s="162"/>
      <c r="V1204" s="178"/>
      <c r="W1204" s="162" t="s">
        <v>1519</v>
      </c>
      <c r="X1204" s="162" t="s">
        <v>1541</v>
      </c>
      <c r="Y1204" s="162"/>
      <c r="Z1204" s="162"/>
      <c r="AA1204" s="39"/>
      <c r="AB1204" s="152" t="s">
        <v>3165</v>
      </c>
    </row>
    <row r="1205" spans="1:28" ht="21.75" customHeight="1" x14ac:dyDescent="0.25">
      <c r="A1205" s="162" t="s">
        <v>30</v>
      </c>
      <c r="B1205" s="162" t="s">
        <v>31</v>
      </c>
      <c r="C1205" s="162" t="s">
        <v>1516</v>
      </c>
      <c r="D1205" s="162" t="s">
        <v>52</v>
      </c>
      <c r="E1205" s="39" t="s">
        <v>700</v>
      </c>
      <c r="F1205" s="128" t="s">
        <v>34</v>
      </c>
      <c r="G1205" s="162" t="s">
        <v>35</v>
      </c>
      <c r="H1205" s="39" t="str">
        <f t="shared" si="216"/>
        <v>6105AK124-6212-ESTD-0001</v>
      </c>
      <c r="I1205" s="39" t="str">
        <f t="shared" si="208"/>
        <v>Q24050972-03-6212-E-STD-0001</v>
      </c>
      <c r="J1205" s="39"/>
      <c r="K1205" s="39" t="s">
        <v>1517</v>
      </c>
      <c r="L1205" s="39" t="s">
        <v>1532</v>
      </c>
      <c r="M1205" s="39" t="s">
        <v>1385</v>
      </c>
      <c r="N1205" s="33" t="str">
        <f t="shared" si="218"/>
        <v>Power Station 1 - Wartsila Mobile Load Bank Termination Bay Control Interface - Electrical Equipment Installation Requirements</v>
      </c>
      <c r="O1205" s="134"/>
      <c r="P1205" s="134"/>
      <c r="Q1205" s="33" t="str">
        <f>IFERROR(VLOOKUP(PPE_PH1_CDDL[[#This Row],[RDMC Document Number]],[3]Docs!$B:$F,4,0),"No Placeholder Yet")</f>
        <v>RES - Reserved Placeholder</v>
      </c>
      <c r="R1205" s="33" t="str">
        <f>IFERROR(VLOOKUP(PPE_PH1_CDDL[[#This Row],[RDMC Document Number]],[3]Docs!$B:$F,5,0),"No Placeholder Yet")</f>
        <v>Pending</v>
      </c>
      <c r="S1205" s="137">
        <f t="shared" ref="S1205:S1214" si="219">IF(AND(O1205&lt;&gt;"",P1205&lt;&gt;"",R1205="Approved"),100%,
 IF(AND(O1205&lt;&gt;"",P1205&lt;&gt;""),66.67%,
 IF(O1205&lt;&gt;"",33.33%,
 0)))</f>
        <v>0</v>
      </c>
      <c r="T1205" s="162" t="s">
        <v>1119</v>
      </c>
      <c r="U1205" s="162"/>
      <c r="V1205" s="178"/>
      <c r="W1205" s="39" t="s">
        <v>1532</v>
      </c>
      <c r="X1205" s="39" t="s">
        <v>1385</v>
      </c>
      <c r="Y1205" s="39"/>
      <c r="Z1205" s="39"/>
      <c r="AA1205" s="39"/>
      <c r="AB1205" s="152" t="s">
        <v>3165</v>
      </c>
    </row>
    <row r="1206" spans="1:28" ht="21.75" customHeight="1" x14ac:dyDescent="0.25">
      <c r="A1206" s="162" t="s">
        <v>30</v>
      </c>
      <c r="B1206" s="162" t="s">
        <v>31</v>
      </c>
      <c r="C1206" s="162" t="s">
        <v>1516</v>
      </c>
      <c r="D1206" s="162" t="s">
        <v>52</v>
      </c>
      <c r="E1206" s="39" t="s">
        <v>700</v>
      </c>
      <c r="F1206" s="128" t="s">
        <v>46</v>
      </c>
      <c r="G1206" s="162" t="s">
        <v>35</v>
      </c>
      <c r="H1206" s="39" t="str">
        <f t="shared" si="216"/>
        <v>6105AK124-6212-ESTD-0002</v>
      </c>
      <c r="I1206" s="39" t="str">
        <f t="shared" si="208"/>
        <v>Q24050972-03-6212-E-STD-0002</v>
      </c>
      <c r="J1206" s="39"/>
      <c r="K1206" s="39" t="s">
        <v>1517</v>
      </c>
      <c r="L1206" s="39" t="s">
        <v>1532</v>
      </c>
      <c r="M1206" s="39" t="s">
        <v>1390</v>
      </c>
      <c r="N1206" s="33" t="str">
        <f t="shared" si="218"/>
        <v>Power Station 1 - Wartsila Mobile Load Bank Termination Bay Control Interface - Electrical Design Standards</v>
      </c>
      <c r="O1206" s="134"/>
      <c r="P1206" s="134"/>
      <c r="Q1206" s="33" t="str">
        <f>IFERROR(VLOOKUP(PPE_PH1_CDDL[[#This Row],[RDMC Document Number]],[3]Docs!$B:$F,4,0),"No Placeholder Yet")</f>
        <v>RES - Reserved Placeholder</v>
      </c>
      <c r="R1206" s="33" t="str">
        <f>IFERROR(VLOOKUP(PPE_PH1_CDDL[[#This Row],[RDMC Document Number]],[3]Docs!$B:$F,5,0),"No Placeholder Yet")</f>
        <v>Pending</v>
      </c>
      <c r="S1206" s="137">
        <f t="shared" si="219"/>
        <v>0</v>
      </c>
      <c r="T1206" s="162" t="s">
        <v>1119</v>
      </c>
      <c r="U1206" s="162"/>
      <c r="V1206" s="178"/>
      <c r="W1206" s="39" t="s">
        <v>1532</v>
      </c>
      <c r="X1206" s="39" t="s">
        <v>1390</v>
      </c>
      <c r="Y1206" s="39"/>
      <c r="Z1206" s="39"/>
      <c r="AA1206" s="39"/>
      <c r="AB1206" s="152" t="s">
        <v>3165</v>
      </c>
    </row>
    <row r="1207" spans="1:28" ht="21.75" customHeight="1" x14ac:dyDescent="0.25">
      <c r="A1207" s="162" t="s">
        <v>30</v>
      </c>
      <c r="B1207" s="162" t="s">
        <v>31</v>
      </c>
      <c r="C1207" s="162" t="s">
        <v>1516</v>
      </c>
      <c r="D1207" s="162" t="s">
        <v>52</v>
      </c>
      <c r="E1207" s="39" t="s">
        <v>700</v>
      </c>
      <c r="F1207" s="128" t="s">
        <v>48</v>
      </c>
      <c r="G1207" s="162" t="s">
        <v>35</v>
      </c>
      <c r="H1207" s="39" t="str">
        <f t="shared" si="216"/>
        <v>6105AK124-6212-ESTD-0003</v>
      </c>
      <c r="I1207" s="39" t="str">
        <f t="shared" si="208"/>
        <v>Q24050972-03-6212-E-STD-0003</v>
      </c>
      <c r="J1207" s="39"/>
      <c r="K1207" s="39" t="s">
        <v>1517</v>
      </c>
      <c r="L1207" s="39" t="s">
        <v>1527</v>
      </c>
      <c r="M1207" s="39" t="s">
        <v>1385</v>
      </c>
      <c r="N1207" s="33" t="str">
        <f t="shared" si="218"/>
        <v>Power Station 1 - Wartsila 11kV Mobile Load Bank Interconnect Cables - Electrical Equipment Installation Requirements</v>
      </c>
      <c r="O1207" s="134"/>
      <c r="P1207" s="134"/>
      <c r="Q1207" s="33" t="str">
        <f>IFERROR(VLOOKUP(PPE_PH1_CDDL[[#This Row],[RDMC Document Number]],[3]Docs!$B:$F,4,0),"No Placeholder Yet")</f>
        <v>RES - Reserved Placeholder</v>
      </c>
      <c r="R1207" s="33" t="str">
        <f>IFERROR(VLOOKUP(PPE_PH1_CDDL[[#This Row],[RDMC Document Number]],[3]Docs!$B:$F,5,0),"No Placeholder Yet")</f>
        <v>Pending</v>
      </c>
      <c r="S1207" s="137">
        <f t="shared" si="219"/>
        <v>0</v>
      </c>
      <c r="T1207" s="162" t="s">
        <v>1119</v>
      </c>
      <c r="U1207" s="162"/>
      <c r="V1207" s="178"/>
      <c r="W1207" s="39" t="s">
        <v>1527</v>
      </c>
      <c r="X1207" s="39" t="s">
        <v>1385</v>
      </c>
      <c r="Y1207" s="39"/>
      <c r="Z1207" s="39"/>
      <c r="AA1207" s="39"/>
      <c r="AB1207" s="152" t="s">
        <v>3165</v>
      </c>
    </row>
    <row r="1208" spans="1:28" ht="21.75" customHeight="1" x14ac:dyDescent="0.25">
      <c r="A1208" s="162" t="s">
        <v>30</v>
      </c>
      <c r="B1208" s="162" t="s">
        <v>31</v>
      </c>
      <c r="C1208" s="162" t="s">
        <v>1516</v>
      </c>
      <c r="D1208" s="162" t="s">
        <v>52</v>
      </c>
      <c r="E1208" s="39" t="s">
        <v>700</v>
      </c>
      <c r="F1208" s="128" t="s">
        <v>50</v>
      </c>
      <c r="G1208" s="162" t="s">
        <v>35</v>
      </c>
      <c r="H1208" s="39" t="str">
        <f t="shared" si="216"/>
        <v>6105AK124-6212-ESTD-0004</v>
      </c>
      <c r="I1208" s="39" t="str">
        <f t="shared" si="208"/>
        <v>Q24050972-03-6212-E-STD-0004</v>
      </c>
      <c r="J1208" s="39"/>
      <c r="K1208" s="39" t="s">
        <v>1517</v>
      </c>
      <c r="L1208" s="39" t="s">
        <v>1527</v>
      </c>
      <c r="M1208" s="39" t="s">
        <v>1390</v>
      </c>
      <c r="N1208" s="33" t="str">
        <f t="shared" si="218"/>
        <v>Power Station 1 - Wartsila 11kV Mobile Load Bank Interconnect Cables - Electrical Design Standards</v>
      </c>
      <c r="O1208" s="134"/>
      <c r="P1208" s="134"/>
      <c r="Q1208" s="33" t="str">
        <f>IFERROR(VLOOKUP(PPE_PH1_CDDL[[#This Row],[RDMC Document Number]],[3]Docs!$B:$F,4,0),"No Placeholder Yet")</f>
        <v>RES - Reserved Placeholder</v>
      </c>
      <c r="R1208" s="33" t="str">
        <f>IFERROR(VLOOKUP(PPE_PH1_CDDL[[#This Row],[RDMC Document Number]],[3]Docs!$B:$F,5,0),"No Placeholder Yet")</f>
        <v>Pending</v>
      </c>
      <c r="S1208" s="137">
        <f t="shared" si="219"/>
        <v>0</v>
      </c>
      <c r="T1208" s="162" t="s">
        <v>1119</v>
      </c>
      <c r="U1208" s="162"/>
      <c r="V1208" s="178"/>
      <c r="W1208" s="39" t="s">
        <v>1527</v>
      </c>
      <c r="X1208" s="39" t="s">
        <v>1390</v>
      </c>
      <c r="Y1208" s="39"/>
      <c r="Z1208" s="39"/>
      <c r="AA1208" s="39"/>
      <c r="AB1208" s="152" t="s">
        <v>3165</v>
      </c>
    </row>
    <row r="1209" spans="1:28" ht="21.75" customHeight="1" x14ac:dyDescent="0.25">
      <c r="A1209" s="162" t="s">
        <v>30</v>
      </c>
      <c r="B1209" s="162" t="s">
        <v>31</v>
      </c>
      <c r="C1209" s="162" t="s">
        <v>1516</v>
      </c>
      <c r="D1209" s="162" t="s">
        <v>52</v>
      </c>
      <c r="E1209" s="39" t="s">
        <v>700</v>
      </c>
      <c r="F1209" s="128" t="s">
        <v>101</v>
      </c>
      <c r="G1209" s="162" t="s">
        <v>35</v>
      </c>
      <c r="H1209" s="39" t="str">
        <f t="shared" si="216"/>
        <v>6105AK124-6212-ESTD-0005</v>
      </c>
      <c r="I1209" s="39" t="str">
        <f t="shared" si="208"/>
        <v>Q24050972-03-6212-E-STD-0005</v>
      </c>
      <c r="J1209" s="39"/>
      <c r="K1209" s="39" t="s">
        <v>1517</v>
      </c>
      <c r="L1209" s="39" t="s">
        <v>1523</v>
      </c>
      <c r="M1209" s="39" t="s">
        <v>1388</v>
      </c>
      <c r="N1209" s="33" t="str">
        <f t="shared" si="218"/>
        <v>Power Station 1 - Wartsila Mobile Load Bank Cable Racks and Ducts - Thermal Management and Fire Prevention Design</v>
      </c>
      <c r="O1209" s="134"/>
      <c r="P1209" s="134"/>
      <c r="Q1209" s="33" t="str">
        <f>IFERROR(VLOOKUP(PPE_PH1_CDDL[[#This Row],[RDMC Document Number]],[3]Docs!$B:$F,4,0),"No Placeholder Yet")</f>
        <v>RES - Reserved Placeholder</v>
      </c>
      <c r="R1209" s="33" t="str">
        <f>IFERROR(VLOOKUP(PPE_PH1_CDDL[[#This Row],[RDMC Document Number]],[3]Docs!$B:$F,5,0),"No Placeholder Yet")</f>
        <v>Pending</v>
      </c>
      <c r="S1209" s="137">
        <f t="shared" si="219"/>
        <v>0</v>
      </c>
      <c r="T1209" s="162" t="s">
        <v>1119</v>
      </c>
      <c r="U1209" s="162"/>
      <c r="V1209" s="178"/>
      <c r="W1209" s="39" t="s">
        <v>1523</v>
      </c>
      <c r="X1209" s="39" t="s">
        <v>1388</v>
      </c>
      <c r="Y1209" s="39"/>
      <c r="Z1209" s="39"/>
      <c r="AA1209" s="39"/>
      <c r="AB1209" s="152" t="s">
        <v>3165</v>
      </c>
    </row>
    <row r="1210" spans="1:28" ht="21.75" customHeight="1" x14ac:dyDescent="0.25">
      <c r="A1210" s="162" t="s">
        <v>30</v>
      </c>
      <c r="B1210" s="162" t="s">
        <v>31</v>
      </c>
      <c r="C1210" s="162" t="s">
        <v>1516</v>
      </c>
      <c r="D1210" s="162" t="s">
        <v>52</v>
      </c>
      <c r="E1210" s="39" t="s">
        <v>700</v>
      </c>
      <c r="F1210" s="128" t="s">
        <v>161</v>
      </c>
      <c r="G1210" s="162" t="s">
        <v>35</v>
      </c>
      <c r="H1210" s="39" t="str">
        <f t="shared" si="216"/>
        <v>6105AK124-6212-ESTD-0006</v>
      </c>
      <c r="I1210" s="39" t="str">
        <f t="shared" si="208"/>
        <v>Q24050972-03-6212-E-STD-0006</v>
      </c>
      <c r="J1210" s="39"/>
      <c r="K1210" s="39" t="s">
        <v>1517</v>
      </c>
      <c r="L1210" s="39" t="s">
        <v>1528</v>
      </c>
      <c r="M1210" s="39" t="s">
        <v>1391</v>
      </c>
      <c r="N1210" s="33" t="str">
        <f t="shared" si="218"/>
        <v>Power Station 1 - Wartsila Mobile Load Bank Earthing Connection Points - Earth Map and Bonding Design</v>
      </c>
      <c r="O1210" s="134"/>
      <c r="P1210" s="134"/>
      <c r="Q1210" s="33" t="str">
        <f>IFERROR(VLOOKUP(PPE_PH1_CDDL[[#This Row],[RDMC Document Number]],[3]Docs!$B:$F,4,0),"No Placeholder Yet")</f>
        <v>RES - Reserved Placeholder</v>
      </c>
      <c r="R1210" s="33" t="str">
        <f>IFERROR(VLOOKUP(PPE_PH1_CDDL[[#This Row],[RDMC Document Number]],[3]Docs!$B:$F,5,0),"No Placeholder Yet")</f>
        <v>Pending</v>
      </c>
      <c r="S1210" s="137">
        <f t="shared" si="219"/>
        <v>0</v>
      </c>
      <c r="T1210" s="162" t="s">
        <v>1119</v>
      </c>
      <c r="U1210" s="162"/>
      <c r="V1210" s="178"/>
      <c r="W1210" s="39" t="s">
        <v>1528</v>
      </c>
      <c r="X1210" s="39" t="s">
        <v>1391</v>
      </c>
      <c r="Y1210" s="39"/>
      <c r="Z1210" s="39"/>
      <c r="AA1210" s="39"/>
      <c r="AB1210" s="152" t="s">
        <v>3165</v>
      </c>
    </row>
    <row r="1211" spans="1:28" ht="21.75" customHeight="1" x14ac:dyDescent="0.25">
      <c r="A1211" s="162" t="s">
        <v>30</v>
      </c>
      <c r="B1211" s="162" t="s">
        <v>31</v>
      </c>
      <c r="C1211" s="162" t="s">
        <v>1516</v>
      </c>
      <c r="D1211" s="162" t="s">
        <v>52</v>
      </c>
      <c r="E1211" s="39" t="s">
        <v>700</v>
      </c>
      <c r="F1211" s="128" t="s">
        <v>170</v>
      </c>
      <c r="G1211" s="162" t="s">
        <v>35</v>
      </c>
      <c r="H1211" s="39" t="str">
        <f t="shared" si="216"/>
        <v>6105AK124-6212-ESTD-0007</v>
      </c>
      <c r="I1211" s="39" t="str">
        <f t="shared" si="208"/>
        <v>Q24050972-03-6212-E-STD-0007</v>
      </c>
      <c r="J1211" s="39"/>
      <c r="K1211" s="39" t="s">
        <v>1517</v>
      </c>
      <c r="L1211" s="39" t="s">
        <v>1528</v>
      </c>
      <c r="M1211" s="39" t="s">
        <v>1385</v>
      </c>
      <c r="N1211" s="33" t="str">
        <f t="shared" si="218"/>
        <v>Power Station 1 - Wartsila Mobile Load Bank Earthing Connection Points - Electrical Equipment Installation Requirements</v>
      </c>
      <c r="O1211" s="134"/>
      <c r="P1211" s="134"/>
      <c r="Q1211" s="33" t="str">
        <f>IFERROR(VLOOKUP(PPE_PH1_CDDL[[#This Row],[RDMC Document Number]],[3]Docs!$B:$F,4,0),"No Placeholder Yet")</f>
        <v>RES - Reserved Placeholder</v>
      </c>
      <c r="R1211" s="33" t="str">
        <f>IFERROR(VLOOKUP(PPE_PH1_CDDL[[#This Row],[RDMC Document Number]],[3]Docs!$B:$F,5,0),"No Placeholder Yet")</f>
        <v>Pending</v>
      </c>
      <c r="S1211" s="137">
        <f t="shared" si="219"/>
        <v>0</v>
      </c>
      <c r="T1211" s="162" t="s">
        <v>1119</v>
      </c>
      <c r="U1211" s="162"/>
      <c r="V1211" s="178"/>
      <c r="W1211" s="39" t="s">
        <v>1528</v>
      </c>
      <c r="X1211" s="39" t="s">
        <v>1385</v>
      </c>
      <c r="Y1211" s="39"/>
      <c r="Z1211" s="39"/>
      <c r="AA1211" s="39"/>
      <c r="AB1211" s="152" t="s">
        <v>3165</v>
      </c>
    </row>
    <row r="1212" spans="1:28" ht="21.75" customHeight="1" x14ac:dyDescent="0.25">
      <c r="A1212" s="162" t="s">
        <v>30</v>
      </c>
      <c r="B1212" s="162" t="s">
        <v>31</v>
      </c>
      <c r="C1212" s="162" t="s">
        <v>1516</v>
      </c>
      <c r="D1212" s="162" t="s">
        <v>52</v>
      </c>
      <c r="E1212" s="39" t="s">
        <v>700</v>
      </c>
      <c r="F1212" s="128" t="s">
        <v>108</v>
      </c>
      <c r="G1212" s="162" t="s">
        <v>35</v>
      </c>
      <c r="H1212" s="39" t="str">
        <f t="shared" si="216"/>
        <v>6105AK124-6212-ESTD-0008</v>
      </c>
      <c r="I1212" s="39" t="str">
        <f t="shared" si="208"/>
        <v>Q24050972-03-6212-E-STD-0008</v>
      </c>
      <c r="J1212" s="39"/>
      <c r="K1212" s="39" t="s">
        <v>1517</v>
      </c>
      <c r="L1212" s="39" t="s">
        <v>1524</v>
      </c>
      <c r="M1212" s="39" t="s">
        <v>1388</v>
      </c>
      <c r="N1212" s="33" t="str">
        <f t="shared" si="218"/>
        <v>Power Station 1 - 33kV Interconnect Cable Racks and Ducts between Wartsila and M-Intake SS - Thermal Management and Fire Prevention Design</v>
      </c>
      <c r="O1212" s="134"/>
      <c r="P1212" s="134"/>
      <c r="Q1212" s="33" t="str">
        <f>IFERROR(VLOOKUP(PPE_PH1_CDDL[[#This Row],[RDMC Document Number]],[3]Docs!$B:$F,4,0),"No Placeholder Yet")</f>
        <v>RES - Reserved Placeholder</v>
      </c>
      <c r="R1212" s="33" t="str">
        <f>IFERROR(VLOOKUP(PPE_PH1_CDDL[[#This Row],[RDMC Document Number]],[3]Docs!$B:$F,5,0),"No Placeholder Yet")</f>
        <v>Pending</v>
      </c>
      <c r="S1212" s="137">
        <f t="shared" si="219"/>
        <v>0</v>
      </c>
      <c r="T1212" s="162" t="s">
        <v>1119</v>
      </c>
      <c r="U1212" s="162"/>
      <c r="V1212" s="178"/>
      <c r="W1212" s="39" t="s">
        <v>1525</v>
      </c>
      <c r="X1212" s="39" t="s">
        <v>1526</v>
      </c>
      <c r="Y1212" s="39"/>
      <c r="Z1212" s="39"/>
      <c r="AA1212" s="39"/>
      <c r="AB1212" s="152" t="s">
        <v>3165</v>
      </c>
    </row>
    <row r="1213" spans="1:28" ht="21.75" customHeight="1" x14ac:dyDescent="0.25">
      <c r="A1213" s="162" t="s">
        <v>30</v>
      </c>
      <c r="B1213" s="162" t="s">
        <v>31</v>
      </c>
      <c r="C1213" s="162" t="s">
        <v>1516</v>
      </c>
      <c r="D1213" s="162" t="s">
        <v>52</v>
      </c>
      <c r="E1213" s="39" t="s">
        <v>700</v>
      </c>
      <c r="F1213" s="128" t="s">
        <v>173</v>
      </c>
      <c r="G1213" s="162" t="s">
        <v>35</v>
      </c>
      <c r="H1213" s="39" t="str">
        <f t="shared" si="216"/>
        <v>6105AK124-6212-ESTD-0009</v>
      </c>
      <c r="I1213" s="39" t="str">
        <f t="shared" si="208"/>
        <v>Q24050972-03-6212-E-STD-0009</v>
      </c>
      <c r="J1213" s="39"/>
      <c r="K1213" s="39" t="s">
        <v>1517</v>
      </c>
      <c r="L1213" s="39" t="s">
        <v>1519</v>
      </c>
      <c r="M1213" s="39" t="s">
        <v>1385</v>
      </c>
      <c r="N1213" s="33" t="str">
        <f t="shared" si="218"/>
        <v>Power Station 1 - 33kV Wartsila Sub Station SR Protection Relays  - Electrical Equipment Installation Requirements</v>
      </c>
      <c r="O1213" s="134"/>
      <c r="P1213" s="134"/>
      <c r="Q1213" s="33" t="str">
        <f>IFERROR(VLOOKUP(PPE_PH1_CDDL[[#This Row],[RDMC Document Number]],[3]Docs!$B:$F,4,0),"No Placeholder Yet")</f>
        <v>RES - Reserved Placeholder</v>
      </c>
      <c r="R1213" s="33" t="str">
        <f>IFERROR(VLOOKUP(PPE_PH1_CDDL[[#This Row],[RDMC Document Number]],[3]Docs!$B:$F,5,0),"No Placeholder Yet")</f>
        <v>Pending</v>
      </c>
      <c r="S1213" s="137">
        <f t="shared" si="219"/>
        <v>0</v>
      </c>
      <c r="T1213" s="162" t="s">
        <v>1119</v>
      </c>
      <c r="U1213" s="162"/>
      <c r="V1213" s="178"/>
      <c r="W1213" s="39" t="s">
        <v>1519</v>
      </c>
      <c r="X1213" s="39" t="s">
        <v>1385</v>
      </c>
      <c r="Y1213" s="39"/>
      <c r="Z1213" s="39"/>
      <c r="AA1213" s="39"/>
      <c r="AB1213" s="152" t="s">
        <v>3165</v>
      </c>
    </row>
    <row r="1214" spans="1:28" ht="21.75" customHeight="1" x14ac:dyDescent="0.25">
      <c r="A1214" s="162" t="s">
        <v>30</v>
      </c>
      <c r="B1214" s="162" t="s">
        <v>31</v>
      </c>
      <c r="C1214" s="162" t="s">
        <v>1516</v>
      </c>
      <c r="D1214" s="162" t="s">
        <v>52</v>
      </c>
      <c r="E1214" s="39" t="s">
        <v>700</v>
      </c>
      <c r="F1214" s="174" t="s">
        <v>184</v>
      </c>
      <c r="G1214" s="162" t="s">
        <v>35</v>
      </c>
      <c r="H1214" s="39" t="str">
        <f t="shared" si="216"/>
        <v>6105AK124-6212-ESTD-0010</v>
      </c>
      <c r="I1214" s="39" t="str">
        <f t="shared" si="208"/>
        <v>Q24050972-03-6212-E-STD-0010</v>
      </c>
      <c r="J1214" s="162"/>
      <c r="K1214" s="39" t="s">
        <v>1517</v>
      </c>
      <c r="L1214" s="162" t="s">
        <v>1519</v>
      </c>
      <c r="M1214" s="162" t="s">
        <v>1390</v>
      </c>
      <c r="N1214" s="33" t="str">
        <f t="shared" si="218"/>
        <v>Power Station 1 - 33kV Wartsila Sub Station SR Protection Relays  - Electrical Design Standards</v>
      </c>
      <c r="O1214" s="175"/>
      <c r="P1214" s="175"/>
      <c r="Q1214" s="33" t="str">
        <f>IFERROR(VLOOKUP(PPE_PH1_CDDL[[#This Row],[RDMC Document Number]],[3]Docs!$B:$F,4,0),"No Placeholder Yet")</f>
        <v>RES - Reserved Placeholder</v>
      </c>
      <c r="R1214" s="33" t="str">
        <f>IFERROR(VLOOKUP(PPE_PH1_CDDL[[#This Row],[RDMC Document Number]],[3]Docs!$B:$F,5,0),"No Placeholder Yet")</f>
        <v>Pending</v>
      </c>
      <c r="S1214" s="137">
        <f t="shared" si="219"/>
        <v>0</v>
      </c>
      <c r="T1214" s="162" t="s">
        <v>1119</v>
      </c>
      <c r="U1214" s="162"/>
      <c r="V1214" s="178"/>
      <c r="W1214" s="162" t="s">
        <v>1519</v>
      </c>
      <c r="X1214" s="162" t="s">
        <v>1390</v>
      </c>
      <c r="Y1214" s="162"/>
      <c r="Z1214" s="162"/>
      <c r="AA1214" s="39"/>
      <c r="AB1214" s="152" t="s">
        <v>3165</v>
      </c>
    </row>
    <row r="1215" spans="1:28" ht="21.75" customHeight="1" x14ac:dyDescent="0.25">
      <c r="A1215" s="162" t="s">
        <v>30</v>
      </c>
      <c r="B1215" s="162" t="s">
        <v>31</v>
      </c>
      <c r="C1215" s="162" t="s">
        <v>1516</v>
      </c>
      <c r="D1215" s="162" t="s">
        <v>973</v>
      </c>
      <c r="E1215" s="162" t="s">
        <v>73</v>
      </c>
      <c r="F1215" s="174" t="s">
        <v>34</v>
      </c>
      <c r="G1215" s="162" t="s">
        <v>35</v>
      </c>
      <c r="H1215" s="39" t="str">
        <f t="shared" si="216"/>
        <v>6105AK124-6212-FDBD-0001</v>
      </c>
      <c r="I1215" s="39" t="str">
        <f t="shared" ref="I1215:I1278" si="220">"Q24050972"&amp;"-"&amp;"03"&amp;"-"&amp;C1215&amp;"-"&amp;D1215&amp;"-"&amp;E1215&amp;"-"&amp;F1215</f>
        <v>Q24050972-03-6212-F-DBD-0001</v>
      </c>
      <c r="J1215" s="162"/>
      <c r="K1215" s="39" t="s">
        <v>1517</v>
      </c>
      <c r="L1215" s="162" t="s">
        <v>1532</v>
      </c>
      <c r="M1215" s="162" t="s">
        <v>1396</v>
      </c>
      <c r="N1215" s="33" t="str">
        <f t="shared" si="218"/>
        <v xml:space="preserve">Power Station 1 - Wartsila Mobile Load Bank Termination Bay Control Interface - Control System Configuration </v>
      </c>
      <c r="O1215" s="175"/>
      <c r="P1215" s="175"/>
      <c r="Q1215" s="33" t="str">
        <f>IFERROR(VLOOKUP(PPE_PH1_CDDL[[#This Row],[RDMC Document Number]],[3]Docs!$B:$F,4,0),"No Placeholder Yet")</f>
        <v>RES - Reserved Placeholder</v>
      </c>
      <c r="R1215" s="33" t="str">
        <f>IFERROR(VLOOKUP(PPE_PH1_CDDL[[#This Row],[RDMC Document Number]],[3]Docs!$B:$F,5,0),"No Placeholder Yet")</f>
        <v>Pending</v>
      </c>
      <c r="S1215" s="137">
        <f t="shared" ref="S1215" si="221">IF(AND(O1215&lt;&gt;"",P1215&lt;&gt;"",R1215="Approved"),100%,
 IF(AND(O1215&lt;&gt;"",P1215&lt;&gt;""),66.67%,
 IF(O1215&lt;&gt;"",33.33%,
 0)))</f>
        <v>0</v>
      </c>
      <c r="T1215" s="162" t="s">
        <v>1119</v>
      </c>
      <c r="U1215" s="162"/>
      <c r="V1215" s="178"/>
      <c r="W1215" s="162" t="s">
        <v>1532</v>
      </c>
      <c r="X1215" s="162" t="s">
        <v>1396</v>
      </c>
      <c r="Y1215" s="162"/>
      <c r="Z1215" s="162"/>
      <c r="AA1215" s="39"/>
      <c r="AB1215" s="152" t="s">
        <v>3165</v>
      </c>
    </row>
    <row r="1216" spans="1:28" ht="21.75" customHeight="1" x14ac:dyDescent="0.25">
      <c r="A1216" s="162" t="s">
        <v>30</v>
      </c>
      <c r="B1216" s="162" t="s">
        <v>31</v>
      </c>
      <c r="C1216" s="162" t="s">
        <v>1516</v>
      </c>
      <c r="D1216" s="162" t="s">
        <v>973</v>
      </c>
      <c r="E1216" s="39" t="s">
        <v>1365</v>
      </c>
      <c r="F1216" s="128" t="s">
        <v>34</v>
      </c>
      <c r="G1216" s="162" t="s">
        <v>35</v>
      </c>
      <c r="H1216" s="39" t="str">
        <f t="shared" si="216"/>
        <v>6105AK124-6212-FDIA-0001</v>
      </c>
      <c r="I1216" s="39" t="str">
        <f t="shared" si="220"/>
        <v>Q24050972-03-6212-F-DIA-0001</v>
      </c>
      <c r="J1216" s="39"/>
      <c r="K1216" s="39" t="s">
        <v>1517</v>
      </c>
      <c r="L1216" s="39" t="s">
        <v>1532</v>
      </c>
      <c r="M1216" s="39" t="s">
        <v>1392</v>
      </c>
      <c r="N1216" s="33" t="str">
        <f t="shared" si="218"/>
        <v>Power Station 1 - Wartsila Mobile Load Bank Termination Bay Control Interface - Control Network Architecture Design</v>
      </c>
      <c r="O1216" s="134"/>
      <c r="P1216" s="134"/>
      <c r="Q1216" s="33" t="str">
        <f>IFERROR(VLOOKUP(PPE_PH1_CDDL[[#This Row],[RDMC Document Number]],[3]Docs!$B:$F,4,0),"No Placeholder Yet")</f>
        <v>RES - Reserved Placeholder</v>
      </c>
      <c r="R1216" s="33" t="str">
        <f>IFERROR(VLOOKUP(PPE_PH1_CDDL[[#This Row],[RDMC Document Number]],[3]Docs!$B:$F,5,0),"No Placeholder Yet")</f>
        <v>Pending</v>
      </c>
      <c r="S1216" s="137">
        <f t="shared" ref="S1216:S1229" si="222">IF(AND(O1216&lt;&gt;"",P1216&lt;&gt;"",R1216="Approved"),100%,
 IF(AND(O1216&lt;&gt;"",P1216&lt;&gt;""),66.67%,
 IF(O1216&lt;&gt;"",33.33%,
 0)))</f>
        <v>0</v>
      </c>
      <c r="T1216" s="162" t="s">
        <v>1119</v>
      </c>
      <c r="U1216" s="162"/>
      <c r="V1216" s="178"/>
      <c r="W1216" s="39" t="s">
        <v>1532</v>
      </c>
      <c r="X1216" s="39" t="s">
        <v>1392</v>
      </c>
      <c r="Y1216" s="39"/>
      <c r="Z1216" s="39"/>
      <c r="AA1216" s="39"/>
      <c r="AB1216" s="152" t="s">
        <v>3165</v>
      </c>
    </row>
    <row r="1217" spans="1:28" ht="21.75" customHeight="1" x14ac:dyDescent="0.25">
      <c r="A1217" s="162" t="s">
        <v>30</v>
      </c>
      <c r="B1217" s="162" t="s">
        <v>31</v>
      </c>
      <c r="C1217" s="162" t="s">
        <v>1516</v>
      </c>
      <c r="D1217" s="162" t="s">
        <v>973</v>
      </c>
      <c r="E1217" s="39" t="s">
        <v>1365</v>
      </c>
      <c r="F1217" s="128" t="s">
        <v>46</v>
      </c>
      <c r="G1217" s="162" t="s">
        <v>35</v>
      </c>
      <c r="H1217" s="39" t="str">
        <f t="shared" si="216"/>
        <v>6105AK124-6212-FDIA-0002</v>
      </c>
      <c r="I1217" s="39" t="str">
        <f t="shared" si="220"/>
        <v>Q24050972-03-6212-F-DIA-0002</v>
      </c>
      <c r="J1217" s="39"/>
      <c r="K1217" s="39" t="s">
        <v>1517</v>
      </c>
      <c r="L1217" s="39" t="s">
        <v>1532</v>
      </c>
      <c r="M1217" s="39" t="s">
        <v>1394</v>
      </c>
      <c r="N1217" s="33" t="str">
        <f t="shared" si="218"/>
        <v>Power Station 1 - Wartsila Mobile Load Bank Termination Bay Control Interface - Control Network Communication Design</v>
      </c>
      <c r="O1217" s="134"/>
      <c r="P1217" s="134"/>
      <c r="Q1217" s="33" t="str">
        <f>IFERROR(VLOOKUP(PPE_PH1_CDDL[[#This Row],[RDMC Document Number]],[3]Docs!$B:$F,4,0),"No Placeholder Yet")</f>
        <v>RES - Reserved Placeholder</v>
      </c>
      <c r="R1217" s="33" t="str">
        <f>IFERROR(VLOOKUP(PPE_PH1_CDDL[[#This Row],[RDMC Document Number]],[3]Docs!$B:$F,5,0),"No Placeholder Yet")</f>
        <v>Pending</v>
      </c>
      <c r="S1217" s="137">
        <f t="shared" si="222"/>
        <v>0</v>
      </c>
      <c r="T1217" s="162" t="s">
        <v>1119</v>
      </c>
      <c r="U1217" s="162"/>
      <c r="V1217" s="178"/>
      <c r="W1217" s="39" t="s">
        <v>1532</v>
      </c>
      <c r="X1217" s="39" t="s">
        <v>1394</v>
      </c>
      <c r="Y1217" s="39"/>
      <c r="Z1217" s="39"/>
      <c r="AA1217" s="39"/>
      <c r="AB1217" s="152" t="s">
        <v>3165</v>
      </c>
    </row>
    <row r="1218" spans="1:28" ht="21.75" customHeight="1" x14ac:dyDescent="0.25">
      <c r="A1218" s="162" t="s">
        <v>30</v>
      </c>
      <c r="B1218" s="162" t="s">
        <v>31</v>
      </c>
      <c r="C1218" s="162" t="s">
        <v>1516</v>
      </c>
      <c r="D1218" s="162" t="s">
        <v>973</v>
      </c>
      <c r="E1218" s="39" t="s">
        <v>1365</v>
      </c>
      <c r="F1218" s="128" t="s">
        <v>48</v>
      </c>
      <c r="G1218" s="162" t="s">
        <v>35</v>
      </c>
      <c r="H1218" s="39" t="str">
        <f t="shared" si="216"/>
        <v>6105AK124-6212-FDIA-0003</v>
      </c>
      <c r="I1218" s="39" t="str">
        <f t="shared" si="220"/>
        <v>Q24050972-03-6212-F-DIA-0003</v>
      </c>
      <c r="J1218" s="39"/>
      <c r="K1218" s="39" t="s">
        <v>1517</v>
      </c>
      <c r="L1218" s="39" t="s">
        <v>1532</v>
      </c>
      <c r="M1218" s="39" t="s">
        <v>1393</v>
      </c>
      <c r="N1218" s="33" t="str">
        <f t="shared" si="218"/>
        <v>Power Station 1 - Wartsila Mobile Load Bank Termination Bay Control Interface - Interface Panel and I/O Schematics</v>
      </c>
      <c r="O1218" s="134"/>
      <c r="P1218" s="134"/>
      <c r="Q1218" s="33" t="str">
        <f>IFERROR(VLOOKUP(PPE_PH1_CDDL[[#This Row],[RDMC Document Number]],[3]Docs!$B:$F,4,0),"No Placeholder Yet")</f>
        <v>RES - Reserved Placeholder</v>
      </c>
      <c r="R1218" s="33" t="str">
        <f>IFERROR(VLOOKUP(PPE_PH1_CDDL[[#This Row],[RDMC Document Number]],[3]Docs!$B:$F,5,0),"No Placeholder Yet")</f>
        <v>Pending</v>
      </c>
      <c r="S1218" s="137">
        <f t="shared" si="222"/>
        <v>0</v>
      </c>
      <c r="T1218" s="162" t="s">
        <v>1119</v>
      </c>
      <c r="U1218" s="162"/>
      <c r="V1218" s="178"/>
      <c r="W1218" s="39" t="s">
        <v>1532</v>
      </c>
      <c r="X1218" s="39" t="s">
        <v>1393</v>
      </c>
      <c r="Y1218" s="39"/>
      <c r="Z1218" s="39"/>
      <c r="AA1218" s="39"/>
      <c r="AB1218" s="152" t="s">
        <v>3165</v>
      </c>
    </row>
    <row r="1219" spans="1:28" ht="21.75" customHeight="1" x14ac:dyDescent="0.25">
      <c r="A1219" s="162" t="s">
        <v>30</v>
      </c>
      <c r="B1219" s="162" t="s">
        <v>31</v>
      </c>
      <c r="C1219" s="162" t="s">
        <v>1516</v>
      </c>
      <c r="D1219" s="162" t="s">
        <v>973</v>
      </c>
      <c r="E1219" s="39" t="s">
        <v>1365</v>
      </c>
      <c r="F1219" s="128" t="s">
        <v>50</v>
      </c>
      <c r="G1219" s="162" t="s">
        <v>35</v>
      </c>
      <c r="H1219" s="39" t="str">
        <f t="shared" si="216"/>
        <v>6105AK124-6212-FDIA-0004</v>
      </c>
      <c r="I1219" s="39" t="str">
        <f t="shared" si="220"/>
        <v>Q24050972-03-6212-F-DIA-0004</v>
      </c>
      <c r="J1219" s="39"/>
      <c r="K1219" s="39" t="s">
        <v>1517</v>
      </c>
      <c r="L1219" s="39" t="s">
        <v>1523</v>
      </c>
      <c r="M1219" s="39" t="s">
        <v>1392</v>
      </c>
      <c r="N1219" s="33" t="str">
        <f t="shared" si="218"/>
        <v>Power Station 1 - Wartsila Mobile Load Bank Cable Racks and Ducts - Control Network Architecture Design</v>
      </c>
      <c r="O1219" s="134"/>
      <c r="P1219" s="134"/>
      <c r="Q1219" s="33" t="str">
        <f>IFERROR(VLOOKUP(PPE_PH1_CDDL[[#This Row],[RDMC Document Number]],[3]Docs!$B:$F,4,0),"No Placeholder Yet")</f>
        <v>RES - Reserved Placeholder</v>
      </c>
      <c r="R1219" s="33" t="str">
        <f>IFERROR(VLOOKUP(PPE_PH1_CDDL[[#This Row],[RDMC Document Number]],[3]Docs!$B:$F,5,0),"No Placeholder Yet")</f>
        <v>Pending</v>
      </c>
      <c r="S1219" s="137">
        <f t="shared" si="222"/>
        <v>0</v>
      </c>
      <c r="T1219" s="162" t="s">
        <v>1119</v>
      </c>
      <c r="U1219" s="162"/>
      <c r="V1219" s="178"/>
      <c r="W1219" s="39" t="s">
        <v>1523</v>
      </c>
      <c r="X1219" s="39" t="s">
        <v>1392</v>
      </c>
      <c r="Y1219" s="39"/>
      <c r="Z1219" s="39"/>
      <c r="AA1219" s="39"/>
      <c r="AB1219" s="152" t="s">
        <v>3165</v>
      </c>
    </row>
    <row r="1220" spans="1:28" ht="21.75" customHeight="1" x14ac:dyDescent="0.25">
      <c r="A1220" s="162" t="s">
        <v>30</v>
      </c>
      <c r="B1220" s="162" t="s">
        <v>31</v>
      </c>
      <c r="C1220" s="162" t="s">
        <v>1516</v>
      </c>
      <c r="D1220" s="162" t="s">
        <v>973</v>
      </c>
      <c r="E1220" s="39" t="s">
        <v>1365</v>
      </c>
      <c r="F1220" s="128" t="s">
        <v>101</v>
      </c>
      <c r="G1220" s="162" t="s">
        <v>35</v>
      </c>
      <c r="H1220" s="39" t="str">
        <f t="shared" si="216"/>
        <v>6105AK124-6212-FDIA-0005</v>
      </c>
      <c r="I1220" s="39" t="str">
        <f t="shared" si="220"/>
        <v>Q24050972-03-6212-F-DIA-0005</v>
      </c>
      <c r="J1220" s="39"/>
      <c r="K1220" s="39" t="s">
        <v>1517</v>
      </c>
      <c r="L1220" s="39" t="s">
        <v>1521</v>
      </c>
      <c r="M1220" s="39" t="s">
        <v>1392</v>
      </c>
      <c r="N1220" s="33" t="str">
        <f t="shared" si="218"/>
        <v>Power Station 1 - 33kV Interconnect Cables between Wartsila and M-Intake Sub Station - Control Network Architecture Design</v>
      </c>
      <c r="O1220" s="134"/>
      <c r="P1220" s="134"/>
      <c r="Q1220" s="33" t="str">
        <f>IFERROR(VLOOKUP(PPE_PH1_CDDL[[#This Row],[RDMC Document Number]],[3]Docs!$B:$F,4,0),"No Placeholder Yet")</f>
        <v>RES - Reserved Placeholder</v>
      </c>
      <c r="R1220" s="33" t="str">
        <f>IFERROR(VLOOKUP(PPE_PH1_CDDL[[#This Row],[RDMC Document Number]],[3]Docs!$B:$F,5,0),"No Placeholder Yet")</f>
        <v>Pending</v>
      </c>
      <c r="S1220" s="137">
        <f t="shared" si="222"/>
        <v>0</v>
      </c>
      <c r="T1220" s="162" t="s">
        <v>1119</v>
      </c>
      <c r="U1220" s="162"/>
      <c r="V1220" s="178"/>
      <c r="W1220" s="39" t="s">
        <v>1510</v>
      </c>
      <c r="X1220" s="39" t="s">
        <v>1522</v>
      </c>
      <c r="Y1220" s="39"/>
      <c r="Z1220" s="39"/>
      <c r="AA1220" s="39"/>
      <c r="AB1220" s="152" t="s">
        <v>3165</v>
      </c>
    </row>
    <row r="1221" spans="1:28" ht="21.75" customHeight="1" x14ac:dyDescent="0.25">
      <c r="A1221" s="162" t="s">
        <v>30</v>
      </c>
      <c r="B1221" s="162" t="s">
        <v>31</v>
      </c>
      <c r="C1221" s="162" t="s">
        <v>1516</v>
      </c>
      <c r="D1221" s="162" t="s">
        <v>973</v>
      </c>
      <c r="E1221" s="39" t="s">
        <v>1365</v>
      </c>
      <c r="F1221" s="128" t="s">
        <v>161</v>
      </c>
      <c r="G1221" s="162" t="s">
        <v>35</v>
      </c>
      <c r="H1221" s="39" t="str">
        <f t="shared" si="216"/>
        <v>6105AK124-6212-FDIA-0006</v>
      </c>
      <c r="I1221" s="39" t="str">
        <f t="shared" si="220"/>
        <v>Q24050972-03-6212-F-DIA-0006</v>
      </c>
      <c r="J1221" s="39"/>
      <c r="K1221" s="39" t="s">
        <v>1517</v>
      </c>
      <c r="L1221" s="39" t="s">
        <v>1521</v>
      </c>
      <c r="M1221" s="39" t="s">
        <v>1394</v>
      </c>
      <c r="N1221" s="33" t="str">
        <f t="shared" si="218"/>
        <v>Power Station 1 - 33kV Interconnect Cables between Wartsila and M-Intake Sub Station - Control Network Communication Design</v>
      </c>
      <c r="O1221" s="134"/>
      <c r="P1221" s="134"/>
      <c r="Q1221" s="33" t="str">
        <f>IFERROR(VLOOKUP(PPE_PH1_CDDL[[#This Row],[RDMC Document Number]],[3]Docs!$B:$F,4,0),"No Placeholder Yet")</f>
        <v>RES - Reserved Placeholder</v>
      </c>
      <c r="R1221" s="33" t="str">
        <f>IFERROR(VLOOKUP(PPE_PH1_CDDL[[#This Row],[RDMC Document Number]],[3]Docs!$B:$F,5,0),"No Placeholder Yet")</f>
        <v>Pending</v>
      </c>
      <c r="S1221" s="137">
        <f t="shared" si="222"/>
        <v>0</v>
      </c>
      <c r="T1221" s="162" t="s">
        <v>1119</v>
      </c>
      <c r="U1221" s="162"/>
      <c r="V1221" s="178"/>
      <c r="W1221" s="39" t="s">
        <v>1510</v>
      </c>
      <c r="X1221" s="39" t="s">
        <v>1522</v>
      </c>
      <c r="Y1221" s="39"/>
      <c r="Z1221" s="39"/>
      <c r="AA1221" s="39"/>
      <c r="AB1221" s="152" t="s">
        <v>3165</v>
      </c>
    </row>
    <row r="1222" spans="1:28" ht="21.75" customHeight="1" x14ac:dyDescent="0.25">
      <c r="A1222" s="162" t="s">
        <v>30</v>
      </c>
      <c r="B1222" s="162" t="s">
        <v>31</v>
      </c>
      <c r="C1222" s="162" t="s">
        <v>1516</v>
      </c>
      <c r="D1222" s="162" t="s">
        <v>973</v>
      </c>
      <c r="E1222" s="39" t="s">
        <v>1365</v>
      </c>
      <c r="F1222" s="128" t="s">
        <v>170</v>
      </c>
      <c r="G1222" s="162" t="s">
        <v>35</v>
      </c>
      <c r="H1222" s="39" t="str">
        <f t="shared" si="216"/>
        <v>6105AK124-6212-FDIA-0007</v>
      </c>
      <c r="I1222" s="39" t="str">
        <f t="shared" si="220"/>
        <v>Q24050972-03-6212-F-DIA-0007</v>
      </c>
      <c r="J1222" s="39"/>
      <c r="K1222" s="39" t="s">
        <v>1517</v>
      </c>
      <c r="L1222" s="39" t="s">
        <v>1524</v>
      </c>
      <c r="M1222" s="39" t="s">
        <v>1392</v>
      </c>
      <c r="N1222" s="33" t="str">
        <f t="shared" si="218"/>
        <v>Power Station 1 - 33kV Interconnect Cable Racks and Ducts between Wartsila and M-Intake SS - Control Network Architecture Design</v>
      </c>
      <c r="O1222" s="134"/>
      <c r="P1222" s="134"/>
      <c r="Q1222" s="33" t="str">
        <f>IFERROR(VLOOKUP(PPE_PH1_CDDL[[#This Row],[RDMC Document Number]],[3]Docs!$B:$F,4,0),"No Placeholder Yet")</f>
        <v>RES - Reserved Placeholder</v>
      </c>
      <c r="R1222" s="33" t="str">
        <f>IFERROR(VLOOKUP(PPE_PH1_CDDL[[#This Row],[RDMC Document Number]],[3]Docs!$B:$F,5,0),"No Placeholder Yet")</f>
        <v>Pending</v>
      </c>
      <c r="S1222" s="137">
        <f t="shared" si="222"/>
        <v>0</v>
      </c>
      <c r="T1222" s="162" t="s">
        <v>1119</v>
      </c>
      <c r="U1222" s="162"/>
      <c r="V1222" s="178"/>
      <c r="W1222" s="39" t="s">
        <v>1542</v>
      </c>
      <c r="X1222" s="39" t="s">
        <v>1526</v>
      </c>
      <c r="Y1222" s="39"/>
      <c r="Z1222" s="39"/>
      <c r="AA1222" s="39"/>
      <c r="AB1222" s="152" t="s">
        <v>3165</v>
      </c>
    </row>
    <row r="1223" spans="1:28" ht="21.75" customHeight="1" x14ac:dyDescent="0.25">
      <c r="A1223" s="162" t="s">
        <v>30</v>
      </c>
      <c r="B1223" s="162" t="s">
        <v>31</v>
      </c>
      <c r="C1223" s="162" t="s">
        <v>1516</v>
      </c>
      <c r="D1223" s="162" t="s">
        <v>973</v>
      </c>
      <c r="E1223" s="39" t="s">
        <v>1365</v>
      </c>
      <c r="F1223" s="128" t="s">
        <v>108</v>
      </c>
      <c r="G1223" s="162" t="s">
        <v>35</v>
      </c>
      <c r="H1223" s="39" t="str">
        <f t="shared" si="216"/>
        <v>6105AK124-6212-FDIA-0008</v>
      </c>
      <c r="I1223" s="39" t="str">
        <f t="shared" si="220"/>
        <v>Q24050972-03-6212-F-DIA-0008</v>
      </c>
      <c r="J1223" s="39"/>
      <c r="K1223" s="39" t="s">
        <v>1517</v>
      </c>
      <c r="L1223" s="39" t="s">
        <v>1543</v>
      </c>
      <c r="M1223" s="39" t="s">
        <v>1544</v>
      </c>
      <c r="N1223" s="33" t="str">
        <f t="shared" si="218"/>
        <v>Power Station 1 - Wartsila Sub Station Switch Room Control System - Control System UPS &amp; Back-up Systems Design</v>
      </c>
      <c r="O1223" s="134"/>
      <c r="P1223" s="134"/>
      <c r="Q1223" s="33" t="str">
        <f>IFERROR(VLOOKUP(PPE_PH1_CDDL[[#This Row],[RDMC Document Number]],[3]Docs!$B:$F,4,0),"No Placeholder Yet")</f>
        <v>RES - Reserved Placeholder</v>
      </c>
      <c r="R1223" s="33" t="str">
        <f>IFERROR(VLOOKUP(PPE_PH1_CDDL[[#This Row],[RDMC Document Number]],[3]Docs!$B:$F,5,0),"No Placeholder Yet")</f>
        <v>Pending</v>
      </c>
      <c r="S1223" s="137">
        <f t="shared" si="222"/>
        <v>0</v>
      </c>
      <c r="T1223" s="162" t="s">
        <v>1119</v>
      </c>
      <c r="U1223" s="162"/>
      <c r="V1223" s="178"/>
      <c r="W1223" s="39" t="s">
        <v>1543</v>
      </c>
      <c r="X1223" s="39" t="s">
        <v>1544</v>
      </c>
      <c r="Y1223" s="39"/>
      <c r="Z1223" s="39"/>
      <c r="AA1223" s="39"/>
      <c r="AB1223" s="152" t="s">
        <v>3165</v>
      </c>
    </row>
    <row r="1224" spans="1:28" ht="21.75" customHeight="1" x14ac:dyDescent="0.25">
      <c r="A1224" s="162" t="s">
        <v>30</v>
      </c>
      <c r="B1224" s="162" t="s">
        <v>31</v>
      </c>
      <c r="C1224" s="162" t="s">
        <v>1516</v>
      </c>
      <c r="D1224" s="162" t="s">
        <v>973</v>
      </c>
      <c r="E1224" s="39" t="s">
        <v>1365</v>
      </c>
      <c r="F1224" s="128" t="s">
        <v>173</v>
      </c>
      <c r="G1224" s="162" t="s">
        <v>35</v>
      </c>
      <c r="H1224" s="39" t="str">
        <f t="shared" si="216"/>
        <v>6105AK124-6212-FDIA-0009</v>
      </c>
      <c r="I1224" s="39" t="str">
        <f t="shared" si="220"/>
        <v>Q24050972-03-6212-F-DIA-0009</v>
      </c>
      <c r="J1224" s="39"/>
      <c r="K1224" s="39" t="s">
        <v>1517</v>
      </c>
      <c r="L1224" s="39" t="s">
        <v>1543</v>
      </c>
      <c r="M1224" s="39" t="s">
        <v>1392</v>
      </c>
      <c r="N1224" s="33" t="str">
        <f t="shared" si="218"/>
        <v>Power Station 1 - Wartsila Sub Station Switch Room Control System - Control Network Architecture Design</v>
      </c>
      <c r="O1224" s="134"/>
      <c r="P1224" s="134"/>
      <c r="Q1224" s="33" t="str">
        <f>IFERROR(VLOOKUP(PPE_PH1_CDDL[[#This Row],[RDMC Document Number]],[3]Docs!$B:$F,4,0),"No Placeholder Yet")</f>
        <v>RES - Reserved Placeholder</v>
      </c>
      <c r="R1224" s="33" t="str">
        <f>IFERROR(VLOOKUP(PPE_PH1_CDDL[[#This Row],[RDMC Document Number]],[3]Docs!$B:$F,5,0),"No Placeholder Yet")</f>
        <v>Pending</v>
      </c>
      <c r="S1224" s="137">
        <f t="shared" si="222"/>
        <v>0</v>
      </c>
      <c r="T1224" s="162" t="s">
        <v>1119</v>
      </c>
      <c r="U1224" s="162"/>
      <c r="V1224" s="178"/>
      <c r="W1224" s="39" t="s">
        <v>1543</v>
      </c>
      <c r="X1224" s="39" t="s">
        <v>1392</v>
      </c>
      <c r="Y1224" s="39"/>
      <c r="Z1224" s="39"/>
      <c r="AA1224" s="39"/>
      <c r="AB1224" s="152" t="s">
        <v>3165</v>
      </c>
    </row>
    <row r="1225" spans="1:28" ht="21.75" customHeight="1" x14ac:dyDescent="0.25">
      <c r="A1225" s="162" t="s">
        <v>30</v>
      </c>
      <c r="B1225" s="162" t="s">
        <v>31</v>
      </c>
      <c r="C1225" s="162" t="s">
        <v>1516</v>
      </c>
      <c r="D1225" s="162" t="s">
        <v>973</v>
      </c>
      <c r="E1225" s="39" t="s">
        <v>1365</v>
      </c>
      <c r="F1225" s="128" t="s">
        <v>184</v>
      </c>
      <c r="G1225" s="162" t="s">
        <v>35</v>
      </c>
      <c r="H1225" s="39" t="str">
        <f t="shared" si="216"/>
        <v>6105AK124-6212-FDIA-0010</v>
      </c>
      <c r="I1225" s="39" t="str">
        <f t="shared" si="220"/>
        <v>Q24050972-03-6212-F-DIA-0010</v>
      </c>
      <c r="J1225" s="39"/>
      <c r="K1225" s="39" t="s">
        <v>1517</v>
      </c>
      <c r="L1225" s="39" t="s">
        <v>1543</v>
      </c>
      <c r="M1225" s="39" t="s">
        <v>1394</v>
      </c>
      <c r="N1225" s="33" t="str">
        <f t="shared" si="218"/>
        <v>Power Station 1 - Wartsila Sub Station Switch Room Control System - Control Network Communication Design</v>
      </c>
      <c r="O1225" s="134"/>
      <c r="P1225" s="134"/>
      <c r="Q1225" s="33" t="str">
        <f>IFERROR(VLOOKUP(PPE_PH1_CDDL[[#This Row],[RDMC Document Number]],[3]Docs!$B:$F,4,0),"No Placeholder Yet")</f>
        <v>RES - Reserved Placeholder</v>
      </c>
      <c r="R1225" s="33" t="str">
        <f>IFERROR(VLOOKUP(PPE_PH1_CDDL[[#This Row],[RDMC Document Number]],[3]Docs!$B:$F,5,0),"No Placeholder Yet")</f>
        <v>Pending</v>
      </c>
      <c r="S1225" s="137">
        <f t="shared" si="222"/>
        <v>0</v>
      </c>
      <c r="T1225" s="162" t="s">
        <v>1119</v>
      </c>
      <c r="U1225" s="162"/>
      <c r="V1225" s="178"/>
      <c r="W1225" s="39" t="s">
        <v>1543</v>
      </c>
      <c r="X1225" s="39" t="s">
        <v>1394</v>
      </c>
      <c r="Y1225" s="39"/>
      <c r="Z1225" s="39"/>
      <c r="AA1225" s="39"/>
      <c r="AB1225" s="152" t="s">
        <v>3165</v>
      </c>
    </row>
    <row r="1226" spans="1:28" ht="21.75" customHeight="1" x14ac:dyDescent="0.25">
      <c r="A1226" s="162" t="s">
        <v>30</v>
      </c>
      <c r="B1226" s="162" t="s">
        <v>31</v>
      </c>
      <c r="C1226" s="162" t="s">
        <v>1516</v>
      </c>
      <c r="D1226" s="162" t="s">
        <v>973</v>
      </c>
      <c r="E1226" s="39" t="s">
        <v>1365</v>
      </c>
      <c r="F1226" s="128" t="s">
        <v>187</v>
      </c>
      <c r="G1226" s="162" t="s">
        <v>35</v>
      </c>
      <c r="H1226" s="39" t="str">
        <f t="shared" si="216"/>
        <v>6105AK124-6212-FDIA-0011</v>
      </c>
      <c r="I1226" s="39" t="str">
        <f t="shared" si="220"/>
        <v>Q24050972-03-6212-F-DIA-0011</v>
      </c>
      <c r="J1226" s="39"/>
      <c r="K1226" s="39" t="s">
        <v>1517</v>
      </c>
      <c r="L1226" s="39" t="s">
        <v>1543</v>
      </c>
      <c r="M1226" s="39" t="s">
        <v>1393</v>
      </c>
      <c r="N1226" s="33" t="str">
        <f t="shared" si="218"/>
        <v>Power Station 1 - Wartsila Sub Station Switch Room Control System - Interface Panel and I/O Schematics</v>
      </c>
      <c r="O1226" s="134"/>
      <c r="P1226" s="134"/>
      <c r="Q1226" s="33" t="str">
        <f>IFERROR(VLOOKUP(PPE_PH1_CDDL[[#This Row],[RDMC Document Number]],[3]Docs!$B:$F,4,0),"No Placeholder Yet")</f>
        <v>RES - Reserved Placeholder</v>
      </c>
      <c r="R1226" s="33" t="str">
        <f>IFERROR(VLOOKUP(PPE_PH1_CDDL[[#This Row],[RDMC Document Number]],[3]Docs!$B:$F,5,0),"No Placeholder Yet")</f>
        <v>Pending</v>
      </c>
      <c r="S1226" s="137">
        <f t="shared" si="222"/>
        <v>0</v>
      </c>
      <c r="T1226" s="162" t="s">
        <v>1119</v>
      </c>
      <c r="U1226" s="162"/>
      <c r="V1226" s="178"/>
      <c r="W1226" s="39" t="s">
        <v>1543</v>
      </c>
      <c r="X1226" s="39" t="s">
        <v>1393</v>
      </c>
      <c r="Y1226" s="39"/>
      <c r="Z1226" s="39"/>
      <c r="AA1226" s="39"/>
      <c r="AB1226" s="152" t="s">
        <v>3165</v>
      </c>
    </row>
    <row r="1227" spans="1:28" ht="21.75" customHeight="1" x14ac:dyDescent="0.25">
      <c r="A1227" s="162" t="s">
        <v>30</v>
      </c>
      <c r="B1227" s="162" t="s">
        <v>31</v>
      </c>
      <c r="C1227" s="162" t="s">
        <v>1516</v>
      </c>
      <c r="D1227" s="162" t="s">
        <v>973</v>
      </c>
      <c r="E1227" s="39" t="s">
        <v>1365</v>
      </c>
      <c r="F1227" s="128" t="s">
        <v>213</v>
      </c>
      <c r="G1227" s="162" t="s">
        <v>35</v>
      </c>
      <c r="H1227" s="39" t="str">
        <f t="shared" si="216"/>
        <v>6105AK124-6212-FDIA-0012</v>
      </c>
      <c r="I1227" s="39" t="str">
        <f t="shared" si="220"/>
        <v>Q24050972-03-6212-F-DIA-0012</v>
      </c>
      <c r="J1227" s="39"/>
      <c r="K1227" s="39" t="s">
        <v>1517</v>
      </c>
      <c r="L1227" s="39" t="s">
        <v>1545</v>
      </c>
      <c r="M1227" s="39" t="s">
        <v>1392</v>
      </c>
      <c r="N1227" s="33" t="str">
        <f t="shared" si="218"/>
        <v>Power Station 1 - Wartsila Sub Station SR Control System Comms Interface - Control Network Architecture Design</v>
      </c>
      <c r="O1227" s="134"/>
      <c r="P1227" s="134"/>
      <c r="Q1227" s="33" t="str">
        <f>IFERROR(VLOOKUP(PPE_PH1_CDDL[[#This Row],[RDMC Document Number]],[3]Docs!$B:$F,4,0),"No Placeholder Yet")</f>
        <v>RES - Reserved Placeholder</v>
      </c>
      <c r="R1227" s="33" t="str">
        <f>IFERROR(VLOOKUP(PPE_PH1_CDDL[[#This Row],[RDMC Document Number]],[3]Docs!$B:$F,5,0),"No Placeholder Yet")</f>
        <v>Pending</v>
      </c>
      <c r="S1227" s="137">
        <f t="shared" si="222"/>
        <v>0</v>
      </c>
      <c r="T1227" s="162" t="s">
        <v>1119</v>
      </c>
      <c r="U1227" s="162"/>
      <c r="V1227" s="178"/>
      <c r="W1227" s="39" t="s">
        <v>1545</v>
      </c>
      <c r="X1227" s="39" t="s">
        <v>1392</v>
      </c>
      <c r="Y1227" s="39"/>
      <c r="Z1227" s="39"/>
      <c r="AA1227" s="39"/>
      <c r="AB1227" s="152" t="s">
        <v>3165</v>
      </c>
    </row>
    <row r="1228" spans="1:28" ht="21.75" customHeight="1" x14ac:dyDescent="0.25">
      <c r="A1228" s="162" t="s">
        <v>30</v>
      </c>
      <c r="B1228" s="162" t="s">
        <v>31</v>
      </c>
      <c r="C1228" s="162" t="s">
        <v>1516</v>
      </c>
      <c r="D1228" s="162" t="s">
        <v>973</v>
      </c>
      <c r="E1228" s="39" t="s">
        <v>1365</v>
      </c>
      <c r="F1228" s="128" t="s">
        <v>215</v>
      </c>
      <c r="G1228" s="162" t="s">
        <v>35</v>
      </c>
      <c r="H1228" s="39" t="str">
        <f t="shared" si="216"/>
        <v>6105AK124-6212-FDIA-0013</v>
      </c>
      <c r="I1228" s="39" t="str">
        <f t="shared" si="220"/>
        <v>Q24050972-03-6212-F-DIA-0013</v>
      </c>
      <c r="J1228" s="39"/>
      <c r="K1228" s="39" t="s">
        <v>1517</v>
      </c>
      <c r="L1228" s="39" t="s">
        <v>1545</v>
      </c>
      <c r="M1228" s="39" t="s">
        <v>1394</v>
      </c>
      <c r="N1228" s="33" t="str">
        <f t="shared" si="218"/>
        <v>Power Station 1 - Wartsila Sub Station SR Control System Comms Interface - Control Network Communication Design</v>
      </c>
      <c r="O1228" s="134"/>
      <c r="P1228" s="134"/>
      <c r="Q1228" s="33" t="str">
        <f>IFERROR(VLOOKUP(PPE_PH1_CDDL[[#This Row],[RDMC Document Number]],[3]Docs!$B:$F,4,0),"No Placeholder Yet")</f>
        <v>RES - Reserved Placeholder</v>
      </c>
      <c r="R1228" s="33" t="str">
        <f>IFERROR(VLOOKUP(PPE_PH1_CDDL[[#This Row],[RDMC Document Number]],[3]Docs!$B:$F,5,0),"No Placeholder Yet")</f>
        <v>Pending</v>
      </c>
      <c r="S1228" s="137">
        <f t="shared" si="222"/>
        <v>0</v>
      </c>
      <c r="T1228" s="162" t="s">
        <v>1119</v>
      </c>
      <c r="U1228" s="162"/>
      <c r="V1228" s="178"/>
      <c r="W1228" s="39" t="s">
        <v>1545</v>
      </c>
      <c r="X1228" s="39" t="s">
        <v>1394</v>
      </c>
      <c r="Y1228" s="39"/>
      <c r="Z1228" s="39"/>
      <c r="AA1228" s="39"/>
      <c r="AB1228" s="152" t="s">
        <v>3165</v>
      </c>
    </row>
    <row r="1229" spans="1:28" ht="21.75" customHeight="1" x14ac:dyDescent="0.25">
      <c r="A1229" s="162" t="s">
        <v>30</v>
      </c>
      <c r="B1229" s="162" t="s">
        <v>31</v>
      </c>
      <c r="C1229" s="162" t="s">
        <v>1516</v>
      </c>
      <c r="D1229" s="162" t="s">
        <v>973</v>
      </c>
      <c r="E1229" s="39" t="s">
        <v>1365</v>
      </c>
      <c r="F1229" s="174" t="s">
        <v>217</v>
      </c>
      <c r="G1229" s="162" t="s">
        <v>35</v>
      </c>
      <c r="H1229" s="39" t="str">
        <f t="shared" si="216"/>
        <v>6105AK124-6212-FDIA-0014</v>
      </c>
      <c r="I1229" s="39" t="str">
        <f t="shared" si="220"/>
        <v>Q24050972-03-6212-F-DIA-0014</v>
      </c>
      <c r="J1229" s="162"/>
      <c r="K1229" s="39" t="s">
        <v>1517</v>
      </c>
      <c r="L1229" s="162" t="s">
        <v>1519</v>
      </c>
      <c r="M1229" s="162" t="s">
        <v>1394</v>
      </c>
      <c r="N1229" s="33" t="str">
        <f t="shared" si="218"/>
        <v>Power Station 1 - 33kV Wartsila Sub Station SR Protection Relays  - Control Network Communication Design</v>
      </c>
      <c r="O1229" s="175"/>
      <c r="P1229" s="175"/>
      <c r="Q1229" s="33" t="str">
        <f>IFERROR(VLOOKUP(PPE_PH1_CDDL[[#This Row],[RDMC Document Number]],[3]Docs!$B:$F,4,0),"No Placeholder Yet")</f>
        <v>RES - Reserved Placeholder</v>
      </c>
      <c r="R1229" s="33" t="str">
        <f>IFERROR(VLOOKUP(PPE_PH1_CDDL[[#This Row],[RDMC Document Number]],[3]Docs!$B:$F,5,0),"No Placeholder Yet")</f>
        <v>Pending</v>
      </c>
      <c r="S1229" s="137">
        <f t="shared" si="222"/>
        <v>0</v>
      </c>
      <c r="T1229" s="162" t="s">
        <v>1119</v>
      </c>
      <c r="U1229" s="162"/>
      <c r="V1229" s="178"/>
      <c r="W1229" s="162" t="s">
        <v>1519</v>
      </c>
      <c r="X1229" s="162" t="s">
        <v>1394</v>
      </c>
      <c r="Y1229" s="162"/>
      <c r="Z1229" s="162"/>
      <c r="AA1229" s="39"/>
      <c r="AB1229" s="152" t="s">
        <v>3165</v>
      </c>
    </row>
    <row r="1230" spans="1:28" ht="21.75" customHeight="1" x14ac:dyDescent="0.25">
      <c r="A1230" s="162" t="s">
        <v>30</v>
      </c>
      <c r="B1230" s="162" t="s">
        <v>31</v>
      </c>
      <c r="C1230" s="162" t="s">
        <v>1516</v>
      </c>
      <c r="D1230" s="39" t="s">
        <v>973</v>
      </c>
      <c r="E1230" s="39" t="s">
        <v>321</v>
      </c>
      <c r="F1230" s="128" t="s">
        <v>34</v>
      </c>
      <c r="G1230" s="39" t="s">
        <v>35</v>
      </c>
      <c r="H1230" s="39" t="str">
        <f t="shared" si="216"/>
        <v>6105AK124-6212-FLAY-0001</v>
      </c>
      <c r="I1230" s="39" t="str">
        <f t="shared" si="220"/>
        <v>Q24050972-03-6212-F-LAY-0001</v>
      </c>
      <c r="J1230" s="39"/>
      <c r="K1230" s="39" t="s">
        <v>1517</v>
      </c>
      <c r="L1230" s="39" t="s">
        <v>1543</v>
      </c>
      <c r="M1230" s="39" t="s">
        <v>1546</v>
      </c>
      <c r="N1230" s="33" t="str">
        <f t="shared" si="218"/>
        <v>Power Station 1 - Wartsila Sub Station Switch Room Control System - HMI and Graphics design</v>
      </c>
      <c r="O1230" s="134"/>
      <c r="P1230" s="134"/>
      <c r="Q1230" s="33" t="str">
        <f>IFERROR(VLOOKUP(PPE_PH1_CDDL[[#This Row],[RDMC Document Number]],[3]Docs!$B:$F,4,0),"No Placeholder Yet")</f>
        <v>RES - Reserved Placeholder</v>
      </c>
      <c r="R1230" s="33" t="str">
        <f>IFERROR(VLOOKUP(PPE_PH1_CDDL[[#This Row],[RDMC Document Number]],[3]Docs!$B:$F,5,0),"No Placeholder Yet")</f>
        <v>Pending</v>
      </c>
      <c r="S1230" s="137">
        <f t="shared" ref="S1230:S1231" si="223">IF(AND(O1230&lt;&gt;"",P1230&lt;&gt;"",R1230="Approved"),100%,
 IF(AND(O1230&lt;&gt;"",P1230&lt;&gt;""),66.67%,
 IF(O1230&lt;&gt;"",33.33%,
 0)))</f>
        <v>0</v>
      </c>
      <c r="T1230" s="162" t="s">
        <v>1119</v>
      </c>
      <c r="U1230" s="162"/>
      <c r="V1230" s="178"/>
      <c r="W1230" s="39" t="s">
        <v>1543</v>
      </c>
      <c r="X1230" s="39" t="s">
        <v>1546</v>
      </c>
      <c r="Y1230" s="39"/>
      <c r="Z1230" s="39"/>
      <c r="AA1230" s="39"/>
      <c r="AB1230" s="152" t="s">
        <v>3165</v>
      </c>
    </row>
    <row r="1231" spans="1:28" ht="21.75" customHeight="1" x14ac:dyDescent="0.25">
      <c r="A1231" s="162" t="s">
        <v>30</v>
      </c>
      <c r="B1231" s="162" t="s">
        <v>31</v>
      </c>
      <c r="C1231" s="162" t="s">
        <v>1516</v>
      </c>
      <c r="D1231" s="162" t="s">
        <v>973</v>
      </c>
      <c r="E1231" s="162" t="s">
        <v>321</v>
      </c>
      <c r="F1231" s="174" t="s">
        <v>46</v>
      </c>
      <c r="G1231" s="162" t="s">
        <v>35</v>
      </c>
      <c r="H1231" s="39" t="str">
        <f t="shared" si="216"/>
        <v>6105AK124-6212-FLAY-0002</v>
      </c>
      <c r="I1231" s="39" t="str">
        <f t="shared" si="220"/>
        <v>Q24050972-03-6212-F-LAY-0002</v>
      </c>
      <c r="J1231" s="162"/>
      <c r="K1231" s="39" t="s">
        <v>1517</v>
      </c>
      <c r="L1231" s="162" t="s">
        <v>1519</v>
      </c>
      <c r="M1231" s="162" t="s">
        <v>1546</v>
      </c>
      <c r="N1231" s="33" t="str">
        <f t="shared" si="218"/>
        <v>Power Station 1 - 33kV Wartsila Sub Station SR Protection Relays  - HMI and Graphics design</v>
      </c>
      <c r="O1231" s="175"/>
      <c r="P1231" s="175"/>
      <c r="Q1231" s="33" t="str">
        <f>IFERROR(VLOOKUP(PPE_PH1_CDDL[[#This Row],[RDMC Document Number]],[3]Docs!$B:$F,4,0),"No Placeholder Yet")</f>
        <v>RES - Reserved Placeholder</v>
      </c>
      <c r="R1231" s="33" t="str">
        <f>IFERROR(VLOOKUP(PPE_PH1_CDDL[[#This Row],[RDMC Document Number]],[3]Docs!$B:$F,5,0),"No Placeholder Yet")</f>
        <v>Pending</v>
      </c>
      <c r="S1231" s="137">
        <f t="shared" si="223"/>
        <v>0</v>
      </c>
      <c r="T1231" s="162" t="s">
        <v>1119</v>
      </c>
      <c r="U1231" s="162"/>
      <c r="V1231" s="178"/>
      <c r="W1231" s="162" t="s">
        <v>1519</v>
      </c>
      <c r="X1231" s="162" t="s">
        <v>1546</v>
      </c>
      <c r="Y1231" s="162"/>
      <c r="Z1231" s="162"/>
      <c r="AA1231" s="39"/>
      <c r="AB1231" s="152" t="s">
        <v>3165</v>
      </c>
    </row>
    <row r="1232" spans="1:28" ht="21.75" customHeight="1" x14ac:dyDescent="0.25">
      <c r="A1232" s="162" t="s">
        <v>30</v>
      </c>
      <c r="B1232" s="162" t="s">
        <v>31</v>
      </c>
      <c r="C1232" s="162" t="s">
        <v>1516</v>
      </c>
      <c r="D1232" s="162" t="s">
        <v>973</v>
      </c>
      <c r="E1232" s="39" t="s">
        <v>1397</v>
      </c>
      <c r="F1232" s="128" t="s">
        <v>34</v>
      </c>
      <c r="G1232" s="39" t="s">
        <v>35</v>
      </c>
      <c r="H1232" s="39" t="str">
        <f t="shared" si="216"/>
        <v>6105AK124-6212-FNAR-0001</v>
      </c>
      <c r="I1232" s="39" t="str">
        <f t="shared" si="220"/>
        <v>Q24050972-03-6212-F-NAR-0001</v>
      </c>
      <c r="J1232" s="39"/>
      <c r="K1232" s="39" t="s">
        <v>1517</v>
      </c>
      <c r="L1232" s="39" t="s">
        <v>1532</v>
      </c>
      <c r="M1232" s="39" t="s">
        <v>1398</v>
      </c>
      <c r="N1232" s="33" t="str">
        <f t="shared" si="218"/>
        <v>Power Station 1 - Wartsila Mobile Load Bank Termination Bay Control Interface - Control System Control Narrative &amp; Interlock Design</v>
      </c>
      <c r="O1232" s="134"/>
      <c r="P1232" s="134"/>
      <c r="Q1232" s="33" t="str">
        <f>IFERROR(VLOOKUP(PPE_PH1_CDDL[[#This Row],[RDMC Document Number]],[3]Docs!$B:$F,4,0),"No Placeholder Yet")</f>
        <v>RES - Reserved Placeholder</v>
      </c>
      <c r="R1232" s="33" t="str">
        <f>IFERROR(VLOOKUP(PPE_PH1_CDDL[[#This Row],[RDMC Document Number]],[3]Docs!$B:$F,5,0),"No Placeholder Yet")</f>
        <v>Pending</v>
      </c>
      <c r="S1232" s="137">
        <f t="shared" ref="S1232:S1234" si="224">IF(AND(O1232&lt;&gt;"",P1232&lt;&gt;"",R1232="Approved"),100%,
 IF(AND(O1232&lt;&gt;"",P1232&lt;&gt;""),66.67%,
 IF(O1232&lt;&gt;"",33.33%,
 0)))</f>
        <v>0</v>
      </c>
      <c r="T1232" s="162" t="s">
        <v>1119</v>
      </c>
      <c r="U1232" s="162"/>
      <c r="V1232" s="178"/>
      <c r="W1232" s="39" t="s">
        <v>1532</v>
      </c>
      <c r="X1232" s="39" t="s">
        <v>1398</v>
      </c>
      <c r="Y1232" s="39"/>
      <c r="Z1232" s="39"/>
      <c r="AA1232" s="39"/>
      <c r="AB1232" s="152" t="s">
        <v>3165</v>
      </c>
    </row>
    <row r="1233" spans="1:28" ht="21.75" customHeight="1" x14ac:dyDescent="0.25">
      <c r="A1233" s="162" t="s">
        <v>30</v>
      </c>
      <c r="B1233" s="162" t="s">
        <v>31</v>
      </c>
      <c r="C1233" s="162" t="s">
        <v>1516</v>
      </c>
      <c r="D1233" s="162" t="s">
        <v>973</v>
      </c>
      <c r="E1233" s="39" t="s">
        <v>1397</v>
      </c>
      <c r="F1233" s="128" t="s">
        <v>46</v>
      </c>
      <c r="G1233" s="39" t="s">
        <v>35</v>
      </c>
      <c r="H1233" s="39" t="str">
        <f t="shared" si="216"/>
        <v>6105AK124-6212-FNAR-0002</v>
      </c>
      <c r="I1233" s="39" t="str">
        <f t="shared" si="220"/>
        <v>Q24050972-03-6212-F-NAR-0002</v>
      </c>
      <c r="J1233" s="39"/>
      <c r="K1233" s="39" t="s">
        <v>1517</v>
      </c>
      <c r="L1233" s="39" t="s">
        <v>1543</v>
      </c>
      <c r="M1233" s="39" t="s">
        <v>1398</v>
      </c>
      <c r="N1233" s="33" t="str">
        <f t="shared" si="218"/>
        <v>Power Station 1 - Wartsila Sub Station Switch Room Control System - Control System Control Narrative &amp; Interlock Design</v>
      </c>
      <c r="O1233" s="134"/>
      <c r="P1233" s="134"/>
      <c r="Q1233" s="33" t="str">
        <f>IFERROR(VLOOKUP(PPE_PH1_CDDL[[#This Row],[RDMC Document Number]],[3]Docs!$B:$F,4,0),"No Placeholder Yet")</f>
        <v>RES - Reserved Placeholder</v>
      </c>
      <c r="R1233" s="33" t="str">
        <f>IFERROR(VLOOKUP(PPE_PH1_CDDL[[#This Row],[RDMC Document Number]],[3]Docs!$B:$F,5,0),"No Placeholder Yet")</f>
        <v>Pending</v>
      </c>
      <c r="S1233" s="137">
        <f t="shared" si="224"/>
        <v>0</v>
      </c>
      <c r="T1233" s="162" t="s">
        <v>1119</v>
      </c>
      <c r="U1233" s="162"/>
      <c r="V1233" s="178"/>
      <c r="W1233" s="39" t="s">
        <v>1543</v>
      </c>
      <c r="X1233" s="39" t="s">
        <v>1398</v>
      </c>
      <c r="Y1233" s="39"/>
      <c r="Z1233" s="39"/>
      <c r="AA1233" s="39"/>
      <c r="AB1233" s="152" t="s">
        <v>3165</v>
      </c>
    </row>
    <row r="1234" spans="1:28" ht="21.75" customHeight="1" x14ac:dyDescent="0.25">
      <c r="A1234" s="162" t="s">
        <v>30</v>
      </c>
      <c r="B1234" s="162" t="s">
        <v>31</v>
      </c>
      <c r="C1234" s="162" t="s">
        <v>1516</v>
      </c>
      <c r="D1234" s="162" t="s">
        <v>973</v>
      </c>
      <c r="E1234" s="39" t="s">
        <v>1397</v>
      </c>
      <c r="F1234" s="174" t="s">
        <v>48</v>
      </c>
      <c r="G1234" s="162" t="s">
        <v>35</v>
      </c>
      <c r="H1234" s="39" t="str">
        <f t="shared" si="216"/>
        <v>6105AK124-6212-FNAR-0003</v>
      </c>
      <c r="I1234" s="39" t="str">
        <f t="shared" si="220"/>
        <v>Q24050972-03-6212-F-NAR-0003</v>
      </c>
      <c r="J1234" s="162"/>
      <c r="K1234" s="39" t="s">
        <v>1517</v>
      </c>
      <c r="L1234" s="162" t="s">
        <v>1519</v>
      </c>
      <c r="M1234" s="162" t="s">
        <v>1398</v>
      </c>
      <c r="N1234" s="33" t="str">
        <f t="shared" si="218"/>
        <v>Power Station 1 - 33kV Wartsila Sub Station SR Protection Relays  - Control System Control Narrative &amp; Interlock Design</v>
      </c>
      <c r="O1234" s="175"/>
      <c r="P1234" s="175"/>
      <c r="Q1234" s="33" t="str">
        <f>IFERROR(VLOOKUP(PPE_PH1_CDDL[[#This Row],[RDMC Document Number]],[3]Docs!$B:$F,4,0),"No Placeholder Yet")</f>
        <v>RES - Reserved Placeholder</v>
      </c>
      <c r="R1234" s="33" t="str">
        <f>IFERROR(VLOOKUP(PPE_PH1_CDDL[[#This Row],[RDMC Document Number]],[3]Docs!$B:$F,5,0),"No Placeholder Yet")</f>
        <v>Pending</v>
      </c>
      <c r="S1234" s="137">
        <f t="shared" si="224"/>
        <v>0</v>
      </c>
      <c r="T1234" s="162" t="s">
        <v>1119</v>
      </c>
      <c r="U1234" s="162"/>
      <c r="V1234" s="178"/>
      <c r="W1234" s="162" t="s">
        <v>1519</v>
      </c>
      <c r="X1234" s="162" t="s">
        <v>1398</v>
      </c>
      <c r="Y1234" s="162"/>
      <c r="Z1234" s="162"/>
      <c r="AA1234" s="39"/>
      <c r="AB1234" s="152" t="s">
        <v>3165</v>
      </c>
    </row>
    <row r="1235" spans="1:28" ht="21.75" customHeight="1" x14ac:dyDescent="0.25">
      <c r="A1235" s="162" t="s">
        <v>30</v>
      </c>
      <c r="B1235" s="162" t="s">
        <v>31</v>
      </c>
      <c r="C1235" s="162" t="s">
        <v>1516</v>
      </c>
      <c r="D1235" s="162" t="s">
        <v>973</v>
      </c>
      <c r="E1235" s="39" t="s">
        <v>394</v>
      </c>
      <c r="F1235" s="128" t="s">
        <v>34</v>
      </c>
      <c r="G1235" s="162" t="s">
        <v>35</v>
      </c>
      <c r="H1235" s="39" t="str">
        <f t="shared" si="216"/>
        <v>6105AK124-6212-FPHL-0001</v>
      </c>
      <c r="I1235" s="39" t="str">
        <f t="shared" si="220"/>
        <v>Q24050972-03-6212-F-PHL-0001</v>
      </c>
      <c r="J1235" s="39"/>
      <c r="K1235" s="39" t="s">
        <v>1517</v>
      </c>
      <c r="L1235" s="39" t="s">
        <v>1543</v>
      </c>
      <c r="M1235" s="39" t="s">
        <v>1547</v>
      </c>
      <c r="N1235" s="33" t="str">
        <f t="shared" si="218"/>
        <v>Power Station 1 - Wartsila Sub Station Switch Room Control System - Control System Control Philosophy</v>
      </c>
      <c r="O1235" s="134"/>
      <c r="P1235" s="134"/>
      <c r="Q1235" s="33" t="str">
        <f>IFERROR(VLOOKUP(PPE_PH1_CDDL[[#This Row],[RDMC Document Number]],[3]Docs!$B:$F,4,0),"No Placeholder Yet")</f>
        <v>RES - Reserved Placeholder</v>
      </c>
      <c r="R1235" s="33" t="str">
        <f>IFERROR(VLOOKUP(PPE_PH1_CDDL[[#This Row],[RDMC Document Number]],[3]Docs!$B:$F,5,0),"No Placeholder Yet")</f>
        <v>Pending</v>
      </c>
      <c r="S1235" s="137">
        <f t="shared" ref="S1235:S1237" si="225">IF(AND(O1235&lt;&gt;"",P1235&lt;&gt;"",R1235="Approved"),100%,
 IF(AND(O1235&lt;&gt;"",P1235&lt;&gt;""),66.67%,
 IF(O1235&lt;&gt;"",33.33%,
 0)))</f>
        <v>0</v>
      </c>
      <c r="T1235" s="162" t="s">
        <v>1119</v>
      </c>
      <c r="U1235" s="162"/>
      <c r="V1235" s="178"/>
      <c r="W1235" s="39" t="s">
        <v>1543</v>
      </c>
      <c r="X1235" s="39" t="s">
        <v>1547</v>
      </c>
      <c r="Y1235" s="39"/>
      <c r="Z1235" s="39"/>
      <c r="AA1235" s="39"/>
      <c r="AB1235" s="152" t="s">
        <v>3165</v>
      </c>
    </row>
    <row r="1236" spans="1:28" ht="21.75" customHeight="1" x14ac:dyDescent="0.25">
      <c r="A1236" s="162" t="s">
        <v>30</v>
      </c>
      <c r="B1236" s="162" t="s">
        <v>31</v>
      </c>
      <c r="C1236" s="162" t="s">
        <v>1516</v>
      </c>
      <c r="D1236" s="162" t="s">
        <v>973</v>
      </c>
      <c r="E1236" s="39" t="s">
        <v>394</v>
      </c>
      <c r="F1236" s="128" t="s">
        <v>46</v>
      </c>
      <c r="G1236" s="162" t="s">
        <v>35</v>
      </c>
      <c r="H1236" s="39" t="str">
        <f t="shared" si="216"/>
        <v>6105AK124-6212-FPHL-0002</v>
      </c>
      <c r="I1236" s="39" t="str">
        <f t="shared" si="220"/>
        <v>Q24050972-03-6212-F-PHL-0002</v>
      </c>
      <c r="J1236" s="39"/>
      <c r="K1236" s="39" t="s">
        <v>1517</v>
      </c>
      <c r="L1236" s="39" t="s">
        <v>1545</v>
      </c>
      <c r="M1236" s="39" t="s">
        <v>1547</v>
      </c>
      <c r="N1236" s="33" t="str">
        <f t="shared" si="218"/>
        <v>Power Station 1 - Wartsila Sub Station SR Control System Comms Interface - Control System Control Philosophy</v>
      </c>
      <c r="O1236" s="134"/>
      <c r="P1236" s="134"/>
      <c r="Q1236" s="33" t="str">
        <f>IFERROR(VLOOKUP(PPE_PH1_CDDL[[#This Row],[RDMC Document Number]],[3]Docs!$B:$F,4,0),"No Placeholder Yet")</f>
        <v>RES - Reserved Placeholder</v>
      </c>
      <c r="R1236" s="33" t="str">
        <f>IFERROR(VLOOKUP(PPE_PH1_CDDL[[#This Row],[RDMC Document Number]],[3]Docs!$B:$F,5,0),"No Placeholder Yet")</f>
        <v>Pending</v>
      </c>
      <c r="S1236" s="137">
        <f t="shared" si="225"/>
        <v>0</v>
      </c>
      <c r="T1236" s="162" t="s">
        <v>1119</v>
      </c>
      <c r="U1236" s="162"/>
      <c r="V1236" s="178"/>
      <c r="W1236" s="39" t="s">
        <v>1545</v>
      </c>
      <c r="X1236" s="39" t="s">
        <v>1547</v>
      </c>
      <c r="Y1236" s="39"/>
      <c r="Z1236" s="39"/>
      <c r="AA1236" s="39"/>
      <c r="AB1236" s="152" t="s">
        <v>3165</v>
      </c>
    </row>
    <row r="1237" spans="1:28" ht="21.75" customHeight="1" x14ac:dyDescent="0.25">
      <c r="A1237" s="162" t="s">
        <v>30</v>
      </c>
      <c r="B1237" s="162" t="s">
        <v>31</v>
      </c>
      <c r="C1237" s="162" t="s">
        <v>1516</v>
      </c>
      <c r="D1237" s="162" t="s">
        <v>973</v>
      </c>
      <c r="E1237" s="39" t="s">
        <v>394</v>
      </c>
      <c r="F1237" s="174" t="s">
        <v>48</v>
      </c>
      <c r="G1237" s="162" t="s">
        <v>35</v>
      </c>
      <c r="H1237" s="39" t="str">
        <f t="shared" si="216"/>
        <v>6105AK124-6212-FPHL-0003</v>
      </c>
      <c r="I1237" s="39" t="str">
        <f t="shared" si="220"/>
        <v>Q24050972-03-6212-F-PHL-0003</v>
      </c>
      <c r="J1237" s="162"/>
      <c r="K1237" s="39" t="s">
        <v>1517</v>
      </c>
      <c r="L1237" s="162" t="s">
        <v>1519</v>
      </c>
      <c r="M1237" s="162" t="s">
        <v>1547</v>
      </c>
      <c r="N1237" s="33" t="str">
        <f t="shared" si="218"/>
        <v>Power Station 1 - 33kV Wartsila Sub Station SR Protection Relays  - Control System Control Philosophy</v>
      </c>
      <c r="O1237" s="175"/>
      <c r="P1237" s="175"/>
      <c r="Q1237" s="33" t="str">
        <f>IFERROR(VLOOKUP(PPE_PH1_CDDL[[#This Row],[RDMC Document Number]],[3]Docs!$B:$F,4,0),"No Placeholder Yet")</f>
        <v>RES - Reserved Placeholder</v>
      </c>
      <c r="R1237" s="33" t="str">
        <f>IFERROR(VLOOKUP(PPE_PH1_CDDL[[#This Row],[RDMC Document Number]],[3]Docs!$B:$F,5,0),"No Placeholder Yet")</f>
        <v>Pending</v>
      </c>
      <c r="S1237" s="137">
        <f t="shared" si="225"/>
        <v>0</v>
      </c>
      <c r="T1237" s="162" t="s">
        <v>1119</v>
      </c>
      <c r="U1237" s="162"/>
      <c r="V1237" s="178"/>
      <c r="W1237" s="162" t="s">
        <v>1519</v>
      </c>
      <c r="X1237" s="162" t="s">
        <v>1547</v>
      </c>
      <c r="Y1237" s="162"/>
      <c r="Z1237" s="162"/>
      <c r="AA1237" s="39"/>
      <c r="AB1237" s="152" t="s">
        <v>3165</v>
      </c>
    </row>
    <row r="1238" spans="1:28" ht="21.75" customHeight="1" x14ac:dyDescent="0.25">
      <c r="A1238" s="162" t="s">
        <v>30</v>
      </c>
      <c r="B1238" s="162" t="s">
        <v>31</v>
      </c>
      <c r="C1238" s="162" t="s">
        <v>1516</v>
      </c>
      <c r="D1238" s="162" t="s">
        <v>973</v>
      </c>
      <c r="E1238" s="39" t="s">
        <v>43</v>
      </c>
      <c r="F1238" s="128" t="s">
        <v>34</v>
      </c>
      <c r="G1238" s="39" t="s">
        <v>35</v>
      </c>
      <c r="H1238" s="39" t="str">
        <f t="shared" si="216"/>
        <v>6105AK124-6212-FPRC-0001</v>
      </c>
      <c r="I1238" s="39" t="str">
        <f t="shared" si="220"/>
        <v>Q24050972-03-6212-F-PRC-0001</v>
      </c>
      <c r="J1238" s="39"/>
      <c r="K1238" s="39" t="s">
        <v>1517</v>
      </c>
      <c r="L1238" s="39" t="s">
        <v>1543</v>
      </c>
      <c r="M1238" s="39" t="s">
        <v>1548</v>
      </c>
      <c r="N1238" s="33" t="str">
        <f t="shared" si="218"/>
        <v>Power Station 1 - Wartsila Sub Station Switch Room Control System - Alarm Classification Methodology</v>
      </c>
      <c r="O1238" s="134"/>
      <c r="P1238" s="134"/>
      <c r="Q1238" s="33" t="str">
        <f>IFERROR(VLOOKUP(PPE_PH1_CDDL[[#This Row],[RDMC Document Number]],[3]Docs!$B:$F,4,0),"No Placeholder Yet")</f>
        <v>RES - Reserved Placeholder</v>
      </c>
      <c r="R1238" s="33" t="str">
        <f>IFERROR(VLOOKUP(PPE_PH1_CDDL[[#This Row],[RDMC Document Number]],[3]Docs!$B:$F,5,0),"No Placeholder Yet")</f>
        <v>Pending</v>
      </c>
      <c r="S1238" s="137">
        <f t="shared" ref="S1238:S1239" si="226">IF(AND(O1238&lt;&gt;"",P1238&lt;&gt;"",R1238="Approved"),100%,
 IF(AND(O1238&lt;&gt;"",P1238&lt;&gt;""),66.67%,
 IF(O1238&lt;&gt;"",33.33%,
 0)))</f>
        <v>0</v>
      </c>
      <c r="T1238" s="162" t="s">
        <v>1119</v>
      </c>
      <c r="U1238" s="162"/>
      <c r="V1238" s="178"/>
      <c r="W1238" s="39" t="s">
        <v>1543</v>
      </c>
      <c r="X1238" s="39" t="s">
        <v>1548</v>
      </c>
      <c r="Y1238" s="39"/>
      <c r="Z1238" s="39"/>
      <c r="AA1238" s="39"/>
      <c r="AB1238" s="152" t="s">
        <v>3165</v>
      </c>
    </row>
    <row r="1239" spans="1:28" ht="21.75" customHeight="1" x14ac:dyDescent="0.25">
      <c r="A1239" s="162" t="s">
        <v>30</v>
      </c>
      <c r="B1239" s="162" t="s">
        <v>31</v>
      </c>
      <c r="C1239" s="162" t="s">
        <v>1516</v>
      </c>
      <c r="D1239" s="162" t="s">
        <v>973</v>
      </c>
      <c r="E1239" s="162" t="s">
        <v>43</v>
      </c>
      <c r="F1239" s="174" t="s">
        <v>46</v>
      </c>
      <c r="G1239" s="162" t="s">
        <v>35</v>
      </c>
      <c r="H1239" s="39" t="str">
        <f t="shared" si="216"/>
        <v>6105AK124-6212-FPRC-0002</v>
      </c>
      <c r="I1239" s="39" t="str">
        <f t="shared" si="220"/>
        <v>Q24050972-03-6212-F-PRC-0002</v>
      </c>
      <c r="J1239" s="162"/>
      <c r="K1239" s="39" t="s">
        <v>1517</v>
      </c>
      <c r="L1239" s="162" t="s">
        <v>1519</v>
      </c>
      <c r="M1239" s="162" t="s">
        <v>1548</v>
      </c>
      <c r="N1239" s="33" t="str">
        <f t="shared" si="218"/>
        <v>Power Station 1 - 33kV Wartsila Sub Station SR Protection Relays  - Alarm Classification Methodology</v>
      </c>
      <c r="O1239" s="175"/>
      <c r="P1239" s="175"/>
      <c r="Q1239" s="33" t="str">
        <f>IFERROR(VLOOKUP(PPE_PH1_CDDL[[#This Row],[RDMC Document Number]],[3]Docs!$B:$F,4,0),"No Placeholder Yet")</f>
        <v>RES - Reserved Placeholder</v>
      </c>
      <c r="R1239" s="33" t="str">
        <f>IFERROR(VLOOKUP(PPE_PH1_CDDL[[#This Row],[RDMC Document Number]],[3]Docs!$B:$F,5,0),"No Placeholder Yet")</f>
        <v>Pending</v>
      </c>
      <c r="S1239" s="137">
        <f t="shared" si="226"/>
        <v>0</v>
      </c>
      <c r="T1239" s="162" t="s">
        <v>1119</v>
      </c>
      <c r="U1239" s="162"/>
      <c r="V1239" s="178"/>
      <c r="W1239" s="162" t="s">
        <v>1519</v>
      </c>
      <c r="X1239" s="162" t="s">
        <v>1548</v>
      </c>
      <c r="Y1239" s="162"/>
      <c r="Z1239" s="162"/>
      <c r="AA1239" s="39"/>
      <c r="AB1239" s="152" t="s">
        <v>3165</v>
      </c>
    </row>
    <row r="1240" spans="1:28" ht="21.75" customHeight="1" x14ac:dyDescent="0.25">
      <c r="A1240" s="162" t="s">
        <v>30</v>
      </c>
      <c r="B1240" s="162" t="s">
        <v>31</v>
      </c>
      <c r="C1240" s="162" t="s">
        <v>1516</v>
      </c>
      <c r="D1240" s="162" t="s">
        <v>973</v>
      </c>
      <c r="E1240" s="39" t="s">
        <v>1170</v>
      </c>
      <c r="F1240" s="128" t="s">
        <v>34</v>
      </c>
      <c r="G1240" s="39" t="s">
        <v>35</v>
      </c>
      <c r="H1240" s="39" t="str">
        <f t="shared" si="216"/>
        <v>6105AK124-6212-FSPC-0001</v>
      </c>
      <c r="I1240" s="39" t="str">
        <f t="shared" si="220"/>
        <v>Q24050972-03-6212-F-SPC-0001</v>
      </c>
      <c r="J1240" s="39"/>
      <c r="K1240" s="39" t="s">
        <v>1517</v>
      </c>
      <c r="L1240" s="39" t="s">
        <v>1532</v>
      </c>
      <c r="M1240" s="39" t="s">
        <v>1549</v>
      </c>
      <c r="N1240" s="33" t="str">
        <f t="shared" si="218"/>
        <v>Power Station 1 - Wartsila Mobile Load Bank Termination Bay Control Interface - Control System Design Requirements</v>
      </c>
      <c r="O1240" s="134"/>
      <c r="P1240" s="134"/>
      <c r="Q1240" s="33" t="str">
        <f>IFERROR(VLOOKUP(PPE_PH1_CDDL[[#This Row],[RDMC Document Number]],[3]Docs!$B:$F,4,0),"No Placeholder Yet")</f>
        <v>RES - Reserved Placeholder</v>
      </c>
      <c r="R1240" s="33" t="str">
        <f>IFERROR(VLOOKUP(PPE_PH1_CDDL[[#This Row],[RDMC Document Number]],[3]Docs!$B:$F,5,0),"No Placeholder Yet")</f>
        <v>Pending</v>
      </c>
      <c r="S1240" s="137">
        <f t="shared" ref="S1240:S1243" si="227">IF(AND(O1240&lt;&gt;"",P1240&lt;&gt;"",R1240="Approved"),100%,
 IF(AND(O1240&lt;&gt;"",P1240&lt;&gt;""),66.67%,
 IF(O1240&lt;&gt;"",33.33%,
 0)))</f>
        <v>0</v>
      </c>
      <c r="T1240" s="162" t="s">
        <v>1119</v>
      </c>
      <c r="U1240" s="162"/>
      <c r="V1240" s="178"/>
      <c r="W1240" s="39" t="s">
        <v>1532</v>
      </c>
      <c r="X1240" s="39" t="s">
        <v>1549</v>
      </c>
      <c r="Y1240" s="39"/>
      <c r="Z1240" s="39"/>
      <c r="AA1240" s="39"/>
      <c r="AB1240" s="152" t="s">
        <v>3165</v>
      </c>
    </row>
    <row r="1241" spans="1:28" ht="21.75" customHeight="1" x14ac:dyDescent="0.25">
      <c r="A1241" s="162" t="s">
        <v>30</v>
      </c>
      <c r="B1241" s="162" t="s">
        <v>31</v>
      </c>
      <c r="C1241" s="162" t="s">
        <v>1516</v>
      </c>
      <c r="D1241" s="162" t="s">
        <v>973</v>
      </c>
      <c r="E1241" s="39" t="s">
        <v>1170</v>
      </c>
      <c r="F1241" s="128" t="s">
        <v>46</v>
      </c>
      <c r="G1241" s="39" t="s">
        <v>35</v>
      </c>
      <c r="H1241" s="39" t="str">
        <f t="shared" si="216"/>
        <v>6105AK124-6212-FSPC-0002</v>
      </c>
      <c r="I1241" s="39" t="str">
        <f t="shared" si="220"/>
        <v>Q24050972-03-6212-F-SPC-0002</v>
      </c>
      <c r="J1241" s="39"/>
      <c r="K1241" s="39" t="s">
        <v>1517</v>
      </c>
      <c r="L1241" s="39" t="s">
        <v>1543</v>
      </c>
      <c r="M1241" s="39" t="s">
        <v>1549</v>
      </c>
      <c r="N1241" s="33" t="str">
        <f t="shared" si="218"/>
        <v>Power Station 1 - Wartsila Sub Station Switch Room Control System - Control System Design Requirements</v>
      </c>
      <c r="O1241" s="134"/>
      <c r="P1241" s="134"/>
      <c r="Q1241" s="33" t="str">
        <f>IFERROR(VLOOKUP(PPE_PH1_CDDL[[#This Row],[RDMC Document Number]],[3]Docs!$B:$F,4,0),"No Placeholder Yet")</f>
        <v>RES - Reserved Placeholder</v>
      </c>
      <c r="R1241" s="33" t="str">
        <f>IFERROR(VLOOKUP(PPE_PH1_CDDL[[#This Row],[RDMC Document Number]],[3]Docs!$B:$F,5,0),"No Placeholder Yet")</f>
        <v>Pending</v>
      </c>
      <c r="S1241" s="137">
        <f t="shared" si="227"/>
        <v>0</v>
      </c>
      <c r="T1241" s="162" t="s">
        <v>1119</v>
      </c>
      <c r="U1241" s="162"/>
      <c r="V1241" s="178"/>
      <c r="W1241" s="39" t="s">
        <v>1543</v>
      </c>
      <c r="X1241" s="39" t="s">
        <v>1549</v>
      </c>
      <c r="Y1241" s="39"/>
      <c r="Z1241" s="39"/>
      <c r="AA1241" s="39"/>
      <c r="AB1241" s="152" t="s">
        <v>3165</v>
      </c>
    </row>
    <row r="1242" spans="1:28" ht="21.75" customHeight="1" x14ac:dyDescent="0.25">
      <c r="A1242" s="162" t="s">
        <v>30</v>
      </c>
      <c r="B1242" s="162" t="s">
        <v>31</v>
      </c>
      <c r="C1242" s="162" t="s">
        <v>1516</v>
      </c>
      <c r="D1242" s="162" t="s">
        <v>973</v>
      </c>
      <c r="E1242" s="39" t="s">
        <v>1170</v>
      </c>
      <c r="F1242" s="128" t="s">
        <v>48</v>
      </c>
      <c r="G1242" s="39" t="s">
        <v>35</v>
      </c>
      <c r="H1242" s="39" t="str">
        <f t="shared" si="216"/>
        <v>6105AK124-6212-FSPC-0003</v>
      </c>
      <c r="I1242" s="39" t="str">
        <f t="shared" si="220"/>
        <v>Q24050972-03-6212-F-SPC-0003</v>
      </c>
      <c r="J1242" s="39"/>
      <c r="K1242" s="39" t="s">
        <v>1517</v>
      </c>
      <c r="L1242" s="39" t="s">
        <v>1543</v>
      </c>
      <c r="M1242" s="39" t="s">
        <v>1550</v>
      </c>
      <c r="N1242" s="33" t="str">
        <f t="shared" si="218"/>
        <v>Power Station 1 - Wartsila Sub Station Switch Room Control System - Historian and Server Design</v>
      </c>
      <c r="O1242" s="134"/>
      <c r="P1242" s="134"/>
      <c r="Q1242" s="33" t="str">
        <f>IFERROR(VLOOKUP(PPE_PH1_CDDL[[#This Row],[RDMC Document Number]],[3]Docs!$B:$F,4,0),"No Placeholder Yet")</f>
        <v>RES - Reserved Placeholder</v>
      </c>
      <c r="R1242" s="33" t="str">
        <f>IFERROR(VLOOKUP(PPE_PH1_CDDL[[#This Row],[RDMC Document Number]],[3]Docs!$B:$F,5,0),"No Placeholder Yet")</f>
        <v>Pending</v>
      </c>
      <c r="S1242" s="137">
        <f t="shared" si="227"/>
        <v>0</v>
      </c>
      <c r="T1242" s="162" t="s">
        <v>1119</v>
      </c>
      <c r="U1242" s="162"/>
      <c r="V1242" s="178"/>
      <c r="W1242" s="39" t="s">
        <v>1543</v>
      </c>
      <c r="X1242" s="39" t="s">
        <v>1550</v>
      </c>
      <c r="Y1242" s="39"/>
      <c r="Z1242" s="39"/>
      <c r="AA1242" s="39"/>
      <c r="AB1242" s="152" t="s">
        <v>3165</v>
      </c>
    </row>
    <row r="1243" spans="1:28" ht="21.75" customHeight="1" x14ac:dyDescent="0.25">
      <c r="A1243" s="162" t="s">
        <v>30</v>
      </c>
      <c r="B1243" s="162" t="s">
        <v>31</v>
      </c>
      <c r="C1243" s="162" t="s">
        <v>1516</v>
      </c>
      <c r="D1243" s="162" t="s">
        <v>973</v>
      </c>
      <c r="E1243" s="162" t="s">
        <v>1170</v>
      </c>
      <c r="F1243" s="174" t="s">
        <v>50</v>
      </c>
      <c r="G1243" s="162" t="s">
        <v>35</v>
      </c>
      <c r="H1243" s="39" t="str">
        <f t="shared" si="216"/>
        <v>6105AK124-6212-FSPC-0004</v>
      </c>
      <c r="I1243" s="39" t="str">
        <f t="shared" si="220"/>
        <v>Q24050972-03-6212-F-SPC-0004</v>
      </c>
      <c r="J1243" s="162"/>
      <c r="K1243" s="39" t="s">
        <v>1517</v>
      </c>
      <c r="L1243" s="162" t="s">
        <v>1519</v>
      </c>
      <c r="M1243" s="162" t="s">
        <v>1550</v>
      </c>
      <c r="N1243" s="33" t="str">
        <f t="shared" si="218"/>
        <v>Power Station 1 - 33kV Wartsila Sub Station SR Protection Relays  - Historian and Server Design</v>
      </c>
      <c r="O1243" s="175"/>
      <c r="P1243" s="175"/>
      <c r="Q1243" s="33" t="str">
        <f>IFERROR(VLOOKUP(PPE_PH1_CDDL[[#This Row],[RDMC Document Number]],[3]Docs!$B:$F,4,0),"No Placeholder Yet")</f>
        <v>RES - Reserved Placeholder</v>
      </c>
      <c r="R1243" s="33" t="str">
        <f>IFERROR(VLOOKUP(PPE_PH1_CDDL[[#This Row],[RDMC Document Number]],[3]Docs!$B:$F,5,0),"No Placeholder Yet")</f>
        <v>Pending</v>
      </c>
      <c r="S1243" s="137">
        <f t="shared" si="227"/>
        <v>0</v>
      </c>
      <c r="T1243" s="162" t="s">
        <v>1119</v>
      </c>
      <c r="U1243" s="162"/>
      <c r="V1243" s="178"/>
      <c r="W1243" s="162" t="s">
        <v>1519</v>
      </c>
      <c r="X1243" s="162" t="s">
        <v>1550</v>
      </c>
      <c r="Y1243" s="162"/>
      <c r="Z1243" s="162"/>
      <c r="AA1243" s="39"/>
      <c r="AB1243" s="152" t="s">
        <v>3165</v>
      </c>
    </row>
    <row r="1244" spans="1:28" ht="21.75" customHeight="1" x14ac:dyDescent="0.25">
      <c r="A1244" s="162" t="s">
        <v>30</v>
      </c>
      <c r="B1244" s="162" t="s">
        <v>31</v>
      </c>
      <c r="C1244" s="162" t="s">
        <v>1516</v>
      </c>
      <c r="D1244" s="162" t="s">
        <v>268</v>
      </c>
      <c r="E1244" s="39" t="s">
        <v>1435</v>
      </c>
      <c r="F1244" s="128" t="s">
        <v>34</v>
      </c>
      <c r="G1244" s="39" t="s">
        <v>35</v>
      </c>
      <c r="H1244" s="39" t="str">
        <f t="shared" si="216"/>
        <v>6105AK124-6212-MPSP-0001</v>
      </c>
      <c r="I1244" s="39" t="str">
        <f t="shared" si="220"/>
        <v>Q24050972-03-6212-M-PSP-0001</v>
      </c>
      <c r="J1244" s="39"/>
      <c r="K1244" s="39" t="s">
        <v>1517</v>
      </c>
      <c r="L1244" s="39" t="s">
        <v>1523</v>
      </c>
      <c r="M1244" s="39" t="s">
        <v>1436</v>
      </c>
      <c r="N1244" s="33" t="str">
        <f t="shared" si="218"/>
        <v>Power Station 1 - Wartsila Mobile Load Bank Cable Racks and Ducts - Pipe and Cable Support Racks Design</v>
      </c>
      <c r="O1244" s="134"/>
      <c r="P1244" s="134"/>
      <c r="Q1244" s="33" t="str">
        <f>IFERROR(VLOOKUP(PPE_PH1_CDDL[[#This Row],[RDMC Document Number]],[3]Docs!$B:$F,4,0),"No Placeholder Yet")</f>
        <v>RES - Reserved Placeholder</v>
      </c>
      <c r="R1244" s="33" t="str">
        <f>IFERROR(VLOOKUP(PPE_PH1_CDDL[[#This Row],[RDMC Document Number]],[3]Docs!$B:$F,5,0),"No Placeholder Yet")</f>
        <v>Pending</v>
      </c>
      <c r="S1244" s="137">
        <f t="shared" ref="S1244:S1249" si="228">IF(AND(O1244&lt;&gt;"",P1244&lt;&gt;"",R1244="Approved"),100%,
 IF(AND(O1244&lt;&gt;"",P1244&lt;&gt;""),66.67%,
 IF(O1244&lt;&gt;"",33.33%,
 0)))</f>
        <v>0</v>
      </c>
      <c r="T1244" s="162" t="s">
        <v>1119</v>
      </c>
      <c r="U1244" s="162"/>
      <c r="V1244" s="178"/>
      <c r="W1244" s="39" t="s">
        <v>1523</v>
      </c>
      <c r="X1244" s="39" t="s">
        <v>1436</v>
      </c>
      <c r="Y1244" s="39"/>
      <c r="Z1244" s="39"/>
      <c r="AA1244" s="39"/>
      <c r="AB1244" s="152" t="s">
        <v>3165</v>
      </c>
    </row>
    <row r="1245" spans="1:28" ht="21.75" customHeight="1" x14ac:dyDescent="0.25">
      <c r="A1245" s="162" t="s">
        <v>30</v>
      </c>
      <c r="B1245" s="162" t="s">
        <v>31</v>
      </c>
      <c r="C1245" s="162" t="s">
        <v>1516</v>
      </c>
      <c r="D1245" s="162" t="s">
        <v>268</v>
      </c>
      <c r="E1245" s="39" t="s">
        <v>1170</v>
      </c>
      <c r="F1245" s="128" t="s">
        <v>34</v>
      </c>
      <c r="G1245" s="39" t="s">
        <v>35</v>
      </c>
      <c r="H1245" s="39" t="str">
        <f t="shared" si="216"/>
        <v>6105AK124-6212-MSPC-0001</v>
      </c>
      <c r="I1245" s="39" t="str">
        <f t="shared" si="220"/>
        <v>Q24050972-03-6212-M-SPC-0001</v>
      </c>
      <c r="J1245" s="39"/>
      <c r="K1245" s="39" t="s">
        <v>1517</v>
      </c>
      <c r="L1245" s="39" t="s">
        <v>1523</v>
      </c>
      <c r="M1245" s="39" t="s">
        <v>1446</v>
      </c>
      <c r="N1245" s="33" t="str">
        <f t="shared" si="218"/>
        <v>Power Station 1 - Wartsila Mobile Load Bank Cable Racks and Ducts - Material Selection and Verification Specification</v>
      </c>
      <c r="O1245" s="134"/>
      <c r="P1245" s="134"/>
      <c r="Q1245" s="33" t="str">
        <f>IFERROR(VLOOKUP(PPE_PH1_CDDL[[#This Row],[RDMC Document Number]],[3]Docs!$B:$F,4,0),"No Placeholder Yet")</f>
        <v>RES - Reserved Placeholder</v>
      </c>
      <c r="R1245" s="33" t="str">
        <f>IFERROR(VLOOKUP(PPE_PH1_CDDL[[#This Row],[RDMC Document Number]],[3]Docs!$B:$F,5,0),"No Placeholder Yet")</f>
        <v>Pending</v>
      </c>
      <c r="S1245" s="137">
        <f t="shared" si="228"/>
        <v>0</v>
      </c>
      <c r="T1245" s="162" t="s">
        <v>1119</v>
      </c>
      <c r="U1245" s="162"/>
      <c r="V1245" s="178"/>
      <c r="W1245" s="39" t="s">
        <v>1523</v>
      </c>
      <c r="X1245" s="39" t="s">
        <v>1446</v>
      </c>
      <c r="Y1245" s="39"/>
      <c r="Z1245" s="39"/>
      <c r="AA1245" s="39"/>
      <c r="AB1245" s="152" t="s">
        <v>3165</v>
      </c>
    </row>
    <row r="1246" spans="1:28" ht="21.75" customHeight="1" x14ac:dyDescent="0.25">
      <c r="A1246" s="162" t="s">
        <v>30</v>
      </c>
      <c r="B1246" s="162" t="s">
        <v>31</v>
      </c>
      <c r="C1246" s="162" t="s">
        <v>1516</v>
      </c>
      <c r="D1246" s="162" t="s">
        <v>268</v>
      </c>
      <c r="E1246" s="39" t="s">
        <v>1266</v>
      </c>
      <c r="F1246" s="128" t="s">
        <v>34</v>
      </c>
      <c r="G1246" s="39" t="s">
        <v>35</v>
      </c>
      <c r="H1246" s="39" t="str">
        <f t="shared" si="216"/>
        <v>6105AK124-6212-MCAL-0001</v>
      </c>
      <c r="I1246" s="39" t="str">
        <f t="shared" si="220"/>
        <v>Q24050972-03-6212-M-CAL-0001</v>
      </c>
      <c r="J1246" s="39"/>
      <c r="K1246" s="39" t="s">
        <v>1517</v>
      </c>
      <c r="L1246" s="39" t="s">
        <v>1523</v>
      </c>
      <c r="M1246" s="39" t="s">
        <v>1425</v>
      </c>
      <c r="N1246" s="33" t="str">
        <f t="shared" si="218"/>
        <v>Power Station 1 - Wartsila Mobile Load Bank Cable Racks and Ducts - Vessel and Structure Design with Stress Analysis Calcs</v>
      </c>
      <c r="O1246" s="134"/>
      <c r="P1246" s="134"/>
      <c r="Q1246" s="33" t="str">
        <f>IFERROR(VLOOKUP(PPE_PH1_CDDL[[#This Row],[RDMC Document Number]],[3]Docs!$B:$F,4,0),"No Placeholder Yet")</f>
        <v>RES - Reserved Placeholder</v>
      </c>
      <c r="R1246" s="33" t="str">
        <f>IFERROR(VLOOKUP(PPE_PH1_CDDL[[#This Row],[RDMC Document Number]],[3]Docs!$B:$F,5,0),"No Placeholder Yet")</f>
        <v>Pending</v>
      </c>
      <c r="S1246" s="137">
        <f t="shared" si="228"/>
        <v>0</v>
      </c>
      <c r="T1246" s="162" t="s">
        <v>1119</v>
      </c>
      <c r="U1246" s="162"/>
      <c r="V1246" s="178"/>
      <c r="W1246" s="39" t="s">
        <v>1523</v>
      </c>
      <c r="X1246" s="39" t="s">
        <v>1425</v>
      </c>
      <c r="Y1246" s="39"/>
      <c r="Z1246" s="39"/>
      <c r="AA1246" s="39"/>
      <c r="AB1246" s="152" t="s">
        <v>3165</v>
      </c>
    </row>
    <row r="1247" spans="1:28" ht="21.75" customHeight="1" x14ac:dyDescent="0.25">
      <c r="A1247" s="162" t="s">
        <v>30</v>
      </c>
      <c r="B1247" s="162" t="s">
        <v>31</v>
      </c>
      <c r="C1247" s="162" t="s">
        <v>1516</v>
      </c>
      <c r="D1247" s="162" t="s">
        <v>268</v>
      </c>
      <c r="E1247" s="39" t="s">
        <v>1435</v>
      </c>
      <c r="F1247" s="128" t="s">
        <v>46</v>
      </c>
      <c r="G1247" s="39" t="s">
        <v>35</v>
      </c>
      <c r="H1247" s="39" t="str">
        <f t="shared" si="216"/>
        <v>6105AK124-6212-MPSP-0002</v>
      </c>
      <c r="I1247" s="39" t="str">
        <f t="shared" si="220"/>
        <v>Q24050972-03-6212-M-PSP-0002</v>
      </c>
      <c r="J1247" s="39"/>
      <c r="K1247" s="39" t="s">
        <v>1517</v>
      </c>
      <c r="L1247" s="39" t="s">
        <v>1524</v>
      </c>
      <c r="M1247" s="39" t="s">
        <v>1436</v>
      </c>
      <c r="N1247" s="33" t="str">
        <f t="shared" si="218"/>
        <v>Power Station 1 - 33kV Interconnect Cable Racks and Ducts between Wartsila and M-Intake SS - Pipe and Cable Support Racks Design</v>
      </c>
      <c r="O1247" s="134"/>
      <c r="P1247" s="134"/>
      <c r="Q1247" s="33" t="str">
        <f>IFERROR(VLOOKUP(PPE_PH1_CDDL[[#This Row],[RDMC Document Number]],[3]Docs!$B:$F,4,0),"No Placeholder Yet")</f>
        <v>RES - Reserved Placeholder</v>
      </c>
      <c r="R1247" s="33" t="str">
        <f>IFERROR(VLOOKUP(PPE_PH1_CDDL[[#This Row],[RDMC Document Number]],[3]Docs!$B:$F,5,0),"No Placeholder Yet")</f>
        <v>Pending</v>
      </c>
      <c r="S1247" s="137">
        <f t="shared" si="228"/>
        <v>0</v>
      </c>
      <c r="T1247" s="162" t="s">
        <v>1119</v>
      </c>
      <c r="U1247" s="162"/>
      <c r="V1247" s="178"/>
      <c r="W1247" s="39" t="s">
        <v>1525</v>
      </c>
      <c r="X1247" s="39" t="s">
        <v>1526</v>
      </c>
      <c r="Y1247" s="39"/>
      <c r="Z1247" s="39"/>
      <c r="AA1247" s="39"/>
      <c r="AB1247" s="152" t="s">
        <v>3165</v>
      </c>
    </row>
    <row r="1248" spans="1:28" ht="21.75" customHeight="1" x14ac:dyDescent="0.25">
      <c r="A1248" s="162" t="s">
        <v>30</v>
      </c>
      <c r="B1248" s="162" t="s">
        <v>31</v>
      </c>
      <c r="C1248" s="162" t="s">
        <v>1516</v>
      </c>
      <c r="D1248" s="162" t="s">
        <v>268</v>
      </c>
      <c r="E1248" s="39" t="s">
        <v>1170</v>
      </c>
      <c r="F1248" s="128" t="s">
        <v>46</v>
      </c>
      <c r="G1248" s="39" t="s">
        <v>35</v>
      </c>
      <c r="H1248" s="39" t="str">
        <f t="shared" si="216"/>
        <v>6105AK124-6212-MSPC-0002</v>
      </c>
      <c r="I1248" s="39" t="str">
        <f t="shared" si="220"/>
        <v>Q24050972-03-6212-M-SPC-0002</v>
      </c>
      <c r="J1248" s="39"/>
      <c r="K1248" s="39" t="s">
        <v>1517</v>
      </c>
      <c r="L1248" s="39" t="s">
        <v>1524</v>
      </c>
      <c r="M1248" s="39" t="s">
        <v>1446</v>
      </c>
      <c r="N1248" s="33" t="str">
        <f t="shared" si="218"/>
        <v>Power Station 1 - 33kV Interconnect Cable Racks and Ducts between Wartsila and M-Intake SS - Material Selection and Verification Specification</v>
      </c>
      <c r="O1248" s="134"/>
      <c r="P1248" s="134"/>
      <c r="Q1248" s="33" t="str">
        <f>IFERROR(VLOOKUP(PPE_PH1_CDDL[[#This Row],[RDMC Document Number]],[3]Docs!$B:$F,4,0),"No Placeholder Yet")</f>
        <v>RES - Reserved Placeholder</v>
      </c>
      <c r="R1248" s="33" t="str">
        <f>IFERROR(VLOOKUP(PPE_PH1_CDDL[[#This Row],[RDMC Document Number]],[3]Docs!$B:$F,5,0),"No Placeholder Yet")</f>
        <v>Pending</v>
      </c>
      <c r="S1248" s="137">
        <f t="shared" si="228"/>
        <v>0</v>
      </c>
      <c r="T1248" s="162" t="s">
        <v>1119</v>
      </c>
      <c r="U1248" s="162"/>
      <c r="V1248" s="178"/>
      <c r="W1248" s="39" t="s">
        <v>1525</v>
      </c>
      <c r="X1248" s="39" t="s">
        <v>1526</v>
      </c>
      <c r="Y1248" s="39"/>
      <c r="Z1248" s="39"/>
      <c r="AA1248" s="39"/>
      <c r="AB1248" s="152" t="s">
        <v>3165</v>
      </c>
    </row>
    <row r="1249" spans="1:28" ht="21.75" customHeight="1" x14ac:dyDescent="0.25">
      <c r="A1249" s="162" t="s">
        <v>30</v>
      </c>
      <c r="B1249" s="162" t="s">
        <v>31</v>
      </c>
      <c r="C1249" s="162" t="s">
        <v>1516</v>
      </c>
      <c r="D1249" s="162" t="s">
        <v>268</v>
      </c>
      <c r="E1249" s="162" t="s">
        <v>1266</v>
      </c>
      <c r="F1249" s="174" t="s">
        <v>46</v>
      </c>
      <c r="G1249" s="162" t="s">
        <v>35</v>
      </c>
      <c r="H1249" s="39" t="str">
        <f t="shared" si="216"/>
        <v>6105AK124-6212-MCAL-0002</v>
      </c>
      <c r="I1249" s="39" t="str">
        <f t="shared" si="220"/>
        <v>Q24050972-03-6212-M-CAL-0002</v>
      </c>
      <c r="J1249" s="162"/>
      <c r="K1249" s="39" t="s">
        <v>1517</v>
      </c>
      <c r="L1249" s="162" t="s">
        <v>1524</v>
      </c>
      <c r="M1249" s="162" t="s">
        <v>1425</v>
      </c>
      <c r="N1249" s="33" t="str">
        <f t="shared" si="218"/>
        <v>Power Station 1 - 33kV Interconnect Cable Racks and Ducts between Wartsila and M-Intake SS - Vessel and Structure Design with Stress Analysis Calcs</v>
      </c>
      <c r="O1249" s="175"/>
      <c r="P1249" s="175"/>
      <c r="Q1249" s="33" t="str">
        <f>IFERROR(VLOOKUP(PPE_PH1_CDDL[[#This Row],[RDMC Document Number]],[3]Docs!$B:$F,4,0),"No Placeholder Yet")</f>
        <v>RES - Reserved Placeholder</v>
      </c>
      <c r="R1249" s="33" t="str">
        <f>IFERROR(VLOOKUP(PPE_PH1_CDDL[[#This Row],[RDMC Document Number]],[3]Docs!$B:$F,5,0),"No Placeholder Yet")</f>
        <v>Pending</v>
      </c>
      <c r="S1249" s="137">
        <f t="shared" si="228"/>
        <v>0</v>
      </c>
      <c r="T1249" s="162" t="s">
        <v>1119</v>
      </c>
      <c r="U1249" s="162"/>
      <c r="V1249" s="178"/>
      <c r="W1249" s="162" t="s">
        <v>1525</v>
      </c>
      <c r="X1249" s="39" t="s">
        <v>1526</v>
      </c>
      <c r="Y1249" s="162"/>
      <c r="Z1249" s="162"/>
      <c r="AA1249" s="39"/>
      <c r="AB1249" s="152" t="s">
        <v>3165</v>
      </c>
    </row>
    <row r="1250" spans="1:28" ht="21.75" customHeight="1" x14ac:dyDescent="0.25">
      <c r="A1250" s="162" t="s">
        <v>30</v>
      </c>
      <c r="B1250" s="162" t="s">
        <v>31</v>
      </c>
      <c r="C1250" s="162" t="s">
        <v>1516</v>
      </c>
      <c r="D1250" s="162" t="s">
        <v>1456</v>
      </c>
      <c r="E1250" s="162" t="s">
        <v>1457</v>
      </c>
      <c r="F1250" s="174" t="s">
        <v>34</v>
      </c>
      <c r="G1250" s="162" t="s">
        <v>35</v>
      </c>
      <c r="H1250" s="39" t="str">
        <f t="shared" si="216"/>
        <v>6105AK124-6212-WELE-0001</v>
      </c>
      <c r="I1250" s="39" t="str">
        <f t="shared" si="220"/>
        <v>Q24050972-03-6212-W-ELE-0001</v>
      </c>
      <c r="J1250" s="162"/>
      <c r="K1250" s="162" t="s">
        <v>1517</v>
      </c>
      <c r="L1250" s="162" t="s">
        <v>1521</v>
      </c>
      <c r="M1250" s="162" t="s">
        <v>1458</v>
      </c>
      <c r="N1250" s="33" t="str">
        <f t="shared" si="218"/>
        <v>Power Station 1 - 33kV Interconnect Cables between Wartsila and M-Intake Sub Station - Bulk Earth Works Design and Report</v>
      </c>
      <c r="O1250" s="175"/>
      <c r="P1250" s="175"/>
      <c r="Q1250" s="33" t="str">
        <f>IFERROR(VLOOKUP(PPE_PH1_CDDL[[#This Row],[RDMC Document Number]],[3]Docs!$B:$F,4,0),"No Placeholder Yet")</f>
        <v>RES - Reserved Placeholder</v>
      </c>
      <c r="R1250" s="33" t="str">
        <f>IFERROR(VLOOKUP(PPE_PH1_CDDL[[#This Row],[RDMC Document Number]],[3]Docs!$B:$F,5,0),"No Placeholder Yet")</f>
        <v>Pending</v>
      </c>
      <c r="S1250" s="137">
        <f t="shared" ref="S1250:S1251" si="229">IF(AND(O1250&lt;&gt;"",P1250&lt;&gt;"",R1250="Approved"),100%,
 IF(AND(O1250&lt;&gt;"",P1250&lt;&gt;""),66.67%,
 IF(O1250&lt;&gt;"",33.33%,
 0)))</f>
        <v>0</v>
      </c>
      <c r="T1250" s="162" t="s">
        <v>1119</v>
      </c>
      <c r="U1250" s="162"/>
      <c r="V1250" s="178"/>
      <c r="W1250" s="162" t="s">
        <v>1551</v>
      </c>
      <c r="X1250" s="162" t="s">
        <v>1529</v>
      </c>
      <c r="Y1250" s="162"/>
      <c r="Z1250" s="162"/>
      <c r="AA1250" s="39"/>
      <c r="AB1250" s="152" t="s">
        <v>3165</v>
      </c>
    </row>
    <row r="1251" spans="1:28" ht="21.75" customHeight="1" x14ac:dyDescent="0.25">
      <c r="A1251" s="162" t="s">
        <v>30</v>
      </c>
      <c r="B1251" s="162" t="s">
        <v>31</v>
      </c>
      <c r="C1251" s="162">
        <v>6242</v>
      </c>
      <c r="D1251" s="162" t="s">
        <v>32</v>
      </c>
      <c r="E1251" s="162" t="s">
        <v>700</v>
      </c>
      <c r="F1251" s="174" t="s">
        <v>34</v>
      </c>
      <c r="G1251" s="162" t="s">
        <v>35</v>
      </c>
      <c r="H1251" s="39" t="str">
        <f t="shared" si="216"/>
        <v>6105AK124-6242-BSTD-0001</v>
      </c>
      <c r="I1251" s="39" t="str">
        <f t="shared" si="220"/>
        <v>Q24050972-03-6242-B-STD-0001</v>
      </c>
      <c r="J1251" s="162"/>
      <c r="K1251" s="162" t="s">
        <v>1552</v>
      </c>
      <c r="L1251" s="162" t="s">
        <v>1553</v>
      </c>
      <c r="M1251" s="162" t="s">
        <v>1264</v>
      </c>
      <c r="N1251" s="33" t="str">
        <f t="shared" si="218"/>
        <v>33/220 kV Power Station Substation - 33kV Interconnect Cables between Wartsila and Power Station Substation - System Detailed Engineering Design</v>
      </c>
      <c r="O1251" s="175"/>
      <c r="P1251" s="175"/>
      <c r="Q1251" s="33" t="str">
        <f>IFERROR(VLOOKUP(PPE_PH1_CDDL[[#This Row],[RDMC Document Number]],[3]Docs!$B:$F,4,0),"No Placeholder Yet")</f>
        <v>RES - Reserved Placeholder</v>
      </c>
      <c r="R1251" s="33" t="str">
        <f>IFERROR(VLOOKUP(PPE_PH1_CDDL[[#This Row],[RDMC Document Number]],[3]Docs!$B:$F,5,0),"No Placeholder Yet")</f>
        <v>Pending</v>
      </c>
      <c r="S1251" s="137">
        <f t="shared" si="229"/>
        <v>0</v>
      </c>
      <c r="T1251" s="162" t="s">
        <v>1119</v>
      </c>
      <c r="U1251" s="162"/>
      <c r="V1251" s="178"/>
      <c r="W1251" s="162" t="s">
        <v>1551</v>
      </c>
      <c r="X1251" s="162" t="s">
        <v>1554</v>
      </c>
      <c r="Y1251" s="162"/>
      <c r="Z1251" s="162"/>
      <c r="AA1251" s="39"/>
      <c r="AB1251" s="152" t="s">
        <v>3165</v>
      </c>
    </row>
    <row r="1252" spans="1:28" ht="21.75" customHeight="1" x14ac:dyDescent="0.25">
      <c r="A1252" s="162" t="s">
        <v>30</v>
      </c>
      <c r="B1252" s="162" t="s">
        <v>31</v>
      </c>
      <c r="C1252" s="162">
        <v>6242</v>
      </c>
      <c r="D1252" s="162" t="s">
        <v>32</v>
      </c>
      <c r="E1252" s="162" t="s">
        <v>1170</v>
      </c>
      <c r="F1252" s="174" t="s">
        <v>34</v>
      </c>
      <c r="G1252" s="162" t="s">
        <v>35</v>
      </c>
      <c r="H1252" s="39" t="str">
        <f t="shared" si="216"/>
        <v>6105AK124-6242-BSPC-0001</v>
      </c>
      <c r="I1252" s="39" t="str">
        <f t="shared" si="220"/>
        <v>Q24050972-03-6242-B-SPC-0001</v>
      </c>
      <c r="J1252" s="162"/>
      <c r="K1252" s="162" t="s">
        <v>1552</v>
      </c>
      <c r="L1252" s="162" t="s">
        <v>1553</v>
      </c>
      <c r="M1252" s="162" t="s">
        <v>1265</v>
      </c>
      <c r="N1252" s="33" t="str">
        <f t="shared" si="218"/>
        <v>33/220 kV Power Station Substation - 33kV Interconnect Cables between Wartsila and Power Station Substation - Functional Design Specification</v>
      </c>
      <c r="O1252" s="175"/>
      <c r="P1252" s="175"/>
      <c r="Q1252" s="33" t="str">
        <f>IFERROR(VLOOKUP(PPE_PH1_CDDL[[#This Row],[RDMC Document Number]],[3]Docs!$B:$F,4,0),"No Placeholder Yet")</f>
        <v>RES - Reserved Placeholder</v>
      </c>
      <c r="R1252" s="33" t="str">
        <f>IFERROR(VLOOKUP(PPE_PH1_CDDL[[#This Row],[RDMC Document Number]],[3]Docs!$B:$F,5,0),"No Placeholder Yet")</f>
        <v>Pending</v>
      </c>
      <c r="S1252" s="137">
        <f t="shared" ref="S1252" si="230">IF(AND(O1252&lt;&gt;"",P1252&lt;&gt;"",R1252="Approved"),100%,
 IF(AND(O1252&lt;&gt;"",P1252&lt;&gt;""),66.67%,
 IF(O1252&lt;&gt;"",33.33%,
 0)))</f>
        <v>0</v>
      </c>
      <c r="T1252" s="162" t="s">
        <v>1119</v>
      </c>
      <c r="U1252" s="162"/>
      <c r="V1252" s="178"/>
      <c r="W1252" s="162" t="s">
        <v>1551</v>
      </c>
      <c r="X1252" s="162" t="s">
        <v>1554</v>
      </c>
      <c r="Y1252" s="162"/>
      <c r="Z1252" s="162"/>
      <c r="AA1252" s="39"/>
      <c r="AB1252" s="152" t="s">
        <v>3165</v>
      </c>
    </row>
    <row r="1253" spans="1:28" ht="21.75" customHeight="1" x14ac:dyDescent="0.25">
      <c r="A1253" s="162" t="s">
        <v>30</v>
      </c>
      <c r="B1253" s="162" t="s">
        <v>31</v>
      </c>
      <c r="C1253" s="162">
        <v>6242</v>
      </c>
      <c r="D1253" s="39" t="s">
        <v>1169</v>
      </c>
      <c r="E1253" s="39" t="s">
        <v>1279</v>
      </c>
      <c r="F1253" s="128" t="s">
        <v>34</v>
      </c>
      <c r="G1253" s="162" t="s">
        <v>35</v>
      </c>
      <c r="H1253" s="39" t="str">
        <f t="shared" si="216"/>
        <v>6105AK124-6242-CFND-0001</v>
      </c>
      <c r="I1253" s="39" t="str">
        <f t="shared" si="220"/>
        <v>Q24050972-03-6242-C-FND-0001</v>
      </c>
      <c r="J1253" s="39"/>
      <c r="K1253" s="162" t="s">
        <v>1552</v>
      </c>
      <c r="L1253" s="39" t="s">
        <v>1555</v>
      </c>
      <c r="M1253" s="39" t="s">
        <v>1281</v>
      </c>
      <c r="N1253" s="33" t="str">
        <f t="shared" si="218"/>
        <v>33/220 kV Power Station Substation - Perimeter Fencing for Power Station Substation - Civil Foundation Design</v>
      </c>
      <c r="O1253" s="134"/>
      <c r="P1253" s="134"/>
      <c r="Q1253" s="33" t="str">
        <f>IFERROR(VLOOKUP(PPE_PH1_CDDL[[#This Row],[RDMC Document Number]],[3]Docs!$B:$F,4,0),"No Placeholder Yet")</f>
        <v>RES - Reserved Placeholder</v>
      </c>
      <c r="R1253" s="33" t="str">
        <f>IFERROR(VLOOKUP(PPE_PH1_CDDL[[#This Row],[RDMC Document Number]],[3]Docs!$B:$F,5,0),"No Placeholder Yet")</f>
        <v>Pending</v>
      </c>
      <c r="S1253" s="137">
        <f t="shared" ref="S1253:S1254" si="231">IF(AND(O1253&lt;&gt;"",P1253&lt;&gt;"",R1253="Approved"),100%,
 IF(AND(O1253&lt;&gt;"",P1253&lt;&gt;""),66.67%,
 IF(O1253&lt;&gt;"",33.33%,
 0)))</f>
        <v>0</v>
      </c>
      <c r="T1253" s="162" t="s">
        <v>1119</v>
      </c>
      <c r="U1253" s="162"/>
      <c r="V1253" s="178"/>
      <c r="W1253" s="39" t="s">
        <v>1555</v>
      </c>
      <c r="X1253" s="39" t="s">
        <v>1281</v>
      </c>
      <c r="Y1253" s="39"/>
      <c r="Z1253" s="39"/>
      <c r="AA1253" s="39"/>
      <c r="AB1253" s="152" t="s">
        <v>3165</v>
      </c>
    </row>
    <row r="1254" spans="1:28" ht="21.75" customHeight="1" x14ac:dyDescent="0.25">
      <c r="A1254" s="162" t="s">
        <v>30</v>
      </c>
      <c r="B1254" s="162" t="s">
        <v>31</v>
      </c>
      <c r="C1254" s="162">
        <v>6242</v>
      </c>
      <c r="D1254" s="162" t="s">
        <v>1169</v>
      </c>
      <c r="E1254" s="162" t="s">
        <v>1279</v>
      </c>
      <c r="F1254" s="174" t="s">
        <v>46</v>
      </c>
      <c r="G1254" s="162" t="s">
        <v>35</v>
      </c>
      <c r="H1254" s="39" t="str">
        <f t="shared" si="216"/>
        <v>6105AK124-6242-CFND-0002</v>
      </c>
      <c r="I1254" s="39" t="str">
        <f t="shared" si="220"/>
        <v>Q24050972-03-6242-C-FND-0002</v>
      </c>
      <c r="J1254" s="162"/>
      <c r="K1254" s="162" t="s">
        <v>1552</v>
      </c>
      <c r="L1254" s="162" t="s">
        <v>1556</v>
      </c>
      <c r="M1254" s="162" t="s">
        <v>1281</v>
      </c>
      <c r="N1254" s="33" t="str">
        <f t="shared" si="218"/>
        <v>33/220 kV Power Station Substation - Oil Collection Sump from Bunds for Power Station Substation - Civil Foundation Design</v>
      </c>
      <c r="O1254" s="175"/>
      <c r="P1254" s="175"/>
      <c r="Q1254" s="33" t="str">
        <f>IFERROR(VLOOKUP(PPE_PH1_CDDL[[#This Row],[RDMC Document Number]],[3]Docs!$B:$F,4,0),"No Placeholder Yet")</f>
        <v>RES - Reserved Placeholder</v>
      </c>
      <c r="R1254" s="33" t="str">
        <f>IFERROR(VLOOKUP(PPE_PH1_CDDL[[#This Row],[RDMC Document Number]],[3]Docs!$B:$F,5,0),"No Placeholder Yet")</f>
        <v>Pending</v>
      </c>
      <c r="S1254" s="137">
        <f t="shared" si="231"/>
        <v>0</v>
      </c>
      <c r="T1254" s="162" t="s">
        <v>1119</v>
      </c>
      <c r="U1254" s="162"/>
      <c r="V1254" s="178"/>
      <c r="W1254" s="162" t="s">
        <v>1557</v>
      </c>
      <c r="X1254" s="162" t="s">
        <v>1558</v>
      </c>
      <c r="Y1254" s="162"/>
      <c r="Z1254" s="162"/>
      <c r="AA1254" s="39"/>
      <c r="AB1254" s="152" t="s">
        <v>3165</v>
      </c>
    </row>
    <row r="1255" spans="1:28" ht="21.75" customHeight="1" x14ac:dyDescent="0.25">
      <c r="A1255" s="162" t="s">
        <v>30</v>
      </c>
      <c r="B1255" s="162" t="s">
        <v>31</v>
      </c>
      <c r="C1255" s="162">
        <v>6242</v>
      </c>
      <c r="D1255" s="39" t="s">
        <v>1169</v>
      </c>
      <c r="E1255" s="39" t="s">
        <v>250</v>
      </c>
      <c r="F1255" s="128" t="s">
        <v>34</v>
      </c>
      <c r="G1255" s="162" t="s">
        <v>35</v>
      </c>
      <c r="H1255" s="39" t="str">
        <f t="shared" si="216"/>
        <v>6105AK124-6242-CGAD-0001</v>
      </c>
      <c r="I1255" s="39" t="str">
        <f t="shared" si="220"/>
        <v>Q24050972-03-6242-C-GAD-0001</v>
      </c>
      <c r="J1255" s="39"/>
      <c r="K1255" s="162" t="s">
        <v>1552</v>
      </c>
      <c r="L1255" s="39" t="s">
        <v>1553</v>
      </c>
      <c r="M1255" s="39" t="s">
        <v>1290</v>
      </c>
      <c r="N1255" s="33" t="str">
        <f t="shared" si="218"/>
        <v>33/220 kV Power Station Substation - 33kV Interconnect Cables between Wartsila and Power Station Substation - Cables, OHL and Fibre Route GA</v>
      </c>
      <c r="O1255" s="134"/>
      <c r="P1255" s="134"/>
      <c r="Q1255" s="33" t="str">
        <f>IFERROR(VLOOKUP(PPE_PH1_CDDL[[#This Row],[RDMC Document Number]],[3]Docs!$B:$F,4,0),"No Placeholder Yet")</f>
        <v>RES - Reserved Placeholder</v>
      </c>
      <c r="R1255" s="33" t="str">
        <f>IFERROR(VLOOKUP(PPE_PH1_CDDL[[#This Row],[RDMC Document Number]],[3]Docs!$B:$F,5,0),"No Placeholder Yet")</f>
        <v>Pending</v>
      </c>
      <c r="S1255" s="137">
        <f t="shared" ref="S1255:S1270" si="232">IF(AND(O1255&lt;&gt;"",P1255&lt;&gt;"",R1255="Approved"),100%,
 IF(AND(O1255&lt;&gt;"",P1255&lt;&gt;""),66.67%,
 IF(O1255&lt;&gt;"",33.33%,
 0)))</f>
        <v>0</v>
      </c>
      <c r="T1255" s="162" t="s">
        <v>1119</v>
      </c>
      <c r="U1255" s="162"/>
      <c r="V1255" s="178"/>
      <c r="W1255" s="39" t="s">
        <v>1510</v>
      </c>
      <c r="X1255" s="39" t="s">
        <v>1554</v>
      </c>
      <c r="Y1255" s="39"/>
      <c r="Z1255" s="39"/>
      <c r="AA1255" s="39"/>
      <c r="AB1255" s="152" t="s">
        <v>3165</v>
      </c>
    </row>
    <row r="1256" spans="1:28" ht="21.75" customHeight="1" x14ac:dyDescent="0.25">
      <c r="A1256" s="162" t="s">
        <v>30</v>
      </c>
      <c r="B1256" s="162" t="s">
        <v>31</v>
      </c>
      <c r="C1256" s="162">
        <v>6242</v>
      </c>
      <c r="D1256" s="39" t="s">
        <v>1169</v>
      </c>
      <c r="E1256" s="39" t="s">
        <v>250</v>
      </c>
      <c r="F1256" s="128" t="s">
        <v>46</v>
      </c>
      <c r="G1256" s="162" t="s">
        <v>35</v>
      </c>
      <c r="H1256" s="39" t="str">
        <f t="shared" si="216"/>
        <v>6105AK124-6242-CGAD-0002</v>
      </c>
      <c r="I1256" s="39" t="str">
        <f t="shared" si="220"/>
        <v>Q24050972-03-6242-C-GAD-0002</v>
      </c>
      <c r="J1256" s="39"/>
      <c r="K1256" s="162" t="s">
        <v>1552</v>
      </c>
      <c r="L1256" s="39" t="s">
        <v>1553</v>
      </c>
      <c r="M1256" s="39" t="s">
        <v>1293</v>
      </c>
      <c r="N1256" s="33" t="str">
        <f t="shared" si="218"/>
        <v>33/220 kV Power Station Substation - 33kV Interconnect Cables between Wartsila and Power Station Substation - Terrace Equipment GA</v>
      </c>
      <c r="O1256" s="134"/>
      <c r="P1256" s="134"/>
      <c r="Q1256" s="33" t="str">
        <f>IFERROR(VLOOKUP(PPE_PH1_CDDL[[#This Row],[RDMC Document Number]],[3]Docs!$B:$F,4,0),"No Placeholder Yet")</f>
        <v>RES - Reserved Placeholder</v>
      </c>
      <c r="R1256" s="33" t="str">
        <f>IFERROR(VLOOKUP(PPE_PH1_CDDL[[#This Row],[RDMC Document Number]],[3]Docs!$B:$F,5,0),"No Placeholder Yet")</f>
        <v>Pending</v>
      </c>
      <c r="S1256" s="137">
        <f t="shared" si="232"/>
        <v>0</v>
      </c>
      <c r="T1256" s="162" t="s">
        <v>1119</v>
      </c>
      <c r="U1256" s="162"/>
      <c r="V1256" s="178"/>
      <c r="W1256" s="39" t="s">
        <v>1510</v>
      </c>
      <c r="X1256" s="39" t="s">
        <v>1554</v>
      </c>
      <c r="Y1256" s="39"/>
      <c r="Z1256" s="39"/>
      <c r="AA1256" s="39"/>
      <c r="AB1256" s="152" t="s">
        <v>3165</v>
      </c>
    </row>
    <row r="1257" spans="1:28" ht="21.75" customHeight="1" x14ac:dyDescent="0.25">
      <c r="A1257" s="162" t="s">
        <v>30</v>
      </c>
      <c r="B1257" s="162" t="s">
        <v>31</v>
      </c>
      <c r="C1257" s="162">
        <v>6242</v>
      </c>
      <c r="D1257" s="39" t="s">
        <v>1169</v>
      </c>
      <c r="E1257" s="39" t="s">
        <v>250</v>
      </c>
      <c r="F1257" s="128" t="s">
        <v>48</v>
      </c>
      <c r="G1257" s="162" t="s">
        <v>35</v>
      </c>
      <c r="H1257" s="39" t="str">
        <f t="shared" ref="H1257:H1320" si="233">A1257&amp;B1257&amp;"-"&amp;C1257&amp;"-"&amp;D1257&amp;E1257&amp;"-"&amp;F1257</f>
        <v>6105AK124-6242-CGAD-0003</v>
      </c>
      <c r="I1257" s="39" t="str">
        <f t="shared" si="220"/>
        <v>Q24050972-03-6242-C-GAD-0003</v>
      </c>
      <c r="J1257" s="39"/>
      <c r="K1257" s="162" t="s">
        <v>1552</v>
      </c>
      <c r="L1257" s="39" t="s">
        <v>1553</v>
      </c>
      <c r="M1257" s="39" t="s">
        <v>1296</v>
      </c>
      <c r="N1257" s="33" t="str">
        <f t="shared" si="218"/>
        <v>33/220 kV Power Station Substation - 33kV Interconnect Cables between Wartsila and Power Station Substation - Laydown Areas and Temp Buildings GA</v>
      </c>
      <c r="O1257" s="134"/>
      <c r="P1257" s="134"/>
      <c r="Q1257" s="33" t="str">
        <f>IFERROR(VLOOKUP(PPE_PH1_CDDL[[#This Row],[RDMC Document Number]],[3]Docs!$B:$F,4,0),"No Placeholder Yet")</f>
        <v>RES - Reserved Placeholder</v>
      </c>
      <c r="R1257" s="33" t="str">
        <f>IFERROR(VLOOKUP(PPE_PH1_CDDL[[#This Row],[RDMC Document Number]],[3]Docs!$B:$F,5,0),"No Placeholder Yet")</f>
        <v>Pending</v>
      </c>
      <c r="S1257" s="137">
        <f t="shared" si="232"/>
        <v>0</v>
      </c>
      <c r="T1257" s="162" t="s">
        <v>1119</v>
      </c>
      <c r="U1257" s="162"/>
      <c r="V1257" s="178"/>
      <c r="W1257" s="39" t="s">
        <v>1510</v>
      </c>
      <c r="X1257" s="39" t="s">
        <v>1554</v>
      </c>
      <c r="Y1257" s="39"/>
      <c r="Z1257" s="39"/>
      <c r="AA1257" s="39"/>
      <c r="AB1257" s="152" t="s">
        <v>3165</v>
      </c>
    </row>
    <row r="1258" spans="1:28" ht="21.75" customHeight="1" x14ac:dyDescent="0.25">
      <c r="A1258" s="162" t="s">
        <v>30</v>
      </c>
      <c r="B1258" s="162" t="s">
        <v>31</v>
      </c>
      <c r="C1258" s="162">
        <v>6242</v>
      </c>
      <c r="D1258" s="39" t="s">
        <v>1169</v>
      </c>
      <c r="E1258" s="39" t="s">
        <v>250</v>
      </c>
      <c r="F1258" s="128" t="s">
        <v>50</v>
      </c>
      <c r="G1258" s="162" t="s">
        <v>35</v>
      </c>
      <c r="H1258" s="39" t="str">
        <f t="shared" si="233"/>
        <v>6105AK124-6242-CGAD-0004</v>
      </c>
      <c r="I1258" s="39" t="str">
        <f t="shared" si="220"/>
        <v>Q24050972-03-6242-C-GAD-0004</v>
      </c>
      <c r="J1258" s="39"/>
      <c r="K1258" s="162" t="s">
        <v>1552</v>
      </c>
      <c r="L1258" s="39" t="s">
        <v>1559</v>
      </c>
      <c r="M1258" s="39" t="s">
        <v>1288</v>
      </c>
      <c r="N1258" s="33" t="str">
        <f t="shared" si="218"/>
        <v>33/220 kV Power Station Substation - Terrace, Roads and Access-ways for Power Station Substation - Buildings and Structures GA</v>
      </c>
      <c r="O1258" s="134"/>
      <c r="P1258" s="134"/>
      <c r="Q1258" s="33" t="str">
        <f>IFERROR(VLOOKUP(PPE_PH1_CDDL[[#This Row],[RDMC Document Number]],[3]Docs!$B:$F,4,0),"No Placeholder Yet")</f>
        <v>RES - Reserved Placeholder</v>
      </c>
      <c r="R1258" s="33" t="str">
        <f>IFERROR(VLOOKUP(PPE_PH1_CDDL[[#This Row],[RDMC Document Number]],[3]Docs!$B:$F,5,0),"No Placeholder Yet")</f>
        <v>Pending</v>
      </c>
      <c r="S1258" s="137">
        <f t="shared" si="232"/>
        <v>0</v>
      </c>
      <c r="T1258" s="162" t="s">
        <v>1119</v>
      </c>
      <c r="U1258" s="162"/>
      <c r="V1258" s="178"/>
      <c r="W1258" s="39" t="s">
        <v>1515</v>
      </c>
      <c r="X1258" s="39" t="s">
        <v>1558</v>
      </c>
      <c r="Y1258" s="39"/>
      <c r="Z1258" s="39"/>
      <c r="AA1258" s="39"/>
      <c r="AB1258" s="152" t="s">
        <v>3165</v>
      </c>
    </row>
    <row r="1259" spans="1:28" ht="21.75" customHeight="1" x14ac:dyDescent="0.25">
      <c r="A1259" s="162" t="s">
        <v>30</v>
      </c>
      <c r="B1259" s="162" t="s">
        <v>31</v>
      </c>
      <c r="C1259" s="162">
        <v>6242</v>
      </c>
      <c r="D1259" s="39" t="s">
        <v>1169</v>
      </c>
      <c r="E1259" s="39" t="s">
        <v>250</v>
      </c>
      <c r="F1259" s="128" t="s">
        <v>101</v>
      </c>
      <c r="G1259" s="162" t="s">
        <v>35</v>
      </c>
      <c r="H1259" s="39" t="str">
        <f t="shared" si="233"/>
        <v>6105AK124-6242-CGAD-0005</v>
      </c>
      <c r="I1259" s="39" t="str">
        <f t="shared" si="220"/>
        <v>Q24050972-03-6242-C-GAD-0005</v>
      </c>
      <c r="J1259" s="39"/>
      <c r="K1259" s="162" t="s">
        <v>1552</v>
      </c>
      <c r="L1259" s="39" t="s">
        <v>1559</v>
      </c>
      <c r="M1259" s="39" t="s">
        <v>1290</v>
      </c>
      <c r="N1259" s="33" t="str">
        <f t="shared" ref="N1259:N1322" si="234">K1259&amp;" - "&amp;L1259&amp;" - "&amp;M1259</f>
        <v>33/220 kV Power Station Substation - Terrace, Roads and Access-ways for Power Station Substation - Cables, OHL and Fibre Route GA</v>
      </c>
      <c r="O1259" s="134"/>
      <c r="P1259" s="134"/>
      <c r="Q1259" s="33" t="str">
        <f>IFERROR(VLOOKUP(PPE_PH1_CDDL[[#This Row],[RDMC Document Number]],[3]Docs!$B:$F,4,0),"No Placeholder Yet")</f>
        <v>RES - Reserved Placeholder</v>
      </c>
      <c r="R1259" s="33" t="str">
        <f>IFERROR(VLOOKUP(PPE_PH1_CDDL[[#This Row],[RDMC Document Number]],[3]Docs!$B:$F,5,0),"No Placeholder Yet")</f>
        <v>Pending</v>
      </c>
      <c r="S1259" s="137">
        <f t="shared" si="232"/>
        <v>0</v>
      </c>
      <c r="T1259" s="162" t="s">
        <v>1119</v>
      </c>
      <c r="U1259" s="162"/>
      <c r="V1259" s="178"/>
      <c r="W1259" s="39" t="s">
        <v>1515</v>
      </c>
      <c r="X1259" s="39" t="s">
        <v>1558</v>
      </c>
      <c r="Y1259" s="39"/>
      <c r="Z1259" s="39"/>
      <c r="AA1259" s="39"/>
      <c r="AB1259" s="152" t="s">
        <v>3165</v>
      </c>
    </row>
    <row r="1260" spans="1:28" ht="21.75" customHeight="1" x14ac:dyDescent="0.25">
      <c r="A1260" s="162" t="s">
        <v>30</v>
      </c>
      <c r="B1260" s="162" t="s">
        <v>31</v>
      </c>
      <c r="C1260" s="162">
        <v>6242</v>
      </c>
      <c r="D1260" s="39" t="s">
        <v>1169</v>
      </c>
      <c r="E1260" s="39" t="s">
        <v>250</v>
      </c>
      <c r="F1260" s="128" t="s">
        <v>161</v>
      </c>
      <c r="G1260" s="162" t="s">
        <v>35</v>
      </c>
      <c r="H1260" s="39" t="str">
        <f t="shared" si="233"/>
        <v>6105AK124-6242-CGAD-0006</v>
      </c>
      <c r="I1260" s="39" t="str">
        <f t="shared" si="220"/>
        <v>Q24050972-03-6242-C-GAD-0006</v>
      </c>
      <c r="J1260" s="39"/>
      <c r="K1260" s="162" t="s">
        <v>1552</v>
      </c>
      <c r="L1260" s="39" t="s">
        <v>1559</v>
      </c>
      <c r="M1260" s="39" t="s">
        <v>1292</v>
      </c>
      <c r="N1260" s="33" t="str">
        <f t="shared" si="234"/>
        <v xml:space="preserve">33/220 kV Power Station Substation - Terrace, Roads and Access-ways for Power Station Substation - Key Emergency Points and Equipment </v>
      </c>
      <c r="O1260" s="134"/>
      <c r="P1260" s="134"/>
      <c r="Q1260" s="33" t="str">
        <f>IFERROR(VLOOKUP(PPE_PH1_CDDL[[#This Row],[RDMC Document Number]],[3]Docs!$B:$F,4,0),"No Placeholder Yet")</f>
        <v>RES - Reserved Placeholder</v>
      </c>
      <c r="R1260" s="33" t="str">
        <f>IFERROR(VLOOKUP(PPE_PH1_CDDL[[#This Row],[RDMC Document Number]],[3]Docs!$B:$F,5,0),"No Placeholder Yet")</f>
        <v>Pending</v>
      </c>
      <c r="S1260" s="137">
        <f t="shared" si="232"/>
        <v>0</v>
      </c>
      <c r="T1260" s="162" t="s">
        <v>1119</v>
      </c>
      <c r="U1260" s="162"/>
      <c r="V1260" s="178"/>
      <c r="W1260" s="39" t="s">
        <v>1515</v>
      </c>
      <c r="X1260" s="39" t="s">
        <v>1558</v>
      </c>
      <c r="Y1260" s="39"/>
      <c r="Z1260" s="39"/>
      <c r="AA1260" s="39"/>
      <c r="AB1260" s="152" t="s">
        <v>3165</v>
      </c>
    </row>
    <row r="1261" spans="1:28" ht="21.75" customHeight="1" x14ac:dyDescent="0.25">
      <c r="A1261" s="162" t="s">
        <v>30</v>
      </c>
      <c r="B1261" s="162" t="s">
        <v>31</v>
      </c>
      <c r="C1261" s="162">
        <v>6242</v>
      </c>
      <c r="D1261" s="39" t="s">
        <v>1169</v>
      </c>
      <c r="E1261" s="39" t="s">
        <v>250</v>
      </c>
      <c r="F1261" s="128" t="s">
        <v>170</v>
      </c>
      <c r="G1261" s="162" t="s">
        <v>35</v>
      </c>
      <c r="H1261" s="39" t="str">
        <f t="shared" si="233"/>
        <v>6105AK124-6242-CGAD-0007</v>
      </c>
      <c r="I1261" s="39" t="str">
        <f t="shared" si="220"/>
        <v>Q24050972-03-6242-C-GAD-0007</v>
      </c>
      <c r="J1261" s="39"/>
      <c r="K1261" s="162" t="s">
        <v>1552</v>
      </c>
      <c r="L1261" s="39" t="s">
        <v>1559</v>
      </c>
      <c r="M1261" s="39" t="s">
        <v>1293</v>
      </c>
      <c r="N1261" s="33" t="str">
        <f t="shared" si="234"/>
        <v>33/220 kV Power Station Substation - Terrace, Roads and Access-ways for Power Station Substation - Terrace Equipment GA</v>
      </c>
      <c r="O1261" s="134"/>
      <c r="P1261" s="134"/>
      <c r="Q1261" s="33" t="str">
        <f>IFERROR(VLOOKUP(PPE_PH1_CDDL[[#This Row],[RDMC Document Number]],[3]Docs!$B:$F,4,0),"No Placeholder Yet")</f>
        <v>RES - Reserved Placeholder</v>
      </c>
      <c r="R1261" s="33" t="str">
        <f>IFERROR(VLOOKUP(PPE_PH1_CDDL[[#This Row],[RDMC Document Number]],[3]Docs!$B:$F,5,0),"No Placeholder Yet")</f>
        <v>Pending</v>
      </c>
      <c r="S1261" s="137">
        <f t="shared" si="232"/>
        <v>0</v>
      </c>
      <c r="T1261" s="162" t="s">
        <v>1119</v>
      </c>
      <c r="U1261" s="162"/>
      <c r="V1261" s="178"/>
      <c r="W1261" s="39" t="s">
        <v>1515</v>
      </c>
      <c r="X1261" s="39" t="s">
        <v>1558</v>
      </c>
      <c r="Y1261" s="39"/>
      <c r="Z1261" s="39"/>
      <c r="AA1261" s="39"/>
      <c r="AB1261" s="152" t="s">
        <v>3165</v>
      </c>
    </row>
    <row r="1262" spans="1:28" ht="21.75" customHeight="1" x14ac:dyDescent="0.25">
      <c r="A1262" s="162" t="s">
        <v>30</v>
      </c>
      <c r="B1262" s="162" t="s">
        <v>31</v>
      </c>
      <c r="C1262" s="162">
        <v>6242</v>
      </c>
      <c r="D1262" s="39" t="s">
        <v>1169</v>
      </c>
      <c r="E1262" s="39" t="s">
        <v>250</v>
      </c>
      <c r="F1262" s="128" t="s">
        <v>108</v>
      </c>
      <c r="G1262" s="162" t="s">
        <v>35</v>
      </c>
      <c r="H1262" s="39" t="str">
        <f t="shared" si="233"/>
        <v>6105AK124-6242-CGAD-0008</v>
      </c>
      <c r="I1262" s="39" t="str">
        <f t="shared" si="220"/>
        <v>Q24050972-03-6242-C-GAD-0008</v>
      </c>
      <c r="J1262" s="39"/>
      <c r="K1262" s="162" t="s">
        <v>1552</v>
      </c>
      <c r="L1262" s="39" t="s">
        <v>1559</v>
      </c>
      <c r="M1262" s="39" t="s">
        <v>1294</v>
      </c>
      <c r="N1262" s="33" t="str">
        <f t="shared" si="234"/>
        <v>33/220 kV Power Station Substation - Terrace, Roads and Access-ways for Power Station Substation - Disposal Areas General Arrangement</v>
      </c>
      <c r="O1262" s="134"/>
      <c r="P1262" s="134"/>
      <c r="Q1262" s="33" t="str">
        <f>IFERROR(VLOOKUP(PPE_PH1_CDDL[[#This Row],[RDMC Document Number]],[3]Docs!$B:$F,4,0),"No Placeholder Yet")</f>
        <v>RES - Reserved Placeholder</v>
      </c>
      <c r="R1262" s="33" t="str">
        <f>IFERROR(VLOOKUP(PPE_PH1_CDDL[[#This Row],[RDMC Document Number]],[3]Docs!$B:$F,5,0),"No Placeholder Yet")</f>
        <v>Pending</v>
      </c>
      <c r="S1262" s="137">
        <f t="shared" si="232"/>
        <v>0</v>
      </c>
      <c r="T1262" s="162" t="s">
        <v>1119</v>
      </c>
      <c r="U1262" s="162"/>
      <c r="V1262" s="178"/>
      <c r="W1262" s="39" t="s">
        <v>1515</v>
      </c>
      <c r="X1262" s="39" t="s">
        <v>1558</v>
      </c>
      <c r="Y1262" s="39"/>
      <c r="Z1262" s="39"/>
      <c r="AA1262" s="39"/>
      <c r="AB1262" s="152" t="s">
        <v>3165</v>
      </c>
    </row>
    <row r="1263" spans="1:28" ht="21.75" customHeight="1" x14ac:dyDescent="0.25">
      <c r="A1263" s="162" t="s">
        <v>30</v>
      </c>
      <c r="B1263" s="162" t="s">
        <v>31</v>
      </c>
      <c r="C1263" s="162">
        <v>6242</v>
      </c>
      <c r="D1263" s="39" t="s">
        <v>1169</v>
      </c>
      <c r="E1263" s="39" t="s">
        <v>250</v>
      </c>
      <c r="F1263" s="128" t="s">
        <v>173</v>
      </c>
      <c r="G1263" s="162" t="s">
        <v>35</v>
      </c>
      <c r="H1263" s="39" t="str">
        <f t="shared" si="233"/>
        <v>6105AK124-6242-CGAD-0009</v>
      </c>
      <c r="I1263" s="39" t="str">
        <f t="shared" si="220"/>
        <v>Q24050972-03-6242-C-GAD-0009</v>
      </c>
      <c r="J1263" s="39"/>
      <c r="K1263" s="162" t="s">
        <v>1552</v>
      </c>
      <c r="L1263" s="39" t="s">
        <v>1559</v>
      </c>
      <c r="M1263" s="39" t="s">
        <v>1296</v>
      </c>
      <c r="N1263" s="33" t="str">
        <f t="shared" si="234"/>
        <v>33/220 kV Power Station Substation - Terrace, Roads and Access-ways for Power Station Substation - Laydown Areas and Temp Buildings GA</v>
      </c>
      <c r="O1263" s="134"/>
      <c r="P1263" s="134"/>
      <c r="Q1263" s="33" t="str">
        <f>IFERROR(VLOOKUP(PPE_PH1_CDDL[[#This Row],[RDMC Document Number]],[3]Docs!$B:$F,4,0),"No Placeholder Yet")</f>
        <v>RES - Reserved Placeholder</v>
      </c>
      <c r="R1263" s="33" t="str">
        <f>IFERROR(VLOOKUP(PPE_PH1_CDDL[[#This Row],[RDMC Document Number]],[3]Docs!$B:$F,5,0),"No Placeholder Yet")</f>
        <v>Pending</v>
      </c>
      <c r="S1263" s="137">
        <f t="shared" si="232"/>
        <v>0</v>
      </c>
      <c r="T1263" s="162" t="s">
        <v>1119</v>
      </c>
      <c r="U1263" s="162"/>
      <c r="V1263" s="178"/>
      <c r="W1263" s="39" t="s">
        <v>1515</v>
      </c>
      <c r="X1263" s="39" t="s">
        <v>1558</v>
      </c>
      <c r="Y1263" s="39"/>
      <c r="Z1263" s="39"/>
      <c r="AA1263" s="39"/>
      <c r="AB1263" s="152" t="s">
        <v>3165</v>
      </c>
    </row>
    <row r="1264" spans="1:28" ht="21.75" customHeight="1" x14ac:dyDescent="0.25">
      <c r="A1264" s="162" t="s">
        <v>30</v>
      </c>
      <c r="B1264" s="162" t="s">
        <v>31</v>
      </c>
      <c r="C1264" s="162">
        <v>6242</v>
      </c>
      <c r="D1264" s="39" t="s">
        <v>1169</v>
      </c>
      <c r="E1264" s="39" t="s">
        <v>250</v>
      </c>
      <c r="F1264" s="128" t="s">
        <v>184</v>
      </c>
      <c r="G1264" s="162" t="s">
        <v>35</v>
      </c>
      <c r="H1264" s="39" t="str">
        <f t="shared" si="233"/>
        <v>6105AK124-6242-CGAD-0010</v>
      </c>
      <c r="I1264" s="39" t="str">
        <f t="shared" si="220"/>
        <v>Q24050972-03-6242-C-GAD-0010</v>
      </c>
      <c r="J1264" s="39"/>
      <c r="K1264" s="162" t="s">
        <v>1552</v>
      </c>
      <c r="L1264" s="39" t="s">
        <v>1559</v>
      </c>
      <c r="M1264" s="39" t="s">
        <v>1298</v>
      </c>
      <c r="N1264" s="33" t="str">
        <f t="shared" si="234"/>
        <v>33/220 kV Power Station Substation - Terrace, Roads and Access-ways for Power Station Substation - Stormwater and Effluent System Design</v>
      </c>
      <c r="O1264" s="134"/>
      <c r="P1264" s="134"/>
      <c r="Q1264" s="33" t="str">
        <f>IFERROR(VLOOKUP(PPE_PH1_CDDL[[#This Row],[RDMC Document Number]],[3]Docs!$B:$F,4,0),"No Placeholder Yet")</f>
        <v>RES - Reserved Placeholder</v>
      </c>
      <c r="R1264" s="33" t="str">
        <f>IFERROR(VLOOKUP(PPE_PH1_CDDL[[#This Row],[RDMC Document Number]],[3]Docs!$B:$F,5,0),"No Placeholder Yet")</f>
        <v>Pending</v>
      </c>
      <c r="S1264" s="137">
        <f t="shared" si="232"/>
        <v>0</v>
      </c>
      <c r="T1264" s="162" t="s">
        <v>1119</v>
      </c>
      <c r="U1264" s="162"/>
      <c r="V1264" s="178"/>
      <c r="W1264" s="39" t="s">
        <v>1515</v>
      </c>
      <c r="X1264" s="39" t="s">
        <v>1558</v>
      </c>
      <c r="Y1264" s="39"/>
      <c r="Z1264" s="39"/>
      <c r="AA1264" s="39"/>
      <c r="AB1264" s="152" t="s">
        <v>3165</v>
      </c>
    </row>
    <row r="1265" spans="1:28" ht="21.75" customHeight="1" x14ac:dyDescent="0.25">
      <c r="A1265" s="162" t="s">
        <v>30</v>
      </c>
      <c r="B1265" s="162" t="s">
        <v>31</v>
      </c>
      <c r="C1265" s="162">
        <v>6242</v>
      </c>
      <c r="D1265" s="39" t="s">
        <v>1169</v>
      </c>
      <c r="E1265" s="39" t="s">
        <v>250</v>
      </c>
      <c r="F1265" s="128" t="s">
        <v>187</v>
      </c>
      <c r="G1265" s="162" t="s">
        <v>35</v>
      </c>
      <c r="H1265" s="39" t="str">
        <f t="shared" si="233"/>
        <v>6105AK124-6242-CGAD-0011</v>
      </c>
      <c r="I1265" s="39" t="str">
        <f t="shared" si="220"/>
        <v>Q24050972-03-6242-C-GAD-0011</v>
      </c>
      <c r="J1265" s="39"/>
      <c r="K1265" s="162" t="s">
        <v>1552</v>
      </c>
      <c r="L1265" s="39" t="s">
        <v>1559</v>
      </c>
      <c r="M1265" s="39" t="s">
        <v>1300</v>
      </c>
      <c r="N1265" s="33" t="str">
        <f t="shared" si="234"/>
        <v>33/220 kV Power Station Substation - Terrace, Roads and Access-ways for Power Station Substation - Lighting Design and Layout GA</v>
      </c>
      <c r="O1265" s="134"/>
      <c r="P1265" s="134"/>
      <c r="Q1265" s="33" t="str">
        <f>IFERROR(VLOOKUP(PPE_PH1_CDDL[[#This Row],[RDMC Document Number]],[3]Docs!$B:$F,4,0),"No Placeholder Yet")</f>
        <v>RES - Reserved Placeholder</v>
      </c>
      <c r="R1265" s="33" t="str">
        <f>IFERROR(VLOOKUP(PPE_PH1_CDDL[[#This Row],[RDMC Document Number]],[3]Docs!$B:$F,5,0),"No Placeholder Yet")</f>
        <v>Pending</v>
      </c>
      <c r="S1265" s="137">
        <f t="shared" si="232"/>
        <v>0</v>
      </c>
      <c r="T1265" s="162" t="s">
        <v>1119</v>
      </c>
      <c r="U1265" s="162"/>
      <c r="V1265" s="178"/>
      <c r="W1265" s="39" t="s">
        <v>1515</v>
      </c>
      <c r="X1265" s="39" t="s">
        <v>1558</v>
      </c>
      <c r="Y1265" s="39"/>
      <c r="Z1265" s="39"/>
      <c r="AA1265" s="39"/>
      <c r="AB1265" s="152" t="s">
        <v>3165</v>
      </c>
    </row>
    <row r="1266" spans="1:28" ht="21.75" customHeight="1" x14ac:dyDescent="0.25">
      <c r="A1266" s="162" t="s">
        <v>30</v>
      </c>
      <c r="B1266" s="162" t="s">
        <v>31</v>
      </c>
      <c r="C1266" s="162">
        <v>6242</v>
      </c>
      <c r="D1266" s="39" t="s">
        <v>1169</v>
      </c>
      <c r="E1266" s="39" t="s">
        <v>250</v>
      </c>
      <c r="F1266" s="128" t="s">
        <v>213</v>
      </c>
      <c r="G1266" s="162" t="s">
        <v>35</v>
      </c>
      <c r="H1266" s="39" t="str">
        <f t="shared" si="233"/>
        <v>6105AK124-6242-CGAD-0012</v>
      </c>
      <c r="I1266" s="39" t="str">
        <f t="shared" si="220"/>
        <v>Q24050972-03-6242-C-GAD-0012</v>
      </c>
      <c r="J1266" s="39"/>
      <c r="K1266" s="162" t="s">
        <v>1552</v>
      </c>
      <c r="L1266" s="39" t="s">
        <v>1559</v>
      </c>
      <c r="M1266" s="39" t="s">
        <v>1303</v>
      </c>
      <c r="N1266" s="33" t="str">
        <f t="shared" si="234"/>
        <v>33/220 kV Power Station Substation - Terrace, Roads and Access-ways for Power Station Substation - Roads, Pathways, Offloading Areas and Fences GA</v>
      </c>
      <c r="O1266" s="134"/>
      <c r="P1266" s="134"/>
      <c r="Q1266" s="33" t="str">
        <f>IFERROR(VLOOKUP(PPE_PH1_CDDL[[#This Row],[RDMC Document Number]],[3]Docs!$B:$F,4,0),"No Placeholder Yet")</f>
        <v>RES - Reserved Placeholder</v>
      </c>
      <c r="R1266" s="33" t="str">
        <f>IFERROR(VLOOKUP(PPE_PH1_CDDL[[#This Row],[RDMC Document Number]],[3]Docs!$B:$F,5,0),"No Placeholder Yet")</f>
        <v>Pending</v>
      </c>
      <c r="S1266" s="137">
        <f t="shared" si="232"/>
        <v>0</v>
      </c>
      <c r="T1266" s="162" t="s">
        <v>1119</v>
      </c>
      <c r="U1266" s="162"/>
      <c r="V1266" s="178"/>
      <c r="W1266" s="39" t="s">
        <v>1515</v>
      </c>
      <c r="X1266" s="39" t="s">
        <v>1558</v>
      </c>
      <c r="Y1266" s="39"/>
      <c r="Z1266" s="39"/>
      <c r="AA1266" s="39"/>
      <c r="AB1266" s="152" t="s">
        <v>3165</v>
      </c>
    </row>
    <row r="1267" spans="1:28" ht="21.75" customHeight="1" x14ac:dyDescent="0.25">
      <c r="A1267" s="162" t="s">
        <v>30</v>
      </c>
      <c r="B1267" s="162" t="s">
        <v>31</v>
      </c>
      <c r="C1267" s="162">
        <v>6242</v>
      </c>
      <c r="D1267" s="39" t="s">
        <v>1169</v>
      </c>
      <c r="E1267" s="39" t="s">
        <v>250</v>
      </c>
      <c r="F1267" s="128" t="s">
        <v>215</v>
      </c>
      <c r="G1267" s="162" t="s">
        <v>35</v>
      </c>
      <c r="H1267" s="39" t="str">
        <f t="shared" si="233"/>
        <v>6105AK124-6242-CGAD-0013</v>
      </c>
      <c r="I1267" s="39" t="str">
        <f t="shared" si="220"/>
        <v>Q24050972-03-6242-C-GAD-0013</v>
      </c>
      <c r="J1267" s="39"/>
      <c r="K1267" s="162" t="s">
        <v>1552</v>
      </c>
      <c r="L1267" s="39" t="s">
        <v>1555</v>
      </c>
      <c r="M1267" s="39" t="s">
        <v>1303</v>
      </c>
      <c r="N1267" s="33" t="str">
        <f t="shared" si="234"/>
        <v>33/220 kV Power Station Substation - Perimeter Fencing for Power Station Substation - Roads, Pathways, Offloading Areas and Fences GA</v>
      </c>
      <c r="O1267" s="134"/>
      <c r="P1267" s="134"/>
      <c r="Q1267" s="33" t="str">
        <f>IFERROR(VLOOKUP(PPE_PH1_CDDL[[#This Row],[RDMC Document Number]],[3]Docs!$B:$F,4,0),"No Placeholder Yet")</f>
        <v>RES - Reserved Placeholder</v>
      </c>
      <c r="R1267" s="33" t="str">
        <f>IFERROR(VLOOKUP(PPE_PH1_CDDL[[#This Row],[RDMC Document Number]],[3]Docs!$B:$F,5,0),"No Placeholder Yet")</f>
        <v>Pending</v>
      </c>
      <c r="S1267" s="137">
        <f t="shared" si="232"/>
        <v>0</v>
      </c>
      <c r="T1267" s="162" t="s">
        <v>1119</v>
      </c>
      <c r="U1267" s="162"/>
      <c r="V1267" s="178"/>
      <c r="W1267" s="39" t="s">
        <v>1512</v>
      </c>
      <c r="X1267" s="39" t="s">
        <v>1558</v>
      </c>
      <c r="Y1267" s="39"/>
      <c r="Z1267" s="39"/>
      <c r="AA1267" s="39"/>
      <c r="AB1267" s="152" t="s">
        <v>3165</v>
      </c>
    </row>
    <row r="1268" spans="1:28" ht="21.75" customHeight="1" x14ac:dyDescent="0.25">
      <c r="A1268" s="162" t="s">
        <v>30</v>
      </c>
      <c r="B1268" s="162" t="s">
        <v>31</v>
      </c>
      <c r="C1268" s="162">
        <v>6242</v>
      </c>
      <c r="D1268" s="39" t="s">
        <v>1169</v>
      </c>
      <c r="E1268" s="39" t="s">
        <v>250</v>
      </c>
      <c r="F1268" s="128" t="s">
        <v>217</v>
      </c>
      <c r="G1268" s="162" t="s">
        <v>35</v>
      </c>
      <c r="H1268" s="39" t="str">
        <f t="shared" si="233"/>
        <v>6105AK124-6242-CGAD-0014</v>
      </c>
      <c r="I1268" s="39" t="str">
        <f t="shared" si="220"/>
        <v>Q24050972-03-6242-C-GAD-0014</v>
      </c>
      <c r="J1268" s="39"/>
      <c r="K1268" s="162" t="s">
        <v>1552</v>
      </c>
      <c r="L1268" s="39" t="s">
        <v>1555</v>
      </c>
      <c r="M1268" s="39" t="s">
        <v>1300</v>
      </c>
      <c r="N1268" s="33" t="str">
        <f t="shared" si="234"/>
        <v>33/220 kV Power Station Substation - Perimeter Fencing for Power Station Substation - Lighting Design and Layout GA</v>
      </c>
      <c r="O1268" s="134"/>
      <c r="P1268" s="134"/>
      <c r="Q1268" s="33" t="str">
        <f>IFERROR(VLOOKUP(PPE_PH1_CDDL[[#This Row],[RDMC Document Number]],[3]Docs!$B:$F,4,0),"No Placeholder Yet")</f>
        <v>RES - Reserved Placeholder</v>
      </c>
      <c r="R1268" s="33" t="str">
        <f>IFERROR(VLOOKUP(PPE_PH1_CDDL[[#This Row],[RDMC Document Number]],[3]Docs!$B:$F,5,0),"No Placeholder Yet")</f>
        <v>Pending</v>
      </c>
      <c r="S1268" s="137">
        <f t="shared" si="232"/>
        <v>0</v>
      </c>
      <c r="T1268" s="162" t="s">
        <v>1119</v>
      </c>
      <c r="U1268" s="162"/>
      <c r="V1268" s="178"/>
      <c r="W1268" s="39" t="s">
        <v>1512</v>
      </c>
      <c r="X1268" s="39" t="s">
        <v>1558</v>
      </c>
      <c r="Y1268" s="39"/>
      <c r="Z1268" s="39"/>
      <c r="AA1268" s="39"/>
      <c r="AB1268" s="152" t="s">
        <v>3165</v>
      </c>
    </row>
    <row r="1269" spans="1:28" ht="21.75" customHeight="1" x14ac:dyDescent="0.25">
      <c r="A1269" s="162" t="s">
        <v>30</v>
      </c>
      <c r="B1269" s="162" t="s">
        <v>31</v>
      </c>
      <c r="C1269" s="162">
        <v>6242</v>
      </c>
      <c r="D1269" s="39" t="s">
        <v>1169</v>
      </c>
      <c r="E1269" s="39" t="s">
        <v>250</v>
      </c>
      <c r="F1269" s="128" t="s">
        <v>219</v>
      </c>
      <c r="G1269" s="162" t="s">
        <v>35</v>
      </c>
      <c r="H1269" s="39" t="str">
        <f t="shared" si="233"/>
        <v>6105AK124-6242-CGAD-0015</v>
      </c>
      <c r="I1269" s="39" t="str">
        <f t="shared" si="220"/>
        <v>Q24050972-03-6242-C-GAD-0015</v>
      </c>
      <c r="J1269" s="39"/>
      <c r="K1269" s="162" t="s">
        <v>1552</v>
      </c>
      <c r="L1269" s="39" t="s">
        <v>1555</v>
      </c>
      <c r="M1269" s="39" t="s">
        <v>1290</v>
      </c>
      <c r="N1269" s="33" t="str">
        <f t="shared" si="234"/>
        <v>33/220 kV Power Station Substation - Perimeter Fencing for Power Station Substation - Cables, OHL and Fibre Route GA</v>
      </c>
      <c r="O1269" s="134"/>
      <c r="P1269" s="134"/>
      <c r="Q1269" s="33" t="str">
        <f>IFERROR(VLOOKUP(PPE_PH1_CDDL[[#This Row],[RDMC Document Number]],[3]Docs!$B:$F,4,0),"No Placeholder Yet")</f>
        <v>RES - Reserved Placeholder</v>
      </c>
      <c r="R1269" s="33" t="str">
        <f>IFERROR(VLOOKUP(PPE_PH1_CDDL[[#This Row],[RDMC Document Number]],[3]Docs!$B:$F,5,0),"No Placeholder Yet")</f>
        <v>Pending</v>
      </c>
      <c r="S1269" s="137">
        <f t="shared" si="232"/>
        <v>0</v>
      </c>
      <c r="T1269" s="162" t="s">
        <v>1119</v>
      </c>
      <c r="U1269" s="162"/>
      <c r="V1269" s="178"/>
      <c r="W1269" s="39" t="s">
        <v>1512</v>
      </c>
      <c r="X1269" s="39" t="s">
        <v>1558</v>
      </c>
      <c r="Y1269" s="39"/>
      <c r="Z1269" s="39"/>
      <c r="AA1269" s="39"/>
      <c r="AB1269" s="152" t="s">
        <v>3165</v>
      </c>
    </row>
    <row r="1270" spans="1:28" ht="21.75" customHeight="1" x14ac:dyDescent="0.25">
      <c r="A1270" s="162" t="s">
        <v>30</v>
      </c>
      <c r="B1270" s="162" t="s">
        <v>31</v>
      </c>
      <c r="C1270" s="162">
        <v>6242</v>
      </c>
      <c r="D1270" s="162" t="s">
        <v>1169</v>
      </c>
      <c r="E1270" s="39" t="s">
        <v>250</v>
      </c>
      <c r="F1270" s="174" t="s">
        <v>88</v>
      </c>
      <c r="G1270" s="162" t="s">
        <v>35</v>
      </c>
      <c r="H1270" s="39" t="str">
        <f t="shared" si="233"/>
        <v>6105AK124-6242-CGAD-0016</v>
      </c>
      <c r="I1270" s="39" t="str">
        <f t="shared" si="220"/>
        <v>Q24050972-03-6242-C-GAD-0016</v>
      </c>
      <c r="J1270" s="162"/>
      <c r="K1270" s="162" t="s">
        <v>1552</v>
      </c>
      <c r="L1270" s="162" t="s">
        <v>1556</v>
      </c>
      <c r="M1270" s="162" t="s">
        <v>1298</v>
      </c>
      <c r="N1270" s="33" t="str">
        <f t="shared" si="234"/>
        <v>33/220 kV Power Station Substation - Oil Collection Sump from Bunds for Power Station Substation - Stormwater and Effluent System Design</v>
      </c>
      <c r="O1270" s="175"/>
      <c r="P1270" s="175"/>
      <c r="Q1270" s="33" t="str">
        <f>IFERROR(VLOOKUP(PPE_PH1_CDDL[[#This Row],[RDMC Document Number]],[3]Docs!$B:$F,4,0),"No Placeholder Yet")</f>
        <v>RES - Reserved Placeholder</v>
      </c>
      <c r="R1270" s="33" t="str">
        <f>IFERROR(VLOOKUP(PPE_PH1_CDDL[[#This Row],[RDMC Document Number]],[3]Docs!$B:$F,5,0),"No Placeholder Yet")</f>
        <v>Pending</v>
      </c>
      <c r="S1270" s="137">
        <f t="shared" si="232"/>
        <v>0</v>
      </c>
      <c r="T1270" s="162" t="s">
        <v>1119</v>
      </c>
      <c r="U1270" s="162"/>
      <c r="V1270" s="178"/>
      <c r="W1270" s="162" t="s">
        <v>1557</v>
      </c>
      <c r="X1270" s="162" t="s">
        <v>1558</v>
      </c>
      <c r="Y1270" s="162"/>
      <c r="Z1270" s="162"/>
      <c r="AA1270" s="39"/>
      <c r="AB1270" s="152" t="s">
        <v>3165</v>
      </c>
    </row>
    <row r="1271" spans="1:28" ht="21.75" customHeight="1" x14ac:dyDescent="0.25">
      <c r="A1271" s="162" t="s">
        <v>30</v>
      </c>
      <c r="B1271" s="162" t="s">
        <v>31</v>
      </c>
      <c r="C1271" s="162">
        <v>6242</v>
      </c>
      <c r="D1271" s="162" t="s">
        <v>1169</v>
      </c>
      <c r="E1271" s="39" t="s">
        <v>1328</v>
      </c>
      <c r="F1271" s="128" t="s">
        <v>34</v>
      </c>
      <c r="G1271" s="39" t="s">
        <v>35</v>
      </c>
      <c r="H1271" s="39" t="str">
        <f t="shared" si="233"/>
        <v>6105AK124-6242-CMDL-0001</v>
      </c>
      <c r="I1271" s="39" t="str">
        <f t="shared" si="220"/>
        <v>Q24050972-03-6242-C-MDL-0001</v>
      </c>
      <c r="J1271" s="39"/>
      <c r="K1271" s="162" t="s">
        <v>1552</v>
      </c>
      <c r="L1271" s="39" t="s">
        <v>1553</v>
      </c>
      <c r="M1271" s="39" t="s">
        <v>1329</v>
      </c>
      <c r="N1271" s="33" t="str">
        <f t="shared" si="234"/>
        <v>33/220 kV Power Station Substation - 33kV Interconnect Cables between Wartsila and Power Station Substation - 3D Designs and Drawings</v>
      </c>
      <c r="O1271" s="134"/>
      <c r="P1271" s="134"/>
      <c r="Q1271" s="33" t="str">
        <f>IFERROR(VLOOKUP(PPE_PH1_CDDL[[#This Row],[RDMC Document Number]],[3]Docs!$B:$F,4,0),"No Placeholder Yet")</f>
        <v>RES - Reserved Placeholder</v>
      </c>
      <c r="R1271" s="33" t="str">
        <f>IFERROR(VLOOKUP(PPE_PH1_CDDL[[#This Row],[RDMC Document Number]],[3]Docs!$B:$F,5,0),"No Placeholder Yet")</f>
        <v>Pending</v>
      </c>
      <c r="S1271" s="137">
        <f t="shared" ref="S1271:S1301" si="235">IF(AND(O1271&lt;&gt;"",P1271&lt;&gt;"",R1271="Approved"),100%,
 IF(AND(O1271&lt;&gt;"",P1271&lt;&gt;""),66.67%,
 IF(O1271&lt;&gt;"",33.33%,
 0)))</f>
        <v>0</v>
      </c>
      <c r="T1271" s="162" t="s">
        <v>1119</v>
      </c>
      <c r="U1271" s="39"/>
      <c r="V1271" s="178"/>
      <c r="W1271" s="39" t="s">
        <v>1510</v>
      </c>
      <c r="X1271" s="39" t="s">
        <v>1558</v>
      </c>
      <c r="Y1271" s="39"/>
      <c r="Z1271" s="39"/>
      <c r="AA1271" s="39"/>
      <c r="AB1271" s="152" t="s">
        <v>3165</v>
      </c>
    </row>
    <row r="1272" spans="1:28" ht="21.75" customHeight="1" x14ac:dyDescent="0.25">
      <c r="A1272" s="162" t="s">
        <v>30</v>
      </c>
      <c r="B1272" s="162" t="s">
        <v>31</v>
      </c>
      <c r="C1272" s="162">
        <v>6242</v>
      </c>
      <c r="D1272" s="162" t="s">
        <v>1169</v>
      </c>
      <c r="E1272" s="39" t="s">
        <v>1328</v>
      </c>
      <c r="F1272" s="128" t="s">
        <v>46</v>
      </c>
      <c r="G1272" s="39" t="s">
        <v>35</v>
      </c>
      <c r="H1272" s="39" t="str">
        <f t="shared" si="233"/>
        <v>6105AK124-6242-CMDL-0002</v>
      </c>
      <c r="I1272" s="39" t="str">
        <f t="shared" si="220"/>
        <v>Q24050972-03-6242-C-MDL-0002</v>
      </c>
      <c r="J1272" s="39"/>
      <c r="K1272" s="162" t="s">
        <v>1552</v>
      </c>
      <c r="L1272" s="39" t="s">
        <v>1559</v>
      </c>
      <c r="M1272" s="39" t="s">
        <v>1329</v>
      </c>
      <c r="N1272" s="33" t="str">
        <f t="shared" si="234"/>
        <v>33/220 kV Power Station Substation - Terrace, Roads and Access-ways for Power Station Substation - 3D Designs and Drawings</v>
      </c>
      <c r="O1272" s="134"/>
      <c r="P1272" s="134"/>
      <c r="Q1272" s="33" t="str">
        <f>IFERROR(VLOOKUP(PPE_PH1_CDDL[[#This Row],[RDMC Document Number]],[3]Docs!$B:$F,4,0),"No Placeholder Yet")</f>
        <v>RES - Reserved Placeholder</v>
      </c>
      <c r="R1272" s="33" t="str">
        <f>IFERROR(VLOOKUP(PPE_PH1_CDDL[[#This Row],[RDMC Document Number]],[3]Docs!$B:$F,5,0),"No Placeholder Yet")</f>
        <v>Pending</v>
      </c>
      <c r="S1272" s="137">
        <f t="shared" si="235"/>
        <v>0</v>
      </c>
      <c r="T1272" s="162" t="s">
        <v>1119</v>
      </c>
      <c r="U1272" s="39"/>
      <c r="V1272" s="178"/>
      <c r="W1272" s="39" t="s">
        <v>1515</v>
      </c>
      <c r="X1272" s="39" t="s">
        <v>1558</v>
      </c>
      <c r="Y1272" s="39"/>
      <c r="Z1272" s="39"/>
      <c r="AA1272" s="39"/>
      <c r="AB1272" s="152" t="s">
        <v>3165</v>
      </c>
    </row>
    <row r="1273" spans="1:28" ht="21.75" customHeight="1" x14ac:dyDescent="0.25">
      <c r="A1273" s="162" t="s">
        <v>30</v>
      </c>
      <c r="B1273" s="162" t="s">
        <v>31</v>
      </c>
      <c r="C1273" s="162">
        <v>6242</v>
      </c>
      <c r="D1273" s="162" t="s">
        <v>1169</v>
      </c>
      <c r="E1273" s="39" t="s">
        <v>1328</v>
      </c>
      <c r="F1273" s="128" t="s">
        <v>48</v>
      </c>
      <c r="G1273" s="39" t="s">
        <v>35</v>
      </c>
      <c r="H1273" s="39" t="str">
        <f t="shared" si="233"/>
        <v>6105AK124-6242-CMDL-0003</v>
      </c>
      <c r="I1273" s="39" t="str">
        <f t="shared" si="220"/>
        <v>Q24050972-03-6242-C-MDL-0003</v>
      </c>
      <c r="J1273" s="39"/>
      <c r="K1273" s="162" t="s">
        <v>1552</v>
      </c>
      <c r="L1273" s="39" t="s">
        <v>1555</v>
      </c>
      <c r="M1273" s="39" t="s">
        <v>1329</v>
      </c>
      <c r="N1273" s="33" t="str">
        <f t="shared" si="234"/>
        <v>33/220 kV Power Station Substation - Perimeter Fencing for Power Station Substation - 3D Designs and Drawings</v>
      </c>
      <c r="O1273" s="134"/>
      <c r="P1273" s="134"/>
      <c r="Q1273" s="33" t="str">
        <f>IFERROR(VLOOKUP(PPE_PH1_CDDL[[#This Row],[RDMC Document Number]],[3]Docs!$B:$F,4,0),"No Placeholder Yet")</f>
        <v>RES - Reserved Placeholder</v>
      </c>
      <c r="R1273" s="33" t="str">
        <f>IFERROR(VLOOKUP(PPE_PH1_CDDL[[#This Row],[RDMC Document Number]],[3]Docs!$B:$F,5,0),"No Placeholder Yet")</f>
        <v>Pending</v>
      </c>
      <c r="S1273" s="137">
        <f t="shared" si="235"/>
        <v>0</v>
      </c>
      <c r="T1273" s="162" t="s">
        <v>1119</v>
      </c>
      <c r="U1273" s="39"/>
      <c r="V1273" s="178"/>
      <c r="W1273" s="39" t="s">
        <v>1512</v>
      </c>
      <c r="X1273" s="39" t="s">
        <v>1558</v>
      </c>
      <c r="Y1273" s="39"/>
      <c r="Z1273" s="39"/>
      <c r="AA1273" s="39"/>
      <c r="AB1273" s="152" t="s">
        <v>3165</v>
      </c>
    </row>
    <row r="1274" spans="1:28" ht="21.75" customHeight="1" x14ac:dyDescent="0.25">
      <c r="A1274" s="162" t="s">
        <v>30</v>
      </c>
      <c r="B1274" s="162" t="s">
        <v>31</v>
      </c>
      <c r="C1274" s="162">
        <v>6242</v>
      </c>
      <c r="D1274" s="162" t="s">
        <v>1169</v>
      </c>
      <c r="E1274" s="39" t="s">
        <v>1328</v>
      </c>
      <c r="F1274" s="174" t="s">
        <v>50</v>
      </c>
      <c r="G1274" s="162" t="s">
        <v>35</v>
      </c>
      <c r="H1274" s="39" t="str">
        <f t="shared" si="233"/>
        <v>6105AK124-6242-CMDL-0004</v>
      </c>
      <c r="I1274" s="39" t="str">
        <f t="shared" si="220"/>
        <v>Q24050972-03-6242-C-MDL-0004</v>
      </c>
      <c r="J1274" s="162"/>
      <c r="K1274" s="162" t="s">
        <v>1552</v>
      </c>
      <c r="L1274" s="162" t="s">
        <v>1556</v>
      </c>
      <c r="M1274" s="162" t="s">
        <v>1329</v>
      </c>
      <c r="N1274" s="33" t="str">
        <f t="shared" si="234"/>
        <v>33/220 kV Power Station Substation - Oil Collection Sump from Bunds for Power Station Substation - 3D Designs and Drawings</v>
      </c>
      <c r="O1274" s="175"/>
      <c r="P1274" s="175"/>
      <c r="Q1274" s="33" t="str">
        <f>IFERROR(VLOOKUP(PPE_PH1_CDDL[[#This Row],[RDMC Document Number]],[3]Docs!$B:$F,4,0),"No Placeholder Yet")</f>
        <v>RES - Reserved Placeholder</v>
      </c>
      <c r="R1274" s="33" t="str">
        <f>IFERROR(VLOOKUP(PPE_PH1_CDDL[[#This Row],[RDMC Document Number]],[3]Docs!$B:$F,5,0),"No Placeholder Yet")</f>
        <v>Pending</v>
      </c>
      <c r="S1274" s="137">
        <f t="shared" si="235"/>
        <v>0</v>
      </c>
      <c r="T1274" s="162" t="s">
        <v>1119</v>
      </c>
      <c r="U1274" s="162"/>
      <c r="V1274" s="178"/>
      <c r="W1274" s="162" t="s">
        <v>1513</v>
      </c>
      <c r="X1274" s="39" t="s">
        <v>1558</v>
      </c>
      <c r="Y1274" s="162"/>
      <c r="Z1274" s="162"/>
      <c r="AA1274" s="39"/>
      <c r="AB1274" s="152" t="s">
        <v>3165</v>
      </c>
    </row>
    <row r="1275" spans="1:28" ht="21.75" customHeight="1" x14ac:dyDescent="0.25">
      <c r="A1275" s="162" t="s">
        <v>30</v>
      </c>
      <c r="B1275" s="162" t="s">
        <v>31</v>
      </c>
      <c r="C1275" s="162">
        <v>6242</v>
      </c>
      <c r="D1275" s="162" t="s">
        <v>1169</v>
      </c>
      <c r="E1275" s="39" t="s">
        <v>397</v>
      </c>
      <c r="F1275" s="128" t="s">
        <v>34</v>
      </c>
      <c r="G1275" s="39" t="s">
        <v>35</v>
      </c>
      <c r="H1275" s="39" t="str">
        <f t="shared" si="233"/>
        <v>6105AK124-6242-CPLN-0001</v>
      </c>
      <c r="I1275" s="39" t="str">
        <f t="shared" si="220"/>
        <v>Q24050972-03-6242-C-PLN-0001</v>
      </c>
      <c r="J1275" s="39"/>
      <c r="K1275" s="162" t="s">
        <v>1552</v>
      </c>
      <c r="L1275" s="39" t="s">
        <v>1553</v>
      </c>
      <c r="M1275" s="39" t="s">
        <v>1530</v>
      </c>
      <c r="N1275" s="33" t="str">
        <f t="shared" si="234"/>
        <v>33/220 kV Power Station Substation - 33kV Interconnect Cables between Wartsila and Power Station Substation - Civil Works Execution Plan</v>
      </c>
      <c r="O1275" s="134"/>
      <c r="P1275" s="134"/>
      <c r="Q1275" s="33" t="str">
        <f>IFERROR(VLOOKUP(PPE_PH1_CDDL[[#This Row],[RDMC Document Number]],[3]Docs!$B:$F,4,0),"No Placeholder Yet")</f>
        <v>RES - Reserved Placeholder</v>
      </c>
      <c r="R1275" s="33" t="str">
        <f>IFERROR(VLOOKUP(PPE_PH1_CDDL[[#This Row],[RDMC Document Number]],[3]Docs!$B:$F,5,0),"No Placeholder Yet")</f>
        <v>Pending</v>
      </c>
      <c r="S1275" s="137">
        <f t="shared" si="235"/>
        <v>0</v>
      </c>
      <c r="T1275" s="162" t="s">
        <v>1119</v>
      </c>
      <c r="U1275" s="39"/>
      <c r="V1275" s="178"/>
      <c r="W1275" s="39" t="s">
        <v>1510</v>
      </c>
      <c r="X1275" s="39" t="s">
        <v>1558</v>
      </c>
      <c r="Y1275" s="39"/>
      <c r="Z1275" s="39"/>
      <c r="AA1275" s="39"/>
      <c r="AB1275" s="152" t="s">
        <v>3165</v>
      </c>
    </row>
    <row r="1276" spans="1:28" ht="21.75" customHeight="1" x14ac:dyDescent="0.25">
      <c r="A1276" s="162" t="s">
        <v>30</v>
      </c>
      <c r="B1276" s="162" t="s">
        <v>31</v>
      </c>
      <c r="C1276" s="162">
        <v>6242</v>
      </c>
      <c r="D1276" s="162" t="s">
        <v>1169</v>
      </c>
      <c r="E1276" s="39" t="s">
        <v>397</v>
      </c>
      <c r="F1276" s="174" t="s">
        <v>46</v>
      </c>
      <c r="G1276" s="162" t="s">
        <v>35</v>
      </c>
      <c r="H1276" s="39" t="str">
        <f t="shared" si="233"/>
        <v>6105AK124-6242-CPLN-0002</v>
      </c>
      <c r="I1276" s="39" t="str">
        <f t="shared" si="220"/>
        <v>Q24050972-03-6242-C-PLN-0002</v>
      </c>
      <c r="J1276" s="162"/>
      <c r="K1276" s="162" t="s">
        <v>1552</v>
      </c>
      <c r="L1276" s="162" t="s">
        <v>1556</v>
      </c>
      <c r="M1276" s="162" t="s">
        <v>1530</v>
      </c>
      <c r="N1276" s="33" t="str">
        <f t="shared" si="234"/>
        <v>33/220 kV Power Station Substation - Oil Collection Sump from Bunds for Power Station Substation - Civil Works Execution Plan</v>
      </c>
      <c r="O1276" s="175"/>
      <c r="P1276" s="175"/>
      <c r="Q1276" s="33" t="str">
        <f>IFERROR(VLOOKUP(PPE_PH1_CDDL[[#This Row],[RDMC Document Number]],[3]Docs!$B:$F,4,0),"No Placeholder Yet")</f>
        <v>RES - Reserved Placeholder</v>
      </c>
      <c r="R1276" s="33" t="str">
        <f>IFERROR(VLOOKUP(PPE_PH1_CDDL[[#This Row],[RDMC Document Number]],[3]Docs!$B:$F,5,0),"No Placeholder Yet")</f>
        <v>Pending</v>
      </c>
      <c r="S1276" s="137">
        <f t="shared" si="235"/>
        <v>0</v>
      </c>
      <c r="T1276" s="162" t="s">
        <v>1119</v>
      </c>
      <c r="U1276" s="162"/>
      <c r="V1276" s="178"/>
      <c r="W1276" s="162" t="s">
        <v>1513</v>
      </c>
      <c r="X1276" s="162" t="s">
        <v>1560</v>
      </c>
      <c r="Y1276" s="162"/>
      <c r="Z1276" s="162"/>
      <c r="AA1276" s="39"/>
      <c r="AB1276" s="152" t="s">
        <v>3165</v>
      </c>
    </row>
    <row r="1277" spans="1:28" ht="21.75" customHeight="1" x14ac:dyDescent="0.25">
      <c r="A1277" s="162" t="s">
        <v>30</v>
      </c>
      <c r="B1277" s="162" t="s">
        <v>31</v>
      </c>
      <c r="C1277" s="162">
        <v>6242</v>
      </c>
      <c r="D1277" s="162" t="s">
        <v>1169</v>
      </c>
      <c r="E1277" s="162" t="s">
        <v>1330</v>
      </c>
      <c r="F1277" s="174" t="s">
        <v>34</v>
      </c>
      <c r="G1277" s="162" t="s">
        <v>35</v>
      </c>
      <c r="H1277" s="39" t="str">
        <f t="shared" si="233"/>
        <v>6105AK124-6242-CPPL-0001</v>
      </c>
      <c r="I1277" s="39" t="str">
        <f t="shared" si="220"/>
        <v>Q24050972-03-6242-C-PPL-0001</v>
      </c>
      <c r="J1277" s="162"/>
      <c r="K1277" s="162" t="s">
        <v>1552</v>
      </c>
      <c r="L1277" s="162" t="s">
        <v>1559</v>
      </c>
      <c r="M1277" s="162" t="s">
        <v>1331</v>
      </c>
      <c r="N1277" s="33" t="str">
        <f t="shared" si="234"/>
        <v>33/220 kV Power Station Substation - Terrace, Roads and Access-ways for Power Station Substation - Operational &amp; Maint Access Routes Design</v>
      </c>
      <c r="O1277" s="175"/>
      <c r="P1277" s="175"/>
      <c r="Q1277" s="33" t="str">
        <f>IFERROR(VLOOKUP(PPE_PH1_CDDL[[#This Row],[RDMC Document Number]],[3]Docs!$B:$F,4,0),"No Placeholder Yet")</f>
        <v>RES - Reserved Placeholder</v>
      </c>
      <c r="R1277" s="33" t="str">
        <f>IFERROR(VLOOKUP(PPE_PH1_CDDL[[#This Row],[RDMC Document Number]],[3]Docs!$B:$F,5,0),"No Placeholder Yet")</f>
        <v>Pending</v>
      </c>
      <c r="S1277" s="137">
        <f t="shared" si="235"/>
        <v>0</v>
      </c>
      <c r="T1277" s="162" t="s">
        <v>1119</v>
      </c>
      <c r="U1277" s="162"/>
      <c r="V1277" s="178"/>
      <c r="W1277" s="162" t="s">
        <v>1515</v>
      </c>
      <c r="X1277" s="162" t="s">
        <v>1560</v>
      </c>
      <c r="Y1277" s="162"/>
      <c r="Z1277" s="162"/>
      <c r="AA1277" s="39"/>
      <c r="AB1277" s="152" t="s">
        <v>3165</v>
      </c>
    </row>
    <row r="1278" spans="1:28" ht="21.75" customHeight="1" x14ac:dyDescent="0.25">
      <c r="A1278" s="39" t="s">
        <v>30</v>
      </c>
      <c r="B1278" s="39" t="s">
        <v>31</v>
      </c>
      <c r="C1278" s="39">
        <v>6242</v>
      </c>
      <c r="D1278" s="39" t="s">
        <v>1169</v>
      </c>
      <c r="E1278" s="39" t="s">
        <v>659</v>
      </c>
      <c r="F1278" s="174" t="s">
        <v>170</v>
      </c>
      <c r="G1278" s="162" t="s">
        <v>35</v>
      </c>
      <c r="H1278" s="39" t="str">
        <f t="shared" si="233"/>
        <v>6105AK124-6242-CSEC-0007</v>
      </c>
      <c r="I1278" s="39" t="str">
        <f t="shared" si="220"/>
        <v>Q24050972-03-6242-C-SEC-0007</v>
      </c>
      <c r="J1278" s="162"/>
      <c r="K1278" s="33" t="str">
        <f>VLOOKUP(C1278,'PPE WBS Codes'!$E$3:$F$79,2,0)</f>
        <v>33/220 kV Power Station Substation</v>
      </c>
      <c r="L1278" s="162" t="s">
        <v>1553</v>
      </c>
      <c r="M1278" s="162" t="s">
        <v>1332</v>
      </c>
      <c r="N1278" s="33" t="str">
        <f t="shared" si="234"/>
        <v>33/220 kV Power Station Substation - 33kV Interconnect Cables between Wartsila and Power Station Substation - Structural Earthing and Bonding Design</v>
      </c>
      <c r="O1278" s="175"/>
      <c r="P1278" s="175"/>
      <c r="Q1278" s="33" t="str">
        <f>IFERROR(VLOOKUP(PPE_PH1_CDDL[[#This Row],[RDMC Document Number]],[3]Docs!$B:$F,4,0),"No Placeholder Yet")</f>
        <v>RES - Reserved Placeholder</v>
      </c>
      <c r="R1278" s="33" t="str">
        <f>IFERROR(VLOOKUP(PPE_PH1_CDDL[[#This Row],[RDMC Document Number]],[3]Docs!$B:$F,5,0),"No Placeholder Yet")</f>
        <v>Pending</v>
      </c>
      <c r="S1278" s="137">
        <f t="shared" si="235"/>
        <v>0</v>
      </c>
      <c r="T1278" s="162" t="s">
        <v>1119</v>
      </c>
      <c r="U1278" s="162"/>
      <c r="V1278" s="178"/>
      <c r="W1278" s="162" t="s">
        <v>1510</v>
      </c>
      <c r="X1278" s="162" t="s">
        <v>1558</v>
      </c>
      <c r="Y1278" s="162"/>
      <c r="Z1278" s="162"/>
      <c r="AA1278" s="39"/>
      <c r="AB1278" s="152" t="s">
        <v>3165</v>
      </c>
    </row>
    <row r="1279" spans="1:28" ht="21.75" customHeight="1" x14ac:dyDescent="0.25">
      <c r="A1279" s="39" t="s">
        <v>30</v>
      </c>
      <c r="B1279" s="39" t="s">
        <v>31</v>
      </c>
      <c r="C1279" s="39">
        <v>6242</v>
      </c>
      <c r="D1279" s="39" t="s">
        <v>1169</v>
      </c>
      <c r="E1279" s="162" t="s">
        <v>1335</v>
      </c>
      <c r="F1279" s="174" t="s">
        <v>34</v>
      </c>
      <c r="G1279" s="162" t="s">
        <v>35</v>
      </c>
      <c r="H1279" s="39" t="str">
        <f t="shared" si="233"/>
        <v>6105AK124-6242-CSHP-0001</v>
      </c>
      <c r="I1279" s="39" t="str">
        <f t="shared" ref="I1279:I1342" si="236">"Q24050972"&amp;"-"&amp;"03"&amp;"-"&amp;C1279&amp;"-"&amp;D1279&amp;"-"&amp;E1279&amp;"-"&amp;F1279</f>
        <v>Q24050972-03-6242-C-SHP-0001</v>
      </c>
      <c r="J1279" s="162"/>
      <c r="K1279" s="33" t="str">
        <f>VLOOKUP(C1279,'PPE WBS Codes'!$E$3:$F$79,2,0)</f>
        <v>33/220 kV Power Station Substation</v>
      </c>
      <c r="L1279" s="162" t="s">
        <v>1555</v>
      </c>
      <c r="M1279" s="162" t="s">
        <v>1336</v>
      </c>
      <c r="N1279" s="33" t="str">
        <f t="shared" si="234"/>
        <v>33/220 kV Power Station Substation - Perimeter Fencing for Power Station Substation - Equipment Assembly Drawings</v>
      </c>
      <c r="O1279" s="175"/>
      <c r="P1279" s="175"/>
      <c r="Q1279" s="33" t="str">
        <f>IFERROR(VLOOKUP(PPE_PH1_CDDL[[#This Row],[RDMC Document Number]],[3]Docs!$B:$F,4,0),"No Placeholder Yet")</f>
        <v>RES - Reserved Placeholder</v>
      </c>
      <c r="R1279" s="33" t="str">
        <f>IFERROR(VLOOKUP(PPE_PH1_CDDL[[#This Row],[RDMC Document Number]],[3]Docs!$B:$F,5,0),"No Placeholder Yet")</f>
        <v>Pending</v>
      </c>
      <c r="S1279" s="137">
        <f t="shared" si="235"/>
        <v>0</v>
      </c>
      <c r="T1279" s="162" t="s">
        <v>1119</v>
      </c>
      <c r="U1279" s="162"/>
      <c r="V1279" s="178"/>
      <c r="W1279" s="162" t="s">
        <v>1561</v>
      </c>
      <c r="X1279" s="162" t="s">
        <v>1560</v>
      </c>
      <c r="Y1279" s="162"/>
      <c r="Z1279" s="162"/>
      <c r="AA1279" s="39"/>
      <c r="AB1279" s="152" t="s">
        <v>3165</v>
      </c>
    </row>
    <row r="1280" spans="1:28" ht="21.75" customHeight="1" x14ac:dyDescent="0.25">
      <c r="A1280" s="39" t="s">
        <v>30</v>
      </c>
      <c r="B1280" s="39" t="s">
        <v>31</v>
      </c>
      <c r="C1280" s="39">
        <v>6242</v>
      </c>
      <c r="D1280" s="39" t="s">
        <v>1169</v>
      </c>
      <c r="E1280" s="39" t="s">
        <v>1170</v>
      </c>
      <c r="F1280" s="128" t="s">
        <v>34</v>
      </c>
      <c r="G1280" s="39" t="s">
        <v>35</v>
      </c>
      <c r="H1280" s="39" t="str">
        <f t="shared" si="233"/>
        <v>6105AK124-6242-CSPC-0001</v>
      </c>
      <c r="I1280" s="39" t="str">
        <f t="shared" si="236"/>
        <v>Q24050972-03-6242-C-SPC-0001</v>
      </c>
      <c r="J1280" s="39"/>
      <c r="K1280" s="33" t="str">
        <f>VLOOKUP(C1280,'PPE WBS Codes'!$E$3:$F$79,2,0)</f>
        <v>33/220 kV Power Station Substation</v>
      </c>
      <c r="L1280" s="39" t="s">
        <v>1553</v>
      </c>
      <c r="M1280" s="39" t="s">
        <v>1338</v>
      </c>
      <c r="N1280" s="33" t="str">
        <f t="shared" si="234"/>
        <v>33/220 kV Power Station Substation - 33kV Interconnect Cables between Wartsila and Power Station Substation - Excavation, Trenching and Compacting Design</v>
      </c>
      <c r="O1280" s="134"/>
      <c r="P1280" s="134"/>
      <c r="Q1280" s="33" t="str">
        <f>IFERROR(VLOOKUP(PPE_PH1_CDDL[[#This Row],[RDMC Document Number]],[3]Docs!$B:$F,4,0),"No Placeholder Yet")</f>
        <v>RES - Reserved Placeholder</v>
      </c>
      <c r="R1280" s="33" t="str">
        <f>IFERROR(VLOOKUP(PPE_PH1_CDDL[[#This Row],[RDMC Document Number]],[3]Docs!$B:$F,5,0),"No Placeholder Yet")</f>
        <v>Pending</v>
      </c>
      <c r="S1280" s="137">
        <f t="shared" si="235"/>
        <v>0</v>
      </c>
      <c r="T1280" s="162" t="s">
        <v>1119</v>
      </c>
      <c r="U1280" s="39"/>
      <c r="V1280" s="178"/>
      <c r="W1280" s="39" t="s">
        <v>1510</v>
      </c>
      <c r="X1280" s="39" t="s">
        <v>1558</v>
      </c>
      <c r="Y1280" s="39"/>
      <c r="Z1280" s="39"/>
      <c r="AA1280" s="39"/>
      <c r="AB1280" s="152" t="s">
        <v>3165</v>
      </c>
    </row>
    <row r="1281" spans="1:28" ht="21.75" customHeight="1" x14ac:dyDescent="0.25">
      <c r="A1281" s="39" t="s">
        <v>30</v>
      </c>
      <c r="B1281" s="39" t="s">
        <v>31</v>
      </c>
      <c r="C1281" s="39">
        <v>6242</v>
      </c>
      <c r="D1281" s="39" t="s">
        <v>1169</v>
      </c>
      <c r="E1281" s="39" t="s">
        <v>1170</v>
      </c>
      <c r="F1281" s="128" t="s">
        <v>46</v>
      </c>
      <c r="G1281" s="39" t="s">
        <v>35</v>
      </c>
      <c r="H1281" s="39" t="str">
        <f t="shared" si="233"/>
        <v>6105AK124-6242-CSPC-0002</v>
      </c>
      <c r="I1281" s="39" t="str">
        <f t="shared" si="236"/>
        <v>Q24050972-03-6242-C-SPC-0002</v>
      </c>
      <c r="J1281" s="39"/>
      <c r="K1281" s="33" t="str">
        <f>VLOOKUP(C1281,'PPE WBS Codes'!$E$3:$F$79,2,0)</f>
        <v>33/220 kV Power Station Substation</v>
      </c>
      <c r="L1281" s="39" t="s">
        <v>1553</v>
      </c>
      <c r="M1281" s="39" t="s">
        <v>1340</v>
      </c>
      <c r="N1281" s="33" t="str">
        <f t="shared" si="234"/>
        <v>33/220 kV Power Station Substation - 33kV Interconnect Cables between Wartsila and Power Station Substation - Steel Structures Corrosion Protection Specification</v>
      </c>
      <c r="O1281" s="134"/>
      <c r="P1281" s="134"/>
      <c r="Q1281" s="33" t="str">
        <f>IFERROR(VLOOKUP(PPE_PH1_CDDL[[#This Row],[RDMC Document Number]],[3]Docs!$B:$F,4,0),"No Placeholder Yet")</f>
        <v>RES - Reserved Placeholder</v>
      </c>
      <c r="R1281" s="33" t="str">
        <f>IFERROR(VLOOKUP(PPE_PH1_CDDL[[#This Row],[RDMC Document Number]],[3]Docs!$B:$F,5,0),"No Placeholder Yet")</f>
        <v>Pending</v>
      </c>
      <c r="S1281" s="137">
        <f t="shared" si="235"/>
        <v>0</v>
      </c>
      <c r="T1281" s="162" t="s">
        <v>1119</v>
      </c>
      <c r="U1281" s="39"/>
      <c r="V1281" s="178"/>
      <c r="W1281" s="39" t="s">
        <v>1510</v>
      </c>
      <c r="X1281" s="39" t="s">
        <v>1343</v>
      </c>
      <c r="Y1281" s="39"/>
      <c r="Z1281" s="39"/>
      <c r="AA1281" s="39"/>
      <c r="AB1281" s="152" t="s">
        <v>3165</v>
      </c>
    </row>
    <row r="1282" spans="1:28" ht="21.75" customHeight="1" x14ac:dyDescent="0.25">
      <c r="A1282" s="39" t="s">
        <v>30</v>
      </c>
      <c r="B1282" s="39" t="s">
        <v>31</v>
      </c>
      <c r="C1282" s="39">
        <v>6242</v>
      </c>
      <c r="D1282" s="39" t="s">
        <v>1169</v>
      </c>
      <c r="E1282" s="39" t="s">
        <v>1170</v>
      </c>
      <c r="F1282" s="128" t="s">
        <v>48</v>
      </c>
      <c r="G1282" s="39" t="s">
        <v>35</v>
      </c>
      <c r="H1282" s="39" t="str">
        <f t="shared" si="233"/>
        <v>6105AK124-6242-CSPC-0003</v>
      </c>
      <c r="I1282" s="39" t="str">
        <f t="shared" si="236"/>
        <v>Q24050972-03-6242-C-SPC-0003</v>
      </c>
      <c r="J1282" s="39"/>
      <c r="K1282" s="33" t="str">
        <f>VLOOKUP(C1282,'PPE WBS Codes'!$E$3:$F$79,2,0)</f>
        <v>33/220 kV Power Station Substation</v>
      </c>
      <c r="L1282" s="39" t="s">
        <v>1559</v>
      </c>
      <c r="M1282" s="39" t="s">
        <v>1337</v>
      </c>
      <c r="N1282" s="33" t="str">
        <f t="shared" si="234"/>
        <v>33/220 kV Power Station Substation - Terrace, Roads and Access-ways for Power Station Substation - Civil Design Requirements</v>
      </c>
      <c r="O1282" s="134"/>
      <c r="P1282" s="134"/>
      <c r="Q1282" s="33" t="str">
        <f>IFERROR(VLOOKUP(PPE_PH1_CDDL[[#This Row],[RDMC Document Number]],[3]Docs!$B:$F,4,0),"No Placeholder Yet")</f>
        <v>RES - Reserved Placeholder</v>
      </c>
      <c r="R1282" s="33" t="str">
        <f>IFERROR(VLOOKUP(PPE_PH1_CDDL[[#This Row],[RDMC Document Number]],[3]Docs!$B:$F,5,0),"No Placeholder Yet")</f>
        <v>Pending</v>
      </c>
      <c r="S1282" s="137">
        <f t="shared" si="235"/>
        <v>0</v>
      </c>
      <c r="T1282" s="162" t="s">
        <v>1119</v>
      </c>
      <c r="U1282" s="39"/>
      <c r="V1282" s="178"/>
      <c r="W1282" s="39" t="s">
        <v>1515</v>
      </c>
      <c r="X1282" s="39" t="s">
        <v>1558</v>
      </c>
      <c r="Y1282" s="39"/>
      <c r="Z1282" s="39"/>
      <c r="AA1282" s="39"/>
      <c r="AB1282" s="152" t="s">
        <v>3165</v>
      </c>
    </row>
    <row r="1283" spans="1:28" ht="21.75" customHeight="1" x14ac:dyDescent="0.25">
      <c r="A1283" s="39" t="s">
        <v>30</v>
      </c>
      <c r="B1283" s="39" t="s">
        <v>31</v>
      </c>
      <c r="C1283" s="39">
        <v>6242</v>
      </c>
      <c r="D1283" s="39" t="s">
        <v>1169</v>
      </c>
      <c r="E1283" s="39" t="s">
        <v>1170</v>
      </c>
      <c r="F1283" s="128" t="s">
        <v>50</v>
      </c>
      <c r="G1283" s="39" t="s">
        <v>35</v>
      </c>
      <c r="H1283" s="39" t="str">
        <f t="shared" si="233"/>
        <v>6105AK124-6242-CSPC-0004</v>
      </c>
      <c r="I1283" s="39" t="str">
        <f t="shared" si="236"/>
        <v>Q24050972-03-6242-C-SPC-0004</v>
      </c>
      <c r="J1283" s="39"/>
      <c r="K1283" s="33" t="str">
        <f>VLOOKUP(C1283,'PPE WBS Codes'!$E$3:$F$79,2,0)</f>
        <v>33/220 kV Power Station Substation</v>
      </c>
      <c r="L1283" s="39" t="s">
        <v>1559</v>
      </c>
      <c r="M1283" s="39" t="s">
        <v>1338</v>
      </c>
      <c r="N1283" s="33" t="str">
        <f t="shared" si="234"/>
        <v>33/220 kV Power Station Substation - Terrace, Roads and Access-ways for Power Station Substation - Excavation, Trenching and Compacting Design</v>
      </c>
      <c r="O1283" s="134"/>
      <c r="P1283" s="134"/>
      <c r="Q1283" s="33" t="str">
        <f>IFERROR(VLOOKUP(PPE_PH1_CDDL[[#This Row],[RDMC Document Number]],[3]Docs!$B:$F,4,0),"No Placeholder Yet")</f>
        <v>RES - Reserved Placeholder</v>
      </c>
      <c r="R1283" s="33" t="str">
        <f>IFERROR(VLOOKUP(PPE_PH1_CDDL[[#This Row],[RDMC Document Number]],[3]Docs!$B:$F,5,0),"No Placeholder Yet")</f>
        <v>Pending</v>
      </c>
      <c r="S1283" s="137">
        <f t="shared" si="235"/>
        <v>0</v>
      </c>
      <c r="T1283" s="162" t="s">
        <v>1119</v>
      </c>
      <c r="U1283" s="39"/>
      <c r="V1283" s="178"/>
      <c r="W1283" s="39" t="s">
        <v>1515</v>
      </c>
      <c r="X1283" s="39" t="s">
        <v>1558</v>
      </c>
      <c r="Y1283" s="39"/>
      <c r="Z1283" s="39"/>
      <c r="AA1283" s="39"/>
      <c r="AB1283" s="152" t="s">
        <v>3165</v>
      </c>
    </row>
    <row r="1284" spans="1:28" ht="21.75" customHeight="1" x14ac:dyDescent="0.25">
      <c r="A1284" s="39" t="s">
        <v>30</v>
      </c>
      <c r="B1284" s="39" t="s">
        <v>31</v>
      </c>
      <c r="C1284" s="39">
        <v>6242</v>
      </c>
      <c r="D1284" s="39" t="s">
        <v>1169</v>
      </c>
      <c r="E1284" s="39" t="s">
        <v>1170</v>
      </c>
      <c r="F1284" s="174" t="s">
        <v>101</v>
      </c>
      <c r="G1284" s="162" t="s">
        <v>35</v>
      </c>
      <c r="H1284" s="39" t="str">
        <f t="shared" si="233"/>
        <v>6105AK124-6242-CSPC-0005</v>
      </c>
      <c r="I1284" s="39" t="str">
        <f t="shared" si="236"/>
        <v>Q24050972-03-6242-C-SPC-0005</v>
      </c>
      <c r="J1284" s="162"/>
      <c r="K1284" s="33" t="str">
        <f>VLOOKUP(C1284,'PPE WBS Codes'!$E$3:$F$79,2,0)</f>
        <v>33/220 kV Power Station Substation</v>
      </c>
      <c r="L1284" s="162" t="s">
        <v>1559</v>
      </c>
      <c r="M1284" s="162" t="s">
        <v>1339</v>
      </c>
      <c r="N1284" s="33" t="str">
        <f t="shared" si="234"/>
        <v>33/220 kV Power Station Substation - Terrace, Roads and Access-ways for Power Station Substation - Concrete Construction Material Specifications</v>
      </c>
      <c r="O1284" s="175"/>
      <c r="P1284" s="175"/>
      <c r="Q1284" s="33" t="str">
        <f>IFERROR(VLOOKUP(PPE_PH1_CDDL[[#This Row],[RDMC Document Number]],[3]Docs!$B:$F,4,0),"No Placeholder Yet")</f>
        <v>RES - Reserved Placeholder</v>
      </c>
      <c r="R1284" s="33" t="str">
        <f>IFERROR(VLOOKUP(PPE_PH1_CDDL[[#This Row],[RDMC Document Number]],[3]Docs!$B:$F,5,0),"No Placeholder Yet")</f>
        <v>Pending</v>
      </c>
      <c r="S1284" s="137">
        <f t="shared" si="235"/>
        <v>0</v>
      </c>
      <c r="T1284" s="162" t="s">
        <v>1119</v>
      </c>
      <c r="U1284" s="162"/>
      <c r="V1284" s="178"/>
      <c r="W1284" s="39" t="s">
        <v>1515</v>
      </c>
      <c r="X1284" s="39" t="s">
        <v>1558</v>
      </c>
      <c r="Y1284" s="162"/>
      <c r="Z1284" s="162"/>
      <c r="AA1284" s="39"/>
      <c r="AB1284" s="152" t="s">
        <v>3165</v>
      </c>
    </row>
    <row r="1285" spans="1:28" ht="21.75" customHeight="1" x14ac:dyDescent="0.25">
      <c r="A1285" s="39" t="s">
        <v>30</v>
      </c>
      <c r="B1285" s="39" t="s">
        <v>31</v>
      </c>
      <c r="C1285" s="39">
        <v>6242</v>
      </c>
      <c r="D1285" s="39" t="s">
        <v>1169</v>
      </c>
      <c r="E1285" s="162" t="s">
        <v>1349</v>
      </c>
      <c r="F1285" s="174" t="s">
        <v>34</v>
      </c>
      <c r="G1285" s="162" t="s">
        <v>35</v>
      </c>
      <c r="H1285" s="39" t="str">
        <f t="shared" si="233"/>
        <v>6105AK124-6242-CSSD-0001</v>
      </c>
      <c r="I1285" s="39" t="str">
        <f t="shared" si="236"/>
        <v>Q24050972-03-6242-C-SSD-0001</v>
      </c>
      <c r="J1285" s="162"/>
      <c r="K1285" s="33" t="str">
        <f>VLOOKUP(C1285,'PPE WBS Codes'!$E$3:$F$79,2,0)</f>
        <v>33/220 kV Power Station Substation</v>
      </c>
      <c r="L1285" s="162" t="s">
        <v>1553</v>
      </c>
      <c r="M1285" s="162" t="s">
        <v>1350</v>
      </c>
      <c r="N1285" s="33" t="str">
        <f t="shared" si="234"/>
        <v>33/220 kV Power Station Substation - 33kV Interconnect Cables between Wartsila and Power Station Substation - Steel Support Structures Design</v>
      </c>
      <c r="O1285" s="175"/>
      <c r="P1285" s="175"/>
      <c r="Q1285" s="33" t="str">
        <f>IFERROR(VLOOKUP(PPE_PH1_CDDL[[#This Row],[RDMC Document Number]],[3]Docs!$B:$F,4,0),"No Placeholder Yet")</f>
        <v>RES - Reserved Placeholder</v>
      </c>
      <c r="R1285" s="33" t="str">
        <f>IFERROR(VLOOKUP(PPE_PH1_CDDL[[#This Row],[RDMC Document Number]],[3]Docs!$B:$F,5,0),"No Placeholder Yet")</f>
        <v>Pending</v>
      </c>
      <c r="S1285" s="137">
        <f t="shared" si="235"/>
        <v>0</v>
      </c>
      <c r="T1285" s="162" t="s">
        <v>1119</v>
      </c>
      <c r="U1285" s="162"/>
      <c r="V1285" s="178"/>
      <c r="W1285" s="162" t="s">
        <v>1510</v>
      </c>
      <c r="X1285" s="39" t="s">
        <v>1558</v>
      </c>
      <c r="Y1285" s="162"/>
      <c r="Z1285" s="162"/>
      <c r="AA1285" s="39"/>
      <c r="AB1285" s="152" t="s">
        <v>3165</v>
      </c>
    </row>
    <row r="1286" spans="1:28" ht="21.75" customHeight="1" x14ac:dyDescent="0.25">
      <c r="A1286" s="39" t="s">
        <v>30</v>
      </c>
      <c r="B1286" s="39" t="s">
        <v>31</v>
      </c>
      <c r="C1286" s="39">
        <v>6242</v>
      </c>
      <c r="D1286" s="39" t="s">
        <v>1169</v>
      </c>
      <c r="E1286" s="39" t="s">
        <v>700</v>
      </c>
      <c r="F1286" s="128" t="s">
        <v>34</v>
      </c>
      <c r="G1286" s="39" t="s">
        <v>35</v>
      </c>
      <c r="H1286" s="39" t="str">
        <f t="shared" si="233"/>
        <v>6105AK124-6242-CSTD-0001</v>
      </c>
      <c r="I1286" s="39" t="str">
        <f t="shared" si="236"/>
        <v>Q24050972-03-6242-C-STD-0001</v>
      </c>
      <c r="J1286" s="39"/>
      <c r="K1286" s="33" t="str">
        <f>VLOOKUP(C1286,'PPE WBS Codes'!$E$3:$F$79,2,0)</f>
        <v>33/220 kV Power Station Substation</v>
      </c>
      <c r="L1286" s="39" t="s">
        <v>1553</v>
      </c>
      <c r="M1286" s="39" t="s">
        <v>1353</v>
      </c>
      <c r="N1286" s="33" t="str">
        <f t="shared" si="234"/>
        <v>33/220 kV Power Station Substation - 33kV Interconnect Cables between Wartsila and Power Station Substation - Underground Pipe Route and Cable Bedding Design</v>
      </c>
      <c r="O1286" s="134"/>
      <c r="P1286" s="134"/>
      <c r="Q1286" s="33" t="str">
        <f>IFERROR(VLOOKUP(PPE_PH1_CDDL[[#This Row],[RDMC Document Number]],[3]Docs!$B:$F,4,0),"No Placeholder Yet")</f>
        <v>RES - Reserved Placeholder</v>
      </c>
      <c r="R1286" s="33" t="str">
        <f>IFERROR(VLOOKUP(PPE_PH1_CDDL[[#This Row],[RDMC Document Number]],[3]Docs!$B:$F,5,0),"No Placeholder Yet")</f>
        <v>Pending</v>
      </c>
      <c r="S1286" s="137">
        <f t="shared" si="235"/>
        <v>0</v>
      </c>
      <c r="T1286" s="162" t="s">
        <v>1119</v>
      </c>
      <c r="U1286" s="39"/>
      <c r="V1286" s="178"/>
      <c r="W1286" s="39" t="s">
        <v>1510</v>
      </c>
      <c r="X1286" s="39" t="s">
        <v>1560</v>
      </c>
      <c r="Y1286" s="39"/>
      <c r="Z1286" s="39"/>
      <c r="AA1286" s="39"/>
      <c r="AB1286" s="152" t="s">
        <v>3165</v>
      </c>
    </row>
    <row r="1287" spans="1:28" ht="21.75" customHeight="1" x14ac:dyDescent="0.25">
      <c r="A1287" s="39" t="s">
        <v>30</v>
      </c>
      <c r="B1287" s="39" t="s">
        <v>31</v>
      </c>
      <c r="C1287" s="39">
        <v>6242</v>
      </c>
      <c r="D1287" s="39" t="s">
        <v>1169</v>
      </c>
      <c r="E1287" s="39" t="s">
        <v>700</v>
      </c>
      <c r="F1287" s="128" t="s">
        <v>46</v>
      </c>
      <c r="G1287" s="39" t="s">
        <v>35</v>
      </c>
      <c r="H1287" s="39" t="str">
        <f t="shared" si="233"/>
        <v>6105AK124-6242-CSTD-0002</v>
      </c>
      <c r="I1287" s="39" t="str">
        <f t="shared" si="236"/>
        <v>Q24050972-03-6242-C-STD-0002</v>
      </c>
      <c r="J1287" s="39"/>
      <c r="K1287" s="33" t="str">
        <f>VLOOKUP(C1287,'PPE WBS Codes'!$E$3:$F$79,2,0)</f>
        <v>33/220 kV Power Station Substation</v>
      </c>
      <c r="L1287" s="39" t="s">
        <v>1559</v>
      </c>
      <c r="M1287" s="39" t="s">
        <v>1351</v>
      </c>
      <c r="N1287" s="33" t="str">
        <f t="shared" si="234"/>
        <v>33/220 kV Power Station Substation - Terrace, Roads and Access-ways for Power Station Substation - Bund-wall Requirements and Design</v>
      </c>
      <c r="O1287" s="134"/>
      <c r="P1287" s="134"/>
      <c r="Q1287" s="33" t="str">
        <f>IFERROR(VLOOKUP(PPE_PH1_CDDL[[#This Row],[RDMC Document Number]],[3]Docs!$B:$F,4,0),"No Placeholder Yet")</f>
        <v>RES - Reserved Placeholder</v>
      </c>
      <c r="R1287" s="33" t="str">
        <f>IFERROR(VLOOKUP(PPE_PH1_CDDL[[#This Row],[RDMC Document Number]],[3]Docs!$B:$F,5,0),"No Placeholder Yet")</f>
        <v>Pending</v>
      </c>
      <c r="S1287" s="137">
        <f t="shared" si="235"/>
        <v>0</v>
      </c>
      <c r="T1287" s="162" t="s">
        <v>1119</v>
      </c>
      <c r="U1287" s="39"/>
      <c r="V1287" s="178"/>
      <c r="W1287" s="39" t="s">
        <v>1515</v>
      </c>
      <c r="X1287" s="39" t="s">
        <v>1558</v>
      </c>
      <c r="Y1287" s="39"/>
      <c r="Z1287" s="39"/>
      <c r="AA1287" s="39"/>
      <c r="AB1287" s="152" t="s">
        <v>3165</v>
      </c>
    </row>
    <row r="1288" spans="1:28" ht="21.75" customHeight="1" x14ac:dyDescent="0.25">
      <c r="A1288" s="39" t="s">
        <v>30</v>
      </c>
      <c r="B1288" s="39" t="s">
        <v>31</v>
      </c>
      <c r="C1288" s="39">
        <v>6242</v>
      </c>
      <c r="D1288" s="39" t="s">
        <v>1169</v>
      </c>
      <c r="E1288" s="39" t="s">
        <v>700</v>
      </c>
      <c r="F1288" s="128" t="s">
        <v>48</v>
      </c>
      <c r="G1288" s="39" t="s">
        <v>35</v>
      </c>
      <c r="H1288" s="39" t="str">
        <f t="shared" si="233"/>
        <v>6105AK124-6242-CSTD-0003</v>
      </c>
      <c r="I1288" s="39" t="str">
        <f t="shared" si="236"/>
        <v>Q24050972-03-6242-C-STD-0003</v>
      </c>
      <c r="J1288" s="39"/>
      <c r="K1288" s="33" t="str">
        <f>VLOOKUP(C1288,'PPE WBS Codes'!$E$3:$F$79,2,0)</f>
        <v>33/220 kV Power Station Substation</v>
      </c>
      <c r="L1288" s="39" t="s">
        <v>1559</v>
      </c>
      <c r="M1288" s="39" t="s">
        <v>1352</v>
      </c>
      <c r="N1288" s="33" t="str">
        <f t="shared" si="234"/>
        <v>33/220 kV Power Station Substation - Terrace, Roads and Access-ways for Power Station Substation - Civil Construction Requirements</v>
      </c>
      <c r="O1288" s="134"/>
      <c r="P1288" s="134"/>
      <c r="Q1288" s="33" t="str">
        <f>IFERROR(VLOOKUP(PPE_PH1_CDDL[[#This Row],[RDMC Document Number]],[3]Docs!$B:$F,4,0),"No Placeholder Yet")</f>
        <v>RES - Reserved Placeholder</v>
      </c>
      <c r="R1288" s="33" t="str">
        <f>IFERROR(VLOOKUP(PPE_PH1_CDDL[[#This Row],[RDMC Document Number]],[3]Docs!$B:$F,5,0),"No Placeholder Yet")</f>
        <v>Pending</v>
      </c>
      <c r="S1288" s="137">
        <f t="shared" si="235"/>
        <v>0</v>
      </c>
      <c r="T1288" s="162" t="s">
        <v>1119</v>
      </c>
      <c r="U1288" s="39"/>
      <c r="V1288" s="178"/>
      <c r="W1288" s="39" t="s">
        <v>1515</v>
      </c>
      <c r="X1288" s="39" t="s">
        <v>1558</v>
      </c>
      <c r="Y1288" s="39"/>
      <c r="Z1288" s="39"/>
      <c r="AA1288" s="39"/>
      <c r="AB1288" s="152" t="s">
        <v>3165</v>
      </c>
    </row>
    <row r="1289" spans="1:28" ht="21.75" customHeight="1" x14ac:dyDescent="0.25">
      <c r="A1289" s="39" t="s">
        <v>30</v>
      </c>
      <c r="B1289" s="39" t="s">
        <v>31</v>
      </c>
      <c r="C1289" s="39">
        <v>6242</v>
      </c>
      <c r="D1289" s="39" t="s">
        <v>1169</v>
      </c>
      <c r="E1289" s="39" t="s">
        <v>700</v>
      </c>
      <c r="F1289" s="128" t="s">
        <v>50</v>
      </c>
      <c r="G1289" s="39" t="s">
        <v>35</v>
      </c>
      <c r="H1289" s="39" t="str">
        <f t="shared" si="233"/>
        <v>6105AK124-6242-CSTD-0004</v>
      </c>
      <c r="I1289" s="39" t="str">
        <f t="shared" si="236"/>
        <v>Q24050972-03-6242-C-STD-0004</v>
      </c>
      <c r="J1289" s="39"/>
      <c r="K1289" s="33" t="str">
        <f>VLOOKUP(C1289,'PPE WBS Codes'!$E$3:$F$79,2,0)</f>
        <v>33/220 kV Power Station Substation</v>
      </c>
      <c r="L1289" s="39" t="s">
        <v>1559</v>
      </c>
      <c r="M1289" s="39" t="s">
        <v>1353</v>
      </c>
      <c r="N1289" s="33" t="str">
        <f t="shared" si="234"/>
        <v>33/220 kV Power Station Substation - Terrace, Roads and Access-ways for Power Station Substation - Underground Pipe Route and Cable Bedding Design</v>
      </c>
      <c r="O1289" s="134"/>
      <c r="P1289" s="134"/>
      <c r="Q1289" s="33" t="str">
        <f>IFERROR(VLOOKUP(PPE_PH1_CDDL[[#This Row],[RDMC Document Number]],[3]Docs!$B:$F,4,0),"No Placeholder Yet")</f>
        <v>RES - Reserved Placeholder</v>
      </c>
      <c r="R1289" s="33" t="str">
        <f>IFERROR(VLOOKUP(PPE_PH1_CDDL[[#This Row],[RDMC Document Number]],[3]Docs!$B:$F,5,0),"No Placeholder Yet")</f>
        <v>Pending</v>
      </c>
      <c r="S1289" s="137">
        <f t="shared" si="235"/>
        <v>0</v>
      </c>
      <c r="T1289" s="162" t="s">
        <v>1119</v>
      </c>
      <c r="U1289" s="39"/>
      <c r="V1289" s="178"/>
      <c r="W1289" s="39" t="s">
        <v>1515</v>
      </c>
      <c r="X1289" s="39" t="s">
        <v>1560</v>
      </c>
      <c r="Y1289" s="39"/>
      <c r="Z1289" s="39"/>
      <c r="AA1289" s="39"/>
      <c r="AB1289" s="152" t="s">
        <v>3165</v>
      </c>
    </row>
    <row r="1290" spans="1:28" ht="21.75" customHeight="1" x14ac:dyDescent="0.25">
      <c r="A1290" s="39" t="s">
        <v>30</v>
      </c>
      <c r="B1290" s="39" t="s">
        <v>31</v>
      </c>
      <c r="C1290" s="39">
        <v>6242</v>
      </c>
      <c r="D1290" s="39" t="s">
        <v>1169</v>
      </c>
      <c r="E1290" s="39" t="s">
        <v>700</v>
      </c>
      <c r="F1290" s="174" t="s">
        <v>101</v>
      </c>
      <c r="G1290" s="162" t="s">
        <v>35</v>
      </c>
      <c r="H1290" s="39" t="str">
        <f t="shared" si="233"/>
        <v>6105AK124-6242-CSTD-0005</v>
      </c>
      <c r="I1290" s="39" t="str">
        <f t="shared" si="236"/>
        <v>Q24050972-03-6242-C-STD-0005</v>
      </c>
      <c r="J1290" s="162"/>
      <c r="K1290" s="33" t="str">
        <f>VLOOKUP(C1290,'PPE WBS Codes'!$E$3:$F$79,2,0)</f>
        <v>33/220 kV Power Station Substation</v>
      </c>
      <c r="L1290" s="162" t="s">
        <v>1555</v>
      </c>
      <c r="M1290" s="162" t="s">
        <v>1353</v>
      </c>
      <c r="N1290" s="33" t="str">
        <f t="shared" si="234"/>
        <v>33/220 kV Power Station Substation - Perimeter Fencing for Power Station Substation - Underground Pipe Route and Cable Bedding Design</v>
      </c>
      <c r="O1290" s="175"/>
      <c r="P1290" s="175"/>
      <c r="Q1290" s="33" t="str">
        <f>IFERROR(VLOOKUP(PPE_PH1_CDDL[[#This Row],[RDMC Document Number]],[3]Docs!$B:$F,4,0),"No Placeholder Yet")</f>
        <v>RES - Reserved Placeholder</v>
      </c>
      <c r="R1290" s="33" t="str">
        <f>IFERROR(VLOOKUP(PPE_PH1_CDDL[[#This Row],[RDMC Document Number]],[3]Docs!$B:$F,5,0),"No Placeholder Yet")</f>
        <v>Pending</v>
      </c>
      <c r="S1290" s="137">
        <f t="shared" si="235"/>
        <v>0</v>
      </c>
      <c r="T1290" s="162" t="s">
        <v>1119</v>
      </c>
      <c r="U1290" s="162"/>
      <c r="V1290" s="178"/>
      <c r="W1290" s="39" t="s">
        <v>1512</v>
      </c>
      <c r="X1290" s="39" t="s">
        <v>1558</v>
      </c>
      <c r="Y1290" s="162"/>
      <c r="Z1290" s="162"/>
      <c r="AA1290" s="39"/>
      <c r="AB1290" s="152" t="s">
        <v>3165</v>
      </c>
    </row>
    <row r="1291" spans="1:28" ht="21.75" customHeight="1" x14ac:dyDescent="0.25">
      <c r="A1291" s="39" t="s">
        <v>30</v>
      </c>
      <c r="B1291" s="39" t="s">
        <v>31</v>
      </c>
      <c r="C1291" s="39">
        <v>6242</v>
      </c>
      <c r="D1291" s="39" t="s">
        <v>1169</v>
      </c>
      <c r="E1291" s="39" t="s">
        <v>1170</v>
      </c>
      <c r="F1291" s="128" t="s">
        <v>161</v>
      </c>
      <c r="G1291" s="39" t="s">
        <v>35</v>
      </c>
      <c r="H1291" s="39" t="str">
        <f t="shared" si="233"/>
        <v>6105AK124-6242-CSPC-0006</v>
      </c>
      <c r="I1291" s="39" t="str">
        <f t="shared" si="236"/>
        <v>Q24050972-03-6242-C-SPC-0006</v>
      </c>
      <c r="J1291" s="39"/>
      <c r="K1291" s="33" t="str">
        <f>VLOOKUP(C1291,'PPE WBS Codes'!$E$3:$F$79,2,0)</f>
        <v>33/220 kV Power Station Substation</v>
      </c>
      <c r="L1291" s="39" t="s">
        <v>1555</v>
      </c>
      <c r="M1291" s="39" t="s">
        <v>1338</v>
      </c>
      <c r="N1291" s="33" t="str">
        <f t="shared" si="234"/>
        <v>33/220 kV Power Station Substation - Perimeter Fencing for Power Station Substation - Excavation, Trenching and Compacting Design</v>
      </c>
      <c r="O1291" s="134"/>
      <c r="P1291" s="134"/>
      <c r="Q1291" s="33" t="str">
        <f>IFERROR(VLOOKUP(PPE_PH1_CDDL[[#This Row],[RDMC Document Number]],[3]Docs!$B:$F,4,0),"No Placeholder Yet")</f>
        <v>RES - Reserved Placeholder</v>
      </c>
      <c r="R1291" s="33" t="str">
        <f>IFERROR(VLOOKUP(PPE_PH1_CDDL[[#This Row],[RDMC Document Number]],[3]Docs!$B:$F,5,0),"No Placeholder Yet")</f>
        <v>Pending</v>
      </c>
      <c r="S1291" s="137">
        <f t="shared" si="235"/>
        <v>0</v>
      </c>
      <c r="T1291" s="162" t="s">
        <v>1119</v>
      </c>
      <c r="U1291" s="39"/>
      <c r="V1291" s="178"/>
      <c r="W1291" s="39" t="s">
        <v>1512</v>
      </c>
      <c r="X1291" s="39" t="s">
        <v>1558</v>
      </c>
      <c r="Y1291" s="39"/>
      <c r="Z1291" s="39"/>
      <c r="AA1291" s="39"/>
      <c r="AB1291" s="152" t="s">
        <v>3165</v>
      </c>
    </row>
    <row r="1292" spans="1:28" ht="21.75" customHeight="1" x14ac:dyDescent="0.25">
      <c r="A1292" s="39" t="s">
        <v>30</v>
      </c>
      <c r="B1292" s="39" t="s">
        <v>31</v>
      </c>
      <c r="C1292" s="39">
        <v>6242</v>
      </c>
      <c r="D1292" s="39" t="s">
        <v>1169</v>
      </c>
      <c r="E1292" s="39" t="s">
        <v>1170</v>
      </c>
      <c r="F1292" s="128" t="s">
        <v>170</v>
      </c>
      <c r="G1292" s="39" t="s">
        <v>35</v>
      </c>
      <c r="H1292" s="39" t="str">
        <f t="shared" si="233"/>
        <v>6105AK124-6242-CSPC-0007</v>
      </c>
      <c r="I1292" s="39" t="str">
        <f t="shared" si="236"/>
        <v>Q24050972-03-6242-C-SPC-0007</v>
      </c>
      <c r="J1292" s="39"/>
      <c r="K1292" s="33" t="str">
        <f>VLOOKUP(C1292,'PPE WBS Codes'!$E$3:$F$79,2,0)</f>
        <v>33/220 kV Power Station Substation</v>
      </c>
      <c r="L1292" s="39" t="s">
        <v>1555</v>
      </c>
      <c r="M1292" s="39" t="s">
        <v>1339</v>
      </c>
      <c r="N1292" s="33" t="str">
        <f t="shared" si="234"/>
        <v>33/220 kV Power Station Substation - Perimeter Fencing for Power Station Substation - Concrete Construction Material Specifications</v>
      </c>
      <c r="O1292" s="134"/>
      <c r="P1292" s="134"/>
      <c r="Q1292" s="33" t="str">
        <f>IFERROR(VLOOKUP(PPE_PH1_CDDL[[#This Row],[RDMC Document Number]],[3]Docs!$B:$F,4,0),"No Placeholder Yet")</f>
        <v>RES - Reserved Placeholder</v>
      </c>
      <c r="R1292" s="33" t="str">
        <f>IFERROR(VLOOKUP(PPE_PH1_CDDL[[#This Row],[RDMC Document Number]],[3]Docs!$B:$F,5,0),"No Placeholder Yet")</f>
        <v>Pending</v>
      </c>
      <c r="S1292" s="137">
        <f t="shared" si="235"/>
        <v>0</v>
      </c>
      <c r="T1292" s="162" t="s">
        <v>1119</v>
      </c>
      <c r="U1292" s="39"/>
      <c r="V1292" s="178"/>
      <c r="W1292" s="39" t="s">
        <v>1512</v>
      </c>
      <c r="X1292" s="39" t="s">
        <v>1558</v>
      </c>
      <c r="Y1292" s="39"/>
      <c r="Z1292" s="39"/>
      <c r="AA1292" s="39"/>
      <c r="AB1292" s="152" t="s">
        <v>3165</v>
      </c>
    </row>
    <row r="1293" spans="1:28" ht="21.75" customHeight="1" x14ac:dyDescent="0.25">
      <c r="A1293" s="39" t="s">
        <v>30</v>
      </c>
      <c r="B1293" s="39" t="s">
        <v>31</v>
      </c>
      <c r="C1293" s="39">
        <v>6242</v>
      </c>
      <c r="D1293" s="39" t="s">
        <v>1169</v>
      </c>
      <c r="E1293" s="39" t="s">
        <v>1170</v>
      </c>
      <c r="F1293" s="128" t="s">
        <v>108</v>
      </c>
      <c r="G1293" s="39" t="s">
        <v>35</v>
      </c>
      <c r="H1293" s="39" t="str">
        <f t="shared" si="233"/>
        <v>6105AK124-6242-CSPC-0008</v>
      </c>
      <c r="I1293" s="39" t="str">
        <f t="shared" si="236"/>
        <v>Q24050972-03-6242-C-SPC-0008</v>
      </c>
      <c r="J1293" s="39"/>
      <c r="K1293" s="33" t="str">
        <f>VLOOKUP(C1293,'PPE WBS Codes'!$E$3:$F$79,2,0)</f>
        <v>33/220 kV Power Station Substation</v>
      </c>
      <c r="L1293" s="39" t="s">
        <v>1555</v>
      </c>
      <c r="M1293" s="39" t="s">
        <v>1340</v>
      </c>
      <c r="N1293" s="33" t="str">
        <f t="shared" si="234"/>
        <v>33/220 kV Power Station Substation - Perimeter Fencing for Power Station Substation - Steel Structures Corrosion Protection Specification</v>
      </c>
      <c r="O1293" s="134"/>
      <c r="P1293" s="134"/>
      <c r="Q1293" s="33" t="str">
        <f>IFERROR(VLOOKUP(PPE_PH1_CDDL[[#This Row],[RDMC Document Number]],[3]Docs!$B:$F,4,0),"No Placeholder Yet")</f>
        <v>RES - Reserved Placeholder</v>
      </c>
      <c r="R1293" s="33" t="str">
        <f>IFERROR(VLOOKUP(PPE_PH1_CDDL[[#This Row],[RDMC Document Number]],[3]Docs!$B:$F,5,0),"No Placeholder Yet")</f>
        <v>Pending</v>
      </c>
      <c r="S1293" s="137">
        <f t="shared" si="235"/>
        <v>0</v>
      </c>
      <c r="T1293" s="162" t="s">
        <v>1119</v>
      </c>
      <c r="U1293" s="39"/>
      <c r="V1293" s="178"/>
      <c r="W1293" s="39" t="s">
        <v>1561</v>
      </c>
      <c r="X1293" s="39" t="s">
        <v>1558</v>
      </c>
      <c r="Y1293" s="39"/>
      <c r="Z1293" s="39"/>
      <c r="AA1293" s="39"/>
      <c r="AB1293" s="152" t="s">
        <v>3165</v>
      </c>
    </row>
    <row r="1294" spans="1:28" ht="21.75" customHeight="1" x14ac:dyDescent="0.25">
      <c r="A1294" s="39" t="s">
        <v>30</v>
      </c>
      <c r="B1294" s="39" t="s">
        <v>31</v>
      </c>
      <c r="C1294" s="39">
        <v>6242</v>
      </c>
      <c r="D1294" s="39" t="s">
        <v>1169</v>
      </c>
      <c r="E1294" s="39" t="s">
        <v>1170</v>
      </c>
      <c r="F1294" s="128" t="s">
        <v>173</v>
      </c>
      <c r="G1294" s="39" t="s">
        <v>35</v>
      </c>
      <c r="H1294" s="39" t="str">
        <f t="shared" si="233"/>
        <v>6105AK124-6242-CSPC-0009</v>
      </c>
      <c r="I1294" s="39" t="str">
        <f t="shared" si="236"/>
        <v>Q24050972-03-6242-C-SPC-0009</v>
      </c>
      <c r="J1294" s="39"/>
      <c r="K1294" s="33" t="str">
        <f>VLOOKUP(C1294,'PPE WBS Codes'!$E$3:$F$79,2,0)</f>
        <v>33/220 kV Power Station Substation</v>
      </c>
      <c r="L1294" s="39" t="s">
        <v>1556</v>
      </c>
      <c r="M1294" s="39" t="s">
        <v>1337</v>
      </c>
      <c r="N1294" s="33" t="str">
        <f t="shared" si="234"/>
        <v>33/220 kV Power Station Substation - Oil Collection Sump from Bunds for Power Station Substation - Civil Design Requirements</v>
      </c>
      <c r="O1294" s="134"/>
      <c r="P1294" s="134"/>
      <c r="Q1294" s="33" t="str">
        <f>IFERROR(VLOOKUP(PPE_PH1_CDDL[[#This Row],[RDMC Document Number]],[3]Docs!$B:$F,4,0),"No Placeholder Yet")</f>
        <v>RES - Reserved Placeholder</v>
      </c>
      <c r="R1294" s="33" t="str">
        <f>IFERROR(VLOOKUP(PPE_PH1_CDDL[[#This Row],[RDMC Document Number]],[3]Docs!$B:$F,5,0),"No Placeholder Yet")</f>
        <v>Pending</v>
      </c>
      <c r="S1294" s="137">
        <f t="shared" si="235"/>
        <v>0</v>
      </c>
      <c r="T1294" s="162" t="s">
        <v>1119</v>
      </c>
      <c r="U1294" s="39"/>
      <c r="V1294" s="178"/>
      <c r="W1294" s="39" t="s">
        <v>1513</v>
      </c>
      <c r="X1294" s="39" t="s">
        <v>1558</v>
      </c>
      <c r="Y1294" s="39"/>
      <c r="Z1294" s="39"/>
      <c r="AA1294" s="39"/>
      <c r="AB1294" s="152" t="s">
        <v>3165</v>
      </c>
    </row>
    <row r="1295" spans="1:28" ht="21.75" customHeight="1" x14ac:dyDescent="0.25">
      <c r="A1295" s="39" t="s">
        <v>30</v>
      </c>
      <c r="B1295" s="39" t="s">
        <v>31</v>
      </c>
      <c r="C1295" s="39">
        <v>6242</v>
      </c>
      <c r="D1295" s="39" t="s">
        <v>1169</v>
      </c>
      <c r="E1295" s="39" t="s">
        <v>1170</v>
      </c>
      <c r="F1295" s="128" t="s">
        <v>184</v>
      </c>
      <c r="G1295" s="39" t="s">
        <v>35</v>
      </c>
      <c r="H1295" s="39" t="str">
        <f t="shared" si="233"/>
        <v>6105AK124-6242-CSPC-0010</v>
      </c>
      <c r="I1295" s="39" t="str">
        <f t="shared" si="236"/>
        <v>Q24050972-03-6242-C-SPC-0010</v>
      </c>
      <c r="J1295" s="39"/>
      <c r="K1295" s="33" t="str">
        <f>VLOOKUP(C1295,'PPE WBS Codes'!$E$3:$F$79,2,0)</f>
        <v>33/220 kV Power Station Substation</v>
      </c>
      <c r="L1295" s="39" t="s">
        <v>1556</v>
      </c>
      <c r="M1295" s="39" t="s">
        <v>1338</v>
      </c>
      <c r="N1295" s="33" t="str">
        <f t="shared" si="234"/>
        <v>33/220 kV Power Station Substation - Oil Collection Sump from Bunds for Power Station Substation - Excavation, Trenching and Compacting Design</v>
      </c>
      <c r="O1295" s="134"/>
      <c r="P1295" s="134"/>
      <c r="Q1295" s="33" t="str">
        <f>IFERROR(VLOOKUP(PPE_PH1_CDDL[[#This Row],[RDMC Document Number]],[3]Docs!$B:$F,4,0),"No Placeholder Yet")</f>
        <v>RES - Reserved Placeholder</v>
      </c>
      <c r="R1295" s="33" t="str">
        <f>IFERROR(VLOOKUP(PPE_PH1_CDDL[[#This Row],[RDMC Document Number]],[3]Docs!$B:$F,5,0),"No Placeholder Yet")</f>
        <v>Pending</v>
      </c>
      <c r="S1295" s="137">
        <f t="shared" si="235"/>
        <v>0</v>
      </c>
      <c r="T1295" s="162" t="s">
        <v>1119</v>
      </c>
      <c r="U1295" s="39"/>
      <c r="V1295" s="178"/>
      <c r="W1295" s="39" t="s">
        <v>1513</v>
      </c>
      <c r="X1295" s="39" t="s">
        <v>1558</v>
      </c>
      <c r="Y1295" s="39"/>
      <c r="Z1295" s="39"/>
      <c r="AA1295" s="39"/>
      <c r="AB1295" s="152" t="s">
        <v>3165</v>
      </c>
    </row>
    <row r="1296" spans="1:28" ht="21.75" customHeight="1" x14ac:dyDescent="0.25">
      <c r="A1296" s="39" t="s">
        <v>30</v>
      </c>
      <c r="B1296" s="39" t="s">
        <v>31</v>
      </c>
      <c r="C1296" s="39">
        <v>6242</v>
      </c>
      <c r="D1296" s="39" t="s">
        <v>1169</v>
      </c>
      <c r="E1296" s="39" t="s">
        <v>1170</v>
      </c>
      <c r="F1296" s="174" t="s">
        <v>187</v>
      </c>
      <c r="G1296" s="162" t="s">
        <v>35</v>
      </c>
      <c r="H1296" s="39" t="str">
        <f t="shared" si="233"/>
        <v>6105AK124-6242-CSPC-0011</v>
      </c>
      <c r="I1296" s="39" t="str">
        <f t="shared" si="236"/>
        <v>Q24050972-03-6242-C-SPC-0011</v>
      </c>
      <c r="J1296" s="162"/>
      <c r="K1296" s="33" t="str">
        <f>VLOOKUP(C1296,'PPE WBS Codes'!$E$3:$F$79,2,0)</f>
        <v>33/220 kV Power Station Substation</v>
      </c>
      <c r="L1296" s="162" t="s">
        <v>1556</v>
      </c>
      <c r="M1296" s="162" t="s">
        <v>1339</v>
      </c>
      <c r="N1296" s="33" t="str">
        <f t="shared" si="234"/>
        <v>33/220 kV Power Station Substation - Oil Collection Sump from Bunds for Power Station Substation - Concrete Construction Material Specifications</v>
      </c>
      <c r="O1296" s="175"/>
      <c r="P1296" s="175"/>
      <c r="Q1296" s="33" t="str">
        <f>IFERROR(VLOOKUP(PPE_PH1_CDDL[[#This Row],[RDMC Document Number]],[3]Docs!$B:$F,4,0),"No Placeholder Yet")</f>
        <v>RES - Reserved Placeholder</v>
      </c>
      <c r="R1296" s="33" t="str">
        <f>IFERROR(VLOOKUP(PPE_PH1_CDDL[[#This Row],[RDMC Document Number]],[3]Docs!$B:$F,5,0),"No Placeholder Yet")</f>
        <v>Pending</v>
      </c>
      <c r="S1296" s="137">
        <f t="shared" si="235"/>
        <v>0</v>
      </c>
      <c r="T1296" s="162" t="s">
        <v>1119</v>
      </c>
      <c r="U1296" s="162"/>
      <c r="V1296" s="178"/>
      <c r="W1296" s="162" t="s">
        <v>1513</v>
      </c>
      <c r="X1296" s="39" t="s">
        <v>1558</v>
      </c>
      <c r="Y1296" s="162"/>
      <c r="Z1296" s="162"/>
      <c r="AA1296" s="39"/>
      <c r="AB1296" s="152" t="s">
        <v>3165</v>
      </c>
    </row>
    <row r="1297" spans="1:28" ht="21.75" customHeight="1" x14ac:dyDescent="0.25">
      <c r="A1297" s="39" t="s">
        <v>30</v>
      </c>
      <c r="B1297" s="39" t="s">
        <v>31</v>
      </c>
      <c r="C1297" s="39">
        <v>6242</v>
      </c>
      <c r="D1297" s="39" t="s">
        <v>1169</v>
      </c>
      <c r="E1297" s="162" t="s">
        <v>1349</v>
      </c>
      <c r="F1297" s="174" t="s">
        <v>46</v>
      </c>
      <c r="G1297" s="162" t="s">
        <v>35</v>
      </c>
      <c r="H1297" s="39" t="str">
        <f t="shared" si="233"/>
        <v>6105AK124-6242-CSSD-0002</v>
      </c>
      <c r="I1297" s="39" t="str">
        <f t="shared" si="236"/>
        <v>Q24050972-03-6242-C-SSD-0002</v>
      </c>
      <c r="J1297" s="162"/>
      <c r="K1297" s="33" t="str">
        <f>VLOOKUP(C1297,'PPE WBS Codes'!$E$3:$F$79,2,0)</f>
        <v>33/220 kV Power Station Substation</v>
      </c>
      <c r="L1297" s="162" t="s">
        <v>1555</v>
      </c>
      <c r="M1297" s="162" t="s">
        <v>1350</v>
      </c>
      <c r="N1297" s="33" t="str">
        <f t="shared" si="234"/>
        <v>33/220 kV Power Station Substation - Perimeter Fencing for Power Station Substation - Steel Support Structures Design</v>
      </c>
      <c r="O1297" s="175"/>
      <c r="P1297" s="175"/>
      <c r="Q1297" s="33" t="str">
        <f>IFERROR(VLOOKUP(PPE_PH1_CDDL[[#This Row],[RDMC Document Number]],[3]Docs!$B:$F,4,0),"No Placeholder Yet")</f>
        <v>RES - Reserved Placeholder</v>
      </c>
      <c r="R1297" s="33" t="str">
        <f>IFERROR(VLOOKUP(PPE_PH1_CDDL[[#This Row],[RDMC Document Number]],[3]Docs!$B:$F,5,0),"No Placeholder Yet")</f>
        <v>Pending</v>
      </c>
      <c r="S1297" s="137">
        <f t="shared" si="235"/>
        <v>0</v>
      </c>
      <c r="T1297" s="162" t="s">
        <v>1119</v>
      </c>
      <c r="U1297" s="162"/>
      <c r="V1297" s="178"/>
      <c r="W1297" s="162" t="s">
        <v>1512</v>
      </c>
      <c r="X1297" s="162" t="s">
        <v>1558</v>
      </c>
      <c r="Y1297" s="162"/>
      <c r="Z1297" s="162"/>
      <c r="AA1297" s="39"/>
      <c r="AB1297" s="152" t="s">
        <v>3165</v>
      </c>
    </row>
    <row r="1298" spans="1:28" ht="21.75" customHeight="1" x14ac:dyDescent="0.25">
      <c r="A1298" s="39" t="s">
        <v>30</v>
      </c>
      <c r="B1298" s="39" t="s">
        <v>31</v>
      </c>
      <c r="C1298" s="39">
        <v>6242</v>
      </c>
      <c r="D1298" s="39" t="s">
        <v>1169</v>
      </c>
      <c r="E1298" s="39" t="s">
        <v>700</v>
      </c>
      <c r="F1298" s="128" t="s">
        <v>161</v>
      </c>
      <c r="G1298" s="39" t="s">
        <v>35</v>
      </c>
      <c r="H1298" s="39" t="str">
        <f t="shared" si="233"/>
        <v>6105AK124-6242-CSTD-0006</v>
      </c>
      <c r="I1298" s="39" t="str">
        <f t="shared" si="236"/>
        <v>Q24050972-03-6242-C-STD-0006</v>
      </c>
      <c r="J1298" s="39"/>
      <c r="K1298" s="33" t="str">
        <f>VLOOKUP(C1298,'PPE WBS Codes'!$E$3:$F$79,2,0)</f>
        <v>33/220 kV Power Station Substation</v>
      </c>
      <c r="L1298" s="39" t="s">
        <v>1556</v>
      </c>
      <c r="M1298" s="39" t="s">
        <v>1351</v>
      </c>
      <c r="N1298" s="33" t="str">
        <f t="shared" si="234"/>
        <v>33/220 kV Power Station Substation - Oil Collection Sump from Bunds for Power Station Substation - Bund-wall Requirements and Design</v>
      </c>
      <c r="O1298" s="134"/>
      <c r="P1298" s="134"/>
      <c r="Q1298" s="33" t="str">
        <f>IFERROR(VLOOKUP(PPE_PH1_CDDL[[#This Row],[RDMC Document Number]],[3]Docs!$B:$F,4,0),"No Placeholder Yet")</f>
        <v>RES - Reserved Placeholder</v>
      </c>
      <c r="R1298" s="33" t="str">
        <f>IFERROR(VLOOKUP(PPE_PH1_CDDL[[#This Row],[RDMC Document Number]],[3]Docs!$B:$F,5,0),"No Placeholder Yet")</f>
        <v>Pending</v>
      </c>
      <c r="S1298" s="137">
        <f t="shared" si="235"/>
        <v>0</v>
      </c>
      <c r="T1298" s="162" t="s">
        <v>1119</v>
      </c>
      <c r="U1298" s="39"/>
      <c r="V1298" s="178"/>
      <c r="W1298" s="39" t="s">
        <v>1513</v>
      </c>
      <c r="X1298" s="39" t="s">
        <v>1558</v>
      </c>
      <c r="Y1298" s="39"/>
      <c r="Z1298" s="39"/>
      <c r="AA1298" s="39"/>
      <c r="AB1298" s="152" t="s">
        <v>3165</v>
      </c>
    </row>
    <row r="1299" spans="1:28" ht="21.75" customHeight="1" x14ac:dyDescent="0.25">
      <c r="A1299" s="39" t="s">
        <v>30</v>
      </c>
      <c r="B1299" s="39" t="s">
        <v>31</v>
      </c>
      <c r="C1299" s="39">
        <v>6242</v>
      </c>
      <c r="D1299" s="39" t="s">
        <v>1169</v>
      </c>
      <c r="E1299" s="39" t="s">
        <v>700</v>
      </c>
      <c r="F1299" s="128" t="s">
        <v>170</v>
      </c>
      <c r="G1299" s="39" t="s">
        <v>35</v>
      </c>
      <c r="H1299" s="39" t="str">
        <f t="shared" si="233"/>
        <v>6105AK124-6242-CSTD-0007</v>
      </c>
      <c r="I1299" s="39" t="str">
        <f t="shared" si="236"/>
        <v>Q24050972-03-6242-C-STD-0007</v>
      </c>
      <c r="J1299" s="39"/>
      <c r="K1299" s="33" t="str">
        <f>VLOOKUP(C1299,'PPE WBS Codes'!$E$3:$F$79,2,0)</f>
        <v>33/220 kV Power Station Substation</v>
      </c>
      <c r="L1299" s="39" t="s">
        <v>1556</v>
      </c>
      <c r="M1299" s="39" t="s">
        <v>1357</v>
      </c>
      <c r="N1299" s="33" t="str">
        <f t="shared" si="234"/>
        <v>33/220 kV Power Station Substation - Oil Collection Sump from Bunds for Power Station Substation - Fire Protection System Design (Civil Works)</v>
      </c>
      <c r="O1299" s="134"/>
      <c r="P1299" s="134"/>
      <c r="Q1299" s="33" t="str">
        <f>IFERROR(VLOOKUP(PPE_PH1_CDDL[[#This Row],[RDMC Document Number]],[3]Docs!$B:$F,4,0),"No Placeholder Yet")</f>
        <v>RES - Reserved Placeholder</v>
      </c>
      <c r="R1299" s="33" t="str">
        <f>IFERROR(VLOOKUP(PPE_PH1_CDDL[[#This Row],[RDMC Document Number]],[3]Docs!$B:$F,5,0),"No Placeholder Yet")</f>
        <v>Pending</v>
      </c>
      <c r="S1299" s="137">
        <f t="shared" si="235"/>
        <v>0</v>
      </c>
      <c r="T1299" s="162" t="s">
        <v>1119</v>
      </c>
      <c r="U1299" s="39"/>
      <c r="V1299" s="178"/>
      <c r="W1299" s="39" t="s">
        <v>1513</v>
      </c>
      <c r="X1299" s="39" t="s">
        <v>1558</v>
      </c>
      <c r="Y1299" s="39"/>
      <c r="Z1299" s="39"/>
      <c r="AA1299" s="39"/>
      <c r="AB1299" s="152" t="s">
        <v>3165</v>
      </c>
    </row>
    <row r="1300" spans="1:28" ht="21.75" customHeight="1" x14ac:dyDescent="0.25">
      <c r="A1300" s="39" t="s">
        <v>30</v>
      </c>
      <c r="B1300" s="39" t="s">
        <v>31</v>
      </c>
      <c r="C1300" s="39">
        <v>6242</v>
      </c>
      <c r="D1300" s="39" t="s">
        <v>1169</v>
      </c>
      <c r="E1300" s="39" t="s">
        <v>700</v>
      </c>
      <c r="F1300" s="128" t="s">
        <v>108</v>
      </c>
      <c r="G1300" s="39" t="s">
        <v>35</v>
      </c>
      <c r="H1300" s="39" t="str">
        <f t="shared" si="233"/>
        <v>6105AK124-6242-CSTD-0008</v>
      </c>
      <c r="I1300" s="39" t="str">
        <f t="shared" si="236"/>
        <v>Q24050972-03-6242-C-STD-0008</v>
      </c>
      <c r="J1300" s="39"/>
      <c r="K1300" s="33" t="str">
        <f>VLOOKUP(C1300,'PPE WBS Codes'!$E$3:$F$79,2,0)</f>
        <v>33/220 kV Power Station Substation</v>
      </c>
      <c r="L1300" s="39" t="s">
        <v>1556</v>
      </c>
      <c r="M1300" s="39" t="s">
        <v>1352</v>
      </c>
      <c r="N1300" s="33" t="str">
        <f t="shared" si="234"/>
        <v>33/220 kV Power Station Substation - Oil Collection Sump from Bunds for Power Station Substation - Civil Construction Requirements</v>
      </c>
      <c r="O1300" s="134"/>
      <c r="P1300" s="134"/>
      <c r="Q1300" s="33" t="str">
        <f>IFERROR(VLOOKUP(PPE_PH1_CDDL[[#This Row],[RDMC Document Number]],[3]Docs!$B:$F,4,0),"No Placeholder Yet")</f>
        <v>RES - Reserved Placeholder</v>
      </c>
      <c r="R1300" s="33" t="str">
        <f>IFERROR(VLOOKUP(PPE_PH1_CDDL[[#This Row],[RDMC Document Number]],[3]Docs!$B:$F,5,0),"No Placeholder Yet")</f>
        <v>Pending</v>
      </c>
      <c r="S1300" s="137">
        <f t="shared" si="235"/>
        <v>0</v>
      </c>
      <c r="T1300" s="162" t="s">
        <v>1119</v>
      </c>
      <c r="U1300" s="39"/>
      <c r="V1300" s="178"/>
      <c r="W1300" s="39" t="s">
        <v>1513</v>
      </c>
      <c r="X1300" s="39" t="s">
        <v>1558</v>
      </c>
      <c r="Y1300" s="39"/>
      <c r="Z1300" s="39"/>
      <c r="AA1300" s="39"/>
      <c r="AB1300" s="152" t="s">
        <v>3165</v>
      </c>
    </row>
    <row r="1301" spans="1:28" ht="21.75" customHeight="1" x14ac:dyDescent="0.25">
      <c r="A1301" s="39" t="s">
        <v>30</v>
      </c>
      <c r="B1301" s="39" t="s">
        <v>31</v>
      </c>
      <c r="C1301" s="39">
        <v>6242</v>
      </c>
      <c r="D1301" s="39" t="s">
        <v>1169</v>
      </c>
      <c r="E1301" s="39" t="s">
        <v>700</v>
      </c>
      <c r="F1301" s="174" t="s">
        <v>173</v>
      </c>
      <c r="G1301" s="162" t="s">
        <v>35</v>
      </c>
      <c r="H1301" s="39" t="str">
        <f t="shared" si="233"/>
        <v>6105AK124-6242-CSTD-0009</v>
      </c>
      <c r="I1301" s="39" t="str">
        <f t="shared" si="236"/>
        <v>Q24050972-03-6242-C-STD-0009</v>
      </c>
      <c r="J1301" s="162"/>
      <c r="K1301" s="33" t="str">
        <f>VLOOKUP(C1301,'PPE WBS Codes'!$E$3:$F$79,2,0)</f>
        <v>33/220 kV Power Station Substation</v>
      </c>
      <c r="L1301" s="162" t="s">
        <v>1556</v>
      </c>
      <c r="M1301" s="162" t="s">
        <v>1353</v>
      </c>
      <c r="N1301" s="33" t="str">
        <f t="shared" si="234"/>
        <v>33/220 kV Power Station Substation - Oil Collection Sump from Bunds for Power Station Substation - Underground Pipe Route and Cable Bedding Design</v>
      </c>
      <c r="O1301" s="175"/>
      <c r="P1301" s="175"/>
      <c r="Q1301" s="33" t="str">
        <f>IFERROR(VLOOKUP(PPE_PH1_CDDL[[#This Row],[RDMC Document Number]],[3]Docs!$B:$F,4,0),"No Placeholder Yet")</f>
        <v>RES - Reserved Placeholder</v>
      </c>
      <c r="R1301" s="33" t="str">
        <f>IFERROR(VLOOKUP(PPE_PH1_CDDL[[#This Row],[RDMC Document Number]],[3]Docs!$B:$F,5,0),"No Placeholder Yet")</f>
        <v>Pending</v>
      </c>
      <c r="S1301" s="137">
        <f t="shared" si="235"/>
        <v>0</v>
      </c>
      <c r="T1301" s="162" t="s">
        <v>1119</v>
      </c>
      <c r="U1301" s="162"/>
      <c r="V1301" s="178"/>
      <c r="W1301" s="162" t="s">
        <v>1513</v>
      </c>
      <c r="X1301" s="39" t="s">
        <v>1558</v>
      </c>
      <c r="Y1301" s="162"/>
      <c r="Z1301" s="162"/>
      <c r="AA1301" s="39"/>
      <c r="AB1301" s="152" t="s">
        <v>3165</v>
      </c>
    </row>
    <row r="1302" spans="1:28" ht="21.75" customHeight="1" x14ac:dyDescent="0.25">
      <c r="A1302" s="33" t="s">
        <v>30</v>
      </c>
      <c r="B1302" s="33" t="s">
        <v>31</v>
      </c>
      <c r="C1302" s="162">
        <v>6242</v>
      </c>
      <c r="D1302" s="162" t="s">
        <v>52</v>
      </c>
      <c r="E1302" s="39" t="s">
        <v>1266</v>
      </c>
      <c r="F1302" s="128" t="s">
        <v>34</v>
      </c>
      <c r="G1302" s="39" t="s">
        <v>35</v>
      </c>
      <c r="H1302" s="39" t="str">
        <f t="shared" si="233"/>
        <v>6105AK124-6242-ECAL-0001</v>
      </c>
      <c r="I1302" s="39" t="str">
        <f t="shared" si="236"/>
        <v>Q24050972-03-6242-E-CAL-0001</v>
      </c>
      <c r="J1302" s="39"/>
      <c r="K1302" s="33" t="str">
        <f>VLOOKUP(C1302,'PPE WBS Codes'!$E$3:$F$79,2,0)</f>
        <v>33/220 kV Power Station Substation</v>
      </c>
      <c r="L1302" s="39" t="s">
        <v>1553</v>
      </c>
      <c r="M1302" s="39" t="s">
        <v>1361</v>
      </c>
      <c r="N1302" s="33" t="str">
        <f t="shared" si="234"/>
        <v>33/220 kV Power Station Substation - 33kV Interconnect Cables between Wartsila and Power Station Substation - Cable and Conductor Sizing (incl Volt Drop Calcs)</v>
      </c>
      <c r="O1302" s="134"/>
      <c r="P1302" s="134"/>
      <c r="Q1302" s="33" t="str">
        <f>IFERROR(VLOOKUP(PPE_PH1_CDDL[[#This Row],[RDMC Document Number]],[3]Docs!$B:$F,4,0),"No Placeholder Yet")</f>
        <v>RES - Reserved Placeholder</v>
      </c>
      <c r="R1302" s="33" t="str">
        <f>IFERROR(VLOOKUP(PPE_PH1_CDDL[[#This Row],[RDMC Document Number]],[3]Docs!$B:$F,5,0),"No Placeholder Yet")</f>
        <v>Pending</v>
      </c>
      <c r="S1302" s="137">
        <f t="shared" ref="S1302" si="237">IF(AND(O1302&lt;&gt;"",P1302&lt;&gt;"",R1302="Approved"),100%,
 IF(AND(O1302&lt;&gt;"",P1302&lt;&gt;""),66.67%,
 IF(O1302&lt;&gt;"",33.33%,
 0)))</f>
        <v>0</v>
      </c>
      <c r="T1302" s="162" t="s">
        <v>1119</v>
      </c>
      <c r="U1302" s="162"/>
      <c r="V1302" s="178"/>
      <c r="W1302" s="39" t="s">
        <v>1510</v>
      </c>
      <c r="X1302" s="39" t="s">
        <v>1558</v>
      </c>
      <c r="Y1302" s="39"/>
      <c r="Z1302" s="39"/>
      <c r="AA1302" s="39"/>
      <c r="AB1302" s="152" t="s">
        <v>3165</v>
      </c>
    </row>
    <row r="1303" spans="1:28" ht="21.75" customHeight="1" x14ac:dyDescent="0.25">
      <c r="A1303" s="33" t="s">
        <v>30</v>
      </c>
      <c r="B1303" s="33" t="s">
        <v>31</v>
      </c>
      <c r="C1303" s="162">
        <v>6242</v>
      </c>
      <c r="D1303" s="162" t="s">
        <v>52</v>
      </c>
      <c r="E1303" s="162" t="s">
        <v>1266</v>
      </c>
      <c r="F1303" s="174" t="s">
        <v>46</v>
      </c>
      <c r="G1303" s="162" t="s">
        <v>35</v>
      </c>
      <c r="H1303" s="39" t="str">
        <f t="shared" si="233"/>
        <v>6105AK124-6242-ECAL-0002</v>
      </c>
      <c r="I1303" s="39" t="str">
        <f t="shared" si="236"/>
        <v>Q24050972-03-6242-E-CAL-0002</v>
      </c>
      <c r="J1303" s="162"/>
      <c r="K1303" s="33" t="str">
        <f>VLOOKUP(C1303,'PPE WBS Codes'!$E$3:$F$79,2,0)</f>
        <v>33/220 kV Power Station Substation</v>
      </c>
      <c r="L1303" s="162" t="s">
        <v>1559</v>
      </c>
      <c r="M1303" s="162" t="s">
        <v>1360</v>
      </c>
      <c r="N1303" s="33" t="str">
        <f t="shared" si="234"/>
        <v>33/220 kV Power Station Substation - Terrace, Roads and Access-ways for Power Station Substation - Conductor Sag and Tension Plan</v>
      </c>
      <c r="O1303" s="175"/>
      <c r="P1303" s="175"/>
      <c r="Q1303" s="33" t="str">
        <f>IFERROR(VLOOKUP(PPE_PH1_CDDL[[#This Row],[RDMC Document Number]],[3]Docs!$B:$F,4,0),"No Placeholder Yet")</f>
        <v>RES - Reserved Placeholder</v>
      </c>
      <c r="R1303" s="33" t="str">
        <f>IFERROR(VLOOKUP(PPE_PH1_CDDL[[#This Row],[RDMC Document Number]],[3]Docs!$B:$F,5,0),"No Placeholder Yet")</f>
        <v>Pending</v>
      </c>
      <c r="S1303" s="137">
        <f t="shared" ref="S1303:S1310" si="238">IF(AND(O1303&lt;&gt;"",P1303&lt;&gt;"",R1303="Approved"),100%,
 IF(AND(O1303&lt;&gt;"",P1303&lt;&gt;""),66.67%,
 IF(O1303&lt;&gt;"",33.33%,
 0)))</f>
        <v>0</v>
      </c>
      <c r="T1303" s="162" t="s">
        <v>1119</v>
      </c>
      <c r="U1303" s="162"/>
      <c r="V1303" s="178"/>
      <c r="W1303" s="162" t="s">
        <v>1515</v>
      </c>
      <c r="X1303" s="162" t="s">
        <v>1560</v>
      </c>
      <c r="Y1303" s="162"/>
      <c r="Z1303" s="162"/>
      <c r="AA1303" s="39"/>
      <c r="AB1303" s="152" t="s">
        <v>3165</v>
      </c>
    </row>
    <row r="1304" spans="1:28" ht="21.75" customHeight="1" x14ac:dyDescent="0.25">
      <c r="A1304" s="33" t="s">
        <v>30</v>
      </c>
      <c r="B1304" s="33" t="s">
        <v>31</v>
      </c>
      <c r="C1304" s="162">
        <v>6242</v>
      </c>
      <c r="D1304" s="162" t="s">
        <v>52</v>
      </c>
      <c r="E1304" s="39" t="s">
        <v>1365</v>
      </c>
      <c r="F1304" s="128" t="s">
        <v>34</v>
      </c>
      <c r="G1304" s="39" t="s">
        <v>35</v>
      </c>
      <c r="H1304" s="39" t="str">
        <f t="shared" si="233"/>
        <v>6105AK124-6242-EDIA-0001</v>
      </c>
      <c r="I1304" s="39" t="str">
        <f t="shared" si="236"/>
        <v>Q24050972-03-6242-E-DIA-0001</v>
      </c>
      <c r="J1304" s="39"/>
      <c r="K1304" s="33" t="str">
        <f>VLOOKUP(C1304,'PPE WBS Codes'!$E$3:$F$79,2,0)</f>
        <v>33/220 kV Power Station Substation</v>
      </c>
      <c r="L1304" s="39" t="s">
        <v>1553</v>
      </c>
      <c r="M1304" s="39" t="s">
        <v>1366</v>
      </c>
      <c r="N1304" s="33" t="str">
        <f t="shared" si="234"/>
        <v>33/220 kV Power Station Substation - 33kV Interconnect Cables between Wartsila and Power Station Substation - Cable Block Diagrams and Schedules</v>
      </c>
      <c r="O1304" s="134"/>
      <c r="P1304" s="134"/>
      <c r="Q1304" s="33" t="str">
        <f>IFERROR(VLOOKUP(PPE_PH1_CDDL[[#This Row],[RDMC Document Number]],[3]Docs!$B:$F,4,0),"No Placeholder Yet")</f>
        <v>RES - Reserved Placeholder</v>
      </c>
      <c r="R1304" s="33" t="str">
        <f>IFERROR(VLOOKUP(PPE_PH1_CDDL[[#This Row],[RDMC Document Number]],[3]Docs!$B:$F,5,0),"No Placeholder Yet")</f>
        <v>Pending</v>
      </c>
      <c r="S1304" s="137">
        <f t="shared" si="238"/>
        <v>0</v>
      </c>
      <c r="T1304" s="162" t="s">
        <v>1119</v>
      </c>
      <c r="U1304" s="162"/>
      <c r="V1304" s="178"/>
      <c r="W1304" s="39" t="s">
        <v>1510</v>
      </c>
      <c r="X1304" s="162" t="s">
        <v>1560</v>
      </c>
      <c r="Y1304" s="39"/>
      <c r="Z1304" s="39"/>
      <c r="AA1304" s="39"/>
      <c r="AB1304" s="152" t="s">
        <v>3165</v>
      </c>
    </row>
    <row r="1305" spans="1:28" ht="21.75" customHeight="1" x14ac:dyDescent="0.25">
      <c r="A1305" s="33" t="s">
        <v>30</v>
      </c>
      <c r="B1305" s="33" t="s">
        <v>31</v>
      </c>
      <c r="C1305" s="162">
        <v>6242</v>
      </c>
      <c r="D1305" s="162" t="s">
        <v>52</v>
      </c>
      <c r="E1305" s="39" t="s">
        <v>1365</v>
      </c>
      <c r="F1305" s="128" t="s">
        <v>46</v>
      </c>
      <c r="G1305" s="39" t="s">
        <v>35</v>
      </c>
      <c r="H1305" s="39" t="str">
        <f t="shared" si="233"/>
        <v>6105AK124-6242-EDIA-0002</v>
      </c>
      <c r="I1305" s="39" t="str">
        <f t="shared" si="236"/>
        <v>Q24050972-03-6242-E-DIA-0002</v>
      </c>
      <c r="J1305" s="39"/>
      <c r="K1305" s="33" t="str">
        <f>VLOOKUP(C1305,'PPE WBS Codes'!$E$3:$F$79,2,0)</f>
        <v>33/220 kV Power Station Substation</v>
      </c>
      <c r="L1305" s="39" t="s">
        <v>1553</v>
      </c>
      <c r="M1305" s="39" t="s">
        <v>1367</v>
      </c>
      <c r="N1305" s="33" t="str">
        <f t="shared" si="234"/>
        <v>33/220 kV Power Station Substation - 33kV Interconnect Cables between Wartsila and Power Station Substation - Electrical Circuit Diagrams (Schematics)</v>
      </c>
      <c r="O1305" s="134"/>
      <c r="P1305" s="134"/>
      <c r="Q1305" s="33" t="str">
        <f>IFERROR(VLOOKUP(PPE_PH1_CDDL[[#This Row],[RDMC Document Number]],[3]Docs!$B:$F,4,0),"No Placeholder Yet")</f>
        <v>RES - Reserved Placeholder</v>
      </c>
      <c r="R1305" s="33" t="str">
        <f>IFERROR(VLOOKUP(PPE_PH1_CDDL[[#This Row],[RDMC Document Number]],[3]Docs!$B:$F,5,0),"No Placeholder Yet")</f>
        <v>Pending</v>
      </c>
      <c r="S1305" s="137">
        <f t="shared" si="238"/>
        <v>0</v>
      </c>
      <c r="T1305" s="162" t="s">
        <v>1119</v>
      </c>
      <c r="U1305" s="162"/>
      <c r="V1305" s="178"/>
      <c r="W1305" s="39" t="s">
        <v>1510</v>
      </c>
      <c r="X1305" s="162" t="s">
        <v>1560</v>
      </c>
      <c r="Y1305" s="39"/>
      <c r="Z1305" s="39"/>
      <c r="AA1305" s="39"/>
      <c r="AB1305" s="152" t="s">
        <v>3165</v>
      </c>
    </row>
    <row r="1306" spans="1:28" ht="21.75" customHeight="1" x14ac:dyDescent="0.25">
      <c r="A1306" s="33" t="s">
        <v>30</v>
      </c>
      <c r="B1306" s="33" t="s">
        <v>31</v>
      </c>
      <c r="C1306" s="162">
        <v>6242</v>
      </c>
      <c r="D1306" s="162" t="s">
        <v>52</v>
      </c>
      <c r="E1306" s="39" t="s">
        <v>1365</v>
      </c>
      <c r="F1306" s="174" t="s">
        <v>48</v>
      </c>
      <c r="G1306" s="162" t="s">
        <v>35</v>
      </c>
      <c r="H1306" s="39" t="str">
        <f t="shared" si="233"/>
        <v>6105AK124-6242-EDIA-0003</v>
      </c>
      <c r="I1306" s="39" t="str">
        <f t="shared" si="236"/>
        <v>Q24050972-03-6242-E-DIA-0003</v>
      </c>
      <c r="J1306" s="162"/>
      <c r="K1306" s="33" t="str">
        <f>VLOOKUP(C1306,'PPE WBS Codes'!$E$3:$F$79,2,0)</f>
        <v>33/220 kV Power Station Substation</v>
      </c>
      <c r="L1306" s="162" t="s">
        <v>1553</v>
      </c>
      <c r="M1306" s="162" t="s">
        <v>1485</v>
      </c>
      <c r="N1306" s="33" t="str">
        <f t="shared" si="234"/>
        <v>33/220 kV Power Station Substation - 33kV Interconnect Cables between Wartsila and Power Station Substation - Protection Relay Design</v>
      </c>
      <c r="O1306" s="175"/>
      <c r="P1306" s="175"/>
      <c r="Q1306" s="33" t="str">
        <f>IFERROR(VLOOKUP(PPE_PH1_CDDL[[#This Row],[RDMC Document Number]],[3]Docs!$B:$F,4,0),"No Placeholder Yet")</f>
        <v>RES - Reserved Placeholder</v>
      </c>
      <c r="R1306" s="33" t="str">
        <f>IFERROR(VLOOKUP(PPE_PH1_CDDL[[#This Row],[RDMC Document Number]],[3]Docs!$B:$F,5,0),"No Placeholder Yet")</f>
        <v>Pending</v>
      </c>
      <c r="S1306" s="137">
        <f t="shared" si="238"/>
        <v>0</v>
      </c>
      <c r="T1306" s="162" t="s">
        <v>1119</v>
      </c>
      <c r="U1306" s="162"/>
      <c r="V1306" s="178"/>
      <c r="W1306" s="162" t="s">
        <v>1510</v>
      </c>
      <c r="X1306" s="162" t="s">
        <v>1560</v>
      </c>
      <c r="Y1306" s="162"/>
      <c r="Z1306" s="162"/>
      <c r="AA1306" s="39"/>
      <c r="AB1306" s="152" t="s">
        <v>3165</v>
      </c>
    </row>
    <row r="1307" spans="1:28" ht="21.75" customHeight="1" x14ac:dyDescent="0.25">
      <c r="A1307" s="33" t="s">
        <v>30</v>
      </c>
      <c r="B1307" s="33" t="s">
        <v>31</v>
      </c>
      <c r="C1307" s="162">
        <v>6242</v>
      </c>
      <c r="D1307" s="162" t="s">
        <v>52</v>
      </c>
      <c r="E1307" s="162" t="s">
        <v>1328</v>
      </c>
      <c r="F1307" s="174" t="s">
        <v>34</v>
      </c>
      <c r="G1307" s="162" t="s">
        <v>35</v>
      </c>
      <c r="H1307" s="39" t="str">
        <f t="shared" si="233"/>
        <v>6105AK124-6242-EMDL-0001</v>
      </c>
      <c r="I1307" s="39" t="str">
        <f t="shared" si="236"/>
        <v>Q24050972-03-6242-E-MDL-0001</v>
      </c>
      <c r="J1307" s="162"/>
      <c r="K1307" s="33" t="str">
        <f>VLOOKUP(C1307,'PPE WBS Codes'!$E$3:$F$79,2,0)</f>
        <v>33/220 kV Power Station Substation</v>
      </c>
      <c r="L1307" s="162" t="s">
        <v>1553</v>
      </c>
      <c r="M1307" s="162" t="s">
        <v>1509</v>
      </c>
      <c r="N1307" s="33" t="str">
        <f t="shared" si="234"/>
        <v>33/220 kV Power Station Substation - 33kV Interconnect Cables between Wartsila and Power Station Substation - ETAP Network Model</v>
      </c>
      <c r="O1307" s="175"/>
      <c r="P1307" s="175"/>
      <c r="Q1307" s="33" t="str">
        <f>IFERROR(VLOOKUP(PPE_PH1_CDDL[[#This Row],[RDMC Document Number]],[3]Docs!$B:$F,4,0),"No Placeholder Yet")</f>
        <v>RES - Reserved Placeholder</v>
      </c>
      <c r="R1307" s="33" t="str">
        <f>IFERROR(VLOOKUP(PPE_PH1_CDDL[[#This Row],[RDMC Document Number]],[3]Docs!$B:$F,5,0),"No Placeholder Yet")</f>
        <v>Pending</v>
      </c>
      <c r="S1307" s="137">
        <f t="shared" si="238"/>
        <v>0</v>
      </c>
      <c r="T1307" s="162" t="s">
        <v>1119</v>
      </c>
      <c r="U1307" s="162"/>
      <c r="V1307" s="178"/>
      <c r="W1307" s="162" t="s">
        <v>1510</v>
      </c>
      <c r="X1307" s="162" t="s">
        <v>1560</v>
      </c>
      <c r="Y1307" s="162"/>
      <c r="Z1307" s="162"/>
      <c r="AA1307" s="39"/>
      <c r="AB1307" s="152" t="s">
        <v>3165</v>
      </c>
    </row>
    <row r="1308" spans="1:28" ht="21.75" customHeight="1" x14ac:dyDescent="0.25">
      <c r="A1308" s="33" t="s">
        <v>30</v>
      </c>
      <c r="B1308" s="33" t="s">
        <v>31</v>
      </c>
      <c r="C1308" s="162">
        <v>6242</v>
      </c>
      <c r="D1308" s="162" t="s">
        <v>52</v>
      </c>
      <c r="E1308" s="162" t="s">
        <v>1377</v>
      </c>
      <c r="F1308" s="174" t="s">
        <v>34</v>
      </c>
      <c r="G1308" s="162" t="s">
        <v>35</v>
      </c>
      <c r="H1308" s="39" t="str">
        <f t="shared" si="233"/>
        <v>6105AK124-6242-EQRA-0001</v>
      </c>
      <c r="I1308" s="39" t="str">
        <f t="shared" si="236"/>
        <v>Q24050972-03-6242-E-QRA-0001</v>
      </c>
      <c r="J1308" s="162"/>
      <c r="K1308" s="33" t="str">
        <f>VLOOKUP(C1308,'PPE WBS Codes'!$E$3:$F$79,2,0)</f>
        <v>33/220 kV Power Station Substation</v>
      </c>
      <c r="L1308" s="162" t="s">
        <v>1553</v>
      </c>
      <c r="M1308" s="162" t="s">
        <v>1379</v>
      </c>
      <c r="N1308" s="33" t="str">
        <f t="shared" si="234"/>
        <v>33/220 kV Power Station Substation - 33kV Interconnect Cables between Wartsila and Power Station Substation - Risk Assessment: Electrical Hazards</v>
      </c>
      <c r="O1308" s="175"/>
      <c r="P1308" s="175"/>
      <c r="Q1308" s="33" t="str">
        <f>IFERROR(VLOOKUP(PPE_PH1_CDDL[[#This Row],[RDMC Document Number]],[3]Docs!$B:$F,4,0),"No Placeholder Yet")</f>
        <v>RES - Reserved Placeholder</v>
      </c>
      <c r="R1308" s="33" t="str">
        <f>IFERROR(VLOOKUP(PPE_PH1_CDDL[[#This Row],[RDMC Document Number]],[3]Docs!$B:$F,5,0),"No Placeholder Yet")</f>
        <v>Pending</v>
      </c>
      <c r="S1308" s="137">
        <f t="shared" si="238"/>
        <v>0</v>
      </c>
      <c r="T1308" s="162" t="s">
        <v>1119</v>
      </c>
      <c r="U1308" s="162"/>
      <c r="V1308" s="178"/>
      <c r="W1308" s="162" t="s">
        <v>1510</v>
      </c>
      <c r="X1308" s="162" t="s">
        <v>1560</v>
      </c>
      <c r="Y1308" s="162"/>
      <c r="Z1308" s="162"/>
      <c r="AA1308" s="39"/>
      <c r="AB1308" s="152" t="s">
        <v>3165</v>
      </c>
    </row>
    <row r="1309" spans="1:28" ht="21.75" customHeight="1" x14ac:dyDescent="0.25">
      <c r="A1309" s="33" t="s">
        <v>30</v>
      </c>
      <c r="B1309" s="33" t="s">
        <v>31</v>
      </c>
      <c r="C1309" s="162">
        <v>6242</v>
      </c>
      <c r="D1309" s="162" t="s">
        <v>52</v>
      </c>
      <c r="E1309" s="162" t="s">
        <v>662</v>
      </c>
      <c r="F1309" s="174" t="s">
        <v>34</v>
      </c>
      <c r="G1309" s="162" t="s">
        <v>35</v>
      </c>
      <c r="H1309" s="39" t="str">
        <f t="shared" si="233"/>
        <v>6105AK124-6242-ESLD-0001</v>
      </c>
      <c r="I1309" s="39" t="str">
        <f t="shared" si="236"/>
        <v>Q24050972-03-6242-E-SLD-0001</v>
      </c>
      <c r="J1309" s="162"/>
      <c r="K1309" s="33" t="str">
        <f>VLOOKUP(C1309,'PPE WBS Codes'!$E$3:$F$79,2,0)</f>
        <v>33/220 kV Power Station Substation</v>
      </c>
      <c r="L1309" s="162" t="s">
        <v>1553</v>
      </c>
      <c r="M1309" s="162" t="s">
        <v>1381</v>
      </c>
      <c r="N1309" s="33" t="str">
        <f t="shared" si="234"/>
        <v>33/220 kV Power Station Substation - 33kV Interconnect Cables between Wartsila and Power Station Substation - Electrical Single Line Diagram</v>
      </c>
      <c r="O1309" s="175"/>
      <c r="P1309" s="175"/>
      <c r="Q1309" s="33" t="str">
        <f>IFERROR(VLOOKUP(PPE_PH1_CDDL[[#This Row],[RDMC Document Number]],[3]Docs!$B:$F,4,0),"No Placeholder Yet")</f>
        <v>RES - Reserved Placeholder</v>
      </c>
      <c r="R1309" s="33" t="str">
        <f>IFERROR(VLOOKUP(PPE_PH1_CDDL[[#This Row],[RDMC Document Number]],[3]Docs!$B:$F,5,0),"No Placeholder Yet")</f>
        <v>Pending</v>
      </c>
      <c r="S1309" s="137">
        <f>IF(AND(O1309&lt;&gt;"",P1309&lt;&gt;"",R1309="Approved"),100%,
 IF(AND(O1309&lt;&gt;"",P1309&lt;&gt;""),66.67%,
 IF(O1309&lt;&gt;"",33.33%,
 0)))</f>
        <v>0</v>
      </c>
      <c r="T1309" s="162" t="s">
        <v>1119</v>
      </c>
      <c r="U1309" s="162"/>
      <c r="V1309" s="178"/>
      <c r="W1309" s="162" t="s">
        <v>1510</v>
      </c>
      <c r="X1309" s="162" t="s">
        <v>1558</v>
      </c>
      <c r="Y1309" s="162"/>
      <c r="Z1309" s="162"/>
      <c r="AA1309" s="39"/>
      <c r="AB1309" s="152" t="s">
        <v>3165</v>
      </c>
    </row>
    <row r="1310" spans="1:28" ht="21.75" customHeight="1" x14ac:dyDescent="0.25">
      <c r="A1310" s="33" t="s">
        <v>30</v>
      </c>
      <c r="B1310" s="33" t="s">
        <v>31</v>
      </c>
      <c r="C1310" s="162">
        <v>6242</v>
      </c>
      <c r="D1310" s="162" t="s">
        <v>52</v>
      </c>
      <c r="E1310" s="162" t="s">
        <v>1170</v>
      </c>
      <c r="F1310" s="174" t="s">
        <v>34</v>
      </c>
      <c r="G1310" s="162" t="s">
        <v>35</v>
      </c>
      <c r="H1310" s="39" t="str">
        <f t="shared" si="233"/>
        <v>6105AK124-6242-ESPC-0001</v>
      </c>
      <c r="I1310" s="39" t="str">
        <f t="shared" si="236"/>
        <v>Q24050972-03-6242-E-SPC-0001</v>
      </c>
      <c r="J1310" s="162"/>
      <c r="K1310" s="162" t="s">
        <v>1552</v>
      </c>
      <c r="L1310" s="162" t="s">
        <v>1553</v>
      </c>
      <c r="M1310" s="162" t="s">
        <v>1384</v>
      </c>
      <c r="N1310" s="33" t="str">
        <f t="shared" si="234"/>
        <v>33/220 kV Power Station Substation - 33kV Interconnect Cables between Wartsila and Power Station Substation - Cable Termination Specifications</v>
      </c>
      <c r="O1310" s="175"/>
      <c r="P1310" s="175"/>
      <c r="Q1310" s="33" t="str">
        <f>IFERROR(VLOOKUP(PPE_PH1_CDDL[[#This Row],[RDMC Document Number]],[3]Docs!$B:$F,4,0),"No Placeholder Yet")</f>
        <v>RES - Reserved Placeholder</v>
      </c>
      <c r="R1310" s="33" t="str">
        <f>IFERROR(VLOOKUP(PPE_PH1_CDDL[[#This Row],[RDMC Document Number]],[3]Docs!$B:$F,5,0),"No Placeholder Yet")</f>
        <v>Pending</v>
      </c>
      <c r="S1310" s="137">
        <f t="shared" si="238"/>
        <v>0</v>
      </c>
      <c r="T1310" s="162" t="s">
        <v>1119</v>
      </c>
      <c r="U1310" s="162"/>
      <c r="V1310" s="178"/>
      <c r="W1310" s="162" t="s">
        <v>1510</v>
      </c>
      <c r="X1310" s="162" t="s">
        <v>1558</v>
      </c>
      <c r="Y1310" s="162"/>
      <c r="Z1310" s="162"/>
      <c r="AA1310" s="39"/>
      <c r="AB1310" s="152" t="s">
        <v>3165</v>
      </c>
    </row>
    <row r="1311" spans="1:28" ht="21.75" customHeight="1" x14ac:dyDescent="0.25">
      <c r="A1311" s="33" t="s">
        <v>30</v>
      </c>
      <c r="B1311" s="33" t="s">
        <v>31</v>
      </c>
      <c r="C1311" s="162">
        <v>6242</v>
      </c>
      <c r="D1311" s="39" t="s">
        <v>973</v>
      </c>
      <c r="E1311" s="39" t="s">
        <v>1365</v>
      </c>
      <c r="F1311" s="128" t="s">
        <v>34</v>
      </c>
      <c r="G1311" s="39" t="s">
        <v>35</v>
      </c>
      <c r="H1311" s="39" t="str">
        <f t="shared" si="233"/>
        <v>6105AK124-6242-FDIA-0001</v>
      </c>
      <c r="I1311" s="39" t="str">
        <f t="shared" si="236"/>
        <v>Q24050972-03-6242-F-DIA-0001</v>
      </c>
      <c r="J1311" s="39"/>
      <c r="K1311" s="162" t="s">
        <v>1552</v>
      </c>
      <c r="L1311" s="39" t="s">
        <v>1553</v>
      </c>
      <c r="M1311" s="39" t="s">
        <v>1392</v>
      </c>
      <c r="N1311" s="33" t="str">
        <f t="shared" si="234"/>
        <v>33/220 kV Power Station Substation - 33kV Interconnect Cables between Wartsila and Power Station Substation - Control Network Architecture Design</v>
      </c>
      <c r="O1311" s="134"/>
      <c r="P1311" s="134"/>
      <c r="Q1311" s="33" t="str">
        <f>IFERROR(VLOOKUP(PPE_PH1_CDDL[[#This Row],[RDMC Document Number]],[3]Docs!$B:$F,4,0),"No Placeholder Yet")</f>
        <v>RES - Reserved Placeholder</v>
      </c>
      <c r="R1311" s="33" t="str">
        <f>IFERROR(VLOOKUP(PPE_PH1_CDDL[[#This Row],[RDMC Document Number]],[3]Docs!$B:$F,5,0),"No Placeholder Yet")</f>
        <v>Pending</v>
      </c>
      <c r="S1311" s="176">
        <v>0</v>
      </c>
      <c r="T1311" s="162" t="s">
        <v>1119</v>
      </c>
      <c r="U1311" s="162"/>
      <c r="V1311" s="178"/>
      <c r="W1311" s="162" t="s">
        <v>1510</v>
      </c>
      <c r="X1311" s="162" t="s">
        <v>1558</v>
      </c>
      <c r="Y1311" s="39"/>
      <c r="Z1311" s="39"/>
      <c r="AA1311" s="39"/>
      <c r="AB1311" s="152" t="s">
        <v>3165</v>
      </c>
    </row>
    <row r="1312" spans="1:28" ht="21.75" customHeight="1" x14ac:dyDescent="0.25">
      <c r="A1312" s="33" t="s">
        <v>30</v>
      </c>
      <c r="B1312" s="33" t="s">
        <v>31</v>
      </c>
      <c r="C1312" s="162">
        <v>6242</v>
      </c>
      <c r="D1312" s="162" t="s">
        <v>973</v>
      </c>
      <c r="E1312" s="162" t="s">
        <v>1365</v>
      </c>
      <c r="F1312" s="174" t="s">
        <v>46</v>
      </c>
      <c r="G1312" s="162" t="s">
        <v>35</v>
      </c>
      <c r="H1312" s="39" t="str">
        <f t="shared" si="233"/>
        <v>6105AK124-6242-FDIA-0002</v>
      </c>
      <c r="I1312" s="39" t="str">
        <f t="shared" si="236"/>
        <v>Q24050972-03-6242-F-DIA-0002</v>
      </c>
      <c r="J1312" s="162"/>
      <c r="K1312" s="162" t="s">
        <v>1552</v>
      </c>
      <c r="L1312" s="162" t="s">
        <v>1553</v>
      </c>
      <c r="M1312" s="162" t="s">
        <v>1394</v>
      </c>
      <c r="N1312" s="33" t="str">
        <f t="shared" si="234"/>
        <v>33/220 kV Power Station Substation - 33kV Interconnect Cables between Wartsila and Power Station Substation - Control Network Communication Design</v>
      </c>
      <c r="O1312" s="175"/>
      <c r="P1312" s="175"/>
      <c r="Q1312" s="33" t="str">
        <f>IFERROR(VLOOKUP(PPE_PH1_CDDL[[#This Row],[RDMC Document Number]],[3]Docs!$B:$F,4,0),"No Placeholder Yet")</f>
        <v>RES - Reserved Placeholder</v>
      </c>
      <c r="R1312" s="33" t="str">
        <f>IFERROR(VLOOKUP(PPE_PH1_CDDL[[#This Row],[RDMC Document Number]],[3]Docs!$B:$F,5,0),"No Placeholder Yet")</f>
        <v>Pending</v>
      </c>
      <c r="S1312" s="176">
        <v>0</v>
      </c>
      <c r="T1312" s="162" t="s">
        <v>1119</v>
      </c>
      <c r="U1312" s="162"/>
      <c r="V1312" s="178"/>
      <c r="W1312" s="162" t="s">
        <v>1510</v>
      </c>
      <c r="X1312" s="162" t="s">
        <v>1558</v>
      </c>
      <c r="Y1312" s="162"/>
      <c r="Z1312" s="162"/>
      <c r="AA1312" s="39"/>
      <c r="AB1312" s="152" t="s">
        <v>3165</v>
      </c>
    </row>
    <row r="1313" spans="1:28" ht="21.75" customHeight="1" x14ac:dyDescent="0.25">
      <c r="A1313" s="33" t="s">
        <v>30</v>
      </c>
      <c r="B1313" s="33" t="s">
        <v>31</v>
      </c>
      <c r="C1313" s="162">
        <v>6242</v>
      </c>
      <c r="D1313" s="39" t="s">
        <v>712</v>
      </c>
      <c r="E1313" s="39" t="s">
        <v>1365</v>
      </c>
      <c r="F1313" s="128" t="s">
        <v>34</v>
      </c>
      <c r="G1313" s="39" t="s">
        <v>35</v>
      </c>
      <c r="H1313" s="39" t="str">
        <f t="shared" si="233"/>
        <v>6105AK124-6242-IDIA-0001</v>
      </c>
      <c r="I1313" s="39" t="str">
        <f t="shared" si="236"/>
        <v>Q24050972-03-6242-I-DIA-0001</v>
      </c>
      <c r="J1313" s="39"/>
      <c r="K1313" s="162" t="s">
        <v>1552</v>
      </c>
      <c r="L1313" s="39" t="s">
        <v>1555</v>
      </c>
      <c r="M1313" s="39" t="s">
        <v>1408</v>
      </c>
      <c r="N1313" s="33" t="str">
        <f t="shared" si="234"/>
        <v>33/220 kV Power Station Substation - Perimeter Fencing for Power Station Substation - Closed Circuit Television (CCTV) Design</v>
      </c>
      <c r="O1313" s="134"/>
      <c r="P1313" s="134"/>
      <c r="Q1313" s="33" t="str">
        <f>IFERROR(VLOOKUP(PPE_PH1_CDDL[[#This Row],[RDMC Document Number]],[3]Docs!$B:$F,4,0),"No Placeholder Yet")</f>
        <v>RES - Reserved Placeholder</v>
      </c>
      <c r="R1313" s="33" t="str">
        <f>IFERROR(VLOOKUP(PPE_PH1_CDDL[[#This Row],[RDMC Document Number]],[3]Docs!$B:$F,5,0),"No Placeholder Yet")</f>
        <v>Pending</v>
      </c>
      <c r="S1313" s="176">
        <v>0</v>
      </c>
      <c r="T1313" s="162" t="s">
        <v>1119</v>
      </c>
      <c r="U1313" s="162"/>
      <c r="V1313" s="178"/>
      <c r="W1313" s="39" t="s">
        <v>1555</v>
      </c>
      <c r="X1313" s="39" t="s">
        <v>1408</v>
      </c>
      <c r="Y1313" s="39"/>
      <c r="Z1313" s="39"/>
      <c r="AA1313" s="39"/>
      <c r="AB1313" s="152" t="s">
        <v>3165</v>
      </c>
    </row>
    <row r="1314" spans="1:28" ht="21.75" customHeight="1" x14ac:dyDescent="0.25">
      <c r="A1314" s="33" t="s">
        <v>30</v>
      </c>
      <c r="B1314" s="33" t="s">
        <v>31</v>
      </c>
      <c r="C1314" s="162">
        <v>6242</v>
      </c>
      <c r="D1314" s="39" t="s">
        <v>712</v>
      </c>
      <c r="E1314" s="39" t="s">
        <v>1365</v>
      </c>
      <c r="F1314" s="128" t="s">
        <v>46</v>
      </c>
      <c r="G1314" s="39" t="s">
        <v>35</v>
      </c>
      <c r="H1314" s="39" t="str">
        <f t="shared" si="233"/>
        <v>6105AK124-6242-IDIA-0002</v>
      </c>
      <c r="I1314" s="39" t="str">
        <f t="shared" si="236"/>
        <v>Q24050972-03-6242-I-DIA-0002</v>
      </c>
      <c r="J1314" s="39"/>
      <c r="K1314" s="162" t="s">
        <v>1552</v>
      </c>
      <c r="L1314" s="39" t="s">
        <v>1556</v>
      </c>
      <c r="M1314" s="39" t="s">
        <v>1404</v>
      </c>
      <c r="N1314" s="33" t="str">
        <f t="shared" si="234"/>
        <v>33/220 kV Power Station Substation - Oil Collection Sump from Bunds for Power Station Substation - Smoke and Fire Detection System Design</v>
      </c>
      <c r="O1314" s="134"/>
      <c r="P1314" s="134"/>
      <c r="Q1314" s="33" t="str">
        <f>IFERROR(VLOOKUP(PPE_PH1_CDDL[[#This Row],[RDMC Document Number]],[3]Docs!$B:$F,4,0),"No Placeholder Yet")</f>
        <v>RES - Reserved Placeholder</v>
      </c>
      <c r="R1314" s="33" t="str">
        <f>IFERROR(VLOOKUP(PPE_PH1_CDDL[[#This Row],[RDMC Document Number]],[3]Docs!$B:$F,5,0),"No Placeholder Yet")</f>
        <v>Pending</v>
      </c>
      <c r="S1314" s="176">
        <v>0</v>
      </c>
      <c r="T1314" s="162" t="s">
        <v>1119</v>
      </c>
      <c r="U1314" s="162"/>
      <c r="V1314" s="178"/>
      <c r="W1314" s="39" t="s">
        <v>1513</v>
      </c>
      <c r="X1314" s="162" t="s">
        <v>1558</v>
      </c>
      <c r="Y1314" s="39"/>
      <c r="Z1314" s="39"/>
      <c r="AA1314" s="39"/>
      <c r="AB1314" s="152" t="s">
        <v>3165</v>
      </c>
    </row>
    <row r="1315" spans="1:28" ht="21.75" customHeight="1" x14ac:dyDescent="0.25">
      <c r="A1315" s="33" t="s">
        <v>30</v>
      </c>
      <c r="B1315" s="33" t="s">
        <v>31</v>
      </c>
      <c r="C1315" s="162">
        <v>6242</v>
      </c>
      <c r="D1315" s="39" t="s">
        <v>712</v>
      </c>
      <c r="E1315" s="39" t="s">
        <v>1412</v>
      </c>
      <c r="F1315" s="128" t="s">
        <v>34</v>
      </c>
      <c r="G1315" s="39" t="s">
        <v>35</v>
      </c>
      <c r="H1315" s="39" t="str">
        <f t="shared" si="233"/>
        <v>6105AK124-6242-IITD-0001</v>
      </c>
      <c r="I1315" s="39" t="str">
        <f t="shared" si="236"/>
        <v>Q24050972-03-6242-I-ITD-0001</v>
      </c>
      <c r="J1315" s="39"/>
      <c r="K1315" s="162" t="s">
        <v>1552</v>
      </c>
      <c r="L1315" s="39" t="s">
        <v>1556</v>
      </c>
      <c r="M1315" s="39" t="s">
        <v>1413</v>
      </c>
      <c r="N1315" s="33" t="str">
        <f t="shared" si="234"/>
        <v>33/220 kV Power Station Substation - Oil Collection Sump from Bunds for Power Station Substation - Instrument Wiring Loop Diagrams and Cable Schedule</v>
      </c>
      <c r="O1315" s="134"/>
      <c r="P1315" s="134"/>
      <c r="Q1315" s="33" t="str">
        <f>IFERROR(VLOOKUP(PPE_PH1_CDDL[[#This Row],[RDMC Document Number]],[3]Docs!$B:$F,4,0),"No Placeholder Yet")</f>
        <v>RES - Reserved Placeholder</v>
      </c>
      <c r="R1315" s="33" t="str">
        <f>IFERROR(VLOOKUP(PPE_PH1_CDDL[[#This Row],[RDMC Document Number]],[3]Docs!$B:$F,5,0),"No Placeholder Yet")</f>
        <v>Pending</v>
      </c>
      <c r="S1315" s="176">
        <v>0</v>
      </c>
      <c r="T1315" s="162" t="s">
        <v>1119</v>
      </c>
      <c r="U1315" s="162"/>
      <c r="V1315" s="178"/>
      <c r="W1315" s="39" t="s">
        <v>1513</v>
      </c>
      <c r="X1315" s="162" t="s">
        <v>1558</v>
      </c>
      <c r="Y1315" s="39"/>
      <c r="Z1315" s="39"/>
      <c r="AA1315" s="39"/>
      <c r="AB1315" s="152" t="s">
        <v>3165</v>
      </c>
    </row>
    <row r="1316" spans="1:28" ht="21.75" customHeight="1" x14ac:dyDescent="0.25">
      <c r="A1316" s="33" t="s">
        <v>30</v>
      </c>
      <c r="B1316" s="33" t="s">
        <v>31</v>
      </c>
      <c r="C1316" s="162">
        <v>6242</v>
      </c>
      <c r="D1316" s="39" t="s">
        <v>712</v>
      </c>
      <c r="E1316" s="39" t="s">
        <v>1170</v>
      </c>
      <c r="F1316" s="128" t="s">
        <v>34</v>
      </c>
      <c r="G1316" s="39" t="s">
        <v>35</v>
      </c>
      <c r="H1316" s="39" t="str">
        <f t="shared" si="233"/>
        <v>6105AK124-6242-ISPC-0001</v>
      </c>
      <c r="I1316" s="39" t="str">
        <f t="shared" si="236"/>
        <v>Q24050972-03-6242-I-SPC-0001</v>
      </c>
      <c r="J1316" s="39"/>
      <c r="K1316" s="162" t="s">
        <v>1552</v>
      </c>
      <c r="L1316" s="39" t="s">
        <v>1556</v>
      </c>
      <c r="M1316" s="39" t="s">
        <v>1423</v>
      </c>
      <c r="N1316" s="33" t="str">
        <f t="shared" si="234"/>
        <v>33/220 kV Power Station Substation - Oil Collection Sump from Bunds for Power Station Substation - Junction Box and Interface Cabinet Design</v>
      </c>
      <c r="O1316" s="134"/>
      <c r="P1316" s="134"/>
      <c r="Q1316" s="33" t="str">
        <f>IFERROR(VLOOKUP(PPE_PH1_CDDL[[#This Row],[RDMC Document Number]],[3]Docs!$B:$F,4,0),"No Placeholder Yet")</f>
        <v>RES - Reserved Placeholder</v>
      </c>
      <c r="R1316" s="33" t="str">
        <f>IFERROR(VLOOKUP(PPE_PH1_CDDL[[#This Row],[RDMC Document Number]],[3]Docs!$B:$F,5,0),"No Placeholder Yet")</f>
        <v>Pending</v>
      </c>
      <c r="S1316" s="176">
        <v>0</v>
      </c>
      <c r="T1316" s="162" t="s">
        <v>1119</v>
      </c>
      <c r="U1316" s="162"/>
      <c r="V1316" s="178"/>
      <c r="W1316" s="39" t="s">
        <v>1513</v>
      </c>
      <c r="X1316" s="162" t="s">
        <v>1558</v>
      </c>
      <c r="Y1316" s="39"/>
      <c r="Z1316" s="39"/>
      <c r="AA1316" s="39"/>
      <c r="AB1316" s="152" t="s">
        <v>3165</v>
      </c>
    </row>
    <row r="1317" spans="1:28" ht="21.75" customHeight="1" x14ac:dyDescent="0.25">
      <c r="A1317" s="33" t="s">
        <v>30</v>
      </c>
      <c r="B1317" s="33" t="s">
        <v>31</v>
      </c>
      <c r="C1317" s="162">
        <v>6242</v>
      </c>
      <c r="D1317" s="39" t="s">
        <v>712</v>
      </c>
      <c r="E1317" s="39" t="s">
        <v>342</v>
      </c>
      <c r="F1317" s="128" t="s">
        <v>34</v>
      </c>
      <c r="G1317" s="39" t="s">
        <v>35</v>
      </c>
      <c r="H1317" s="39" t="str">
        <f t="shared" si="233"/>
        <v>6105AK124-6242-ILST-0001</v>
      </c>
      <c r="I1317" s="39" t="str">
        <f t="shared" si="236"/>
        <v>Q24050972-03-6242-I-LST-0001</v>
      </c>
      <c r="J1317" s="39"/>
      <c r="K1317" s="162" t="s">
        <v>1552</v>
      </c>
      <c r="L1317" s="39" t="s">
        <v>1556</v>
      </c>
      <c r="M1317" s="39" t="s">
        <v>1416</v>
      </c>
      <c r="N1317" s="33" t="str">
        <f t="shared" si="234"/>
        <v>33/220 kV Power Station Substation - Oil Collection Sump from Bunds for Power Station Substation - Equipment Alarm and Trip Level Register</v>
      </c>
      <c r="O1317" s="134"/>
      <c r="P1317" s="134"/>
      <c r="Q1317" s="33" t="str">
        <f>IFERROR(VLOOKUP(PPE_PH1_CDDL[[#This Row],[RDMC Document Number]],[3]Docs!$B:$F,4,0),"No Placeholder Yet")</f>
        <v>RES - Reserved Placeholder</v>
      </c>
      <c r="R1317" s="33" t="str">
        <f>IFERROR(VLOOKUP(PPE_PH1_CDDL[[#This Row],[RDMC Document Number]],[3]Docs!$B:$F,5,0),"No Placeholder Yet")</f>
        <v>Pending</v>
      </c>
      <c r="S1317" s="176">
        <v>0</v>
      </c>
      <c r="T1317" s="162" t="s">
        <v>1119</v>
      </c>
      <c r="U1317" s="162"/>
      <c r="V1317" s="178"/>
      <c r="W1317" s="39" t="s">
        <v>1513</v>
      </c>
      <c r="X1317" s="162" t="s">
        <v>1558</v>
      </c>
      <c r="Y1317" s="39"/>
      <c r="Z1317" s="39"/>
      <c r="AA1317" s="39"/>
      <c r="AB1317" s="152" t="s">
        <v>3165</v>
      </c>
    </row>
    <row r="1318" spans="1:28" ht="21.75" customHeight="1" x14ac:dyDescent="0.25">
      <c r="A1318" s="33" t="s">
        <v>30</v>
      </c>
      <c r="B1318" s="33" t="s">
        <v>31</v>
      </c>
      <c r="C1318" s="162">
        <v>6242</v>
      </c>
      <c r="D1318" s="162" t="s">
        <v>712</v>
      </c>
      <c r="E1318" s="162" t="s">
        <v>1377</v>
      </c>
      <c r="F1318" s="174" t="s">
        <v>34</v>
      </c>
      <c r="G1318" s="162" t="s">
        <v>35</v>
      </c>
      <c r="H1318" s="39" t="str">
        <f t="shared" si="233"/>
        <v>6105AK124-6242-IQRA-0001</v>
      </c>
      <c r="I1318" s="39" t="str">
        <f t="shared" si="236"/>
        <v>Q24050972-03-6242-I-QRA-0001</v>
      </c>
      <c r="J1318" s="162"/>
      <c r="K1318" s="162" t="s">
        <v>1552</v>
      </c>
      <c r="L1318" s="162" t="s">
        <v>1556</v>
      </c>
      <c r="M1318" s="162" t="s">
        <v>1420</v>
      </c>
      <c r="N1318" s="33" t="str">
        <f t="shared" si="234"/>
        <v>33/220 kV Power Station Substation - Oil Collection Sump from Bunds for Power Station Substation - Risk Assessment: Fire and Explosions</v>
      </c>
      <c r="O1318" s="175"/>
      <c r="P1318" s="175"/>
      <c r="Q1318" s="33" t="str">
        <f>IFERROR(VLOOKUP(PPE_PH1_CDDL[[#This Row],[RDMC Document Number]],[3]Docs!$B:$F,4,0),"No Placeholder Yet")</f>
        <v>RES - Reserved Placeholder</v>
      </c>
      <c r="R1318" s="33" t="str">
        <f>IFERROR(VLOOKUP(PPE_PH1_CDDL[[#This Row],[RDMC Document Number]],[3]Docs!$B:$F,5,0),"No Placeholder Yet")</f>
        <v>Pending</v>
      </c>
      <c r="S1318" s="176">
        <v>0</v>
      </c>
      <c r="T1318" s="162" t="s">
        <v>1119</v>
      </c>
      <c r="U1318" s="162"/>
      <c r="V1318" s="178"/>
      <c r="W1318" s="39" t="s">
        <v>1513</v>
      </c>
      <c r="X1318" s="162" t="s">
        <v>1558</v>
      </c>
      <c r="Y1318" s="162"/>
      <c r="Z1318" s="162"/>
      <c r="AA1318" s="39"/>
      <c r="AB1318" s="152" t="s">
        <v>3165</v>
      </c>
    </row>
    <row r="1319" spans="1:28" ht="21.75" customHeight="1" x14ac:dyDescent="0.25">
      <c r="A1319" s="33" t="s">
        <v>30</v>
      </c>
      <c r="B1319" s="33" t="s">
        <v>31</v>
      </c>
      <c r="C1319" s="162">
        <v>6242</v>
      </c>
      <c r="D1319" s="162" t="s">
        <v>268</v>
      </c>
      <c r="E1319" s="162" t="s">
        <v>43</v>
      </c>
      <c r="F1319" s="174" t="s">
        <v>34</v>
      </c>
      <c r="G1319" s="162" t="s">
        <v>35</v>
      </c>
      <c r="H1319" s="39" t="str">
        <f t="shared" si="233"/>
        <v>6105AK124-6242-MPRC-0001</v>
      </c>
      <c r="I1319" s="39" t="str">
        <f t="shared" si="236"/>
        <v>Q24050972-03-6242-M-PRC-0001</v>
      </c>
      <c r="J1319" s="162"/>
      <c r="K1319" s="162" t="s">
        <v>1552</v>
      </c>
      <c r="L1319" s="162" t="s">
        <v>1559</v>
      </c>
      <c r="M1319" s="162" t="s">
        <v>1431</v>
      </c>
      <c r="N1319" s="33" t="str">
        <f t="shared" si="234"/>
        <v>33/220 kV Power Station Substation - Terrace, Roads and Access-ways for Power Station Substation - Rigging Study and Lifting Equipment Design</v>
      </c>
      <c r="O1319" s="175"/>
      <c r="P1319" s="175"/>
      <c r="Q1319" s="33" t="str">
        <f>IFERROR(VLOOKUP(PPE_PH1_CDDL[[#This Row],[RDMC Document Number]],[3]Docs!$B:$F,4,0),"No Placeholder Yet")</f>
        <v>RES - Reserved Placeholder</v>
      </c>
      <c r="R1319" s="33" t="str">
        <f>IFERROR(VLOOKUP(PPE_PH1_CDDL[[#This Row],[RDMC Document Number]],[3]Docs!$B:$F,5,0),"No Placeholder Yet")</f>
        <v>Pending</v>
      </c>
      <c r="S1319" s="176">
        <v>0</v>
      </c>
      <c r="T1319" s="162" t="s">
        <v>1119</v>
      </c>
      <c r="U1319" s="162"/>
      <c r="V1319" s="178"/>
      <c r="W1319" s="162" t="s">
        <v>1515</v>
      </c>
      <c r="X1319" s="162" t="s">
        <v>1558</v>
      </c>
      <c r="Y1319" s="162"/>
      <c r="Z1319" s="162"/>
      <c r="AA1319" s="39"/>
      <c r="AB1319" s="152" t="s">
        <v>3165</v>
      </c>
    </row>
    <row r="1320" spans="1:28" ht="21.75" customHeight="1" x14ac:dyDescent="0.25">
      <c r="A1320" s="33" t="s">
        <v>30</v>
      </c>
      <c r="B1320" s="33" t="s">
        <v>31</v>
      </c>
      <c r="C1320" s="162">
        <v>6242</v>
      </c>
      <c r="D1320" s="39" t="s">
        <v>1453</v>
      </c>
      <c r="E1320" s="39" t="s">
        <v>638</v>
      </c>
      <c r="F1320" s="128" t="s">
        <v>34</v>
      </c>
      <c r="G1320" s="39" t="s">
        <v>35</v>
      </c>
      <c r="H1320" s="39" t="str">
        <f t="shared" si="233"/>
        <v>6105AK124-6242-TRPT-0001</v>
      </c>
      <c r="I1320" s="39" t="str">
        <f t="shared" si="236"/>
        <v>Q24050972-03-6242-T-RPT-0001</v>
      </c>
      <c r="J1320" s="39"/>
      <c r="K1320" s="162" t="s">
        <v>1552</v>
      </c>
      <c r="L1320" s="39" t="s">
        <v>1559</v>
      </c>
      <c r="M1320" s="39" t="s">
        <v>1454</v>
      </c>
      <c r="N1320" s="33" t="str">
        <f t="shared" si="234"/>
        <v>33/220 kV Power Station Substation - Terrace, Roads and Access-ways for Power Station Substation - Site Surveying &amp; Geotechnical Report</v>
      </c>
      <c r="O1320" s="134"/>
      <c r="P1320" s="134"/>
      <c r="Q1320" s="33" t="str">
        <f>IFERROR(VLOOKUP(PPE_PH1_CDDL[[#This Row],[RDMC Document Number]],[3]Docs!$B:$F,4,0),"No Placeholder Yet")</f>
        <v>RES - Reserved Placeholder</v>
      </c>
      <c r="R1320" s="33" t="str">
        <f>IFERROR(VLOOKUP(PPE_PH1_CDDL[[#This Row],[RDMC Document Number]],[3]Docs!$B:$F,5,0),"No Placeholder Yet")</f>
        <v>Pending</v>
      </c>
      <c r="S1320" s="176">
        <v>0</v>
      </c>
      <c r="T1320" s="162" t="s">
        <v>1119</v>
      </c>
      <c r="U1320" s="162"/>
      <c r="V1320" s="178"/>
      <c r="W1320" s="162" t="s">
        <v>1515</v>
      </c>
      <c r="X1320" s="162" t="s">
        <v>1558</v>
      </c>
      <c r="Y1320" s="39"/>
      <c r="Z1320" s="39"/>
      <c r="AA1320" s="39"/>
      <c r="AB1320" s="152" t="s">
        <v>3165</v>
      </c>
    </row>
    <row r="1321" spans="1:28" ht="21.75" customHeight="1" x14ac:dyDescent="0.25">
      <c r="A1321" s="33" t="s">
        <v>30</v>
      </c>
      <c r="B1321" s="33" t="s">
        <v>31</v>
      </c>
      <c r="C1321" s="162">
        <v>6242</v>
      </c>
      <c r="D1321" s="39" t="s">
        <v>1453</v>
      </c>
      <c r="E1321" s="39" t="s">
        <v>638</v>
      </c>
      <c r="F1321" s="128" t="s">
        <v>46</v>
      </c>
      <c r="G1321" s="39" t="s">
        <v>35</v>
      </c>
      <c r="H1321" s="39" t="str">
        <f t="shared" ref="H1321:H1384" si="239">A1321&amp;B1321&amp;"-"&amp;C1321&amp;"-"&amp;D1321&amp;E1321&amp;"-"&amp;F1321</f>
        <v>6105AK124-6242-TRPT-0002</v>
      </c>
      <c r="I1321" s="39" t="str">
        <f t="shared" si="236"/>
        <v>Q24050972-03-6242-T-RPT-0002</v>
      </c>
      <c r="J1321" s="39"/>
      <c r="K1321" s="162" t="s">
        <v>1552</v>
      </c>
      <c r="L1321" s="39" t="s">
        <v>1555</v>
      </c>
      <c r="M1321" s="39" t="s">
        <v>1454</v>
      </c>
      <c r="N1321" s="33" t="str">
        <f t="shared" si="234"/>
        <v>33/220 kV Power Station Substation - Perimeter Fencing for Power Station Substation - Site Surveying &amp; Geotechnical Report</v>
      </c>
      <c r="O1321" s="134"/>
      <c r="P1321" s="134"/>
      <c r="Q1321" s="33" t="str">
        <f>IFERROR(VLOOKUP(PPE_PH1_CDDL[[#This Row],[RDMC Document Number]],[3]Docs!$B:$F,4,0),"No Placeholder Yet")</f>
        <v>RES - Reserved Placeholder</v>
      </c>
      <c r="R1321" s="33" t="str">
        <f>IFERROR(VLOOKUP(PPE_PH1_CDDL[[#This Row],[RDMC Document Number]],[3]Docs!$B:$F,5,0),"No Placeholder Yet")</f>
        <v>Pending</v>
      </c>
      <c r="S1321" s="176">
        <v>0</v>
      </c>
      <c r="T1321" s="162" t="s">
        <v>1119</v>
      </c>
      <c r="U1321" s="162"/>
      <c r="V1321" s="178"/>
      <c r="W1321" s="39" t="s">
        <v>1512</v>
      </c>
      <c r="X1321" s="162" t="s">
        <v>1558</v>
      </c>
      <c r="Y1321" s="39"/>
      <c r="Z1321" s="39"/>
      <c r="AA1321" s="39"/>
      <c r="AB1321" s="152" t="s">
        <v>3165</v>
      </c>
    </row>
    <row r="1322" spans="1:28" ht="21.75" customHeight="1" x14ac:dyDescent="0.25">
      <c r="A1322" s="33" t="s">
        <v>30</v>
      </c>
      <c r="B1322" s="33" t="s">
        <v>31</v>
      </c>
      <c r="C1322" s="162">
        <v>6242</v>
      </c>
      <c r="D1322" s="39" t="s">
        <v>1453</v>
      </c>
      <c r="E1322" s="39" t="s">
        <v>638</v>
      </c>
      <c r="F1322" s="128" t="s">
        <v>48</v>
      </c>
      <c r="G1322" s="39" t="s">
        <v>35</v>
      </c>
      <c r="H1322" s="39" t="str">
        <f t="shared" si="239"/>
        <v>6105AK124-6242-TRPT-0003</v>
      </c>
      <c r="I1322" s="39" t="str">
        <f t="shared" si="236"/>
        <v>Q24050972-03-6242-T-RPT-0003</v>
      </c>
      <c r="J1322" s="39"/>
      <c r="K1322" s="162" t="s">
        <v>1552</v>
      </c>
      <c r="L1322" s="39" t="s">
        <v>1556</v>
      </c>
      <c r="M1322" s="39" t="s">
        <v>1454</v>
      </c>
      <c r="N1322" s="33" t="str">
        <f t="shared" si="234"/>
        <v>33/220 kV Power Station Substation - Oil Collection Sump from Bunds for Power Station Substation - Site Surveying &amp; Geotechnical Report</v>
      </c>
      <c r="O1322" s="134"/>
      <c r="P1322" s="134"/>
      <c r="Q1322" s="33" t="str">
        <f>IFERROR(VLOOKUP(PPE_PH1_CDDL[[#This Row],[RDMC Document Number]],[3]Docs!$B:$F,4,0),"No Placeholder Yet")</f>
        <v>RES - Reserved Placeholder</v>
      </c>
      <c r="R1322" s="33" t="str">
        <f>IFERROR(VLOOKUP(PPE_PH1_CDDL[[#This Row],[RDMC Document Number]],[3]Docs!$B:$F,5,0),"No Placeholder Yet")</f>
        <v>Pending</v>
      </c>
      <c r="S1322" s="176">
        <v>0</v>
      </c>
      <c r="T1322" s="162" t="s">
        <v>1119</v>
      </c>
      <c r="U1322" s="162"/>
      <c r="V1322" s="178"/>
      <c r="W1322" s="39" t="s">
        <v>1513</v>
      </c>
      <c r="X1322" s="162" t="s">
        <v>1558</v>
      </c>
      <c r="Y1322" s="39"/>
      <c r="Z1322" s="39"/>
      <c r="AA1322" s="39"/>
      <c r="AB1322" s="152" t="s">
        <v>3165</v>
      </c>
    </row>
    <row r="1323" spans="1:28" ht="21.75" customHeight="1" x14ac:dyDescent="0.25">
      <c r="A1323" s="33" t="s">
        <v>30</v>
      </c>
      <c r="B1323" s="33" t="s">
        <v>31</v>
      </c>
      <c r="C1323" s="162">
        <v>6242</v>
      </c>
      <c r="D1323" s="162" t="s">
        <v>1453</v>
      </c>
      <c r="E1323" s="162" t="s">
        <v>1170</v>
      </c>
      <c r="F1323" s="174" t="s">
        <v>34</v>
      </c>
      <c r="G1323" s="162" t="s">
        <v>35</v>
      </c>
      <c r="H1323" s="39" t="str">
        <f t="shared" si="239"/>
        <v>6105AK124-6242-TSPC-0001</v>
      </c>
      <c r="I1323" s="39" t="str">
        <f t="shared" si="236"/>
        <v>Q24050972-03-6242-T-SPC-0001</v>
      </c>
      <c r="J1323" s="162"/>
      <c r="K1323" s="162" t="s">
        <v>1552</v>
      </c>
      <c r="L1323" s="162" t="s">
        <v>1556</v>
      </c>
      <c r="M1323" s="162" t="s">
        <v>1455</v>
      </c>
      <c r="N1323" s="33" t="str">
        <f t="shared" ref="N1323:N1386" si="240">K1323&amp;" - "&amp;L1323&amp;" - "&amp;M1323</f>
        <v>33/220 kV Power Station Substation - Oil Collection Sump from Bunds for Power Station Substation - Civil Design and Requirements</v>
      </c>
      <c r="O1323" s="175"/>
      <c r="P1323" s="175"/>
      <c r="Q1323" s="33" t="str">
        <f>IFERROR(VLOOKUP(PPE_PH1_CDDL[[#This Row],[RDMC Document Number]],[3]Docs!$B:$F,4,0),"No Placeholder Yet")</f>
        <v>RES - Reserved Placeholder</v>
      </c>
      <c r="R1323" s="33" t="str">
        <f>IFERROR(VLOOKUP(PPE_PH1_CDDL[[#This Row],[RDMC Document Number]],[3]Docs!$B:$F,5,0),"No Placeholder Yet")</f>
        <v>Pending</v>
      </c>
      <c r="S1323" s="176">
        <v>0</v>
      </c>
      <c r="T1323" s="162" t="s">
        <v>1119</v>
      </c>
      <c r="U1323" s="162"/>
      <c r="V1323" s="178"/>
      <c r="W1323" s="39" t="s">
        <v>1513</v>
      </c>
      <c r="X1323" s="162" t="s">
        <v>1558</v>
      </c>
      <c r="Y1323" s="162"/>
      <c r="Z1323" s="162"/>
      <c r="AA1323" s="39"/>
      <c r="AB1323" s="152" t="s">
        <v>3165</v>
      </c>
    </row>
    <row r="1324" spans="1:28" ht="21.75" customHeight="1" x14ac:dyDescent="0.25">
      <c r="A1324" s="33" t="s">
        <v>30</v>
      </c>
      <c r="B1324" s="33" t="s">
        <v>31</v>
      </c>
      <c r="C1324" s="162">
        <v>6242</v>
      </c>
      <c r="D1324" s="39" t="s">
        <v>1456</v>
      </c>
      <c r="E1324" s="39" t="s">
        <v>1457</v>
      </c>
      <c r="F1324" s="128" t="s">
        <v>34</v>
      </c>
      <c r="G1324" s="39" t="s">
        <v>35</v>
      </c>
      <c r="H1324" s="39" t="str">
        <f t="shared" si="239"/>
        <v>6105AK124-6242-WELE-0001</v>
      </c>
      <c r="I1324" s="39" t="str">
        <f t="shared" si="236"/>
        <v>Q24050972-03-6242-W-ELE-0001</v>
      </c>
      <c r="J1324" s="39"/>
      <c r="K1324" s="162" t="s">
        <v>1552</v>
      </c>
      <c r="L1324" s="39" t="s">
        <v>1553</v>
      </c>
      <c r="M1324" s="39" t="s">
        <v>1458</v>
      </c>
      <c r="N1324" s="33" t="str">
        <f t="shared" si="240"/>
        <v>33/220 kV Power Station Substation - 33kV Interconnect Cables between Wartsila and Power Station Substation - Bulk Earth Works Design and Report</v>
      </c>
      <c r="O1324" s="134"/>
      <c r="P1324" s="134"/>
      <c r="Q1324" s="33" t="str">
        <f>IFERROR(VLOOKUP(PPE_PH1_CDDL[[#This Row],[RDMC Document Number]],[3]Docs!$B:$F,4,0),"No Placeholder Yet")</f>
        <v>RES - Reserved Placeholder</v>
      </c>
      <c r="R1324" s="33" t="str">
        <f>IFERROR(VLOOKUP(PPE_PH1_CDDL[[#This Row],[RDMC Document Number]],[3]Docs!$B:$F,5,0),"No Placeholder Yet")</f>
        <v>Pending</v>
      </c>
      <c r="S1324" s="176">
        <v>0</v>
      </c>
      <c r="T1324" s="162" t="s">
        <v>1119</v>
      </c>
      <c r="U1324" s="162"/>
      <c r="V1324" s="178"/>
      <c r="W1324" s="39" t="s">
        <v>1551</v>
      </c>
      <c r="X1324" s="162" t="s">
        <v>1558</v>
      </c>
      <c r="Y1324" s="39"/>
      <c r="Z1324" s="39"/>
      <c r="AA1324" s="39"/>
      <c r="AB1324" s="152" t="s">
        <v>3165</v>
      </c>
    </row>
    <row r="1325" spans="1:28" ht="21.75" customHeight="1" x14ac:dyDescent="0.25">
      <c r="A1325" s="33" t="s">
        <v>30</v>
      </c>
      <c r="B1325" s="33" t="s">
        <v>31</v>
      </c>
      <c r="C1325" s="162">
        <v>6242</v>
      </c>
      <c r="D1325" s="39" t="s">
        <v>1456</v>
      </c>
      <c r="E1325" s="39" t="s">
        <v>1457</v>
      </c>
      <c r="F1325" s="128" t="s">
        <v>46</v>
      </c>
      <c r="G1325" s="39" t="s">
        <v>35</v>
      </c>
      <c r="H1325" s="39" t="str">
        <f t="shared" si="239"/>
        <v>6105AK124-6242-WELE-0002</v>
      </c>
      <c r="I1325" s="39" t="str">
        <f t="shared" si="236"/>
        <v>Q24050972-03-6242-W-ELE-0002</v>
      </c>
      <c r="J1325" s="39"/>
      <c r="K1325" s="162" t="s">
        <v>1552</v>
      </c>
      <c r="L1325" s="39" t="s">
        <v>1559</v>
      </c>
      <c r="M1325" s="39" t="s">
        <v>1458</v>
      </c>
      <c r="N1325" s="33" t="str">
        <f t="shared" si="240"/>
        <v>33/220 kV Power Station Substation - Terrace, Roads and Access-ways for Power Station Substation - Bulk Earth Works Design and Report</v>
      </c>
      <c r="O1325" s="134"/>
      <c r="P1325" s="134"/>
      <c r="Q1325" s="33" t="str">
        <f>IFERROR(VLOOKUP(PPE_PH1_CDDL[[#This Row],[RDMC Document Number]],[3]Docs!$B:$F,4,0),"No Placeholder Yet")</f>
        <v>RES - Reserved Placeholder</v>
      </c>
      <c r="R1325" s="33" t="str">
        <f>IFERROR(VLOOKUP(PPE_PH1_CDDL[[#This Row],[RDMC Document Number]],[3]Docs!$B:$F,5,0),"No Placeholder Yet")</f>
        <v>Pending</v>
      </c>
      <c r="S1325" s="176">
        <v>0</v>
      </c>
      <c r="T1325" s="162" t="s">
        <v>1119</v>
      </c>
      <c r="U1325" s="162"/>
      <c r="V1325" s="178"/>
      <c r="W1325" s="162" t="s">
        <v>1515</v>
      </c>
      <c r="X1325" s="162" t="s">
        <v>1558</v>
      </c>
      <c r="Y1325" s="39"/>
      <c r="Z1325" s="39"/>
      <c r="AA1325" s="39"/>
      <c r="AB1325" s="152" t="s">
        <v>3165</v>
      </c>
    </row>
    <row r="1326" spans="1:28" ht="21.75" customHeight="1" x14ac:dyDescent="0.25">
      <c r="A1326" s="33" t="s">
        <v>30</v>
      </c>
      <c r="B1326" s="33" t="s">
        <v>31</v>
      </c>
      <c r="C1326" s="162">
        <v>6242</v>
      </c>
      <c r="D1326" s="39" t="s">
        <v>1456</v>
      </c>
      <c r="E1326" s="39" t="s">
        <v>321</v>
      </c>
      <c r="F1326" s="128" t="s">
        <v>34</v>
      </c>
      <c r="G1326" s="39" t="s">
        <v>35</v>
      </c>
      <c r="H1326" s="39" t="str">
        <f t="shared" si="239"/>
        <v>6105AK124-6242-WLAY-0001</v>
      </c>
      <c r="I1326" s="39" t="str">
        <f t="shared" si="236"/>
        <v>Q24050972-03-6242-W-LAY-0001</v>
      </c>
      <c r="J1326" s="39"/>
      <c r="K1326" s="162" t="s">
        <v>1552</v>
      </c>
      <c r="L1326" s="39" t="s">
        <v>1559</v>
      </c>
      <c r="M1326" s="39" t="s">
        <v>1459</v>
      </c>
      <c r="N1326" s="33" t="str">
        <f t="shared" si="240"/>
        <v>33/220 kV Power Station Substation - Terrace, Roads and Access-ways for Power Station Substation - Drainage, Run-off and Impoundment Design</v>
      </c>
      <c r="O1326" s="134"/>
      <c r="P1326" s="134"/>
      <c r="Q1326" s="33" t="str">
        <f>IFERROR(VLOOKUP(PPE_PH1_CDDL[[#This Row],[RDMC Document Number]],[3]Docs!$B:$F,4,0),"No Placeholder Yet")</f>
        <v>RES - Reserved Placeholder</v>
      </c>
      <c r="R1326" s="33" t="str">
        <f>IFERROR(VLOOKUP(PPE_PH1_CDDL[[#This Row],[RDMC Document Number]],[3]Docs!$B:$F,5,0),"No Placeholder Yet")</f>
        <v>Pending</v>
      </c>
      <c r="S1326" s="176">
        <v>0</v>
      </c>
      <c r="T1326" s="162" t="s">
        <v>1119</v>
      </c>
      <c r="U1326" s="162"/>
      <c r="V1326" s="178"/>
      <c r="W1326" s="162" t="s">
        <v>1515</v>
      </c>
      <c r="X1326" s="162" t="s">
        <v>1558</v>
      </c>
      <c r="Y1326" s="39"/>
      <c r="Z1326" s="39"/>
      <c r="AA1326" s="39"/>
      <c r="AB1326" s="152" t="s">
        <v>3165</v>
      </c>
    </row>
    <row r="1327" spans="1:28" ht="21.75" customHeight="1" x14ac:dyDescent="0.25">
      <c r="A1327" s="33" t="s">
        <v>30</v>
      </c>
      <c r="B1327" s="33" t="s">
        <v>31</v>
      </c>
      <c r="C1327" s="162">
        <v>6242</v>
      </c>
      <c r="D1327" s="39" t="s">
        <v>1456</v>
      </c>
      <c r="E1327" s="39" t="s">
        <v>1460</v>
      </c>
      <c r="F1327" s="128" t="s">
        <v>34</v>
      </c>
      <c r="G1327" s="39" t="s">
        <v>35</v>
      </c>
      <c r="H1327" s="39" t="str">
        <f t="shared" si="239"/>
        <v>6105AK124-6242-WTRP-0001</v>
      </c>
      <c r="I1327" s="39" t="str">
        <f t="shared" si="236"/>
        <v>Q24050972-03-6242-W-TRP-0001</v>
      </c>
      <c r="J1327" s="39"/>
      <c r="K1327" s="162" t="s">
        <v>1552</v>
      </c>
      <c r="L1327" s="39" t="s">
        <v>1559</v>
      </c>
      <c r="M1327" s="39" t="s">
        <v>1461</v>
      </c>
      <c r="N1327" s="33" t="str">
        <f t="shared" si="240"/>
        <v>33/220 kV Power Station Substation - Terrace, Roads and Access-ways for Power Station Substation - Soil Classification and Nomination Deliverables</v>
      </c>
      <c r="O1327" s="134"/>
      <c r="P1327" s="134"/>
      <c r="Q1327" s="33" t="str">
        <f>IFERROR(VLOOKUP(PPE_PH1_CDDL[[#This Row],[RDMC Document Number]],[3]Docs!$B:$F,4,0),"No Placeholder Yet")</f>
        <v>RES - Reserved Placeholder</v>
      </c>
      <c r="R1327" s="33" t="str">
        <f>IFERROR(VLOOKUP(PPE_PH1_CDDL[[#This Row],[RDMC Document Number]],[3]Docs!$B:$F,5,0),"No Placeholder Yet")</f>
        <v>Pending</v>
      </c>
      <c r="S1327" s="176">
        <v>0</v>
      </c>
      <c r="T1327" s="162" t="s">
        <v>1119</v>
      </c>
      <c r="U1327" s="162"/>
      <c r="V1327" s="178"/>
      <c r="W1327" s="162" t="s">
        <v>1515</v>
      </c>
      <c r="X1327" s="162" t="s">
        <v>1558</v>
      </c>
      <c r="Y1327" s="39"/>
      <c r="Z1327" s="39"/>
      <c r="AA1327" s="39"/>
      <c r="AB1327" s="152" t="s">
        <v>3165</v>
      </c>
    </row>
    <row r="1328" spans="1:28" ht="21.75" customHeight="1" x14ac:dyDescent="0.25">
      <c r="A1328" s="33" t="s">
        <v>30</v>
      </c>
      <c r="B1328" s="33" t="s">
        <v>31</v>
      </c>
      <c r="C1328" s="162">
        <v>6242</v>
      </c>
      <c r="D1328" s="39" t="s">
        <v>1456</v>
      </c>
      <c r="E1328" s="39" t="s">
        <v>1460</v>
      </c>
      <c r="F1328" s="128" t="s">
        <v>46</v>
      </c>
      <c r="G1328" s="39" t="s">
        <v>35</v>
      </c>
      <c r="H1328" s="39" t="str">
        <f t="shared" si="239"/>
        <v>6105AK124-6242-WTRP-0002</v>
      </c>
      <c r="I1328" s="39" t="str">
        <f t="shared" si="236"/>
        <v>Q24050972-03-6242-W-TRP-0002</v>
      </c>
      <c r="J1328" s="39"/>
      <c r="K1328" s="162" t="s">
        <v>1552</v>
      </c>
      <c r="L1328" s="39" t="s">
        <v>1559</v>
      </c>
      <c r="M1328" s="39" t="s">
        <v>1462</v>
      </c>
      <c r="N1328" s="33" t="str">
        <f t="shared" si="240"/>
        <v>33/220 kV Power Station Substation - Terrace, Roads and Access-ways for Power Station Substation - Soil Resistivity Testing Report</v>
      </c>
      <c r="O1328" s="134"/>
      <c r="P1328" s="134"/>
      <c r="Q1328" s="33" t="str">
        <f>IFERROR(VLOOKUP(PPE_PH1_CDDL[[#This Row],[RDMC Document Number]],[3]Docs!$B:$F,4,0),"No Placeholder Yet")</f>
        <v>RES - Reserved Placeholder</v>
      </c>
      <c r="R1328" s="33" t="str">
        <f>IFERROR(VLOOKUP(PPE_PH1_CDDL[[#This Row],[RDMC Document Number]],[3]Docs!$B:$F,5,0),"No Placeholder Yet")</f>
        <v>Pending</v>
      </c>
      <c r="S1328" s="176">
        <v>0</v>
      </c>
      <c r="T1328" s="162" t="s">
        <v>1119</v>
      </c>
      <c r="U1328" s="162"/>
      <c r="V1328" s="178"/>
      <c r="W1328" s="162" t="s">
        <v>1515</v>
      </c>
      <c r="X1328" s="162" t="s">
        <v>1558</v>
      </c>
      <c r="Y1328" s="39"/>
      <c r="Z1328" s="39"/>
      <c r="AA1328" s="39"/>
      <c r="AB1328" s="152" t="s">
        <v>3165</v>
      </c>
    </row>
    <row r="1329" spans="1:28" ht="21.75" customHeight="1" x14ac:dyDescent="0.25">
      <c r="A1329" s="33" t="s">
        <v>30</v>
      </c>
      <c r="B1329" s="33" t="s">
        <v>31</v>
      </c>
      <c r="C1329" s="162">
        <v>6242</v>
      </c>
      <c r="D1329" s="39" t="s">
        <v>1456</v>
      </c>
      <c r="E1329" s="39" t="s">
        <v>1457</v>
      </c>
      <c r="F1329" s="128" t="s">
        <v>48</v>
      </c>
      <c r="G1329" s="39" t="s">
        <v>35</v>
      </c>
      <c r="H1329" s="39" t="str">
        <f t="shared" si="239"/>
        <v>6105AK124-6242-WELE-0003</v>
      </c>
      <c r="I1329" s="39" t="str">
        <f t="shared" si="236"/>
        <v>Q24050972-03-6242-W-ELE-0003</v>
      </c>
      <c r="J1329" s="39"/>
      <c r="K1329" s="162" t="s">
        <v>1552</v>
      </c>
      <c r="L1329" s="39" t="s">
        <v>1556</v>
      </c>
      <c r="M1329" s="39" t="s">
        <v>1458</v>
      </c>
      <c r="N1329" s="33" t="str">
        <f t="shared" si="240"/>
        <v>33/220 kV Power Station Substation - Oil Collection Sump from Bunds for Power Station Substation - Bulk Earth Works Design and Report</v>
      </c>
      <c r="O1329" s="134"/>
      <c r="P1329" s="134"/>
      <c r="Q1329" s="33" t="str">
        <f>IFERROR(VLOOKUP(PPE_PH1_CDDL[[#This Row],[RDMC Document Number]],[3]Docs!$B:$F,4,0),"No Placeholder Yet")</f>
        <v>RES - Reserved Placeholder</v>
      </c>
      <c r="R1329" s="33" t="str">
        <f>IFERROR(VLOOKUP(PPE_PH1_CDDL[[#This Row],[RDMC Document Number]],[3]Docs!$B:$F,5,0),"No Placeholder Yet")</f>
        <v>Pending</v>
      </c>
      <c r="S1329" s="176">
        <v>0</v>
      </c>
      <c r="T1329" s="162" t="s">
        <v>1119</v>
      </c>
      <c r="U1329" s="162"/>
      <c r="V1329" s="178"/>
      <c r="W1329" s="39" t="s">
        <v>1513</v>
      </c>
      <c r="X1329" s="162" t="s">
        <v>1558</v>
      </c>
      <c r="Y1329" s="39"/>
      <c r="Z1329" s="39"/>
      <c r="AA1329" s="39"/>
      <c r="AB1329" s="152" t="s">
        <v>3165</v>
      </c>
    </row>
    <row r="1330" spans="1:28" ht="21.75" customHeight="1" x14ac:dyDescent="0.25">
      <c r="A1330" s="33" t="s">
        <v>30</v>
      </c>
      <c r="B1330" s="33" t="s">
        <v>31</v>
      </c>
      <c r="C1330" s="162">
        <v>6242</v>
      </c>
      <c r="D1330" s="162" t="s">
        <v>1456</v>
      </c>
      <c r="E1330" s="162" t="s">
        <v>321</v>
      </c>
      <c r="F1330" s="174" t="s">
        <v>46</v>
      </c>
      <c r="G1330" s="162" t="s">
        <v>35</v>
      </c>
      <c r="H1330" s="39" t="str">
        <f t="shared" si="239"/>
        <v>6105AK124-6242-WLAY-0002</v>
      </c>
      <c r="I1330" s="39" t="str">
        <f t="shared" si="236"/>
        <v>Q24050972-03-6242-W-LAY-0002</v>
      </c>
      <c r="J1330" s="162"/>
      <c r="K1330" s="162" t="s">
        <v>1552</v>
      </c>
      <c r="L1330" s="162" t="s">
        <v>1556</v>
      </c>
      <c r="M1330" s="162" t="s">
        <v>1459</v>
      </c>
      <c r="N1330" s="33" t="str">
        <f t="shared" si="240"/>
        <v>33/220 kV Power Station Substation - Oil Collection Sump from Bunds for Power Station Substation - Drainage, Run-off and Impoundment Design</v>
      </c>
      <c r="O1330" s="175"/>
      <c r="P1330" s="175"/>
      <c r="Q1330" s="33" t="str">
        <f>IFERROR(VLOOKUP(PPE_PH1_CDDL[[#This Row],[RDMC Document Number]],[3]Docs!$B:$F,4,0),"No Placeholder Yet")</f>
        <v>RES - Reserved Placeholder</v>
      </c>
      <c r="R1330" s="33" t="str">
        <f>IFERROR(VLOOKUP(PPE_PH1_CDDL[[#This Row],[RDMC Document Number]],[3]Docs!$B:$F,5,0),"No Placeholder Yet")</f>
        <v>Pending</v>
      </c>
      <c r="S1330" s="176">
        <v>0</v>
      </c>
      <c r="T1330" s="162" t="s">
        <v>1119</v>
      </c>
      <c r="U1330" s="162"/>
      <c r="V1330" s="178"/>
      <c r="W1330" s="39" t="s">
        <v>1513</v>
      </c>
      <c r="X1330" s="162" t="s">
        <v>1558</v>
      </c>
      <c r="Y1330" s="162"/>
      <c r="Z1330" s="162"/>
      <c r="AA1330" s="39"/>
      <c r="AB1330" s="152" t="s">
        <v>3165</v>
      </c>
    </row>
    <row r="1331" spans="1:28" ht="21.75" customHeight="1" x14ac:dyDescent="0.25">
      <c r="A1331" s="33" t="s">
        <v>30</v>
      </c>
      <c r="B1331" s="33" t="s">
        <v>31</v>
      </c>
      <c r="C1331" s="39">
        <v>6243</v>
      </c>
      <c r="D1331" s="39" t="s">
        <v>32</v>
      </c>
      <c r="E1331" s="39" t="s">
        <v>700</v>
      </c>
      <c r="F1331" s="128" t="s">
        <v>34</v>
      </c>
      <c r="G1331" s="39" t="s">
        <v>35</v>
      </c>
      <c r="H1331" s="39" t="str">
        <f t="shared" si="239"/>
        <v>6105AK124-6243-BSTD-0001</v>
      </c>
      <c r="I1331" s="39" t="str">
        <f t="shared" si="236"/>
        <v>Q24050972-03-6243-B-STD-0001</v>
      </c>
      <c r="J1331" s="39"/>
      <c r="K1331" s="39" t="s">
        <v>1562</v>
      </c>
      <c r="L1331" s="39" t="s">
        <v>1563</v>
      </c>
      <c r="M1331" s="39" t="s">
        <v>1264</v>
      </c>
      <c r="N1331" s="33" t="str">
        <f t="shared" si="240"/>
        <v>220/33 kV Plant Main Substation - 33kV Interconnect Cables between PM Substation and Main Cons Switch Yrd - System Detailed Engineering Design</v>
      </c>
      <c r="O1331" s="134"/>
      <c r="P1331" s="134"/>
      <c r="Q1331" s="33" t="str">
        <f>IFERROR(VLOOKUP(PPE_PH1_CDDL[[#This Row],[RDMC Document Number]],[3]Docs!$B:$F,4,0),"No Placeholder Yet")</f>
        <v>RES - Reserved Placeholder</v>
      </c>
      <c r="R1331" s="33" t="str">
        <f>IFERROR(VLOOKUP(PPE_PH1_CDDL[[#This Row],[RDMC Document Number]],[3]Docs!$B:$F,5,0),"No Placeholder Yet")</f>
        <v>Pending</v>
      </c>
      <c r="S1331" s="137">
        <f t="shared" ref="S1331:S1332" si="241">IF(AND(O1331&lt;&gt;"",P1331&lt;&gt;"",R1331="Approved"),100%,
 IF(AND(O1331&lt;&gt;"",P1331&lt;&gt;""),66.67%,
 IF(O1331&lt;&gt;"",33.33%,
 0)))</f>
        <v>0</v>
      </c>
      <c r="T1331" s="162" t="s">
        <v>1119</v>
      </c>
      <c r="U1331" s="162"/>
      <c r="V1331" s="178"/>
      <c r="W1331" s="39" t="s">
        <v>1510</v>
      </c>
      <c r="X1331" s="39" t="s">
        <v>1564</v>
      </c>
      <c r="Y1331" s="39"/>
      <c r="Z1331" s="39"/>
      <c r="AA1331" s="39"/>
      <c r="AB1331" s="152" t="s">
        <v>3165</v>
      </c>
    </row>
    <row r="1332" spans="1:28" ht="21.75" customHeight="1" x14ac:dyDescent="0.25">
      <c r="A1332" s="33" t="s">
        <v>30</v>
      </c>
      <c r="B1332" s="33" t="s">
        <v>31</v>
      </c>
      <c r="C1332" s="39">
        <v>6243</v>
      </c>
      <c r="D1332" s="162" t="s">
        <v>32</v>
      </c>
      <c r="E1332" s="162" t="s">
        <v>1170</v>
      </c>
      <c r="F1332" s="174" t="s">
        <v>34</v>
      </c>
      <c r="G1332" s="162" t="s">
        <v>35</v>
      </c>
      <c r="H1332" s="39" t="str">
        <f t="shared" si="239"/>
        <v>6105AK124-6243-BSPC-0001</v>
      </c>
      <c r="I1332" s="39" t="str">
        <f t="shared" si="236"/>
        <v>Q24050972-03-6243-B-SPC-0001</v>
      </c>
      <c r="J1332" s="162"/>
      <c r="K1332" s="39" t="s">
        <v>1562</v>
      </c>
      <c r="L1332" s="162" t="s">
        <v>1563</v>
      </c>
      <c r="M1332" s="162" t="s">
        <v>1265</v>
      </c>
      <c r="N1332" s="33" t="str">
        <f t="shared" si="240"/>
        <v>220/33 kV Plant Main Substation - 33kV Interconnect Cables between PM Substation and Main Cons Switch Yrd - Functional Design Specification</v>
      </c>
      <c r="O1332" s="175"/>
      <c r="P1332" s="175"/>
      <c r="Q1332" s="33" t="str">
        <f>IFERROR(VLOOKUP(PPE_PH1_CDDL[[#This Row],[RDMC Document Number]],[3]Docs!$B:$F,4,0),"No Placeholder Yet")</f>
        <v>RES - Reserved Placeholder</v>
      </c>
      <c r="R1332" s="33" t="str">
        <f>IFERROR(VLOOKUP(PPE_PH1_CDDL[[#This Row],[RDMC Document Number]],[3]Docs!$B:$F,5,0),"No Placeholder Yet")</f>
        <v>Pending</v>
      </c>
      <c r="S1332" s="137">
        <f t="shared" si="241"/>
        <v>0</v>
      </c>
      <c r="T1332" s="162" t="s">
        <v>1119</v>
      </c>
      <c r="U1332" s="162"/>
      <c r="V1332" s="178"/>
      <c r="W1332" s="162" t="s">
        <v>1510</v>
      </c>
      <c r="X1332" s="39" t="s">
        <v>1564</v>
      </c>
      <c r="Y1332" s="162"/>
      <c r="Z1332" s="162"/>
      <c r="AA1332" s="39"/>
      <c r="AB1332" s="152" t="s">
        <v>3165</v>
      </c>
    </row>
    <row r="1333" spans="1:28" ht="21.75" customHeight="1" x14ac:dyDescent="0.25">
      <c r="A1333" s="33" t="s">
        <v>30</v>
      </c>
      <c r="B1333" s="33" t="s">
        <v>31</v>
      </c>
      <c r="C1333" s="39">
        <v>6243</v>
      </c>
      <c r="D1333" s="39" t="s">
        <v>1169</v>
      </c>
      <c r="E1333" s="39" t="s">
        <v>1279</v>
      </c>
      <c r="F1333" s="128" t="s">
        <v>34</v>
      </c>
      <c r="G1333" s="39" t="s">
        <v>35</v>
      </c>
      <c r="H1333" s="39" t="str">
        <f t="shared" si="239"/>
        <v>6105AK124-6243-CFND-0001</v>
      </c>
      <c r="I1333" s="39" t="str">
        <f t="shared" si="236"/>
        <v>Q24050972-03-6243-C-FND-0001</v>
      </c>
      <c r="J1333" s="39"/>
      <c r="K1333" s="39" t="s">
        <v>1562</v>
      </c>
      <c r="L1333" s="39" t="s">
        <v>1565</v>
      </c>
      <c r="M1333" s="39" t="s">
        <v>1281</v>
      </c>
      <c r="N1333" s="33" t="str">
        <f t="shared" si="240"/>
        <v>220/33 kV Plant Main Substation - Perimeter Fencing for Plant Main Substation - Civil Foundation Design</v>
      </c>
      <c r="O1333" s="134"/>
      <c r="P1333" s="134"/>
      <c r="Q1333" s="33" t="str">
        <f>IFERROR(VLOOKUP(PPE_PH1_CDDL[[#This Row],[RDMC Document Number]],[3]Docs!$B:$F,4,0),"No Placeholder Yet")</f>
        <v>RES - Reserved Placeholder</v>
      </c>
      <c r="R1333" s="33" t="str">
        <f>IFERROR(VLOOKUP(PPE_PH1_CDDL[[#This Row],[RDMC Document Number]],[3]Docs!$B:$F,5,0),"No Placeholder Yet")</f>
        <v>Pending</v>
      </c>
      <c r="S1333" s="137">
        <f t="shared" ref="S1333:S1351" si="242">IF(AND(O1333&lt;&gt;"",P1333&lt;&gt;"",R1333="Approved"),100%,
 IF(AND(O1333&lt;&gt;"",P1333&lt;&gt;""),66.67%,
 IF(O1333&lt;&gt;"",33.33%,
 0)))</f>
        <v>0</v>
      </c>
      <c r="T1333" s="162" t="s">
        <v>1119</v>
      </c>
      <c r="U1333" s="162"/>
      <c r="V1333" s="178"/>
      <c r="W1333" s="39" t="s">
        <v>1512</v>
      </c>
      <c r="X1333" s="39" t="s">
        <v>1566</v>
      </c>
      <c r="Y1333" s="39"/>
      <c r="Z1333" s="39"/>
      <c r="AA1333" s="39"/>
      <c r="AB1333" s="152" t="s">
        <v>3165</v>
      </c>
    </row>
    <row r="1334" spans="1:28" ht="21.75" customHeight="1" x14ac:dyDescent="0.25">
      <c r="A1334" s="33" t="s">
        <v>30</v>
      </c>
      <c r="B1334" s="33" t="s">
        <v>31</v>
      </c>
      <c r="C1334" s="39">
        <v>6243</v>
      </c>
      <c r="D1334" s="39" t="s">
        <v>1169</v>
      </c>
      <c r="E1334" s="39" t="s">
        <v>250</v>
      </c>
      <c r="F1334" s="128" t="s">
        <v>34</v>
      </c>
      <c r="G1334" s="39" t="s">
        <v>35</v>
      </c>
      <c r="H1334" s="39" t="str">
        <f t="shared" si="239"/>
        <v>6105AK124-6243-CGAD-0001</v>
      </c>
      <c r="I1334" s="39" t="str">
        <f t="shared" si="236"/>
        <v>Q24050972-03-6243-C-GAD-0001</v>
      </c>
      <c r="J1334" s="39"/>
      <c r="K1334" s="39" t="s">
        <v>1562</v>
      </c>
      <c r="L1334" s="39" t="s">
        <v>1563</v>
      </c>
      <c r="M1334" s="39" t="s">
        <v>1290</v>
      </c>
      <c r="N1334" s="33" t="str">
        <f t="shared" si="240"/>
        <v>220/33 kV Plant Main Substation - 33kV Interconnect Cables between PM Substation and Main Cons Switch Yrd - Cables, OHL and Fibre Route GA</v>
      </c>
      <c r="O1334" s="134"/>
      <c r="P1334" s="134"/>
      <c r="Q1334" s="33" t="str">
        <f>IFERROR(VLOOKUP(PPE_PH1_CDDL[[#This Row],[RDMC Document Number]],[3]Docs!$B:$F,4,0),"No Placeholder Yet")</f>
        <v>RES - Reserved Placeholder</v>
      </c>
      <c r="R1334" s="33" t="str">
        <f>IFERROR(VLOOKUP(PPE_PH1_CDDL[[#This Row],[RDMC Document Number]],[3]Docs!$B:$F,5,0),"No Placeholder Yet")</f>
        <v>Pending</v>
      </c>
      <c r="S1334" s="137">
        <f t="shared" si="242"/>
        <v>0</v>
      </c>
      <c r="T1334" s="162" t="s">
        <v>1119</v>
      </c>
      <c r="U1334" s="162"/>
      <c r="V1334" s="178"/>
      <c r="W1334" s="162" t="s">
        <v>1510</v>
      </c>
      <c r="X1334" s="39" t="s">
        <v>1564</v>
      </c>
      <c r="Y1334" s="39"/>
      <c r="Z1334" s="39"/>
      <c r="AA1334" s="39"/>
      <c r="AB1334" s="152" t="s">
        <v>3165</v>
      </c>
    </row>
    <row r="1335" spans="1:28" ht="21.75" customHeight="1" x14ac:dyDescent="0.25">
      <c r="A1335" s="33" t="s">
        <v>30</v>
      </c>
      <c r="B1335" s="33" t="s">
        <v>31</v>
      </c>
      <c r="C1335" s="39">
        <v>6243</v>
      </c>
      <c r="D1335" s="39" t="s">
        <v>1169</v>
      </c>
      <c r="E1335" s="39" t="s">
        <v>250</v>
      </c>
      <c r="F1335" s="128" t="s">
        <v>46</v>
      </c>
      <c r="G1335" s="39" t="s">
        <v>35</v>
      </c>
      <c r="H1335" s="39" t="str">
        <f t="shared" si="239"/>
        <v>6105AK124-6243-CGAD-0002</v>
      </c>
      <c r="I1335" s="39" t="str">
        <f t="shared" si="236"/>
        <v>Q24050972-03-6243-C-GAD-0002</v>
      </c>
      <c r="J1335" s="39"/>
      <c r="K1335" s="39" t="s">
        <v>1562</v>
      </c>
      <c r="L1335" s="39" t="s">
        <v>1563</v>
      </c>
      <c r="M1335" s="39" t="s">
        <v>1293</v>
      </c>
      <c r="N1335" s="33" t="str">
        <f t="shared" si="240"/>
        <v>220/33 kV Plant Main Substation - 33kV Interconnect Cables between PM Substation and Main Cons Switch Yrd - Terrace Equipment GA</v>
      </c>
      <c r="O1335" s="134"/>
      <c r="P1335" s="134"/>
      <c r="Q1335" s="33" t="str">
        <f>IFERROR(VLOOKUP(PPE_PH1_CDDL[[#This Row],[RDMC Document Number]],[3]Docs!$B:$F,4,0),"No Placeholder Yet")</f>
        <v>RES - Reserved Placeholder</v>
      </c>
      <c r="R1335" s="33" t="str">
        <f>IFERROR(VLOOKUP(PPE_PH1_CDDL[[#This Row],[RDMC Document Number]],[3]Docs!$B:$F,5,0),"No Placeholder Yet")</f>
        <v>Pending</v>
      </c>
      <c r="S1335" s="137">
        <f t="shared" si="242"/>
        <v>0</v>
      </c>
      <c r="T1335" s="162" t="s">
        <v>1119</v>
      </c>
      <c r="U1335" s="162"/>
      <c r="V1335" s="178"/>
      <c r="W1335" s="162" t="s">
        <v>1510</v>
      </c>
      <c r="X1335" s="39" t="s">
        <v>1564</v>
      </c>
      <c r="Y1335" s="39"/>
      <c r="Z1335" s="39"/>
      <c r="AA1335" s="39"/>
      <c r="AB1335" s="152" t="s">
        <v>3165</v>
      </c>
    </row>
    <row r="1336" spans="1:28" ht="21.75" customHeight="1" x14ac:dyDescent="0.25">
      <c r="A1336" s="33" t="s">
        <v>30</v>
      </c>
      <c r="B1336" s="33" t="s">
        <v>31</v>
      </c>
      <c r="C1336" s="39">
        <v>6243</v>
      </c>
      <c r="D1336" s="39" t="s">
        <v>1169</v>
      </c>
      <c r="E1336" s="39" t="s">
        <v>250</v>
      </c>
      <c r="F1336" s="128" t="s">
        <v>48</v>
      </c>
      <c r="G1336" s="39" t="s">
        <v>35</v>
      </c>
      <c r="H1336" s="39" t="str">
        <f t="shared" si="239"/>
        <v>6105AK124-6243-CGAD-0003</v>
      </c>
      <c r="I1336" s="39" t="str">
        <f t="shared" si="236"/>
        <v>Q24050972-03-6243-C-GAD-0003</v>
      </c>
      <c r="J1336" s="39"/>
      <c r="K1336" s="39" t="s">
        <v>1562</v>
      </c>
      <c r="L1336" s="39" t="s">
        <v>1563</v>
      </c>
      <c r="M1336" s="39" t="s">
        <v>1296</v>
      </c>
      <c r="N1336" s="33" t="str">
        <f t="shared" si="240"/>
        <v>220/33 kV Plant Main Substation - 33kV Interconnect Cables between PM Substation and Main Cons Switch Yrd - Laydown Areas and Temp Buildings GA</v>
      </c>
      <c r="O1336" s="134"/>
      <c r="P1336" s="134"/>
      <c r="Q1336" s="33" t="str">
        <f>IFERROR(VLOOKUP(PPE_PH1_CDDL[[#This Row],[RDMC Document Number]],[3]Docs!$B:$F,4,0),"No Placeholder Yet")</f>
        <v>RES - Reserved Placeholder</v>
      </c>
      <c r="R1336" s="33" t="str">
        <f>IFERROR(VLOOKUP(PPE_PH1_CDDL[[#This Row],[RDMC Document Number]],[3]Docs!$B:$F,5,0),"No Placeholder Yet")</f>
        <v>Pending</v>
      </c>
      <c r="S1336" s="137">
        <f t="shared" si="242"/>
        <v>0</v>
      </c>
      <c r="T1336" s="162" t="s">
        <v>1119</v>
      </c>
      <c r="U1336" s="162"/>
      <c r="V1336" s="178"/>
      <c r="W1336" s="162" t="s">
        <v>1510</v>
      </c>
      <c r="X1336" s="39" t="s">
        <v>1564</v>
      </c>
      <c r="Y1336" s="39"/>
      <c r="Z1336" s="39"/>
      <c r="AA1336" s="39"/>
      <c r="AB1336" s="152" t="s">
        <v>3165</v>
      </c>
    </row>
    <row r="1337" spans="1:28" ht="21.75" customHeight="1" x14ac:dyDescent="0.25">
      <c r="A1337" s="33" t="s">
        <v>30</v>
      </c>
      <c r="B1337" s="33" t="s">
        <v>31</v>
      </c>
      <c r="C1337" s="39">
        <v>6243</v>
      </c>
      <c r="D1337" s="39" t="s">
        <v>1169</v>
      </c>
      <c r="E1337" s="39" t="s">
        <v>250</v>
      </c>
      <c r="F1337" s="128" t="s">
        <v>50</v>
      </c>
      <c r="G1337" s="39" t="s">
        <v>35</v>
      </c>
      <c r="H1337" s="39" t="str">
        <f t="shared" si="239"/>
        <v>6105AK124-6243-CGAD-0004</v>
      </c>
      <c r="I1337" s="39" t="str">
        <f t="shared" si="236"/>
        <v>Q24050972-03-6243-C-GAD-0004</v>
      </c>
      <c r="J1337" s="39"/>
      <c r="K1337" s="39" t="s">
        <v>1562</v>
      </c>
      <c r="L1337" s="39" t="s">
        <v>1567</v>
      </c>
      <c r="M1337" s="39" t="s">
        <v>1288</v>
      </c>
      <c r="N1337" s="33" t="str">
        <f t="shared" si="240"/>
        <v>220/33 kV Plant Main Substation - Terrace, Roads and Access-ways for Plant Main Substation - Buildings and Structures GA</v>
      </c>
      <c r="O1337" s="134"/>
      <c r="P1337" s="134"/>
      <c r="Q1337" s="33" t="str">
        <f>IFERROR(VLOOKUP(PPE_PH1_CDDL[[#This Row],[RDMC Document Number]],[3]Docs!$B:$F,4,0),"No Placeholder Yet")</f>
        <v>RES - Reserved Placeholder</v>
      </c>
      <c r="R1337" s="33" t="str">
        <f>IFERROR(VLOOKUP(PPE_PH1_CDDL[[#This Row],[RDMC Document Number]],[3]Docs!$B:$F,5,0),"No Placeholder Yet")</f>
        <v>Pending</v>
      </c>
      <c r="S1337" s="137">
        <f t="shared" si="242"/>
        <v>0</v>
      </c>
      <c r="T1337" s="162" t="s">
        <v>1119</v>
      </c>
      <c r="U1337" s="162"/>
      <c r="V1337" s="178"/>
      <c r="W1337" s="39" t="s">
        <v>1515</v>
      </c>
      <c r="X1337" s="39" t="s">
        <v>1566</v>
      </c>
      <c r="Y1337" s="39"/>
      <c r="Z1337" s="39"/>
      <c r="AA1337" s="39"/>
      <c r="AB1337" s="152" t="s">
        <v>3165</v>
      </c>
    </row>
    <row r="1338" spans="1:28" ht="21.75" customHeight="1" x14ac:dyDescent="0.25">
      <c r="A1338" s="33" t="s">
        <v>30</v>
      </c>
      <c r="B1338" s="33" t="s">
        <v>31</v>
      </c>
      <c r="C1338" s="39">
        <v>6243</v>
      </c>
      <c r="D1338" s="39" t="s">
        <v>1169</v>
      </c>
      <c r="E1338" s="39" t="s">
        <v>250</v>
      </c>
      <c r="F1338" s="128" t="s">
        <v>101</v>
      </c>
      <c r="G1338" s="39" t="s">
        <v>35</v>
      </c>
      <c r="H1338" s="39" t="str">
        <f t="shared" si="239"/>
        <v>6105AK124-6243-CGAD-0005</v>
      </c>
      <c r="I1338" s="39" t="str">
        <f t="shared" si="236"/>
        <v>Q24050972-03-6243-C-GAD-0005</v>
      </c>
      <c r="J1338" s="39"/>
      <c r="K1338" s="39" t="s">
        <v>1562</v>
      </c>
      <c r="L1338" s="39" t="s">
        <v>1567</v>
      </c>
      <c r="M1338" s="39" t="s">
        <v>1290</v>
      </c>
      <c r="N1338" s="33" t="str">
        <f t="shared" si="240"/>
        <v>220/33 kV Plant Main Substation - Terrace, Roads and Access-ways for Plant Main Substation - Cables, OHL and Fibre Route GA</v>
      </c>
      <c r="O1338" s="134"/>
      <c r="P1338" s="134"/>
      <c r="Q1338" s="33" t="str">
        <f>IFERROR(VLOOKUP(PPE_PH1_CDDL[[#This Row],[RDMC Document Number]],[3]Docs!$B:$F,4,0),"No Placeholder Yet")</f>
        <v>RES - Reserved Placeholder</v>
      </c>
      <c r="R1338" s="33" t="str">
        <f>IFERROR(VLOOKUP(PPE_PH1_CDDL[[#This Row],[RDMC Document Number]],[3]Docs!$B:$F,5,0),"No Placeholder Yet")</f>
        <v>Pending</v>
      </c>
      <c r="S1338" s="137">
        <f t="shared" si="242"/>
        <v>0</v>
      </c>
      <c r="T1338" s="162" t="s">
        <v>1119</v>
      </c>
      <c r="U1338" s="162"/>
      <c r="V1338" s="178"/>
      <c r="W1338" s="39" t="s">
        <v>1515</v>
      </c>
      <c r="X1338" s="39" t="s">
        <v>1566</v>
      </c>
      <c r="Y1338" s="39"/>
      <c r="Z1338" s="39"/>
      <c r="AA1338" s="39"/>
      <c r="AB1338" s="152" t="s">
        <v>3165</v>
      </c>
    </row>
    <row r="1339" spans="1:28" ht="21.75" customHeight="1" x14ac:dyDescent="0.25">
      <c r="A1339" s="33" t="s">
        <v>30</v>
      </c>
      <c r="B1339" s="33" t="s">
        <v>31</v>
      </c>
      <c r="C1339" s="39">
        <v>6243</v>
      </c>
      <c r="D1339" s="39" t="s">
        <v>1169</v>
      </c>
      <c r="E1339" s="39" t="s">
        <v>250</v>
      </c>
      <c r="F1339" s="128" t="s">
        <v>161</v>
      </c>
      <c r="G1339" s="39" t="s">
        <v>35</v>
      </c>
      <c r="H1339" s="39" t="str">
        <f t="shared" si="239"/>
        <v>6105AK124-6243-CGAD-0006</v>
      </c>
      <c r="I1339" s="39" t="str">
        <f t="shared" si="236"/>
        <v>Q24050972-03-6243-C-GAD-0006</v>
      </c>
      <c r="J1339" s="39"/>
      <c r="K1339" s="39" t="s">
        <v>1562</v>
      </c>
      <c r="L1339" s="39" t="s">
        <v>1567</v>
      </c>
      <c r="M1339" s="39" t="s">
        <v>1292</v>
      </c>
      <c r="N1339" s="33" t="str">
        <f t="shared" si="240"/>
        <v xml:space="preserve">220/33 kV Plant Main Substation - Terrace, Roads and Access-ways for Plant Main Substation - Key Emergency Points and Equipment </v>
      </c>
      <c r="O1339" s="134"/>
      <c r="P1339" s="134"/>
      <c r="Q1339" s="33" t="str">
        <f>IFERROR(VLOOKUP(PPE_PH1_CDDL[[#This Row],[RDMC Document Number]],[3]Docs!$B:$F,4,0),"No Placeholder Yet")</f>
        <v>RES - Reserved Placeholder</v>
      </c>
      <c r="R1339" s="33" t="str">
        <f>IFERROR(VLOOKUP(PPE_PH1_CDDL[[#This Row],[RDMC Document Number]],[3]Docs!$B:$F,5,0),"No Placeholder Yet")</f>
        <v>Pending</v>
      </c>
      <c r="S1339" s="137">
        <f t="shared" si="242"/>
        <v>0</v>
      </c>
      <c r="T1339" s="162" t="s">
        <v>1119</v>
      </c>
      <c r="U1339" s="162"/>
      <c r="V1339" s="178"/>
      <c r="W1339" s="39" t="s">
        <v>1515</v>
      </c>
      <c r="X1339" s="39" t="s">
        <v>1566</v>
      </c>
      <c r="Y1339" s="39"/>
      <c r="Z1339" s="39"/>
      <c r="AA1339" s="39"/>
      <c r="AB1339" s="152" t="s">
        <v>3165</v>
      </c>
    </row>
    <row r="1340" spans="1:28" ht="21.75" customHeight="1" x14ac:dyDescent="0.25">
      <c r="A1340" s="33" t="s">
        <v>30</v>
      </c>
      <c r="B1340" s="33" t="s">
        <v>31</v>
      </c>
      <c r="C1340" s="39">
        <v>6243</v>
      </c>
      <c r="D1340" s="39" t="s">
        <v>1169</v>
      </c>
      <c r="E1340" s="39" t="s">
        <v>250</v>
      </c>
      <c r="F1340" s="128" t="s">
        <v>170</v>
      </c>
      <c r="G1340" s="39" t="s">
        <v>35</v>
      </c>
      <c r="H1340" s="39" t="str">
        <f t="shared" si="239"/>
        <v>6105AK124-6243-CGAD-0007</v>
      </c>
      <c r="I1340" s="39" t="str">
        <f t="shared" si="236"/>
        <v>Q24050972-03-6243-C-GAD-0007</v>
      </c>
      <c r="J1340" s="39"/>
      <c r="K1340" s="39" t="s">
        <v>1562</v>
      </c>
      <c r="L1340" s="39" t="s">
        <v>1567</v>
      </c>
      <c r="M1340" s="39" t="s">
        <v>1293</v>
      </c>
      <c r="N1340" s="33" t="str">
        <f t="shared" si="240"/>
        <v>220/33 kV Plant Main Substation - Terrace, Roads and Access-ways for Plant Main Substation - Terrace Equipment GA</v>
      </c>
      <c r="O1340" s="134"/>
      <c r="P1340" s="134"/>
      <c r="Q1340" s="33" t="str">
        <f>IFERROR(VLOOKUP(PPE_PH1_CDDL[[#This Row],[RDMC Document Number]],[3]Docs!$B:$F,4,0),"No Placeholder Yet")</f>
        <v>RES - Reserved Placeholder</v>
      </c>
      <c r="R1340" s="33" t="str">
        <f>IFERROR(VLOOKUP(PPE_PH1_CDDL[[#This Row],[RDMC Document Number]],[3]Docs!$B:$F,5,0),"No Placeholder Yet")</f>
        <v>Pending</v>
      </c>
      <c r="S1340" s="137">
        <f t="shared" si="242"/>
        <v>0</v>
      </c>
      <c r="T1340" s="162" t="s">
        <v>1119</v>
      </c>
      <c r="U1340" s="162"/>
      <c r="V1340" s="178"/>
      <c r="W1340" s="39" t="s">
        <v>1515</v>
      </c>
      <c r="X1340" s="39" t="s">
        <v>1566</v>
      </c>
      <c r="Y1340" s="39"/>
      <c r="Z1340" s="39"/>
      <c r="AA1340" s="39"/>
      <c r="AB1340" s="152" t="s">
        <v>3165</v>
      </c>
    </row>
    <row r="1341" spans="1:28" ht="21.75" customHeight="1" x14ac:dyDescent="0.25">
      <c r="A1341" s="33" t="s">
        <v>30</v>
      </c>
      <c r="B1341" s="33" t="s">
        <v>31</v>
      </c>
      <c r="C1341" s="39">
        <v>6243</v>
      </c>
      <c r="D1341" s="39" t="s">
        <v>1169</v>
      </c>
      <c r="E1341" s="39" t="s">
        <v>250</v>
      </c>
      <c r="F1341" s="128" t="s">
        <v>108</v>
      </c>
      <c r="G1341" s="39" t="s">
        <v>35</v>
      </c>
      <c r="H1341" s="39" t="str">
        <f t="shared" si="239"/>
        <v>6105AK124-6243-CGAD-0008</v>
      </c>
      <c r="I1341" s="39" t="str">
        <f t="shared" si="236"/>
        <v>Q24050972-03-6243-C-GAD-0008</v>
      </c>
      <c r="J1341" s="39"/>
      <c r="K1341" s="39" t="s">
        <v>1562</v>
      </c>
      <c r="L1341" s="39" t="s">
        <v>1567</v>
      </c>
      <c r="M1341" s="39" t="s">
        <v>1294</v>
      </c>
      <c r="N1341" s="33" t="str">
        <f t="shared" si="240"/>
        <v>220/33 kV Plant Main Substation - Terrace, Roads and Access-ways for Plant Main Substation - Disposal Areas General Arrangement</v>
      </c>
      <c r="O1341" s="134"/>
      <c r="P1341" s="134"/>
      <c r="Q1341" s="33" t="str">
        <f>IFERROR(VLOOKUP(PPE_PH1_CDDL[[#This Row],[RDMC Document Number]],[3]Docs!$B:$F,4,0),"No Placeholder Yet")</f>
        <v>RES - Reserved Placeholder</v>
      </c>
      <c r="R1341" s="33" t="str">
        <f>IFERROR(VLOOKUP(PPE_PH1_CDDL[[#This Row],[RDMC Document Number]],[3]Docs!$B:$F,5,0),"No Placeholder Yet")</f>
        <v>Pending</v>
      </c>
      <c r="S1341" s="137">
        <f t="shared" si="242"/>
        <v>0</v>
      </c>
      <c r="T1341" s="162" t="s">
        <v>1119</v>
      </c>
      <c r="U1341" s="162"/>
      <c r="V1341" s="178"/>
      <c r="W1341" s="39" t="s">
        <v>1515</v>
      </c>
      <c r="X1341" s="39" t="s">
        <v>1566</v>
      </c>
      <c r="Y1341" s="39"/>
      <c r="Z1341" s="39"/>
      <c r="AA1341" s="39"/>
      <c r="AB1341" s="152" t="s">
        <v>3165</v>
      </c>
    </row>
    <row r="1342" spans="1:28" ht="21.75" customHeight="1" x14ac:dyDescent="0.25">
      <c r="A1342" s="33" t="s">
        <v>30</v>
      </c>
      <c r="B1342" s="33" t="s">
        <v>31</v>
      </c>
      <c r="C1342" s="39">
        <v>6243</v>
      </c>
      <c r="D1342" s="39" t="s">
        <v>1169</v>
      </c>
      <c r="E1342" s="39" t="s">
        <v>250</v>
      </c>
      <c r="F1342" s="128" t="s">
        <v>173</v>
      </c>
      <c r="G1342" s="39" t="s">
        <v>35</v>
      </c>
      <c r="H1342" s="39" t="str">
        <f t="shared" si="239"/>
        <v>6105AK124-6243-CGAD-0009</v>
      </c>
      <c r="I1342" s="39" t="str">
        <f t="shared" si="236"/>
        <v>Q24050972-03-6243-C-GAD-0009</v>
      </c>
      <c r="J1342" s="39"/>
      <c r="K1342" s="39" t="s">
        <v>1562</v>
      </c>
      <c r="L1342" s="39" t="s">
        <v>1567</v>
      </c>
      <c r="M1342" s="39" t="s">
        <v>1296</v>
      </c>
      <c r="N1342" s="33" t="str">
        <f t="shared" si="240"/>
        <v>220/33 kV Plant Main Substation - Terrace, Roads and Access-ways for Plant Main Substation - Laydown Areas and Temp Buildings GA</v>
      </c>
      <c r="O1342" s="134"/>
      <c r="P1342" s="134"/>
      <c r="Q1342" s="33" t="str">
        <f>IFERROR(VLOOKUP(PPE_PH1_CDDL[[#This Row],[RDMC Document Number]],[3]Docs!$B:$F,4,0),"No Placeholder Yet")</f>
        <v>RES - Reserved Placeholder</v>
      </c>
      <c r="R1342" s="33" t="str">
        <f>IFERROR(VLOOKUP(PPE_PH1_CDDL[[#This Row],[RDMC Document Number]],[3]Docs!$B:$F,5,0),"No Placeholder Yet")</f>
        <v>Pending</v>
      </c>
      <c r="S1342" s="137">
        <f t="shared" si="242"/>
        <v>0</v>
      </c>
      <c r="T1342" s="162" t="s">
        <v>1119</v>
      </c>
      <c r="U1342" s="162"/>
      <c r="V1342" s="178"/>
      <c r="W1342" s="39" t="s">
        <v>1515</v>
      </c>
      <c r="X1342" s="39" t="s">
        <v>1566</v>
      </c>
      <c r="Y1342" s="39"/>
      <c r="Z1342" s="39"/>
      <c r="AA1342" s="39"/>
      <c r="AB1342" s="152" t="s">
        <v>3165</v>
      </c>
    </row>
    <row r="1343" spans="1:28" ht="21.75" customHeight="1" x14ac:dyDescent="0.25">
      <c r="A1343" s="33" t="s">
        <v>30</v>
      </c>
      <c r="B1343" s="33" t="s">
        <v>31</v>
      </c>
      <c r="C1343" s="39">
        <v>6243</v>
      </c>
      <c r="D1343" s="39" t="s">
        <v>1169</v>
      </c>
      <c r="E1343" s="39" t="s">
        <v>250</v>
      </c>
      <c r="F1343" s="128" t="s">
        <v>184</v>
      </c>
      <c r="G1343" s="39" t="s">
        <v>35</v>
      </c>
      <c r="H1343" s="39" t="str">
        <f t="shared" si="239"/>
        <v>6105AK124-6243-CGAD-0010</v>
      </c>
      <c r="I1343" s="39" t="str">
        <f t="shared" ref="I1343:I1406" si="243">"Q24050972"&amp;"-"&amp;"03"&amp;"-"&amp;C1343&amp;"-"&amp;D1343&amp;"-"&amp;E1343&amp;"-"&amp;F1343</f>
        <v>Q24050972-03-6243-C-GAD-0010</v>
      </c>
      <c r="J1343" s="39"/>
      <c r="K1343" s="39" t="s">
        <v>1562</v>
      </c>
      <c r="L1343" s="39" t="s">
        <v>1567</v>
      </c>
      <c r="M1343" s="39" t="s">
        <v>1298</v>
      </c>
      <c r="N1343" s="33" t="str">
        <f t="shared" si="240"/>
        <v>220/33 kV Plant Main Substation - Terrace, Roads and Access-ways for Plant Main Substation - Stormwater and Effluent System Design</v>
      </c>
      <c r="O1343" s="134"/>
      <c r="P1343" s="134"/>
      <c r="Q1343" s="33" t="str">
        <f>IFERROR(VLOOKUP(PPE_PH1_CDDL[[#This Row],[RDMC Document Number]],[3]Docs!$B:$F,4,0),"No Placeholder Yet")</f>
        <v>RES - Reserved Placeholder</v>
      </c>
      <c r="R1343" s="33" t="str">
        <f>IFERROR(VLOOKUP(PPE_PH1_CDDL[[#This Row],[RDMC Document Number]],[3]Docs!$B:$F,5,0),"No Placeholder Yet")</f>
        <v>Pending</v>
      </c>
      <c r="S1343" s="137">
        <f t="shared" si="242"/>
        <v>0</v>
      </c>
      <c r="T1343" s="162" t="s">
        <v>1119</v>
      </c>
      <c r="U1343" s="162"/>
      <c r="V1343" s="178"/>
      <c r="W1343" s="39" t="s">
        <v>1515</v>
      </c>
      <c r="X1343" s="39" t="s">
        <v>1566</v>
      </c>
      <c r="Y1343" s="39"/>
      <c r="Z1343" s="39"/>
      <c r="AA1343" s="39"/>
      <c r="AB1343" s="152" t="s">
        <v>3165</v>
      </c>
    </row>
    <row r="1344" spans="1:28" ht="21.75" customHeight="1" x14ac:dyDescent="0.25">
      <c r="A1344" s="33" t="s">
        <v>30</v>
      </c>
      <c r="B1344" s="33" t="s">
        <v>31</v>
      </c>
      <c r="C1344" s="39">
        <v>6243</v>
      </c>
      <c r="D1344" s="39" t="s">
        <v>1169</v>
      </c>
      <c r="E1344" s="39" t="s">
        <v>250</v>
      </c>
      <c r="F1344" s="128" t="s">
        <v>187</v>
      </c>
      <c r="G1344" s="39" t="s">
        <v>35</v>
      </c>
      <c r="H1344" s="39" t="str">
        <f t="shared" si="239"/>
        <v>6105AK124-6243-CGAD-0011</v>
      </c>
      <c r="I1344" s="39" t="str">
        <f t="shared" si="243"/>
        <v>Q24050972-03-6243-C-GAD-0011</v>
      </c>
      <c r="J1344" s="39"/>
      <c r="K1344" s="39" t="s">
        <v>1562</v>
      </c>
      <c r="L1344" s="39" t="s">
        <v>1567</v>
      </c>
      <c r="M1344" s="39" t="s">
        <v>1300</v>
      </c>
      <c r="N1344" s="33" t="str">
        <f t="shared" si="240"/>
        <v>220/33 kV Plant Main Substation - Terrace, Roads and Access-ways for Plant Main Substation - Lighting Design and Layout GA</v>
      </c>
      <c r="O1344" s="134"/>
      <c r="P1344" s="134"/>
      <c r="Q1344" s="33" t="str">
        <f>IFERROR(VLOOKUP(PPE_PH1_CDDL[[#This Row],[RDMC Document Number]],[3]Docs!$B:$F,4,0),"No Placeholder Yet")</f>
        <v>RES - Reserved Placeholder</v>
      </c>
      <c r="R1344" s="33" t="str">
        <f>IFERROR(VLOOKUP(PPE_PH1_CDDL[[#This Row],[RDMC Document Number]],[3]Docs!$B:$F,5,0),"No Placeholder Yet")</f>
        <v>Pending</v>
      </c>
      <c r="S1344" s="137">
        <f t="shared" si="242"/>
        <v>0</v>
      </c>
      <c r="T1344" s="162" t="s">
        <v>1119</v>
      </c>
      <c r="U1344" s="162"/>
      <c r="V1344" s="178"/>
      <c r="W1344" s="39" t="s">
        <v>1515</v>
      </c>
      <c r="X1344" s="39" t="s">
        <v>1566</v>
      </c>
      <c r="Y1344" s="39"/>
      <c r="Z1344" s="39"/>
      <c r="AA1344" s="39"/>
      <c r="AB1344" s="152" t="s">
        <v>3165</v>
      </c>
    </row>
    <row r="1345" spans="1:28" ht="21.75" customHeight="1" x14ac:dyDescent="0.25">
      <c r="A1345" s="33" t="s">
        <v>30</v>
      </c>
      <c r="B1345" s="33" t="s">
        <v>31</v>
      </c>
      <c r="C1345" s="39">
        <v>6243</v>
      </c>
      <c r="D1345" s="39" t="s">
        <v>1169</v>
      </c>
      <c r="E1345" s="39" t="s">
        <v>250</v>
      </c>
      <c r="F1345" s="128" t="s">
        <v>213</v>
      </c>
      <c r="G1345" s="39" t="s">
        <v>35</v>
      </c>
      <c r="H1345" s="39" t="str">
        <f t="shared" si="239"/>
        <v>6105AK124-6243-CGAD-0012</v>
      </c>
      <c r="I1345" s="39" t="str">
        <f t="shared" si="243"/>
        <v>Q24050972-03-6243-C-GAD-0012</v>
      </c>
      <c r="J1345" s="39"/>
      <c r="K1345" s="39" t="s">
        <v>1562</v>
      </c>
      <c r="L1345" s="39" t="s">
        <v>1567</v>
      </c>
      <c r="M1345" s="39" t="s">
        <v>1303</v>
      </c>
      <c r="N1345" s="33" t="str">
        <f t="shared" si="240"/>
        <v>220/33 kV Plant Main Substation - Terrace, Roads and Access-ways for Plant Main Substation - Roads, Pathways, Offloading Areas and Fences GA</v>
      </c>
      <c r="O1345" s="134"/>
      <c r="P1345" s="134"/>
      <c r="Q1345" s="33" t="str">
        <f>IFERROR(VLOOKUP(PPE_PH1_CDDL[[#This Row],[RDMC Document Number]],[3]Docs!$B:$F,4,0),"No Placeholder Yet")</f>
        <v>RES - Reserved Placeholder</v>
      </c>
      <c r="R1345" s="33" t="str">
        <f>IFERROR(VLOOKUP(PPE_PH1_CDDL[[#This Row],[RDMC Document Number]],[3]Docs!$B:$F,5,0),"No Placeholder Yet")</f>
        <v>Pending</v>
      </c>
      <c r="S1345" s="137">
        <f t="shared" si="242"/>
        <v>0</v>
      </c>
      <c r="T1345" s="162" t="s">
        <v>1119</v>
      </c>
      <c r="U1345" s="162"/>
      <c r="V1345" s="178"/>
      <c r="W1345" s="39" t="s">
        <v>1515</v>
      </c>
      <c r="X1345" s="39" t="s">
        <v>1566</v>
      </c>
      <c r="Y1345" s="39"/>
      <c r="Z1345" s="39"/>
      <c r="AA1345" s="39"/>
      <c r="AB1345" s="152" t="s">
        <v>3165</v>
      </c>
    </row>
    <row r="1346" spans="1:28" ht="21.75" customHeight="1" x14ac:dyDescent="0.25">
      <c r="A1346" s="33" t="s">
        <v>30</v>
      </c>
      <c r="B1346" s="33" t="s">
        <v>31</v>
      </c>
      <c r="C1346" s="39">
        <v>6243</v>
      </c>
      <c r="D1346" s="39" t="s">
        <v>1169</v>
      </c>
      <c r="E1346" s="39" t="s">
        <v>250</v>
      </c>
      <c r="F1346" s="128" t="s">
        <v>215</v>
      </c>
      <c r="G1346" s="39" t="s">
        <v>35</v>
      </c>
      <c r="H1346" s="39" t="str">
        <f t="shared" si="239"/>
        <v>6105AK124-6243-CGAD-0013</v>
      </c>
      <c r="I1346" s="39" t="str">
        <f t="shared" si="243"/>
        <v>Q24050972-03-6243-C-GAD-0013</v>
      </c>
      <c r="J1346" s="39"/>
      <c r="K1346" s="39" t="s">
        <v>1562</v>
      </c>
      <c r="L1346" s="39" t="s">
        <v>1565</v>
      </c>
      <c r="M1346" s="39" t="s">
        <v>1303</v>
      </c>
      <c r="N1346" s="33" t="str">
        <f t="shared" si="240"/>
        <v>220/33 kV Plant Main Substation - Perimeter Fencing for Plant Main Substation - Roads, Pathways, Offloading Areas and Fences GA</v>
      </c>
      <c r="O1346" s="134"/>
      <c r="P1346" s="134"/>
      <c r="Q1346" s="33" t="str">
        <f>IFERROR(VLOOKUP(PPE_PH1_CDDL[[#This Row],[RDMC Document Number]],[3]Docs!$B:$F,4,0),"No Placeholder Yet")</f>
        <v>RES - Reserved Placeholder</v>
      </c>
      <c r="R1346" s="33" t="str">
        <f>IFERROR(VLOOKUP(PPE_PH1_CDDL[[#This Row],[RDMC Document Number]],[3]Docs!$B:$F,5,0),"No Placeholder Yet")</f>
        <v>Pending</v>
      </c>
      <c r="S1346" s="137">
        <f t="shared" si="242"/>
        <v>0</v>
      </c>
      <c r="T1346" s="162" t="s">
        <v>1119</v>
      </c>
      <c r="U1346" s="162"/>
      <c r="V1346" s="178"/>
      <c r="W1346" s="39" t="s">
        <v>1512</v>
      </c>
      <c r="X1346" s="39" t="s">
        <v>1566</v>
      </c>
      <c r="Y1346" s="39"/>
      <c r="Z1346" s="39"/>
      <c r="AA1346" s="39"/>
      <c r="AB1346" s="152" t="s">
        <v>3165</v>
      </c>
    </row>
    <row r="1347" spans="1:28" ht="21.75" customHeight="1" x14ac:dyDescent="0.25">
      <c r="A1347" s="33" t="s">
        <v>30</v>
      </c>
      <c r="B1347" s="33" t="s">
        <v>31</v>
      </c>
      <c r="C1347" s="39">
        <v>6243</v>
      </c>
      <c r="D1347" s="39" t="s">
        <v>1169</v>
      </c>
      <c r="E1347" s="39" t="s">
        <v>250</v>
      </c>
      <c r="F1347" s="128" t="s">
        <v>217</v>
      </c>
      <c r="G1347" s="39" t="s">
        <v>35</v>
      </c>
      <c r="H1347" s="39" t="str">
        <f t="shared" si="239"/>
        <v>6105AK124-6243-CGAD-0014</v>
      </c>
      <c r="I1347" s="39" t="str">
        <f t="shared" si="243"/>
        <v>Q24050972-03-6243-C-GAD-0014</v>
      </c>
      <c r="J1347" s="39"/>
      <c r="K1347" s="39" t="s">
        <v>1562</v>
      </c>
      <c r="L1347" s="39" t="s">
        <v>1565</v>
      </c>
      <c r="M1347" s="39" t="s">
        <v>1300</v>
      </c>
      <c r="N1347" s="33" t="str">
        <f t="shared" si="240"/>
        <v>220/33 kV Plant Main Substation - Perimeter Fencing for Plant Main Substation - Lighting Design and Layout GA</v>
      </c>
      <c r="O1347" s="134"/>
      <c r="P1347" s="134"/>
      <c r="Q1347" s="33" t="str">
        <f>IFERROR(VLOOKUP(PPE_PH1_CDDL[[#This Row],[RDMC Document Number]],[3]Docs!$B:$F,4,0),"No Placeholder Yet")</f>
        <v>RES - Reserved Placeholder</v>
      </c>
      <c r="R1347" s="33" t="str">
        <f>IFERROR(VLOOKUP(PPE_PH1_CDDL[[#This Row],[RDMC Document Number]],[3]Docs!$B:$F,5,0),"No Placeholder Yet")</f>
        <v>Pending</v>
      </c>
      <c r="S1347" s="137">
        <f t="shared" si="242"/>
        <v>0</v>
      </c>
      <c r="T1347" s="162" t="s">
        <v>1119</v>
      </c>
      <c r="U1347" s="162"/>
      <c r="V1347" s="178"/>
      <c r="W1347" s="39" t="s">
        <v>1512</v>
      </c>
      <c r="X1347" s="39" t="s">
        <v>1566</v>
      </c>
      <c r="Y1347" s="39"/>
      <c r="Z1347" s="39"/>
      <c r="AA1347" s="39"/>
      <c r="AB1347" s="152" t="s">
        <v>3165</v>
      </c>
    </row>
    <row r="1348" spans="1:28" ht="21.75" customHeight="1" x14ac:dyDescent="0.25">
      <c r="A1348" s="33" t="s">
        <v>30</v>
      </c>
      <c r="B1348" s="33" t="s">
        <v>31</v>
      </c>
      <c r="C1348" s="39">
        <v>6243</v>
      </c>
      <c r="D1348" s="39" t="s">
        <v>1169</v>
      </c>
      <c r="E1348" s="39" t="s">
        <v>250</v>
      </c>
      <c r="F1348" s="128" t="s">
        <v>219</v>
      </c>
      <c r="G1348" s="39" t="s">
        <v>35</v>
      </c>
      <c r="H1348" s="39" t="str">
        <f t="shared" si="239"/>
        <v>6105AK124-6243-CGAD-0015</v>
      </c>
      <c r="I1348" s="39" t="str">
        <f t="shared" si="243"/>
        <v>Q24050972-03-6243-C-GAD-0015</v>
      </c>
      <c r="J1348" s="39"/>
      <c r="K1348" s="39" t="s">
        <v>1562</v>
      </c>
      <c r="L1348" s="39" t="s">
        <v>1565</v>
      </c>
      <c r="M1348" s="39" t="s">
        <v>1290</v>
      </c>
      <c r="N1348" s="33" t="str">
        <f t="shared" si="240"/>
        <v>220/33 kV Plant Main Substation - Perimeter Fencing for Plant Main Substation - Cables, OHL and Fibre Route GA</v>
      </c>
      <c r="O1348" s="134"/>
      <c r="P1348" s="134"/>
      <c r="Q1348" s="33" t="str">
        <f>IFERROR(VLOOKUP(PPE_PH1_CDDL[[#This Row],[RDMC Document Number]],[3]Docs!$B:$F,4,0),"No Placeholder Yet")</f>
        <v>RES - Reserved Placeholder</v>
      </c>
      <c r="R1348" s="33" t="str">
        <f>IFERROR(VLOOKUP(PPE_PH1_CDDL[[#This Row],[RDMC Document Number]],[3]Docs!$B:$F,5,0),"No Placeholder Yet")</f>
        <v>Pending</v>
      </c>
      <c r="S1348" s="137">
        <f t="shared" si="242"/>
        <v>0</v>
      </c>
      <c r="T1348" s="162" t="s">
        <v>1119</v>
      </c>
      <c r="U1348" s="162"/>
      <c r="V1348" s="178"/>
      <c r="W1348" s="39" t="s">
        <v>1512</v>
      </c>
      <c r="X1348" s="39" t="s">
        <v>1566</v>
      </c>
      <c r="Y1348" s="39"/>
      <c r="Z1348" s="39"/>
      <c r="AA1348" s="39"/>
      <c r="AB1348" s="152" t="s">
        <v>3165</v>
      </c>
    </row>
    <row r="1349" spans="1:28" ht="21.75" customHeight="1" x14ac:dyDescent="0.25">
      <c r="A1349" s="33" t="s">
        <v>30</v>
      </c>
      <c r="B1349" s="33" t="s">
        <v>31</v>
      </c>
      <c r="C1349" s="39">
        <v>6243</v>
      </c>
      <c r="D1349" s="39" t="s">
        <v>1169</v>
      </c>
      <c r="E1349" s="39" t="s">
        <v>1328</v>
      </c>
      <c r="F1349" s="128" t="s">
        <v>34</v>
      </c>
      <c r="G1349" s="39" t="s">
        <v>35</v>
      </c>
      <c r="H1349" s="39" t="str">
        <f t="shared" si="239"/>
        <v>6105AK124-6243-CMDL-0001</v>
      </c>
      <c r="I1349" s="39" t="str">
        <f t="shared" si="243"/>
        <v>Q24050972-03-6243-C-MDL-0001</v>
      </c>
      <c r="J1349" s="39"/>
      <c r="K1349" s="39" t="s">
        <v>1562</v>
      </c>
      <c r="L1349" s="39" t="s">
        <v>1563</v>
      </c>
      <c r="M1349" s="39" t="s">
        <v>1329</v>
      </c>
      <c r="N1349" s="33" t="str">
        <f t="shared" si="240"/>
        <v>220/33 kV Plant Main Substation - 33kV Interconnect Cables between PM Substation and Main Cons Switch Yrd - 3D Designs and Drawings</v>
      </c>
      <c r="O1349" s="134"/>
      <c r="P1349" s="134"/>
      <c r="Q1349" s="33" t="str">
        <f>IFERROR(VLOOKUP(PPE_PH1_CDDL[[#This Row],[RDMC Document Number]],[3]Docs!$B:$F,4,0),"No Placeholder Yet")</f>
        <v>RES - Reserved Placeholder</v>
      </c>
      <c r="R1349" s="33" t="str">
        <f>IFERROR(VLOOKUP(PPE_PH1_CDDL[[#This Row],[RDMC Document Number]],[3]Docs!$B:$F,5,0),"No Placeholder Yet")</f>
        <v>Pending</v>
      </c>
      <c r="S1349" s="137">
        <f t="shared" si="242"/>
        <v>0</v>
      </c>
      <c r="T1349" s="162" t="s">
        <v>1119</v>
      </c>
      <c r="U1349" s="162"/>
      <c r="V1349" s="178"/>
      <c r="W1349" s="162" t="s">
        <v>1510</v>
      </c>
      <c r="X1349" s="39" t="s">
        <v>1564</v>
      </c>
      <c r="Y1349" s="39"/>
      <c r="Z1349" s="39"/>
      <c r="AA1349" s="39"/>
      <c r="AB1349" s="152" t="s">
        <v>3165</v>
      </c>
    </row>
    <row r="1350" spans="1:28" ht="21.75" customHeight="1" x14ac:dyDescent="0.25">
      <c r="A1350" s="33" t="s">
        <v>30</v>
      </c>
      <c r="B1350" s="33" t="s">
        <v>31</v>
      </c>
      <c r="C1350" s="39">
        <v>6243</v>
      </c>
      <c r="D1350" s="39" t="s">
        <v>1169</v>
      </c>
      <c r="E1350" s="39" t="s">
        <v>1328</v>
      </c>
      <c r="F1350" s="128" t="s">
        <v>46</v>
      </c>
      <c r="G1350" s="39" t="s">
        <v>35</v>
      </c>
      <c r="H1350" s="39" t="str">
        <f t="shared" si="239"/>
        <v>6105AK124-6243-CMDL-0002</v>
      </c>
      <c r="I1350" s="39" t="str">
        <f t="shared" si="243"/>
        <v>Q24050972-03-6243-C-MDL-0002</v>
      </c>
      <c r="J1350" s="39"/>
      <c r="K1350" s="39" t="s">
        <v>1562</v>
      </c>
      <c r="L1350" s="39" t="s">
        <v>1567</v>
      </c>
      <c r="M1350" s="39" t="s">
        <v>1329</v>
      </c>
      <c r="N1350" s="33" t="str">
        <f t="shared" si="240"/>
        <v>220/33 kV Plant Main Substation - Terrace, Roads and Access-ways for Plant Main Substation - 3D Designs and Drawings</v>
      </c>
      <c r="O1350" s="134"/>
      <c r="P1350" s="134"/>
      <c r="Q1350" s="33" t="str">
        <f>IFERROR(VLOOKUP(PPE_PH1_CDDL[[#This Row],[RDMC Document Number]],[3]Docs!$B:$F,4,0),"No Placeholder Yet")</f>
        <v>RES - Reserved Placeholder</v>
      </c>
      <c r="R1350" s="33" t="str">
        <f>IFERROR(VLOOKUP(PPE_PH1_CDDL[[#This Row],[RDMC Document Number]],[3]Docs!$B:$F,5,0),"No Placeholder Yet")</f>
        <v>Pending</v>
      </c>
      <c r="S1350" s="137">
        <f t="shared" si="242"/>
        <v>0</v>
      </c>
      <c r="T1350" s="162" t="s">
        <v>1119</v>
      </c>
      <c r="U1350" s="162"/>
      <c r="V1350" s="178"/>
      <c r="W1350" s="39" t="s">
        <v>1515</v>
      </c>
      <c r="X1350" s="39" t="s">
        <v>1566</v>
      </c>
      <c r="Y1350" s="39"/>
      <c r="Z1350" s="39"/>
      <c r="AA1350" s="39"/>
      <c r="AB1350" s="152" t="s">
        <v>3165</v>
      </c>
    </row>
    <row r="1351" spans="1:28" ht="21.75" customHeight="1" x14ac:dyDescent="0.25">
      <c r="A1351" s="33" t="s">
        <v>30</v>
      </c>
      <c r="B1351" s="33" t="s">
        <v>31</v>
      </c>
      <c r="C1351" s="39">
        <v>6243</v>
      </c>
      <c r="D1351" s="39" t="s">
        <v>1169</v>
      </c>
      <c r="E1351" s="39" t="s">
        <v>1328</v>
      </c>
      <c r="F1351" s="128" t="s">
        <v>48</v>
      </c>
      <c r="G1351" s="39" t="s">
        <v>35</v>
      </c>
      <c r="H1351" s="39" t="str">
        <f t="shared" si="239"/>
        <v>6105AK124-6243-CMDL-0003</v>
      </c>
      <c r="I1351" s="39" t="str">
        <f t="shared" si="243"/>
        <v>Q24050972-03-6243-C-MDL-0003</v>
      </c>
      <c r="J1351" s="39"/>
      <c r="K1351" s="39" t="s">
        <v>1562</v>
      </c>
      <c r="L1351" s="39" t="s">
        <v>1565</v>
      </c>
      <c r="M1351" s="39" t="s">
        <v>1329</v>
      </c>
      <c r="N1351" s="33" t="str">
        <f t="shared" si="240"/>
        <v>220/33 kV Plant Main Substation - Perimeter Fencing for Plant Main Substation - 3D Designs and Drawings</v>
      </c>
      <c r="O1351" s="134"/>
      <c r="P1351" s="134"/>
      <c r="Q1351" s="33" t="str">
        <f>IFERROR(VLOOKUP(PPE_PH1_CDDL[[#This Row],[RDMC Document Number]],[3]Docs!$B:$F,4,0),"No Placeholder Yet")</f>
        <v>RES - Reserved Placeholder</v>
      </c>
      <c r="R1351" s="33" t="str">
        <f>IFERROR(VLOOKUP(PPE_PH1_CDDL[[#This Row],[RDMC Document Number]],[3]Docs!$B:$F,5,0),"No Placeholder Yet")</f>
        <v>Pending</v>
      </c>
      <c r="S1351" s="137">
        <f t="shared" si="242"/>
        <v>0</v>
      </c>
      <c r="T1351" s="162" t="s">
        <v>1119</v>
      </c>
      <c r="U1351" s="162"/>
      <c r="V1351" s="178"/>
      <c r="W1351" s="39" t="s">
        <v>1512</v>
      </c>
      <c r="X1351" s="39" t="s">
        <v>1566</v>
      </c>
      <c r="Y1351" s="39"/>
      <c r="Z1351" s="39"/>
      <c r="AA1351" s="39"/>
      <c r="AB1351" s="152" t="s">
        <v>3165</v>
      </c>
    </row>
    <row r="1352" spans="1:28" ht="21.75" customHeight="1" x14ac:dyDescent="0.25">
      <c r="A1352" s="33" t="s">
        <v>30</v>
      </c>
      <c r="B1352" s="33" t="s">
        <v>31</v>
      </c>
      <c r="C1352" s="39">
        <v>6243</v>
      </c>
      <c r="D1352" s="39" t="s">
        <v>1169</v>
      </c>
      <c r="E1352" s="162" t="s">
        <v>397</v>
      </c>
      <c r="F1352" s="174" t="s">
        <v>34</v>
      </c>
      <c r="G1352" s="162" t="s">
        <v>35</v>
      </c>
      <c r="H1352" s="39" t="str">
        <f t="shared" si="239"/>
        <v>6105AK124-6243-CPLN-0001</v>
      </c>
      <c r="I1352" s="39" t="str">
        <f t="shared" si="243"/>
        <v>Q24050972-03-6243-C-PLN-0001</v>
      </c>
      <c r="J1352" s="162"/>
      <c r="K1352" s="39" t="s">
        <v>1562</v>
      </c>
      <c r="L1352" s="162" t="s">
        <v>1563</v>
      </c>
      <c r="M1352" s="162" t="s">
        <v>1530</v>
      </c>
      <c r="N1352" s="33" t="str">
        <f t="shared" si="240"/>
        <v>220/33 kV Plant Main Substation - 33kV Interconnect Cables between PM Substation and Main Cons Switch Yrd - Civil Works Execution Plan</v>
      </c>
      <c r="O1352" s="175"/>
      <c r="P1352" s="175"/>
      <c r="Q1352" s="33" t="str">
        <f>IFERROR(VLOOKUP(PPE_PH1_CDDL[[#This Row],[RDMC Document Number]],[3]Docs!$B:$F,4,0),"No Placeholder Yet")</f>
        <v>RES - Reserved Placeholder</v>
      </c>
      <c r="R1352" s="33" t="str">
        <f>IFERROR(VLOOKUP(PPE_PH1_CDDL[[#This Row],[RDMC Document Number]],[3]Docs!$B:$F,5,0),"No Placeholder Yet")</f>
        <v>Pending</v>
      </c>
      <c r="S1352" s="137">
        <f t="shared" ref="S1352" si="244">IF(AND(O1352&lt;&gt;"",P1352&lt;&gt;"",R1352="Approved"),100%,
 IF(AND(O1352&lt;&gt;"",P1352&lt;&gt;""),66.67%,
 IF(O1352&lt;&gt;"",33.33%,
 0)))</f>
        <v>0</v>
      </c>
      <c r="T1352" s="162" t="s">
        <v>1119</v>
      </c>
      <c r="U1352" s="162"/>
      <c r="V1352" s="178"/>
      <c r="W1352" s="162" t="s">
        <v>1510</v>
      </c>
      <c r="X1352" s="162" t="s">
        <v>1564</v>
      </c>
      <c r="Y1352" s="162"/>
      <c r="Z1352" s="162"/>
      <c r="AA1352" s="39"/>
      <c r="AB1352" s="152" t="s">
        <v>3165</v>
      </c>
    </row>
    <row r="1353" spans="1:28" ht="21.75" customHeight="1" x14ac:dyDescent="0.25">
      <c r="A1353" s="33" t="s">
        <v>30</v>
      </c>
      <c r="B1353" s="33" t="s">
        <v>31</v>
      </c>
      <c r="C1353" s="39">
        <v>6243</v>
      </c>
      <c r="D1353" s="39" t="s">
        <v>1169</v>
      </c>
      <c r="E1353" s="162" t="s">
        <v>1330</v>
      </c>
      <c r="F1353" s="174" t="s">
        <v>34</v>
      </c>
      <c r="G1353" s="162" t="s">
        <v>35</v>
      </c>
      <c r="H1353" s="39" t="str">
        <f t="shared" si="239"/>
        <v>6105AK124-6243-CPPL-0001</v>
      </c>
      <c r="I1353" s="39" t="str">
        <f t="shared" si="243"/>
        <v>Q24050972-03-6243-C-PPL-0001</v>
      </c>
      <c r="J1353" s="162"/>
      <c r="K1353" s="39" t="s">
        <v>1562</v>
      </c>
      <c r="L1353" s="162" t="s">
        <v>1567</v>
      </c>
      <c r="M1353" s="162" t="s">
        <v>1331</v>
      </c>
      <c r="N1353" s="33" t="str">
        <f t="shared" si="240"/>
        <v>220/33 kV Plant Main Substation - Terrace, Roads and Access-ways for Plant Main Substation - Operational &amp; Maint Access Routes Design</v>
      </c>
      <c r="O1353" s="175"/>
      <c r="P1353" s="175"/>
      <c r="Q1353" s="33" t="str">
        <f>IFERROR(VLOOKUP(PPE_PH1_CDDL[[#This Row],[RDMC Document Number]],[3]Docs!$B:$F,4,0),"No Placeholder Yet")</f>
        <v>RES - Reserved Placeholder</v>
      </c>
      <c r="R1353" s="33" t="str">
        <f>IFERROR(VLOOKUP(PPE_PH1_CDDL[[#This Row],[RDMC Document Number]],[3]Docs!$B:$F,5,0),"No Placeholder Yet")</f>
        <v>Pending</v>
      </c>
      <c r="S1353" s="137">
        <f t="shared" ref="S1353" si="245">IF(AND(O1353&lt;&gt;"",P1353&lt;&gt;"",R1353="Approved"),100%,
 IF(AND(O1353&lt;&gt;"",P1353&lt;&gt;""),66.67%,
 IF(O1353&lt;&gt;"",33.33%,
 0)))</f>
        <v>0</v>
      </c>
      <c r="T1353" s="162" t="s">
        <v>1119</v>
      </c>
      <c r="U1353" s="162"/>
      <c r="V1353" s="178"/>
      <c r="W1353" s="162" t="s">
        <v>1515</v>
      </c>
      <c r="X1353" s="162" t="s">
        <v>1568</v>
      </c>
      <c r="Y1353" s="162"/>
      <c r="Z1353" s="162"/>
      <c r="AA1353" s="39"/>
      <c r="AB1353" s="152" t="s">
        <v>3165</v>
      </c>
    </row>
    <row r="1354" spans="1:28" ht="21.75" customHeight="1" x14ac:dyDescent="0.25">
      <c r="A1354" s="33" t="s">
        <v>30</v>
      </c>
      <c r="B1354" s="33" t="s">
        <v>31</v>
      </c>
      <c r="C1354" s="39">
        <v>6243</v>
      </c>
      <c r="D1354" s="39" t="s">
        <v>1169</v>
      </c>
      <c r="E1354" s="162" t="s">
        <v>659</v>
      </c>
      <c r="F1354" s="174" t="s">
        <v>34</v>
      </c>
      <c r="G1354" s="162" t="s">
        <v>35</v>
      </c>
      <c r="H1354" s="39" t="str">
        <f t="shared" si="239"/>
        <v>6105AK124-6243-CSEC-0001</v>
      </c>
      <c r="I1354" s="39" t="str">
        <f t="shared" si="243"/>
        <v>Q24050972-03-6243-C-SEC-0001</v>
      </c>
      <c r="J1354" s="162"/>
      <c r="K1354" s="39" t="s">
        <v>1562</v>
      </c>
      <c r="L1354" s="162" t="s">
        <v>1563</v>
      </c>
      <c r="M1354" s="162" t="s">
        <v>1332</v>
      </c>
      <c r="N1354" s="33" t="str">
        <f t="shared" si="240"/>
        <v>220/33 kV Plant Main Substation - 33kV Interconnect Cables between PM Substation and Main Cons Switch Yrd - Structural Earthing and Bonding Design</v>
      </c>
      <c r="O1354" s="175"/>
      <c r="P1354" s="175"/>
      <c r="Q1354" s="33" t="str">
        <f>IFERROR(VLOOKUP(PPE_PH1_CDDL[[#This Row],[RDMC Document Number]],[3]Docs!$B:$F,4,0),"No Placeholder Yet")</f>
        <v>RES - Reserved Placeholder</v>
      </c>
      <c r="R1354" s="33" t="str">
        <f>IFERROR(VLOOKUP(PPE_PH1_CDDL[[#This Row],[RDMC Document Number]],[3]Docs!$B:$F,5,0),"No Placeholder Yet")</f>
        <v>Pending</v>
      </c>
      <c r="S1354" s="137">
        <f t="shared" ref="S1354" si="246">IF(AND(O1354&lt;&gt;"",P1354&lt;&gt;"",R1354="Approved"),100%,
 IF(AND(O1354&lt;&gt;"",P1354&lt;&gt;""),66.67%,
 IF(O1354&lt;&gt;"",33.33%,
 0)))</f>
        <v>0</v>
      </c>
      <c r="T1354" s="162" t="s">
        <v>1119</v>
      </c>
      <c r="U1354" s="162"/>
      <c r="V1354" s="178"/>
      <c r="W1354" s="162" t="s">
        <v>1510</v>
      </c>
      <c r="X1354" s="162" t="s">
        <v>1569</v>
      </c>
      <c r="Y1354" s="162"/>
      <c r="Z1354" s="162"/>
      <c r="AA1354" s="39"/>
      <c r="AB1354" s="152" t="s">
        <v>3165</v>
      </c>
    </row>
    <row r="1355" spans="1:28" ht="21.75" customHeight="1" x14ac:dyDescent="0.25">
      <c r="A1355" s="33" t="s">
        <v>30</v>
      </c>
      <c r="B1355" s="33" t="s">
        <v>31</v>
      </c>
      <c r="C1355" s="39">
        <v>6243</v>
      </c>
      <c r="D1355" s="39" t="s">
        <v>1169</v>
      </c>
      <c r="E1355" s="162" t="s">
        <v>1335</v>
      </c>
      <c r="F1355" s="174" t="s">
        <v>34</v>
      </c>
      <c r="G1355" s="162" t="s">
        <v>35</v>
      </c>
      <c r="H1355" s="39" t="str">
        <f t="shared" si="239"/>
        <v>6105AK124-6243-CSHP-0001</v>
      </c>
      <c r="I1355" s="39" t="str">
        <f t="shared" si="243"/>
        <v>Q24050972-03-6243-C-SHP-0001</v>
      </c>
      <c r="J1355" s="162"/>
      <c r="K1355" s="39" t="s">
        <v>1562</v>
      </c>
      <c r="L1355" s="162" t="s">
        <v>1565</v>
      </c>
      <c r="M1355" s="162" t="s">
        <v>1336</v>
      </c>
      <c r="N1355" s="33" t="str">
        <f t="shared" si="240"/>
        <v>220/33 kV Plant Main Substation - Perimeter Fencing for Plant Main Substation - Equipment Assembly Drawings</v>
      </c>
      <c r="O1355" s="175"/>
      <c r="P1355" s="175"/>
      <c r="Q1355" s="33" t="str">
        <f>IFERROR(VLOOKUP(PPE_PH1_CDDL[[#This Row],[RDMC Document Number]],[3]Docs!$B:$F,4,0),"No Placeholder Yet")</f>
        <v>RES - Reserved Placeholder</v>
      </c>
      <c r="R1355" s="33" t="str">
        <f>IFERROR(VLOOKUP(PPE_PH1_CDDL[[#This Row],[RDMC Document Number]],[3]Docs!$B:$F,5,0),"No Placeholder Yet")</f>
        <v>Pending</v>
      </c>
      <c r="S1355" s="137">
        <f t="shared" ref="S1355:S1363" si="247">IF(AND(O1355&lt;&gt;"",P1355&lt;&gt;"",R1355="Approved"),100%,
 IF(AND(O1355&lt;&gt;"",P1355&lt;&gt;""),66.67%,
 IF(O1355&lt;&gt;"",33.33%,
 0)))</f>
        <v>0</v>
      </c>
      <c r="T1355" s="162" t="s">
        <v>1119</v>
      </c>
      <c r="U1355" s="162"/>
      <c r="V1355" s="178"/>
      <c r="W1355" s="162" t="s">
        <v>1512</v>
      </c>
      <c r="X1355" s="162" t="s">
        <v>1568</v>
      </c>
      <c r="Y1355" s="162"/>
      <c r="Z1355" s="162"/>
      <c r="AA1355" s="39"/>
      <c r="AB1355" s="152" t="s">
        <v>3165</v>
      </c>
    </row>
    <row r="1356" spans="1:28" ht="21.75" customHeight="1" x14ac:dyDescent="0.25">
      <c r="A1356" s="162" t="s">
        <v>30</v>
      </c>
      <c r="B1356" s="162" t="s">
        <v>31</v>
      </c>
      <c r="C1356" s="162">
        <v>6243</v>
      </c>
      <c r="D1356" s="162" t="s">
        <v>1169</v>
      </c>
      <c r="E1356" s="162" t="s">
        <v>1170</v>
      </c>
      <c r="F1356" s="128" t="s">
        <v>46</v>
      </c>
      <c r="G1356" s="39" t="s">
        <v>35</v>
      </c>
      <c r="H1356" s="39" t="str">
        <f t="shared" si="239"/>
        <v>6105AK124-6243-CSPC-0002</v>
      </c>
      <c r="I1356" s="39" t="str">
        <f t="shared" si="243"/>
        <v>Q24050972-03-6243-C-SPC-0002</v>
      </c>
      <c r="J1356" s="39"/>
      <c r="K1356" s="33" t="str">
        <f>VLOOKUP(C1356,'PPE WBS Codes'!$E$3:$F$79,2,0)</f>
        <v>220/33 kV Plant Main Substation</v>
      </c>
      <c r="L1356" s="39" t="s">
        <v>1563</v>
      </c>
      <c r="M1356" s="39" t="s">
        <v>1338</v>
      </c>
      <c r="N1356" s="33" t="str">
        <f t="shared" si="240"/>
        <v>220/33 kV Plant Main Substation - 33kV Interconnect Cables between PM Substation and Main Cons Switch Yrd - Excavation, Trenching and Compacting Design</v>
      </c>
      <c r="O1356" s="134"/>
      <c r="P1356" s="134"/>
      <c r="Q1356" s="33" t="str">
        <f>IFERROR(VLOOKUP(PPE_PH1_CDDL[[#This Row],[RDMC Document Number]],[3]Docs!$B:$F,4,0),"No Placeholder Yet")</f>
        <v>RES - Reserved Placeholder</v>
      </c>
      <c r="R1356" s="33" t="str">
        <f>IFERROR(VLOOKUP(PPE_PH1_CDDL[[#This Row],[RDMC Document Number]],[3]Docs!$B:$F,5,0),"No Placeholder Yet")</f>
        <v>Pending</v>
      </c>
      <c r="S1356" s="137">
        <f t="shared" si="247"/>
        <v>0</v>
      </c>
      <c r="T1356" s="39" t="s">
        <v>1119</v>
      </c>
      <c r="U1356" s="39"/>
      <c r="V1356" s="178"/>
      <c r="W1356" s="39" t="s">
        <v>1510</v>
      </c>
      <c r="X1356" s="39" t="s">
        <v>1569</v>
      </c>
      <c r="Y1356" s="39"/>
      <c r="Z1356" s="39"/>
      <c r="AA1356" s="39"/>
      <c r="AB1356" s="152" t="s">
        <v>3165</v>
      </c>
    </row>
    <row r="1357" spans="1:28" ht="21.75" customHeight="1" x14ac:dyDescent="0.25">
      <c r="A1357" s="162" t="s">
        <v>30</v>
      </c>
      <c r="B1357" s="162" t="s">
        <v>31</v>
      </c>
      <c r="C1357" s="162">
        <v>6243</v>
      </c>
      <c r="D1357" s="162" t="s">
        <v>1169</v>
      </c>
      <c r="E1357" s="162" t="s">
        <v>1170</v>
      </c>
      <c r="F1357" s="128" t="s">
        <v>48</v>
      </c>
      <c r="G1357" s="39" t="s">
        <v>35</v>
      </c>
      <c r="H1357" s="39" t="str">
        <f t="shared" si="239"/>
        <v>6105AK124-6243-CSPC-0003</v>
      </c>
      <c r="I1357" s="39" t="str">
        <f t="shared" si="243"/>
        <v>Q24050972-03-6243-C-SPC-0003</v>
      </c>
      <c r="J1357" s="39"/>
      <c r="K1357" s="33" t="str">
        <f>VLOOKUP(C1357,'PPE WBS Codes'!$E$3:$F$79,2,0)</f>
        <v>220/33 kV Plant Main Substation</v>
      </c>
      <c r="L1357" s="39" t="s">
        <v>1563</v>
      </c>
      <c r="M1357" s="39" t="s">
        <v>1340</v>
      </c>
      <c r="N1357" s="33" t="str">
        <f t="shared" si="240"/>
        <v>220/33 kV Plant Main Substation - 33kV Interconnect Cables between PM Substation and Main Cons Switch Yrd - Steel Structures Corrosion Protection Specification</v>
      </c>
      <c r="O1357" s="134"/>
      <c r="P1357" s="134"/>
      <c r="Q1357" s="33" t="str">
        <f>IFERROR(VLOOKUP(PPE_PH1_CDDL[[#This Row],[RDMC Document Number]],[3]Docs!$B:$F,4,0),"No Placeholder Yet")</f>
        <v>RES - Reserved Placeholder</v>
      </c>
      <c r="R1357" s="33" t="str">
        <f>IFERROR(VLOOKUP(PPE_PH1_CDDL[[#This Row],[RDMC Document Number]],[3]Docs!$B:$F,5,0),"No Placeholder Yet")</f>
        <v>Pending</v>
      </c>
      <c r="S1357" s="137">
        <f t="shared" si="247"/>
        <v>0</v>
      </c>
      <c r="T1357" s="39" t="s">
        <v>1119</v>
      </c>
      <c r="U1357" s="39"/>
      <c r="V1357" s="178"/>
      <c r="W1357" s="39" t="s">
        <v>1510</v>
      </c>
      <c r="X1357" s="39" t="s">
        <v>1343</v>
      </c>
      <c r="Y1357" s="39"/>
      <c r="Z1357" s="39"/>
      <c r="AA1357" s="39"/>
      <c r="AB1357" s="152" t="s">
        <v>3165</v>
      </c>
    </row>
    <row r="1358" spans="1:28" ht="21.75" customHeight="1" x14ac:dyDescent="0.25">
      <c r="A1358" s="162" t="s">
        <v>30</v>
      </c>
      <c r="B1358" s="162" t="s">
        <v>31</v>
      </c>
      <c r="C1358" s="162">
        <v>6243</v>
      </c>
      <c r="D1358" s="162" t="s">
        <v>1169</v>
      </c>
      <c r="E1358" s="162" t="s">
        <v>1170</v>
      </c>
      <c r="F1358" s="128" t="s">
        <v>50</v>
      </c>
      <c r="G1358" s="39" t="s">
        <v>35</v>
      </c>
      <c r="H1358" s="39" t="str">
        <f t="shared" si="239"/>
        <v>6105AK124-6243-CSPC-0004</v>
      </c>
      <c r="I1358" s="39" t="str">
        <f t="shared" si="243"/>
        <v>Q24050972-03-6243-C-SPC-0004</v>
      </c>
      <c r="J1358" s="39"/>
      <c r="K1358" s="33" t="str">
        <f>VLOOKUP(C1358,'PPE WBS Codes'!$E$3:$F$79,2,0)</f>
        <v>220/33 kV Plant Main Substation</v>
      </c>
      <c r="L1358" s="39" t="s">
        <v>1567</v>
      </c>
      <c r="M1358" s="39" t="s">
        <v>1337</v>
      </c>
      <c r="N1358" s="33" t="str">
        <f t="shared" si="240"/>
        <v>220/33 kV Plant Main Substation - Terrace, Roads and Access-ways for Plant Main Substation - Civil Design Requirements</v>
      </c>
      <c r="O1358" s="134"/>
      <c r="P1358" s="134"/>
      <c r="Q1358" s="33" t="str">
        <f>IFERROR(VLOOKUP(PPE_PH1_CDDL[[#This Row],[RDMC Document Number]],[3]Docs!$B:$F,4,0),"No Placeholder Yet")</f>
        <v>RES - Reserved Placeholder</v>
      </c>
      <c r="R1358" s="33" t="str">
        <f>IFERROR(VLOOKUP(PPE_PH1_CDDL[[#This Row],[RDMC Document Number]],[3]Docs!$B:$F,5,0),"No Placeholder Yet")</f>
        <v>Pending</v>
      </c>
      <c r="S1358" s="137">
        <f t="shared" si="247"/>
        <v>0</v>
      </c>
      <c r="T1358" s="39" t="s">
        <v>1119</v>
      </c>
      <c r="U1358" s="39"/>
      <c r="V1358" s="178"/>
      <c r="W1358" s="39" t="s">
        <v>1515</v>
      </c>
      <c r="X1358" s="39" t="s">
        <v>1568</v>
      </c>
      <c r="Y1358" s="39"/>
      <c r="Z1358" s="39"/>
      <c r="AA1358" s="39"/>
      <c r="AB1358" s="152" t="s">
        <v>3165</v>
      </c>
    </row>
    <row r="1359" spans="1:28" ht="21.75" customHeight="1" x14ac:dyDescent="0.25">
      <c r="A1359" s="162" t="s">
        <v>30</v>
      </c>
      <c r="B1359" s="162" t="s">
        <v>31</v>
      </c>
      <c r="C1359" s="162">
        <v>6243</v>
      </c>
      <c r="D1359" s="162" t="s">
        <v>1169</v>
      </c>
      <c r="E1359" s="162" t="s">
        <v>1170</v>
      </c>
      <c r="F1359" s="128" t="s">
        <v>101</v>
      </c>
      <c r="G1359" s="39" t="s">
        <v>35</v>
      </c>
      <c r="H1359" s="39" t="str">
        <f t="shared" si="239"/>
        <v>6105AK124-6243-CSPC-0005</v>
      </c>
      <c r="I1359" s="39" t="str">
        <f t="shared" si="243"/>
        <v>Q24050972-03-6243-C-SPC-0005</v>
      </c>
      <c r="J1359" s="39"/>
      <c r="K1359" s="33" t="str">
        <f>VLOOKUP(C1359,'PPE WBS Codes'!$E$3:$F$79,2,0)</f>
        <v>220/33 kV Plant Main Substation</v>
      </c>
      <c r="L1359" s="39" t="s">
        <v>1567</v>
      </c>
      <c r="M1359" s="39" t="s">
        <v>1338</v>
      </c>
      <c r="N1359" s="33" t="str">
        <f t="shared" si="240"/>
        <v>220/33 kV Plant Main Substation - Terrace, Roads and Access-ways for Plant Main Substation - Excavation, Trenching and Compacting Design</v>
      </c>
      <c r="O1359" s="134"/>
      <c r="P1359" s="134"/>
      <c r="Q1359" s="33" t="str">
        <f>IFERROR(VLOOKUP(PPE_PH1_CDDL[[#This Row],[RDMC Document Number]],[3]Docs!$B:$F,4,0),"No Placeholder Yet")</f>
        <v>RES - Reserved Placeholder</v>
      </c>
      <c r="R1359" s="33" t="str">
        <f>IFERROR(VLOOKUP(PPE_PH1_CDDL[[#This Row],[RDMC Document Number]],[3]Docs!$B:$F,5,0),"No Placeholder Yet")</f>
        <v>Pending</v>
      </c>
      <c r="S1359" s="137">
        <f t="shared" si="247"/>
        <v>0</v>
      </c>
      <c r="T1359" s="39" t="s">
        <v>1119</v>
      </c>
      <c r="U1359" s="39"/>
      <c r="V1359" s="178"/>
      <c r="W1359" s="39" t="s">
        <v>1515</v>
      </c>
      <c r="X1359" s="39" t="s">
        <v>1568</v>
      </c>
      <c r="Y1359" s="39"/>
      <c r="Z1359" s="39"/>
      <c r="AA1359" s="39"/>
      <c r="AB1359" s="152" t="s">
        <v>3165</v>
      </c>
    </row>
    <row r="1360" spans="1:28" ht="21.75" customHeight="1" x14ac:dyDescent="0.25">
      <c r="A1360" s="162" t="s">
        <v>30</v>
      </c>
      <c r="B1360" s="162" t="s">
        <v>31</v>
      </c>
      <c r="C1360" s="162">
        <v>6243</v>
      </c>
      <c r="D1360" s="162" t="s">
        <v>1169</v>
      </c>
      <c r="E1360" s="162" t="s">
        <v>1170</v>
      </c>
      <c r="F1360" s="128" t="s">
        <v>161</v>
      </c>
      <c r="G1360" s="39" t="s">
        <v>35</v>
      </c>
      <c r="H1360" s="39" t="str">
        <f t="shared" si="239"/>
        <v>6105AK124-6243-CSPC-0006</v>
      </c>
      <c r="I1360" s="39" t="str">
        <f t="shared" si="243"/>
        <v>Q24050972-03-6243-C-SPC-0006</v>
      </c>
      <c r="J1360" s="39"/>
      <c r="K1360" s="33" t="str">
        <f>VLOOKUP(C1360,'PPE WBS Codes'!$E$3:$F$79,2,0)</f>
        <v>220/33 kV Plant Main Substation</v>
      </c>
      <c r="L1360" s="39" t="s">
        <v>1567</v>
      </c>
      <c r="M1360" s="39" t="s">
        <v>1339</v>
      </c>
      <c r="N1360" s="33" t="str">
        <f t="shared" si="240"/>
        <v>220/33 kV Plant Main Substation - Terrace, Roads and Access-ways for Plant Main Substation - Concrete Construction Material Specifications</v>
      </c>
      <c r="O1360" s="134"/>
      <c r="P1360" s="134"/>
      <c r="Q1360" s="33" t="str">
        <f>IFERROR(VLOOKUP(PPE_PH1_CDDL[[#This Row],[RDMC Document Number]],[3]Docs!$B:$F,4,0),"No Placeholder Yet")</f>
        <v>RES - Reserved Placeholder</v>
      </c>
      <c r="R1360" s="33" t="str">
        <f>IFERROR(VLOOKUP(PPE_PH1_CDDL[[#This Row],[RDMC Document Number]],[3]Docs!$B:$F,5,0),"No Placeholder Yet")</f>
        <v>Pending</v>
      </c>
      <c r="S1360" s="137">
        <f t="shared" si="247"/>
        <v>0</v>
      </c>
      <c r="T1360" s="39" t="s">
        <v>1119</v>
      </c>
      <c r="U1360" s="39"/>
      <c r="V1360" s="178"/>
      <c r="W1360" s="39" t="s">
        <v>1570</v>
      </c>
      <c r="X1360" s="39" t="s">
        <v>1568</v>
      </c>
      <c r="Y1360" s="39"/>
      <c r="Z1360" s="39"/>
      <c r="AA1360" s="39"/>
      <c r="AB1360" s="152" t="s">
        <v>3165</v>
      </c>
    </row>
    <row r="1361" spans="1:28" ht="21.75" customHeight="1" x14ac:dyDescent="0.25">
      <c r="A1361" s="162" t="s">
        <v>30</v>
      </c>
      <c r="B1361" s="162" t="s">
        <v>31</v>
      </c>
      <c r="C1361" s="162">
        <v>6243</v>
      </c>
      <c r="D1361" s="162" t="s">
        <v>1169</v>
      </c>
      <c r="E1361" s="162" t="s">
        <v>1170</v>
      </c>
      <c r="F1361" s="128" t="s">
        <v>170</v>
      </c>
      <c r="G1361" s="39" t="s">
        <v>35</v>
      </c>
      <c r="H1361" s="39" t="str">
        <f t="shared" si="239"/>
        <v>6105AK124-6243-CSPC-0007</v>
      </c>
      <c r="I1361" s="39" t="str">
        <f t="shared" si="243"/>
        <v>Q24050972-03-6243-C-SPC-0007</v>
      </c>
      <c r="J1361" s="39"/>
      <c r="K1361" s="33" t="str">
        <f>VLOOKUP(C1361,'PPE WBS Codes'!$E$3:$F$79,2,0)</f>
        <v>220/33 kV Plant Main Substation</v>
      </c>
      <c r="L1361" s="39" t="s">
        <v>1565</v>
      </c>
      <c r="M1361" s="39" t="s">
        <v>1338</v>
      </c>
      <c r="N1361" s="33" t="str">
        <f t="shared" si="240"/>
        <v>220/33 kV Plant Main Substation - Perimeter Fencing for Plant Main Substation - Excavation, Trenching and Compacting Design</v>
      </c>
      <c r="O1361" s="134"/>
      <c r="P1361" s="134"/>
      <c r="Q1361" s="33" t="str">
        <f>IFERROR(VLOOKUP(PPE_PH1_CDDL[[#This Row],[RDMC Document Number]],[3]Docs!$B:$F,4,0),"No Placeholder Yet")</f>
        <v>RES - Reserved Placeholder</v>
      </c>
      <c r="R1361" s="33" t="str">
        <f>IFERROR(VLOOKUP(PPE_PH1_CDDL[[#This Row],[RDMC Document Number]],[3]Docs!$B:$F,5,0),"No Placeholder Yet")</f>
        <v>Pending</v>
      </c>
      <c r="S1361" s="137">
        <f t="shared" si="247"/>
        <v>0</v>
      </c>
      <c r="T1361" s="39" t="s">
        <v>1119</v>
      </c>
      <c r="U1361" s="39"/>
      <c r="V1361" s="178"/>
      <c r="W1361" s="39" t="s">
        <v>1512</v>
      </c>
      <c r="X1361" s="39" t="s">
        <v>1568</v>
      </c>
      <c r="Y1361" s="39"/>
      <c r="Z1361" s="39"/>
      <c r="AA1361" s="39"/>
      <c r="AB1361" s="152" t="s">
        <v>3165</v>
      </c>
    </row>
    <row r="1362" spans="1:28" ht="21.75" customHeight="1" x14ac:dyDescent="0.25">
      <c r="A1362" s="162" t="s">
        <v>30</v>
      </c>
      <c r="B1362" s="162" t="s">
        <v>31</v>
      </c>
      <c r="C1362" s="162">
        <v>6243</v>
      </c>
      <c r="D1362" s="162" t="s">
        <v>1169</v>
      </c>
      <c r="E1362" s="162" t="s">
        <v>1170</v>
      </c>
      <c r="F1362" s="128" t="s">
        <v>108</v>
      </c>
      <c r="G1362" s="39" t="s">
        <v>35</v>
      </c>
      <c r="H1362" s="39" t="str">
        <f t="shared" si="239"/>
        <v>6105AK124-6243-CSPC-0008</v>
      </c>
      <c r="I1362" s="39" t="str">
        <f t="shared" si="243"/>
        <v>Q24050972-03-6243-C-SPC-0008</v>
      </c>
      <c r="J1362" s="39"/>
      <c r="K1362" s="33" t="str">
        <f>VLOOKUP(C1362,'PPE WBS Codes'!$E$3:$F$79,2,0)</f>
        <v>220/33 kV Plant Main Substation</v>
      </c>
      <c r="L1362" s="39" t="s">
        <v>1565</v>
      </c>
      <c r="M1362" s="39" t="s">
        <v>1339</v>
      </c>
      <c r="N1362" s="33" t="str">
        <f t="shared" si="240"/>
        <v>220/33 kV Plant Main Substation - Perimeter Fencing for Plant Main Substation - Concrete Construction Material Specifications</v>
      </c>
      <c r="O1362" s="134"/>
      <c r="P1362" s="134"/>
      <c r="Q1362" s="33" t="str">
        <f>IFERROR(VLOOKUP(PPE_PH1_CDDL[[#This Row],[RDMC Document Number]],[3]Docs!$B:$F,4,0),"No Placeholder Yet")</f>
        <v>RES - Reserved Placeholder</v>
      </c>
      <c r="R1362" s="33" t="str">
        <f>IFERROR(VLOOKUP(PPE_PH1_CDDL[[#This Row],[RDMC Document Number]],[3]Docs!$B:$F,5,0),"No Placeholder Yet")</f>
        <v>Pending</v>
      </c>
      <c r="S1362" s="137">
        <f t="shared" si="247"/>
        <v>0</v>
      </c>
      <c r="T1362" s="39" t="s">
        <v>1119</v>
      </c>
      <c r="U1362" s="39"/>
      <c r="V1362" s="178"/>
      <c r="W1362" s="39" t="s">
        <v>1512</v>
      </c>
      <c r="X1362" s="39" t="s">
        <v>1344</v>
      </c>
      <c r="Y1362" s="39"/>
      <c r="Z1362" s="39"/>
      <c r="AA1362" s="39"/>
      <c r="AB1362" s="152" t="s">
        <v>3165</v>
      </c>
    </row>
    <row r="1363" spans="1:28" ht="21.75" customHeight="1" x14ac:dyDescent="0.25">
      <c r="A1363" s="162" t="s">
        <v>30</v>
      </c>
      <c r="B1363" s="162" t="s">
        <v>31</v>
      </c>
      <c r="C1363" s="162">
        <v>6243</v>
      </c>
      <c r="D1363" s="162" t="s">
        <v>1169</v>
      </c>
      <c r="E1363" s="162" t="s">
        <v>1170</v>
      </c>
      <c r="F1363" s="174" t="s">
        <v>173</v>
      </c>
      <c r="G1363" s="162" t="s">
        <v>35</v>
      </c>
      <c r="H1363" s="39" t="str">
        <f t="shared" si="239"/>
        <v>6105AK124-6243-CSPC-0009</v>
      </c>
      <c r="I1363" s="39" t="str">
        <f t="shared" si="243"/>
        <v>Q24050972-03-6243-C-SPC-0009</v>
      </c>
      <c r="J1363" s="162"/>
      <c r="K1363" s="33" t="str">
        <f>VLOOKUP(C1363,'PPE WBS Codes'!$E$3:$F$79,2,0)</f>
        <v>220/33 kV Plant Main Substation</v>
      </c>
      <c r="L1363" s="162" t="s">
        <v>1565</v>
      </c>
      <c r="M1363" s="162" t="s">
        <v>1340</v>
      </c>
      <c r="N1363" s="33" t="str">
        <f t="shared" si="240"/>
        <v>220/33 kV Plant Main Substation - Perimeter Fencing for Plant Main Substation - Steel Structures Corrosion Protection Specification</v>
      </c>
      <c r="O1363" s="175"/>
      <c r="P1363" s="175"/>
      <c r="Q1363" s="33" t="str">
        <f>IFERROR(VLOOKUP(PPE_PH1_CDDL[[#This Row],[RDMC Document Number]],[3]Docs!$B:$F,4,0),"No Placeholder Yet")</f>
        <v>RES - Reserved Placeholder</v>
      </c>
      <c r="R1363" s="33" t="str">
        <f>IFERROR(VLOOKUP(PPE_PH1_CDDL[[#This Row],[RDMC Document Number]],[3]Docs!$B:$F,5,0),"No Placeholder Yet")</f>
        <v>Pending</v>
      </c>
      <c r="S1363" s="137">
        <f t="shared" si="247"/>
        <v>0</v>
      </c>
      <c r="T1363" s="39" t="s">
        <v>1119</v>
      </c>
      <c r="U1363" s="162"/>
      <c r="V1363" s="178"/>
      <c r="W1363" s="39" t="s">
        <v>1512</v>
      </c>
      <c r="X1363" s="162" t="s">
        <v>1342</v>
      </c>
      <c r="Y1363" s="162"/>
      <c r="Z1363" s="162"/>
      <c r="AA1363" s="39"/>
      <c r="AB1363" s="152" t="s">
        <v>3165</v>
      </c>
    </row>
    <row r="1364" spans="1:28" ht="21.75" customHeight="1" x14ac:dyDescent="0.25">
      <c r="A1364" s="162" t="s">
        <v>30</v>
      </c>
      <c r="B1364" s="162" t="s">
        <v>31</v>
      </c>
      <c r="C1364" s="162">
        <v>6243</v>
      </c>
      <c r="D1364" s="162" t="s">
        <v>1169</v>
      </c>
      <c r="E1364" s="39" t="s">
        <v>1349</v>
      </c>
      <c r="F1364" s="128" t="s">
        <v>34</v>
      </c>
      <c r="G1364" s="39" t="s">
        <v>35</v>
      </c>
      <c r="H1364" s="39" t="str">
        <f t="shared" si="239"/>
        <v>6105AK124-6243-CSSD-0001</v>
      </c>
      <c r="I1364" s="39" t="str">
        <f t="shared" si="243"/>
        <v>Q24050972-03-6243-C-SSD-0001</v>
      </c>
      <c r="J1364" s="39"/>
      <c r="K1364" s="33" t="str">
        <f>VLOOKUP(C1364,'PPE WBS Codes'!$E$3:$F$79,2,0)</f>
        <v>220/33 kV Plant Main Substation</v>
      </c>
      <c r="L1364" s="39" t="s">
        <v>1563</v>
      </c>
      <c r="M1364" s="39" t="s">
        <v>1350</v>
      </c>
      <c r="N1364" s="33" t="str">
        <f t="shared" si="240"/>
        <v>220/33 kV Plant Main Substation - 33kV Interconnect Cables between PM Substation and Main Cons Switch Yrd - Steel Support Structures Design</v>
      </c>
      <c r="O1364" s="134"/>
      <c r="P1364" s="134"/>
      <c r="Q1364" s="33" t="str">
        <f>IFERROR(VLOOKUP(PPE_PH1_CDDL[[#This Row],[RDMC Document Number]],[3]Docs!$B:$F,4,0),"No Placeholder Yet")</f>
        <v>RES - Reserved Placeholder</v>
      </c>
      <c r="R1364" s="33" t="str">
        <f>IFERROR(VLOOKUP(PPE_PH1_CDDL[[#This Row],[RDMC Document Number]],[3]Docs!$B:$F,5,0),"No Placeholder Yet")</f>
        <v>Pending</v>
      </c>
      <c r="S1364" s="137">
        <f t="shared" ref="S1364:S1365" si="248">IF(AND(O1364&lt;&gt;"",P1364&lt;&gt;"",R1364="Approved"),100%,
 IF(AND(O1364&lt;&gt;"",P1364&lt;&gt;""),66.67%,
 IF(O1364&lt;&gt;"",33.33%,
 0)))</f>
        <v>0</v>
      </c>
      <c r="T1364" s="39" t="s">
        <v>1119</v>
      </c>
      <c r="U1364" s="39"/>
      <c r="V1364" s="178"/>
      <c r="W1364" s="39" t="s">
        <v>1510</v>
      </c>
      <c r="X1364" s="39" t="s">
        <v>1564</v>
      </c>
      <c r="Y1364" s="39"/>
      <c r="Z1364" s="39"/>
      <c r="AA1364" s="39"/>
      <c r="AB1364" s="152" t="s">
        <v>3165</v>
      </c>
    </row>
    <row r="1365" spans="1:28" ht="21.75" customHeight="1" x14ac:dyDescent="0.25">
      <c r="A1365" s="162" t="s">
        <v>30</v>
      </c>
      <c r="B1365" s="162" t="s">
        <v>31</v>
      </c>
      <c r="C1365" s="162">
        <v>6243</v>
      </c>
      <c r="D1365" s="162" t="s">
        <v>1169</v>
      </c>
      <c r="E1365" s="162" t="s">
        <v>1349</v>
      </c>
      <c r="F1365" s="174" t="s">
        <v>46</v>
      </c>
      <c r="G1365" s="162" t="s">
        <v>35</v>
      </c>
      <c r="H1365" s="39" t="str">
        <f t="shared" si="239"/>
        <v>6105AK124-6243-CSSD-0002</v>
      </c>
      <c r="I1365" s="39" t="str">
        <f t="shared" si="243"/>
        <v>Q24050972-03-6243-C-SSD-0002</v>
      </c>
      <c r="J1365" s="162"/>
      <c r="K1365" s="33" t="str">
        <f>VLOOKUP(C1365,'PPE WBS Codes'!$E$3:$F$79,2,0)</f>
        <v>220/33 kV Plant Main Substation</v>
      </c>
      <c r="L1365" s="162" t="s">
        <v>1565</v>
      </c>
      <c r="M1365" s="162" t="s">
        <v>1350</v>
      </c>
      <c r="N1365" s="33" t="str">
        <f t="shared" si="240"/>
        <v>220/33 kV Plant Main Substation - Perimeter Fencing for Plant Main Substation - Steel Support Structures Design</v>
      </c>
      <c r="O1365" s="175"/>
      <c r="P1365" s="175"/>
      <c r="Q1365" s="33" t="str">
        <f>IFERROR(VLOOKUP(PPE_PH1_CDDL[[#This Row],[RDMC Document Number]],[3]Docs!$B:$F,4,0),"No Placeholder Yet")</f>
        <v>RES - Reserved Placeholder</v>
      </c>
      <c r="R1365" s="33" t="str">
        <f>IFERROR(VLOOKUP(PPE_PH1_CDDL[[#This Row],[RDMC Document Number]],[3]Docs!$B:$F,5,0),"No Placeholder Yet")</f>
        <v>Pending</v>
      </c>
      <c r="S1365" s="137">
        <f t="shared" si="248"/>
        <v>0</v>
      </c>
      <c r="T1365" s="39" t="s">
        <v>1119</v>
      </c>
      <c r="U1365" s="162"/>
      <c r="V1365" s="178"/>
      <c r="W1365" s="162" t="s">
        <v>1512</v>
      </c>
      <c r="X1365" s="162" t="s">
        <v>1568</v>
      </c>
      <c r="Y1365" s="162"/>
      <c r="Z1365" s="162"/>
      <c r="AA1365" s="39"/>
      <c r="AB1365" s="152" t="s">
        <v>3165</v>
      </c>
    </row>
    <row r="1366" spans="1:28" ht="21.75" customHeight="1" x14ac:dyDescent="0.25">
      <c r="A1366" s="162" t="s">
        <v>30</v>
      </c>
      <c r="B1366" s="162" t="s">
        <v>31</v>
      </c>
      <c r="C1366" s="162">
        <v>6243</v>
      </c>
      <c r="D1366" s="162" t="s">
        <v>1169</v>
      </c>
      <c r="E1366" s="39" t="s">
        <v>700</v>
      </c>
      <c r="F1366" s="128" t="s">
        <v>34</v>
      </c>
      <c r="G1366" s="39" t="s">
        <v>35</v>
      </c>
      <c r="H1366" s="39" t="str">
        <f t="shared" si="239"/>
        <v>6105AK124-6243-CSTD-0001</v>
      </c>
      <c r="I1366" s="39" t="str">
        <f t="shared" si="243"/>
        <v>Q24050972-03-6243-C-STD-0001</v>
      </c>
      <c r="J1366" s="39"/>
      <c r="K1366" s="33" t="str">
        <f>VLOOKUP(C1366,'PPE WBS Codes'!$E$3:$F$79,2,0)</f>
        <v>220/33 kV Plant Main Substation</v>
      </c>
      <c r="L1366" s="39" t="s">
        <v>1563</v>
      </c>
      <c r="M1366" s="39" t="s">
        <v>1353</v>
      </c>
      <c r="N1366" s="33" t="str">
        <f t="shared" si="240"/>
        <v>220/33 kV Plant Main Substation - 33kV Interconnect Cables between PM Substation and Main Cons Switch Yrd - Underground Pipe Route and Cable Bedding Design</v>
      </c>
      <c r="O1366" s="134"/>
      <c r="P1366" s="134"/>
      <c r="Q1366" s="33" t="str">
        <f>IFERROR(VLOOKUP(PPE_PH1_CDDL[[#This Row],[RDMC Document Number]],[3]Docs!$B:$F,4,0),"No Placeholder Yet")</f>
        <v>RES - Reserved Placeholder</v>
      </c>
      <c r="R1366" s="33" t="str">
        <f>IFERROR(VLOOKUP(PPE_PH1_CDDL[[#This Row],[RDMC Document Number]],[3]Docs!$B:$F,5,0),"No Placeholder Yet")</f>
        <v>Pending</v>
      </c>
      <c r="S1366" s="137">
        <f t="shared" ref="S1366:S1372" si="249">IF(AND(O1366&lt;&gt;"",P1366&lt;&gt;"",R1366="Approved"),100%,
 IF(AND(O1366&lt;&gt;"",P1366&lt;&gt;""),66.67%,
 IF(O1366&lt;&gt;"",33.33%,
 0)))</f>
        <v>0</v>
      </c>
      <c r="T1366" s="39" t="s">
        <v>1119</v>
      </c>
      <c r="U1366" s="39"/>
      <c r="V1366" s="178"/>
      <c r="W1366" s="39" t="s">
        <v>1510</v>
      </c>
      <c r="X1366" s="39" t="s">
        <v>1564</v>
      </c>
      <c r="Y1366" s="39"/>
      <c r="Z1366" s="39"/>
      <c r="AA1366" s="39"/>
      <c r="AB1366" s="152" t="s">
        <v>3165</v>
      </c>
    </row>
    <row r="1367" spans="1:28" ht="21.75" customHeight="1" x14ac:dyDescent="0.25">
      <c r="A1367" s="162" t="s">
        <v>30</v>
      </c>
      <c r="B1367" s="162" t="s">
        <v>31</v>
      </c>
      <c r="C1367" s="162">
        <v>6243</v>
      </c>
      <c r="D1367" s="162" t="s">
        <v>1169</v>
      </c>
      <c r="E1367" s="39" t="s">
        <v>700</v>
      </c>
      <c r="F1367" s="128" t="s">
        <v>46</v>
      </c>
      <c r="G1367" s="39" t="s">
        <v>35</v>
      </c>
      <c r="H1367" s="39" t="str">
        <f t="shared" si="239"/>
        <v>6105AK124-6243-CSTD-0002</v>
      </c>
      <c r="I1367" s="39" t="str">
        <f t="shared" si="243"/>
        <v>Q24050972-03-6243-C-STD-0002</v>
      </c>
      <c r="J1367" s="39"/>
      <c r="K1367" s="33" t="str">
        <f>VLOOKUP(C1367,'PPE WBS Codes'!$E$3:$F$79,2,0)</f>
        <v>220/33 kV Plant Main Substation</v>
      </c>
      <c r="L1367" s="39" t="s">
        <v>1567</v>
      </c>
      <c r="M1367" s="39" t="s">
        <v>1351</v>
      </c>
      <c r="N1367" s="33" t="str">
        <f t="shared" si="240"/>
        <v>220/33 kV Plant Main Substation - Terrace, Roads and Access-ways for Plant Main Substation - Bund-wall Requirements and Design</v>
      </c>
      <c r="O1367" s="134"/>
      <c r="P1367" s="134"/>
      <c r="Q1367" s="33" t="str">
        <f>IFERROR(VLOOKUP(PPE_PH1_CDDL[[#This Row],[RDMC Document Number]],[3]Docs!$B:$F,4,0),"No Placeholder Yet")</f>
        <v>RES - Reserved Placeholder</v>
      </c>
      <c r="R1367" s="33" t="str">
        <f>IFERROR(VLOOKUP(PPE_PH1_CDDL[[#This Row],[RDMC Document Number]],[3]Docs!$B:$F,5,0),"No Placeholder Yet")</f>
        <v>Pending</v>
      </c>
      <c r="S1367" s="137">
        <f t="shared" si="249"/>
        <v>0</v>
      </c>
      <c r="T1367" s="39" t="s">
        <v>1119</v>
      </c>
      <c r="U1367" s="39"/>
      <c r="V1367" s="178"/>
      <c r="W1367" s="39" t="s">
        <v>1515</v>
      </c>
      <c r="X1367" s="39" t="s">
        <v>1571</v>
      </c>
      <c r="Y1367" s="39"/>
      <c r="Z1367" s="39"/>
      <c r="AA1367" s="39"/>
      <c r="AB1367" s="152" t="s">
        <v>3165</v>
      </c>
    </row>
    <row r="1368" spans="1:28" ht="21.75" customHeight="1" x14ac:dyDescent="0.25">
      <c r="A1368" s="162" t="s">
        <v>30</v>
      </c>
      <c r="B1368" s="162" t="s">
        <v>31</v>
      </c>
      <c r="C1368" s="162">
        <v>6243</v>
      </c>
      <c r="D1368" s="162" t="s">
        <v>1169</v>
      </c>
      <c r="E1368" s="39" t="s">
        <v>700</v>
      </c>
      <c r="F1368" s="128" t="s">
        <v>48</v>
      </c>
      <c r="G1368" s="39" t="s">
        <v>35</v>
      </c>
      <c r="H1368" s="39" t="str">
        <f t="shared" si="239"/>
        <v>6105AK124-6243-CSTD-0003</v>
      </c>
      <c r="I1368" s="39" t="str">
        <f t="shared" si="243"/>
        <v>Q24050972-03-6243-C-STD-0003</v>
      </c>
      <c r="J1368" s="39"/>
      <c r="K1368" s="33" t="str">
        <f>VLOOKUP(C1368,'PPE WBS Codes'!$E$3:$F$79,2,0)</f>
        <v>220/33 kV Plant Main Substation</v>
      </c>
      <c r="L1368" s="39" t="s">
        <v>1567</v>
      </c>
      <c r="M1368" s="39" t="s">
        <v>1352</v>
      </c>
      <c r="N1368" s="33" t="str">
        <f t="shared" si="240"/>
        <v>220/33 kV Plant Main Substation - Terrace, Roads and Access-ways for Plant Main Substation - Civil Construction Requirements</v>
      </c>
      <c r="O1368" s="134"/>
      <c r="P1368" s="134"/>
      <c r="Q1368" s="33" t="str">
        <f>IFERROR(VLOOKUP(PPE_PH1_CDDL[[#This Row],[RDMC Document Number]],[3]Docs!$B:$F,4,0),"No Placeholder Yet")</f>
        <v>RES - Reserved Placeholder</v>
      </c>
      <c r="R1368" s="33" t="str">
        <f>IFERROR(VLOOKUP(PPE_PH1_CDDL[[#This Row],[RDMC Document Number]],[3]Docs!$B:$F,5,0),"No Placeholder Yet")</f>
        <v>Pending</v>
      </c>
      <c r="S1368" s="137">
        <f t="shared" si="249"/>
        <v>0</v>
      </c>
      <c r="T1368" s="39" t="s">
        <v>1119</v>
      </c>
      <c r="U1368" s="39"/>
      <c r="V1368" s="178"/>
      <c r="W1368" s="39" t="s">
        <v>1515</v>
      </c>
      <c r="X1368" s="39" t="s">
        <v>1568</v>
      </c>
      <c r="Y1368" s="39"/>
      <c r="Z1368" s="39"/>
      <c r="AA1368" s="39"/>
      <c r="AB1368" s="152" t="s">
        <v>3165</v>
      </c>
    </row>
    <row r="1369" spans="1:28" ht="21.75" customHeight="1" x14ac:dyDescent="0.25">
      <c r="A1369" s="162" t="s">
        <v>30</v>
      </c>
      <c r="B1369" s="162" t="s">
        <v>31</v>
      </c>
      <c r="C1369" s="162">
        <v>6243</v>
      </c>
      <c r="D1369" s="162" t="s">
        <v>1169</v>
      </c>
      <c r="E1369" s="39" t="s">
        <v>700</v>
      </c>
      <c r="F1369" s="128" t="s">
        <v>50</v>
      </c>
      <c r="G1369" s="39" t="s">
        <v>35</v>
      </c>
      <c r="H1369" s="39" t="str">
        <f t="shared" si="239"/>
        <v>6105AK124-6243-CSTD-0004</v>
      </c>
      <c r="I1369" s="39" t="str">
        <f t="shared" si="243"/>
        <v>Q24050972-03-6243-C-STD-0004</v>
      </c>
      <c r="J1369" s="39"/>
      <c r="K1369" s="33" t="str">
        <f>VLOOKUP(C1369,'PPE WBS Codes'!$E$3:$F$79,2,0)</f>
        <v>220/33 kV Plant Main Substation</v>
      </c>
      <c r="L1369" s="39" t="s">
        <v>1567</v>
      </c>
      <c r="M1369" s="39" t="s">
        <v>1353</v>
      </c>
      <c r="N1369" s="33" t="str">
        <f t="shared" si="240"/>
        <v>220/33 kV Plant Main Substation - Terrace, Roads and Access-ways for Plant Main Substation - Underground Pipe Route and Cable Bedding Design</v>
      </c>
      <c r="O1369" s="134"/>
      <c r="P1369" s="134"/>
      <c r="Q1369" s="33" t="str">
        <f>IFERROR(VLOOKUP(PPE_PH1_CDDL[[#This Row],[RDMC Document Number]],[3]Docs!$B:$F,4,0),"No Placeholder Yet")</f>
        <v>RES - Reserved Placeholder</v>
      </c>
      <c r="R1369" s="33" t="str">
        <f>IFERROR(VLOOKUP(PPE_PH1_CDDL[[#This Row],[RDMC Document Number]],[3]Docs!$B:$F,5,0),"No Placeholder Yet")</f>
        <v>Pending</v>
      </c>
      <c r="S1369" s="137">
        <f t="shared" si="249"/>
        <v>0</v>
      </c>
      <c r="T1369" s="39" t="s">
        <v>1119</v>
      </c>
      <c r="U1369" s="39"/>
      <c r="V1369" s="178"/>
      <c r="W1369" s="39" t="s">
        <v>1515</v>
      </c>
      <c r="X1369" s="39" t="s">
        <v>1571</v>
      </c>
      <c r="Y1369" s="39"/>
      <c r="Z1369" s="39"/>
      <c r="AA1369" s="39"/>
      <c r="AB1369" s="152" t="s">
        <v>3165</v>
      </c>
    </row>
    <row r="1370" spans="1:28" ht="21.75" customHeight="1" x14ac:dyDescent="0.25">
      <c r="A1370" s="162" t="s">
        <v>30</v>
      </c>
      <c r="B1370" s="162" t="s">
        <v>31</v>
      </c>
      <c r="C1370" s="162">
        <v>6243</v>
      </c>
      <c r="D1370" s="162" t="s">
        <v>1169</v>
      </c>
      <c r="E1370" s="39" t="s">
        <v>700</v>
      </c>
      <c r="F1370" s="174" t="s">
        <v>101</v>
      </c>
      <c r="G1370" s="162" t="s">
        <v>35</v>
      </c>
      <c r="H1370" s="39" t="str">
        <f t="shared" si="239"/>
        <v>6105AK124-6243-CSTD-0005</v>
      </c>
      <c r="I1370" s="39" t="str">
        <f t="shared" si="243"/>
        <v>Q24050972-03-6243-C-STD-0005</v>
      </c>
      <c r="J1370" s="162"/>
      <c r="K1370" s="33" t="str">
        <f>VLOOKUP(C1370,'PPE WBS Codes'!$E$3:$F$79,2,0)</f>
        <v>220/33 kV Plant Main Substation</v>
      </c>
      <c r="L1370" s="162" t="s">
        <v>1565</v>
      </c>
      <c r="M1370" s="162" t="s">
        <v>1353</v>
      </c>
      <c r="N1370" s="33" t="str">
        <f t="shared" si="240"/>
        <v>220/33 kV Plant Main Substation - Perimeter Fencing for Plant Main Substation - Underground Pipe Route and Cable Bedding Design</v>
      </c>
      <c r="O1370" s="175"/>
      <c r="P1370" s="175"/>
      <c r="Q1370" s="33" t="str">
        <f>IFERROR(VLOOKUP(PPE_PH1_CDDL[[#This Row],[RDMC Document Number]],[3]Docs!$B:$F,4,0),"No Placeholder Yet")</f>
        <v>RES - Reserved Placeholder</v>
      </c>
      <c r="R1370" s="33" t="str">
        <f>IFERROR(VLOOKUP(PPE_PH1_CDDL[[#This Row],[RDMC Document Number]],[3]Docs!$B:$F,5,0),"No Placeholder Yet")</f>
        <v>Pending</v>
      </c>
      <c r="S1370" s="137">
        <f t="shared" si="249"/>
        <v>0</v>
      </c>
      <c r="T1370" s="39" t="s">
        <v>1119</v>
      </c>
      <c r="U1370" s="162"/>
      <c r="V1370" s="178"/>
      <c r="W1370" s="162" t="s">
        <v>1512</v>
      </c>
      <c r="X1370" s="162" t="s">
        <v>1568</v>
      </c>
      <c r="Y1370" s="162"/>
      <c r="Z1370" s="162"/>
      <c r="AA1370" s="39"/>
      <c r="AB1370" s="152" t="s">
        <v>3165</v>
      </c>
    </row>
    <row r="1371" spans="1:28" ht="21.75" customHeight="1" x14ac:dyDescent="0.25">
      <c r="A1371" s="37" t="s">
        <v>30</v>
      </c>
      <c r="B1371" s="37" t="s">
        <v>31</v>
      </c>
      <c r="C1371" s="39">
        <v>6243</v>
      </c>
      <c r="D1371" s="39" t="s">
        <v>52</v>
      </c>
      <c r="E1371" s="39" t="s">
        <v>1266</v>
      </c>
      <c r="F1371" s="128" t="s">
        <v>34</v>
      </c>
      <c r="G1371" s="39" t="s">
        <v>35</v>
      </c>
      <c r="H1371" s="39" t="str">
        <f t="shared" si="239"/>
        <v>6105AK124-6243-ECAL-0001</v>
      </c>
      <c r="I1371" s="39" t="str">
        <f t="shared" si="243"/>
        <v>Q24050972-03-6243-E-CAL-0001</v>
      </c>
      <c r="J1371" s="39"/>
      <c r="K1371" s="33" t="str">
        <f>VLOOKUP(C1371,'PPE WBS Codes'!$E$3:$F$79,2,0)</f>
        <v>220/33 kV Plant Main Substation</v>
      </c>
      <c r="L1371" s="39" t="s">
        <v>1563</v>
      </c>
      <c r="M1371" s="39" t="s">
        <v>1361</v>
      </c>
      <c r="N1371" s="33" t="str">
        <f t="shared" si="240"/>
        <v>220/33 kV Plant Main Substation - 33kV Interconnect Cables between PM Substation and Main Cons Switch Yrd - Cable and Conductor Sizing (incl Volt Drop Calcs)</v>
      </c>
      <c r="O1371" s="134"/>
      <c r="P1371" s="134"/>
      <c r="Q1371" s="33" t="str">
        <f>IFERROR(VLOOKUP(PPE_PH1_CDDL[[#This Row],[RDMC Document Number]],[3]Docs!$B:$F,4,0),"No Placeholder Yet")</f>
        <v>RES - Reserved Placeholder</v>
      </c>
      <c r="R1371" s="33" t="str">
        <f>IFERROR(VLOOKUP(PPE_PH1_CDDL[[#This Row],[RDMC Document Number]],[3]Docs!$B:$F,5,0),"No Placeholder Yet")</f>
        <v>Pending</v>
      </c>
      <c r="S1371" s="137">
        <f t="shared" si="249"/>
        <v>0</v>
      </c>
      <c r="T1371" s="39" t="s">
        <v>1119</v>
      </c>
      <c r="U1371" s="39"/>
      <c r="V1371" s="178"/>
      <c r="W1371" s="39" t="s">
        <v>1510</v>
      </c>
      <c r="X1371" s="39" t="s">
        <v>1564</v>
      </c>
      <c r="Y1371" s="39"/>
      <c r="Z1371" s="39"/>
      <c r="AA1371" s="39"/>
      <c r="AB1371" s="152" t="s">
        <v>3165</v>
      </c>
    </row>
    <row r="1372" spans="1:28" ht="21.75" customHeight="1" x14ac:dyDescent="0.25">
      <c r="A1372" s="37" t="s">
        <v>30</v>
      </c>
      <c r="B1372" s="37" t="s">
        <v>31</v>
      </c>
      <c r="C1372" s="39">
        <v>6243</v>
      </c>
      <c r="D1372" s="39" t="s">
        <v>52</v>
      </c>
      <c r="E1372" s="162" t="s">
        <v>1266</v>
      </c>
      <c r="F1372" s="174" t="s">
        <v>46</v>
      </c>
      <c r="G1372" s="162" t="s">
        <v>35</v>
      </c>
      <c r="H1372" s="39" t="str">
        <f t="shared" si="239"/>
        <v>6105AK124-6243-ECAL-0002</v>
      </c>
      <c r="I1372" s="39" t="str">
        <f t="shared" si="243"/>
        <v>Q24050972-03-6243-E-CAL-0002</v>
      </c>
      <c r="J1372" s="162"/>
      <c r="K1372" s="33" t="str">
        <f>VLOOKUP(C1372,'PPE WBS Codes'!$E$3:$F$79,2,0)</f>
        <v>220/33 kV Plant Main Substation</v>
      </c>
      <c r="L1372" s="162" t="s">
        <v>1567</v>
      </c>
      <c r="M1372" s="162" t="s">
        <v>1360</v>
      </c>
      <c r="N1372" s="33" t="str">
        <f t="shared" si="240"/>
        <v>220/33 kV Plant Main Substation - Terrace, Roads and Access-ways for Plant Main Substation - Conductor Sag and Tension Plan</v>
      </c>
      <c r="O1372" s="175"/>
      <c r="P1372" s="175"/>
      <c r="Q1372" s="33" t="str">
        <f>IFERROR(VLOOKUP(PPE_PH1_CDDL[[#This Row],[RDMC Document Number]],[3]Docs!$B:$F,4,0),"No Placeholder Yet")</f>
        <v>RES - Reserved Placeholder</v>
      </c>
      <c r="R1372" s="33" t="str">
        <f>IFERROR(VLOOKUP(PPE_PH1_CDDL[[#This Row],[RDMC Document Number]],[3]Docs!$B:$F,5,0),"No Placeholder Yet")</f>
        <v>Pending</v>
      </c>
      <c r="S1372" s="137">
        <f t="shared" si="249"/>
        <v>0</v>
      </c>
      <c r="T1372" s="162" t="s">
        <v>1119</v>
      </c>
      <c r="U1372" s="162"/>
      <c r="V1372" s="178"/>
      <c r="W1372" s="162" t="s">
        <v>1515</v>
      </c>
      <c r="X1372" s="162" t="s">
        <v>1568</v>
      </c>
      <c r="Y1372" s="162"/>
      <c r="Z1372" s="162"/>
      <c r="AA1372" s="39"/>
      <c r="AB1372" s="152" t="s">
        <v>3165</v>
      </c>
    </row>
    <row r="1373" spans="1:28" ht="21.75" customHeight="1" x14ac:dyDescent="0.25">
      <c r="A1373" s="37" t="s">
        <v>30</v>
      </c>
      <c r="B1373" s="37" t="s">
        <v>31</v>
      </c>
      <c r="C1373" s="39">
        <v>6243</v>
      </c>
      <c r="D1373" s="39" t="s">
        <v>52</v>
      </c>
      <c r="E1373" s="39" t="s">
        <v>1365</v>
      </c>
      <c r="F1373" s="128" t="s">
        <v>34</v>
      </c>
      <c r="G1373" s="39" t="s">
        <v>35</v>
      </c>
      <c r="H1373" s="39" t="str">
        <f t="shared" si="239"/>
        <v>6105AK124-6243-EDIA-0001</v>
      </c>
      <c r="I1373" s="39" t="str">
        <f t="shared" si="243"/>
        <v>Q24050972-03-6243-E-DIA-0001</v>
      </c>
      <c r="J1373" s="39"/>
      <c r="K1373" s="33" t="str">
        <f>VLOOKUP(C1373,'PPE WBS Codes'!$E$3:$F$79,2,0)</f>
        <v>220/33 kV Plant Main Substation</v>
      </c>
      <c r="L1373" s="39" t="s">
        <v>1563</v>
      </c>
      <c r="M1373" s="39" t="s">
        <v>1366</v>
      </c>
      <c r="N1373" s="33" t="str">
        <f t="shared" si="240"/>
        <v>220/33 kV Plant Main Substation - 33kV Interconnect Cables between PM Substation and Main Cons Switch Yrd - Cable Block Diagrams and Schedules</v>
      </c>
      <c r="O1373" s="134"/>
      <c r="P1373" s="134"/>
      <c r="Q1373" s="33" t="str">
        <f>IFERROR(VLOOKUP(PPE_PH1_CDDL[[#This Row],[RDMC Document Number]],[3]Docs!$B:$F,4,0),"No Placeholder Yet")</f>
        <v>RES - Reserved Placeholder</v>
      </c>
      <c r="R1373" s="33" t="str">
        <f>IFERROR(VLOOKUP(PPE_PH1_CDDL[[#This Row],[RDMC Document Number]],[3]Docs!$B:$F,5,0),"No Placeholder Yet")</f>
        <v>Pending</v>
      </c>
      <c r="S1373" s="137">
        <f t="shared" ref="S1373:S1375" si="250">IF(AND(O1373&lt;&gt;"",P1373&lt;&gt;"",R1373="Approved"),100%,
 IF(AND(O1373&lt;&gt;"",P1373&lt;&gt;""),66.67%,
 IF(O1373&lt;&gt;"",33.33%,
 0)))</f>
        <v>0</v>
      </c>
      <c r="T1373" s="162" t="s">
        <v>1119</v>
      </c>
      <c r="U1373" s="39"/>
      <c r="V1373" s="178"/>
      <c r="W1373" s="39" t="s">
        <v>1510</v>
      </c>
      <c r="X1373" s="39" t="s">
        <v>1572</v>
      </c>
      <c r="Y1373" s="39"/>
      <c r="Z1373" s="39"/>
      <c r="AA1373" s="39"/>
      <c r="AB1373" s="152" t="s">
        <v>3165</v>
      </c>
    </row>
    <row r="1374" spans="1:28" ht="21.75" customHeight="1" x14ac:dyDescent="0.25">
      <c r="A1374" s="37" t="s">
        <v>30</v>
      </c>
      <c r="B1374" s="37" t="s">
        <v>31</v>
      </c>
      <c r="C1374" s="39">
        <v>6243</v>
      </c>
      <c r="D1374" s="39" t="s">
        <v>52</v>
      </c>
      <c r="E1374" s="39" t="s">
        <v>1365</v>
      </c>
      <c r="F1374" s="128" t="s">
        <v>46</v>
      </c>
      <c r="G1374" s="39" t="s">
        <v>35</v>
      </c>
      <c r="H1374" s="39" t="str">
        <f t="shared" si="239"/>
        <v>6105AK124-6243-EDIA-0002</v>
      </c>
      <c r="I1374" s="39" t="str">
        <f t="shared" si="243"/>
        <v>Q24050972-03-6243-E-DIA-0002</v>
      </c>
      <c r="J1374" s="39"/>
      <c r="K1374" s="33" t="str">
        <f>VLOOKUP(C1374,'PPE WBS Codes'!$E$3:$F$79,2,0)</f>
        <v>220/33 kV Plant Main Substation</v>
      </c>
      <c r="L1374" s="39" t="s">
        <v>1563</v>
      </c>
      <c r="M1374" s="39" t="s">
        <v>1367</v>
      </c>
      <c r="N1374" s="33" t="str">
        <f t="shared" si="240"/>
        <v>220/33 kV Plant Main Substation - 33kV Interconnect Cables between PM Substation and Main Cons Switch Yrd - Electrical Circuit Diagrams (Schematics)</v>
      </c>
      <c r="O1374" s="134"/>
      <c r="P1374" s="134"/>
      <c r="Q1374" s="33" t="str">
        <f>IFERROR(VLOOKUP(PPE_PH1_CDDL[[#This Row],[RDMC Document Number]],[3]Docs!$B:$F,4,0),"No Placeholder Yet")</f>
        <v>RES - Reserved Placeholder</v>
      </c>
      <c r="R1374" s="33" t="str">
        <f>IFERROR(VLOOKUP(PPE_PH1_CDDL[[#This Row],[RDMC Document Number]],[3]Docs!$B:$F,5,0),"No Placeholder Yet")</f>
        <v>Pending</v>
      </c>
      <c r="S1374" s="137">
        <f t="shared" si="250"/>
        <v>0</v>
      </c>
      <c r="T1374" s="162" t="s">
        <v>1119</v>
      </c>
      <c r="U1374" s="39"/>
      <c r="V1374" s="178"/>
      <c r="W1374" s="39" t="s">
        <v>1510</v>
      </c>
      <c r="X1374" s="39" t="s">
        <v>1569</v>
      </c>
      <c r="Y1374" s="39"/>
      <c r="Z1374" s="39"/>
      <c r="AA1374" s="39"/>
      <c r="AB1374" s="152" t="s">
        <v>3165</v>
      </c>
    </row>
    <row r="1375" spans="1:28" ht="21.75" customHeight="1" x14ac:dyDescent="0.25">
      <c r="A1375" s="37" t="s">
        <v>30</v>
      </c>
      <c r="B1375" s="37" t="s">
        <v>31</v>
      </c>
      <c r="C1375" s="39">
        <v>6243</v>
      </c>
      <c r="D1375" s="39" t="s">
        <v>52</v>
      </c>
      <c r="E1375" s="39" t="s">
        <v>1365</v>
      </c>
      <c r="F1375" s="174" t="s">
        <v>48</v>
      </c>
      <c r="G1375" s="162" t="s">
        <v>35</v>
      </c>
      <c r="H1375" s="39" t="str">
        <f t="shared" si="239"/>
        <v>6105AK124-6243-EDIA-0003</v>
      </c>
      <c r="I1375" s="39" t="str">
        <f t="shared" si="243"/>
        <v>Q24050972-03-6243-E-DIA-0003</v>
      </c>
      <c r="J1375" s="162"/>
      <c r="K1375" s="33" t="str">
        <f>VLOOKUP(C1375,'PPE WBS Codes'!$E$3:$F$79,2,0)</f>
        <v>220/33 kV Plant Main Substation</v>
      </c>
      <c r="L1375" s="162" t="s">
        <v>1563</v>
      </c>
      <c r="M1375" s="162" t="s">
        <v>1485</v>
      </c>
      <c r="N1375" s="33" t="str">
        <f t="shared" si="240"/>
        <v>220/33 kV Plant Main Substation - 33kV Interconnect Cables between PM Substation and Main Cons Switch Yrd - Protection Relay Design</v>
      </c>
      <c r="O1375" s="175"/>
      <c r="P1375" s="175"/>
      <c r="Q1375" s="33" t="str">
        <f>IFERROR(VLOOKUP(PPE_PH1_CDDL[[#This Row],[RDMC Document Number]],[3]Docs!$B:$F,4,0),"No Placeholder Yet")</f>
        <v>RES - Reserved Placeholder</v>
      </c>
      <c r="R1375" s="33" t="str">
        <f>IFERROR(VLOOKUP(PPE_PH1_CDDL[[#This Row],[RDMC Document Number]],[3]Docs!$B:$F,5,0),"No Placeholder Yet")</f>
        <v>Pending</v>
      </c>
      <c r="S1375" s="137">
        <f t="shared" si="250"/>
        <v>0</v>
      </c>
      <c r="T1375" s="162" t="s">
        <v>1119</v>
      </c>
      <c r="U1375" s="162"/>
      <c r="V1375" s="178"/>
      <c r="W1375" s="39" t="s">
        <v>1510</v>
      </c>
      <c r="X1375" s="162" t="s">
        <v>1569</v>
      </c>
      <c r="Y1375" s="162"/>
      <c r="Z1375" s="162"/>
      <c r="AA1375" s="39"/>
      <c r="AB1375" s="152" t="s">
        <v>3165</v>
      </c>
    </row>
    <row r="1376" spans="1:28" ht="21.75" customHeight="1" x14ac:dyDescent="0.25">
      <c r="A1376" s="37" t="s">
        <v>30</v>
      </c>
      <c r="B1376" s="37" t="s">
        <v>31</v>
      </c>
      <c r="C1376" s="39">
        <v>6243</v>
      </c>
      <c r="D1376" s="39" t="s">
        <v>52</v>
      </c>
      <c r="E1376" s="162" t="s">
        <v>1328</v>
      </c>
      <c r="F1376" s="174" t="s">
        <v>34</v>
      </c>
      <c r="G1376" s="162" t="s">
        <v>35</v>
      </c>
      <c r="H1376" s="39" t="str">
        <f t="shared" si="239"/>
        <v>6105AK124-6243-EMDL-0001</v>
      </c>
      <c r="I1376" s="39" t="str">
        <f t="shared" si="243"/>
        <v>Q24050972-03-6243-E-MDL-0001</v>
      </c>
      <c r="J1376" s="162"/>
      <c r="K1376" s="33" t="str">
        <f>VLOOKUP(C1376,'PPE WBS Codes'!$E$3:$F$79,2,0)</f>
        <v>220/33 kV Plant Main Substation</v>
      </c>
      <c r="L1376" s="162" t="s">
        <v>1563</v>
      </c>
      <c r="M1376" s="162" t="s">
        <v>1509</v>
      </c>
      <c r="N1376" s="33" t="str">
        <f t="shared" si="240"/>
        <v>220/33 kV Plant Main Substation - 33kV Interconnect Cables between PM Substation and Main Cons Switch Yrd - ETAP Network Model</v>
      </c>
      <c r="O1376" s="175"/>
      <c r="P1376" s="175"/>
      <c r="Q1376" s="33" t="str">
        <f>IFERROR(VLOOKUP(PPE_PH1_CDDL[[#This Row],[RDMC Document Number]],[3]Docs!$B:$F,4,0),"No Placeholder Yet")</f>
        <v>RES - Reserved Placeholder</v>
      </c>
      <c r="R1376" s="33" t="str">
        <f>IFERROR(VLOOKUP(PPE_PH1_CDDL[[#This Row],[RDMC Document Number]],[3]Docs!$B:$F,5,0),"No Placeholder Yet")</f>
        <v>Pending</v>
      </c>
      <c r="S1376" s="137">
        <f t="shared" ref="S1376" si="251">IF(AND(O1376&lt;&gt;"",P1376&lt;&gt;"",R1376="Approved"),100%,
 IF(AND(O1376&lt;&gt;"",P1376&lt;&gt;""),66.67%,
 IF(O1376&lt;&gt;"",33.33%,
 0)))</f>
        <v>0</v>
      </c>
      <c r="T1376" s="162" t="s">
        <v>1119</v>
      </c>
      <c r="U1376" s="162"/>
      <c r="V1376" s="178"/>
      <c r="W1376" s="162" t="s">
        <v>1510</v>
      </c>
      <c r="X1376" s="162" t="s">
        <v>1569</v>
      </c>
      <c r="Y1376" s="162"/>
      <c r="Z1376" s="162"/>
      <c r="AA1376" s="39"/>
      <c r="AB1376" s="152" t="s">
        <v>3165</v>
      </c>
    </row>
    <row r="1377" spans="1:28" ht="21.75" customHeight="1" x14ac:dyDescent="0.25">
      <c r="A1377" s="37" t="s">
        <v>30</v>
      </c>
      <c r="B1377" s="37" t="s">
        <v>31</v>
      </c>
      <c r="C1377" s="39">
        <v>6243</v>
      </c>
      <c r="D1377" s="39" t="s">
        <v>52</v>
      </c>
      <c r="E1377" s="162" t="s">
        <v>1377</v>
      </c>
      <c r="F1377" s="174" t="s">
        <v>34</v>
      </c>
      <c r="G1377" s="162" t="s">
        <v>35</v>
      </c>
      <c r="H1377" s="39" t="str">
        <f t="shared" si="239"/>
        <v>6105AK124-6243-EQRA-0001</v>
      </c>
      <c r="I1377" s="39" t="str">
        <f t="shared" si="243"/>
        <v>Q24050972-03-6243-E-QRA-0001</v>
      </c>
      <c r="J1377" s="162"/>
      <c r="K1377" s="33" t="str">
        <f>VLOOKUP(C1377,'PPE WBS Codes'!$E$3:$F$79,2,0)</f>
        <v>220/33 kV Plant Main Substation</v>
      </c>
      <c r="L1377" s="162" t="s">
        <v>1563</v>
      </c>
      <c r="M1377" s="162" t="s">
        <v>1379</v>
      </c>
      <c r="N1377" s="33" t="str">
        <f t="shared" si="240"/>
        <v>220/33 kV Plant Main Substation - 33kV Interconnect Cables between PM Substation and Main Cons Switch Yrd - Risk Assessment: Electrical Hazards</v>
      </c>
      <c r="O1377" s="175"/>
      <c r="P1377" s="175"/>
      <c r="Q1377" s="33" t="str">
        <f>IFERROR(VLOOKUP(PPE_PH1_CDDL[[#This Row],[RDMC Document Number]],[3]Docs!$B:$F,4,0),"No Placeholder Yet")</f>
        <v>RES - Reserved Placeholder</v>
      </c>
      <c r="R1377" s="33" t="str">
        <f>IFERROR(VLOOKUP(PPE_PH1_CDDL[[#This Row],[RDMC Document Number]],[3]Docs!$B:$F,5,0),"No Placeholder Yet")</f>
        <v>Pending</v>
      </c>
      <c r="S1377" s="137">
        <f t="shared" ref="S1377:S1378" si="252">IF(AND(O1377&lt;&gt;"",P1377&lt;&gt;"",R1377="Approved"),100%,
 IF(AND(O1377&lt;&gt;"",P1377&lt;&gt;""),66.67%,
 IF(O1377&lt;&gt;"",33.33%,
 0)))</f>
        <v>0</v>
      </c>
      <c r="T1377" s="162" t="s">
        <v>1119</v>
      </c>
      <c r="U1377" s="162"/>
      <c r="V1377" s="178"/>
      <c r="W1377" s="162" t="s">
        <v>1510</v>
      </c>
      <c r="X1377" s="162" t="s">
        <v>1569</v>
      </c>
      <c r="Y1377" s="162"/>
      <c r="Z1377" s="162"/>
      <c r="AA1377" s="39"/>
      <c r="AB1377" s="152" t="s">
        <v>3165</v>
      </c>
    </row>
    <row r="1378" spans="1:28" ht="21.75" customHeight="1" x14ac:dyDescent="0.25">
      <c r="A1378" s="37" t="s">
        <v>30</v>
      </c>
      <c r="B1378" s="37" t="s">
        <v>31</v>
      </c>
      <c r="C1378" s="39">
        <v>6243</v>
      </c>
      <c r="D1378" s="39" t="s">
        <v>52</v>
      </c>
      <c r="E1378" s="39" t="s">
        <v>662</v>
      </c>
      <c r="F1378" s="174" t="s">
        <v>50</v>
      </c>
      <c r="G1378" s="162" t="s">
        <v>35</v>
      </c>
      <c r="H1378" s="39" t="str">
        <f t="shared" si="239"/>
        <v>6105AK124-6243-ESLD-0004</v>
      </c>
      <c r="I1378" s="39" t="str">
        <f t="shared" si="243"/>
        <v>Q24050972-03-6243-E-SLD-0004</v>
      </c>
      <c r="J1378" s="162"/>
      <c r="K1378" s="33" t="str">
        <f>VLOOKUP(C1378,'PPE WBS Codes'!$E$3:$F$79,2,0)</f>
        <v>220/33 kV Plant Main Substation</v>
      </c>
      <c r="L1378" s="162" t="s">
        <v>1563</v>
      </c>
      <c r="M1378" s="162" t="s">
        <v>1381</v>
      </c>
      <c r="N1378" s="33" t="str">
        <f t="shared" si="240"/>
        <v>220/33 kV Plant Main Substation - 33kV Interconnect Cables between PM Substation and Main Cons Switch Yrd - Electrical Single Line Diagram</v>
      </c>
      <c r="O1378" s="175"/>
      <c r="P1378" s="175"/>
      <c r="Q1378" s="33" t="str">
        <f>IFERROR(VLOOKUP(PPE_PH1_CDDL[[#This Row],[RDMC Document Number]],[3]Docs!$B:$F,4,0),"No Placeholder Yet")</f>
        <v>RES - Reserved Placeholder</v>
      </c>
      <c r="R1378" s="33" t="str">
        <f>IFERROR(VLOOKUP(PPE_PH1_CDDL[[#This Row],[RDMC Document Number]],[3]Docs!$B:$F,5,0),"No Placeholder Yet")</f>
        <v>Pending</v>
      </c>
      <c r="S1378" s="137">
        <f t="shared" si="252"/>
        <v>0</v>
      </c>
      <c r="T1378" s="162" t="s">
        <v>1119</v>
      </c>
      <c r="U1378" s="162"/>
      <c r="V1378" s="178"/>
      <c r="W1378" s="162" t="s">
        <v>1510</v>
      </c>
      <c r="X1378" s="162" t="s">
        <v>1573</v>
      </c>
      <c r="Y1378" s="162"/>
      <c r="Z1378" s="162"/>
      <c r="AA1378" s="39"/>
      <c r="AB1378" s="152" t="s">
        <v>3165</v>
      </c>
    </row>
    <row r="1379" spans="1:28" ht="21.75" customHeight="1" x14ac:dyDescent="0.25">
      <c r="A1379" s="37" t="s">
        <v>30</v>
      </c>
      <c r="B1379" s="37" t="s">
        <v>31</v>
      </c>
      <c r="C1379" s="39">
        <v>6243</v>
      </c>
      <c r="D1379" s="39" t="s">
        <v>52</v>
      </c>
      <c r="E1379" s="162" t="s">
        <v>1170</v>
      </c>
      <c r="F1379" s="174" t="s">
        <v>34</v>
      </c>
      <c r="G1379" s="162" t="s">
        <v>35</v>
      </c>
      <c r="H1379" s="39" t="str">
        <f t="shared" si="239"/>
        <v>6105AK124-6243-ESPC-0001</v>
      </c>
      <c r="I1379" s="39" t="str">
        <f t="shared" si="243"/>
        <v>Q24050972-03-6243-E-SPC-0001</v>
      </c>
      <c r="J1379" s="162"/>
      <c r="K1379" s="33" t="str">
        <f>VLOOKUP(C1379,'PPE WBS Codes'!$E$3:$F$79,2,0)</f>
        <v>220/33 kV Plant Main Substation</v>
      </c>
      <c r="L1379" s="162" t="s">
        <v>1563</v>
      </c>
      <c r="M1379" s="162" t="s">
        <v>1384</v>
      </c>
      <c r="N1379" s="33" t="str">
        <f t="shared" si="240"/>
        <v>220/33 kV Plant Main Substation - 33kV Interconnect Cables between PM Substation and Main Cons Switch Yrd - Cable Termination Specifications</v>
      </c>
      <c r="O1379" s="175"/>
      <c r="P1379" s="175"/>
      <c r="Q1379" s="33" t="str">
        <f>IFERROR(VLOOKUP(PPE_PH1_CDDL[[#This Row],[RDMC Document Number]],[3]Docs!$B:$F,4,0),"No Placeholder Yet")</f>
        <v>RES - Reserved Placeholder</v>
      </c>
      <c r="R1379" s="33" t="str">
        <f>IFERROR(VLOOKUP(PPE_PH1_CDDL[[#This Row],[RDMC Document Number]],[3]Docs!$B:$F,5,0),"No Placeholder Yet")</f>
        <v>Pending</v>
      </c>
      <c r="S1379" s="137">
        <f t="shared" ref="S1379" si="253">IF(AND(O1379&lt;&gt;"",P1379&lt;&gt;"",R1379="Approved"),100%,
 IF(AND(O1379&lt;&gt;"",P1379&lt;&gt;""),66.67%,
 IF(O1379&lt;&gt;"",33.33%,
 0)))</f>
        <v>0</v>
      </c>
      <c r="T1379" s="162" t="s">
        <v>1119</v>
      </c>
      <c r="U1379" s="162"/>
      <c r="V1379" s="178"/>
      <c r="W1379" s="162" t="s">
        <v>1510</v>
      </c>
      <c r="X1379" s="162" t="s">
        <v>1574</v>
      </c>
      <c r="Y1379" s="162"/>
      <c r="Z1379" s="162"/>
      <c r="AA1379" s="39"/>
      <c r="AB1379" s="152" t="s">
        <v>3165</v>
      </c>
    </row>
    <row r="1380" spans="1:28" ht="21.75" customHeight="1" x14ac:dyDescent="0.25">
      <c r="A1380" s="37" t="s">
        <v>30</v>
      </c>
      <c r="B1380" s="37" t="s">
        <v>31</v>
      </c>
      <c r="C1380" s="39">
        <v>6243</v>
      </c>
      <c r="D1380" s="39" t="s">
        <v>973</v>
      </c>
      <c r="E1380" s="39" t="s">
        <v>1365</v>
      </c>
      <c r="F1380" s="128" t="s">
        <v>34</v>
      </c>
      <c r="G1380" s="39" t="s">
        <v>35</v>
      </c>
      <c r="H1380" s="39" t="str">
        <f t="shared" si="239"/>
        <v>6105AK124-6243-FDIA-0001</v>
      </c>
      <c r="I1380" s="39" t="str">
        <f t="shared" si="243"/>
        <v>Q24050972-03-6243-F-DIA-0001</v>
      </c>
      <c r="J1380" s="39"/>
      <c r="K1380" s="33" t="str">
        <f>VLOOKUP(C1380,'PPE WBS Codes'!$E$3:$F$79,2,0)</f>
        <v>220/33 kV Plant Main Substation</v>
      </c>
      <c r="L1380" s="39" t="s">
        <v>1563</v>
      </c>
      <c r="M1380" s="39" t="s">
        <v>1392</v>
      </c>
      <c r="N1380" s="33" t="str">
        <f t="shared" si="240"/>
        <v>220/33 kV Plant Main Substation - 33kV Interconnect Cables between PM Substation and Main Cons Switch Yrd - Control Network Architecture Design</v>
      </c>
      <c r="O1380" s="134"/>
      <c r="P1380" s="134"/>
      <c r="Q1380" s="33" t="str">
        <f>IFERROR(VLOOKUP(PPE_PH1_CDDL[[#This Row],[RDMC Document Number]],[3]Docs!$B:$F,4,0),"No Placeholder Yet")</f>
        <v>RES - Reserved Placeholder</v>
      </c>
      <c r="R1380" s="33" t="str">
        <f>IFERROR(VLOOKUP(PPE_PH1_CDDL[[#This Row],[RDMC Document Number]],[3]Docs!$B:$F,5,0),"No Placeholder Yet")</f>
        <v>Pending</v>
      </c>
      <c r="S1380" s="137">
        <f t="shared" ref="S1380:S1381" si="254">IF(AND(O1380&lt;&gt;"",P1380&lt;&gt;"",R1380="Approved"),100%,
 IF(AND(O1380&lt;&gt;"",P1380&lt;&gt;""),66.67%,
 IF(O1380&lt;&gt;"",33.33%,
 0)))</f>
        <v>0</v>
      </c>
      <c r="T1380" s="162" t="s">
        <v>1119</v>
      </c>
      <c r="U1380" s="39"/>
      <c r="V1380" s="178"/>
      <c r="W1380" s="162" t="s">
        <v>1510</v>
      </c>
      <c r="X1380" s="39" t="s">
        <v>1575</v>
      </c>
      <c r="Y1380" s="39"/>
      <c r="Z1380" s="39"/>
      <c r="AA1380" s="39"/>
      <c r="AB1380" s="152" t="s">
        <v>3165</v>
      </c>
    </row>
    <row r="1381" spans="1:28" ht="21.75" customHeight="1" x14ac:dyDescent="0.25">
      <c r="A1381" s="37" t="s">
        <v>30</v>
      </c>
      <c r="B1381" s="37" t="s">
        <v>31</v>
      </c>
      <c r="C1381" s="39">
        <v>6243</v>
      </c>
      <c r="D1381" s="39" t="s">
        <v>973</v>
      </c>
      <c r="E1381" s="162" t="s">
        <v>1365</v>
      </c>
      <c r="F1381" s="174" t="s">
        <v>46</v>
      </c>
      <c r="G1381" s="162" t="s">
        <v>35</v>
      </c>
      <c r="H1381" s="39" t="str">
        <f t="shared" si="239"/>
        <v>6105AK124-6243-FDIA-0002</v>
      </c>
      <c r="I1381" s="39" t="str">
        <f t="shared" si="243"/>
        <v>Q24050972-03-6243-F-DIA-0002</v>
      </c>
      <c r="J1381" s="162"/>
      <c r="K1381" s="33" t="str">
        <f>VLOOKUP(C1381,'PPE WBS Codes'!$E$3:$F$79,2,0)</f>
        <v>220/33 kV Plant Main Substation</v>
      </c>
      <c r="L1381" s="162" t="s">
        <v>1563</v>
      </c>
      <c r="M1381" s="162" t="s">
        <v>1394</v>
      </c>
      <c r="N1381" s="33" t="str">
        <f t="shared" si="240"/>
        <v>220/33 kV Plant Main Substation - 33kV Interconnect Cables between PM Substation and Main Cons Switch Yrd - Control Network Communication Design</v>
      </c>
      <c r="O1381" s="175"/>
      <c r="P1381" s="175"/>
      <c r="Q1381" s="33" t="str">
        <f>IFERROR(VLOOKUP(PPE_PH1_CDDL[[#This Row],[RDMC Document Number]],[3]Docs!$B:$F,4,0),"No Placeholder Yet")</f>
        <v>RES - Reserved Placeholder</v>
      </c>
      <c r="R1381" s="33" t="str">
        <f>IFERROR(VLOOKUP(PPE_PH1_CDDL[[#This Row],[RDMC Document Number]],[3]Docs!$B:$F,5,0),"No Placeholder Yet")</f>
        <v>Pending</v>
      </c>
      <c r="S1381" s="137">
        <f t="shared" si="254"/>
        <v>0</v>
      </c>
      <c r="T1381" s="162" t="s">
        <v>1119</v>
      </c>
      <c r="U1381" s="162"/>
      <c r="V1381" s="178"/>
      <c r="W1381" s="162" t="s">
        <v>1510</v>
      </c>
      <c r="X1381" s="162" t="s">
        <v>1576</v>
      </c>
      <c r="Y1381" s="162"/>
      <c r="Z1381" s="162"/>
      <c r="AA1381" s="39"/>
      <c r="AB1381" s="152" t="s">
        <v>3165</v>
      </c>
    </row>
    <row r="1382" spans="1:28" ht="21.75" customHeight="1" x14ac:dyDescent="0.25">
      <c r="A1382" s="37" t="s">
        <v>30</v>
      </c>
      <c r="B1382" s="37" t="s">
        <v>31</v>
      </c>
      <c r="C1382" s="39">
        <v>6243</v>
      </c>
      <c r="D1382" s="162" t="s">
        <v>712</v>
      </c>
      <c r="E1382" s="162" t="s">
        <v>1365</v>
      </c>
      <c r="F1382" s="174" t="s">
        <v>34</v>
      </c>
      <c r="G1382" s="162" t="s">
        <v>35</v>
      </c>
      <c r="H1382" s="39" t="str">
        <f t="shared" si="239"/>
        <v>6105AK124-6243-IDIA-0001</v>
      </c>
      <c r="I1382" s="39" t="str">
        <f t="shared" si="243"/>
        <v>Q24050972-03-6243-I-DIA-0001</v>
      </c>
      <c r="J1382" s="162"/>
      <c r="K1382" s="33" t="str">
        <f>VLOOKUP(C1382,'PPE WBS Codes'!$E$3:$F$79,2,0)</f>
        <v>220/33 kV Plant Main Substation</v>
      </c>
      <c r="L1382" s="162" t="s">
        <v>1565</v>
      </c>
      <c r="M1382" s="162" t="s">
        <v>1408</v>
      </c>
      <c r="N1382" s="33" t="str">
        <f t="shared" si="240"/>
        <v>220/33 kV Plant Main Substation - Perimeter Fencing for Plant Main Substation - Closed Circuit Television (CCTV) Design</v>
      </c>
      <c r="O1382" s="175"/>
      <c r="P1382" s="175"/>
      <c r="Q1382" s="33" t="str">
        <f>IFERROR(VLOOKUP(PPE_PH1_CDDL[[#This Row],[RDMC Document Number]],[3]Docs!$B:$F,4,0),"No Placeholder Yet")</f>
        <v>RES - Reserved Placeholder</v>
      </c>
      <c r="R1382" s="33" t="str">
        <f>IFERROR(VLOOKUP(PPE_PH1_CDDL[[#This Row],[RDMC Document Number]],[3]Docs!$B:$F,5,0),"No Placeholder Yet")</f>
        <v>Pending</v>
      </c>
      <c r="S1382" s="137">
        <f t="shared" ref="S1382:S1383" si="255">IF(AND(O1382&lt;&gt;"",P1382&lt;&gt;"",R1382="Approved"),100%,
 IF(AND(O1382&lt;&gt;"",P1382&lt;&gt;""),66.67%,
 IF(O1382&lt;&gt;"",33.33%,
 0)))</f>
        <v>0</v>
      </c>
      <c r="T1382" s="162" t="s">
        <v>1119</v>
      </c>
      <c r="U1382" s="162"/>
      <c r="V1382" s="178"/>
      <c r="W1382" s="162" t="s">
        <v>1512</v>
      </c>
      <c r="X1382" s="162" t="s">
        <v>1568</v>
      </c>
      <c r="Y1382" s="162"/>
      <c r="Z1382" s="162"/>
      <c r="AA1382" s="39"/>
      <c r="AB1382" s="152" t="s">
        <v>3165</v>
      </c>
    </row>
    <row r="1383" spans="1:28" ht="21.75" customHeight="1" x14ac:dyDescent="0.25">
      <c r="A1383" s="39" t="s">
        <v>30</v>
      </c>
      <c r="B1383" s="39" t="s">
        <v>31</v>
      </c>
      <c r="C1383" s="39">
        <v>6243</v>
      </c>
      <c r="D1383" s="39" t="s">
        <v>268</v>
      </c>
      <c r="E1383" s="162" t="s">
        <v>43</v>
      </c>
      <c r="F1383" s="174" t="s">
        <v>34</v>
      </c>
      <c r="G1383" s="162" t="s">
        <v>35</v>
      </c>
      <c r="H1383" s="39" t="str">
        <f t="shared" si="239"/>
        <v>6105AK124-6243-MPRC-0001</v>
      </c>
      <c r="I1383" s="39" t="str">
        <f t="shared" si="243"/>
        <v>Q24050972-03-6243-M-PRC-0001</v>
      </c>
      <c r="J1383" s="162"/>
      <c r="K1383" s="33" t="str">
        <f>VLOOKUP(C1383,'PPE WBS Codes'!$E$3:$F$79,2,0)</f>
        <v>220/33 kV Plant Main Substation</v>
      </c>
      <c r="L1383" s="162" t="s">
        <v>1567</v>
      </c>
      <c r="M1383" s="162" t="s">
        <v>1431</v>
      </c>
      <c r="N1383" s="33" t="str">
        <f t="shared" si="240"/>
        <v>220/33 kV Plant Main Substation - Terrace, Roads and Access-ways for Plant Main Substation - Rigging Study and Lifting Equipment Design</v>
      </c>
      <c r="O1383" s="175"/>
      <c r="P1383" s="175"/>
      <c r="Q1383" s="33" t="str">
        <f>IFERROR(VLOOKUP(PPE_PH1_CDDL[[#This Row],[RDMC Document Number]],[3]Docs!$B:$F,4,0),"No Placeholder Yet")</f>
        <v>RES - Reserved Placeholder</v>
      </c>
      <c r="R1383" s="33" t="str">
        <f>IFERROR(VLOOKUP(PPE_PH1_CDDL[[#This Row],[RDMC Document Number]],[3]Docs!$B:$F,5,0),"No Placeholder Yet")</f>
        <v>Pending</v>
      </c>
      <c r="S1383" s="137">
        <f t="shared" si="255"/>
        <v>0</v>
      </c>
      <c r="T1383" s="162" t="s">
        <v>1119</v>
      </c>
      <c r="U1383" s="162"/>
      <c r="V1383" s="178"/>
      <c r="W1383" s="162" t="s">
        <v>1515</v>
      </c>
      <c r="X1383" s="162" t="s">
        <v>1568</v>
      </c>
      <c r="Y1383" s="162"/>
      <c r="Z1383" s="162"/>
      <c r="AA1383" s="39"/>
      <c r="AB1383" s="152" t="s">
        <v>3165</v>
      </c>
    </row>
    <row r="1384" spans="1:28" ht="21.75" customHeight="1" x14ac:dyDescent="0.25">
      <c r="A1384" s="39" t="s">
        <v>30</v>
      </c>
      <c r="B1384" s="39" t="s">
        <v>31</v>
      </c>
      <c r="C1384" s="39">
        <v>6243</v>
      </c>
      <c r="D1384" s="39" t="s">
        <v>1453</v>
      </c>
      <c r="E1384" s="39" t="s">
        <v>638</v>
      </c>
      <c r="F1384" s="128" t="s">
        <v>34</v>
      </c>
      <c r="G1384" s="39" t="s">
        <v>35</v>
      </c>
      <c r="H1384" s="39" t="str">
        <f t="shared" si="239"/>
        <v>6105AK124-6243-TRPT-0001</v>
      </c>
      <c r="I1384" s="39" t="str">
        <f t="shared" si="243"/>
        <v>Q24050972-03-6243-T-RPT-0001</v>
      </c>
      <c r="J1384" s="39"/>
      <c r="K1384" s="33" t="str">
        <f>VLOOKUP(C1384,'PPE WBS Codes'!$E$3:$F$79,2,0)</f>
        <v>220/33 kV Plant Main Substation</v>
      </c>
      <c r="L1384" s="39" t="s">
        <v>1567</v>
      </c>
      <c r="M1384" s="39" t="s">
        <v>1454</v>
      </c>
      <c r="N1384" s="33" t="str">
        <f t="shared" si="240"/>
        <v>220/33 kV Plant Main Substation - Terrace, Roads and Access-ways for Plant Main Substation - Site Surveying &amp; Geotechnical Report</v>
      </c>
      <c r="O1384" s="134"/>
      <c r="P1384" s="134"/>
      <c r="Q1384" s="33" t="str">
        <f>IFERROR(VLOOKUP(PPE_PH1_CDDL[[#This Row],[RDMC Document Number]],[3]Docs!$B:$F,4,0),"No Placeholder Yet")</f>
        <v>RES - Reserved Placeholder</v>
      </c>
      <c r="R1384" s="33" t="str">
        <f>IFERROR(VLOOKUP(PPE_PH1_CDDL[[#This Row],[RDMC Document Number]],[3]Docs!$B:$F,5,0),"No Placeholder Yet")</f>
        <v>Pending</v>
      </c>
      <c r="S1384" s="137">
        <f t="shared" ref="S1384:S1385" si="256">IF(AND(O1384&lt;&gt;"",P1384&lt;&gt;"",R1384="Approved"),100%,
 IF(AND(O1384&lt;&gt;"",P1384&lt;&gt;""),66.67%,
 IF(O1384&lt;&gt;"",33.33%,
 0)))</f>
        <v>0</v>
      </c>
      <c r="T1384" s="162" t="s">
        <v>1119</v>
      </c>
      <c r="U1384" s="39"/>
      <c r="V1384" s="178"/>
      <c r="W1384" s="39" t="s">
        <v>1515</v>
      </c>
      <c r="X1384" s="39" t="s">
        <v>1568</v>
      </c>
      <c r="Y1384" s="39"/>
      <c r="Z1384" s="39"/>
      <c r="AA1384" s="39"/>
      <c r="AB1384" s="152" t="s">
        <v>3165</v>
      </c>
    </row>
    <row r="1385" spans="1:28" ht="21.75" customHeight="1" x14ac:dyDescent="0.25">
      <c r="A1385" s="39" t="s">
        <v>30</v>
      </c>
      <c r="B1385" s="39" t="s">
        <v>31</v>
      </c>
      <c r="C1385" s="39">
        <v>6243</v>
      </c>
      <c r="D1385" s="39" t="s">
        <v>1453</v>
      </c>
      <c r="E1385" s="39" t="s">
        <v>638</v>
      </c>
      <c r="F1385" s="174" t="s">
        <v>46</v>
      </c>
      <c r="G1385" s="162" t="s">
        <v>35</v>
      </c>
      <c r="H1385" s="39" t="str">
        <f t="shared" ref="H1385:H1448" si="257">A1385&amp;B1385&amp;"-"&amp;C1385&amp;"-"&amp;D1385&amp;E1385&amp;"-"&amp;F1385</f>
        <v>6105AK124-6243-TRPT-0002</v>
      </c>
      <c r="I1385" s="39" t="str">
        <f t="shared" si="243"/>
        <v>Q24050972-03-6243-T-RPT-0002</v>
      </c>
      <c r="J1385" s="162"/>
      <c r="K1385" s="33" t="str">
        <f>VLOOKUP(C1385,'PPE WBS Codes'!$E$3:$F$79,2,0)</f>
        <v>220/33 kV Plant Main Substation</v>
      </c>
      <c r="L1385" s="162" t="s">
        <v>1565</v>
      </c>
      <c r="M1385" s="162" t="s">
        <v>1454</v>
      </c>
      <c r="N1385" s="33" t="str">
        <f t="shared" si="240"/>
        <v>220/33 kV Plant Main Substation - Perimeter Fencing for Plant Main Substation - Site Surveying &amp; Geotechnical Report</v>
      </c>
      <c r="O1385" s="175"/>
      <c r="P1385" s="175"/>
      <c r="Q1385" s="33" t="str">
        <f>IFERROR(VLOOKUP(PPE_PH1_CDDL[[#This Row],[RDMC Document Number]],[3]Docs!$B:$F,4,0),"No Placeholder Yet")</f>
        <v>RES - Reserved Placeholder</v>
      </c>
      <c r="R1385" s="33" t="str">
        <f>IFERROR(VLOOKUP(PPE_PH1_CDDL[[#This Row],[RDMC Document Number]],[3]Docs!$B:$F,5,0),"No Placeholder Yet")</f>
        <v>Pending</v>
      </c>
      <c r="S1385" s="137">
        <f t="shared" si="256"/>
        <v>0</v>
      </c>
      <c r="T1385" s="162" t="s">
        <v>1119</v>
      </c>
      <c r="U1385" s="162"/>
      <c r="V1385" s="178"/>
      <c r="W1385" s="162" t="s">
        <v>1512</v>
      </c>
      <c r="X1385" s="162" t="s">
        <v>1568</v>
      </c>
      <c r="Y1385" s="162"/>
      <c r="Z1385" s="162"/>
      <c r="AA1385" s="39"/>
      <c r="AB1385" s="152" t="s">
        <v>3165</v>
      </c>
    </row>
    <row r="1386" spans="1:28" ht="21.75" customHeight="1" x14ac:dyDescent="0.25">
      <c r="A1386" s="39" t="s">
        <v>30</v>
      </c>
      <c r="B1386" s="39" t="s">
        <v>31</v>
      </c>
      <c r="C1386" s="39">
        <v>6243</v>
      </c>
      <c r="D1386" s="39" t="s">
        <v>1456</v>
      </c>
      <c r="E1386" s="39" t="s">
        <v>1457</v>
      </c>
      <c r="F1386" s="128" t="s">
        <v>34</v>
      </c>
      <c r="G1386" s="39" t="s">
        <v>35</v>
      </c>
      <c r="H1386" s="39" t="str">
        <f t="shared" si="257"/>
        <v>6105AK124-6243-WELE-0001</v>
      </c>
      <c r="I1386" s="39" t="str">
        <f t="shared" si="243"/>
        <v>Q24050972-03-6243-W-ELE-0001</v>
      </c>
      <c r="J1386" s="39"/>
      <c r="K1386" s="33" t="str">
        <f>VLOOKUP(C1386,'PPE WBS Codes'!$E$3:$F$79,2,0)</f>
        <v>220/33 kV Plant Main Substation</v>
      </c>
      <c r="L1386" s="39" t="s">
        <v>1563</v>
      </c>
      <c r="M1386" s="39" t="s">
        <v>1458</v>
      </c>
      <c r="N1386" s="33" t="str">
        <f t="shared" si="240"/>
        <v>220/33 kV Plant Main Substation - 33kV Interconnect Cables between PM Substation and Main Cons Switch Yrd - Bulk Earth Works Design and Report</v>
      </c>
      <c r="O1386" s="134"/>
      <c r="P1386" s="134"/>
      <c r="Q1386" s="33" t="str">
        <f>IFERROR(VLOOKUP(PPE_PH1_CDDL[[#This Row],[RDMC Document Number]],[3]Docs!$B:$F,4,0),"No Placeholder Yet")</f>
        <v>RES - Reserved Placeholder</v>
      </c>
      <c r="R1386" s="33" t="str">
        <f>IFERROR(VLOOKUP(PPE_PH1_CDDL[[#This Row],[RDMC Document Number]],[3]Docs!$B:$F,5,0),"No Placeholder Yet")</f>
        <v>Pending</v>
      </c>
      <c r="S1386" s="137">
        <f t="shared" ref="S1386:S1387" si="258">IF(AND(O1386&lt;&gt;"",P1386&lt;&gt;"",R1386="Approved"),100%,
 IF(AND(O1386&lt;&gt;"",P1386&lt;&gt;""),66.67%,
 IF(O1386&lt;&gt;"",33.33%,
 0)))</f>
        <v>0</v>
      </c>
      <c r="T1386" s="162" t="s">
        <v>1119</v>
      </c>
      <c r="U1386" s="39"/>
      <c r="V1386" s="178"/>
      <c r="W1386" s="39" t="s">
        <v>1510</v>
      </c>
      <c r="X1386" s="39" t="s">
        <v>1569</v>
      </c>
      <c r="Y1386" s="39"/>
      <c r="Z1386" s="39"/>
      <c r="AA1386" s="39"/>
      <c r="AB1386" s="152" t="s">
        <v>3165</v>
      </c>
    </row>
    <row r="1387" spans="1:28" ht="21.75" customHeight="1" x14ac:dyDescent="0.25">
      <c r="A1387" s="39" t="s">
        <v>30</v>
      </c>
      <c r="B1387" s="39" t="s">
        <v>31</v>
      </c>
      <c r="C1387" s="39">
        <v>6243</v>
      </c>
      <c r="D1387" s="39" t="s">
        <v>1456</v>
      </c>
      <c r="E1387" s="162" t="s">
        <v>1457</v>
      </c>
      <c r="F1387" s="174" t="s">
        <v>46</v>
      </c>
      <c r="G1387" s="162" t="s">
        <v>35</v>
      </c>
      <c r="H1387" s="39" t="str">
        <f t="shared" si="257"/>
        <v>6105AK124-6243-WELE-0002</v>
      </c>
      <c r="I1387" s="39" t="str">
        <f t="shared" si="243"/>
        <v>Q24050972-03-6243-W-ELE-0002</v>
      </c>
      <c r="J1387" s="162"/>
      <c r="K1387" s="33" t="str">
        <f>VLOOKUP(C1387,'PPE WBS Codes'!$E$3:$F$79,2,0)</f>
        <v>220/33 kV Plant Main Substation</v>
      </c>
      <c r="L1387" s="162" t="s">
        <v>1567</v>
      </c>
      <c r="M1387" s="162" t="s">
        <v>1458</v>
      </c>
      <c r="N1387" s="33" t="str">
        <f t="shared" ref="N1387:N1450" si="259">K1387&amp;" - "&amp;L1387&amp;" - "&amp;M1387</f>
        <v>220/33 kV Plant Main Substation - Terrace, Roads and Access-ways for Plant Main Substation - Bulk Earth Works Design and Report</v>
      </c>
      <c r="O1387" s="175"/>
      <c r="P1387" s="175"/>
      <c r="Q1387" s="33" t="str">
        <f>IFERROR(VLOOKUP(PPE_PH1_CDDL[[#This Row],[RDMC Document Number]],[3]Docs!$B:$F,4,0),"No Placeholder Yet")</f>
        <v>RES - Reserved Placeholder</v>
      </c>
      <c r="R1387" s="33" t="str">
        <f>IFERROR(VLOOKUP(PPE_PH1_CDDL[[#This Row],[RDMC Document Number]],[3]Docs!$B:$F,5,0),"No Placeholder Yet")</f>
        <v>Pending</v>
      </c>
      <c r="S1387" s="137">
        <f t="shared" si="258"/>
        <v>0</v>
      </c>
      <c r="T1387" s="162" t="s">
        <v>1119</v>
      </c>
      <c r="U1387" s="162"/>
      <c r="V1387" s="178"/>
      <c r="W1387" s="162" t="s">
        <v>1515</v>
      </c>
      <c r="X1387" s="162" t="s">
        <v>1571</v>
      </c>
      <c r="Y1387" s="162" t="s">
        <v>1571</v>
      </c>
      <c r="Z1387" s="162" t="s">
        <v>1571</v>
      </c>
      <c r="AA1387" s="39"/>
      <c r="AB1387" s="152" t="s">
        <v>3165</v>
      </c>
    </row>
    <row r="1388" spans="1:28" ht="21.75" customHeight="1" x14ac:dyDescent="0.25">
      <c r="A1388" s="39" t="s">
        <v>30</v>
      </c>
      <c r="B1388" s="39" t="s">
        <v>31</v>
      </c>
      <c r="C1388" s="39">
        <v>6243</v>
      </c>
      <c r="D1388" s="39" t="s">
        <v>1456</v>
      </c>
      <c r="E1388" s="162" t="s">
        <v>321</v>
      </c>
      <c r="F1388" s="174" t="s">
        <v>34</v>
      </c>
      <c r="G1388" s="162" t="s">
        <v>35</v>
      </c>
      <c r="H1388" s="39" t="str">
        <f t="shared" si="257"/>
        <v>6105AK124-6243-WLAY-0001</v>
      </c>
      <c r="I1388" s="39" t="str">
        <f t="shared" si="243"/>
        <v>Q24050972-03-6243-W-LAY-0001</v>
      </c>
      <c r="J1388" s="162"/>
      <c r="K1388" s="33" t="str">
        <f>VLOOKUP(C1388,'PPE WBS Codes'!$E$3:$F$79,2,0)</f>
        <v>220/33 kV Plant Main Substation</v>
      </c>
      <c r="L1388" s="162" t="s">
        <v>1567</v>
      </c>
      <c r="M1388" s="162" t="s">
        <v>1459</v>
      </c>
      <c r="N1388" s="33" t="str">
        <f t="shared" si="259"/>
        <v>220/33 kV Plant Main Substation - Terrace, Roads and Access-ways for Plant Main Substation - Drainage, Run-off and Impoundment Design</v>
      </c>
      <c r="O1388" s="175"/>
      <c r="P1388" s="175"/>
      <c r="Q1388" s="33" t="str">
        <f>IFERROR(VLOOKUP(PPE_PH1_CDDL[[#This Row],[RDMC Document Number]],[3]Docs!$B:$F,4,0),"No Placeholder Yet")</f>
        <v>RES - Reserved Placeholder</v>
      </c>
      <c r="R1388" s="33" t="str">
        <f>IFERROR(VLOOKUP(PPE_PH1_CDDL[[#This Row],[RDMC Document Number]],[3]Docs!$B:$F,5,0),"No Placeholder Yet")</f>
        <v>Pending</v>
      </c>
      <c r="S1388" s="137">
        <f t="shared" ref="S1388" si="260">IF(AND(O1388&lt;&gt;"",P1388&lt;&gt;"",R1388="Approved"),100%,
 IF(AND(O1388&lt;&gt;"",P1388&lt;&gt;""),66.67%,
 IF(O1388&lt;&gt;"",33.33%,
 0)))</f>
        <v>0</v>
      </c>
      <c r="T1388" s="162" t="s">
        <v>1119</v>
      </c>
      <c r="U1388" s="162"/>
      <c r="V1388" s="178"/>
      <c r="W1388" s="162" t="s">
        <v>1515</v>
      </c>
      <c r="X1388" s="162" t="s">
        <v>1571</v>
      </c>
      <c r="Y1388" s="162"/>
      <c r="Z1388" s="162"/>
      <c r="AA1388" s="39"/>
      <c r="AB1388" s="152" t="s">
        <v>3165</v>
      </c>
    </row>
    <row r="1389" spans="1:28" ht="21.75" customHeight="1" x14ac:dyDescent="0.25">
      <c r="A1389" s="39" t="s">
        <v>30</v>
      </c>
      <c r="B1389" s="39" t="s">
        <v>31</v>
      </c>
      <c r="C1389" s="39">
        <v>6243</v>
      </c>
      <c r="D1389" s="39" t="s">
        <v>1456</v>
      </c>
      <c r="E1389" s="39" t="s">
        <v>1460</v>
      </c>
      <c r="F1389" s="128" t="s">
        <v>34</v>
      </c>
      <c r="G1389" s="39" t="s">
        <v>35</v>
      </c>
      <c r="H1389" s="39" t="str">
        <f t="shared" si="257"/>
        <v>6105AK124-6243-WTRP-0001</v>
      </c>
      <c r="I1389" s="39" t="str">
        <f t="shared" si="243"/>
        <v>Q24050972-03-6243-W-TRP-0001</v>
      </c>
      <c r="J1389" s="39"/>
      <c r="K1389" s="33" t="str">
        <f>VLOOKUP(C1389,'PPE WBS Codes'!$E$3:$F$79,2,0)</f>
        <v>220/33 kV Plant Main Substation</v>
      </c>
      <c r="L1389" s="39" t="s">
        <v>1567</v>
      </c>
      <c r="M1389" s="39" t="s">
        <v>1461</v>
      </c>
      <c r="N1389" s="33" t="str">
        <f t="shared" si="259"/>
        <v>220/33 kV Plant Main Substation - Terrace, Roads and Access-ways for Plant Main Substation - Soil Classification and Nomination Deliverables</v>
      </c>
      <c r="O1389" s="134"/>
      <c r="P1389" s="134"/>
      <c r="Q1389" s="33" t="str">
        <f>IFERROR(VLOOKUP(PPE_PH1_CDDL[[#This Row],[RDMC Document Number]],[3]Docs!$B:$F,4,0),"No Placeholder Yet")</f>
        <v>RES - Reserved Placeholder</v>
      </c>
      <c r="R1389" s="33" t="str">
        <f>IFERROR(VLOOKUP(PPE_PH1_CDDL[[#This Row],[RDMC Document Number]],[3]Docs!$B:$F,5,0),"No Placeholder Yet")</f>
        <v>Pending</v>
      </c>
      <c r="S1389" s="137">
        <f t="shared" ref="S1389:S1391" si="261">IF(AND(O1389&lt;&gt;"",P1389&lt;&gt;"",R1389="Approved"),100%,
 IF(AND(O1389&lt;&gt;"",P1389&lt;&gt;""),66.67%,
 IF(O1389&lt;&gt;"",33.33%,
 0)))</f>
        <v>0</v>
      </c>
      <c r="T1389" s="162" t="s">
        <v>1119</v>
      </c>
      <c r="U1389" s="39"/>
      <c r="V1389" s="178"/>
      <c r="W1389" s="162" t="s">
        <v>1515</v>
      </c>
      <c r="X1389" s="162" t="s">
        <v>1571</v>
      </c>
      <c r="Y1389" s="39"/>
      <c r="Z1389" s="39"/>
      <c r="AA1389" s="39"/>
      <c r="AB1389" s="152" t="s">
        <v>3165</v>
      </c>
    </row>
    <row r="1390" spans="1:28" ht="21.75" customHeight="1" x14ac:dyDescent="0.25">
      <c r="A1390" s="39" t="s">
        <v>30</v>
      </c>
      <c r="B1390" s="39" t="s">
        <v>31</v>
      </c>
      <c r="C1390" s="39">
        <v>6243</v>
      </c>
      <c r="D1390" s="39" t="s">
        <v>1456</v>
      </c>
      <c r="E1390" s="162" t="s">
        <v>1460</v>
      </c>
      <c r="F1390" s="174" t="s">
        <v>46</v>
      </c>
      <c r="G1390" s="162" t="s">
        <v>35</v>
      </c>
      <c r="H1390" s="39" t="str">
        <f t="shared" si="257"/>
        <v>6105AK124-6243-WTRP-0002</v>
      </c>
      <c r="I1390" s="39" t="str">
        <f t="shared" si="243"/>
        <v>Q24050972-03-6243-W-TRP-0002</v>
      </c>
      <c r="J1390" s="162"/>
      <c r="K1390" s="33" t="str">
        <f>VLOOKUP(C1390,'PPE WBS Codes'!$E$3:$F$79,2,0)</f>
        <v>220/33 kV Plant Main Substation</v>
      </c>
      <c r="L1390" s="162" t="s">
        <v>1567</v>
      </c>
      <c r="M1390" s="162" t="s">
        <v>1462</v>
      </c>
      <c r="N1390" s="33" t="str">
        <f t="shared" si="259"/>
        <v>220/33 kV Plant Main Substation - Terrace, Roads and Access-ways for Plant Main Substation - Soil Resistivity Testing Report</v>
      </c>
      <c r="O1390" s="175"/>
      <c r="P1390" s="175"/>
      <c r="Q1390" s="33" t="str">
        <f>IFERROR(VLOOKUP(PPE_PH1_CDDL[[#This Row],[RDMC Document Number]],[3]Docs!$B:$F,4,0),"No Placeholder Yet")</f>
        <v>RES - Reserved Placeholder</v>
      </c>
      <c r="R1390" s="33" t="str">
        <f>IFERROR(VLOOKUP(PPE_PH1_CDDL[[#This Row],[RDMC Document Number]],[3]Docs!$B:$F,5,0),"No Placeholder Yet")</f>
        <v>Pending</v>
      </c>
      <c r="S1390" s="137">
        <f t="shared" si="261"/>
        <v>0</v>
      </c>
      <c r="T1390" s="162" t="s">
        <v>1119</v>
      </c>
      <c r="U1390" s="162"/>
      <c r="V1390" s="178"/>
      <c r="W1390" s="162" t="s">
        <v>1515</v>
      </c>
      <c r="X1390" s="162" t="s">
        <v>1571</v>
      </c>
      <c r="Y1390" s="162"/>
      <c r="Z1390" s="162"/>
      <c r="AA1390" s="39"/>
      <c r="AB1390" s="152" t="s">
        <v>3165</v>
      </c>
    </row>
    <row r="1391" spans="1:28" ht="21.75" customHeight="1" x14ac:dyDescent="0.25">
      <c r="A1391" s="37" t="s">
        <v>30</v>
      </c>
      <c r="B1391" s="37" t="s">
        <v>31</v>
      </c>
      <c r="C1391" s="39">
        <v>6251</v>
      </c>
      <c r="D1391" s="162" t="s">
        <v>32</v>
      </c>
      <c r="E1391" s="162" t="s">
        <v>73</v>
      </c>
      <c r="F1391" s="174" t="s">
        <v>34</v>
      </c>
      <c r="G1391" s="162" t="s">
        <v>35</v>
      </c>
      <c r="H1391" s="39" t="str">
        <f t="shared" si="257"/>
        <v>6105AK124-6251-BDBD-0001</v>
      </c>
      <c r="I1391" s="39" t="str">
        <f t="shared" si="243"/>
        <v>Q24050972-03-6251-B-DBD-0001</v>
      </c>
      <c r="J1391" s="162"/>
      <c r="K1391" s="33" t="str">
        <f>VLOOKUP(C1391,'PPE WBS Codes'!$E$3:$F$79,2,0)</f>
        <v>Load Bank</v>
      </c>
      <c r="L1391" s="162" t="s">
        <v>1577</v>
      </c>
      <c r="M1391" s="162" t="s">
        <v>1263</v>
      </c>
      <c r="N1391" s="33" t="str">
        <f t="shared" si="259"/>
        <v>Load Bank - Load Bank Project Package - Design Criteria / Basis of Design</v>
      </c>
      <c r="O1391" s="175"/>
      <c r="P1391" s="175"/>
      <c r="Q1391" s="33" t="str">
        <f>IFERROR(VLOOKUP(PPE_PH1_CDDL[[#This Row],[RDMC Document Number]],[3]Docs!$B:$F,4,0),"No Placeholder Yet")</f>
        <v>RES - Reserved Placeholder</v>
      </c>
      <c r="R1391" s="33" t="str">
        <f>IFERROR(VLOOKUP(PPE_PH1_CDDL[[#This Row],[RDMC Document Number]],[3]Docs!$B:$F,5,0),"No Placeholder Yet")</f>
        <v>Pending</v>
      </c>
      <c r="S1391" s="137">
        <f t="shared" si="261"/>
        <v>0</v>
      </c>
      <c r="T1391" s="162" t="s">
        <v>1119</v>
      </c>
      <c r="U1391" s="162"/>
      <c r="V1391" s="178"/>
      <c r="W1391" s="162" t="s">
        <v>1577</v>
      </c>
      <c r="X1391" s="162" t="s">
        <v>75</v>
      </c>
      <c r="Y1391" s="162"/>
      <c r="Z1391" s="162"/>
      <c r="AA1391" s="39"/>
      <c r="AB1391" s="152" t="s">
        <v>3165</v>
      </c>
    </row>
    <row r="1392" spans="1:28" ht="21.75" customHeight="1" x14ac:dyDescent="0.25">
      <c r="A1392" s="37" t="s">
        <v>30</v>
      </c>
      <c r="B1392" s="37" t="s">
        <v>31</v>
      </c>
      <c r="C1392" s="39">
        <v>6251</v>
      </c>
      <c r="D1392" s="162" t="s">
        <v>32</v>
      </c>
      <c r="E1392" s="39" t="s">
        <v>394</v>
      </c>
      <c r="F1392" s="128" t="s">
        <v>34</v>
      </c>
      <c r="G1392" s="39" t="s">
        <v>35</v>
      </c>
      <c r="H1392" s="39" t="str">
        <f t="shared" si="257"/>
        <v>6105AK124-6251-BPHL-0001</v>
      </c>
      <c r="I1392" s="39" t="str">
        <f t="shared" si="243"/>
        <v>Q24050972-03-6251-B-PHL-0001</v>
      </c>
      <c r="J1392" s="39"/>
      <c r="K1392" s="33" t="str">
        <f>VLOOKUP(C1392,'PPE WBS Codes'!$E$3:$F$79,2,0)</f>
        <v>Load Bank</v>
      </c>
      <c r="L1392" s="39" t="s">
        <v>1577</v>
      </c>
      <c r="M1392" s="39" t="s">
        <v>1258</v>
      </c>
      <c r="N1392" s="33" t="str">
        <f t="shared" si="259"/>
        <v>Load Bank - Load Bank Project Package - Control Philosophy</v>
      </c>
      <c r="O1392" s="134"/>
      <c r="P1392" s="134"/>
      <c r="Q1392" s="33" t="str">
        <f>IFERROR(VLOOKUP(PPE_PH1_CDDL[[#This Row],[RDMC Document Number]],[3]Docs!$B:$F,4,0),"No Placeholder Yet")</f>
        <v>RES - Reserved Placeholder</v>
      </c>
      <c r="R1392" s="33" t="str">
        <f>IFERROR(VLOOKUP(PPE_PH1_CDDL[[#This Row],[RDMC Document Number]],[3]Docs!$B:$F,5,0),"No Placeholder Yet")</f>
        <v>Pending</v>
      </c>
      <c r="S1392" s="137">
        <f t="shared" ref="S1392:S1402" si="262">IF(AND(O1392&lt;&gt;"",P1392&lt;&gt;"",R1392="Approved"),100%,
 IF(AND(O1392&lt;&gt;"",P1392&lt;&gt;""),66.67%,
 IF(O1392&lt;&gt;"",33.33%,
 0)))</f>
        <v>0</v>
      </c>
      <c r="T1392" s="162" t="s">
        <v>1119</v>
      </c>
      <c r="U1392" s="39"/>
      <c r="V1392" s="178"/>
      <c r="W1392" s="39" t="s">
        <v>1577</v>
      </c>
      <c r="X1392" s="39" t="s">
        <v>1258</v>
      </c>
      <c r="Y1392" s="39"/>
      <c r="Z1392" s="39"/>
      <c r="AA1392" s="39"/>
      <c r="AB1392" s="152" t="s">
        <v>3165</v>
      </c>
    </row>
    <row r="1393" spans="1:28" ht="21.75" customHeight="1" x14ac:dyDescent="0.25">
      <c r="A1393" s="37" t="s">
        <v>30</v>
      </c>
      <c r="B1393" s="37" t="s">
        <v>31</v>
      </c>
      <c r="C1393" s="39">
        <v>6251</v>
      </c>
      <c r="D1393" s="162" t="s">
        <v>32</v>
      </c>
      <c r="E1393" s="39" t="s">
        <v>394</v>
      </c>
      <c r="F1393" s="128" t="s">
        <v>46</v>
      </c>
      <c r="G1393" s="39" t="s">
        <v>35</v>
      </c>
      <c r="H1393" s="39" t="str">
        <f t="shared" si="257"/>
        <v>6105AK124-6251-BPHL-0002</v>
      </c>
      <c r="I1393" s="39" t="str">
        <f t="shared" si="243"/>
        <v>Q24050972-03-6251-B-PHL-0002</v>
      </c>
      <c r="J1393" s="39"/>
      <c r="K1393" s="33" t="str">
        <f>VLOOKUP(C1393,'PPE WBS Codes'!$E$3:$F$79,2,0)</f>
        <v>Load Bank</v>
      </c>
      <c r="L1393" s="39" t="s">
        <v>1577</v>
      </c>
      <c r="M1393" s="39" t="s">
        <v>1260</v>
      </c>
      <c r="N1393" s="33" t="str">
        <f t="shared" si="259"/>
        <v>Load Bank - Load Bank Project Package - Synchronization Philosophy</v>
      </c>
      <c r="O1393" s="134"/>
      <c r="P1393" s="134"/>
      <c r="Q1393" s="33" t="str">
        <f>IFERROR(VLOOKUP(PPE_PH1_CDDL[[#This Row],[RDMC Document Number]],[3]Docs!$B:$F,4,0),"No Placeholder Yet")</f>
        <v>RES - Reserved Placeholder</v>
      </c>
      <c r="R1393" s="33" t="str">
        <f>IFERROR(VLOOKUP(PPE_PH1_CDDL[[#This Row],[RDMC Document Number]],[3]Docs!$B:$F,5,0),"No Placeholder Yet")</f>
        <v>Pending</v>
      </c>
      <c r="S1393" s="137">
        <f t="shared" si="262"/>
        <v>0</v>
      </c>
      <c r="T1393" s="162" t="s">
        <v>1119</v>
      </c>
      <c r="U1393" s="39"/>
      <c r="V1393" s="178"/>
      <c r="W1393" s="39" t="s">
        <v>1577</v>
      </c>
      <c r="X1393" s="39" t="s">
        <v>1260</v>
      </c>
      <c r="Y1393" s="39"/>
      <c r="Z1393" s="39"/>
      <c r="AA1393" s="39"/>
      <c r="AB1393" s="152" t="s">
        <v>3165</v>
      </c>
    </row>
    <row r="1394" spans="1:28" ht="21.75" customHeight="1" x14ac:dyDescent="0.25">
      <c r="A1394" s="37" t="s">
        <v>30</v>
      </c>
      <c r="B1394" s="37" t="s">
        <v>31</v>
      </c>
      <c r="C1394" s="39">
        <v>6251</v>
      </c>
      <c r="D1394" s="162" t="s">
        <v>32</v>
      </c>
      <c r="E1394" s="39" t="s">
        <v>394</v>
      </c>
      <c r="F1394" s="128" t="s">
        <v>48</v>
      </c>
      <c r="G1394" s="39" t="s">
        <v>35</v>
      </c>
      <c r="H1394" s="39" t="str">
        <f t="shared" si="257"/>
        <v>6105AK124-6251-BPHL-0003</v>
      </c>
      <c r="I1394" s="39" t="str">
        <f t="shared" si="243"/>
        <v>Q24050972-03-6251-B-PHL-0003</v>
      </c>
      <c r="J1394" s="39"/>
      <c r="K1394" s="33" t="str">
        <f>VLOOKUP(C1394,'PPE WBS Codes'!$E$3:$F$79,2,0)</f>
        <v>Load Bank</v>
      </c>
      <c r="L1394" s="39" t="s">
        <v>1578</v>
      </c>
      <c r="M1394" s="39" t="s">
        <v>1258</v>
      </c>
      <c r="N1394" s="33" t="str">
        <f t="shared" si="259"/>
        <v>Load Bank - 11kV Protection Relays for Wartsila Load Bank - Control Philosophy</v>
      </c>
      <c r="O1394" s="134"/>
      <c r="P1394" s="134"/>
      <c r="Q1394" s="33" t="str">
        <f>IFERROR(VLOOKUP(PPE_PH1_CDDL[[#This Row],[RDMC Document Number]],[3]Docs!$B:$F,4,0),"No Placeholder Yet")</f>
        <v>RES - Reserved Placeholder</v>
      </c>
      <c r="R1394" s="33" t="str">
        <f>IFERROR(VLOOKUP(PPE_PH1_CDDL[[#This Row],[RDMC Document Number]],[3]Docs!$B:$F,5,0),"No Placeholder Yet")</f>
        <v>Pending</v>
      </c>
      <c r="S1394" s="137">
        <f t="shared" si="262"/>
        <v>0</v>
      </c>
      <c r="T1394" s="162" t="s">
        <v>1119</v>
      </c>
      <c r="U1394" s="39"/>
      <c r="V1394" s="178"/>
      <c r="W1394" s="39" t="s">
        <v>1579</v>
      </c>
      <c r="X1394" s="39" t="s">
        <v>1580</v>
      </c>
      <c r="Y1394" s="39"/>
      <c r="Z1394" s="39"/>
      <c r="AA1394" s="39"/>
      <c r="AB1394" s="152" t="s">
        <v>3165</v>
      </c>
    </row>
    <row r="1395" spans="1:28" ht="21.75" customHeight="1" x14ac:dyDescent="0.25">
      <c r="A1395" s="37" t="s">
        <v>30</v>
      </c>
      <c r="B1395" s="37" t="s">
        <v>31</v>
      </c>
      <c r="C1395" s="39">
        <v>6251</v>
      </c>
      <c r="D1395" s="162" t="s">
        <v>32</v>
      </c>
      <c r="E1395" s="39" t="s">
        <v>394</v>
      </c>
      <c r="F1395" s="128" t="s">
        <v>50</v>
      </c>
      <c r="G1395" s="39" t="s">
        <v>35</v>
      </c>
      <c r="H1395" s="39" t="str">
        <f t="shared" si="257"/>
        <v>6105AK124-6251-BPHL-0004</v>
      </c>
      <c r="I1395" s="39" t="str">
        <f t="shared" si="243"/>
        <v>Q24050972-03-6251-B-PHL-0004</v>
      </c>
      <c r="J1395" s="39"/>
      <c r="K1395" s="33" t="str">
        <f>VLOOKUP(C1395,'PPE WBS Codes'!$E$3:$F$79,2,0)</f>
        <v>Load Bank</v>
      </c>
      <c r="L1395" s="39" t="s">
        <v>1578</v>
      </c>
      <c r="M1395" s="39" t="s">
        <v>1260</v>
      </c>
      <c r="N1395" s="33" t="str">
        <f t="shared" si="259"/>
        <v>Load Bank - 11kV Protection Relays for Wartsila Load Bank - Synchronization Philosophy</v>
      </c>
      <c r="O1395" s="134"/>
      <c r="P1395" s="134"/>
      <c r="Q1395" s="33" t="str">
        <f>IFERROR(VLOOKUP(PPE_PH1_CDDL[[#This Row],[RDMC Document Number]],[3]Docs!$B:$F,4,0),"No Placeholder Yet")</f>
        <v>RES - Reserved Placeholder</v>
      </c>
      <c r="R1395" s="33" t="str">
        <f>IFERROR(VLOOKUP(PPE_PH1_CDDL[[#This Row],[RDMC Document Number]],[3]Docs!$B:$F,5,0),"No Placeholder Yet")</f>
        <v>Pending</v>
      </c>
      <c r="S1395" s="137">
        <f t="shared" si="262"/>
        <v>0</v>
      </c>
      <c r="T1395" s="162" t="s">
        <v>1119</v>
      </c>
      <c r="U1395" s="39"/>
      <c r="V1395" s="178"/>
      <c r="W1395" s="39" t="s">
        <v>1579</v>
      </c>
      <c r="X1395" s="39" t="s">
        <v>1580</v>
      </c>
      <c r="Y1395" s="39"/>
      <c r="Z1395" s="39"/>
      <c r="AA1395" s="39"/>
      <c r="AB1395" s="152" t="s">
        <v>3165</v>
      </c>
    </row>
    <row r="1396" spans="1:28" ht="21.75" customHeight="1" x14ac:dyDescent="0.25">
      <c r="A1396" s="37" t="s">
        <v>30</v>
      </c>
      <c r="B1396" s="37" t="s">
        <v>31</v>
      </c>
      <c r="C1396" s="39">
        <v>6251</v>
      </c>
      <c r="D1396" s="162" t="s">
        <v>32</v>
      </c>
      <c r="E1396" s="39" t="s">
        <v>394</v>
      </c>
      <c r="F1396" s="128" t="s">
        <v>101</v>
      </c>
      <c r="G1396" s="39" t="s">
        <v>35</v>
      </c>
      <c r="H1396" s="39" t="str">
        <f t="shared" si="257"/>
        <v>6105AK124-6251-BPHL-0005</v>
      </c>
      <c r="I1396" s="39" t="str">
        <f t="shared" si="243"/>
        <v>Q24050972-03-6251-B-PHL-0005</v>
      </c>
      <c r="J1396" s="39"/>
      <c r="K1396" s="33" t="str">
        <f>VLOOKUP(C1396,'PPE WBS Codes'!$E$3:$F$79,2,0)</f>
        <v>Load Bank</v>
      </c>
      <c r="L1396" s="39" t="s">
        <v>1578</v>
      </c>
      <c r="M1396" s="39" t="s">
        <v>1520</v>
      </c>
      <c r="N1396" s="33" t="str">
        <f t="shared" si="259"/>
        <v>Load Bank - 11kV Protection Relays for Wartsila Load Bank - Power Management System Philosophy</v>
      </c>
      <c r="O1396" s="134"/>
      <c r="P1396" s="134"/>
      <c r="Q1396" s="33" t="str">
        <f>IFERROR(VLOOKUP(PPE_PH1_CDDL[[#This Row],[RDMC Document Number]],[3]Docs!$B:$F,4,0),"No Placeholder Yet")</f>
        <v>RES - Reserved Placeholder</v>
      </c>
      <c r="R1396" s="33" t="str">
        <f>IFERROR(VLOOKUP(PPE_PH1_CDDL[[#This Row],[RDMC Document Number]],[3]Docs!$B:$F,5,0),"No Placeholder Yet")</f>
        <v>Pending</v>
      </c>
      <c r="S1396" s="137">
        <f t="shared" si="262"/>
        <v>0</v>
      </c>
      <c r="T1396" s="162" t="s">
        <v>1119</v>
      </c>
      <c r="U1396" s="39"/>
      <c r="V1396" s="178"/>
      <c r="W1396" s="39" t="s">
        <v>1579</v>
      </c>
      <c r="X1396" s="39" t="s">
        <v>1580</v>
      </c>
      <c r="Y1396" s="39"/>
      <c r="Z1396" s="39"/>
      <c r="AA1396" s="39"/>
      <c r="AB1396" s="152" t="s">
        <v>3165</v>
      </c>
    </row>
    <row r="1397" spans="1:28" ht="21.75" customHeight="1" x14ac:dyDescent="0.25">
      <c r="A1397" s="37" t="s">
        <v>30</v>
      </c>
      <c r="B1397" s="37" t="s">
        <v>31</v>
      </c>
      <c r="C1397" s="39">
        <v>6251</v>
      </c>
      <c r="D1397" s="162" t="s">
        <v>32</v>
      </c>
      <c r="E1397" s="39" t="s">
        <v>394</v>
      </c>
      <c r="F1397" s="128" t="s">
        <v>161</v>
      </c>
      <c r="G1397" s="39" t="s">
        <v>35</v>
      </c>
      <c r="H1397" s="39" t="str">
        <f t="shared" si="257"/>
        <v>6105AK124-6251-BPHL-0006</v>
      </c>
      <c r="I1397" s="39" t="str">
        <f t="shared" si="243"/>
        <v>Q24050972-03-6251-B-PHL-0006</v>
      </c>
      <c r="J1397" s="39"/>
      <c r="K1397" s="33" t="str">
        <f>VLOOKUP(C1397,'PPE WBS Codes'!$E$3:$F$79,2,0)</f>
        <v>Load Bank</v>
      </c>
      <c r="L1397" s="39" t="s">
        <v>1581</v>
      </c>
      <c r="M1397" s="39" t="s">
        <v>1258</v>
      </c>
      <c r="N1397" s="33" t="str">
        <f t="shared" si="259"/>
        <v>Load Bank - 11kV Protection Relays for Emerg. Generation Load Bank - Control Philosophy</v>
      </c>
      <c r="O1397" s="134"/>
      <c r="P1397" s="134"/>
      <c r="Q1397" s="33" t="str">
        <f>IFERROR(VLOOKUP(PPE_PH1_CDDL[[#This Row],[RDMC Document Number]],[3]Docs!$B:$F,4,0),"No Placeholder Yet")</f>
        <v>RES - Reserved Placeholder</v>
      </c>
      <c r="R1397" s="33" t="str">
        <f>IFERROR(VLOOKUP(PPE_PH1_CDDL[[#This Row],[RDMC Document Number]],[3]Docs!$B:$F,5,0),"No Placeholder Yet")</f>
        <v>Pending</v>
      </c>
      <c r="S1397" s="137">
        <f t="shared" si="262"/>
        <v>0</v>
      </c>
      <c r="T1397" s="162" t="s">
        <v>1119</v>
      </c>
      <c r="U1397" s="39"/>
      <c r="V1397" s="178"/>
      <c r="W1397" s="39" t="s">
        <v>1579</v>
      </c>
      <c r="X1397" s="39" t="s">
        <v>1258</v>
      </c>
      <c r="Y1397" s="39"/>
      <c r="Z1397" s="39"/>
      <c r="AA1397" s="39"/>
      <c r="AB1397" s="152" t="s">
        <v>3165</v>
      </c>
    </row>
    <row r="1398" spans="1:28" ht="21.75" customHeight="1" x14ac:dyDescent="0.25">
      <c r="A1398" s="37" t="s">
        <v>30</v>
      </c>
      <c r="B1398" s="37" t="s">
        <v>31</v>
      </c>
      <c r="C1398" s="39">
        <v>6251</v>
      </c>
      <c r="D1398" s="162" t="s">
        <v>32</v>
      </c>
      <c r="E1398" s="39" t="s">
        <v>394</v>
      </c>
      <c r="F1398" s="128" t="s">
        <v>170</v>
      </c>
      <c r="G1398" s="39" t="s">
        <v>35</v>
      </c>
      <c r="H1398" s="39" t="str">
        <f t="shared" si="257"/>
        <v>6105AK124-6251-BPHL-0007</v>
      </c>
      <c r="I1398" s="39" t="str">
        <f t="shared" si="243"/>
        <v>Q24050972-03-6251-B-PHL-0007</v>
      </c>
      <c r="J1398" s="39"/>
      <c r="K1398" s="33" t="str">
        <f>VLOOKUP(C1398,'PPE WBS Codes'!$E$3:$F$79,2,0)</f>
        <v>Load Bank</v>
      </c>
      <c r="L1398" s="39" t="s">
        <v>1581</v>
      </c>
      <c r="M1398" s="39" t="s">
        <v>1260</v>
      </c>
      <c r="N1398" s="33" t="str">
        <f t="shared" si="259"/>
        <v>Load Bank - 11kV Protection Relays for Emerg. Generation Load Bank - Synchronization Philosophy</v>
      </c>
      <c r="O1398" s="134"/>
      <c r="P1398" s="134"/>
      <c r="Q1398" s="33" t="str">
        <f>IFERROR(VLOOKUP(PPE_PH1_CDDL[[#This Row],[RDMC Document Number]],[3]Docs!$B:$F,4,0),"No Placeholder Yet")</f>
        <v>RES - Reserved Placeholder</v>
      </c>
      <c r="R1398" s="33" t="str">
        <f>IFERROR(VLOOKUP(PPE_PH1_CDDL[[#This Row],[RDMC Document Number]],[3]Docs!$B:$F,5,0),"No Placeholder Yet")</f>
        <v>Pending</v>
      </c>
      <c r="S1398" s="137">
        <f t="shared" si="262"/>
        <v>0</v>
      </c>
      <c r="T1398" s="162" t="s">
        <v>1119</v>
      </c>
      <c r="U1398" s="39"/>
      <c r="V1398" s="178"/>
      <c r="W1398" s="39" t="s">
        <v>1579</v>
      </c>
      <c r="X1398" s="39" t="s">
        <v>1260</v>
      </c>
      <c r="Y1398" s="39"/>
      <c r="Z1398" s="39"/>
      <c r="AA1398" s="39"/>
      <c r="AB1398" s="152" t="s">
        <v>3165</v>
      </c>
    </row>
    <row r="1399" spans="1:28" ht="21.75" customHeight="1" x14ac:dyDescent="0.25">
      <c r="A1399" s="37" t="s">
        <v>30</v>
      </c>
      <c r="B1399" s="37" t="s">
        <v>31</v>
      </c>
      <c r="C1399" s="39">
        <v>6251</v>
      </c>
      <c r="D1399" s="162" t="s">
        <v>32</v>
      </c>
      <c r="E1399" s="39" t="s">
        <v>394</v>
      </c>
      <c r="F1399" s="128" t="s">
        <v>108</v>
      </c>
      <c r="G1399" s="39" t="s">
        <v>35</v>
      </c>
      <c r="H1399" s="39" t="str">
        <f t="shared" si="257"/>
        <v>6105AK124-6251-BPHL-0008</v>
      </c>
      <c r="I1399" s="39" t="str">
        <f t="shared" si="243"/>
        <v>Q24050972-03-6251-B-PHL-0008</v>
      </c>
      <c r="J1399" s="39"/>
      <c r="K1399" s="33" t="str">
        <f>VLOOKUP(C1399,'PPE WBS Codes'!$E$3:$F$79,2,0)</f>
        <v>Load Bank</v>
      </c>
      <c r="L1399" s="39" t="s">
        <v>1581</v>
      </c>
      <c r="M1399" s="39" t="s">
        <v>1520</v>
      </c>
      <c r="N1399" s="33" t="str">
        <f t="shared" si="259"/>
        <v>Load Bank - 11kV Protection Relays for Emerg. Generation Load Bank - Power Management System Philosophy</v>
      </c>
      <c r="O1399" s="134"/>
      <c r="P1399" s="134"/>
      <c r="Q1399" s="33" t="str">
        <f>IFERROR(VLOOKUP(PPE_PH1_CDDL[[#This Row],[RDMC Document Number]],[3]Docs!$B:$F,4,0),"No Placeholder Yet")</f>
        <v>RES - Reserved Placeholder</v>
      </c>
      <c r="R1399" s="33" t="str">
        <f>IFERROR(VLOOKUP(PPE_PH1_CDDL[[#This Row],[RDMC Document Number]],[3]Docs!$B:$F,5,0),"No Placeholder Yet")</f>
        <v>Pending</v>
      </c>
      <c r="S1399" s="137">
        <f t="shared" si="262"/>
        <v>0</v>
      </c>
      <c r="T1399" s="162" t="s">
        <v>1119</v>
      </c>
      <c r="U1399" s="39"/>
      <c r="V1399" s="178"/>
      <c r="W1399" s="39" t="s">
        <v>1579</v>
      </c>
      <c r="X1399" s="39" t="s">
        <v>1582</v>
      </c>
      <c r="Y1399" s="39"/>
      <c r="Z1399" s="39"/>
      <c r="AA1399" s="39"/>
      <c r="AB1399" s="152" t="s">
        <v>3165</v>
      </c>
    </row>
    <row r="1400" spans="1:28" ht="21.75" customHeight="1" x14ac:dyDescent="0.25">
      <c r="A1400" s="37" t="s">
        <v>30</v>
      </c>
      <c r="B1400" s="37" t="s">
        <v>31</v>
      </c>
      <c r="C1400" s="39">
        <v>6251</v>
      </c>
      <c r="D1400" s="162" t="s">
        <v>32</v>
      </c>
      <c r="E1400" s="39" t="s">
        <v>394</v>
      </c>
      <c r="F1400" s="128" t="s">
        <v>173</v>
      </c>
      <c r="G1400" s="39" t="s">
        <v>35</v>
      </c>
      <c r="H1400" s="39" t="str">
        <f t="shared" si="257"/>
        <v>6105AK124-6251-BPHL-0009</v>
      </c>
      <c r="I1400" s="39" t="str">
        <f t="shared" si="243"/>
        <v>Q24050972-03-6251-B-PHL-0009</v>
      </c>
      <c r="J1400" s="39"/>
      <c r="K1400" s="33" t="str">
        <f>VLOOKUP(C1400,'PPE WBS Codes'!$E$3:$F$79,2,0)</f>
        <v>Load Bank</v>
      </c>
      <c r="L1400" s="39" t="s">
        <v>1583</v>
      </c>
      <c r="M1400" s="39" t="s">
        <v>1258</v>
      </c>
      <c r="N1400" s="33" t="str">
        <f t="shared" si="259"/>
        <v>Load Bank - 11kV Protection Relays for Emergency Gen Load Bank - Control Philosophy</v>
      </c>
      <c r="O1400" s="134"/>
      <c r="P1400" s="134"/>
      <c r="Q1400" s="33" t="str">
        <f>IFERROR(VLOOKUP(PPE_PH1_CDDL[[#This Row],[RDMC Document Number]],[3]Docs!$B:$F,4,0),"No Placeholder Yet")</f>
        <v>RES - Reserved Placeholder</v>
      </c>
      <c r="R1400" s="33" t="str">
        <f>IFERROR(VLOOKUP(PPE_PH1_CDDL[[#This Row],[RDMC Document Number]],[3]Docs!$B:$F,5,0),"No Placeholder Yet")</f>
        <v>Pending</v>
      </c>
      <c r="S1400" s="137">
        <f t="shared" si="262"/>
        <v>0</v>
      </c>
      <c r="T1400" s="162" t="s">
        <v>1119</v>
      </c>
      <c r="U1400" s="39"/>
      <c r="V1400" s="178"/>
      <c r="W1400" s="39" t="s">
        <v>1579</v>
      </c>
      <c r="X1400" s="39" t="s">
        <v>1258</v>
      </c>
      <c r="Y1400" s="39"/>
      <c r="Z1400" s="39"/>
      <c r="AA1400" s="39"/>
      <c r="AB1400" s="152" t="s">
        <v>3165</v>
      </c>
    </row>
    <row r="1401" spans="1:28" ht="21.75" customHeight="1" x14ac:dyDescent="0.25">
      <c r="A1401" s="37" t="s">
        <v>30</v>
      </c>
      <c r="B1401" s="37" t="s">
        <v>31</v>
      </c>
      <c r="C1401" s="39">
        <v>6251</v>
      </c>
      <c r="D1401" s="162" t="s">
        <v>32</v>
      </c>
      <c r="E1401" s="39" t="s">
        <v>394</v>
      </c>
      <c r="F1401" s="174" t="s">
        <v>184</v>
      </c>
      <c r="G1401" s="162" t="s">
        <v>35</v>
      </c>
      <c r="H1401" s="39" t="str">
        <f t="shared" si="257"/>
        <v>6105AK124-6251-BPHL-0010</v>
      </c>
      <c r="I1401" s="39" t="str">
        <f t="shared" si="243"/>
        <v>Q24050972-03-6251-B-PHL-0010</v>
      </c>
      <c r="J1401" s="162"/>
      <c r="K1401" s="33" t="str">
        <f>VLOOKUP(C1401,'PPE WBS Codes'!$E$3:$F$79,2,0)</f>
        <v>Load Bank</v>
      </c>
      <c r="L1401" s="162" t="s">
        <v>1583</v>
      </c>
      <c r="M1401" s="162" t="s">
        <v>1260</v>
      </c>
      <c r="N1401" s="33" t="str">
        <f t="shared" si="259"/>
        <v>Load Bank - 11kV Protection Relays for Emergency Gen Load Bank - Synchronization Philosophy</v>
      </c>
      <c r="O1401" s="175"/>
      <c r="P1401" s="175"/>
      <c r="Q1401" s="33" t="str">
        <f>IFERROR(VLOOKUP(PPE_PH1_CDDL[[#This Row],[RDMC Document Number]],[3]Docs!$B:$F,4,0),"No Placeholder Yet")</f>
        <v>RES - Reserved Placeholder</v>
      </c>
      <c r="R1401" s="33" t="str">
        <f>IFERROR(VLOOKUP(PPE_PH1_CDDL[[#This Row],[RDMC Document Number]],[3]Docs!$B:$F,5,0),"No Placeholder Yet")</f>
        <v>Pending</v>
      </c>
      <c r="S1401" s="137">
        <f t="shared" si="262"/>
        <v>0</v>
      </c>
      <c r="T1401" s="162" t="s">
        <v>1119</v>
      </c>
      <c r="U1401" s="162"/>
      <c r="V1401" s="178"/>
      <c r="W1401" s="39" t="s">
        <v>1579</v>
      </c>
      <c r="X1401" s="162" t="s">
        <v>1260</v>
      </c>
      <c r="Y1401" s="162"/>
      <c r="Z1401" s="162"/>
      <c r="AA1401" s="39"/>
      <c r="AB1401" s="152" t="s">
        <v>3165</v>
      </c>
    </row>
    <row r="1402" spans="1:28" ht="21.75" customHeight="1" x14ac:dyDescent="0.25">
      <c r="A1402" s="37" t="s">
        <v>30</v>
      </c>
      <c r="B1402" s="37" t="s">
        <v>31</v>
      </c>
      <c r="C1402" s="39">
        <v>6251</v>
      </c>
      <c r="D1402" s="162" t="s">
        <v>32</v>
      </c>
      <c r="E1402" s="39" t="s">
        <v>394</v>
      </c>
      <c r="F1402" s="174" t="s">
        <v>187</v>
      </c>
      <c r="G1402" s="162" t="s">
        <v>35</v>
      </c>
      <c r="H1402" s="39" t="str">
        <f t="shared" si="257"/>
        <v>6105AK124-6251-BPHL-0011</v>
      </c>
      <c r="I1402" s="39" t="str">
        <f t="shared" si="243"/>
        <v>Q24050972-03-6251-B-PHL-0011</v>
      </c>
      <c r="J1402" s="162"/>
      <c r="K1402" s="33" t="str">
        <f>VLOOKUP(C1402,'PPE WBS Codes'!$E$3:$F$79,2,0)</f>
        <v>Load Bank</v>
      </c>
      <c r="L1402" s="162" t="s">
        <v>1583</v>
      </c>
      <c r="M1402" s="162" t="s">
        <v>1520</v>
      </c>
      <c r="N1402" s="33" t="str">
        <f t="shared" si="259"/>
        <v>Load Bank - 11kV Protection Relays for Emergency Gen Load Bank - Power Management System Philosophy</v>
      </c>
      <c r="O1402" s="175"/>
      <c r="P1402" s="175"/>
      <c r="Q1402" s="33" t="str">
        <f>IFERROR(VLOOKUP(PPE_PH1_CDDL[[#This Row],[RDMC Document Number]],[3]Docs!$B:$F,4,0),"No Placeholder Yet")</f>
        <v>RES - Reserved Placeholder</v>
      </c>
      <c r="R1402" s="33" t="str">
        <f>IFERROR(VLOOKUP(PPE_PH1_CDDL[[#This Row],[RDMC Document Number]],[3]Docs!$B:$F,5,0),"No Placeholder Yet")</f>
        <v>Pending</v>
      </c>
      <c r="S1402" s="137">
        <f t="shared" si="262"/>
        <v>0</v>
      </c>
      <c r="T1402" s="162" t="s">
        <v>1119</v>
      </c>
      <c r="U1402" s="162"/>
      <c r="V1402" s="178"/>
      <c r="W1402" s="39" t="s">
        <v>1579</v>
      </c>
      <c r="X1402" s="162" t="s">
        <v>1584</v>
      </c>
      <c r="Y1402" s="162"/>
      <c r="Z1402" s="162"/>
      <c r="AA1402" s="39"/>
      <c r="AB1402" s="152" t="s">
        <v>3165</v>
      </c>
    </row>
    <row r="1403" spans="1:28" ht="21.75" customHeight="1" x14ac:dyDescent="0.25">
      <c r="A1403" s="37" t="s">
        <v>30</v>
      </c>
      <c r="B1403" s="37" t="s">
        <v>31</v>
      </c>
      <c r="C1403" s="39">
        <v>6251</v>
      </c>
      <c r="D1403" s="162" t="s">
        <v>32</v>
      </c>
      <c r="E1403" s="162" t="s">
        <v>1170</v>
      </c>
      <c r="F1403" s="174" t="s">
        <v>34</v>
      </c>
      <c r="G1403" s="162" t="s">
        <v>35</v>
      </c>
      <c r="H1403" s="39" t="str">
        <f t="shared" si="257"/>
        <v>6105AK124-6251-BSPC-0001</v>
      </c>
      <c r="I1403" s="39" t="str">
        <f t="shared" si="243"/>
        <v>Q24050972-03-6251-B-SPC-0001</v>
      </c>
      <c r="J1403" s="162"/>
      <c r="K1403" s="33" t="str">
        <f>VLOOKUP(C1403,'PPE WBS Codes'!$E$3:$F$79,2,0)</f>
        <v>Load Bank</v>
      </c>
      <c r="L1403" s="162" t="s">
        <v>1577</v>
      </c>
      <c r="M1403" s="162" t="s">
        <v>1265</v>
      </c>
      <c r="N1403" s="33" t="str">
        <f t="shared" si="259"/>
        <v>Load Bank - Load Bank Project Package - Functional Design Specification</v>
      </c>
      <c r="O1403" s="175"/>
      <c r="P1403" s="175"/>
      <c r="Q1403" s="33" t="str">
        <f>IFERROR(VLOOKUP(PPE_PH1_CDDL[[#This Row],[RDMC Document Number]],[3]Docs!$B:$F,4,0),"No Placeholder Yet")</f>
        <v>RES - Reserved Placeholder</v>
      </c>
      <c r="R1403" s="33" t="str">
        <f>IFERROR(VLOOKUP(PPE_PH1_CDDL[[#This Row],[RDMC Document Number]],[3]Docs!$B:$F,5,0),"No Placeholder Yet")</f>
        <v>Pending</v>
      </c>
      <c r="S1403" s="137">
        <f t="shared" ref="S1403" si="263">IF(AND(O1403&lt;&gt;"",P1403&lt;&gt;"",R1403="Approved"),100%,
 IF(AND(O1403&lt;&gt;"",P1403&lt;&gt;""),66.67%,
 IF(O1403&lt;&gt;"",33.33%,
 0)))</f>
        <v>0</v>
      </c>
      <c r="T1403" s="162" t="s">
        <v>1119</v>
      </c>
      <c r="U1403" s="162"/>
      <c r="V1403" s="178"/>
      <c r="W1403" s="162" t="s">
        <v>1577</v>
      </c>
      <c r="X1403" s="162" t="s">
        <v>1585</v>
      </c>
      <c r="Y1403" s="162"/>
      <c r="Z1403" s="162"/>
      <c r="AA1403" s="39"/>
      <c r="AB1403" s="152" t="s">
        <v>3165</v>
      </c>
    </row>
    <row r="1404" spans="1:28" ht="21.75" customHeight="1" x14ac:dyDescent="0.25">
      <c r="A1404" s="37" t="s">
        <v>30</v>
      </c>
      <c r="B1404" s="37" t="s">
        <v>31</v>
      </c>
      <c r="C1404" s="39">
        <v>6251</v>
      </c>
      <c r="D1404" s="162" t="s">
        <v>32</v>
      </c>
      <c r="E1404" s="162" t="s">
        <v>700</v>
      </c>
      <c r="F1404" s="174" t="s">
        <v>34</v>
      </c>
      <c r="G1404" s="162" t="s">
        <v>35</v>
      </c>
      <c r="H1404" s="39" t="str">
        <f t="shared" si="257"/>
        <v>6105AK124-6251-BSTD-0001</v>
      </c>
      <c r="I1404" s="39" t="str">
        <f t="shared" si="243"/>
        <v>Q24050972-03-6251-B-STD-0001</v>
      </c>
      <c r="J1404" s="162"/>
      <c r="K1404" s="33" t="str">
        <f>VLOOKUP(C1404,'PPE WBS Codes'!$E$3:$F$79,2,0)</f>
        <v>Load Bank</v>
      </c>
      <c r="L1404" s="162" t="s">
        <v>1577</v>
      </c>
      <c r="M1404" s="162" t="s">
        <v>1264</v>
      </c>
      <c r="N1404" s="33" t="str">
        <f t="shared" si="259"/>
        <v>Load Bank - Load Bank Project Package - System Detailed Engineering Design</v>
      </c>
      <c r="O1404" s="175"/>
      <c r="P1404" s="175"/>
      <c r="Q1404" s="33" t="str">
        <f>IFERROR(VLOOKUP(PPE_PH1_CDDL[[#This Row],[RDMC Document Number]],[3]Docs!$B:$F,4,0),"No Placeholder Yet")</f>
        <v>RES - Reserved Placeholder</v>
      </c>
      <c r="R1404" s="33" t="str">
        <f>IFERROR(VLOOKUP(PPE_PH1_CDDL[[#This Row],[RDMC Document Number]],[3]Docs!$B:$F,5,0),"No Placeholder Yet")</f>
        <v>Pending</v>
      </c>
      <c r="S1404" s="137">
        <f t="shared" ref="S1404" si="264">IF(AND(O1404&lt;&gt;"",P1404&lt;&gt;"",R1404="Approved"),100%,
 IF(AND(O1404&lt;&gt;"",P1404&lt;&gt;""),66.67%,
 IF(O1404&lt;&gt;"",33.33%,
 0)))</f>
        <v>0</v>
      </c>
      <c r="T1404" s="162" t="s">
        <v>1119</v>
      </c>
      <c r="U1404" s="162"/>
      <c r="V1404" s="178"/>
      <c r="W1404" s="162" t="s">
        <v>1577</v>
      </c>
      <c r="X1404" s="162" t="s">
        <v>1586</v>
      </c>
      <c r="Y1404" s="162"/>
      <c r="Z1404" s="162"/>
      <c r="AA1404" s="39"/>
      <c r="AB1404" s="152" t="s">
        <v>3165</v>
      </c>
    </row>
    <row r="1405" spans="1:28" ht="21.75" customHeight="1" x14ac:dyDescent="0.25">
      <c r="A1405" s="37" t="s">
        <v>30</v>
      </c>
      <c r="B1405" s="37" t="s">
        <v>31</v>
      </c>
      <c r="C1405" s="39">
        <v>6251</v>
      </c>
      <c r="D1405" s="39" t="s">
        <v>1169</v>
      </c>
      <c r="E1405" s="39" t="s">
        <v>1279</v>
      </c>
      <c r="F1405" s="128" t="s">
        <v>34</v>
      </c>
      <c r="G1405" s="39" t="s">
        <v>35</v>
      </c>
      <c r="H1405" s="39" t="str">
        <f t="shared" si="257"/>
        <v>6105AK124-6251-CFND-0001</v>
      </c>
      <c r="I1405" s="39" t="str">
        <f t="shared" si="243"/>
        <v>Q24050972-03-6251-C-FND-0001</v>
      </c>
      <c r="J1405" s="39"/>
      <c r="K1405" s="33" t="str">
        <f>VLOOKUP(C1405,'PPE WBS Codes'!$E$3:$F$79,2,0)</f>
        <v>Load Bank</v>
      </c>
      <c r="L1405" s="39" t="s">
        <v>1587</v>
      </c>
      <c r="M1405" s="39" t="s">
        <v>1281</v>
      </c>
      <c r="N1405" s="33" t="str">
        <f t="shared" si="259"/>
        <v>Load Bank - 36 MVA Power Station Mobile Load Bank Concrete Pad - Civil Foundation Design</v>
      </c>
      <c r="O1405" s="134"/>
      <c r="P1405" s="134"/>
      <c r="Q1405" s="33" t="str">
        <f>IFERROR(VLOOKUP(PPE_PH1_CDDL[[#This Row],[RDMC Document Number]],[3]Docs!$B:$F,4,0),"No Placeholder Yet")</f>
        <v>RES - Reserved Placeholder</v>
      </c>
      <c r="R1405" s="33" t="str">
        <f>IFERROR(VLOOKUP(PPE_PH1_CDDL[[#This Row],[RDMC Document Number]],[3]Docs!$B:$F,5,0),"No Placeholder Yet")</f>
        <v>Pending</v>
      </c>
      <c r="S1405" s="137">
        <f t="shared" ref="S1405:S1417" si="265">IF(AND(O1405&lt;&gt;"",P1405&lt;&gt;"",R1405="Approved"),100%,
 IF(AND(O1405&lt;&gt;"",P1405&lt;&gt;""),66.67%,
 IF(O1405&lt;&gt;"",33.33%,
 0)))</f>
        <v>0</v>
      </c>
      <c r="T1405" s="162" t="s">
        <v>1119</v>
      </c>
      <c r="U1405" s="39"/>
      <c r="V1405" s="178"/>
      <c r="W1405" s="39" t="s">
        <v>1588</v>
      </c>
      <c r="X1405" s="39" t="s">
        <v>1589</v>
      </c>
      <c r="Y1405" s="39"/>
      <c r="Z1405" s="39"/>
      <c r="AA1405" s="39"/>
      <c r="AB1405" s="152" t="s">
        <v>3165</v>
      </c>
    </row>
    <row r="1406" spans="1:28" ht="21.75" customHeight="1" x14ac:dyDescent="0.25">
      <c r="A1406" s="37" t="s">
        <v>30</v>
      </c>
      <c r="B1406" s="37" t="s">
        <v>31</v>
      </c>
      <c r="C1406" s="39">
        <v>6251</v>
      </c>
      <c r="D1406" s="39" t="s">
        <v>1169</v>
      </c>
      <c r="E1406" s="39" t="s">
        <v>1279</v>
      </c>
      <c r="F1406" s="128" t="s">
        <v>46</v>
      </c>
      <c r="G1406" s="39" t="s">
        <v>35</v>
      </c>
      <c r="H1406" s="39" t="str">
        <f t="shared" si="257"/>
        <v>6105AK124-6251-CFND-0002</v>
      </c>
      <c r="I1406" s="39" t="str">
        <f t="shared" si="243"/>
        <v>Q24050972-03-6251-C-FND-0002</v>
      </c>
      <c r="J1406" s="39"/>
      <c r="K1406" s="33" t="str">
        <f>VLOOKUP(C1406,'PPE WBS Codes'!$E$3:$F$79,2,0)</f>
        <v>Load Bank</v>
      </c>
      <c r="L1406" s="39" t="s">
        <v>1587</v>
      </c>
      <c r="M1406" s="39" t="s">
        <v>1283</v>
      </c>
      <c r="N1406" s="33" t="str">
        <f t="shared" si="259"/>
        <v>Load Bank - 36 MVA Power Station Mobile Load Bank Concrete Pad - Plinth Design and Layout</v>
      </c>
      <c r="O1406" s="134"/>
      <c r="P1406" s="134"/>
      <c r="Q1406" s="33" t="str">
        <f>IFERROR(VLOOKUP(PPE_PH1_CDDL[[#This Row],[RDMC Document Number]],[3]Docs!$B:$F,4,0),"No Placeholder Yet")</f>
        <v>RES - Reserved Placeholder</v>
      </c>
      <c r="R1406" s="33" t="str">
        <f>IFERROR(VLOOKUP(PPE_PH1_CDDL[[#This Row],[RDMC Document Number]],[3]Docs!$B:$F,5,0),"No Placeholder Yet")</f>
        <v>Pending</v>
      </c>
      <c r="S1406" s="137">
        <f t="shared" si="265"/>
        <v>0</v>
      </c>
      <c r="T1406" s="162" t="s">
        <v>1119</v>
      </c>
      <c r="U1406" s="39"/>
      <c r="V1406" s="178"/>
      <c r="W1406" s="39" t="s">
        <v>1588</v>
      </c>
      <c r="X1406" s="39" t="s">
        <v>1590</v>
      </c>
      <c r="Y1406" s="39"/>
      <c r="Z1406" s="39"/>
      <c r="AA1406" s="39"/>
      <c r="AB1406" s="152" t="s">
        <v>3165</v>
      </c>
    </row>
    <row r="1407" spans="1:28" ht="21.75" customHeight="1" x14ac:dyDescent="0.25">
      <c r="A1407" s="37" t="s">
        <v>30</v>
      </c>
      <c r="B1407" s="37" t="s">
        <v>31</v>
      </c>
      <c r="C1407" s="39">
        <v>6251</v>
      </c>
      <c r="D1407" s="39" t="s">
        <v>1169</v>
      </c>
      <c r="E1407" s="39" t="s">
        <v>1279</v>
      </c>
      <c r="F1407" s="128" t="s">
        <v>48</v>
      </c>
      <c r="G1407" s="39" t="s">
        <v>35</v>
      </c>
      <c r="H1407" s="39" t="str">
        <f t="shared" si="257"/>
        <v>6105AK124-6251-CFND-0003</v>
      </c>
      <c r="I1407" s="39" t="str">
        <f t="shared" ref="I1407:I1470" si="266">"Q24050972"&amp;"-"&amp;"03"&amp;"-"&amp;C1407&amp;"-"&amp;D1407&amp;"-"&amp;E1407&amp;"-"&amp;F1407</f>
        <v>Q24050972-03-6251-C-FND-0003</v>
      </c>
      <c r="J1407" s="39"/>
      <c r="K1407" s="33" t="str">
        <f>VLOOKUP(C1407,'PPE WBS Codes'!$E$3:$F$79,2,0)</f>
        <v>Load Bank</v>
      </c>
      <c r="L1407" s="39" t="s">
        <v>1591</v>
      </c>
      <c r="M1407" s="39" t="s">
        <v>1281</v>
      </c>
      <c r="N1407" s="33" t="str">
        <f t="shared" si="259"/>
        <v>Load Bank - 36 MVA Power Station Mobile Load Bank Cable Racks - Civil Foundation Design</v>
      </c>
      <c r="O1407" s="134"/>
      <c r="P1407" s="134"/>
      <c r="Q1407" s="33" t="str">
        <f>IFERROR(VLOOKUP(PPE_PH1_CDDL[[#This Row],[RDMC Document Number]],[3]Docs!$B:$F,4,0),"No Placeholder Yet")</f>
        <v>RES - Reserved Placeholder</v>
      </c>
      <c r="R1407" s="33" t="str">
        <f>IFERROR(VLOOKUP(PPE_PH1_CDDL[[#This Row],[RDMC Document Number]],[3]Docs!$B:$F,5,0),"No Placeholder Yet")</f>
        <v>Pending</v>
      </c>
      <c r="S1407" s="137">
        <f t="shared" si="265"/>
        <v>0</v>
      </c>
      <c r="T1407" s="162" t="s">
        <v>1119</v>
      </c>
      <c r="U1407" s="39"/>
      <c r="V1407" s="178"/>
      <c r="W1407" s="39" t="s">
        <v>1588</v>
      </c>
      <c r="X1407" s="39" t="s">
        <v>1589</v>
      </c>
      <c r="Y1407" s="39"/>
      <c r="Z1407" s="39"/>
      <c r="AA1407" s="39"/>
      <c r="AB1407" s="152" t="s">
        <v>3165</v>
      </c>
    </row>
    <row r="1408" spans="1:28" ht="21.75" customHeight="1" x14ac:dyDescent="0.25">
      <c r="A1408" s="37" t="s">
        <v>30</v>
      </c>
      <c r="B1408" s="37" t="s">
        <v>31</v>
      </c>
      <c r="C1408" s="39">
        <v>6251</v>
      </c>
      <c r="D1408" s="39" t="s">
        <v>1169</v>
      </c>
      <c r="E1408" s="39" t="s">
        <v>1279</v>
      </c>
      <c r="F1408" s="128" t="s">
        <v>50</v>
      </c>
      <c r="G1408" s="39" t="s">
        <v>35</v>
      </c>
      <c r="H1408" s="39" t="str">
        <f t="shared" si="257"/>
        <v>6105AK124-6251-CFND-0004</v>
      </c>
      <c r="I1408" s="39" t="str">
        <f t="shared" si="266"/>
        <v>Q24050972-03-6251-C-FND-0004</v>
      </c>
      <c r="J1408" s="39"/>
      <c r="K1408" s="33" t="str">
        <f>VLOOKUP(C1408,'PPE WBS Codes'!$E$3:$F$79,2,0)</f>
        <v>Load Bank</v>
      </c>
      <c r="L1408" s="39" t="s">
        <v>1592</v>
      </c>
      <c r="M1408" s="39" t="s">
        <v>1281</v>
      </c>
      <c r="N1408" s="33" t="str">
        <f t="shared" si="259"/>
        <v>Load Bank - Platform and Foundations for Wartsila Load Bank - Civil Foundation Design</v>
      </c>
      <c r="O1408" s="134"/>
      <c r="P1408" s="134"/>
      <c r="Q1408" s="33" t="str">
        <f>IFERROR(VLOOKUP(PPE_PH1_CDDL[[#This Row],[RDMC Document Number]],[3]Docs!$B:$F,4,0),"No Placeholder Yet")</f>
        <v>RES - Reserved Placeholder</v>
      </c>
      <c r="R1408" s="33" t="str">
        <f>IFERROR(VLOOKUP(PPE_PH1_CDDL[[#This Row],[RDMC Document Number]],[3]Docs!$B:$F,5,0),"No Placeholder Yet")</f>
        <v>Pending</v>
      </c>
      <c r="S1408" s="137">
        <f t="shared" si="265"/>
        <v>0</v>
      </c>
      <c r="T1408" s="162" t="s">
        <v>1119</v>
      </c>
      <c r="U1408" s="39"/>
      <c r="V1408" s="178"/>
      <c r="W1408" s="39" t="s">
        <v>1593</v>
      </c>
      <c r="X1408" s="39" t="s">
        <v>1594</v>
      </c>
      <c r="Y1408" s="39"/>
      <c r="Z1408" s="39"/>
      <c r="AA1408" s="39"/>
      <c r="AB1408" s="152" t="s">
        <v>3165</v>
      </c>
    </row>
    <row r="1409" spans="1:28" ht="21.75" customHeight="1" x14ac:dyDescent="0.25">
      <c r="A1409" s="37" t="s">
        <v>30</v>
      </c>
      <c r="B1409" s="37" t="s">
        <v>31</v>
      </c>
      <c r="C1409" s="39">
        <v>6251</v>
      </c>
      <c r="D1409" s="39" t="s">
        <v>1169</v>
      </c>
      <c r="E1409" s="39" t="s">
        <v>1279</v>
      </c>
      <c r="F1409" s="128" t="s">
        <v>101</v>
      </c>
      <c r="G1409" s="39" t="s">
        <v>35</v>
      </c>
      <c r="H1409" s="39" t="str">
        <f t="shared" si="257"/>
        <v>6105AK124-6251-CFND-0005</v>
      </c>
      <c r="I1409" s="39" t="str">
        <f t="shared" si="266"/>
        <v>Q24050972-03-6251-C-FND-0005</v>
      </c>
      <c r="J1409" s="39"/>
      <c r="K1409" s="33" t="str">
        <f>VLOOKUP(C1409,'PPE WBS Codes'!$E$3:$F$79,2,0)</f>
        <v>Load Bank</v>
      </c>
      <c r="L1409" s="39" t="s">
        <v>1592</v>
      </c>
      <c r="M1409" s="39" t="s">
        <v>1283</v>
      </c>
      <c r="N1409" s="33" t="str">
        <f t="shared" si="259"/>
        <v>Load Bank - Platform and Foundations for Wartsila Load Bank - Plinth Design and Layout</v>
      </c>
      <c r="O1409" s="134"/>
      <c r="P1409" s="134"/>
      <c r="Q1409" s="33" t="str">
        <f>IFERROR(VLOOKUP(PPE_PH1_CDDL[[#This Row],[RDMC Document Number]],[3]Docs!$B:$F,4,0),"No Placeholder Yet")</f>
        <v>RES - Reserved Placeholder</v>
      </c>
      <c r="R1409" s="33" t="str">
        <f>IFERROR(VLOOKUP(PPE_PH1_CDDL[[#This Row],[RDMC Document Number]],[3]Docs!$B:$F,5,0),"No Placeholder Yet")</f>
        <v>Pending</v>
      </c>
      <c r="S1409" s="137">
        <f t="shared" si="265"/>
        <v>0</v>
      </c>
      <c r="T1409" s="162" t="s">
        <v>1119</v>
      </c>
      <c r="U1409" s="39"/>
      <c r="V1409" s="178"/>
      <c r="W1409" s="39" t="s">
        <v>1593</v>
      </c>
      <c r="X1409" s="39" t="s">
        <v>1594</v>
      </c>
      <c r="Y1409" s="39"/>
      <c r="Z1409" s="39"/>
      <c r="AA1409" s="39"/>
      <c r="AB1409" s="152" t="s">
        <v>3165</v>
      </c>
    </row>
    <row r="1410" spans="1:28" ht="21.75" customHeight="1" x14ac:dyDescent="0.25">
      <c r="A1410" s="37" t="s">
        <v>30</v>
      </c>
      <c r="B1410" s="37" t="s">
        <v>31</v>
      </c>
      <c r="C1410" s="39">
        <v>6251</v>
      </c>
      <c r="D1410" s="39" t="s">
        <v>1169</v>
      </c>
      <c r="E1410" s="39" t="s">
        <v>1279</v>
      </c>
      <c r="F1410" s="128" t="s">
        <v>161</v>
      </c>
      <c r="G1410" s="39" t="s">
        <v>35</v>
      </c>
      <c r="H1410" s="39" t="str">
        <f t="shared" si="257"/>
        <v>6105AK124-6251-CFND-0006</v>
      </c>
      <c r="I1410" s="39" t="str">
        <f t="shared" si="266"/>
        <v>Q24050972-03-6251-C-FND-0006</v>
      </c>
      <c r="J1410" s="39"/>
      <c r="K1410" s="33" t="str">
        <f>VLOOKUP(C1410,'PPE WBS Codes'!$E$3:$F$79,2,0)</f>
        <v>Load Bank</v>
      </c>
      <c r="L1410" s="39" t="s">
        <v>1595</v>
      </c>
      <c r="M1410" s="39" t="s">
        <v>1281</v>
      </c>
      <c r="N1410" s="33" t="str">
        <f t="shared" si="259"/>
        <v>Load Bank - Perimeter Fencing for for Wartsila Load Bank - Civil Foundation Design</v>
      </c>
      <c r="O1410" s="134"/>
      <c r="P1410" s="134"/>
      <c r="Q1410" s="33" t="str">
        <f>IFERROR(VLOOKUP(PPE_PH1_CDDL[[#This Row],[RDMC Document Number]],[3]Docs!$B:$F,4,0),"No Placeholder Yet")</f>
        <v>RES - Reserved Placeholder</v>
      </c>
      <c r="R1410" s="33" t="str">
        <f>IFERROR(VLOOKUP(PPE_PH1_CDDL[[#This Row],[RDMC Document Number]],[3]Docs!$B:$F,5,0),"No Placeholder Yet")</f>
        <v>Pending</v>
      </c>
      <c r="S1410" s="137">
        <f t="shared" si="265"/>
        <v>0</v>
      </c>
      <c r="T1410" s="162" t="s">
        <v>1119</v>
      </c>
      <c r="U1410" s="39"/>
      <c r="V1410" s="178"/>
      <c r="W1410" s="39" t="s">
        <v>1512</v>
      </c>
      <c r="X1410" s="39" t="s">
        <v>1580</v>
      </c>
      <c r="Y1410" s="39"/>
      <c r="Z1410" s="39"/>
      <c r="AA1410" s="39"/>
      <c r="AB1410" s="152" t="s">
        <v>3165</v>
      </c>
    </row>
    <row r="1411" spans="1:28" ht="21.75" customHeight="1" x14ac:dyDescent="0.25">
      <c r="A1411" s="37" t="s">
        <v>30</v>
      </c>
      <c r="B1411" s="37" t="s">
        <v>31</v>
      </c>
      <c r="C1411" s="39">
        <v>6251</v>
      </c>
      <c r="D1411" s="39" t="s">
        <v>1169</v>
      </c>
      <c r="E1411" s="39" t="s">
        <v>1279</v>
      </c>
      <c r="F1411" s="128" t="s">
        <v>170</v>
      </c>
      <c r="G1411" s="39" t="s">
        <v>35</v>
      </c>
      <c r="H1411" s="39" t="str">
        <f t="shared" si="257"/>
        <v>6105AK124-6251-CFND-0007</v>
      </c>
      <c r="I1411" s="39" t="str">
        <f t="shared" si="266"/>
        <v>Q24050972-03-6251-C-FND-0007</v>
      </c>
      <c r="J1411" s="39"/>
      <c r="K1411" s="33" t="str">
        <f>VLOOKUP(C1411,'PPE WBS Codes'!$E$3:$F$79,2,0)</f>
        <v>Load Bank</v>
      </c>
      <c r="L1411" s="39" t="s">
        <v>1596</v>
      </c>
      <c r="M1411" s="39" t="s">
        <v>1281</v>
      </c>
      <c r="N1411" s="33" t="str">
        <f t="shared" si="259"/>
        <v>Load Bank - Small Power and Lighting for Wartsila Load Bank - Civil Foundation Design</v>
      </c>
      <c r="O1411" s="134"/>
      <c r="P1411" s="134"/>
      <c r="Q1411" s="33" t="str">
        <f>IFERROR(VLOOKUP(PPE_PH1_CDDL[[#This Row],[RDMC Document Number]],[3]Docs!$B:$F,4,0),"No Placeholder Yet")</f>
        <v>RES - Reserved Placeholder</v>
      </c>
      <c r="R1411" s="33" t="str">
        <f>IFERROR(VLOOKUP(PPE_PH1_CDDL[[#This Row],[RDMC Document Number]],[3]Docs!$B:$F,5,0),"No Placeholder Yet")</f>
        <v>Pending</v>
      </c>
      <c r="S1411" s="137">
        <f t="shared" si="265"/>
        <v>0</v>
      </c>
      <c r="T1411" s="162" t="s">
        <v>1119</v>
      </c>
      <c r="U1411" s="39"/>
      <c r="V1411" s="178"/>
      <c r="W1411" s="39" t="s">
        <v>1597</v>
      </c>
      <c r="X1411" s="39" t="s">
        <v>1594</v>
      </c>
      <c r="Y1411" s="39"/>
      <c r="Z1411" s="39"/>
      <c r="AA1411" s="39"/>
      <c r="AB1411" s="152" t="s">
        <v>3165</v>
      </c>
    </row>
    <row r="1412" spans="1:28" ht="21.75" customHeight="1" x14ac:dyDescent="0.25">
      <c r="A1412" s="37" t="s">
        <v>30</v>
      </c>
      <c r="B1412" s="37" t="s">
        <v>31</v>
      </c>
      <c r="C1412" s="39">
        <v>6251</v>
      </c>
      <c r="D1412" s="39" t="s">
        <v>1169</v>
      </c>
      <c r="E1412" s="39" t="s">
        <v>1279</v>
      </c>
      <c r="F1412" s="128" t="s">
        <v>108</v>
      </c>
      <c r="G1412" s="39" t="s">
        <v>35</v>
      </c>
      <c r="H1412" s="39" t="str">
        <f t="shared" si="257"/>
        <v>6105AK124-6251-CFND-0008</v>
      </c>
      <c r="I1412" s="39" t="str">
        <f t="shared" si="266"/>
        <v>Q24050972-03-6251-C-FND-0008</v>
      </c>
      <c r="J1412" s="39"/>
      <c r="K1412" s="33" t="str">
        <f>VLOOKUP(C1412,'PPE WBS Codes'!$E$3:$F$79,2,0)</f>
        <v>Load Bank</v>
      </c>
      <c r="L1412" s="39" t="s">
        <v>1598</v>
      </c>
      <c r="M1412" s="39" t="s">
        <v>1281</v>
      </c>
      <c r="N1412" s="33" t="str">
        <f t="shared" si="259"/>
        <v>Load Bank - Cable Racks and Trays for Wartsila Load Bank - Civil Foundation Design</v>
      </c>
      <c r="O1412" s="134"/>
      <c r="P1412" s="134"/>
      <c r="Q1412" s="33" t="str">
        <f>IFERROR(VLOOKUP(PPE_PH1_CDDL[[#This Row],[RDMC Document Number]],[3]Docs!$B:$F,4,0),"No Placeholder Yet")</f>
        <v>RES - Reserved Placeholder</v>
      </c>
      <c r="R1412" s="33" t="str">
        <f>IFERROR(VLOOKUP(PPE_PH1_CDDL[[#This Row],[RDMC Document Number]],[3]Docs!$B:$F,5,0),"No Placeholder Yet")</f>
        <v>Pending</v>
      </c>
      <c r="S1412" s="137">
        <f t="shared" si="265"/>
        <v>0</v>
      </c>
      <c r="T1412" s="162" t="s">
        <v>1119</v>
      </c>
      <c r="U1412" s="39"/>
      <c r="V1412" s="178"/>
      <c r="W1412" s="39" t="s">
        <v>1599</v>
      </c>
      <c r="X1412" s="39" t="s">
        <v>1594</v>
      </c>
      <c r="Y1412" s="39"/>
      <c r="Z1412" s="39"/>
      <c r="AA1412" s="39"/>
      <c r="AB1412" s="152" t="s">
        <v>3165</v>
      </c>
    </row>
    <row r="1413" spans="1:28" ht="21.75" customHeight="1" x14ac:dyDescent="0.25">
      <c r="A1413" s="37" t="s">
        <v>30</v>
      </c>
      <c r="B1413" s="37" t="s">
        <v>31</v>
      </c>
      <c r="C1413" s="39">
        <v>6251</v>
      </c>
      <c r="D1413" s="39" t="s">
        <v>1169</v>
      </c>
      <c r="E1413" s="39" t="s">
        <v>1279</v>
      </c>
      <c r="F1413" s="128" t="s">
        <v>173</v>
      </c>
      <c r="G1413" s="39" t="s">
        <v>35</v>
      </c>
      <c r="H1413" s="39" t="str">
        <f t="shared" si="257"/>
        <v>6105AK124-6251-CFND-0009</v>
      </c>
      <c r="I1413" s="39" t="str">
        <f t="shared" si="266"/>
        <v>Q24050972-03-6251-C-FND-0009</v>
      </c>
      <c r="J1413" s="39"/>
      <c r="K1413" s="33" t="str">
        <f>VLOOKUP(C1413,'PPE WBS Codes'!$E$3:$F$79,2,0)</f>
        <v>Load Bank</v>
      </c>
      <c r="L1413" s="39" t="s">
        <v>1600</v>
      </c>
      <c r="M1413" s="39" t="s">
        <v>1281</v>
      </c>
      <c r="N1413" s="33" t="str">
        <f t="shared" si="259"/>
        <v>Load Bank - Pad Platform and Foundations for Emergency Gen Load Bank - Civil Foundation Design</v>
      </c>
      <c r="O1413" s="134"/>
      <c r="P1413" s="134"/>
      <c r="Q1413" s="33" t="str">
        <f>IFERROR(VLOOKUP(PPE_PH1_CDDL[[#This Row],[RDMC Document Number]],[3]Docs!$B:$F,4,0),"No Placeholder Yet")</f>
        <v>RES - Reserved Placeholder</v>
      </c>
      <c r="R1413" s="33" t="str">
        <f>IFERROR(VLOOKUP(PPE_PH1_CDDL[[#This Row],[RDMC Document Number]],[3]Docs!$B:$F,5,0),"No Placeholder Yet")</f>
        <v>Pending</v>
      </c>
      <c r="S1413" s="137">
        <f t="shared" si="265"/>
        <v>0</v>
      </c>
      <c r="T1413" s="162" t="s">
        <v>1119</v>
      </c>
      <c r="U1413" s="39"/>
      <c r="V1413" s="178"/>
      <c r="W1413" s="39" t="s">
        <v>1601</v>
      </c>
      <c r="X1413" s="39" t="s">
        <v>1602</v>
      </c>
      <c r="Y1413" s="39"/>
      <c r="Z1413" s="39"/>
      <c r="AA1413" s="39"/>
      <c r="AB1413" s="152" t="s">
        <v>3165</v>
      </c>
    </row>
    <row r="1414" spans="1:28" ht="21.75" customHeight="1" x14ac:dyDescent="0.25">
      <c r="A1414" s="37" t="s">
        <v>30</v>
      </c>
      <c r="B1414" s="37" t="s">
        <v>31</v>
      </c>
      <c r="C1414" s="39">
        <v>6251</v>
      </c>
      <c r="D1414" s="39" t="s">
        <v>1169</v>
      </c>
      <c r="E1414" s="39" t="s">
        <v>1279</v>
      </c>
      <c r="F1414" s="128" t="s">
        <v>184</v>
      </c>
      <c r="G1414" s="39" t="s">
        <v>35</v>
      </c>
      <c r="H1414" s="39" t="str">
        <f t="shared" si="257"/>
        <v>6105AK124-6251-CFND-0010</v>
      </c>
      <c r="I1414" s="39" t="str">
        <f t="shared" si="266"/>
        <v>Q24050972-03-6251-C-FND-0010</v>
      </c>
      <c r="J1414" s="39"/>
      <c r="K1414" s="33" t="str">
        <f>VLOOKUP(C1414,'PPE WBS Codes'!$E$3:$F$79,2,0)</f>
        <v>Load Bank</v>
      </c>
      <c r="L1414" s="39" t="s">
        <v>1600</v>
      </c>
      <c r="M1414" s="39" t="s">
        <v>1283</v>
      </c>
      <c r="N1414" s="33" t="str">
        <f t="shared" si="259"/>
        <v>Load Bank - Pad Platform and Foundations for Emergency Gen Load Bank - Plinth Design and Layout</v>
      </c>
      <c r="O1414" s="134"/>
      <c r="P1414" s="134"/>
      <c r="Q1414" s="33" t="str">
        <f>IFERROR(VLOOKUP(PPE_PH1_CDDL[[#This Row],[RDMC Document Number]],[3]Docs!$B:$F,4,0),"No Placeholder Yet")</f>
        <v>RES - Reserved Placeholder</v>
      </c>
      <c r="R1414" s="33" t="str">
        <f>IFERROR(VLOOKUP(PPE_PH1_CDDL[[#This Row],[RDMC Document Number]],[3]Docs!$B:$F,5,0),"No Placeholder Yet")</f>
        <v>Pending</v>
      </c>
      <c r="S1414" s="137">
        <f t="shared" si="265"/>
        <v>0</v>
      </c>
      <c r="T1414" s="162" t="s">
        <v>1119</v>
      </c>
      <c r="U1414" s="39"/>
      <c r="V1414" s="178"/>
      <c r="W1414" s="39" t="s">
        <v>1601</v>
      </c>
      <c r="X1414" s="39" t="s">
        <v>1602</v>
      </c>
      <c r="Y1414" s="39"/>
      <c r="Z1414" s="39"/>
      <c r="AA1414" s="39"/>
      <c r="AB1414" s="152" t="s">
        <v>3165</v>
      </c>
    </row>
    <row r="1415" spans="1:28" ht="21.75" customHeight="1" x14ac:dyDescent="0.25">
      <c r="A1415" s="37" t="s">
        <v>30</v>
      </c>
      <c r="B1415" s="37" t="s">
        <v>31</v>
      </c>
      <c r="C1415" s="39">
        <v>6251</v>
      </c>
      <c r="D1415" s="39" t="s">
        <v>1169</v>
      </c>
      <c r="E1415" s="39" t="s">
        <v>1279</v>
      </c>
      <c r="F1415" s="128" t="s">
        <v>187</v>
      </c>
      <c r="G1415" s="39" t="s">
        <v>35</v>
      </c>
      <c r="H1415" s="39" t="str">
        <f t="shared" si="257"/>
        <v>6105AK124-6251-CFND-0011</v>
      </c>
      <c r="I1415" s="39" t="str">
        <f t="shared" si="266"/>
        <v>Q24050972-03-6251-C-FND-0011</v>
      </c>
      <c r="J1415" s="39"/>
      <c r="K1415" s="33" t="str">
        <f>VLOOKUP(C1415,'PPE WBS Codes'!$E$3:$F$79,2,0)</f>
        <v>Load Bank</v>
      </c>
      <c r="L1415" s="39" t="s">
        <v>1603</v>
      </c>
      <c r="M1415" s="39" t="s">
        <v>1281</v>
      </c>
      <c r="N1415" s="33" t="str">
        <f t="shared" si="259"/>
        <v>Load Bank - Perimeter Fencing for Emergency Gen Load Bank - Civil Foundation Design</v>
      </c>
      <c r="O1415" s="134"/>
      <c r="P1415" s="134"/>
      <c r="Q1415" s="33" t="str">
        <f>IFERROR(VLOOKUP(PPE_PH1_CDDL[[#This Row],[RDMC Document Number]],[3]Docs!$B:$F,4,0),"No Placeholder Yet")</f>
        <v>RES - Reserved Placeholder</v>
      </c>
      <c r="R1415" s="33" t="str">
        <f>IFERROR(VLOOKUP(PPE_PH1_CDDL[[#This Row],[RDMC Document Number]],[3]Docs!$B:$F,5,0),"No Placeholder Yet")</f>
        <v>Pending</v>
      </c>
      <c r="S1415" s="137">
        <f t="shared" si="265"/>
        <v>0</v>
      </c>
      <c r="T1415" s="162" t="s">
        <v>1119</v>
      </c>
      <c r="U1415" s="39"/>
      <c r="V1415" s="178"/>
      <c r="W1415" s="39" t="s">
        <v>1512</v>
      </c>
      <c r="X1415" s="39" t="s">
        <v>1602</v>
      </c>
      <c r="Y1415" s="39"/>
      <c r="Z1415" s="39"/>
      <c r="AA1415" s="39"/>
      <c r="AB1415" s="152" t="s">
        <v>3165</v>
      </c>
    </row>
    <row r="1416" spans="1:28" ht="21.75" customHeight="1" x14ac:dyDescent="0.25">
      <c r="A1416" s="37" t="s">
        <v>30</v>
      </c>
      <c r="B1416" s="37" t="s">
        <v>31</v>
      </c>
      <c r="C1416" s="39">
        <v>6251</v>
      </c>
      <c r="D1416" s="39" t="s">
        <v>1169</v>
      </c>
      <c r="E1416" s="39" t="s">
        <v>1279</v>
      </c>
      <c r="F1416" s="128" t="s">
        <v>213</v>
      </c>
      <c r="G1416" s="39" t="s">
        <v>35</v>
      </c>
      <c r="H1416" s="39" t="str">
        <f t="shared" si="257"/>
        <v>6105AK124-6251-CFND-0012</v>
      </c>
      <c r="I1416" s="39" t="str">
        <f t="shared" si="266"/>
        <v>Q24050972-03-6251-C-FND-0012</v>
      </c>
      <c r="J1416" s="39"/>
      <c r="K1416" s="33" t="str">
        <f>VLOOKUP(C1416,'PPE WBS Codes'!$E$3:$F$79,2,0)</f>
        <v>Load Bank</v>
      </c>
      <c r="L1416" s="39" t="s">
        <v>1604</v>
      </c>
      <c r="M1416" s="39" t="s">
        <v>1281</v>
      </c>
      <c r="N1416" s="33" t="str">
        <f t="shared" si="259"/>
        <v>Load Bank - Small Power and Lighting forEmergency Gen Load Bank - Civil Foundation Design</v>
      </c>
      <c r="O1416" s="134"/>
      <c r="P1416" s="134"/>
      <c r="Q1416" s="33" t="str">
        <f>IFERROR(VLOOKUP(PPE_PH1_CDDL[[#This Row],[RDMC Document Number]],[3]Docs!$B:$F,4,0),"No Placeholder Yet")</f>
        <v>RES - Reserved Placeholder</v>
      </c>
      <c r="R1416" s="33" t="str">
        <f>IFERROR(VLOOKUP(PPE_PH1_CDDL[[#This Row],[RDMC Document Number]],[3]Docs!$B:$F,5,0),"No Placeholder Yet")</f>
        <v>Pending</v>
      </c>
      <c r="S1416" s="137">
        <f t="shared" si="265"/>
        <v>0</v>
      </c>
      <c r="T1416" s="162" t="s">
        <v>1119</v>
      </c>
      <c r="U1416" s="39"/>
      <c r="V1416" s="178"/>
      <c r="W1416" s="39" t="s">
        <v>1597</v>
      </c>
      <c r="X1416" s="39" t="s">
        <v>1602</v>
      </c>
      <c r="Y1416" s="39"/>
      <c r="Z1416" s="39"/>
      <c r="AA1416" s="39"/>
      <c r="AB1416" s="152" t="s">
        <v>3165</v>
      </c>
    </row>
    <row r="1417" spans="1:28" ht="21.75" customHeight="1" x14ac:dyDescent="0.25">
      <c r="A1417" s="37" t="s">
        <v>30</v>
      </c>
      <c r="B1417" s="37" t="s">
        <v>31</v>
      </c>
      <c r="C1417" s="39">
        <v>6251</v>
      </c>
      <c r="D1417" s="39" t="s">
        <v>1169</v>
      </c>
      <c r="E1417" s="39" t="s">
        <v>1279</v>
      </c>
      <c r="F1417" s="174" t="s">
        <v>215</v>
      </c>
      <c r="G1417" s="162" t="s">
        <v>35</v>
      </c>
      <c r="H1417" s="39" t="str">
        <f t="shared" si="257"/>
        <v>6105AK124-6251-CFND-0013</v>
      </c>
      <c r="I1417" s="39" t="str">
        <f t="shared" si="266"/>
        <v>Q24050972-03-6251-C-FND-0013</v>
      </c>
      <c r="J1417" s="162"/>
      <c r="K1417" s="33" t="str">
        <f>VLOOKUP(C1417,'PPE WBS Codes'!$E$3:$F$79,2,0)</f>
        <v>Load Bank</v>
      </c>
      <c r="L1417" s="162" t="s">
        <v>1605</v>
      </c>
      <c r="M1417" s="162" t="s">
        <v>1281</v>
      </c>
      <c r="N1417" s="33" t="str">
        <f t="shared" si="259"/>
        <v>Load Bank - Cable Racks and Trays for Emergency Gen Load Bank - Civil Foundation Design</v>
      </c>
      <c r="O1417" s="175"/>
      <c r="P1417" s="175"/>
      <c r="Q1417" s="33" t="str">
        <f>IFERROR(VLOOKUP(PPE_PH1_CDDL[[#This Row],[RDMC Document Number]],[3]Docs!$B:$F,4,0),"No Placeholder Yet")</f>
        <v>RES - Reserved Placeholder</v>
      </c>
      <c r="R1417" s="33" t="str">
        <f>IFERROR(VLOOKUP(PPE_PH1_CDDL[[#This Row],[RDMC Document Number]],[3]Docs!$B:$F,5,0),"No Placeholder Yet")</f>
        <v>Pending</v>
      </c>
      <c r="S1417" s="137">
        <f t="shared" si="265"/>
        <v>0</v>
      </c>
      <c r="T1417" s="162" t="s">
        <v>1119</v>
      </c>
      <c r="U1417" s="162"/>
      <c r="V1417" s="178"/>
      <c r="W1417" s="162" t="s">
        <v>1599</v>
      </c>
      <c r="X1417" s="162" t="s">
        <v>1602</v>
      </c>
      <c r="Y1417" s="162"/>
      <c r="Z1417" s="162"/>
      <c r="AA1417" s="39"/>
      <c r="AB1417" s="152" t="s">
        <v>3165</v>
      </c>
    </row>
    <row r="1418" spans="1:28" ht="21.75" customHeight="1" x14ac:dyDescent="0.25">
      <c r="A1418" s="37" t="s">
        <v>30</v>
      </c>
      <c r="B1418" s="37" t="s">
        <v>31</v>
      </c>
      <c r="C1418" s="39">
        <v>6251</v>
      </c>
      <c r="D1418" s="39" t="s">
        <v>1169</v>
      </c>
      <c r="E1418" s="39" t="s">
        <v>250</v>
      </c>
      <c r="F1418" s="128" t="s">
        <v>34</v>
      </c>
      <c r="G1418" s="39" t="s">
        <v>35</v>
      </c>
      <c r="H1418" s="39" t="str">
        <f t="shared" si="257"/>
        <v>6105AK124-6251-CGAD-0001</v>
      </c>
      <c r="I1418" s="39" t="str">
        <f t="shared" si="266"/>
        <v>Q24050972-03-6251-C-GAD-0001</v>
      </c>
      <c r="J1418" s="39"/>
      <c r="K1418" s="33" t="str">
        <f>VLOOKUP(C1418,'PPE WBS Codes'!$E$3:$F$79,2,0)</f>
        <v>Load Bank</v>
      </c>
      <c r="L1418" s="39" t="s">
        <v>1606</v>
      </c>
      <c r="M1418" s="39" t="s">
        <v>1288</v>
      </c>
      <c r="N1418" s="33" t="str">
        <f t="shared" si="259"/>
        <v>Load Bank - 36 MVA Power Station Mobile Load Bank Connection Cables - Buildings and Structures GA</v>
      </c>
      <c r="O1418" s="134"/>
      <c r="P1418" s="134"/>
      <c r="Q1418" s="33" t="str">
        <f>IFERROR(VLOOKUP(PPE_PH1_CDDL[[#This Row],[RDMC Document Number]],[3]Docs!$B:$F,4,0),"No Placeholder Yet")</f>
        <v>RES - Reserved Placeholder</v>
      </c>
      <c r="R1418" s="33" t="str">
        <f>IFERROR(VLOOKUP(PPE_PH1_CDDL[[#This Row],[RDMC Document Number]],[3]Docs!$B:$F,5,0),"No Placeholder Yet")</f>
        <v>Pending</v>
      </c>
      <c r="S1418" s="137">
        <f t="shared" ref="S1418:S1429" si="267">IF(AND(O1418&lt;&gt;"",P1418&lt;&gt;"",R1418="Approved"),100%,
 IF(AND(O1418&lt;&gt;"",P1418&lt;&gt;""),66.67%,
 IF(O1418&lt;&gt;"",33.33%,
 0)))</f>
        <v>0</v>
      </c>
      <c r="T1418" s="162" t="s">
        <v>1119</v>
      </c>
      <c r="U1418" s="39"/>
      <c r="V1418" s="178"/>
      <c r="W1418" s="39" t="s">
        <v>1588</v>
      </c>
      <c r="X1418" s="39" t="s">
        <v>1607</v>
      </c>
      <c r="Y1418" s="39"/>
      <c r="Z1418" s="39"/>
      <c r="AA1418" s="39"/>
      <c r="AB1418" s="152" t="s">
        <v>3165</v>
      </c>
    </row>
    <row r="1419" spans="1:28" ht="21.75" customHeight="1" x14ac:dyDescent="0.25">
      <c r="A1419" s="37" t="s">
        <v>30</v>
      </c>
      <c r="B1419" s="37" t="s">
        <v>31</v>
      </c>
      <c r="C1419" s="39">
        <v>6251</v>
      </c>
      <c r="D1419" s="39" t="s">
        <v>1169</v>
      </c>
      <c r="E1419" s="39" t="s">
        <v>250</v>
      </c>
      <c r="F1419" s="128" t="s">
        <v>46</v>
      </c>
      <c r="G1419" s="39" t="s">
        <v>35</v>
      </c>
      <c r="H1419" s="39" t="str">
        <f t="shared" si="257"/>
        <v>6105AK124-6251-CGAD-0002</v>
      </c>
      <c r="I1419" s="39" t="str">
        <f t="shared" si="266"/>
        <v>Q24050972-03-6251-C-GAD-0002</v>
      </c>
      <c r="J1419" s="39"/>
      <c r="K1419" s="33" t="str">
        <f>VLOOKUP(C1419,'PPE WBS Codes'!$E$3:$F$79,2,0)</f>
        <v>Load Bank</v>
      </c>
      <c r="L1419" s="39" t="s">
        <v>1606</v>
      </c>
      <c r="M1419" s="39" t="s">
        <v>1290</v>
      </c>
      <c r="N1419" s="33" t="str">
        <f t="shared" si="259"/>
        <v>Load Bank - 36 MVA Power Station Mobile Load Bank Connection Cables - Cables, OHL and Fibre Route GA</v>
      </c>
      <c r="O1419" s="134"/>
      <c r="P1419" s="134"/>
      <c r="Q1419" s="33" t="str">
        <f>IFERROR(VLOOKUP(PPE_PH1_CDDL[[#This Row],[RDMC Document Number]],[3]Docs!$B:$F,4,0),"No Placeholder Yet")</f>
        <v>RES - Reserved Placeholder</v>
      </c>
      <c r="R1419" s="33" t="str">
        <f>IFERROR(VLOOKUP(PPE_PH1_CDDL[[#This Row],[RDMC Document Number]],[3]Docs!$B:$F,5,0),"No Placeholder Yet")</f>
        <v>Pending</v>
      </c>
      <c r="S1419" s="137">
        <f t="shared" si="267"/>
        <v>0</v>
      </c>
      <c r="T1419" s="162" t="s">
        <v>1119</v>
      </c>
      <c r="U1419" s="39"/>
      <c r="V1419" s="178"/>
      <c r="W1419" s="39" t="s">
        <v>1588</v>
      </c>
      <c r="X1419" s="39" t="s">
        <v>1607</v>
      </c>
      <c r="Y1419" s="39"/>
      <c r="Z1419" s="39"/>
      <c r="AA1419" s="39"/>
      <c r="AB1419" s="152" t="s">
        <v>3165</v>
      </c>
    </row>
    <row r="1420" spans="1:28" ht="21.75" customHeight="1" x14ac:dyDescent="0.25">
      <c r="A1420" s="37" t="s">
        <v>30</v>
      </c>
      <c r="B1420" s="37" t="s">
        <v>31</v>
      </c>
      <c r="C1420" s="39">
        <v>6251</v>
      </c>
      <c r="D1420" s="39" t="s">
        <v>1169</v>
      </c>
      <c r="E1420" s="39" t="s">
        <v>250</v>
      </c>
      <c r="F1420" s="128" t="s">
        <v>48</v>
      </c>
      <c r="G1420" s="39" t="s">
        <v>35</v>
      </c>
      <c r="H1420" s="39" t="str">
        <f t="shared" si="257"/>
        <v>6105AK124-6251-CGAD-0003</v>
      </c>
      <c r="I1420" s="39" t="str">
        <f t="shared" si="266"/>
        <v>Q24050972-03-6251-C-GAD-0003</v>
      </c>
      <c r="J1420" s="39"/>
      <c r="K1420" s="33" t="str">
        <f>VLOOKUP(C1420,'PPE WBS Codes'!$E$3:$F$79,2,0)</f>
        <v>Load Bank</v>
      </c>
      <c r="L1420" s="39" t="s">
        <v>1606</v>
      </c>
      <c r="M1420" s="39" t="s">
        <v>1293</v>
      </c>
      <c r="N1420" s="33" t="str">
        <f t="shared" si="259"/>
        <v>Load Bank - 36 MVA Power Station Mobile Load Bank Connection Cables - Terrace Equipment GA</v>
      </c>
      <c r="O1420" s="134"/>
      <c r="P1420" s="134"/>
      <c r="Q1420" s="33" t="str">
        <f>IFERROR(VLOOKUP(PPE_PH1_CDDL[[#This Row],[RDMC Document Number]],[3]Docs!$B:$F,4,0),"No Placeholder Yet")</f>
        <v>RES - Reserved Placeholder</v>
      </c>
      <c r="R1420" s="33" t="str">
        <f>IFERROR(VLOOKUP(PPE_PH1_CDDL[[#This Row],[RDMC Document Number]],[3]Docs!$B:$F,5,0),"No Placeholder Yet")</f>
        <v>Pending</v>
      </c>
      <c r="S1420" s="137">
        <f t="shared" si="267"/>
        <v>0</v>
      </c>
      <c r="T1420" s="162" t="s">
        <v>1119</v>
      </c>
      <c r="U1420" s="39"/>
      <c r="V1420" s="178"/>
      <c r="W1420" s="39" t="s">
        <v>1608</v>
      </c>
      <c r="X1420" s="39" t="s">
        <v>1607</v>
      </c>
      <c r="Y1420" s="39"/>
      <c r="Z1420" s="39"/>
      <c r="AA1420" s="39"/>
      <c r="AB1420" s="152" t="s">
        <v>3165</v>
      </c>
    </row>
    <row r="1421" spans="1:28" ht="21.75" customHeight="1" x14ac:dyDescent="0.25">
      <c r="A1421" s="37" t="s">
        <v>30</v>
      </c>
      <c r="B1421" s="37" t="s">
        <v>31</v>
      </c>
      <c r="C1421" s="39">
        <v>6251</v>
      </c>
      <c r="D1421" s="39" t="s">
        <v>1169</v>
      </c>
      <c r="E1421" s="39" t="s">
        <v>250</v>
      </c>
      <c r="F1421" s="128" t="s">
        <v>50</v>
      </c>
      <c r="G1421" s="39" t="s">
        <v>35</v>
      </c>
      <c r="H1421" s="39" t="str">
        <f t="shared" si="257"/>
        <v>6105AK124-6251-CGAD-0004</v>
      </c>
      <c r="I1421" s="39" t="str">
        <f t="shared" si="266"/>
        <v>Q24050972-03-6251-C-GAD-0004</v>
      </c>
      <c r="J1421" s="39"/>
      <c r="K1421" s="33" t="str">
        <f>VLOOKUP(C1421,'PPE WBS Codes'!$E$3:$F$79,2,0)</f>
        <v>Load Bank</v>
      </c>
      <c r="L1421" s="39" t="s">
        <v>1591</v>
      </c>
      <c r="M1421" s="39" t="s">
        <v>1293</v>
      </c>
      <c r="N1421" s="33" t="str">
        <f t="shared" si="259"/>
        <v>Load Bank - 36 MVA Power Station Mobile Load Bank Cable Racks - Terrace Equipment GA</v>
      </c>
      <c r="O1421" s="134"/>
      <c r="P1421" s="134"/>
      <c r="Q1421" s="33" t="str">
        <f>IFERROR(VLOOKUP(PPE_PH1_CDDL[[#This Row],[RDMC Document Number]],[3]Docs!$B:$F,4,0),"No Placeholder Yet")</f>
        <v>RES - Reserved Placeholder</v>
      </c>
      <c r="R1421" s="33" t="str">
        <f>IFERROR(VLOOKUP(PPE_PH1_CDDL[[#This Row],[RDMC Document Number]],[3]Docs!$B:$F,5,0),"No Placeholder Yet")</f>
        <v>Pending</v>
      </c>
      <c r="S1421" s="137">
        <f t="shared" si="267"/>
        <v>0</v>
      </c>
      <c r="T1421" s="162" t="s">
        <v>1119</v>
      </c>
      <c r="U1421" s="39"/>
      <c r="V1421" s="178"/>
      <c r="W1421" s="39" t="s">
        <v>1588</v>
      </c>
      <c r="X1421" s="39" t="s">
        <v>1609</v>
      </c>
      <c r="Y1421" s="39"/>
      <c r="Z1421" s="39"/>
      <c r="AA1421" s="39"/>
      <c r="AB1421" s="152" t="s">
        <v>3165</v>
      </c>
    </row>
    <row r="1422" spans="1:28" ht="21.75" customHeight="1" x14ac:dyDescent="0.25">
      <c r="A1422" s="37" t="s">
        <v>30</v>
      </c>
      <c r="B1422" s="37" t="s">
        <v>31</v>
      </c>
      <c r="C1422" s="39">
        <v>6251</v>
      </c>
      <c r="D1422" s="39" t="s">
        <v>1169</v>
      </c>
      <c r="E1422" s="39" t="s">
        <v>250</v>
      </c>
      <c r="F1422" s="128" t="s">
        <v>101</v>
      </c>
      <c r="G1422" s="39" t="s">
        <v>35</v>
      </c>
      <c r="H1422" s="39" t="str">
        <f t="shared" si="257"/>
        <v>6105AK124-6251-CGAD-0005</v>
      </c>
      <c r="I1422" s="39" t="str">
        <f t="shared" si="266"/>
        <v>Q24050972-03-6251-C-GAD-0005</v>
      </c>
      <c r="J1422" s="39"/>
      <c r="K1422" s="33" t="str">
        <f>VLOOKUP(C1422,'PPE WBS Codes'!$E$3:$F$79,2,0)</f>
        <v>Load Bank</v>
      </c>
      <c r="L1422" s="39" t="s">
        <v>1591</v>
      </c>
      <c r="M1422" s="39" t="s">
        <v>1303</v>
      </c>
      <c r="N1422" s="33" t="str">
        <f t="shared" si="259"/>
        <v>Load Bank - 36 MVA Power Station Mobile Load Bank Cable Racks - Roads, Pathways, Offloading Areas and Fences GA</v>
      </c>
      <c r="O1422" s="134"/>
      <c r="P1422" s="134"/>
      <c r="Q1422" s="33" t="str">
        <f>IFERROR(VLOOKUP(PPE_PH1_CDDL[[#This Row],[RDMC Document Number]],[3]Docs!$B:$F,4,0),"No Placeholder Yet")</f>
        <v>RES - Reserved Placeholder</v>
      </c>
      <c r="R1422" s="33" t="str">
        <f>IFERROR(VLOOKUP(PPE_PH1_CDDL[[#This Row],[RDMC Document Number]],[3]Docs!$B:$F,5,0),"No Placeholder Yet")</f>
        <v>Pending</v>
      </c>
      <c r="S1422" s="137">
        <f t="shared" si="267"/>
        <v>0</v>
      </c>
      <c r="T1422" s="162" t="s">
        <v>1119</v>
      </c>
      <c r="U1422" s="39"/>
      <c r="V1422" s="178"/>
      <c r="W1422" s="39" t="s">
        <v>1588</v>
      </c>
      <c r="X1422" s="39" t="s">
        <v>1609</v>
      </c>
      <c r="Y1422" s="39"/>
      <c r="Z1422" s="39"/>
      <c r="AA1422" s="39"/>
      <c r="AB1422" s="152" t="s">
        <v>3165</v>
      </c>
    </row>
    <row r="1423" spans="1:28" ht="21.75" customHeight="1" x14ac:dyDescent="0.25">
      <c r="A1423" s="37" t="s">
        <v>30</v>
      </c>
      <c r="B1423" s="37" t="s">
        <v>31</v>
      </c>
      <c r="C1423" s="39">
        <v>6251</v>
      </c>
      <c r="D1423" s="39" t="s">
        <v>1169</v>
      </c>
      <c r="E1423" s="39" t="s">
        <v>250</v>
      </c>
      <c r="F1423" s="128" t="s">
        <v>161</v>
      </c>
      <c r="G1423" s="39" t="s">
        <v>35</v>
      </c>
      <c r="H1423" s="39" t="str">
        <f t="shared" si="257"/>
        <v>6105AK124-6251-CGAD-0006</v>
      </c>
      <c r="I1423" s="39" t="str">
        <f t="shared" si="266"/>
        <v>Q24050972-03-6251-C-GAD-0006</v>
      </c>
      <c r="J1423" s="39"/>
      <c r="K1423" s="33" t="str">
        <f>VLOOKUP(C1423,'PPE WBS Codes'!$E$3:$F$79,2,0)</f>
        <v>Load Bank</v>
      </c>
      <c r="L1423" s="39" t="s">
        <v>1610</v>
      </c>
      <c r="M1423" s="39" t="s">
        <v>1288</v>
      </c>
      <c r="N1423" s="33" t="str">
        <f t="shared" si="259"/>
        <v>Load Bank - 36 MVA Power Station Mobile Load Bank Earthing System - Buildings and Structures GA</v>
      </c>
      <c r="O1423" s="134"/>
      <c r="P1423" s="134"/>
      <c r="Q1423" s="33" t="str">
        <f>IFERROR(VLOOKUP(PPE_PH1_CDDL[[#This Row],[RDMC Document Number]],[3]Docs!$B:$F,4,0),"No Placeholder Yet")</f>
        <v>RES - Reserved Placeholder</v>
      </c>
      <c r="R1423" s="33" t="str">
        <f>IFERROR(VLOOKUP(PPE_PH1_CDDL[[#This Row],[RDMC Document Number]],[3]Docs!$B:$F,5,0),"No Placeholder Yet")</f>
        <v>Pending</v>
      </c>
      <c r="S1423" s="137">
        <f t="shared" si="267"/>
        <v>0</v>
      </c>
      <c r="T1423" s="162" t="s">
        <v>1119</v>
      </c>
      <c r="U1423" s="39"/>
      <c r="V1423" s="178"/>
      <c r="W1423" s="39" t="s">
        <v>1588</v>
      </c>
      <c r="X1423" s="39" t="s">
        <v>1611</v>
      </c>
      <c r="Y1423" s="39"/>
      <c r="Z1423" s="39"/>
      <c r="AA1423" s="39"/>
      <c r="AB1423" s="152" t="s">
        <v>3165</v>
      </c>
    </row>
    <row r="1424" spans="1:28" ht="21.75" customHeight="1" x14ac:dyDescent="0.25">
      <c r="A1424" s="37" t="s">
        <v>30</v>
      </c>
      <c r="B1424" s="37" t="s">
        <v>31</v>
      </c>
      <c r="C1424" s="39">
        <v>6251</v>
      </c>
      <c r="D1424" s="39" t="s">
        <v>1169</v>
      </c>
      <c r="E1424" s="39" t="s">
        <v>250</v>
      </c>
      <c r="F1424" s="128" t="s">
        <v>170</v>
      </c>
      <c r="G1424" s="39" t="s">
        <v>35</v>
      </c>
      <c r="H1424" s="39" t="str">
        <f t="shared" si="257"/>
        <v>6105AK124-6251-CGAD-0007</v>
      </c>
      <c r="I1424" s="39" t="str">
        <f t="shared" si="266"/>
        <v>Q24050972-03-6251-C-GAD-0007</v>
      </c>
      <c r="J1424" s="39"/>
      <c r="K1424" s="33" t="str">
        <f>VLOOKUP(C1424,'PPE WBS Codes'!$E$3:$F$79,2,0)</f>
        <v>Load Bank</v>
      </c>
      <c r="L1424" s="39" t="s">
        <v>1610</v>
      </c>
      <c r="M1424" s="39" t="s">
        <v>1290</v>
      </c>
      <c r="N1424" s="33" t="str">
        <f t="shared" si="259"/>
        <v>Load Bank - 36 MVA Power Station Mobile Load Bank Earthing System - Cables, OHL and Fibre Route GA</v>
      </c>
      <c r="O1424" s="134"/>
      <c r="P1424" s="134"/>
      <c r="Q1424" s="33" t="str">
        <f>IFERROR(VLOOKUP(PPE_PH1_CDDL[[#This Row],[RDMC Document Number]],[3]Docs!$B:$F,4,0),"No Placeholder Yet")</f>
        <v>RES - Reserved Placeholder</v>
      </c>
      <c r="R1424" s="33" t="str">
        <f>IFERROR(VLOOKUP(PPE_PH1_CDDL[[#This Row],[RDMC Document Number]],[3]Docs!$B:$F,5,0),"No Placeholder Yet")</f>
        <v>Pending</v>
      </c>
      <c r="S1424" s="137">
        <f t="shared" si="267"/>
        <v>0</v>
      </c>
      <c r="T1424" s="162" t="s">
        <v>1119</v>
      </c>
      <c r="U1424" s="39"/>
      <c r="V1424" s="178"/>
      <c r="W1424" s="39" t="s">
        <v>1588</v>
      </c>
      <c r="X1424" s="39" t="s">
        <v>1611</v>
      </c>
      <c r="Y1424" s="39"/>
      <c r="Z1424" s="39"/>
      <c r="AA1424" s="39"/>
      <c r="AB1424" s="152" t="s">
        <v>3165</v>
      </c>
    </row>
    <row r="1425" spans="1:28" ht="21.75" customHeight="1" x14ac:dyDescent="0.25">
      <c r="A1425" s="37" t="s">
        <v>30</v>
      </c>
      <c r="B1425" s="37" t="s">
        <v>31</v>
      </c>
      <c r="C1425" s="39">
        <v>6251</v>
      </c>
      <c r="D1425" s="39" t="s">
        <v>1169</v>
      </c>
      <c r="E1425" s="39" t="s">
        <v>250</v>
      </c>
      <c r="F1425" s="128" t="s">
        <v>108</v>
      </c>
      <c r="G1425" s="39" t="s">
        <v>35</v>
      </c>
      <c r="H1425" s="39" t="str">
        <f t="shared" si="257"/>
        <v>6105AK124-6251-CGAD-0008</v>
      </c>
      <c r="I1425" s="39" t="str">
        <f t="shared" si="266"/>
        <v>Q24050972-03-6251-C-GAD-0008</v>
      </c>
      <c r="J1425" s="39"/>
      <c r="K1425" s="33" t="str">
        <f>VLOOKUP(C1425,'PPE WBS Codes'!$E$3:$F$79,2,0)</f>
        <v>Load Bank</v>
      </c>
      <c r="L1425" s="39" t="s">
        <v>1610</v>
      </c>
      <c r="M1425" s="39" t="s">
        <v>1293</v>
      </c>
      <c r="N1425" s="33" t="str">
        <f t="shared" si="259"/>
        <v>Load Bank - 36 MVA Power Station Mobile Load Bank Earthing System - Terrace Equipment GA</v>
      </c>
      <c r="O1425" s="134"/>
      <c r="P1425" s="134"/>
      <c r="Q1425" s="33" t="str">
        <f>IFERROR(VLOOKUP(PPE_PH1_CDDL[[#This Row],[RDMC Document Number]],[3]Docs!$B:$F,4,0),"No Placeholder Yet")</f>
        <v>RES - Reserved Placeholder</v>
      </c>
      <c r="R1425" s="33" t="str">
        <f>IFERROR(VLOOKUP(PPE_PH1_CDDL[[#This Row],[RDMC Document Number]],[3]Docs!$B:$F,5,0),"No Placeholder Yet")</f>
        <v>Pending</v>
      </c>
      <c r="S1425" s="137">
        <f t="shared" si="267"/>
        <v>0</v>
      </c>
      <c r="T1425" s="162" t="s">
        <v>1119</v>
      </c>
      <c r="U1425" s="39"/>
      <c r="V1425" s="178"/>
      <c r="W1425" s="39" t="s">
        <v>1588</v>
      </c>
      <c r="X1425" s="39" t="s">
        <v>1612</v>
      </c>
      <c r="Y1425" s="39"/>
      <c r="Z1425" s="39"/>
      <c r="AA1425" s="39"/>
      <c r="AB1425" s="152" t="s">
        <v>3165</v>
      </c>
    </row>
    <row r="1426" spans="1:28" ht="21.75" customHeight="1" x14ac:dyDescent="0.25">
      <c r="A1426" s="37" t="s">
        <v>30</v>
      </c>
      <c r="B1426" s="37" t="s">
        <v>31</v>
      </c>
      <c r="C1426" s="39">
        <v>6251</v>
      </c>
      <c r="D1426" s="39" t="s">
        <v>1169</v>
      </c>
      <c r="E1426" s="39" t="s">
        <v>250</v>
      </c>
      <c r="F1426" s="128" t="s">
        <v>173</v>
      </c>
      <c r="G1426" s="39" t="s">
        <v>35</v>
      </c>
      <c r="H1426" s="39" t="str">
        <f t="shared" si="257"/>
        <v>6105AK124-6251-CGAD-0009</v>
      </c>
      <c r="I1426" s="39" t="str">
        <f t="shared" si="266"/>
        <v>Q24050972-03-6251-C-GAD-0009</v>
      </c>
      <c r="J1426" s="39"/>
      <c r="K1426" s="33" t="str">
        <f>VLOOKUP(C1426,'PPE WBS Codes'!$E$3:$F$79,2,0)</f>
        <v>Load Bank</v>
      </c>
      <c r="L1426" s="39" t="s">
        <v>1592</v>
      </c>
      <c r="M1426" s="39" t="s">
        <v>1288</v>
      </c>
      <c r="N1426" s="33" t="str">
        <f t="shared" si="259"/>
        <v>Load Bank - Platform and Foundations for Wartsila Load Bank - Buildings and Structures GA</v>
      </c>
      <c r="O1426" s="134"/>
      <c r="P1426" s="134"/>
      <c r="Q1426" s="33" t="str">
        <f>IFERROR(VLOOKUP(PPE_PH1_CDDL[[#This Row],[RDMC Document Number]],[3]Docs!$B:$F,4,0),"No Placeholder Yet")</f>
        <v>RES - Reserved Placeholder</v>
      </c>
      <c r="R1426" s="33" t="str">
        <f>IFERROR(VLOOKUP(PPE_PH1_CDDL[[#This Row],[RDMC Document Number]],[3]Docs!$B:$F,5,0),"No Placeholder Yet")</f>
        <v>Pending</v>
      </c>
      <c r="S1426" s="137">
        <f t="shared" si="267"/>
        <v>0</v>
      </c>
      <c r="T1426" s="162" t="s">
        <v>1119</v>
      </c>
      <c r="U1426" s="39"/>
      <c r="V1426" s="178"/>
      <c r="W1426" s="39" t="s">
        <v>1593</v>
      </c>
      <c r="X1426" s="39" t="s">
        <v>1580</v>
      </c>
      <c r="Y1426" s="39"/>
      <c r="Z1426" s="39"/>
      <c r="AA1426" s="39"/>
      <c r="AB1426" s="152" t="s">
        <v>3165</v>
      </c>
    </row>
    <row r="1427" spans="1:28" ht="21.75" customHeight="1" x14ac:dyDescent="0.25">
      <c r="A1427" s="37" t="s">
        <v>30</v>
      </c>
      <c r="B1427" s="37" t="s">
        <v>31</v>
      </c>
      <c r="C1427" s="39">
        <v>6251</v>
      </c>
      <c r="D1427" s="39" t="s">
        <v>1169</v>
      </c>
      <c r="E1427" s="39" t="s">
        <v>250</v>
      </c>
      <c r="F1427" s="128" t="s">
        <v>184</v>
      </c>
      <c r="G1427" s="39" t="s">
        <v>35</v>
      </c>
      <c r="H1427" s="39" t="str">
        <f t="shared" si="257"/>
        <v>6105AK124-6251-CGAD-0010</v>
      </c>
      <c r="I1427" s="39" t="str">
        <f t="shared" si="266"/>
        <v>Q24050972-03-6251-C-GAD-0010</v>
      </c>
      <c r="J1427" s="39"/>
      <c r="K1427" s="33" t="str">
        <f>VLOOKUP(C1427,'PPE WBS Codes'!$E$3:$F$79,2,0)</f>
        <v>Load Bank</v>
      </c>
      <c r="L1427" s="39" t="s">
        <v>1592</v>
      </c>
      <c r="M1427" s="39" t="s">
        <v>1290</v>
      </c>
      <c r="N1427" s="33" t="str">
        <f t="shared" si="259"/>
        <v>Load Bank - Platform and Foundations for Wartsila Load Bank - Cables, OHL and Fibre Route GA</v>
      </c>
      <c r="O1427" s="134"/>
      <c r="P1427" s="134"/>
      <c r="Q1427" s="33" t="str">
        <f>IFERROR(VLOOKUP(PPE_PH1_CDDL[[#This Row],[RDMC Document Number]],[3]Docs!$B:$F,4,0),"No Placeholder Yet")</f>
        <v>RES - Reserved Placeholder</v>
      </c>
      <c r="R1427" s="33" t="str">
        <f>IFERROR(VLOOKUP(PPE_PH1_CDDL[[#This Row],[RDMC Document Number]],[3]Docs!$B:$F,5,0),"No Placeholder Yet")</f>
        <v>Pending</v>
      </c>
      <c r="S1427" s="137">
        <f t="shared" si="267"/>
        <v>0</v>
      </c>
      <c r="T1427" s="162" t="s">
        <v>1119</v>
      </c>
      <c r="U1427" s="39"/>
      <c r="V1427" s="178"/>
      <c r="W1427" s="39" t="s">
        <v>1593</v>
      </c>
      <c r="X1427" s="39" t="s">
        <v>1580</v>
      </c>
      <c r="Y1427" s="39"/>
      <c r="Z1427" s="39"/>
      <c r="AA1427" s="39"/>
      <c r="AB1427" s="152" t="s">
        <v>3165</v>
      </c>
    </row>
    <row r="1428" spans="1:28" ht="21.75" customHeight="1" x14ac:dyDescent="0.25">
      <c r="A1428" s="37" t="s">
        <v>30</v>
      </c>
      <c r="B1428" s="37" t="s">
        <v>31</v>
      </c>
      <c r="C1428" s="39">
        <v>6251</v>
      </c>
      <c r="D1428" s="39" t="s">
        <v>1169</v>
      </c>
      <c r="E1428" s="39" t="s">
        <v>250</v>
      </c>
      <c r="F1428" s="128" t="s">
        <v>187</v>
      </c>
      <c r="G1428" s="39" t="s">
        <v>35</v>
      </c>
      <c r="H1428" s="39" t="str">
        <f t="shared" si="257"/>
        <v>6105AK124-6251-CGAD-0011</v>
      </c>
      <c r="I1428" s="39" t="str">
        <f t="shared" si="266"/>
        <v>Q24050972-03-6251-C-GAD-0011</v>
      </c>
      <c r="J1428" s="39"/>
      <c r="K1428" s="33" t="str">
        <f>VLOOKUP(C1428,'PPE WBS Codes'!$E$3:$F$79,2,0)</f>
        <v>Load Bank</v>
      </c>
      <c r="L1428" s="39" t="s">
        <v>1592</v>
      </c>
      <c r="M1428" s="39" t="s">
        <v>1293</v>
      </c>
      <c r="N1428" s="33" t="str">
        <f t="shared" si="259"/>
        <v>Load Bank - Platform and Foundations for Wartsila Load Bank - Terrace Equipment GA</v>
      </c>
      <c r="O1428" s="134"/>
      <c r="P1428" s="134"/>
      <c r="Q1428" s="33" t="str">
        <f>IFERROR(VLOOKUP(PPE_PH1_CDDL[[#This Row],[RDMC Document Number]],[3]Docs!$B:$F,4,0),"No Placeholder Yet")</f>
        <v>RES - Reserved Placeholder</v>
      </c>
      <c r="R1428" s="33" t="str">
        <f>IFERROR(VLOOKUP(PPE_PH1_CDDL[[#This Row],[RDMC Document Number]],[3]Docs!$B:$F,5,0),"No Placeholder Yet")</f>
        <v>Pending</v>
      </c>
      <c r="S1428" s="137">
        <f t="shared" si="267"/>
        <v>0</v>
      </c>
      <c r="T1428" s="162" t="s">
        <v>1119</v>
      </c>
      <c r="U1428" s="39"/>
      <c r="V1428" s="178"/>
      <c r="W1428" s="39" t="s">
        <v>1593</v>
      </c>
      <c r="X1428" s="39" t="s">
        <v>1594</v>
      </c>
      <c r="Y1428" s="39"/>
      <c r="Z1428" s="39"/>
      <c r="AA1428" s="39"/>
      <c r="AB1428" s="152" t="s">
        <v>3165</v>
      </c>
    </row>
    <row r="1429" spans="1:28" ht="21.75" customHeight="1" x14ac:dyDescent="0.25">
      <c r="A1429" s="37" t="s">
        <v>30</v>
      </c>
      <c r="B1429" s="37" t="s">
        <v>31</v>
      </c>
      <c r="C1429" s="39">
        <v>6251</v>
      </c>
      <c r="D1429" s="39" t="s">
        <v>1169</v>
      </c>
      <c r="E1429" s="39" t="s">
        <v>250</v>
      </c>
      <c r="F1429" s="174" t="s">
        <v>213</v>
      </c>
      <c r="G1429" s="162" t="s">
        <v>35</v>
      </c>
      <c r="H1429" s="39" t="str">
        <f t="shared" si="257"/>
        <v>6105AK124-6251-CGAD-0012</v>
      </c>
      <c r="I1429" s="39" t="str">
        <f t="shared" si="266"/>
        <v>Q24050972-03-6251-C-GAD-0012</v>
      </c>
      <c r="J1429" s="162"/>
      <c r="K1429" s="33" t="str">
        <f>VLOOKUP(C1429,'PPE WBS Codes'!$E$3:$F$79,2,0)</f>
        <v>Load Bank</v>
      </c>
      <c r="L1429" s="162" t="s">
        <v>1592</v>
      </c>
      <c r="M1429" s="162" t="s">
        <v>1300</v>
      </c>
      <c r="N1429" s="33" t="str">
        <f t="shared" si="259"/>
        <v>Load Bank - Platform and Foundations for Wartsila Load Bank - Lighting Design and Layout GA</v>
      </c>
      <c r="O1429" s="175"/>
      <c r="P1429" s="175"/>
      <c r="Q1429" s="33" t="str">
        <f>IFERROR(VLOOKUP(PPE_PH1_CDDL[[#This Row],[RDMC Document Number]],[3]Docs!$B:$F,4,0),"No Placeholder Yet")</f>
        <v>RES - Reserved Placeholder</v>
      </c>
      <c r="R1429" s="33" t="str">
        <f>IFERROR(VLOOKUP(PPE_PH1_CDDL[[#This Row],[RDMC Document Number]],[3]Docs!$B:$F,5,0),"No Placeholder Yet")</f>
        <v>Pending</v>
      </c>
      <c r="S1429" s="137">
        <f t="shared" si="267"/>
        <v>0</v>
      </c>
      <c r="T1429" s="162" t="s">
        <v>1119</v>
      </c>
      <c r="U1429" s="162"/>
      <c r="V1429" s="178"/>
      <c r="W1429" s="162" t="s">
        <v>1593</v>
      </c>
      <c r="X1429" s="39" t="s">
        <v>1594</v>
      </c>
      <c r="Y1429" s="162"/>
      <c r="Z1429" s="162"/>
      <c r="AA1429" s="39"/>
      <c r="AB1429" s="152" t="s">
        <v>3165</v>
      </c>
    </row>
    <row r="1430" spans="1:28" ht="21.75" customHeight="1" x14ac:dyDescent="0.25">
      <c r="A1430" s="33" t="s">
        <v>30</v>
      </c>
      <c r="B1430" s="33" t="s">
        <v>31</v>
      </c>
      <c r="C1430" s="162">
        <v>6242</v>
      </c>
      <c r="D1430" s="162" t="s">
        <v>52</v>
      </c>
      <c r="E1430" s="162" t="s">
        <v>662</v>
      </c>
      <c r="F1430" s="128" t="s">
        <v>46</v>
      </c>
      <c r="G1430" s="39" t="s">
        <v>35</v>
      </c>
      <c r="H1430" s="39" t="str">
        <f t="shared" si="257"/>
        <v>6105AK124-6242-ESLD-0002</v>
      </c>
      <c r="I1430" s="39" t="str">
        <f t="shared" si="266"/>
        <v>Q24050972-03-6242-E-SLD-0002</v>
      </c>
      <c r="J1430" s="39"/>
      <c r="K1430" s="33" t="str">
        <f>VLOOKUP(C1430,'PPE WBS Codes'!$E$3:$F$79,2,0)</f>
        <v>33/220 kV Power Station Substation</v>
      </c>
      <c r="L1430" s="39" t="s">
        <v>1552</v>
      </c>
      <c r="M1430" s="39" t="s">
        <v>679</v>
      </c>
      <c r="N1430" s="33" t="str">
        <f t="shared" si="259"/>
        <v>33/220 kV Power Station Substation - 33/220 kV Power Station Substation - Auxiliary Supply - Single Line Diagram</v>
      </c>
      <c r="O1430" s="134"/>
      <c r="P1430" s="134"/>
      <c r="Q1430" s="33" t="str">
        <f>IFERROR(VLOOKUP(PPE_PH1_CDDL[[#This Row],[RDMC Document Number]],[3]Docs!$B:$F,4,0),"No Placeholder Yet")</f>
        <v>RES - Reserved Placeholder</v>
      </c>
      <c r="R1430" s="33" t="str">
        <f>IFERROR(VLOOKUP(PPE_PH1_CDDL[[#This Row],[RDMC Document Number]],[3]Docs!$B:$F,5,0),"No Placeholder Yet")</f>
        <v>Pending</v>
      </c>
      <c r="S1430" s="137">
        <f t="shared" ref="S1430:S1449" si="268">IF(AND(O1430&lt;&gt;"",P1430&lt;&gt;"",R1430="Approved"),100%,
 IF(AND(O1430&lt;&gt;"",P1430&lt;&gt;""),66.67%,
 IF(O1430&lt;&gt;"",33.33%,
 0)))</f>
        <v>0</v>
      </c>
      <c r="T1430" s="39" t="s">
        <v>190</v>
      </c>
      <c r="U1430" s="39"/>
      <c r="V1430" s="178">
        <v>46203</v>
      </c>
      <c r="W1430" s="39" t="s">
        <v>1552</v>
      </c>
      <c r="X1430" s="39" t="s">
        <v>663</v>
      </c>
      <c r="Y1430" s="39"/>
      <c r="Z1430" s="39"/>
      <c r="AA1430" s="39"/>
      <c r="AB1430" s="152" t="s">
        <v>3165</v>
      </c>
    </row>
    <row r="1431" spans="1:28" ht="21.75" customHeight="1" x14ac:dyDescent="0.25">
      <c r="A1431" s="37" t="s">
        <v>30</v>
      </c>
      <c r="B1431" s="37" t="s">
        <v>31</v>
      </c>
      <c r="C1431" s="39">
        <v>6251</v>
      </c>
      <c r="D1431" s="39" t="s">
        <v>1169</v>
      </c>
      <c r="E1431" s="39" t="s">
        <v>250</v>
      </c>
      <c r="F1431" s="128" t="s">
        <v>215</v>
      </c>
      <c r="G1431" s="39" t="s">
        <v>35</v>
      </c>
      <c r="H1431" s="39" t="str">
        <f t="shared" si="257"/>
        <v>6105AK124-6251-CGAD-0013</v>
      </c>
      <c r="I1431" s="39" t="str">
        <f t="shared" si="266"/>
        <v>Q24050972-03-6251-C-GAD-0013</v>
      </c>
      <c r="J1431" s="39"/>
      <c r="K1431" s="33" t="str">
        <f>VLOOKUP(C1431,'PPE WBS Codes'!$E$3:$F$79,2,0)</f>
        <v>Load Bank</v>
      </c>
      <c r="L1431" s="39" t="s">
        <v>1592</v>
      </c>
      <c r="M1431" s="39" t="s">
        <v>1303</v>
      </c>
      <c r="N1431" s="33" t="str">
        <f t="shared" si="259"/>
        <v>Load Bank - Platform and Foundations for Wartsila Load Bank - Roads, Pathways, Offloading Areas and Fences GA</v>
      </c>
      <c r="O1431" s="134"/>
      <c r="P1431" s="134"/>
      <c r="Q1431" s="33" t="str">
        <f>IFERROR(VLOOKUP(PPE_PH1_CDDL[[#This Row],[RDMC Document Number]],[3]Docs!$B:$F,4,0),"No Placeholder Yet")</f>
        <v>RES - Reserved Placeholder</v>
      </c>
      <c r="R1431" s="33" t="str">
        <f>IFERROR(VLOOKUP(PPE_PH1_CDDL[[#This Row],[RDMC Document Number]],[3]Docs!$B:$F,5,0),"No Placeholder Yet")</f>
        <v>Pending</v>
      </c>
      <c r="S1431" s="137">
        <f t="shared" si="268"/>
        <v>0</v>
      </c>
      <c r="T1431" s="162" t="s">
        <v>1119</v>
      </c>
      <c r="U1431" s="39"/>
      <c r="V1431" s="178"/>
      <c r="W1431" s="39" t="s">
        <v>1593</v>
      </c>
      <c r="X1431" s="39" t="s">
        <v>1580</v>
      </c>
      <c r="Y1431" s="39"/>
      <c r="Z1431" s="39"/>
      <c r="AA1431" s="39"/>
      <c r="AB1431" s="152" t="s">
        <v>3165</v>
      </c>
    </row>
    <row r="1432" spans="1:28" ht="21.75" customHeight="1" x14ac:dyDescent="0.25">
      <c r="A1432" s="37" t="s">
        <v>30</v>
      </c>
      <c r="B1432" s="37" t="s">
        <v>31</v>
      </c>
      <c r="C1432" s="39">
        <v>6251</v>
      </c>
      <c r="D1432" s="39" t="s">
        <v>1169</v>
      </c>
      <c r="E1432" s="39" t="s">
        <v>250</v>
      </c>
      <c r="F1432" s="128" t="s">
        <v>217</v>
      </c>
      <c r="G1432" s="39" t="s">
        <v>35</v>
      </c>
      <c r="H1432" s="39" t="str">
        <f t="shared" si="257"/>
        <v>6105AK124-6251-CGAD-0014</v>
      </c>
      <c r="I1432" s="39" t="str">
        <f t="shared" si="266"/>
        <v>Q24050972-03-6251-C-GAD-0014</v>
      </c>
      <c r="J1432" s="39"/>
      <c r="K1432" s="33" t="str">
        <f>VLOOKUP(C1432,'PPE WBS Codes'!$E$3:$F$79,2,0)</f>
        <v>Load Bank</v>
      </c>
      <c r="L1432" s="39" t="s">
        <v>1592</v>
      </c>
      <c r="M1432" s="134" t="s">
        <v>1298</v>
      </c>
      <c r="N1432" s="33" t="str">
        <f t="shared" si="259"/>
        <v>Load Bank - Platform and Foundations for Wartsila Load Bank - Stormwater and Effluent System Design</v>
      </c>
      <c r="O1432" s="134"/>
      <c r="P1432" s="134"/>
      <c r="Q1432" s="33" t="str">
        <f>IFERROR(VLOOKUP(PPE_PH1_CDDL[[#This Row],[RDMC Document Number]],[3]Docs!$B:$F,4,0),"No Placeholder Yet")</f>
        <v>RES - Reserved Placeholder</v>
      </c>
      <c r="R1432" s="33" t="str">
        <f>IFERROR(VLOOKUP(PPE_PH1_CDDL[[#This Row],[RDMC Document Number]],[3]Docs!$B:$F,5,0),"No Placeholder Yet")</f>
        <v>Pending</v>
      </c>
      <c r="S1432" s="137">
        <f t="shared" si="268"/>
        <v>0</v>
      </c>
      <c r="T1432" s="162" t="s">
        <v>1119</v>
      </c>
      <c r="U1432" s="39"/>
      <c r="V1432" s="178"/>
      <c r="W1432" s="39" t="s">
        <v>1593</v>
      </c>
      <c r="X1432" s="39" t="s">
        <v>1613</v>
      </c>
      <c r="Y1432" s="39"/>
      <c r="Z1432" s="39"/>
      <c r="AA1432" s="39"/>
      <c r="AB1432" s="152" t="s">
        <v>3165</v>
      </c>
    </row>
    <row r="1433" spans="1:28" ht="21.75" customHeight="1" x14ac:dyDescent="0.25">
      <c r="A1433" s="37" t="s">
        <v>30</v>
      </c>
      <c r="B1433" s="37" t="s">
        <v>31</v>
      </c>
      <c r="C1433" s="39">
        <v>6251</v>
      </c>
      <c r="D1433" s="39" t="s">
        <v>1169</v>
      </c>
      <c r="E1433" s="39" t="s">
        <v>250</v>
      </c>
      <c r="F1433" s="128" t="s">
        <v>219</v>
      </c>
      <c r="G1433" s="39" t="s">
        <v>35</v>
      </c>
      <c r="H1433" s="39" t="str">
        <f t="shared" si="257"/>
        <v>6105AK124-6251-CGAD-0015</v>
      </c>
      <c r="I1433" s="39" t="str">
        <f t="shared" si="266"/>
        <v>Q24050972-03-6251-C-GAD-0015</v>
      </c>
      <c r="J1433" s="39"/>
      <c r="K1433" s="33" t="str">
        <f>VLOOKUP(C1433,'PPE WBS Codes'!$E$3:$F$79,2,0)</f>
        <v>Load Bank</v>
      </c>
      <c r="L1433" s="39" t="s">
        <v>1614</v>
      </c>
      <c r="M1433" s="134" t="s">
        <v>1327</v>
      </c>
      <c r="N1433" s="33" t="str">
        <f t="shared" si="259"/>
        <v>Load Bank - Fire Protection and Detection System for Wartsila Load Bank - Fire Detection and Suppression System</v>
      </c>
      <c r="O1433" s="134"/>
      <c r="P1433" s="134"/>
      <c r="Q1433" s="33" t="str">
        <f>IFERROR(VLOOKUP(PPE_PH1_CDDL[[#This Row],[RDMC Document Number]],[3]Docs!$B:$F,4,0),"No Placeholder Yet")</f>
        <v>RES - Reserved Placeholder</v>
      </c>
      <c r="R1433" s="33" t="str">
        <f>IFERROR(VLOOKUP(PPE_PH1_CDDL[[#This Row],[RDMC Document Number]],[3]Docs!$B:$F,5,0),"No Placeholder Yet")</f>
        <v>Pending</v>
      </c>
      <c r="S1433" s="137">
        <f t="shared" si="268"/>
        <v>0</v>
      </c>
      <c r="T1433" s="162" t="s">
        <v>1119</v>
      </c>
      <c r="U1433" s="39"/>
      <c r="V1433" s="178"/>
      <c r="W1433" s="39" t="s">
        <v>1615</v>
      </c>
      <c r="X1433" s="39" t="s">
        <v>1580</v>
      </c>
      <c r="Y1433" s="39"/>
      <c r="Z1433" s="39"/>
      <c r="AA1433" s="39"/>
      <c r="AB1433" s="152" t="s">
        <v>3165</v>
      </c>
    </row>
    <row r="1434" spans="1:28" ht="21.75" customHeight="1" x14ac:dyDescent="0.25">
      <c r="A1434" s="37" t="s">
        <v>30</v>
      </c>
      <c r="B1434" s="37" t="s">
        <v>31</v>
      </c>
      <c r="C1434" s="39">
        <v>6251</v>
      </c>
      <c r="D1434" s="39" t="s">
        <v>1169</v>
      </c>
      <c r="E1434" s="39" t="s">
        <v>250</v>
      </c>
      <c r="F1434" s="128" t="s">
        <v>88</v>
      </c>
      <c r="G1434" s="39" t="s">
        <v>35</v>
      </c>
      <c r="H1434" s="39" t="str">
        <f t="shared" si="257"/>
        <v>6105AK124-6251-CGAD-0016</v>
      </c>
      <c r="I1434" s="39" t="str">
        <f t="shared" si="266"/>
        <v>Q24050972-03-6251-C-GAD-0016</v>
      </c>
      <c r="J1434" s="39"/>
      <c r="K1434" s="33" t="str">
        <f>VLOOKUP(C1434,'PPE WBS Codes'!$E$3:$F$79,2,0)</f>
        <v>Load Bank</v>
      </c>
      <c r="L1434" s="134" t="s">
        <v>1595</v>
      </c>
      <c r="M1434" s="134" t="s">
        <v>1303</v>
      </c>
      <c r="N1434" s="33" t="str">
        <f t="shared" si="259"/>
        <v>Load Bank - Perimeter Fencing for for Wartsila Load Bank - Roads, Pathways, Offloading Areas and Fences GA</v>
      </c>
      <c r="O1434" s="134"/>
      <c r="P1434" s="186"/>
      <c r="Q1434" s="33" t="str">
        <f>IFERROR(VLOOKUP(PPE_PH1_CDDL[[#This Row],[RDMC Document Number]],[3]Docs!$B:$F,4,0),"No Placeholder Yet")</f>
        <v>RES - Reserved Placeholder</v>
      </c>
      <c r="R1434" s="33" t="str">
        <f>IFERROR(VLOOKUP(PPE_PH1_CDDL[[#This Row],[RDMC Document Number]],[3]Docs!$B:$F,5,0),"No Placeholder Yet")</f>
        <v>Pending</v>
      </c>
      <c r="S1434" s="137">
        <f t="shared" si="268"/>
        <v>0</v>
      </c>
      <c r="T1434" s="162" t="s">
        <v>1119</v>
      </c>
      <c r="U1434" s="39"/>
      <c r="V1434" s="178"/>
      <c r="W1434" s="39" t="s">
        <v>1512</v>
      </c>
      <c r="X1434" s="39" t="s">
        <v>1594</v>
      </c>
      <c r="Y1434" s="39"/>
      <c r="Z1434" s="39"/>
      <c r="AA1434" s="39"/>
      <c r="AB1434" s="152" t="s">
        <v>3165</v>
      </c>
    </row>
    <row r="1435" spans="1:28" ht="21.75" customHeight="1" x14ac:dyDescent="0.25">
      <c r="A1435" s="37" t="s">
        <v>30</v>
      </c>
      <c r="B1435" s="37" t="s">
        <v>31</v>
      </c>
      <c r="C1435" s="39">
        <v>6251</v>
      </c>
      <c r="D1435" s="39" t="s">
        <v>1169</v>
      </c>
      <c r="E1435" s="39" t="s">
        <v>250</v>
      </c>
      <c r="F1435" s="128" t="s">
        <v>143</v>
      </c>
      <c r="G1435" s="39" t="s">
        <v>35</v>
      </c>
      <c r="H1435" s="39" t="str">
        <f t="shared" si="257"/>
        <v>6105AK124-6251-CGAD-0017</v>
      </c>
      <c r="I1435" s="39" t="str">
        <f t="shared" si="266"/>
        <v>Q24050972-03-6251-C-GAD-0017</v>
      </c>
      <c r="J1435" s="39"/>
      <c r="K1435" s="33" t="str">
        <f>VLOOKUP(C1435,'PPE WBS Codes'!$E$3:$F$79,2,0)</f>
        <v>Load Bank</v>
      </c>
      <c r="L1435" s="39" t="s">
        <v>1595</v>
      </c>
      <c r="M1435" s="39" t="s">
        <v>1300</v>
      </c>
      <c r="N1435" s="33" t="str">
        <f t="shared" si="259"/>
        <v>Load Bank - Perimeter Fencing for for Wartsila Load Bank - Lighting Design and Layout GA</v>
      </c>
      <c r="O1435" s="134"/>
      <c r="P1435" s="134"/>
      <c r="Q1435" s="33" t="str">
        <f>IFERROR(VLOOKUP(PPE_PH1_CDDL[[#This Row],[RDMC Document Number]],[3]Docs!$B:$F,4,0),"No Placeholder Yet")</f>
        <v>RES - Reserved Placeholder</v>
      </c>
      <c r="R1435" s="33" t="str">
        <f>IFERROR(VLOOKUP(PPE_PH1_CDDL[[#This Row],[RDMC Document Number]],[3]Docs!$B:$F,5,0),"No Placeholder Yet")</f>
        <v>Pending</v>
      </c>
      <c r="S1435" s="137">
        <f t="shared" si="268"/>
        <v>0</v>
      </c>
      <c r="T1435" s="162" t="s">
        <v>1119</v>
      </c>
      <c r="U1435" s="39"/>
      <c r="V1435" s="178"/>
      <c r="W1435" s="39" t="s">
        <v>1561</v>
      </c>
      <c r="X1435" s="39" t="s">
        <v>1594</v>
      </c>
      <c r="Y1435" s="39"/>
      <c r="Z1435" s="39"/>
      <c r="AA1435" s="39"/>
      <c r="AB1435" s="152" t="s">
        <v>3165</v>
      </c>
    </row>
    <row r="1436" spans="1:28" ht="21.75" customHeight="1" x14ac:dyDescent="0.25">
      <c r="A1436" s="37" t="s">
        <v>30</v>
      </c>
      <c r="B1436" s="37" t="s">
        <v>31</v>
      </c>
      <c r="C1436" s="39">
        <v>6251</v>
      </c>
      <c r="D1436" s="39" t="s">
        <v>1169</v>
      </c>
      <c r="E1436" s="39" t="s">
        <v>250</v>
      </c>
      <c r="F1436" s="128" t="s">
        <v>223</v>
      </c>
      <c r="G1436" s="39" t="s">
        <v>35</v>
      </c>
      <c r="H1436" s="39" t="str">
        <f t="shared" si="257"/>
        <v>6105AK124-6251-CGAD-0018</v>
      </c>
      <c r="I1436" s="39" t="str">
        <f t="shared" si="266"/>
        <v>Q24050972-03-6251-C-GAD-0018</v>
      </c>
      <c r="J1436" s="39"/>
      <c r="K1436" s="33" t="str">
        <f>VLOOKUP(C1436,'PPE WBS Codes'!$E$3:$F$79,2,0)</f>
        <v>Load Bank</v>
      </c>
      <c r="L1436" s="39" t="s">
        <v>1616</v>
      </c>
      <c r="M1436" s="39" t="s">
        <v>1288</v>
      </c>
      <c r="N1436" s="33" t="str">
        <f t="shared" si="259"/>
        <v>Load Bank - Terrace Roads and Access-ways for Wartsila Load Bank - Buildings and Structures GA</v>
      </c>
      <c r="O1436" s="134"/>
      <c r="P1436" s="134"/>
      <c r="Q1436" s="33" t="str">
        <f>IFERROR(VLOOKUP(PPE_PH1_CDDL[[#This Row],[RDMC Document Number]],[3]Docs!$B:$F,4,0),"No Placeholder Yet")</f>
        <v>RES - Reserved Placeholder</v>
      </c>
      <c r="R1436" s="33" t="str">
        <f>IFERROR(VLOOKUP(PPE_PH1_CDDL[[#This Row],[RDMC Document Number]],[3]Docs!$B:$F,5,0),"No Placeholder Yet")</f>
        <v>Pending</v>
      </c>
      <c r="S1436" s="137">
        <f t="shared" si="268"/>
        <v>0</v>
      </c>
      <c r="T1436" s="162" t="s">
        <v>1119</v>
      </c>
      <c r="U1436" s="39"/>
      <c r="V1436" s="178"/>
      <c r="W1436" s="39" t="s">
        <v>1617</v>
      </c>
      <c r="X1436" s="39" t="s">
        <v>1316</v>
      </c>
      <c r="Y1436" s="39"/>
      <c r="Z1436" s="39"/>
      <c r="AA1436" s="39"/>
      <c r="AB1436" s="152" t="s">
        <v>3165</v>
      </c>
    </row>
    <row r="1437" spans="1:28" ht="21.75" customHeight="1" x14ac:dyDescent="0.25">
      <c r="A1437" s="37" t="s">
        <v>30</v>
      </c>
      <c r="B1437" s="37" t="s">
        <v>31</v>
      </c>
      <c r="C1437" s="39">
        <v>6251</v>
      </c>
      <c r="D1437" s="39" t="s">
        <v>1169</v>
      </c>
      <c r="E1437" s="39" t="s">
        <v>250</v>
      </c>
      <c r="F1437" s="128" t="s">
        <v>150</v>
      </c>
      <c r="G1437" s="39" t="s">
        <v>35</v>
      </c>
      <c r="H1437" s="39" t="str">
        <f t="shared" si="257"/>
        <v>6105AK124-6251-CGAD-0019</v>
      </c>
      <c r="I1437" s="39" t="str">
        <f t="shared" si="266"/>
        <v>Q24050972-03-6251-C-GAD-0019</v>
      </c>
      <c r="J1437" s="39"/>
      <c r="K1437" s="33" t="str">
        <f>VLOOKUP(C1437,'PPE WBS Codes'!$E$3:$F$79,2,0)</f>
        <v>Load Bank</v>
      </c>
      <c r="L1437" s="39" t="s">
        <v>1616</v>
      </c>
      <c r="M1437" s="39" t="s">
        <v>1292</v>
      </c>
      <c r="N1437" s="33" t="str">
        <f t="shared" si="259"/>
        <v xml:space="preserve">Load Bank - Terrace Roads and Access-ways for Wartsila Load Bank - Key Emergency Points and Equipment </v>
      </c>
      <c r="O1437" s="134"/>
      <c r="P1437" s="134"/>
      <c r="Q1437" s="33" t="str">
        <f>IFERROR(VLOOKUP(PPE_PH1_CDDL[[#This Row],[RDMC Document Number]],[3]Docs!$B:$F,4,0),"No Placeholder Yet")</f>
        <v>RES - Reserved Placeholder</v>
      </c>
      <c r="R1437" s="33" t="str">
        <f>IFERROR(VLOOKUP(PPE_PH1_CDDL[[#This Row],[RDMC Document Number]],[3]Docs!$B:$F,5,0),"No Placeholder Yet")</f>
        <v>Pending</v>
      </c>
      <c r="S1437" s="137">
        <f t="shared" si="268"/>
        <v>0</v>
      </c>
      <c r="T1437" s="162" t="s">
        <v>1119</v>
      </c>
      <c r="U1437" s="39"/>
      <c r="V1437" s="178"/>
      <c r="W1437" s="39" t="s">
        <v>1617</v>
      </c>
      <c r="X1437" s="39" t="s">
        <v>1594</v>
      </c>
      <c r="Y1437" s="39"/>
      <c r="Z1437" s="39"/>
      <c r="AA1437" s="39"/>
      <c r="AB1437" s="152" t="s">
        <v>3165</v>
      </c>
    </row>
    <row r="1438" spans="1:28" ht="21.75" customHeight="1" x14ac:dyDescent="0.25">
      <c r="A1438" s="37" t="s">
        <v>30</v>
      </c>
      <c r="B1438" s="37" t="s">
        <v>31</v>
      </c>
      <c r="C1438" s="39">
        <v>6251</v>
      </c>
      <c r="D1438" s="39" t="s">
        <v>1169</v>
      </c>
      <c r="E1438" s="39" t="s">
        <v>250</v>
      </c>
      <c r="F1438" s="128" t="s">
        <v>226</v>
      </c>
      <c r="G1438" s="39" t="s">
        <v>35</v>
      </c>
      <c r="H1438" s="39" t="str">
        <f t="shared" si="257"/>
        <v>6105AK124-6251-CGAD-0020</v>
      </c>
      <c r="I1438" s="39" t="str">
        <f t="shared" si="266"/>
        <v>Q24050972-03-6251-C-GAD-0020</v>
      </c>
      <c r="J1438" s="39"/>
      <c r="K1438" s="33" t="str">
        <f>VLOOKUP(C1438,'PPE WBS Codes'!$E$3:$F$79,2,0)</f>
        <v>Load Bank</v>
      </c>
      <c r="L1438" s="39" t="s">
        <v>1616</v>
      </c>
      <c r="M1438" s="39" t="s">
        <v>1293</v>
      </c>
      <c r="N1438" s="33" t="str">
        <f t="shared" si="259"/>
        <v>Load Bank - Terrace Roads and Access-ways for Wartsila Load Bank - Terrace Equipment GA</v>
      </c>
      <c r="O1438" s="134"/>
      <c r="P1438" s="134"/>
      <c r="Q1438" s="33" t="str">
        <f>IFERROR(VLOOKUP(PPE_PH1_CDDL[[#This Row],[RDMC Document Number]],[3]Docs!$B:$F,4,0),"No Placeholder Yet")</f>
        <v>RES - Reserved Placeholder</v>
      </c>
      <c r="R1438" s="33" t="str">
        <f>IFERROR(VLOOKUP(PPE_PH1_CDDL[[#This Row],[RDMC Document Number]],[3]Docs!$B:$F,5,0),"No Placeholder Yet")</f>
        <v>Pending</v>
      </c>
      <c r="S1438" s="137">
        <f t="shared" si="268"/>
        <v>0</v>
      </c>
      <c r="T1438" s="162" t="s">
        <v>1119</v>
      </c>
      <c r="U1438" s="39"/>
      <c r="V1438" s="178"/>
      <c r="W1438" s="39" t="s">
        <v>1617</v>
      </c>
      <c r="X1438" s="39" t="s">
        <v>1594</v>
      </c>
      <c r="Y1438" s="39"/>
      <c r="Z1438" s="39"/>
      <c r="AA1438" s="39"/>
      <c r="AB1438" s="152" t="s">
        <v>3165</v>
      </c>
    </row>
    <row r="1439" spans="1:28" ht="21.75" customHeight="1" x14ac:dyDescent="0.25">
      <c r="A1439" s="37" t="s">
        <v>30</v>
      </c>
      <c r="B1439" s="37" t="s">
        <v>31</v>
      </c>
      <c r="C1439" s="39">
        <v>6251</v>
      </c>
      <c r="D1439" s="39" t="s">
        <v>1169</v>
      </c>
      <c r="E1439" s="39" t="s">
        <v>250</v>
      </c>
      <c r="F1439" s="128" t="s">
        <v>228</v>
      </c>
      <c r="G1439" s="39" t="s">
        <v>35</v>
      </c>
      <c r="H1439" s="39" t="str">
        <f t="shared" si="257"/>
        <v>6105AK124-6251-CGAD-0021</v>
      </c>
      <c r="I1439" s="39" t="str">
        <f t="shared" si="266"/>
        <v>Q24050972-03-6251-C-GAD-0021</v>
      </c>
      <c r="J1439" s="39"/>
      <c r="K1439" s="33" t="str">
        <f>VLOOKUP(C1439,'PPE WBS Codes'!$E$3:$F$79,2,0)</f>
        <v>Load Bank</v>
      </c>
      <c r="L1439" s="39" t="s">
        <v>1616</v>
      </c>
      <c r="M1439" s="39" t="s">
        <v>1294</v>
      </c>
      <c r="N1439" s="33" t="str">
        <f t="shared" si="259"/>
        <v>Load Bank - Terrace Roads and Access-ways for Wartsila Load Bank - Disposal Areas General Arrangement</v>
      </c>
      <c r="O1439" s="134"/>
      <c r="P1439" s="134"/>
      <c r="Q1439" s="33" t="str">
        <f>IFERROR(VLOOKUP(PPE_PH1_CDDL[[#This Row],[RDMC Document Number]],[3]Docs!$B:$F,4,0),"No Placeholder Yet")</f>
        <v>RES - Reserved Placeholder</v>
      </c>
      <c r="R1439" s="33" t="str">
        <f>IFERROR(VLOOKUP(PPE_PH1_CDDL[[#This Row],[RDMC Document Number]],[3]Docs!$B:$F,5,0),"No Placeholder Yet")</f>
        <v>Pending</v>
      </c>
      <c r="S1439" s="137">
        <f t="shared" si="268"/>
        <v>0</v>
      </c>
      <c r="T1439" s="162" t="s">
        <v>1119</v>
      </c>
      <c r="U1439" s="39"/>
      <c r="V1439" s="178"/>
      <c r="W1439" s="39" t="s">
        <v>1617</v>
      </c>
      <c r="X1439" s="39" t="s">
        <v>1594</v>
      </c>
      <c r="Y1439" s="39"/>
      <c r="Z1439" s="39"/>
      <c r="AA1439" s="39"/>
      <c r="AB1439" s="152" t="s">
        <v>3165</v>
      </c>
    </row>
    <row r="1440" spans="1:28" ht="21.75" customHeight="1" x14ac:dyDescent="0.25">
      <c r="A1440" s="37" t="s">
        <v>30</v>
      </c>
      <c r="B1440" s="37" t="s">
        <v>31</v>
      </c>
      <c r="C1440" s="39">
        <v>6251</v>
      </c>
      <c r="D1440" s="39" t="s">
        <v>1169</v>
      </c>
      <c r="E1440" s="39" t="s">
        <v>250</v>
      </c>
      <c r="F1440" s="128" t="s">
        <v>231</v>
      </c>
      <c r="G1440" s="39" t="s">
        <v>35</v>
      </c>
      <c r="H1440" s="39" t="str">
        <f t="shared" si="257"/>
        <v>6105AK124-6251-CGAD-0022</v>
      </c>
      <c r="I1440" s="39" t="str">
        <f t="shared" si="266"/>
        <v>Q24050972-03-6251-C-GAD-0022</v>
      </c>
      <c r="J1440" s="39"/>
      <c r="K1440" s="33" t="str">
        <f>VLOOKUP(C1440,'PPE WBS Codes'!$E$3:$F$79,2,0)</f>
        <v>Load Bank</v>
      </c>
      <c r="L1440" s="39" t="s">
        <v>1616</v>
      </c>
      <c r="M1440" s="39" t="s">
        <v>1296</v>
      </c>
      <c r="N1440" s="33" t="str">
        <f t="shared" si="259"/>
        <v>Load Bank - Terrace Roads and Access-ways for Wartsila Load Bank - Laydown Areas and Temp Buildings GA</v>
      </c>
      <c r="O1440" s="134"/>
      <c r="P1440" s="134"/>
      <c r="Q1440" s="33" t="str">
        <f>IFERROR(VLOOKUP(PPE_PH1_CDDL[[#This Row],[RDMC Document Number]],[3]Docs!$B:$F,4,0),"No Placeholder Yet")</f>
        <v>RES - Reserved Placeholder</v>
      </c>
      <c r="R1440" s="33" t="str">
        <f>IFERROR(VLOOKUP(PPE_PH1_CDDL[[#This Row],[RDMC Document Number]],[3]Docs!$B:$F,5,0),"No Placeholder Yet")</f>
        <v>Pending</v>
      </c>
      <c r="S1440" s="137">
        <f t="shared" si="268"/>
        <v>0</v>
      </c>
      <c r="T1440" s="162" t="s">
        <v>1119</v>
      </c>
      <c r="U1440" s="39"/>
      <c r="V1440" s="178"/>
      <c r="W1440" s="39" t="s">
        <v>1617</v>
      </c>
      <c r="X1440" s="39" t="s">
        <v>1594</v>
      </c>
      <c r="Y1440" s="39"/>
      <c r="Z1440" s="39"/>
      <c r="AA1440" s="39"/>
      <c r="AB1440" s="152" t="s">
        <v>3165</v>
      </c>
    </row>
    <row r="1441" spans="1:28" ht="21.75" customHeight="1" x14ac:dyDescent="0.25">
      <c r="A1441" s="37" t="s">
        <v>30</v>
      </c>
      <c r="B1441" s="37" t="s">
        <v>31</v>
      </c>
      <c r="C1441" s="39">
        <v>6251</v>
      </c>
      <c r="D1441" s="39" t="s">
        <v>1169</v>
      </c>
      <c r="E1441" s="39" t="s">
        <v>250</v>
      </c>
      <c r="F1441" s="128" t="s">
        <v>234</v>
      </c>
      <c r="G1441" s="39" t="s">
        <v>35</v>
      </c>
      <c r="H1441" s="39" t="str">
        <f t="shared" si="257"/>
        <v>6105AK124-6251-CGAD-0023</v>
      </c>
      <c r="I1441" s="39" t="str">
        <f t="shared" si="266"/>
        <v>Q24050972-03-6251-C-GAD-0023</v>
      </c>
      <c r="J1441" s="39"/>
      <c r="K1441" s="33" t="str">
        <f>VLOOKUP(C1441,'PPE WBS Codes'!$E$3:$F$79,2,0)</f>
        <v>Load Bank</v>
      </c>
      <c r="L1441" s="39" t="s">
        <v>1616</v>
      </c>
      <c r="M1441" s="39" t="s">
        <v>1298</v>
      </c>
      <c r="N1441" s="33" t="str">
        <f t="shared" si="259"/>
        <v>Load Bank - Terrace Roads and Access-ways for Wartsila Load Bank - Stormwater and Effluent System Design</v>
      </c>
      <c r="O1441" s="134"/>
      <c r="P1441" s="134"/>
      <c r="Q1441" s="33" t="str">
        <f>IFERROR(VLOOKUP(PPE_PH1_CDDL[[#This Row],[RDMC Document Number]],[3]Docs!$B:$F,4,0),"No Placeholder Yet")</f>
        <v>RES - Reserved Placeholder</v>
      </c>
      <c r="R1441" s="33" t="str">
        <f>IFERROR(VLOOKUP(PPE_PH1_CDDL[[#This Row],[RDMC Document Number]],[3]Docs!$B:$F,5,0),"No Placeholder Yet")</f>
        <v>Pending</v>
      </c>
      <c r="S1441" s="137">
        <f t="shared" si="268"/>
        <v>0</v>
      </c>
      <c r="T1441" s="162" t="s">
        <v>1119</v>
      </c>
      <c r="U1441" s="39"/>
      <c r="V1441" s="178"/>
      <c r="W1441" s="39" t="s">
        <v>1617</v>
      </c>
      <c r="X1441" s="39" t="s">
        <v>1594</v>
      </c>
      <c r="Y1441" s="39"/>
      <c r="Z1441" s="39"/>
      <c r="AA1441" s="39"/>
      <c r="AB1441" s="152" t="s">
        <v>3165</v>
      </c>
    </row>
    <row r="1442" spans="1:28" ht="21.75" customHeight="1" x14ac:dyDescent="0.25">
      <c r="A1442" s="37" t="s">
        <v>30</v>
      </c>
      <c r="B1442" s="37" t="s">
        <v>31</v>
      </c>
      <c r="C1442" s="39">
        <v>6251</v>
      </c>
      <c r="D1442" s="39" t="s">
        <v>1169</v>
      </c>
      <c r="E1442" s="39" t="s">
        <v>250</v>
      </c>
      <c r="F1442" s="128" t="s">
        <v>236</v>
      </c>
      <c r="G1442" s="39" t="s">
        <v>35</v>
      </c>
      <c r="H1442" s="39" t="str">
        <f t="shared" si="257"/>
        <v>6105AK124-6251-CGAD-0024</v>
      </c>
      <c r="I1442" s="39" t="str">
        <f t="shared" si="266"/>
        <v>Q24050972-03-6251-C-GAD-0024</v>
      </c>
      <c r="J1442" s="39"/>
      <c r="K1442" s="33" t="str">
        <f>VLOOKUP(C1442,'PPE WBS Codes'!$E$3:$F$79,2,0)</f>
        <v>Load Bank</v>
      </c>
      <c r="L1442" s="39" t="s">
        <v>1616</v>
      </c>
      <c r="M1442" s="39" t="s">
        <v>1300</v>
      </c>
      <c r="N1442" s="33" t="str">
        <f t="shared" si="259"/>
        <v>Load Bank - Terrace Roads and Access-ways for Wartsila Load Bank - Lighting Design and Layout GA</v>
      </c>
      <c r="O1442" s="134"/>
      <c r="P1442" s="134"/>
      <c r="Q1442" s="33" t="str">
        <f>IFERROR(VLOOKUP(PPE_PH1_CDDL[[#This Row],[RDMC Document Number]],[3]Docs!$B:$F,4,0),"No Placeholder Yet")</f>
        <v>RES - Reserved Placeholder</v>
      </c>
      <c r="R1442" s="33" t="str">
        <f>IFERROR(VLOOKUP(PPE_PH1_CDDL[[#This Row],[RDMC Document Number]],[3]Docs!$B:$F,5,0),"No Placeholder Yet")</f>
        <v>Pending</v>
      </c>
      <c r="S1442" s="137">
        <f t="shared" si="268"/>
        <v>0</v>
      </c>
      <c r="T1442" s="162" t="s">
        <v>1119</v>
      </c>
      <c r="U1442" s="39"/>
      <c r="V1442" s="178"/>
      <c r="W1442" s="39" t="s">
        <v>1617</v>
      </c>
      <c r="X1442" s="39" t="s">
        <v>1594</v>
      </c>
      <c r="Y1442" s="39"/>
      <c r="Z1442" s="39"/>
      <c r="AA1442" s="39"/>
      <c r="AB1442" s="152" t="s">
        <v>3165</v>
      </c>
    </row>
    <row r="1443" spans="1:28" ht="21.75" customHeight="1" x14ac:dyDescent="0.25">
      <c r="A1443" s="37" t="s">
        <v>30</v>
      </c>
      <c r="B1443" s="37" t="s">
        <v>31</v>
      </c>
      <c r="C1443" s="39">
        <v>6251</v>
      </c>
      <c r="D1443" s="39" t="s">
        <v>1169</v>
      </c>
      <c r="E1443" s="39" t="s">
        <v>250</v>
      </c>
      <c r="F1443" s="128" t="s">
        <v>238</v>
      </c>
      <c r="G1443" s="39" t="s">
        <v>35</v>
      </c>
      <c r="H1443" s="39" t="str">
        <f t="shared" si="257"/>
        <v>6105AK124-6251-CGAD-0025</v>
      </c>
      <c r="I1443" s="39" t="str">
        <f t="shared" si="266"/>
        <v>Q24050972-03-6251-C-GAD-0025</v>
      </c>
      <c r="J1443" s="39"/>
      <c r="K1443" s="33" t="str">
        <f>VLOOKUP(C1443,'PPE WBS Codes'!$E$3:$F$79,2,0)</f>
        <v>Load Bank</v>
      </c>
      <c r="L1443" s="39" t="s">
        <v>1616</v>
      </c>
      <c r="M1443" s="39" t="s">
        <v>1303</v>
      </c>
      <c r="N1443" s="33" t="str">
        <f t="shared" si="259"/>
        <v>Load Bank - Terrace Roads and Access-ways for Wartsila Load Bank - Roads, Pathways, Offloading Areas and Fences GA</v>
      </c>
      <c r="O1443" s="134"/>
      <c r="P1443" s="134"/>
      <c r="Q1443" s="33" t="str">
        <f>IFERROR(VLOOKUP(PPE_PH1_CDDL[[#This Row],[RDMC Document Number]],[3]Docs!$B:$F,4,0),"No Placeholder Yet")</f>
        <v>RES - Reserved Placeholder</v>
      </c>
      <c r="R1443" s="33" t="str">
        <f>IFERROR(VLOOKUP(PPE_PH1_CDDL[[#This Row],[RDMC Document Number]],[3]Docs!$B:$F,5,0),"No Placeholder Yet")</f>
        <v>Pending</v>
      </c>
      <c r="S1443" s="137">
        <f t="shared" si="268"/>
        <v>0</v>
      </c>
      <c r="T1443" s="162" t="s">
        <v>1119</v>
      </c>
      <c r="U1443" s="39"/>
      <c r="V1443" s="178"/>
      <c r="W1443" s="39" t="s">
        <v>1617</v>
      </c>
      <c r="X1443" s="39" t="s">
        <v>1594</v>
      </c>
      <c r="Y1443" s="39"/>
      <c r="Z1443" s="39"/>
      <c r="AA1443" s="39"/>
      <c r="AB1443" s="152" t="s">
        <v>3165</v>
      </c>
    </row>
    <row r="1444" spans="1:28" ht="21.75" customHeight="1" x14ac:dyDescent="0.25">
      <c r="A1444" s="37" t="s">
        <v>30</v>
      </c>
      <c r="B1444" s="37" t="s">
        <v>31</v>
      </c>
      <c r="C1444" s="39">
        <v>6251</v>
      </c>
      <c r="D1444" s="39" t="s">
        <v>1169</v>
      </c>
      <c r="E1444" s="39" t="s">
        <v>250</v>
      </c>
      <c r="F1444" s="128" t="s">
        <v>240</v>
      </c>
      <c r="G1444" s="39" t="s">
        <v>35</v>
      </c>
      <c r="H1444" s="39" t="str">
        <f t="shared" si="257"/>
        <v>6105AK124-6251-CGAD-0026</v>
      </c>
      <c r="I1444" s="39" t="str">
        <f t="shared" si="266"/>
        <v>Q24050972-03-6251-C-GAD-0026</v>
      </c>
      <c r="J1444" s="39"/>
      <c r="K1444" s="33" t="str">
        <f>VLOOKUP(C1444,'PPE WBS Codes'!$E$3:$F$79,2,0)</f>
        <v>Load Bank</v>
      </c>
      <c r="L1444" s="39" t="s">
        <v>1596</v>
      </c>
      <c r="M1444" s="39" t="s">
        <v>1288</v>
      </c>
      <c r="N1444" s="33" t="str">
        <f t="shared" si="259"/>
        <v>Load Bank - Small Power and Lighting for Wartsila Load Bank - Buildings and Structures GA</v>
      </c>
      <c r="O1444" s="134"/>
      <c r="P1444" s="134"/>
      <c r="Q1444" s="33" t="str">
        <f>IFERROR(VLOOKUP(PPE_PH1_CDDL[[#This Row],[RDMC Document Number]],[3]Docs!$B:$F,4,0),"No Placeholder Yet")</f>
        <v>RES - Reserved Placeholder</v>
      </c>
      <c r="R1444" s="33" t="str">
        <f>IFERROR(VLOOKUP(PPE_PH1_CDDL[[#This Row],[RDMC Document Number]],[3]Docs!$B:$F,5,0),"No Placeholder Yet")</f>
        <v>Pending</v>
      </c>
      <c r="S1444" s="137">
        <f t="shared" si="268"/>
        <v>0</v>
      </c>
      <c r="T1444" s="162" t="s">
        <v>1119</v>
      </c>
      <c r="U1444" s="39"/>
      <c r="V1444" s="178"/>
      <c r="W1444" s="39" t="s">
        <v>1597</v>
      </c>
      <c r="X1444" s="39" t="s">
        <v>1594</v>
      </c>
      <c r="Y1444" s="39"/>
      <c r="Z1444" s="39"/>
      <c r="AA1444" s="39"/>
      <c r="AB1444" s="152" t="s">
        <v>3165</v>
      </c>
    </row>
    <row r="1445" spans="1:28" ht="21.75" customHeight="1" x14ac:dyDescent="0.25">
      <c r="A1445" s="37" t="s">
        <v>30</v>
      </c>
      <c r="B1445" s="37" t="s">
        <v>31</v>
      </c>
      <c r="C1445" s="39">
        <v>6251</v>
      </c>
      <c r="D1445" s="39" t="s">
        <v>1169</v>
      </c>
      <c r="E1445" s="39" t="s">
        <v>250</v>
      </c>
      <c r="F1445" s="128" t="s">
        <v>242</v>
      </c>
      <c r="G1445" s="39" t="s">
        <v>35</v>
      </c>
      <c r="H1445" s="39" t="str">
        <f t="shared" si="257"/>
        <v>6105AK124-6251-CGAD-0027</v>
      </c>
      <c r="I1445" s="39" t="str">
        <f t="shared" si="266"/>
        <v>Q24050972-03-6251-C-GAD-0027</v>
      </c>
      <c r="J1445" s="39"/>
      <c r="K1445" s="33" t="str">
        <f>VLOOKUP(C1445,'PPE WBS Codes'!$E$3:$F$79,2,0)</f>
        <v>Load Bank</v>
      </c>
      <c r="L1445" s="39" t="s">
        <v>1596</v>
      </c>
      <c r="M1445" s="39" t="s">
        <v>1290</v>
      </c>
      <c r="N1445" s="33" t="str">
        <f t="shared" si="259"/>
        <v>Load Bank - Small Power and Lighting for Wartsila Load Bank - Cables, OHL and Fibre Route GA</v>
      </c>
      <c r="O1445" s="134"/>
      <c r="P1445" s="134"/>
      <c r="Q1445" s="33" t="str">
        <f>IFERROR(VLOOKUP(PPE_PH1_CDDL[[#This Row],[RDMC Document Number]],[3]Docs!$B:$F,4,0),"No Placeholder Yet")</f>
        <v>RES - Reserved Placeholder</v>
      </c>
      <c r="R1445" s="33" t="str">
        <f>IFERROR(VLOOKUP(PPE_PH1_CDDL[[#This Row],[RDMC Document Number]],[3]Docs!$B:$F,5,0),"No Placeholder Yet")</f>
        <v>Pending</v>
      </c>
      <c r="S1445" s="137">
        <f t="shared" si="268"/>
        <v>0</v>
      </c>
      <c r="T1445" s="162" t="s">
        <v>1119</v>
      </c>
      <c r="U1445" s="39"/>
      <c r="V1445" s="178"/>
      <c r="W1445" s="39" t="s">
        <v>1597</v>
      </c>
      <c r="X1445" s="39" t="s">
        <v>1594</v>
      </c>
      <c r="Y1445" s="39"/>
      <c r="Z1445" s="39"/>
      <c r="AA1445" s="39"/>
      <c r="AB1445" s="152" t="s">
        <v>3165</v>
      </c>
    </row>
    <row r="1446" spans="1:28" ht="21.75" customHeight="1" x14ac:dyDescent="0.25">
      <c r="A1446" s="37" t="s">
        <v>30</v>
      </c>
      <c r="B1446" s="37" t="s">
        <v>31</v>
      </c>
      <c r="C1446" s="39">
        <v>6251</v>
      </c>
      <c r="D1446" s="39" t="s">
        <v>1169</v>
      </c>
      <c r="E1446" s="39" t="s">
        <v>250</v>
      </c>
      <c r="F1446" s="128" t="s">
        <v>244</v>
      </c>
      <c r="G1446" s="39" t="s">
        <v>35</v>
      </c>
      <c r="H1446" s="39" t="str">
        <f t="shared" si="257"/>
        <v>6105AK124-6251-CGAD-0028</v>
      </c>
      <c r="I1446" s="39" t="str">
        <f t="shared" si="266"/>
        <v>Q24050972-03-6251-C-GAD-0028</v>
      </c>
      <c r="J1446" s="39"/>
      <c r="K1446" s="33" t="str">
        <f>VLOOKUP(C1446,'PPE WBS Codes'!$E$3:$F$79,2,0)</f>
        <v>Load Bank</v>
      </c>
      <c r="L1446" s="39" t="s">
        <v>1596</v>
      </c>
      <c r="M1446" s="39" t="s">
        <v>1293</v>
      </c>
      <c r="N1446" s="33" t="str">
        <f t="shared" si="259"/>
        <v>Load Bank - Small Power and Lighting for Wartsila Load Bank - Terrace Equipment GA</v>
      </c>
      <c r="O1446" s="134"/>
      <c r="P1446" s="134"/>
      <c r="Q1446" s="33" t="str">
        <f>IFERROR(VLOOKUP(PPE_PH1_CDDL[[#This Row],[RDMC Document Number]],[3]Docs!$B:$F,4,0),"No Placeholder Yet")</f>
        <v>RES - Reserved Placeholder</v>
      </c>
      <c r="R1446" s="33" t="str">
        <f>IFERROR(VLOOKUP(PPE_PH1_CDDL[[#This Row],[RDMC Document Number]],[3]Docs!$B:$F,5,0),"No Placeholder Yet")</f>
        <v>Pending</v>
      </c>
      <c r="S1446" s="137">
        <f t="shared" si="268"/>
        <v>0</v>
      </c>
      <c r="T1446" s="162" t="s">
        <v>1119</v>
      </c>
      <c r="U1446" s="39"/>
      <c r="V1446" s="178"/>
      <c r="W1446" s="39" t="s">
        <v>1597</v>
      </c>
      <c r="X1446" s="39" t="s">
        <v>1594</v>
      </c>
      <c r="Y1446" s="39"/>
      <c r="Z1446" s="39"/>
      <c r="AA1446" s="39"/>
      <c r="AB1446" s="152" t="s">
        <v>3165</v>
      </c>
    </row>
    <row r="1447" spans="1:28" ht="21.75" customHeight="1" x14ac:dyDescent="0.25">
      <c r="A1447" s="37" t="s">
        <v>30</v>
      </c>
      <c r="B1447" s="37" t="s">
        <v>31</v>
      </c>
      <c r="C1447" s="39">
        <v>6251</v>
      </c>
      <c r="D1447" s="39" t="s">
        <v>1169</v>
      </c>
      <c r="E1447" s="39" t="s">
        <v>250</v>
      </c>
      <c r="F1447" s="128" t="s">
        <v>246</v>
      </c>
      <c r="G1447" s="39" t="s">
        <v>35</v>
      </c>
      <c r="H1447" s="39" t="str">
        <f t="shared" si="257"/>
        <v>6105AK124-6251-CGAD-0029</v>
      </c>
      <c r="I1447" s="39" t="str">
        <f t="shared" si="266"/>
        <v>Q24050972-03-6251-C-GAD-0029</v>
      </c>
      <c r="J1447" s="39"/>
      <c r="K1447" s="33" t="str">
        <f>VLOOKUP(C1447,'PPE WBS Codes'!$E$3:$F$79,2,0)</f>
        <v>Load Bank</v>
      </c>
      <c r="L1447" s="39" t="s">
        <v>1596</v>
      </c>
      <c r="M1447" s="39" t="s">
        <v>1296</v>
      </c>
      <c r="N1447" s="33" t="str">
        <f t="shared" si="259"/>
        <v>Load Bank - Small Power and Lighting for Wartsila Load Bank - Laydown Areas and Temp Buildings GA</v>
      </c>
      <c r="O1447" s="134"/>
      <c r="P1447" s="134"/>
      <c r="Q1447" s="33" t="str">
        <f>IFERROR(VLOOKUP(PPE_PH1_CDDL[[#This Row],[RDMC Document Number]],[3]Docs!$B:$F,4,0),"No Placeholder Yet")</f>
        <v>RES - Reserved Placeholder</v>
      </c>
      <c r="R1447" s="33" t="str">
        <f>IFERROR(VLOOKUP(PPE_PH1_CDDL[[#This Row],[RDMC Document Number]],[3]Docs!$B:$F,5,0),"No Placeholder Yet")</f>
        <v>Pending</v>
      </c>
      <c r="S1447" s="137">
        <f t="shared" si="268"/>
        <v>0</v>
      </c>
      <c r="T1447" s="162" t="s">
        <v>1119</v>
      </c>
      <c r="U1447" s="39"/>
      <c r="V1447" s="178"/>
      <c r="W1447" s="39" t="s">
        <v>1597</v>
      </c>
      <c r="X1447" s="39" t="s">
        <v>1594</v>
      </c>
      <c r="Y1447" s="39"/>
      <c r="Z1447" s="39"/>
      <c r="AA1447" s="39"/>
      <c r="AB1447" s="152" t="s">
        <v>3165</v>
      </c>
    </row>
    <row r="1448" spans="1:28" ht="21.75" customHeight="1" x14ac:dyDescent="0.25">
      <c r="A1448" s="37" t="s">
        <v>30</v>
      </c>
      <c r="B1448" s="37" t="s">
        <v>31</v>
      </c>
      <c r="C1448" s="39">
        <v>6251</v>
      </c>
      <c r="D1448" s="39" t="s">
        <v>1169</v>
      </c>
      <c r="E1448" s="39" t="s">
        <v>250</v>
      </c>
      <c r="F1448" s="128" t="s">
        <v>248</v>
      </c>
      <c r="G1448" s="39" t="s">
        <v>35</v>
      </c>
      <c r="H1448" s="39" t="str">
        <f t="shared" si="257"/>
        <v>6105AK124-6251-CGAD-0030</v>
      </c>
      <c r="I1448" s="39" t="str">
        <f t="shared" si="266"/>
        <v>Q24050972-03-6251-C-GAD-0030</v>
      </c>
      <c r="J1448" s="39"/>
      <c r="K1448" s="33" t="str">
        <f>VLOOKUP(C1448,'PPE WBS Codes'!$E$3:$F$79,2,0)</f>
        <v>Load Bank</v>
      </c>
      <c r="L1448" s="39" t="s">
        <v>1596</v>
      </c>
      <c r="M1448" s="39" t="s">
        <v>1300</v>
      </c>
      <c r="N1448" s="33" t="str">
        <f t="shared" si="259"/>
        <v>Load Bank - Small Power and Lighting for Wartsila Load Bank - Lighting Design and Layout GA</v>
      </c>
      <c r="O1448" s="134"/>
      <c r="P1448" s="134"/>
      <c r="Q1448" s="33" t="str">
        <f>IFERROR(VLOOKUP(PPE_PH1_CDDL[[#This Row],[RDMC Document Number]],[3]Docs!$B:$F,4,0),"No Placeholder Yet")</f>
        <v>RES - Reserved Placeholder</v>
      </c>
      <c r="R1448" s="33" t="str">
        <f>IFERROR(VLOOKUP(PPE_PH1_CDDL[[#This Row],[RDMC Document Number]],[3]Docs!$B:$F,5,0),"No Placeholder Yet")</f>
        <v>Pending</v>
      </c>
      <c r="S1448" s="137">
        <f t="shared" si="268"/>
        <v>0</v>
      </c>
      <c r="T1448" s="162" t="s">
        <v>1119</v>
      </c>
      <c r="U1448" s="39"/>
      <c r="V1448" s="178"/>
      <c r="W1448" s="39" t="s">
        <v>1597</v>
      </c>
      <c r="X1448" s="39" t="s">
        <v>1594</v>
      </c>
      <c r="Y1448" s="39"/>
      <c r="Z1448" s="39"/>
      <c r="AA1448" s="39"/>
      <c r="AB1448" s="152" t="s">
        <v>3165</v>
      </c>
    </row>
    <row r="1449" spans="1:28" ht="21.75" customHeight="1" x14ac:dyDescent="0.25">
      <c r="A1449" s="37" t="s">
        <v>30</v>
      </c>
      <c r="B1449" s="37" t="s">
        <v>31</v>
      </c>
      <c r="C1449" s="39">
        <v>6251</v>
      </c>
      <c r="D1449" s="39" t="s">
        <v>1169</v>
      </c>
      <c r="E1449" s="39" t="s">
        <v>250</v>
      </c>
      <c r="F1449" s="174" t="s">
        <v>486</v>
      </c>
      <c r="G1449" s="162" t="s">
        <v>35</v>
      </c>
      <c r="H1449" s="39" t="str">
        <f t="shared" ref="H1449:H1512" si="269">A1449&amp;B1449&amp;"-"&amp;C1449&amp;"-"&amp;D1449&amp;E1449&amp;"-"&amp;F1449</f>
        <v>6105AK124-6251-CGAD-0031</v>
      </c>
      <c r="I1449" s="39" t="str">
        <f t="shared" si="266"/>
        <v>Q24050972-03-6251-C-GAD-0031</v>
      </c>
      <c r="J1449" s="162"/>
      <c r="K1449" s="33" t="str">
        <f>VLOOKUP(C1449,'PPE WBS Codes'!$E$3:$F$79,2,0)</f>
        <v>Load Bank</v>
      </c>
      <c r="L1449" s="162" t="s">
        <v>1596</v>
      </c>
      <c r="M1449" s="162" t="s">
        <v>1303</v>
      </c>
      <c r="N1449" s="33" t="str">
        <f t="shared" si="259"/>
        <v>Load Bank - Small Power and Lighting for Wartsila Load Bank - Roads, Pathways, Offloading Areas and Fences GA</v>
      </c>
      <c r="O1449" s="175"/>
      <c r="P1449" s="175"/>
      <c r="Q1449" s="33" t="str">
        <f>IFERROR(VLOOKUP(PPE_PH1_CDDL[[#This Row],[RDMC Document Number]],[3]Docs!$B:$F,4,0),"No Placeholder Yet")</f>
        <v>RES - Reserved Placeholder</v>
      </c>
      <c r="R1449" s="33" t="str">
        <f>IFERROR(VLOOKUP(PPE_PH1_CDDL[[#This Row],[RDMC Document Number]],[3]Docs!$B:$F,5,0),"No Placeholder Yet")</f>
        <v>Pending</v>
      </c>
      <c r="S1449" s="137">
        <f t="shared" si="268"/>
        <v>0</v>
      </c>
      <c r="T1449" s="162" t="s">
        <v>1119</v>
      </c>
      <c r="U1449" s="162"/>
      <c r="V1449" s="178"/>
      <c r="W1449" s="39" t="s">
        <v>1597</v>
      </c>
      <c r="X1449" s="39" t="s">
        <v>1594</v>
      </c>
      <c r="Y1449" s="162"/>
      <c r="Z1449" s="162"/>
      <c r="AA1449" s="39"/>
      <c r="AB1449" s="152" t="s">
        <v>3165</v>
      </c>
    </row>
    <row r="1450" spans="1:28" ht="21.75" customHeight="1" x14ac:dyDescent="0.25">
      <c r="A1450" s="162" t="s">
        <v>30</v>
      </c>
      <c r="B1450" s="162" t="s">
        <v>31</v>
      </c>
      <c r="C1450" s="162">
        <v>6241</v>
      </c>
      <c r="D1450" s="162" t="s">
        <v>52</v>
      </c>
      <c r="E1450" s="162" t="s">
        <v>662</v>
      </c>
      <c r="F1450" s="174" t="s">
        <v>46</v>
      </c>
      <c r="G1450" s="162" t="s">
        <v>35</v>
      </c>
      <c r="H1450" s="39" t="str">
        <f t="shared" si="269"/>
        <v>6105AK124-6241-ESLD-0002</v>
      </c>
      <c r="I1450" s="39" t="str">
        <f t="shared" si="266"/>
        <v>Q24050972-03-6241-E-SLD-0002</v>
      </c>
      <c r="J1450" s="162"/>
      <c r="K1450" s="33" t="str">
        <f>VLOOKUP(C1450,'PPE WBS Codes'!$E$3:$F$79,2,0)</f>
        <v>33/220 kV Solar PV Substation</v>
      </c>
      <c r="L1450" s="162" t="s">
        <v>1618</v>
      </c>
      <c r="M1450" s="162" t="s">
        <v>679</v>
      </c>
      <c r="N1450" s="33" t="str">
        <f t="shared" si="259"/>
        <v>33/220 kV Solar PV Substation - Solar PV 220kV Switch Yard - Auxiliary Supply - Single Line Diagram</v>
      </c>
      <c r="O1450" s="175"/>
      <c r="P1450" s="175"/>
      <c r="Q1450" s="33" t="str">
        <f>IFERROR(VLOOKUP(PPE_PH1_CDDL[[#This Row],[RDMC Document Number]],[3]Docs!$B:$F,4,0),"No Placeholder Yet")</f>
        <v>RES - Reserved Placeholder</v>
      </c>
      <c r="R1450" s="33" t="str">
        <f>IFERROR(VLOOKUP(PPE_PH1_CDDL[[#This Row],[RDMC Document Number]],[3]Docs!$B:$F,5,0),"No Placeholder Yet")</f>
        <v>Pending</v>
      </c>
      <c r="S1450" s="137">
        <f t="shared" ref="S1450:S1474" si="270">IF(AND(O1450&lt;&gt;"",P1450&lt;&gt;"",R1450="Approved"),100%,
 IF(AND(O1450&lt;&gt;"",P1450&lt;&gt;""),66.67%,
 IF(O1450&lt;&gt;"",33.33%,
 0)))</f>
        <v>0</v>
      </c>
      <c r="T1450" s="162" t="s">
        <v>190</v>
      </c>
      <c r="U1450" s="162"/>
      <c r="V1450" s="178">
        <v>46203</v>
      </c>
      <c r="W1450" s="162" t="s">
        <v>1618</v>
      </c>
      <c r="X1450" s="162" t="s">
        <v>1619</v>
      </c>
      <c r="Y1450" s="162"/>
      <c r="Z1450" s="162"/>
      <c r="AA1450" s="39"/>
      <c r="AB1450" s="152" t="s">
        <v>3165</v>
      </c>
    </row>
    <row r="1451" spans="1:28" ht="21.75" customHeight="1" x14ac:dyDescent="0.25">
      <c r="A1451" s="39" t="s">
        <v>30</v>
      </c>
      <c r="B1451" s="39" t="s">
        <v>31</v>
      </c>
      <c r="C1451" s="39" t="s">
        <v>5</v>
      </c>
      <c r="D1451" s="39" t="s">
        <v>32</v>
      </c>
      <c r="E1451" s="39" t="s">
        <v>1066</v>
      </c>
      <c r="F1451" s="174" t="s">
        <v>108</v>
      </c>
      <c r="G1451" s="162" t="s">
        <v>35</v>
      </c>
      <c r="H1451" s="39" t="str">
        <f t="shared" si="269"/>
        <v>6105AK124-0100-BCON-0008</v>
      </c>
      <c r="I1451" s="39" t="str">
        <f t="shared" si="266"/>
        <v>Q24050972-03-0100-B-CON-0008</v>
      </c>
      <c r="J1451" s="162"/>
      <c r="K1451" s="33" t="str">
        <f>VLOOKUP(C1451,'PPE WBS Codes'!$E$3:$F$79,2,0)</f>
        <v>Project Site Wide</v>
      </c>
      <c r="L1451" s="162" t="s">
        <v>1620</v>
      </c>
      <c r="M1451" s="162" t="s">
        <v>36</v>
      </c>
      <c r="N1451" s="33" t="str">
        <f t="shared" ref="N1451:N1475" si="271">K1451&amp;" - "&amp;L1451&amp;" - "&amp;M1451</f>
        <v>Project Site Wide - Notice of Delay - RDMC Board Security Review - General</v>
      </c>
      <c r="O1451" s="177">
        <v>46127</v>
      </c>
      <c r="P1451" s="175"/>
      <c r="Q1451" s="33" t="str">
        <f>IFERROR(VLOOKUP(PPE_PH1_CDDL[[#This Row],[RDMC Document Number]],[3]Docs!$B:$F,4,0),"No Placeholder Yet")</f>
        <v>IFR - Issued for Review</v>
      </c>
      <c r="R1451" s="33" t="str">
        <f>IFERROR(VLOOKUP(PPE_PH1_CDDL[[#This Row],[RDMC Document Number]],[3]Docs!$B:$F,5,0),"No Placeholder Yet")</f>
        <v>Pending</v>
      </c>
      <c r="S1451" s="137">
        <f t="shared" si="270"/>
        <v>0.33329999999999999</v>
      </c>
      <c r="T1451" s="162" t="s">
        <v>629</v>
      </c>
      <c r="U1451" s="162"/>
      <c r="V1451" s="178"/>
      <c r="W1451" s="162" t="s">
        <v>1621</v>
      </c>
      <c r="X1451" s="39" t="s">
        <v>36</v>
      </c>
      <c r="Y1451" s="162"/>
      <c r="Z1451" s="162"/>
      <c r="AA1451" s="39"/>
      <c r="AB1451" s="152" t="s">
        <v>3165</v>
      </c>
    </row>
    <row r="1452" spans="1:28" ht="21.75" customHeight="1" x14ac:dyDescent="0.25">
      <c r="A1452" s="37" t="s">
        <v>30</v>
      </c>
      <c r="B1452" s="37" t="s">
        <v>31</v>
      </c>
      <c r="C1452" s="39">
        <v>6251</v>
      </c>
      <c r="D1452" s="39" t="s">
        <v>1169</v>
      </c>
      <c r="E1452" s="39" t="s">
        <v>250</v>
      </c>
      <c r="F1452" s="128" t="s">
        <v>489</v>
      </c>
      <c r="G1452" s="162" t="s">
        <v>35</v>
      </c>
      <c r="H1452" s="39" t="str">
        <f t="shared" si="269"/>
        <v>6105AK124-6251-CGAD-0032</v>
      </c>
      <c r="I1452" s="39" t="str">
        <f t="shared" si="266"/>
        <v>Q24050972-03-6251-C-GAD-0032</v>
      </c>
      <c r="J1452" s="39"/>
      <c r="K1452" s="33" t="str">
        <f>VLOOKUP(C1452,'PPE WBS Codes'!$E$3:$F$79,2,0)</f>
        <v>Load Bank</v>
      </c>
      <c r="L1452" s="39" t="s">
        <v>1622</v>
      </c>
      <c r="M1452" s="39" t="s">
        <v>1293</v>
      </c>
      <c r="N1452" s="33" t="str">
        <f t="shared" si="271"/>
        <v>Load Bank - Metering Instruments for Wartsila Load Bank - Terrace Equipment GA</v>
      </c>
      <c r="O1452" s="134"/>
      <c r="P1452" s="134"/>
      <c r="Q1452" s="33" t="str">
        <f>IFERROR(VLOOKUP(PPE_PH1_CDDL[[#This Row],[RDMC Document Number]],[3]Docs!$B:$F,4,0),"No Placeholder Yet")</f>
        <v>RES - Reserved Placeholder</v>
      </c>
      <c r="R1452" s="33" t="str">
        <f>IFERROR(VLOOKUP(PPE_PH1_CDDL[[#This Row],[RDMC Document Number]],[3]Docs!$B:$F,5,0),"No Placeholder Yet")</f>
        <v>Pending</v>
      </c>
      <c r="S1452" s="137">
        <f t="shared" si="270"/>
        <v>0</v>
      </c>
      <c r="T1452" s="162" t="s">
        <v>1119</v>
      </c>
      <c r="U1452" s="39"/>
      <c r="V1452" s="178"/>
      <c r="W1452" s="39" t="s">
        <v>1623</v>
      </c>
      <c r="X1452" s="39" t="s">
        <v>1580</v>
      </c>
      <c r="Y1452" s="39"/>
      <c r="Z1452" s="39"/>
      <c r="AA1452" s="39"/>
      <c r="AB1452" s="152" t="s">
        <v>3165</v>
      </c>
    </row>
    <row r="1453" spans="1:28" ht="21.75" customHeight="1" x14ac:dyDescent="0.25">
      <c r="A1453" s="37" t="s">
        <v>30</v>
      </c>
      <c r="B1453" s="37" t="s">
        <v>31</v>
      </c>
      <c r="C1453" s="39">
        <v>6251</v>
      </c>
      <c r="D1453" s="39" t="s">
        <v>1169</v>
      </c>
      <c r="E1453" s="39" t="s">
        <v>250</v>
      </c>
      <c r="F1453" s="128" t="s">
        <v>492</v>
      </c>
      <c r="G1453" s="162" t="s">
        <v>35</v>
      </c>
      <c r="H1453" s="39" t="str">
        <f t="shared" si="269"/>
        <v>6105AK124-6251-CGAD-0033</v>
      </c>
      <c r="I1453" s="39" t="str">
        <f t="shared" si="266"/>
        <v>Q24050972-03-6251-C-GAD-0033</v>
      </c>
      <c r="J1453" s="39"/>
      <c r="K1453" s="33" t="str">
        <f>VLOOKUP(C1453,'PPE WBS Codes'!$E$3:$F$79,2,0)</f>
        <v>Load Bank</v>
      </c>
      <c r="L1453" s="39" t="s">
        <v>1624</v>
      </c>
      <c r="M1453" s="39" t="s">
        <v>1290</v>
      </c>
      <c r="N1453" s="33" t="str">
        <f t="shared" si="271"/>
        <v>Load Bank - MV Cabling and Termination for Wartsila Load Bank - Cables, OHL and Fibre Route GA</v>
      </c>
      <c r="O1453" s="134"/>
      <c r="P1453" s="134"/>
      <c r="Q1453" s="33" t="str">
        <f>IFERROR(VLOOKUP(PPE_PH1_CDDL[[#This Row],[RDMC Document Number]],[3]Docs!$B:$F,4,0),"No Placeholder Yet")</f>
        <v>RES - Reserved Placeholder</v>
      </c>
      <c r="R1453" s="33" t="str">
        <f>IFERROR(VLOOKUP(PPE_PH1_CDDL[[#This Row],[RDMC Document Number]],[3]Docs!$B:$F,5,0),"No Placeholder Yet")</f>
        <v>Pending</v>
      </c>
      <c r="S1453" s="137">
        <f t="shared" si="270"/>
        <v>0</v>
      </c>
      <c r="T1453" s="162" t="s">
        <v>1119</v>
      </c>
      <c r="U1453" s="39"/>
      <c r="V1453" s="178"/>
      <c r="W1453" s="39" t="s">
        <v>1625</v>
      </c>
      <c r="X1453" s="39" t="s">
        <v>1580</v>
      </c>
      <c r="Y1453" s="39"/>
      <c r="Z1453" s="39"/>
      <c r="AA1453" s="39"/>
      <c r="AB1453" s="152" t="s">
        <v>3165</v>
      </c>
    </row>
    <row r="1454" spans="1:28" ht="21.75" customHeight="1" x14ac:dyDescent="0.25">
      <c r="A1454" s="37" t="s">
        <v>30</v>
      </c>
      <c r="B1454" s="37" t="s">
        <v>31</v>
      </c>
      <c r="C1454" s="39">
        <v>6251</v>
      </c>
      <c r="D1454" s="39" t="s">
        <v>1169</v>
      </c>
      <c r="E1454" s="39" t="s">
        <v>250</v>
      </c>
      <c r="F1454" s="128" t="s">
        <v>495</v>
      </c>
      <c r="G1454" s="162" t="s">
        <v>35</v>
      </c>
      <c r="H1454" s="39" t="str">
        <f t="shared" si="269"/>
        <v>6105AK124-6251-CGAD-0034</v>
      </c>
      <c r="I1454" s="39" t="str">
        <f t="shared" si="266"/>
        <v>Q24050972-03-6251-C-GAD-0034</v>
      </c>
      <c r="J1454" s="39"/>
      <c r="K1454" s="33" t="str">
        <f>VLOOKUP(C1454,'PPE WBS Codes'!$E$3:$F$79,2,0)</f>
        <v>Load Bank</v>
      </c>
      <c r="L1454" s="39" t="s">
        <v>1624</v>
      </c>
      <c r="M1454" s="39" t="s">
        <v>1293</v>
      </c>
      <c r="N1454" s="33" t="str">
        <f t="shared" si="271"/>
        <v>Load Bank - MV Cabling and Termination for Wartsila Load Bank - Terrace Equipment GA</v>
      </c>
      <c r="O1454" s="134"/>
      <c r="P1454" s="134"/>
      <c r="Q1454" s="33" t="str">
        <f>IFERROR(VLOOKUP(PPE_PH1_CDDL[[#This Row],[RDMC Document Number]],[3]Docs!$B:$F,4,0),"No Placeholder Yet")</f>
        <v>RES - Reserved Placeholder</v>
      </c>
      <c r="R1454" s="33" t="str">
        <f>IFERROR(VLOOKUP(PPE_PH1_CDDL[[#This Row],[RDMC Document Number]],[3]Docs!$B:$F,5,0),"No Placeholder Yet")</f>
        <v>Pending</v>
      </c>
      <c r="S1454" s="137">
        <f t="shared" si="270"/>
        <v>0</v>
      </c>
      <c r="T1454" s="162" t="s">
        <v>1119</v>
      </c>
      <c r="U1454" s="39"/>
      <c r="V1454" s="178"/>
      <c r="W1454" s="39" t="s">
        <v>1625</v>
      </c>
      <c r="X1454" s="39" t="s">
        <v>1594</v>
      </c>
      <c r="Y1454" s="39"/>
      <c r="Z1454" s="39"/>
      <c r="AA1454" s="39"/>
      <c r="AB1454" s="152" t="s">
        <v>3165</v>
      </c>
    </row>
    <row r="1455" spans="1:28" ht="21.75" customHeight="1" x14ac:dyDescent="0.25">
      <c r="A1455" s="37" t="s">
        <v>30</v>
      </c>
      <c r="B1455" s="37" t="s">
        <v>31</v>
      </c>
      <c r="C1455" s="39">
        <v>6251</v>
      </c>
      <c r="D1455" s="39" t="s">
        <v>1169</v>
      </c>
      <c r="E1455" s="39" t="s">
        <v>250</v>
      </c>
      <c r="F1455" s="128" t="s">
        <v>498</v>
      </c>
      <c r="G1455" s="162" t="s">
        <v>35</v>
      </c>
      <c r="H1455" s="39" t="str">
        <f t="shared" si="269"/>
        <v>6105AK124-6251-CGAD-0035</v>
      </c>
      <c r="I1455" s="39" t="str">
        <f t="shared" si="266"/>
        <v>Q24050972-03-6251-C-GAD-0035</v>
      </c>
      <c r="J1455" s="39"/>
      <c r="K1455" s="33" t="str">
        <f>VLOOKUP(C1455,'PPE WBS Codes'!$E$3:$F$79,2,0)</f>
        <v>Load Bank</v>
      </c>
      <c r="L1455" s="39" t="s">
        <v>1626</v>
      </c>
      <c r="M1455" s="39" t="s">
        <v>1290</v>
      </c>
      <c r="N1455" s="33" t="str">
        <f t="shared" si="271"/>
        <v>Load Bank - LV, Control and Signal Cables for Wartsila Load Bank - Cables, OHL and Fibre Route GA</v>
      </c>
      <c r="O1455" s="134"/>
      <c r="P1455" s="134"/>
      <c r="Q1455" s="33" t="str">
        <f>IFERROR(VLOOKUP(PPE_PH1_CDDL[[#This Row],[RDMC Document Number]],[3]Docs!$B:$F,4,0),"No Placeholder Yet")</f>
        <v>RES - Reserved Placeholder</v>
      </c>
      <c r="R1455" s="33" t="str">
        <f>IFERROR(VLOOKUP(PPE_PH1_CDDL[[#This Row],[RDMC Document Number]],[3]Docs!$B:$F,5,0),"No Placeholder Yet")</f>
        <v>Pending</v>
      </c>
      <c r="S1455" s="137">
        <f t="shared" si="270"/>
        <v>0</v>
      </c>
      <c r="T1455" s="162" t="s">
        <v>1119</v>
      </c>
      <c r="U1455" s="39"/>
      <c r="V1455" s="178"/>
      <c r="W1455" s="39" t="s">
        <v>1627</v>
      </c>
      <c r="X1455" s="39" t="s">
        <v>1580</v>
      </c>
      <c r="Y1455" s="39"/>
      <c r="Z1455" s="39"/>
      <c r="AA1455" s="39"/>
      <c r="AB1455" s="152" t="s">
        <v>3165</v>
      </c>
    </row>
    <row r="1456" spans="1:28" ht="21.75" customHeight="1" x14ac:dyDescent="0.25">
      <c r="A1456" s="37" t="s">
        <v>30</v>
      </c>
      <c r="B1456" s="37" t="s">
        <v>31</v>
      </c>
      <c r="C1456" s="39">
        <v>6251</v>
      </c>
      <c r="D1456" s="39" t="s">
        <v>1169</v>
      </c>
      <c r="E1456" s="39" t="s">
        <v>250</v>
      </c>
      <c r="F1456" s="128" t="s">
        <v>501</v>
      </c>
      <c r="G1456" s="162" t="s">
        <v>35</v>
      </c>
      <c r="H1456" s="39" t="str">
        <f t="shared" si="269"/>
        <v>6105AK124-6251-CGAD-0036</v>
      </c>
      <c r="I1456" s="39" t="str">
        <f t="shared" si="266"/>
        <v>Q24050972-03-6251-C-GAD-0036</v>
      </c>
      <c r="J1456" s="39"/>
      <c r="K1456" s="33" t="str">
        <f>VLOOKUP(C1456,'PPE WBS Codes'!$E$3:$F$79,2,0)</f>
        <v>Load Bank</v>
      </c>
      <c r="L1456" s="39" t="s">
        <v>1626</v>
      </c>
      <c r="M1456" s="39" t="s">
        <v>1293</v>
      </c>
      <c r="N1456" s="33" t="str">
        <f t="shared" si="271"/>
        <v>Load Bank - LV, Control and Signal Cables for Wartsila Load Bank - Terrace Equipment GA</v>
      </c>
      <c r="O1456" s="134"/>
      <c r="P1456" s="134"/>
      <c r="Q1456" s="33" t="str">
        <f>IFERROR(VLOOKUP(PPE_PH1_CDDL[[#This Row],[RDMC Document Number]],[3]Docs!$B:$F,4,0),"No Placeholder Yet")</f>
        <v>RES - Reserved Placeholder</v>
      </c>
      <c r="R1456" s="33" t="str">
        <f>IFERROR(VLOOKUP(PPE_PH1_CDDL[[#This Row],[RDMC Document Number]],[3]Docs!$B:$F,5,0),"No Placeholder Yet")</f>
        <v>Pending</v>
      </c>
      <c r="S1456" s="137">
        <f t="shared" si="270"/>
        <v>0</v>
      </c>
      <c r="T1456" s="162" t="s">
        <v>1119</v>
      </c>
      <c r="U1456" s="39"/>
      <c r="V1456" s="178"/>
      <c r="W1456" s="39" t="s">
        <v>1627</v>
      </c>
      <c r="X1456" s="39" t="s">
        <v>1580</v>
      </c>
      <c r="Y1456" s="39"/>
      <c r="Z1456" s="39"/>
      <c r="AA1456" s="39"/>
      <c r="AB1456" s="152" t="s">
        <v>3165</v>
      </c>
    </row>
    <row r="1457" spans="1:28" ht="21.75" customHeight="1" x14ac:dyDescent="0.25">
      <c r="A1457" s="37" t="s">
        <v>30</v>
      </c>
      <c r="B1457" s="37" t="s">
        <v>31</v>
      </c>
      <c r="C1457" s="39">
        <v>6251</v>
      </c>
      <c r="D1457" s="39" t="s">
        <v>1169</v>
      </c>
      <c r="E1457" s="39" t="s">
        <v>250</v>
      </c>
      <c r="F1457" s="128" t="s">
        <v>504</v>
      </c>
      <c r="G1457" s="162" t="s">
        <v>35</v>
      </c>
      <c r="H1457" s="39" t="str">
        <f t="shared" si="269"/>
        <v>6105AK124-6251-CGAD-0037</v>
      </c>
      <c r="I1457" s="39" t="str">
        <f t="shared" si="266"/>
        <v>Q24050972-03-6251-C-GAD-0037</v>
      </c>
      <c r="J1457" s="39"/>
      <c r="K1457" s="33" t="str">
        <f>VLOOKUP(C1457,'PPE WBS Codes'!$E$3:$F$79,2,0)</f>
        <v>Load Bank</v>
      </c>
      <c r="L1457" s="39" t="s">
        <v>1598</v>
      </c>
      <c r="M1457" s="39" t="s">
        <v>1288</v>
      </c>
      <c r="N1457" s="33" t="str">
        <f t="shared" si="271"/>
        <v>Load Bank - Cable Racks and Trays for Wartsila Load Bank - Buildings and Structures GA</v>
      </c>
      <c r="O1457" s="134"/>
      <c r="P1457" s="134"/>
      <c r="Q1457" s="33" t="str">
        <f>IFERROR(VLOOKUP(PPE_PH1_CDDL[[#This Row],[RDMC Document Number]],[3]Docs!$B:$F,4,0),"No Placeholder Yet")</f>
        <v>RES - Reserved Placeholder</v>
      </c>
      <c r="R1457" s="33" t="str">
        <f>IFERROR(VLOOKUP(PPE_PH1_CDDL[[#This Row],[RDMC Document Number]],[3]Docs!$B:$F,5,0),"No Placeholder Yet")</f>
        <v>Pending</v>
      </c>
      <c r="S1457" s="137">
        <f t="shared" si="270"/>
        <v>0</v>
      </c>
      <c r="T1457" s="162" t="s">
        <v>1119</v>
      </c>
      <c r="U1457" s="39"/>
      <c r="V1457" s="178"/>
      <c r="W1457" s="39" t="s">
        <v>1599</v>
      </c>
      <c r="X1457" s="39" t="s">
        <v>1580</v>
      </c>
      <c r="Y1457" s="39"/>
      <c r="Z1457" s="39"/>
      <c r="AA1457" s="39"/>
      <c r="AB1457" s="152" t="s">
        <v>3165</v>
      </c>
    </row>
    <row r="1458" spans="1:28" ht="21.75" customHeight="1" x14ac:dyDescent="0.25">
      <c r="A1458" s="37" t="s">
        <v>30</v>
      </c>
      <c r="B1458" s="37" t="s">
        <v>31</v>
      </c>
      <c r="C1458" s="39">
        <v>6251</v>
      </c>
      <c r="D1458" s="39" t="s">
        <v>1169</v>
      </c>
      <c r="E1458" s="39" t="s">
        <v>250</v>
      </c>
      <c r="F1458" s="128" t="s">
        <v>507</v>
      </c>
      <c r="G1458" s="162" t="s">
        <v>35</v>
      </c>
      <c r="H1458" s="39" t="str">
        <f t="shared" si="269"/>
        <v>6105AK124-6251-CGAD-0038</v>
      </c>
      <c r="I1458" s="39" t="str">
        <f t="shared" si="266"/>
        <v>Q24050972-03-6251-C-GAD-0038</v>
      </c>
      <c r="J1458" s="39"/>
      <c r="K1458" s="33" t="str">
        <f>VLOOKUP(C1458,'PPE WBS Codes'!$E$3:$F$79,2,0)</f>
        <v>Load Bank</v>
      </c>
      <c r="L1458" s="39" t="s">
        <v>1598</v>
      </c>
      <c r="M1458" s="39" t="s">
        <v>1290</v>
      </c>
      <c r="N1458" s="33" t="str">
        <f t="shared" si="271"/>
        <v>Load Bank - Cable Racks and Trays for Wartsila Load Bank - Cables, OHL and Fibre Route GA</v>
      </c>
      <c r="O1458" s="134"/>
      <c r="P1458" s="134"/>
      <c r="Q1458" s="33" t="str">
        <f>IFERROR(VLOOKUP(PPE_PH1_CDDL[[#This Row],[RDMC Document Number]],[3]Docs!$B:$F,4,0),"No Placeholder Yet")</f>
        <v>RES - Reserved Placeholder</v>
      </c>
      <c r="R1458" s="33" t="str">
        <f>IFERROR(VLOOKUP(PPE_PH1_CDDL[[#This Row],[RDMC Document Number]],[3]Docs!$B:$F,5,0),"No Placeholder Yet")</f>
        <v>Pending</v>
      </c>
      <c r="S1458" s="137">
        <f t="shared" si="270"/>
        <v>0</v>
      </c>
      <c r="T1458" s="162" t="s">
        <v>1119</v>
      </c>
      <c r="U1458" s="39"/>
      <c r="V1458" s="178"/>
      <c r="W1458" s="39" t="s">
        <v>1599</v>
      </c>
      <c r="X1458" s="39" t="s">
        <v>1580</v>
      </c>
      <c r="Y1458" s="39"/>
      <c r="Z1458" s="39"/>
      <c r="AA1458" s="39"/>
      <c r="AB1458" s="152" t="s">
        <v>3165</v>
      </c>
    </row>
    <row r="1459" spans="1:28" ht="21.75" customHeight="1" x14ac:dyDescent="0.25">
      <c r="A1459" s="37" t="s">
        <v>30</v>
      </c>
      <c r="B1459" s="37" t="s">
        <v>31</v>
      </c>
      <c r="C1459" s="39">
        <v>6251</v>
      </c>
      <c r="D1459" s="39" t="s">
        <v>1169</v>
      </c>
      <c r="E1459" s="39" t="s">
        <v>250</v>
      </c>
      <c r="F1459" s="128" t="s">
        <v>510</v>
      </c>
      <c r="G1459" s="162" t="s">
        <v>35</v>
      </c>
      <c r="H1459" s="39" t="str">
        <f t="shared" si="269"/>
        <v>6105AK124-6251-CGAD-0039</v>
      </c>
      <c r="I1459" s="39" t="str">
        <f t="shared" si="266"/>
        <v>Q24050972-03-6251-C-GAD-0039</v>
      </c>
      <c r="J1459" s="39"/>
      <c r="K1459" s="33" t="str">
        <f>VLOOKUP(C1459,'PPE WBS Codes'!$E$3:$F$79,2,0)</f>
        <v>Load Bank</v>
      </c>
      <c r="L1459" s="39" t="s">
        <v>1598</v>
      </c>
      <c r="M1459" s="39" t="s">
        <v>1293</v>
      </c>
      <c r="N1459" s="33" t="str">
        <f t="shared" si="271"/>
        <v>Load Bank - Cable Racks and Trays for Wartsila Load Bank - Terrace Equipment GA</v>
      </c>
      <c r="O1459" s="134"/>
      <c r="P1459" s="134"/>
      <c r="Q1459" s="33" t="str">
        <f>IFERROR(VLOOKUP(PPE_PH1_CDDL[[#This Row],[RDMC Document Number]],[3]Docs!$B:$F,4,0),"No Placeholder Yet")</f>
        <v>RES - Reserved Placeholder</v>
      </c>
      <c r="R1459" s="33" t="str">
        <f>IFERROR(VLOOKUP(PPE_PH1_CDDL[[#This Row],[RDMC Document Number]],[3]Docs!$B:$F,5,0),"No Placeholder Yet")</f>
        <v>Pending</v>
      </c>
      <c r="S1459" s="137">
        <f t="shared" si="270"/>
        <v>0</v>
      </c>
      <c r="T1459" s="162" t="s">
        <v>1119</v>
      </c>
      <c r="U1459" s="39"/>
      <c r="V1459" s="178"/>
      <c r="W1459" s="39" t="s">
        <v>1599</v>
      </c>
      <c r="X1459" s="39" t="s">
        <v>1580</v>
      </c>
      <c r="Y1459" s="39"/>
      <c r="Z1459" s="39"/>
      <c r="AA1459" s="39"/>
      <c r="AB1459" s="152" t="s">
        <v>3165</v>
      </c>
    </row>
    <row r="1460" spans="1:28" ht="21.75" customHeight="1" x14ac:dyDescent="0.25">
      <c r="A1460" s="37" t="s">
        <v>30</v>
      </c>
      <c r="B1460" s="37" t="s">
        <v>31</v>
      </c>
      <c r="C1460" s="39">
        <v>6251</v>
      </c>
      <c r="D1460" s="39" t="s">
        <v>1169</v>
      </c>
      <c r="E1460" s="39" t="s">
        <v>250</v>
      </c>
      <c r="F1460" s="128" t="s">
        <v>513</v>
      </c>
      <c r="G1460" s="162" t="s">
        <v>35</v>
      </c>
      <c r="H1460" s="39" t="str">
        <f t="shared" si="269"/>
        <v>6105AK124-6251-CGAD-0040</v>
      </c>
      <c r="I1460" s="39" t="str">
        <f t="shared" si="266"/>
        <v>Q24050972-03-6251-C-GAD-0040</v>
      </c>
      <c r="J1460" s="39"/>
      <c r="K1460" s="33" t="str">
        <f>VLOOKUP(C1460,'PPE WBS Codes'!$E$3:$F$79,2,0)</f>
        <v>Load Bank</v>
      </c>
      <c r="L1460" s="39" t="s">
        <v>1598</v>
      </c>
      <c r="M1460" s="39" t="s">
        <v>1303</v>
      </c>
      <c r="N1460" s="33" t="str">
        <f t="shared" si="271"/>
        <v>Load Bank - Cable Racks and Trays for Wartsila Load Bank - Roads, Pathways, Offloading Areas and Fences GA</v>
      </c>
      <c r="O1460" s="134"/>
      <c r="P1460" s="134"/>
      <c r="Q1460" s="33" t="str">
        <f>IFERROR(VLOOKUP(PPE_PH1_CDDL[[#This Row],[RDMC Document Number]],[3]Docs!$B:$F,4,0),"No Placeholder Yet")</f>
        <v>RES - Reserved Placeholder</v>
      </c>
      <c r="R1460" s="33" t="str">
        <f>IFERROR(VLOOKUP(PPE_PH1_CDDL[[#This Row],[RDMC Document Number]],[3]Docs!$B:$F,5,0),"No Placeholder Yet")</f>
        <v>Pending</v>
      </c>
      <c r="S1460" s="137">
        <f t="shared" si="270"/>
        <v>0</v>
      </c>
      <c r="T1460" s="162" t="s">
        <v>1119</v>
      </c>
      <c r="U1460" s="39"/>
      <c r="V1460" s="178"/>
      <c r="W1460" s="39" t="s">
        <v>1599</v>
      </c>
      <c r="X1460" s="39" t="s">
        <v>1580</v>
      </c>
      <c r="Y1460" s="39"/>
      <c r="Z1460" s="39"/>
      <c r="AA1460" s="39"/>
      <c r="AB1460" s="152" t="s">
        <v>3165</v>
      </c>
    </row>
    <row r="1461" spans="1:28" ht="21.75" customHeight="1" x14ac:dyDescent="0.25">
      <c r="A1461" s="37" t="s">
        <v>30</v>
      </c>
      <c r="B1461" s="37" t="s">
        <v>31</v>
      </c>
      <c r="C1461" s="39">
        <v>6251</v>
      </c>
      <c r="D1461" s="39" t="s">
        <v>1169</v>
      </c>
      <c r="E1461" s="39" t="s">
        <v>250</v>
      </c>
      <c r="F1461" s="128" t="s">
        <v>516</v>
      </c>
      <c r="G1461" s="162" t="s">
        <v>35</v>
      </c>
      <c r="H1461" s="39" t="str">
        <f t="shared" si="269"/>
        <v>6105AK124-6251-CGAD-0041</v>
      </c>
      <c r="I1461" s="39" t="str">
        <f t="shared" si="266"/>
        <v>Q24050972-03-6251-C-GAD-0041</v>
      </c>
      <c r="J1461" s="39"/>
      <c r="K1461" s="33" t="str">
        <f>VLOOKUP(C1461,'PPE WBS Codes'!$E$3:$F$79,2,0)</f>
        <v>Load Bank</v>
      </c>
      <c r="L1461" s="39" t="s">
        <v>1628</v>
      </c>
      <c r="M1461" s="39" t="s">
        <v>1288</v>
      </c>
      <c r="N1461" s="33" t="str">
        <f t="shared" si="271"/>
        <v>Load Bank - Cable Trench and Tunnels for Wartsila Load Bank - Buildings and Structures GA</v>
      </c>
      <c r="O1461" s="134"/>
      <c r="P1461" s="134"/>
      <c r="Q1461" s="33" t="str">
        <f>IFERROR(VLOOKUP(PPE_PH1_CDDL[[#This Row],[RDMC Document Number]],[3]Docs!$B:$F,4,0),"No Placeholder Yet")</f>
        <v>RES - Reserved Placeholder</v>
      </c>
      <c r="R1461" s="33" t="str">
        <f>IFERROR(VLOOKUP(PPE_PH1_CDDL[[#This Row],[RDMC Document Number]],[3]Docs!$B:$F,5,0),"No Placeholder Yet")</f>
        <v>Pending</v>
      </c>
      <c r="S1461" s="137">
        <f t="shared" si="270"/>
        <v>0</v>
      </c>
      <c r="T1461" s="162" t="s">
        <v>1119</v>
      </c>
      <c r="U1461" s="39"/>
      <c r="V1461" s="178"/>
      <c r="W1461" s="39" t="s">
        <v>1629</v>
      </c>
      <c r="X1461" s="39" t="s">
        <v>1580</v>
      </c>
      <c r="Y1461" s="39"/>
      <c r="Z1461" s="39"/>
      <c r="AA1461" s="39"/>
      <c r="AB1461" s="152" t="s">
        <v>3165</v>
      </c>
    </row>
    <row r="1462" spans="1:28" ht="21.75" customHeight="1" x14ac:dyDescent="0.25">
      <c r="A1462" s="37" t="s">
        <v>30</v>
      </c>
      <c r="B1462" s="37" t="s">
        <v>31</v>
      </c>
      <c r="C1462" s="39">
        <v>6251</v>
      </c>
      <c r="D1462" s="39" t="s">
        <v>1169</v>
      </c>
      <c r="E1462" s="39" t="s">
        <v>250</v>
      </c>
      <c r="F1462" s="128" t="s">
        <v>518</v>
      </c>
      <c r="G1462" s="162" t="s">
        <v>35</v>
      </c>
      <c r="H1462" s="39" t="str">
        <f t="shared" si="269"/>
        <v>6105AK124-6251-CGAD-0042</v>
      </c>
      <c r="I1462" s="39" t="str">
        <f t="shared" si="266"/>
        <v>Q24050972-03-6251-C-GAD-0042</v>
      </c>
      <c r="J1462" s="39"/>
      <c r="K1462" s="33" t="str">
        <f>VLOOKUP(C1462,'PPE WBS Codes'!$E$3:$F$79,2,0)</f>
        <v>Load Bank</v>
      </c>
      <c r="L1462" s="39" t="s">
        <v>1628</v>
      </c>
      <c r="M1462" s="39" t="s">
        <v>1290</v>
      </c>
      <c r="N1462" s="33" t="str">
        <f t="shared" si="271"/>
        <v>Load Bank - Cable Trench and Tunnels for Wartsila Load Bank - Cables, OHL and Fibre Route GA</v>
      </c>
      <c r="O1462" s="134"/>
      <c r="P1462" s="134"/>
      <c r="Q1462" s="33" t="str">
        <f>IFERROR(VLOOKUP(PPE_PH1_CDDL[[#This Row],[RDMC Document Number]],[3]Docs!$B:$F,4,0),"No Placeholder Yet")</f>
        <v>RES - Reserved Placeholder</v>
      </c>
      <c r="R1462" s="33" t="str">
        <f>IFERROR(VLOOKUP(PPE_PH1_CDDL[[#This Row],[RDMC Document Number]],[3]Docs!$B:$F,5,0),"No Placeholder Yet")</f>
        <v>Pending</v>
      </c>
      <c r="S1462" s="137">
        <f t="shared" si="270"/>
        <v>0</v>
      </c>
      <c r="T1462" s="162" t="s">
        <v>1119</v>
      </c>
      <c r="U1462" s="39"/>
      <c r="V1462" s="178"/>
      <c r="W1462" s="39" t="s">
        <v>1629</v>
      </c>
      <c r="X1462" s="39" t="s">
        <v>1580</v>
      </c>
      <c r="Y1462" s="39"/>
      <c r="Z1462" s="39"/>
      <c r="AA1462" s="39"/>
      <c r="AB1462" s="152" t="s">
        <v>3165</v>
      </c>
    </row>
    <row r="1463" spans="1:28" ht="21.75" customHeight="1" x14ac:dyDescent="0.25">
      <c r="A1463" s="37" t="s">
        <v>30</v>
      </c>
      <c r="B1463" s="37" t="s">
        <v>31</v>
      </c>
      <c r="C1463" s="39">
        <v>6251</v>
      </c>
      <c r="D1463" s="39" t="s">
        <v>1169</v>
      </c>
      <c r="E1463" s="39" t="s">
        <v>250</v>
      </c>
      <c r="F1463" s="128" t="s">
        <v>521</v>
      </c>
      <c r="G1463" s="162" t="s">
        <v>35</v>
      </c>
      <c r="H1463" s="39" t="str">
        <f t="shared" si="269"/>
        <v>6105AK124-6251-CGAD-0043</v>
      </c>
      <c r="I1463" s="39" t="str">
        <f t="shared" si="266"/>
        <v>Q24050972-03-6251-C-GAD-0043</v>
      </c>
      <c r="J1463" s="39"/>
      <c r="K1463" s="33" t="str">
        <f>VLOOKUP(C1463,'PPE WBS Codes'!$E$3:$F$79,2,0)</f>
        <v>Load Bank</v>
      </c>
      <c r="L1463" s="39" t="s">
        <v>1628</v>
      </c>
      <c r="M1463" s="39" t="s">
        <v>1293</v>
      </c>
      <c r="N1463" s="33" t="str">
        <f t="shared" si="271"/>
        <v>Load Bank - Cable Trench and Tunnels for Wartsila Load Bank - Terrace Equipment GA</v>
      </c>
      <c r="O1463" s="134"/>
      <c r="P1463" s="134"/>
      <c r="Q1463" s="33" t="str">
        <f>IFERROR(VLOOKUP(PPE_PH1_CDDL[[#This Row],[RDMC Document Number]],[3]Docs!$B:$F,4,0),"No Placeholder Yet")</f>
        <v>RES - Reserved Placeholder</v>
      </c>
      <c r="R1463" s="33" t="str">
        <f>IFERROR(VLOOKUP(PPE_PH1_CDDL[[#This Row],[RDMC Document Number]],[3]Docs!$B:$F,5,0),"No Placeholder Yet")</f>
        <v>Pending</v>
      </c>
      <c r="S1463" s="137">
        <f t="shared" si="270"/>
        <v>0</v>
      </c>
      <c r="T1463" s="162" t="s">
        <v>1119</v>
      </c>
      <c r="U1463" s="39"/>
      <c r="V1463" s="178"/>
      <c r="W1463" s="39" t="s">
        <v>1629</v>
      </c>
      <c r="X1463" s="39" t="s">
        <v>1580</v>
      </c>
      <c r="Y1463" s="39"/>
      <c r="Z1463" s="39"/>
      <c r="AA1463" s="39"/>
      <c r="AB1463" s="152" t="s">
        <v>3165</v>
      </c>
    </row>
    <row r="1464" spans="1:28" ht="21.75" customHeight="1" x14ac:dyDescent="0.25">
      <c r="A1464" s="37" t="s">
        <v>30</v>
      </c>
      <c r="B1464" s="37" t="s">
        <v>31</v>
      </c>
      <c r="C1464" s="39">
        <v>6251</v>
      </c>
      <c r="D1464" s="39" t="s">
        <v>1169</v>
      </c>
      <c r="E1464" s="39" t="s">
        <v>250</v>
      </c>
      <c r="F1464" s="128" t="s">
        <v>524</v>
      </c>
      <c r="G1464" s="162" t="s">
        <v>35</v>
      </c>
      <c r="H1464" s="39" t="str">
        <f t="shared" si="269"/>
        <v>6105AK124-6251-CGAD-0044</v>
      </c>
      <c r="I1464" s="39" t="str">
        <f t="shared" si="266"/>
        <v>Q24050972-03-6251-C-GAD-0044</v>
      </c>
      <c r="J1464" s="39"/>
      <c r="K1464" s="33" t="str">
        <f>VLOOKUP(C1464,'PPE WBS Codes'!$E$3:$F$79,2,0)</f>
        <v>Load Bank</v>
      </c>
      <c r="L1464" s="39" t="s">
        <v>1630</v>
      </c>
      <c r="M1464" s="39" t="s">
        <v>1288</v>
      </c>
      <c r="N1464" s="33" t="str">
        <f t="shared" si="271"/>
        <v>Load Bank - Lightning Protection System forWartsila Load Bank - Buildings and Structures GA</v>
      </c>
      <c r="O1464" s="134"/>
      <c r="P1464" s="134"/>
      <c r="Q1464" s="33" t="str">
        <f>IFERROR(VLOOKUP(PPE_PH1_CDDL[[#This Row],[RDMC Document Number]],[3]Docs!$B:$F,4,0),"No Placeholder Yet")</f>
        <v>RES - Reserved Placeholder</v>
      </c>
      <c r="R1464" s="33" t="str">
        <f>IFERROR(VLOOKUP(PPE_PH1_CDDL[[#This Row],[RDMC Document Number]],[3]Docs!$B:$F,5,0),"No Placeholder Yet")</f>
        <v>Pending</v>
      </c>
      <c r="S1464" s="137">
        <f t="shared" si="270"/>
        <v>0</v>
      </c>
      <c r="T1464" s="162" t="s">
        <v>1119</v>
      </c>
      <c r="U1464" s="39"/>
      <c r="V1464" s="178"/>
      <c r="W1464" s="39" t="s">
        <v>1631</v>
      </c>
      <c r="X1464" s="39" t="s">
        <v>1580</v>
      </c>
      <c r="Y1464" s="39"/>
      <c r="Z1464" s="39"/>
      <c r="AA1464" s="39"/>
      <c r="AB1464" s="152" t="s">
        <v>3165</v>
      </c>
    </row>
    <row r="1465" spans="1:28" ht="21.75" customHeight="1" x14ac:dyDescent="0.25">
      <c r="A1465" s="37" t="s">
        <v>30</v>
      </c>
      <c r="B1465" s="37" t="s">
        <v>31</v>
      </c>
      <c r="C1465" s="39">
        <v>6251</v>
      </c>
      <c r="D1465" s="39" t="s">
        <v>1169</v>
      </c>
      <c r="E1465" s="39" t="s">
        <v>250</v>
      </c>
      <c r="F1465" s="128" t="s">
        <v>527</v>
      </c>
      <c r="G1465" s="162" t="s">
        <v>35</v>
      </c>
      <c r="H1465" s="39" t="str">
        <f t="shared" si="269"/>
        <v>6105AK124-6251-CGAD-0045</v>
      </c>
      <c r="I1465" s="39" t="str">
        <f t="shared" si="266"/>
        <v>Q24050972-03-6251-C-GAD-0045</v>
      </c>
      <c r="J1465" s="39"/>
      <c r="K1465" s="33" t="str">
        <f>VLOOKUP(C1465,'PPE WBS Codes'!$E$3:$F$79,2,0)</f>
        <v>Load Bank</v>
      </c>
      <c r="L1465" s="39" t="s">
        <v>1630</v>
      </c>
      <c r="M1465" s="39" t="s">
        <v>1290</v>
      </c>
      <c r="N1465" s="33" t="str">
        <f t="shared" si="271"/>
        <v>Load Bank - Lightning Protection System forWartsila Load Bank - Cables, OHL and Fibre Route GA</v>
      </c>
      <c r="O1465" s="134"/>
      <c r="P1465" s="134"/>
      <c r="Q1465" s="33" t="str">
        <f>IFERROR(VLOOKUP(PPE_PH1_CDDL[[#This Row],[RDMC Document Number]],[3]Docs!$B:$F,4,0),"No Placeholder Yet")</f>
        <v>RES - Reserved Placeholder</v>
      </c>
      <c r="R1465" s="33" t="str">
        <f>IFERROR(VLOOKUP(PPE_PH1_CDDL[[#This Row],[RDMC Document Number]],[3]Docs!$B:$F,5,0),"No Placeholder Yet")</f>
        <v>Pending</v>
      </c>
      <c r="S1465" s="137">
        <f t="shared" si="270"/>
        <v>0</v>
      </c>
      <c r="T1465" s="162" t="s">
        <v>1119</v>
      </c>
      <c r="U1465" s="39"/>
      <c r="V1465" s="178"/>
      <c r="W1465" s="39" t="s">
        <v>1631</v>
      </c>
      <c r="X1465" s="39" t="s">
        <v>1580</v>
      </c>
      <c r="Y1465" s="39"/>
      <c r="Z1465" s="39"/>
      <c r="AA1465" s="39"/>
      <c r="AB1465" s="152" t="s">
        <v>3165</v>
      </c>
    </row>
    <row r="1466" spans="1:28" ht="21.75" customHeight="1" x14ac:dyDescent="0.25">
      <c r="A1466" s="37" t="s">
        <v>30</v>
      </c>
      <c r="B1466" s="37" t="s">
        <v>31</v>
      </c>
      <c r="C1466" s="39">
        <v>6251</v>
      </c>
      <c r="D1466" s="39" t="s">
        <v>1169</v>
      </c>
      <c r="E1466" s="39" t="s">
        <v>250</v>
      </c>
      <c r="F1466" s="128" t="s">
        <v>530</v>
      </c>
      <c r="G1466" s="162" t="s">
        <v>35</v>
      </c>
      <c r="H1466" s="39" t="str">
        <f t="shared" si="269"/>
        <v>6105AK124-6251-CGAD-0046</v>
      </c>
      <c r="I1466" s="39" t="str">
        <f t="shared" si="266"/>
        <v>Q24050972-03-6251-C-GAD-0046</v>
      </c>
      <c r="J1466" s="39"/>
      <c r="K1466" s="33" t="str">
        <f>VLOOKUP(C1466,'PPE WBS Codes'!$E$3:$F$79,2,0)</f>
        <v>Load Bank</v>
      </c>
      <c r="L1466" s="39" t="s">
        <v>1630</v>
      </c>
      <c r="M1466" s="39" t="s">
        <v>1293</v>
      </c>
      <c r="N1466" s="33" t="str">
        <f t="shared" si="271"/>
        <v>Load Bank - Lightning Protection System forWartsila Load Bank - Terrace Equipment GA</v>
      </c>
      <c r="O1466" s="134"/>
      <c r="P1466" s="134"/>
      <c r="Q1466" s="33" t="str">
        <f>IFERROR(VLOOKUP(PPE_PH1_CDDL[[#This Row],[RDMC Document Number]],[3]Docs!$B:$F,4,0),"No Placeholder Yet")</f>
        <v>RES - Reserved Placeholder</v>
      </c>
      <c r="R1466" s="33" t="str">
        <f>IFERROR(VLOOKUP(PPE_PH1_CDDL[[#This Row],[RDMC Document Number]],[3]Docs!$B:$F,5,0),"No Placeholder Yet")</f>
        <v>Pending</v>
      </c>
      <c r="S1466" s="137">
        <f t="shared" si="270"/>
        <v>0</v>
      </c>
      <c r="T1466" s="162" t="s">
        <v>1119</v>
      </c>
      <c r="U1466" s="39"/>
      <c r="V1466" s="178"/>
      <c r="W1466" s="39" t="s">
        <v>1631</v>
      </c>
      <c r="X1466" s="39" t="s">
        <v>1580</v>
      </c>
      <c r="Y1466" s="39"/>
      <c r="Z1466" s="39"/>
      <c r="AA1466" s="39"/>
      <c r="AB1466" s="152" t="s">
        <v>3165</v>
      </c>
    </row>
    <row r="1467" spans="1:28" ht="21.75" customHeight="1" x14ac:dyDescent="0.25">
      <c r="A1467" s="37" t="s">
        <v>30</v>
      </c>
      <c r="B1467" s="37" t="s">
        <v>31</v>
      </c>
      <c r="C1467" s="39">
        <v>6251</v>
      </c>
      <c r="D1467" s="39" t="s">
        <v>1169</v>
      </c>
      <c r="E1467" s="39" t="s">
        <v>250</v>
      </c>
      <c r="F1467" s="128" t="s">
        <v>532</v>
      </c>
      <c r="G1467" s="162" t="s">
        <v>35</v>
      </c>
      <c r="H1467" s="39" t="str">
        <f t="shared" si="269"/>
        <v>6105AK124-6251-CGAD-0047</v>
      </c>
      <c r="I1467" s="39" t="str">
        <f t="shared" si="266"/>
        <v>Q24050972-03-6251-C-GAD-0047</v>
      </c>
      <c r="J1467" s="39"/>
      <c r="K1467" s="33" t="str">
        <f>VLOOKUP(C1467,'PPE WBS Codes'!$E$3:$F$79,2,0)</f>
        <v>Load Bank</v>
      </c>
      <c r="L1467" s="39" t="s">
        <v>1632</v>
      </c>
      <c r="M1467" s="39" t="s">
        <v>1300</v>
      </c>
      <c r="N1467" s="33" t="str">
        <f t="shared" si="271"/>
        <v>Load Bank - Earthing System for Wartsila Load Bank - Lighting Design and Layout GA</v>
      </c>
      <c r="O1467" s="134"/>
      <c r="P1467" s="134"/>
      <c r="Q1467" s="33" t="str">
        <f>IFERROR(VLOOKUP(PPE_PH1_CDDL[[#This Row],[RDMC Document Number]],[3]Docs!$B:$F,4,0),"No Placeholder Yet")</f>
        <v>RES - Reserved Placeholder</v>
      </c>
      <c r="R1467" s="33" t="str">
        <f>IFERROR(VLOOKUP(PPE_PH1_CDDL[[#This Row],[RDMC Document Number]],[3]Docs!$B:$F,5,0),"No Placeholder Yet")</f>
        <v>Pending</v>
      </c>
      <c r="S1467" s="137">
        <f t="shared" si="270"/>
        <v>0</v>
      </c>
      <c r="T1467" s="162" t="s">
        <v>1119</v>
      </c>
      <c r="U1467" s="39"/>
      <c r="V1467" s="178"/>
      <c r="W1467" s="39" t="s">
        <v>1633</v>
      </c>
      <c r="X1467" s="39" t="s">
        <v>1580</v>
      </c>
      <c r="Y1467" s="39"/>
      <c r="Z1467" s="39"/>
      <c r="AA1467" s="39"/>
      <c r="AB1467" s="152" t="s">
        <v>3165</v>
      </c>
    </row>
    <row r="1468" spans="1:28" ht="21.75" customHeight="1" x14ac:dyDescent="0.25">
      <c r="A1468" s="37" t="s">
        <v>30</v>
      </c>
      <c r="B1468" s="37" t="s">
        <v>31</v>
      </c>
      <c r="C1468" s="39">
        <v>6251</v>
      </c>
      <c r="D1468" s="39" t="s">
        <v>1169</v>
      </c>
      <c r="E1468" s="39" t="s">
        <v>250</v>
      </c>
      <c r="F1468" s="128" t="s">
        <v>535</v>
      </c>
      <c r="G1468" s="162" t="s">
        <v>35</v>
      </c>
      <c r="H1468" s="39" t="str">
        <f t="shared" si="269"/>
        <v>6105AK124-6251-CGAD-0048</v>
      </c>
      <c r="I1468" s="39" t="str">
        <f t="shared" si="266"/>
        <v>Q24050972-03-6251-C-GAD-0048</v>
      </c>
      <c r="J1468" s="39"/>
      <c r="K1468" s="33" t="str">
        <f>VLOOKUP(C1468,'PPE WBS Codes'!$E$3:$F$79,2,0)</f>
        <v>Load Bank</v>
      </c>
      <c r="L1468" s="39" t="s">
        <v>1600</v>
      </c>
      <c r="M1468" s="39" t="s">
        <v>1288</v>
      </c>
      <c r="N1468" s="33" t="str">
        <f t="shared" si="271"/>
        <v>Load Bank - Pad Platform and Foundations for Emergency Gen Load Bank - Buildings and Structures GA</v>
      </c>
      <c r="O1468" s="134"/>
      <c r="P1468" s="134"/>
      <c r="Q1468" s="33" t="str">
        <f>IFERROR(VLOOKUP(PPE_PH1_CDDL[[#This Row],[RDMC Document Number]],[3]Docs!$B:$F,4,0),"No Placeholder Yet")</f>
        <v>RES - Reserved Placeholder</v>
      </c>
      <c r="R1468" s="33" t="str">
        <f>IFERROR(VLOOKUP(PPE_PH1_CDDL[[#This Row],[RDMC Document Number]],[3]Docs!$B:$F,5,0),"No Placeholder Yet")</f>
        <v>Pending</v>
      </c>
      <c r="S1468" s="137">
        <f t="shared" si="270"/>
        <v>0</v>
      </c>
      <c r="T1468" s="162" t="s">
        <v>1119</v>
      </c>
      <c r="U1468" s="39"/>
      <c r="V1468" s="178"/>
      <c r="W1468" s="39" t="s">
        <v>1601</v>
      </c>
      <c r="X1468" s="39" t="s">
        <v>1634</v>
      </c>
      <c r="Y1468" s="39"/>
      <c r="Z1468" s="39"/>
      <c r="AA1468" s="39"/>
      <c r="AB1468" s="152" t="s">
        <v>3165</v>
      </c>
    </row>
    <row r="1469" spans="1:28" ht="21.75" customHeight="1" x14ac:dyDescent="0.25">
      <c r="A1469" s="37" t="s">
        <v>30</v>
      </c>
      <c r="B1469" s="37" t="s">
        <v>31</v>
      </c>
      <c r="C1469" s="39">
        <v>6251</v>
      </c>
      <c r="D1469" s="39" t="s">
        <v>1169</v>
      </c>
      <c r="E1469" s="39" t="s">
        <v>250</v>
      </c>
      <c r="F1469" s="128" t="s">
        <v>538</v>
      </c>
      <c r="G1469" s="162" t="s">
        <v>35</v>
      </c>
      <c r="H1469" s="39" t="str">
        <f t="shared" si="269"/>
        <v>6105AK124-6251-CGAD-0049</v>
      </c>
      <c r="I1469" s="39" t="str">
        <f t="shared" si="266"/>
        <v>Q24050972-03-6251-C-GAD-0049</v>
      </c>
      <c r="J1469" s="39"/>
      <c r="K1469" s="33" t="str">
        <f>VLOOKUP(C1469,'PPE WBS Codes'!$E$3:$F$79,2,0)</f>
        <v>Load Bank</v>
      </c>
      <c r="L1469" s="39" t="s">
        <v>1600</v>
      </c>
      <c r="M1469" s="39" t="s">
        <v>1290</v>
      </c>
      <c r="N1469" s="33" t="str">
        <f t="shared" si="271"/>
        <v>Load Bank - Pad Platform and Foundations for Emergency Gen Load Bank - Cables, OHL and Fibre Route GA</v>
      </c>
      <c r="O1469" s="134"/>
      <c r="P1469" s="134"/>
      <c r="Q1469" s="33" t="str">
        <f>IFERROR(VLOOKUP(PPE_PH1_CDDL[[#This Row],[RDMC Document Number]],[3]Docs!$B:$F,4,0),"No Placeholder Yet")</f>
        <v>RES - Reserved Placeholder</v>
      </c>
      <c r="R1469" s="33" t="str">
        <f>IFERROR(VLOOKUP(PPE_PH1_CDDL[[#This Row],[RDMC Document Number]],[3]Docs!$B:$F,5,0),"No Placeholder Yet")</f>
        <v>Pending</v>
      </c>
      <c r="S1469" s="137">
        <f t="shared" si="270"/>
        <v>0</v>
      </c>
      <c r="T1469" s="162" t="s">
        <v>1119</v>
      </c>
      <c r="U1469" s="39"/>
      <c r="V1469" s="178"/>
      <c r="W1469" s="39" t="s">
        <v>1601</v>
      </c>
      <c r="X1469" s="39" t="s">
        <v>1634</v>
      </c>
      <c r="Y1469" s="39"/>
      <c r="Z1469" s="39"/>
      <c r="AA1469" s="39"/>
      <c r="AB1469" s="152" t="s">
        <v>3165</v>
      </c>
    </row>
    <row r="1470" spans="1:28" ht="21.75" customHeight="1" x14ac:dyDescent="0.25">
      <c r="A1470" s="37" t="s">
        <v>30</v>
      </c>
      <c r="B1470" s="37" t="s">
        <v>31</v>
      </c>
      <c r="C1470" s="39">
        <v>6251</v>
      </c>
      <c r="D1470" s="39" t="s">
        <v>1169</v>
      </c>
      <c r="E1470" s="39" t="s">
        <v>250</v>
      </c>
      <c r="F1470" s="128" t="s">
        <v>541</v>
      </c>
      <c r="G1470" s="162" t="s">
        <v>35</v>
      </c>
      <c r="H1470" s="39" t="str">
        <f t="shared" si="269"/>
        <v>6105AK124-6251-CGAD-0050</v>
      </c>
      <c r="I1470" s="39" t="str">
        <f t="shared" si="266"/>
        <v>Q24050972-03-6251-C-GAD-0050</v>
      </c>
      <c r="J1470" s="39"/>
      <c r="K1470" s="33" t="str">
        <f>VLOOKUP(C1470,'PPE WBS Codes'!$E$3:$F$79,2,0)</f>
        <v>Load Bank</v>
      </c>
      <c r="L1470" s="39" t="s">
        <v>1600</v>
      </c>
      <c r="M1470" s="39" t="s">
        <v>1293</v>
      </c>
      <c r="N1470" s="33" t="str">
        <f t="shared" si="271"/>
        <v>Load Bank - Pad Platform and Foundations for Emergency Gen Load Bank - Terrace Equipment GA</v>
      </c>
      <c r="O1470" s="134"/>
      <c r="P1470" s="134"/>
      <c r="Q1470" s="33" t="str">
        <f>IFERROR(VLOOKUP(PPE_PH1_CDDL[[#This Row],[RDMC Document Number]],[3]Docs!$B:$F,4,0),"No Placeholder Yet")</f>
        <v>RES - Reserved Placeholder</v>
      </c>
      <c r="R1470" s="33" t="str">
        <f>IFERROR(VLOOKUP(PPE_PH1_CDDL[[#This Row],[RDMC Document Number]],[3]Docs!$B:$F,5,0),"No Placeholder Yet")</f>
        <v>Pending</v>
      </c>
      <c r="S1470" s="137">
        <f t="shared" si="270"/>
        <v>0</v>
      </c>
      <c r="T1470" s="162" t="s">
        <v>1119</v>
      </c>
      <c r="U1470" s="39"/>
      <c r="V1470" s="178"/>
      <c r="W1470" s="39" t="s">
        <v>1601</v>
      </c>
      <c r="X1470" s="39" t="s">
        <v>1634</v>
      </c>
      <c r="Y1470" s="39"/>
      <c r="Z1470" s="39"/>
      <c r="AA1470" s="39"/>
      <c r="AB1470" s="152" t="s">
        <v>3165</v>
      </c>
    </row>
    <row r="1471" spans="1:28" ht="21.75" customHeight="1" x14ac:dyDescent="0.25">
      <c r="A1471" s="37" t="s">
        <v>30</v>
      </c>
      <c r="B1471" s="37" t="s">
        <v>31</v>
      </c>
      <c r="C1471" s="39">
        <v>6251</v>
      </c>
      <c r="D1471" s="39" t="s">
        <v>1169</v>
      </c>
      <c r="E1471" s="39" t="s">
        <v>250</v>
      </c>
      <c r="F1471" s="128" t="s">
        <v>544</v>
      </c>
      <c r="G1471" s="162" t="s">
        <v>35</v>
      </c>
      <c r="H1471" s="39" t="str">
        <f t="shared" si="269"/>
        <v>6105AK124-6251-CGAD-0051</v>
      </c>
      <c r="I1471" s="39" t="str">
        <f t="shared" ref="I1471:I1531" si="272">"Q24050972"&amp;"-"&amp;"03"&amp;"-"&amp;C1471&amp;"-"&amp;D1471&amp;"-"&amp;E1471&amp;"-"&amp;F1471</f>
        <v>Q24050972-03-6251-C-GAD-0051</v>
      </c>
      <c r="J1471" s="39"/>
      <c r="K1471" s="33" t="str">
        <f>VLOOKUP(C1471,'PPE WBS Codes'!$E$3:$F$79,2,0)</f>
        <v>Load Bank</v>
      </c>
      <c r="L1471" s="39" t="s">
        <v>1600</v>
      </c>
      <c r="M1471" s="39" t="s">
        <v>1300</v>
      </c>
      <c r="N1471" s="33" t="str">
        <f t="shared" si="271"/>
        <v>Load Bank - Pad Platform and Foundations for Emergency Gen Load Bank - Lighting Design and Layout GA</v>
      </c>
      <c r="O1471" s="134"/>
      <c r="P1471" s="134"/>
      <c r="Q1471" s="33" t="str">
        <f>IFERROR(VLOOKUP(PPE_PH1_CDDL[[#This Row],[RDMC Document Number]],[3]Docs!$B:$F,4,0),"No Placeholder Yet")</f>
        <v>RES - Reserved Placeholder</v>
      </c>
      <c r="R1471" s="33" t="str">
        <f>IFERROR(VLOOKUP(PPE_PH1_CDDL[[#This Row],[RDMC Document Number]],[3]Docs!$B:$F,5,0),"No Placeholder Yet")</f>
        <v>Pending</v>
      </c>
      <c r="S1471" s="137">
        <f t="shared" si="270"/>
        <v>0</v>
      </c>
      <c r="T1471" s="162" t="s">
        <v>1119</v>
      </c>
      <c r="U1471" s="39"/>
      <c r="V1471" s="178"/>
      <c r="W1471" s="39" t="s">
        <v>1601</v>
      </c>
      <c r="X1471" s="39" t="s">
        <v>1634</v>
      </c>
      <c r="Y1471" s="39"/>
      <c r="Z1471" s="39"/>
      <c r="AA1471" s="39"/>
      <c r="AB1471" s="152" t="s">
        <v>3165</v>
      </c>
    </row>
    <row r="1472" spans="1:28" ht="21.75" customHeight="1" x14ac:dyDescent="0.25">
      <c r="A1472" s="37" t="s">
        <v>30</v>
      </c>
      <c r="B1472" s="37" t="s">
        <v>31</v>
      </c>
      <c r="C1472" s="39">
        <v>6251</v>
      </c>
      <c r="D1472" s="39" t="s">
        <v>1169</v>
      </c>
      <c r="E1472" s="39" t="s">
        <v>250</v>
      </c>
      <c r="F1472" s="128" t="s">
        <v>547</v>
      </c>
      <c r="G1472" s="162" t="s">
        <v>35</v>
      </c>
      <c r="H1472" s="39" t="str">
        <f t="shared" si="269"/>
        <v>6105AK124-6251-CGAD-0052</v>
      </c>
      <c r="I1472" s="39" t="str">
        <f t="shared" si="272"/>
        <v>Q24050972-03-6251-C-GAD-0052</v>
      </c>
      <c r="J1472" s="39"/>
      <c r="K1472" s="33" t="str">
        <f>VLOOKUP(C1472,'PPE WBS Codes'!$E$3:$F$79,2,0)</f>
        <v>Load Bank</v>
      </c>
      <c r="L1472" s="39" t="s">
        <v>1600</v>
      </c>
      <c r="M1472" s="39" t="s">
        <v>1303</v>
      </c>
      <c r="N1472" s="33" t="str">
        <f t="shared" si="271"/>
        <v>Load Bank - Pad Platform and Foundations for Emergency Gen Load Bank - Roads, Pathways, Offloading Areas and Fences GA</v>
      </c>
      <c r="O1472" s="134"/>
      <c r="P1472" s="134"/>
      <c r="Q1472" s="33" t="str">
        <f>IFERROR(VLOOKUP(PPE_PH1_CDDL[[#This Row],[RDMC Document Number]],[3]Docs!$B:$F,4,0),"No Placeholder Yet")</f>
        <v>RES - Reserved Placeholder</v>
      </c>
      <c r="R1472" s="33" t="str">
        <f>IFERROR(VLOOKUP(PPE_PH1_CDDL[[#This Row],[RDMC Document Number]],[3]Docs!$B:$F,5,0),"No Placeholder Yet")</f>
        <v>Pending</v>
      </c>
      <c r="S1472" s="137">
        <f t="shared" si="270"/>
        <v>0</v>
      </c>
      <c r="T1472" s="162" t="s">
        <v>1119</v>
      </c>
      <c r="U1472" s="39"/>
      <c r="V1472" s="178"/>
      <c r="W1472" s="39" t="s">
        <v>1601</v>
      </c>
      <c r="X1472" s="39" t="s">
        <v>1634</v>
      </c>
      <c r="Y1472" s="39"/>
      <c r="Z1472" s="39"/>
      <c r="AA1472" s="39"/>
      <c r="AB1472" s="152" t="s">
        <v>3165</v>
      </c>
    </row>
    <row r="1473" spans="1:28" ht="21.75" customHeight="1" x14ac:dyDescent="0.25">
      <c r="A1473" s="37" t="s">
        <v>30</v>
      </c>
      <c r="B1473" s="37" t="s">
        <v>31</v>
      </c>
      <c r="C1473" s="39">
        <v>6251</v>
      </c>
      <c r="D1473" s="39" t="s">
        <v>1169</v>
      </c>
      <c r="E1473" s="39" t="s">
        <v>250</v>
      </c>
      <c r="F1473" s="128" t="s">
        <v>550</v>
      </c>
      <c r="G1473" s="162" t="s">
        <v>35</v>
      </c>
      <c r="H1473" s="39" t="str">
        <f t="shared" si="269"/>
        <v>6105AK124-6251-CGAD-0053</v>
      </c>
      <c r="I1473" s="39" t="str">
        <f t="shared" si="272"/>
        <v>Q24050972-03-6251-C-GAD-0053</v>
      </c>
      <c r="J1473" s="39"/>
      <c r="K1473" s="33" t="str">
        <f>VLOOKUP(C1473,'PPE WBS Codes'!$E$3:$F$79,2,0)</f>
        <v>Load Bank</v>
      </c>
      <c r="L1473" s="39" t="s">
        <v>1600</v>
      </c>
      <c r="M1473" s="39" t="s">
        <v>1298</v>
      </c>
      <c r="N1473" s="33" t="str">
        <f t="shared" si="271"/>
        <v>Load Bank - Pad Platform and Foundations for Emergency Gen Load Bank - Stormwater and Effluent System Design</v>
      </c>
      <c r="O1473" s="134"/>
      <c r="P1473" s="134"/>
      <c r="Q1473" s="33" t="str">
        <f>IFERROR(VLOOKUP(PPE_PH1_CDDL[[#This Row],[RDMC Document Number]],[3]Docs!$B:$F,4,0),"No Placeholder Yet")</f>
        <v>RES - Reserved Placeholder</v>
      </c>
      <c r="R1473" s="33" t="str">
        <f>IFERROR(VLOOKUP(PPE_PH1_CDDL[[#This Row],[RDMC Document Number]],[3]Docs!$B:$F,5,0),"No Placeholder Yet")</f>
        <v>Pending</v>
      </c>
      <c r="S1473" s="137">
        <f t="shared" si="270"/>
        <v>0</v>
      </c>
      <c r="T1473" s="162" t="s">
        <v>1119</v>
      </c>
      <c r="U1473" s="39"/>
      <c r="V1473" s="178"/>
      <c r="W1473" s="39" t="s">
        <v>1601</v>
      </c>
      <c r="X1473" s="39" t="s">
        <v>1634</v>
      </c>
      <c r="Y1473" s="39"/>
      <c r="Z1473" s="39"/>
      <c r="AA1473" s="39"/>
      <c r="AB1473" s="152" t="s">
        <v>3165</v>
      </c>
    </row>
    <row r="1474" spans="1:28" ht="21.75" customHeight="1" x14ac:dyDescent="0.25">
      <c r="A1474" s="37" t="s">
        <v>30</v>
      </c>
      <c r="B1474" s="37" t="s">
        <v>31</v>
      </c>
      <c r="C1474" s="39">
        <v>6251</v>
      </c>
      <c r="D1474" s="39" t="s">
        <v>1169</v>
      </c>
      <c r="E1474" s="39" t="s">
        <v>250</v>
      </c>
      <c r="F1474" s="174" t="s">
        <v>553</v>
      </c>
      <c r="G1474" s="162" t="s">
        <v>35</v>
      </c>
      <c r="H1474" s="39" t="str">
        <f t="shared" si="269"/>
        <v>6105AK124-6251-CGAD-0054</v>
      </c>
      <c r="I1474" s="39" t="str">
        <f t="shared" si="272"/>
        <v>Q24050972-03-6251-C-GAD-0054</v>
      </c>
      <c r="J1474" s="162"/>
      <c r="K1474" s="33" t="str">
        <f>VLOOKUP(C1474,'PPE WBS Codes'!$E$3:$F$79,2,0)</f>
        <v>Load Bank</v>
      </c>
      <c r="L1474" s="162" t="s">
        <v>1635</v>
      </c>
      <c r="M1474" s="162" t="s">
        <v>1327</v>
      </c>
      <c r="N1474" s="33" t="str">
        <f t="shared" si="271"/>
        <v>Load Bank - Fire Protection System Emergency Gen Load Bank - Fire Detection and Suppression System</v>
      </c>
      <c r="O1474" s="175"/>
      <c r="P1474" s="175"/>
      <c r="Q1474" s="33" t="str">
        <f>IFERROR(VLOOKUP(PPE_PH1_CDDL[[#This Row],[RDMC Document Number]],[3]Docs!$B:$F,4,0),"No Placeholder Yet")</f>
        <v>RES - Reserved Placeholder</v>
      </c>
      <c r="R1474" s="33" t="str">
        <f>IFERROR(VLOOKUP(PPE_PH1_CDDL[[#This Row],[RDMC Document Number]],[3]Docs!$B:$F,5,0),"No Placeholder Yet")</f>
        <v>Pending</v>
      </c>
      <c r="S1474" s="137">
        <f t="shared" si="270"/>
        <v>0</v>
      </c>
      <c r="T1474" s="162" t="s">
        <v>1119</v>
      </c>
      <c r="U1474" s="162"/>
      <c r="V1474" s="178"/>
      <c r="W1474" s="162" t="s">
        <v>1636</v>
      </c>
      <c r="X1474" s="162" t="s">
        <v>1637</v>
      </c>
      <c r="Y1474" s="162"/>
      <c r="Z1474" s="162"/>
      <c r="AA1474" s="39"/>
      <c r="AB1474" s="152" t="s">
        <v>3165</v>
      </c>
    </row>
    <row r="1475" spans="1:28" ht="21.75" customHeight="1" x14ac:dyDescent="0.25">
      <c r="A1475" s="39" t="s">
        <v>30</v>
      </c>
      <c r="B1475" s="39" t="s">
        <v>31</v>
      </c>
      <c r="C1475" s="39">
        <v>6241</v>
      </c>
      <c r="D1475" s="39" t="s">
        <v>1169</v>
      </c>
      <c r="E1475" s="39" t="s">
        <v>321</v>
      </c>
      <c r="F1475" s="128" t="s">
        <v>34</v>
      </c>
      <c r="G1475" s="39" t="s">
        <v>35</v>
      </c>
      <c r="H1475" s="39" t="str">
        <f t="shared" si="269"/>
        <v>6105AK124-6241-CLAY-0001</v>
      </c>
      <c r="I1475" s="39" t="str">
        <f t="shared" si="272"/>
        <v>Q24050972-03-6241-C-LAY-0001</v>
      </c>
      <c r="J1475" s="39"/>
      <c r="K1475" s="33" t="str">
        <f>VLOOKUP(C1475,'PPE WBS Codes'!$E$3:$F$79,2,0)</f>
        <v>33/220 kV Solar PV Substation</v>
      </c>
      <c r="L1475" s="39" t="s">
        <v>1638</v>
      </c>
      <c r="M1475" s="39" t="s">
        <v>90</v>
      </c>
      <c r="N1475" s="33" t="str">
        <f t="shared" si="271"/>
        <v>33/220 kV Solar PV Substation - PV Siemens switchyard - Layout</v>
      </c>
      <c r="O1475" s="126">
        <v>46128</v>
      </c>
      <c r="P1475" s="134"/>
      <c r="Q1475" s="33" t="str">
        <f>IFERROR(VLOOKUP(PPE_PH1_CDDL[[#This Row],[RDMC Document Number]],[3]Docs!$B:$F,4,0),"No Placeholder Yet")</f>
        <v>IFR - Issued for Review</v>
      </c>
      <c r="R1475" s="33" t="str">
        <f>IFERROR(VLOOKUP(PPE_PH1_CDDL[[#This Row],[RDMC Document Number]],[3]Docs!$B:$F,5,0),"No Placeholder Yet")</f>
        <v>Reviewed With Comments</v>
      </c>
      <c r="S1475" s="137">
        <f t="shared" ref="S1475:S1476" si="273">IF(AND(O1475&lt;&gt;"",P1475&lt;&gt;"",R1475="Approved"),100%,
 IF(AND(O1475&lt;&gt;"",P1475&lt;&gt;""),66.67%,
 IF(O1475&lt;&gt;"",33.33%,
 0)))</f>
        <v>0.33329999999999999</v>
      </c>
      <c r="T1475" s="39" t="s">
        <v>91</v>
      </c>
      <c r="U1475" s="39"/>
      <c r="V1475" s="128"/>
      <c r="W1475" s="39" t="s">
        <v>1638</v>
      </c>
      <c r="X1475" s="39" t="s">
        <v>90</v>
      </c>
      <c r="Y1475" s="39"/>
      <c r="Z1475" s="39"/>
      <c r="AA1475" s="39"/>
      <c r="AB1475" s="152" t="s">
        <v>3165</v>
      </c>
    </row>
    <row r="1476" spans="1:28" ht="21.75" customHeight="1" x14ac:dyDescent="0.25">
      <c r="A1476" s="162" t="s">
        <v>30</v>
      </c>
      <c r="B1476" s="162" t="s">
        <v>31</v>
      </c>
      <c r="C1476" s="162">
        <v>6241</v>
      </c>
      <c r="D1476" s="162" t="s">
        <v>1169</v>
      </c>
      <c r="E1476" s="162" t="s">
        <v>321</v>
      </c>
      <c r="F1476" s="174" t="s">
        <v>46</v>
      </c>
      <c r="G1476" s="162" t="s">
        <v>35</v>
      </c>
      <c r="H1476" s="39" t="str">
        <f t="shared" si="269"/>
        <v>6105AK124-6241-CLAY-0002</v>
      </c>
      <c r="I1476" s="39" t="str">
        <f t="shared" si="272"/>
        <v>Q24050972-03-6241-C-LAY-0002</v>
      </c>
      <c r="J1476" s="162" t="s">
        <v>686</v>
      </c>
      <c r="K1476" s="33" t="str">
        <f>VLOOKUP(C1476,'PPE WBS Codes'!$E$3:$F$79,2,0)</f>
        <v>33/220 kV Solar PV Substation</v>
      </c>
      <c r="L1476" s="162" t="s">
        <v>1638</v>
      </c>
      <c r="M1476" s="162" t="s">
        <v>1184</v>
      </c>
      <c r="N1476" s="33" t="str">
        <f>K1476&amp;" - "&amp;L1476&amp;" - "&amp;M1476&amp;" - "&amp;PPE_PH1_CDDL[[#This Row],[Sht. '# of '#]]</f>
        <v>33/220 kV Solar PV Substation - PV Siemens switchyard - Bulk Eartworks Layout - Sht.1 of 1</v>
      </c>
      <c r="O1476" s="177">
        <v>46128</v>
      </c>
      <c r="P1476" s="175"/>
      <c r="Q1476" s="33" t="str">
        <f>IFERROR(VLOOKUP(PPE_PH1_CDDL[[#This Row],[RDMC Document Number]],[3]Docs!$B:$F,4,0),"No Placeholder Yet")</f>
        <v>IFR - Issued for Review</v>
      </c>
      <c r="R1476" s="33" t="str">
        <f>IFERROR(VLOOKUP(PPE_PH1_CDDL[[#This Row],[RDMC Document Number]],[3]Docs!$B:$F,5,0),"No Placeholder Yet")</f>
        <v>Reviewed</v>
      </c>
      <c r="S1476" s="137">
        <f t="shared" si="273"/>
        <v>0.33329999999999999</v>
      </c>
      <c r="T1476" s="162" t="s">
        <v>91</v>
      </c>
      <c r="U1476" s="162"/>
      <c r="V1476" s="128"/>
      <c r="W1476" s="162" t="s">
        <v>1638</v>
      </c>
      <c r="X1476" s="39" t="s">
        <v>90</v>
      </c>
      <c r="Y1476" s="162"/>
      <c r="Z1476" s="162"/>
      <c r="AA1476" s="39"/>
      <c r="AB1476" s="152" t="s">
        <v>3165</v>
      </c>
    </row>
    <row r="1477" spans="1:28" ht="21.75" customHeight="1" x14ac:dyDescent="0.25">
      <c r="A1477" s="33" t="s">
        <v>30</v>
      </c>
      <c r="B1477" s="33" t="s">
        <v>31</v>
      </c>
      <c r="C1477" s="39">
        <v>6241</v>
      </c>
      <c r="D1477" s="162" t="s">
        <v>1169</v>
      </c>
      <c r="E1477" s="162" t="s">
        <v>659</v>
      </c>
      <c r="F1477" s="128" t="s">
        <v>46</v>
      </c>
      <c r="G1477" s="162" t="s">
        <v>35</v>
      </c>
      <c r="H1477" s="39" t="str">
        <f t="shared" si="269"/>
        <v>6105AK124-6241-CSEC-0002</v>
      </c>
      <c r="I1477" s="39" t="str">
        <f t="shared" si="272"/>
        <v>Q24050972-03-6241-C-SEC-0002</v>
      </c>
      <c r="J1477" s="39" t="s">
        <v>686</v>
      </c>
      <c r="K1477" s="33" t="str">
        <f>VLOOKUP(C1477,'PPE WBS Codes'!$E$3:$F$79,2,0)</f>
        <v>33/220 kV Solar PV Substation</v>
      </c>
      <c r="L1477" s="39" t="s">
        <v>1638</v>
      </c>
      <c r="M1477" s="39" t="s">
        <v>1197</v>
      </c>
      <c r="N1477" s="33" t="str">
        <f>K1477&amp;" - "&amp;L1477&amp;" - "&amp;M1477</f>
        <v>33/220 kV Solar PV Substation - PV Siemens switchyard - Bulk Eartworks Profile Layout</v>
      </c>
      <c r="O1477" s="126">
        <v>46128</v>
      </c>
      <c r="P1477" s="134"/>
      <c r="Q1477" s="33" t="str">
        <f>IFERROR(VLOOKUP(PPE_PH1_CDDL[[#This Row],[RDMC Document Number]],[3]Docs!$B:$F,4,0),"No Placeholder Yet")</f>
        <v>IFR - Issued for Review</v>
      </c>
      <c r="R1477" s="33" t="str">
        <f>IFERROR(VLOOKUP(PPE_PH1_CDDL[[#This Row],[RDMC Document Number]],[3]Docs!$B:$F,5,0),"No Placeholder Yet")</f>
        <v>Reviewed</v>
      </c>
      <c r="S1477" s="137">
        <f t="shared" ref="S1477:S1496" si="274">IF(AND(O1477&lt;&gt;"",P1477&lt;&gt;"",R1477="Approved"),100%,
 IF(AND(O1477&lt;&gt;"",P1477&lt;&gt;""),66.67%,
 IF(O1477&lt;&gt;"",33.33%,
 0)))</f>
        <v>0.33329999999999999</v>
      </c>
      <c r="T1477" s="162" t="s">
        <v>91</v>
      </c>
      <c r="U1477" s="39"/>
      <c r="V1477" s="128"/>
      <c r="W1477" s="162" t="s">
        <v>1638</v>
      </c>
      <c r="X1477" s="39" t="s">
        <v>90</v>
      </c>
      <c r="Y1477" s="39"/>
      <c r="Z1477" s="39"/>
      <c r="AA1477" s="39"/>
      <c r="AB1477" s="152" t="s">
        <v>3165</v>
      </c>
    </row>
    <row r="1478" spans="1:28" ht="21.75" customHeight="1" x14ac:dyDescent="0.25">
      <c r="A1478" s="33" t="s">
        <v>30</v>
      </c>
      <c r="B1478" s="33" t="s">
        <v>31</v>
      </c>
      <c r="C1478" s="39">
        <v>6241</v>
      </c>
      <c r="D1478" s="162" t="s">
        <v>1169</v>
      </c>
      <c r="E1478" s="162" t="s">
        <v>659</v>
      </c>
      <c r="F1478" s="128" t="s">
        <v>48</v>
      </c>
      <c r="G1478" s="162" t="s">
        <v>35</v>
      </c>
      <c r="H1478" s="39" t="str">
        <f t="shared" si="269"/>
        <v>6105AK124-6241-CSEC-0003</v>
      </c>
      <c r="I1478" s="39" t="str">
        <f t="shared" si="272"/>
        <v>Q24050972-03-6241-C-SEC-0003</v>
      </c>
      <c r="J1478" s="39" t="s">
        <v>670</v>
      </c>
      <c r="K1478" s="33" t="str">
        <f>VLOOKUP(C1478,'PPE WBS Codes'!$E$3:$F$79,2,0)</f>
        <v>33/220 kV Solar PV Substation</v>
      </c>
      <c r="L1478" s="39" t="s">
        <v>1638</v>
      </c>
      <c r="M1478" s="39" t="s">
        <v>1198</v>
      </c>
      <c r="N1478" s="33" t="str">
        <f>K1478&amp;" - "&amp;L1478&amp;" - "&amp;M1478&amp;" - "&amp;PPE_PH1_CDDL[[#This Row],[Sht. '# of '#]]</f>
        <v>33/220 kV Solar PV Substation - PV Siemens switchyard - Bulk Eartworks Profile Sections - Sht.1 of 4</v>
      </c>
      <c r="O1478" s="126">
        <v>46128</v>
      </c>
      <c r="P1478" s="134"/>
      <c r="Q1478" s="33" t="str">
        <f>IFERROR(VLOOKUP(PPE_PH1_CDDL[[#This Row],[RDMC Document Number]],[3]Docs!$B:$F,4,0),"No Placeholder Yet")</f>
        <v>IFR - Issued for Review</v>
      </c>
      <c r="R1478" s="33" t="str">
        <f>IFERROR(VLOOKUP(PPE_PH1_CDDL[[#This Row],[RDMC Document Number]],[3]Docs!$B:$F,5,0),"No Placeholder Yet")</f>
        <v>Reviewed With Comments</v>
      </c>
      <c r="S1478" s="137">
        <f t="shared" si="274"/>
        <v>0.33329999999999999</v>
      </c>
      <c r="T1478" s="162" t="s">
        <v>91</v>
      </c>
      <c r="U1478" s="39"/>
      <c r="V1478" s="128"/>
      <c r="W1478" s="162" t="s">
        <v>1638</v>
      </c>
      <c r="X1478" s="39" t="s">
        <v>90</v>
      </c>
      <c r="Y1478" s="39"/>
      <c r="Z1478" s="39"/>
      <c r="AA1478" s="39"/>
      <c r="AB1478" s="152" t="s">
        <v>3165</v>
      </c>
    </row>
    <row r="1479" spans="1:28" ht="21.75" customHeight="1" x14ac:dyDescent="0.25">
      <c r="A1479" s="33" t="s">
        <v>30</v>
      </c>
      <c r="B1479" s="33" t="s">
        <v>31</v>
      </c>
      <c r="C1479" s="39">
        <v>6241</v>
      </c>
      <c r="D1479" s="162" t="s">
        <v>1169</v>
      </c>
      <c r="E1479" s="162" t="s">
        <v>659</v>
      </c>
      <c r="F1479" s="128" t="s">
        <v>50</v>
      </c>
      <c r="G1479" s="162" t="s">
        <v>35</v>
      </c>
      <c r="H1479" s="39" t="str">
        <f t="shared" si="269"/>
        <v>6105AK124-6241-CSEC-0004</v>
      </c>
      <c r="I1479" s="39" t="str">
        <f t="shared" si="272"/>
        <v>Q24050972-03-6241-C-SEC-0004</v>
      </c>
      <c r="J1479" s="39" t="s">
        <v>323</v>
      </c>
      <c r="K1479" s="33" t="str">
        <f>VLOOKUP(C1479,'PPE WBS Codes'!$E$3:$F$79,2,0)</f>
        <v>33/220 kV Solar PV Substation</v>
      </c>
      <c r="L1479" s="39" t="s">
        <v>1638</v>
      </c>
      <c r="M1479" s="39" t="s">
        <v>1198</v>
      </c>
      <c r="N1479" s="33" t="str">
        <f>K1479&amp;" - "&amp;L1479&amp;" - "&amp;M1479&amp;" - "&amp;PPE_PH1_CDDL[[#This Row],[Sht. '# of '#]]</f>
        <v>33/220 kV Solar PV Substation - PV Siemens switchyard - Bulk Eartworks Profile Sections - Sht.2 of 4</v>
      </c>
      <c r="O1479" s="126">
        <v>46128</v>
      </c>
      <c r="P1479" s="134"/>
      <c r="Q1479" s="33" t="str">
        <f>IFERROR(VLOOKUP(PPE_PH1_CDDL[[#This Row],[RDMC Document Number]],[3]Docs!$B:$F,4,0),"No Placeholder Yet")</f>
        <v>IFR - Issued for Review</v>
      </c>
      <c r="R1479" s="33" t="str">
        <f>IFERROR(VLOOKUP(PPE_PH1_CDDL[[#This Row],[RDMC Document Number]],[3]Docs!$B:$F,5,0),"No Placeholder Yet")</f>
        <v>Rejected - Revise &amp; Resubmit</v>
      </c>
      <c r="S1479" s="137">
        <f t="shared" si="274"/>
        <v>0.33329999999999999</v>
      </c>
      <c r="T1479" s="162" t="s">
        <v>91</v>
      </c>
      <c r="U1479" s="39"/>
      <c r="V1479" s="128"/>
      <c r="W1479" s="162" t="s">
        <v>1638</v>
      </c>
      <c r="X1479" s="39" t="s">
        <v>90</v>
      </c>
      <c r="Y1479" s="39"/>
      <c r="Z1479" s="39"/>
      <c r="AA1479" s="39"/>
      <c r="AB1479" s="152" t="s">
        <v>3165</v>
      </c>
    </row>
    <row r="1480" spans="1:28" ht="21.75" customHeight="1" x14ac:dyDescent="0.25">
      <c r="A1480" s="33" t="s">
        <v>30</v>
      </c>
      <c r="B1480" s="33" t="s">
        <v>31</v>
      </c>
      <c r="C1480" s="39">
        <v>6241</v>
      </c>
      <c r="D1480" s="162" t="s">
        <v>1169</v>
      </c>
      <c r="E1480" s="162" t="s">
        <v>659</v>
      </c>
      <c r="F1480" s="128" t="s">
        <v>101</v>
      </c>
      <c r="G1480" s="162" t="s">
        <v>35</v>
      </c>
      <c r="H1480" s="39" t="str">
        <f t="shared" si="269"/>
        <v>6105AK124-6241-CSEC-0005</v>
      </c>
      <c r="I1480" s="39" t="str">
        <f t="shared" si="272"/>
        <v>Q24050972-03-6241-C-SEC-0005</v>
      </c>
      <c r="J1480" s="39" t="s">
        <v>660</v>
      </c>
      <c r="K1480" s="33" t="str">
        <f>VLOOKUP(C1480,'PPE WBS Codes'!$E$3:$F$79,2,0)</f>
        <v>33/220 kV Solar PV Substation</v>
      </c>
      <c r="L1480" s="39" t="s">
        <v>1638</v>
      </c>
      <c r="M1480" s="39" t="s">
        <v>1639</v>
      </c>
      <c r="N1480" s="33" t="str">
        <f>K1480&amp;" - "&amp;L1480&amp;" - "&amp;M1480&amp;" - "&amp;PPE_PH1_CDDL[[#This Row],[Sht. '# of '#]]</f>
        <v>33/220 kV Solar PV Substation - PV Siemens switchyard - Bulk Eartworks Profile Sections View - Sht.3 of 4</v>
      </c>
      <c r="O1480" s="126">
        <v>46128</v>
      </c>
      <c r="P1480" s="134"/>
      <c r="Q1480" s="33" t="str">
        <f>IFERROR(VLOOKUP(PPE_PH1_CDDL[[#This Row],[RDMC Document Number]],[3]Docs!$B:$F,4,0),"No Placeholder Yet")</f>
        <v>IFR - Issued for Review</v>
      </c>
      <c r="R1480" s="33" t="str">
        <f>IFERROR(VLOOKUP(PPE_PH1_CDDL[[#This Row],[RDMC Document Number]],[3]Docs!$B:$F,5,0),"No Placeholder Yet")</f>
        <v>Rejected - Revise &amp; Resubmit</v>
      </c>
      <c r="S1480" s="137">
        <f t="shared" si="274"/>
        <v>0.33329999999999999</v>
      </c>
      <c r="T1480" s="162" t="s">
        <v>91</v>
      </c>
      <c r="U1480" s="39"/>
      <c r="V1480" s="128"/>
      <c r="W1480" s="162" t="s">
        <v>1638</v>
      </c>
      <c r="X1480" s="39" t="s">
        <v>90</v>
      </c>
      <c r="Y1480" s="39"/>
      <c r="Z1480" s="39"/>
      <c r="AA1480" s="39"/>
      <c r="AB1480" s="152" t="s">
        <v>3165</v>
      </c>
    </row>
    <row r="1481" spans="1:28" ht="21.75" customHeight="1" x14ac:dyDescent="0.25">
      <c r="A1481" s="33" t="s">
        <v>30</v>
      </c>
      <c r="B1481" s="33" t="s">
        <v>31</v>
      </c>
      <c r="C1481" s="39">
        <v>6241</v>
      </c>
      <c r="D1481" s="162" t="s">
        <v>1169</v>
      </c>
      <c r="E1481" s="162" t="s">
        <v>659</v>
      </c>
      <c r="F1481" s="174" t="s">
        <v>161</v>
      </c>
      <c r="G1481" s="162" t="s">
        <v>35</v>
      </c>
      <c r="H1481" s="39" t="str">
        <f t="shared" si="269"/>
        <v>6105AK124-6241-CSEC-0006</v>
      </c>
      <c r="I1481" s="39" t="str">
        <f t="shared" si="272"/>
        <v>Q24050972-03-6241-C-SEC-0006</v>
      </c>
      <c r="J1481" s="39" t="s">
        <v>197</v>
      </c>
      <c r="K1481" s="33" t="str">
        <f>VLOOKUP(C1481,'PPE WBS Codes'!$E$3:$F$79,2,0)</f>
        <v>33/220 kV Solar PV Substation</v>
      </c>
      <c r="L1481" s="162" t="s">
        <v>1638</v>
      </c>
      <c r="M1481" s="162" t="s">
        <v>1639</v>
      </c>
      <c r="N1481" s="33" t="str">
        <f>K1481&amp;" - "&amp;L1481&amp;" - "&amp;M1481&amp;" - "&amp;PPE_PH1_CDDL[[#This Row],[Sht. '# of '#]]</f>
        <v>33/220 kV Solar PV Substation - PV Siemens switchyard - Bulk Eartworks Profile Sections View - Sht.4 of 4</v>
      </c>
      <c r="O1481" s="177">
        <v>46128</v>
      </c>
      <c r="P1481" s="175"/>
      <c r="Q1481" s="33" t="str">
        <f>IFERROR(VLOOKUP(PPE_PH1_CDDL[[#This Row],[RDMC Document Number]],[3]Docs!$B:$F,4,0),"No Placeholder Yet")</f>
        <v>IFR - Issued for Review</v>
      </c>
      <c r="R1481" s="33" t="str">
        <f>IFERROR(VLOOKUP(PPE_PH1_CDDL[[#This Row],[RDMC Document Number]],[3]Docs!$B:$F,5,0),"No Placeholder Yet")</f>
        <v>Rejected - Revise &amp; Resubmit</v>
      </c>
      <c r="S1481" s="137">
        <f t="shared" si="274"/>
        <v>0.33329999999999999</v>
      </c>
      <c r="T1481" s="162" t="s">
        <v>91</v>
      </c>
      <c r="U1481" s="162"/>
      <c r="V1481" s="188"/>
      <c r="W1481" s="162" t="s">
        <v>1638</v>
      </c>
      <c r="X1481" s="39" t="s">
        <v>90</v>
      </c>
      <c r="Y1481" s="162"/>
      <c r="Z1481" s="162"/>
      <c r="AA1481" s="39"/>
      <c r="AB1481" s="152" t="s">
        <v>3165</v>
      </c>
    </row>
    <row r="1482" spans="1:28" ht="21.75" customHeight="1" x14ac:dyDescent="0.25">
      <c r="A1482" s="37" t="s">
        <v>30</v>
      </c>
      <c r="B1482" s="37" t="s">
        <v>31</v>
      </c>
      <c r="C1482" s="39">
        <v>6251</v>
      </c>
      <c r="D1482" s="39" t="s">
        <v>1169</v>
      </c>
      <c r="E1482" s="39" t="s">
        <v>250</v>
      </c>
      <c r="F1482" s="128" t="s">
        <v>556</v>
      </c>
      <c r="G1482" s="162" t="s">
        <v>35</v>
      </c>
      <c r="H1482" s="39" t="str">
        <f t="shared" si="269"/>
        <v>6105AK124-6251-CGAD-0055</v>
      </c>
      <c r="I1482" s="39" t="str">
        <f t="shared" si="272"/>
        <v>Q24050972-03-6251-C-GAD-0055</v>
      </c>
      <c r="J1482" s="39"/>
      <c r="K1482" s="33" t="str">
        <f>VLOOKUP(C1482,'PPE WBS Codes'!$E$3:$F$79,2,0)</f>
        <v>Load Bank</v>
      </c>
      <c r="L1482" s="39" t="s">
        <v>1603</v>
      </c>
      <c r="M1482" s="39" t="s">
        <v>1288</v>
      </c>
      <c r="N1482" s="33" t="str">
        <f t="shared" ref="N1482:N1513" si="275">K1482&amp;" - "&amp;L1482&amp;" - "&amp;M1482</f>
        <v>Load Bank - Perimeter Fencing for Emergency Gen Load Bank - Buildings and Structures GA</v>
      </c>
      <c r="O1482" s="134"/>
      <c r="P1482" s="134"/>
      <c r="Q1482" s="33" t="str">
        <f>IFERROR(VLOOKUP(PPE_PH1_CDDL[[#This Row],[RDMC Document Number]],[3]Docs!$B:$F,4,0),"No Placeholder Yet")</f>
        <v>RES - Reserved Placeholder</v>
      </c>
      <c r="R1482" s="33" t="str">
        <f>IFERROR(VLOOKUP(PPE_PH1_CDDL[[#This Row],[RDMC Document Number]],[3]Docs!$B:$F,5,0),"No Placeholder Yet")</f>
        <v>Pending</v>
      </c>
      <c r="S1482" s="137">
        <f t="shared" si="274"/>
        <v>0</v>
      </c>
      <c r="T1482" s="162" t="s">
        <v>1119</v>
      </c>
      <c r="U1482" s="39"/>
      <c r="V1482" s="178"/>
      <c r="W1482" s="39" t="s">
        <v>1512</v>
      </c>
      <c r="X1482" s="39" t="s">
        <v>1602</v>
      </c>
      <c r="Y1482" s="39"/>
      <c r="Z1482" s="39"/>
      <c r="AA1482" s="39"/>
      <c r="AB1482" s="152" t="s">
        <v>3165</v>
      </c>
    </row>
    <row r="1483" spans="1:28" ht="21.75" customHeight="1" x14ac:dyDescent="0.25">
      <c r="A1483" s="37" t="s">
        <v>30</v>
      </c>
      <c r="B1483" s="37" t="s">
        <v>31</v>
      </c>
      <c r="C1483" s="39">
        <v>6251</v>
      </c>
      <c r="D1483" s="39" t="s">
        <v>1169</v>
      </c>
      <c r="E1483" s="39" t="s">
        <v>250</v>
      </c>
      <c r="F1483" s="128" t="s">
        <v>559</v>
      </c>
      <c r="G1483" s="162" t="s">
        <v>35</v>
      </c>
      <c r="H1483" s="39" t="str">
        <f t="shared" si="269"/>
        <v>6105AK124-6251-CGAD-0056</v>
      </c>
      <c r="I1483" s="39" t="str">
        <f t="shared" si="272"/>
        <v>Q24050972-03-6251-C-GAD-0056</v>
      </c>
      <c r="J1483" s="39"/>
      <c r="K1483" s="33" t="str">
        <f>VLOOKUP(C1483,'PPE WBS Codes'!$E$3:$F$79,2,0)</f>
        <v>Load Bank</v>
      </c>
      <c r="L1483" s="39" t="s">
        <v>1603</v>
      </c>
      <c r="M1483" s="39" t="s">
        <v>1292</v>
      </c>
      <c r="N1483" s="33" t="str">
        <f t="shared" si="275"/>
        <v xml:space="preserve">Load Bank - Perimeter Fencing for Emergency Gen Load Bank - Key Emergency Points and Equipment </v>
      </c>
      <c r="O1483" s="134"/>
      <c r="P1483" s="134"/>
      <c r="Q1483" s="33" t="str">
        <f>IFERROR(VLOOKUP(PPE_PH1_CDDL[[#This Row],[RDMC Document Number]],[3]Docs!$B:$F,4,0),"No Placeholder Yet")</f>
        <v>RES - Reserved Placeholder</v>
      </c>
      <c r="R1483" s="33" t="str">
        <f>IFERROR(VLOOKUP(PPE_PH1_CDDL[[#This Row],[RDMC Document Number]],[3]Docs!$B:$F,5,0),"No Placeholder Yet")</f>
        <v>Pending</v>
      </c>
      <c r="S1483" s="137">
        <f t="shared" si="274"/>
        <v>0</v>
      </c>
      <c r="T1483" s="162" t="s">
        <v>1119</v>
      </c>
      <c r="U1483" s="39"/>
      <c r="V1483" s="178"/>
      <c r="W1483" s="39" t="s">
        <v>1512</v>
      </c>
      <c r="X1483" s="39" t="s">
        <v>1602</v>
      </c>
      <c r="Y1483" s="39"/>
      <c r="Z1483" s="39"/>
      <c r="AA1483" s="39"/>
      <c r="AB1483" s="152" t="s">
        <v>3165</v>
      </c>
    </row>
    <row r="1484" spans="1:28" ht="21.75" customHeight="1" x14ac:dyDescent="0.25">
      <c r="A1484" s="37" t="s">
        <v>30</v>
      </c>
      <c r="B1484" s="37" t="s">
        <v>31</v>
      </c>
      <c r="C1484" s="39">
        <v>6251</v>
      </c>
      <c r="D1484" s="39" t="s">
        <v>1169</v>
      </c>
      <c r="E1484" s="39" t="s">
        <v>250</v>
      </c>
      <c r="F1484" s="128" t="s">
        <v>562</v>
      </c>
      <c r="G1484" s="162" t="s">
        <v>35</v>
      </c>
      <c r="H1484" s="39" t="str">
        <f t="shared" si="269"/>
        <v>6105AK124-6251-CGAD-0057</v>
      </c>
      <c r="I1484" s="39" t="str">
        <f t="shared" si="272"/>
        <v>Q24050972-03-6251-C-GAD-0057</v>
      </c>
      <c r="J1484" s="39"/>
      <c r="K1484" s="33" t="str">
        <f>VLOOKUP(C1484,'PPE WBS Codes'!$E$3:$F$79,2,0)</f>
        <v>Load Bank</v>
      </c>
      <c r="L1484" s="39" t="s">
        <v>1603</v>
      </c>
      <c r="M1484" s="39" t="s">
        <v>1293</v>
      </c>
      <c r="N1484" s="33" t="str">
        <f t="shared" si="275"/>
        <v>Load Bank - Perimeter Fencing for Emergency Gen Load Bank - Terrace Equipment GA</v>
      </c>
      <c r="O1484" s="134"/>
      <c r="P1484" s="134"/>
      <c r="Q1484" s="33" t="str">
        <f>IFERROR(VLOOKUP(PPE_PH1_CDDL[[#This Row],[RDMC Document Number]],[3]Docs!$B:$F,4,0),"No Placeholder Yet")</f>
        <v>RES - Reserved Placeholder</v>
      </c>
      <c r="R1484" s="33" t="str">
        <f>IFERROR(VLOOKUP(PPE_PH1_CDDL[[#This Row],[RDMC Document Number]],[3]Docs!$B:$F,5,0),"No Placeholder Yet")</f>
        <v>Pending</v>
      </c>
      <c r="S1484" s="137">
        <f t="shared" si="274"/>
        <v>0</v>
      </c>
      <c r="T1484" s="162" t="s">
        <v>1119</v>
      </c>
      <c r="U1484" s="39"/>
      <c r="V1484" s="178"/>
      <c r="W1484" s="39" t="s">
        <v>1512</v>
      </c>
      <c r="X1484" s="39" t="s">
        <v>1602</v>
      </c>
      <c r="Y1484" s="39"/>
      <c r="Z1484" s="39"/>
      <c r="AA1484" s="39"/>
      <c r="AB1484" s="152" t="s">
        <v>3165</v>
      </c>
    </row>
    <row r="1485" spans="1:28" ht="21.75" customHeight="1" x14ac:dyDescent="0.25">
      <c r="A1485" s="37" t="s">
        <v>30</v>
      </c>
      <c r="B1485" s="37" t="s">
        <v>31</v>
      </c>
      <c r="C1485" s="39">
        <v>6251</v>
      </c>
      <c r="D1485" s="39" t="s">
        <v>1169</v>
      </c>
      <c r="E1485" s="39" t="s">
        <v>250</v>
      </c>
      <c r="F1485" s="128" t="s">
        <v>565</v>
      </c>
      <c r="G1485" s="162" t="s">
        <v>35</v>
      </c>
      <c r="H1485" s="39" t="str">
        <f t="shared" si="269"/>
        <v>6105AK124-6251-CGAD-0058</v>
      </c>
      <c r="I1485" s="39" t="str">
        <f t="shared" si="272"/>
        <v>Q24050972-03-6251-C-GAD-0058</v>
      </c>
      <c r="J1485" s="39"/>
      <c r="K1485" s="33" t="str">
        <f>VLOOKUP(C1485,'PPE WBS Codes'!$E$3:$F$79,2,0)</f>
        <v>Load Bank</v>
      </c>
      <c r="L1485" s="39" t="s">
        <v>1603</v>
      </c>
      <c r="M1485" s="39" t="s">
        <v>1294</v>
      </c>
      <c r="N1485" s="33" t="str">
        <f t="shared" si="275"/>
        <v>Load Bank - Perimeter Fencing for Emergency Gen Load Bank - Disposal Areas General Arrangement</v>
      </c>
      <c r="O1485" s="134"/>
      <c r="P1485" s="134"/>
      <c r="Q1485" s="33" t="str">
        <f>IFERROR(VLOOKUP(PPE_PH1_CDDL[[#This Row],[RDMC Document Number]],[3]Docs!$B:$F,4,0),"No Placeholder Yet")</f>
        <v>RES - Reserved Placeholder</v>
      </c>
      <c r="R1485" s="33" t="str">
        <f>IFERROR(VLOOKUP(PPE_PH1_CDDL[[#This Row],[RDMC Document Number]],[3]Docs!$B:$F,5,0),"No Placeholder Yet")</f>
        <v>Pending</v>
      </c>
      <c r="S1485" s="137">
        <f t="shared" si="274"/>
        <v>0</v>
      </c>
      <c r="T1485" s="162" t="s">
        <v>1119</v>
      </c>
      <c r="U1485" s="39"/>
      <c r="V1485" s="178"/>
      <c r="W1485" s="39" t="s">
        <v>1512</v>
      </c>
      <c r="X1485" s="39" t="s">
        <v>1602</v>
      </c>
      <c r="Y1485" s="39"/>
      <c r="Z1485" s="39"/>
      <c r="AA1485" s="39"/>
      <c r="AB1485" s="152" t="s">
        <v>3165</v>
      </c>
    </row>
    <row r="1486" spans="1:28" ht="21.75" customHeight="1" x14ac:dyDescent="0.25">
      <c r="A1486" s="37" t="s">
        <v>30</v>
      </c>
      <c r="B1486" s="37" t="s">
        <v>31</v>
      </c>
      <c r="C1486" s="39">
        <v>6251</v>
      </c>
      <c r="D1486" s="39" t="s">
        <v>1169</v>
      </c>
      <c r="E1486" s="39" t="s">
        <v>250</v>
      </c>
      <c r="F1486" s="128" t="s">
        <v>568</v>
      </c>
      <c r="G1486" s="162" t="s">
        <v>35</v>
      </c>
      <c r="H1486" s="39" t="str">
        <f t="shared" si="269"/>
        <v>6105AK124-6251-CGAD-0059</v>
      </c>
      <c r="I1486" s="39" t="str">
        <f t="shared" si="272"/>
        <v>Q24050972-03-6251-C-GAD-0059</v>
      </c>
      <c r="J1486" s="39"/>
      <c r="K1486" s="33" t="str">
        <f>VLOOKUP(C1486,'PPE WBS Codes'!$E$3:$F$79,2,0)</f>
        <v>Load Bank</v>
      </c>
      <c r="L1486" s="39" t="s">
        <v>1603</v>
      </c>
      <c r="M1486" s="39" t="s">
        <v>1296</v>
      </c>
      <c r="N1486" s="33" t="str">
        <f t="shared" si="275"/>
        <v>Load Bank - Perimeter Fencing for Emergency Gen Load Bank - Laydown Areas and Temp Buildings GA</v>
      </c>
      <c r="O1486" s="134"/>
      <c r="P1486" s="134"/>
      <c r="Q1486" s="33" t="str">
        <f>IFERROR(VLOOKUP(PPE_PH1_CDDL[[#This Row],[RDMC Document Number]],[3]Docs!$B:$F,4,0),"No Placeholder Yet")</f>
        <v>RES - Reserved Placeholder</v>
      </c>
      <c r="R1486" s="33" t="str">
        <f>IFERROR(VLOOKUP(PPE_PH1_CDDL[[#This Row],[RDMC Document Number]],[3]Docs!$B:$F,5,0),"No Placeholder Yet")</f>
        <v>Pending</v>
      </c>
      <c r="S1486" s="137">
        <f t="shared" si="274"/>
        <v>0</v>
      </c>
      <c r="T1486" s="162" t="s">
        <v>1119</v>
      </c>
      <c r="U1486" s="39"/>
      <c r="V1486" s="178"/>
      <c r="W1486" s="39" t="s">
        <v>1512</v>
      </c>
      <c r="X1486" s="39" t="s">
        <v>1602</v>
      </c>
      <c r="Y1486" s="39"/>
      <c r="Z1486" s="39"/>
      <c r="AA1486" s="39"/>
      <c r="AB1486" s="152" t="s">
        <v>3165</v>
      </c>
    </row>
    <row r="1487" spans="1:28" ht="21.75" customHeight="1" x14ac:dyDescent="0.25">
      <c r="A1487" s="37" t="s">
        <v>30</v>
      </c>
      <c r="B1487" s="37" t="s">
        <v>31</v>
      </c>
      <c r="C1487" s="39">
        <v>6251</v>
      </c>
      <c r="D1487" s="39" t="s">
        <v>1169</v>
      </c>
      <c r="E1487" s="39" t="s">
        <v>250</v>
      </c>
      <c r="F1487" s="128" t="s">
        <v>571</v>
      </c>
      <c r="G1487" s="162" t="s">
        <v>35</v>
      </c>
      <c r="H1487" s="39" t="str">
        <f t="shared" si="269"/>
        <v>6105AK124-6251-CGAD-0060</v>
      </c>
      <c r="I1487" s="39" t="str">
        <f t="shared" si="272"/>
        <v>Q24050972-03-6251-C-GAD-0060</v>
      </c>
      <c r="J1487" s="39"/>
      <c r="K1487" s="33" t="str">
        <f>VLOOKUP(C1487,'PPE WBS Codes'!$E$3:$F$79,2,0)</f>
        <v>Load Bank</v>
      </c>
      <c r="L1487" s="39" t="s">
        <v>1603</v>
      </c>
      <c r="M1487" s="39" t="s">
        <v>1298</v>
      </c>
      <c r="N1487" s="33" t="str">
        <f t="shared" si="275"/>
        <v>Load Bank - Perimeter Fencing for Emergency Gen Load Bank - Stormwater and Effluent System Design</v>
      </c>
      <c r="O1487" s="134"/>
      <c r="P1487" s="134"/>
      <c r="Q1487" s="33" t="str">
        <f>IFERROR(VLOOKUP(PPE_PH1_CDDL[[#This Row],[RDMC Document Number]],[3]Docs!$B:$F,4,0),"No Placeholder Yet")</f>
        <v>RES - Reserved Placeholder</v>
      </c>
      <c r="R1487" s="33" t="str">
        <f>IFERROR(VLOOKUP(PPE_PH1_CDDL[[#This Row],[RDMC Document Number]],[3]Docs!$B:$F,5,0),"No Placeholder Yet")</f>
        <v>Pending</v>
      </c>
      <c r="S1487" s="137">
        <f t="shared" si="274"/>
        <v>0</v>
      </c>
      <c r="T1487" s="162" t="s">
        <v>1119</v>
      </c>
      <c r="U1487" s="39"/>
      <c r="V1487" s="178"/>
      <c r="W1487" s="39" t="s">
        <v>1512</v>
      </c>
      <c r="X1487" s="39" t="s">
        <v>1602</v>
      </c>
      <c r="Y1487" s="39"/>
      <c r="Z1487" s="39"/>
      <c r="AA1487" s="39"/>
      <c r="AB1487" s="152" t="s">
        <v>3165</v>
      </c>
    </row>
    <row r="1488" spans="1:28" ht="21.75" customHeight="1" x14ac:dyDescent="0.25">
      <c r="A1488" s="37" t="s">
        <v>30</v>
      </c>
      <c r="B1488" s="37" t="s">
        <v>31</v>
      </c>
      <c r="C1488" s="39">
        <v>6251</v>
      </c>
      <c r="D1488" s="39" t="s">
        <v>1169</v>
      </c>
      <c r="E1488" s="39" t="s">
        <v>250</v>
      </c>
      <c r="F1488" s="128" t="s">
        <v>574</v>
      </c>
      <c r="G1488" s="162" t="s">
        <v>35</v>
      </c>
      <c r="H1488" s="39" t="str">
        <f t="shared" si="269"/>
        <v>6105AK124-6251-CGAD-0061</v>
      </c>
      <c r="I1488" s="39" t="str">
        <f t="shared" si="272"/>
        <v>Q24050972-03-6251-C-GAD-0061</v>
      </c>
      <c r="J1488" s="39"/>
      <c r="K1488" s="33" t="str">
        <f>VLOOKUP(C1488,'PPE WBS Codes'!$E$3:$F$79,2,0)</f>
        <v>Load Bank</v>
      </c>
      <c r="L1488" s="39" t="s">
        <v>1604</v>
      </c>
      <c r="M1488" s="39" t="s">
        <v>1288</v>
      </c>
      <c r="N1488" s="33" t="str">
        <f t="shared" si="275"/>
        <v>Load Bank - Small Power and Lighting forEmergency Gen Load Bank - Buildings and Structures GA</v>
      </c>
      <c r="O1488" s="134"/>
      <c r="P1488" s="134"/>
      <c r="Q1488" s="33" t="str">
        <f>IFERROR(VLOOKUP(PPE_PH1_CDDL[[#This Row],[RDMC Document Number]],[3]Docs!$B:$F,4,0),"No Placeholder Yet")</f>
        <v>RES - Reserved Placeholder</v>
      </c>
      <c r="R1488" s="33" t="str">
        <f>IFERROR(VLOOKUP(PPE_PH1_CDDL[[#This Row],[RDMC Document Number]],[3]Docs!$B:$F,5,0),"No Placeholder Yet")</f>
        <v>Pending</v>
      </c>
      <c r="S1488" s="137">
        <f t="shared" si="274"/>
        <v>0</v>
      </c>
      <c r="T1488" s="162" t="s">
        <v>1119</v>
      </c>
      <c r="U1488" s="39"/>
      <c r="V1488" s="178"/>
      <c r="W1488" s="39" t="s">
        <v>1597</v>
      </c>
      <c r="X1488" s="39" t="s">
        <v>1602</v>
      </c>
      <c r="Y1488" s="39"/>
      <c r="Z1488" s="39"/>
      <c r="AA1488" s="39"/>
      <c r="AB1488" s="152" t="s">
        <v>3165</v>
      </c>
    </row>
    <row r="1489" spans="1:28" ht="21.75" customHeight="1" x14ac:dyDescent="0.25">
      <c r="A1489" s="37" t="s">
        <v>30</v>
      </c>
      <c r="B1489" s="37" t="s">
        <v>31</v>
      </c>
      <c r="C1489" s="39">
        <v>6251</v>
      </c>
      <c r="D1489" s="39" t="s">
        <v>1169</v>
      </c>
      <c r="E1489" s="39" t="s">
        <v>250</v>
      </c>
      <c r="F1489" s="128" t="s">
        <v>577</v>
      </c>
      <c r="G1489" s="162" t="s">
        <v>35</v>
      </c>
      <c r="H1489" s="39" t="str">
        <f t="shared" si="269"/>
        <v>6105AK124-6251-CGAD-0062</v>
      </c>
      <c r="I1489" s="39" t="str">
        <f t="shared" si="272"/>
        <v>Q24050972-03-6251-C-GAD-0062</v>
      </c>
      <c r="J1489" s="39"/>
      <c r="K1489" s="33" t="str">
        <f>VLOOKUP(C1489,'PPE WBS Codes'!$E$3:$F$79,2,0)</f>
        <v>Load Bank</v>
      </c>
      <c r="L1489" s="39" t="s">
        <v>1604</v>
      </c>
      <c r="M1489" s="39" t="s">
        <v>1290</v>
      </c>
      <c r="N1489" s="33" t="str">
        <f t="shared" si="275"/>
        <v>Load Bank - Small Power and Lighting forEmergency Gen Load Bank - Cables, OHL and Fibre Route GA</v>
      </c>
      <c r="O1489" s="134"/>
      <c r="P1489" s="134"/>
      <c r="Q1489" s="33" t="str">
        <f>IFERROR(VLOOKUP(PPE_PH1_CDDL[[#This Row],[RDMC Document Number]],[3]Docs!$B:$F,4,0),"No Placeholder Yet")</f>
        <v>RES - Reserved Placeholder</v>
      </c>
      <c r="R1489" s="33" t="str">
        <f>IFERROR(VLOOKUP(PPE_PH1_CDDL[[#This Row],[RDMC Document Number]],[3]Docs!$B:$F,5,0),"No Placeholder Yet")</f>
        <v>Pending</v>
      </c>
      <c r="S1489" s="137">
        <f t="shared" si="274"/>
        <v>0</v>
      </c>
      <c r="T1489" s="162" t="s">
        <v>1119</v>
      </c>
      <c r="U1489" s="39"/>
      <c r="V1489" s="178"/>
      <c r="W1489" s="39" t="s">
        <v>1597</v>
      </c>
      <c r="X1489" s="39" t="s">
        <v>1602</v>
      </c>
      <c r="Y1489" s="39"/>
      <c r="Z1489" s="39"/>
      <c r="AA1489" s="39"/>
      <c r="AB1489" s="152" t="s">
        <v>3165</v>
      </c>
    </row>
    <row r="1490" spans="1:28" ht="21.75" customHeight="1" x14ac:dyDescent="0.25">
      <c r="A1490" s="37" t="s">
        <v>30</v>
      </c>
      <c r="B1490" s="37" t="s">
        <v>31</v>
      </c>
      <c r="C1490" s="39">
        <v>6251</v>
      </c>
      <c r="D1490" s="39" t="s">
        <v>1169</v>
      </c>
      <c r="E1490" s="39" t="s">
        <v>250</v>
      </c>
      <c r="F1490" s="128" t="s">
        <v>580</v>
      </c>
      <c r="G1490" s="162" t="s">
        <v>35</v>
      </c>
      <c r="H1490" s="39" t="str">
        <f t="shared" si="269"/>
        <v>6105AK124-6251-CGAD-0063</v>
      </c>
      <c r="I1490" s="39" t="str">
        <f t="shared" si="272"/>
        <v>Q24050972-03-6251-C-GAD-0063</v>
      </c>
      <c r="J1490" s="39"/>
      <c r="K1490" s="33" t="str">
        <f>VLOOKUP(C1490,'PPE WBS Codes'!$E$3:$F$79,2,0)</f>
        <v>Load Bank</v>
      </c>
      <c r="L1490" s="39" t="s">
        <v>1604</v>
      </c>
      <c r="M1490" s="39" t="s">
        <v>1293</v>
      </c>
      <c r="N1490" s="33" t="str">
        <f t="shared" si="275"/>
        <v>Load Bank - Small Power and Lighting forEmergency Gen Load Bank - Terrace Equipment GA</v>
      </c>
      <c r="O1490" s="134"/>
      <c r="P1490" s="134"/>
      <c r="Q1490" s="33" t="str">
        <f>IFERROR(VLOOKUP(PPE_PH1_CDDL[[#This Row],[RDMC Document Number]],[3]Docs!$B:$F,4,0),"No Placeholder Yet")</f>
        <v>RES - Reserved Placeholder</v>
      </c>
      <c r="R1490" s="33" t="str">
        <f>IFERROR(VLOOKUP(PPE_PH1_CDDL[[#This Row],[RDMC Document Number]],[3]Docs!$B:$F,5,0),"No Placeholder Yet")</f>
        <v>Pending</v>
      </c>
      <c r="S1490" s="137">
        <f t="shared" si="274"/>
        <v>0</v>
      </c>
      <c r="T1490" s="162" t="s">
        <v>1119</v>
      </c>
      <c r="U1490" s="39"/>
      <c r="V1490" s="178"/>
      <c r="W1490" s="39" t="s">
        <v>1597</v>
      </c>
      <c r="X1490" s="39" t="s">
        <v>1602</v>
      </c>
      <c r="Y1490" s="39"/>
      <c r="Z1490" s="39"/>
      <c r="AA1490" s="39"/>
      <c r="AB1490" s="152" t="s">
        <v>3165</v>
      </c>
    </row>
    <row r="1491" spans="1:28" ht="21.75" customHeight="1" x14ac:dyDescent="0.25">
      <c r="A1491" s="37" t="s">
        <v>30</v>
      </c>
      <c r="B1491" s="37" t="s">
        <v>31</v>
      </c>
      <c r="C1491" s="39">
        <v>6251</v>
      </c>
      <c r="D1491" s="39" t="s">
        <v>1169</v>
      </c>
      <c r="E1491" s="39" t="s">
        <v>250</v>
      </c>
      <c r="F1491" s="128" t="s">
        <v>583</v>
      </c>
      <c r="G1491" s="162" t="s">
        <v>35</v>
      </c>
      <c r="H1491" s="39" t="str">
        <f t="shared" si="269"/>
        <v>6105AK124-6251-CGAD-0064</v>
      </c>
      <c r="I1491" s="39" t="str">
        <f t="shared" si="272"/>
        <v>Q24050972-03-6251-C-GAD-0064</v>
      </c>
      <c r="J1491" s="39"/>
      <c r="K1491" s="33" t="str">
        <f>VLOOKUP(C1491,'PPE WBS Codes'!$E$3:$F$79,2,0)</f>
        <v>Load Bank</v>
      </c>
      <c r="L1491" s="39" t="s">
        <v>1604</v>
      </c>
      <c r="M1491" s="39" t="s">
        <v>1296</v>
      </c>
      <c r="N1491" s="33" t="str">
        <f t="shared" si="275"/>
        <v>Load Bank - Small Power and Lighting forEmergency Gen Load Bank - Laydown Areas and Temp Buildings GA</v>
      </c>
      <c r="O1491" s="134"/>
      <c r="P1491" s="134"/>
      <c r="Q1491" s="33" t="str">
        <f>IFERROR(VLOOKUP(PPE_PH1_CDDL[[#This Row],[RDMC Document Number]],[3]Docs!$B:$F,4,0),"No Placeholder Yet")</f>
        <v>RES - Reserved Placeholder</v>
      </c>
      <c r="R1491" s="33" t="str">
        <f>IFERROR(VLOOKUP(PPE_PH1_CDDL[[#This Row],[RDMC Document Number]],[3]Docs!$B:$F,5,0),"No Placeholder Yet")</f>
        <v>Pending</v>
      </c>
      <c r="S1491" s="137">
        <f t="shared" si="274"/>
        <v>0</v>
      </c>
      <c r="T1491" s="162" t="s">
        <v>1119</v>
      </c>
      <c r="U1491" s="39"/>
      <c r="V1491" s="178"/>
      <c r="W1491" s="39" t="s">
        <v>1597</v>
      </c>
      <c r="X1491" s="39" t="s">
        <v>1602</v>
      </c>
      <c r="Y1491" s="39"/>
      <c r="Z1491" s="39"/>
      <c r="AA1491" s="39"/>
      <c r="AB1491" s="152" t="s">
        <v>3165</v>
      </c>
    </row>
    <row r="1492" spans="1:28" ht="21.75" customHeight="1" x14ac:dyDescent="0.25">
      <c r="A1492" s="37" t="s">
        <v>30</v>
      </c>
      <c r="B1492" s="37" t="s">
        <v>31</v>
      </c>
      <c r="C1492" s="39">
        <v>6251</v>
      </c>
      <c r="D1492" s="39" t="s">
        <v>1169</v>
      </c>
      <c r="E1492" s="39" t="s">
        <v>250</v>
      </c>
      <c r="F1492" s="128" t="s">
        <v>586</v>
      </c>
      <c r="G1492" s="162" t="s">
        <v>35</v>
      </c>
      <c r="H1492" s="39" t="str">
        <f t="shared" si="269"/>
        <v>6105AK124-6251-CGAD-0065</v>
      </c>
      <c r="I1492" s="39" t="str">
        <f t="shared" si="272"/>
        <v>Q24050972-03-6251-C-GAD-0065</v>
      </c>
      <c r="J1492" s="39"/>
      <c r="K1492" s="33" t="str">
        <f>VLOOKUP(C1492,'PPE WBS Codes'!$E$3:$F$79,2,0)</f>
        <v>Load Bank</v>
      </c>
      <c r="L1492" s="39" t="s">
        <v>1604</v>
      </c>
      <c r="M1492" s="39" t="s">
        <v>1300</v>
      </c>
      <c r="N1492" s="33" t="str">
        <f t="shared" si="275"/>
        <v>Load Bank - Small Power and Lighting forEmergency Gen Load Bank - Lighting Design and Layout GA</v>
      </c>
      <c r="O1492" s="134"/>
      <c r="P1492" s="134"/>
      <c r="Q1492" s="33" t="str">
        <f>IFERROR(VLOOKUP(PPE_PH1_CDDL[[#This Row],[RDMC Document Number]],[3]Docs!$B:$F,4,0),"No Placeholder Yet")</f>
        <v>RES - Reserved Placeholder</v>
      </c>
      <c r="R1492" s="33" t="str">
        <f>IFERROR(VLOOKUP(PPE_PH1_CDDL[[#This Row],[RDMC Document Number]],[3]Docs!$B:$F,5,0),"No Placeholder Yet")</f>
        <v>Pending</v>
      </c>
      <c r="S1492" s="137">
        <f t="shared" si="274"/>
        <v>0</v>
      </c>
      <c r="T1492" s="162" t="s">
        <v>1119</v>
      </c>
      <c r="U1492" s="39"/>
      <c r="V1492" s="178"/>
      <c r="W1492" s="39" t="s">
        <v>1597</v>
      </c>
      <c r="X1492" s="39" t="s">
        <v>1602</v>
      </c>
      <c r="Y1492" s="39"/>
      <c r="Z1492" s="39"/>
      <c r="AA1492" s="39"/>
      <c r="AB1492" s="152" t="s">
        <v>3165</v>
      </c>
    </row>
    <row r="1493" spans="1:28" ht="21.75" customHeight="1" x14ac:dyDescent="0.25">
      <c r="A1493" s="37" t="s">
        <v>30</v>
      </c>
      <c r="B1493" s="37" t="s">
        <v>31</v>
      </c>
      <c r="C1493" s="39">
        <v>6251</v>
      </c>
      <c r="D1493" s="39" t="s">
        <v>1169</v>
      </c>
      <c r="E1493" s="39" t="s">
        <v>250</v>
      </c>
      <c r="F1493" s="128" t="s">
        <v>589</v>
      </c>
      <c r="G1493" s="162" t="s">
        <v>35</v>
      </c>
      <c r="H1493" s="39" t="str">
        <f t="shared" si="269"/>
        <v>6105AK124-6251-CGAD-0066</v>
      </c>
      <c r="I1493" s="39" t="str">
        <f t="shared" si="272"/>
        <v>Q24050972-03-6251-C-GAD-0066</v>
      </c>
      <c r="J1493" s="39"/>
      <c r="K1493" s="33" t="str">
        <f>VLOOKUP(C1493,'PPE WBS Codes'!$E$3:$F$79,2,0)</f>
        <v>Load Bank</v>
      </c>
      <c r="L1493" s="39" t="s">
        <v>1604</v>
      </c>
      <c r="M1493" s="39" t="s">
        <v>1303</v>
      </c>
      <c r="N1493" s="33" t="str">
        <f t="shared" si="275"/>
        <v>Load Bank - Small Power and Lighting forEmergency Gen Load Bank - Roads, Pathways, Offloading Areas and Fences GA</v>
      </c>
      <c r="O1493" s="134"/>
      <c r="P1493" s="134"/>
      <c r="Q1493" s="33" t="str">
        <f>IFERROR(VLOOKUP(PPE_PH1_CDDL[[#This Row],[RDMC Document Number]],[3]Docs!$B:$F,4,0),"No Placeholder Yet")</f>
        <v>RES - Reserved Placeholder</v>
      </c>
      <c r="R1493" s="33" t="str">
        <f>IFERROR(VLOOKUP(PPE_PH1_CDDL[[#This Row],[RDMC Document Number]],[3]Docs!$B:$F,5,0),"No Placeholder Yet")</f>
        <v>Pending</v>
      </c>
      <c r="S1493" s="137">
        <f t="shared" si="274"/>
        <v>0</v>
      </c>
      <c r="T1493" s="162" t="s">
        <v>1119</v>
      </c>
      <c r="U1493" s="39"/>
      <c r="V1493" s="178"/>
      <c r="W1493" s="39" t="s">
        <v>1597</v>
      </c>
      <c r="X1493" s="39" t="s">
        <v>1602</v>
      </c>
      <c r="Y1493" s="39"/>
      <c r="Z1493" s="39"/>
      <c r="AA1493" s="39"/>
      <c r="AB1493" s="152" t="s">
        <v>3165</v>
      </c>
    </row>
    <row r="1494" spans="1:28" ht="21.75" customHeight="1" x14ac:dyDescent="0.25">
      <c r="A1494" s="37" t="s">
        <v>30</v>
      </c>
      <c r="B1494" s="37" t="s">
        <v>31</v>
      </c>
      <c r="C1494" s="39">
        <v>6251</v>
      </c>
      <c r="D1494" s="39" t="s">
        <v>1169</v>
      </c>
      <c r="E1494" s="39" t="s">
        <v>250</v>
      </c>
      <c r="F1494" s="128" t="s">
        <v>592</v>
      </c>
      <c r="G1494" s="162" t="s">
        <v>35</v>
      </c>
      <c r="H1494" s="39" t="str">
        <f t="shared" si="269"/>
        <v>6105AK124-6251-CGAD-0067</v>
      </c>
      <c r="I1494" s="39" t="str">
        <f t="shared" si="272"/>
        <v>Q24050972-03-6251-C-GAD-0067</v>
      </c>
      <c r="J1494" s="39"/>
      <c r="K1494" s="33" t="str">
        <f>VLOOKUP(C1494,'PPE WBS Codes'!$E$3:$F$79,2,0)</f>
        <v>Load Bank</v>
      </c>
      <c r="L1494" s="39" t="s">
        <v>1640</v>
      </c>
      <c r="M1494" s="39" t="s">
        <v>1293</v>
      </c>
      <c r="N1494" s="33" t="str">
        <f t="shared" si="275"/>
        <v>Load Bank - Metering Instruments for Emergency Gen Load Bank - Terrace Equipment GA</v>
      </c>
      <c r="O1494" s="134"/>
      <c r="P1494" s="134"/>
      <c r="Q1494" s="33" t="str">
        <f>IFERROR(VLOOKUP(PPE_PH1_CDDL[[#This Row],[RDMC Document Number]],[3]Docs!$B:$F,4,0),"No Placeholder Yet")</f>
        <v>RES - Reserved Placeholder</v>
      </c>
      <c r="R1494" s="33" t="str">
        <f>IFERROR(VLOOKUP(PPE_PH1_CDDL[[#This Row],[RDMC Document Number]],[3]Docs!$B:$F,5,0),"No Placeholder Yet")</f>
        <v>Pending</v>
      </c>
      <c r="S1494" s="137">
        <f t="shared" si="274"/>
        <v>0</v>
      </c>
      <c r="T1494" s="162" t="s">
        <v>1119</v>
      </c>
      <c r="U1494" s="39"/>
      <c r="V1494" s="178"/>
      <c r="W1494" s="39" t="s">
        <v>1641</v>
      </c>
      <c r="X1494" s="39" t="s">
        <v>1602</v>
      </c>
      <c r="Y1494" s="39"/>
      <c r="Z1494" s="39"/>
      <c r="AA1494" s="39"/>
      <c r="AB1494" s="152" t="s">
        <v>3165</v>
      </c>
    </row>
    <row r="1495" spans="1:28" ht="21.75" customHeight="1" x14ac:dyDescent="0.25">
      <c r="A1495" s="37" t="s">
        <v>30</v>
      </c>
      <c r="B1495" s="37" t="s">
        <v>31</v>
      </c>
      <c r="C1495" s="39">
        <v>6251</v>
      </c>
      <c r="D1495" s="39" t="s">
        <v>1169</v>
      </c>
      <c r="E1495" s="39" t="s">
        <v>250</v>
      </c>
      <c r="F1495" s="128" t="s">
        <v>594</v>
      </c>
      <c r="G1495" s="162" t="s">
        <v>35</v>
      </c>
      <c r="H1495" s="39" t="str">
        <f t="shared" si="269"/>
        <v>6105AK124-6251-CGAD-0068</v>
      </c>
      <c r="I1495" s="39" t="str">
        <f t="shared" si="272"/>
        <v>Q24050972-03-6251-C-GAD-0068</v>
      </c>
      <c r="J1495" s="39"/>
      <c r="K1495" s="33" t="str">
        <f>VLOOKUP(C1495,'PPE WBS Codes'!$E$3:$F$79,2,0)</f>
        <v>Load Bank</v>
      </c>
      <c r="L1495" s="39" t="s">
        <v>1642</v>
      </c>
      <c r="M1495" s="39" t="s">
        <v>1290</v>
      </c>
      <c r="N1495" s="33" t="str">
        <f t="shared" si="275"/>
        <v>Load Bank - MV Cabling and Termination for Emergency Gen Load Bank - Cables, OHL and Fibre Route GA</v>
      </c>
      <c r="O1495" s="134"/>
      <c r="P1495" s="134"/>
      <c r="Q1495" s="33" t="str">
        <f>IFERROR(VLOOKUP(PPE_PH1_CDDL[[#This Row],[RDMC Document Number]],[3]Docs!$B:$F,4,0),"No Placeholder Yet")</f>
        <v>RES - Reserved Placeholder</v>
      </c>
      <c r="R1495" s="33" t="str">
        <f>IFERROR(VLOOKUP(PPE_PH1_CDDL[[#This Row],[RDMC Document Number]],[3]Docs!$B:$F,5,0),"No Placeholder Yet")</f>
        <v>Pending</v>
      </c>
      <c r="S1495" s="137">
        <f t="shared" si="274"/>
        <v>0</v>
      </c>
      <c r="T1495" s="162" t="s">
        <v>1119</v>
      </c>
      <c r="U1495" s="39"/>
      <c r="V1495" s="178"/>
      <c r="W1495" s="39" t="s">
        <v>1643</v>
      </c>
      <c r="X1495" s="39" t="s">
        <v>1602</v>
      </c>
      <c r="Y1495" s="39"/>
      <c r="Z1495" s="39"/>
      <c r="AA1495" s="39"/>
      <c r="AB1495" s="152" t="s">
        <v>3165</v>
      </c>
    </row>
    <row r="1496" spans="1:28" ht="21.75" customHeight="1" x14ac:dyDescent="0.25">
      <c r="A1496" s="37" t="s">
        <v>30</v>
      </c>
      <c r="B1496" s="37" t="s">
        <v>31</v>
      </c>
      <c r="C1496" s="39">
        <v>6251</v>
      </c>
      <c r="D1496" s="39" t="s">
        <v>1169</v>
      </c>
      <c r="E1496" s="39" t="s">
        <v>250</v>
      </c>
      <c r="F1496" s="128" t="s">
        <v>596</v>
      </c>
      <c r="G1496" s="162" t="s">
        <v>35</v>
      </c>
      <c r="H1496" s="39" t="str">
        <f t="shared" si="269"/>
        <v>6105AK124-6251-CGAD-0069</v>
      </c>
      <c r="I1496" s="39" t="str">
        <f t="shared" si="272"/>
        <v>Q24050972-03-6251-C-GAD-0069</v>
      </c>
      <c r="J1496" s="39"/>
      <c r="K1496" s="33" t="str">
        <f>VLOOKUP(C1496,'PPE WBS Codes'!$E$3:$F$79,2,0)</f>
        <v>Load Bank</v>
      </c>
      <c r="L1496" s="39" t="s">
        <v>1642</v>
      </c>
      <c r="M1496" s="39" t="s">
        <v>1293</v>
      </c>
      <c r="N1496" s="33" t="str">
        <f t="shared" si="275"/>
        <v>Load Bank - MV Cabling and Termination for Emergency Gen Load Bank - Terrace Equipment GA</v>
      </c>
      <c r="O1496" s="134"/>
      <c r="P1496" s="134"/>
      <c r="Q1496" s="33" t="str">
        <f>IFERROR(VLOOKUP(PPE_PH1_CDDL[[#This Row],[RDMC Document Number]],[3]Docs!$B:$F,4,0),"No Placeholder Yet")</f>
        <v>RES - Reserved Placeholder</v>
      </c>
      <c r="R1496" s="33" t="str">
        <f>IFERROR(VLOOKUP(PPE_PH1_CDDL[[#This Row],[RDMC Document Number]],[3]Docs!$B:$F,5,0),"No Placeholder Yet")</f>
        <v>Pending</v>
      </c>
      <c r="S1496" s="137">
        <f t="shared" si="274"/>
        <v>0</v>
      </c>
      <c r="T1496" s="162" t="s">
        <v>1119</v>
      </c>
      <c r="U1496" s="39"/>
      <c r="V1496" s="178"/>
      <c r="W1496" s="39" t="s">
        <v>1643</v>
      </c>
      <c r="X1496" s="39" t="s">
        <v>1602</v>
      </c>
      <c r="Y1496" s="39"/>
      <c r="Z1496" s="39"/>
      <c r="AA1496" s="39"/>
      <c r="AB1496" s="152" t="s">
        <v>3165</v>
      </c>
    </row>
    <row r="1497" spans="1:28" ht="21.75" customHeight="1" x14ac:dyDescent="0.25">
      <c r="A1497" s="37" t="s">
        <v>30</v>
      </c>
      <c r="B1497" s="37" t="s">
        <v>31</v>
      </c>
      <c r="C1497" s="39">
        <v>6251</v>
      </c>
      <c r="D1497" s="39" t="s">
        <v>1169</v>
      </c>
      <c r="E1497" s="39" t="s">
        <v>250</v>
      </c>
      <c r="F1497" s="128" t="s">
        <v>598</v>
      </c>
      <c r="G1497" s="162" t="s">
        <v>35</v>
      </c>
      <c r="H1497" s="39" t="str">
        <f t="shared" si="269"/>
        <v>6105AK124-6251-CGAD-0070</v>
      </c>
      <c r="I1497" s="39" t="str">
        <f t="shared" si="272"/>
        <v>Q24050972-03-6251-C-GAD-0070</v>
      </c>
      <c r="J1497" s="39"/>
      <c r="K1497" s="33" t="str">
        <f>VLOOKUP(C1497,'PPE WBS Codes'!$E$3:$F$79,2,0)</f>
        <v>Load Bank</v>
      </c>
      <c r="L1497" s="39" t="s">
        <v>1644</v>
      </c>
      <c r="M1497" s="39" t="s">
        <v>1290</v>
      </c>
      <c r="N1497" s="33" t="str">
        <f t="shared" si="275"/>
        <v>Load Bank - LV, Control and Signal Cables for Emergency Gen Load Bank - Cables, OHL and Fibre Route GA</v>
      </c>
      <c r="O1497" s="134"/>
      <c r="P1497" s="134"/>
      <c r="Q1497" s="33" t="str">
        <f>IFERROR(VLOOKUP(PPE_PH1_CDDL[[#This Row],[RDMC Document Number]],[3]Docs!$B:$F,4,0),"No Placeholder Yet")</f>
        <v>RES - Reserved Placeholder</v>
      </c>
      <c r="R1497" s="33" t="str">
        <f>IFERROR(VLOOKUP(PPE_PH1_CDDL[[#This Row],[RDMC Document Number]],[3]Docs!$B:$F,5,0),"No Placeholder Yet")</f>
        <v>Pending</v>
      </c>
      <c r="S1497" s="137">
        <f t="shared" ref="S1497:S1509" si="276">IF(AND(O1497&lt;&gt;"",P1497&lt;&gt;"",R1497="Approved"),100%,
 IF(AND(O1497&lt;&gt;"",P1497&lt;&gt;""),66.67%,
 IF(O1497&lt;&gt;"",33.33%,
 0)))</f>
        <v>0</v>
      </c>
      <c r="T1497" s="162" t="s">
        <v>1119</v>
      </c>
      <c r="U1497" s="39"/>
      <c r="V1497" s="178"/>
      <c r="W1497" s="39" t="s">
        <v>1627</v>
      </c>
      <c r="X1497" s="39" t="s">
        <v>1634</v>
      </c>
      <c r="Y1497" s="39"/>
      <c r="Z1497" s="39"/>
      <c r="AA1497" s="39"/>
      <c r="AB1497" s="152" t="s">
        <v>3165</v>
      </c>
    </row>
    <row r="1498" spans="1:28" ht="21.75" customHeight="1" x14ac:dyDescent="0.25">
      <c r="A1498" s="37" t="s">
        <v>30</v>
      </c>
      <c r="B1498" s="37" t="s">
        <v>31</v>
      </c>
      <c r="C1498" s="39">
        <v>6251</v>
      </c>
      <c r="D1498" s="39" t="s">
        <v>1169</v>
      </c>
      <c r="E1498" s="39" t="s">
        <v>250</v>
      </c>
      <c r="F1498" s="128" t="s">
        <v>600</v>
      </c>
      <c r="G1498" s="162" t="s">
        <v>35</v>
      </c>
      <c r="H1498" s="39" t="str">
        <f t="shared" si="269"/>
        <v>6105AK124-6251-CGAD-0071</v>
      </c>
      <c r="I1498" s="39" t="str">
        <f t="shared" si="272"/>
        <v>Q24050972-03-6251-C-GAD-0071</v>
      </c>
      <c r="J1498" s="39"/>
      <c r="K1498" s="33" t="str">
        <f>VLOOKUP(C1498,'PPE WBS Codes'!$E$3:$F$79,2,0)</f>
        <v>Load Bank</v>
      </c>
      <c r="L1498" s="39" t="s">
        <v>1644</v>
      </c>
      <c r="M1498" s="39" t="s">
        <v>1293</v>
      </c>
      <c r="N1498" s="33" t="str">
        <f t="shared" si="275"/>
        <v>Load Bank - LV, Control and Signal Cables for Emergency Gen Load Bank - Terrace Equipment GA</v>
      </c>
      <c r="O1498" s="134"/>
      <c r="P1498" s="134"/>
      <c r="Q1498" s="33" t="str">
        <f>IFERROR(VLOOKUP(PPE_PH1_CDDL[[#This Row],[RDMC Document Number]],[3]Docs!$B:$F,4,0),"No Placeholder Yet")</f>
        <v>RES - Reserved Placeholder</v>
      </c>
      <c r="R1498" s="33" t="str">
        <f>IFERROR(VLOOKUP(PPE_PH1_CDDL[[#This Row],[RDMC Document Number]],[3]Docs!$B:$F,5,0),"No Placeholder Yet")</f>
        <v>Pending</v>
      </c>
      <c r="S1498" s="137">
        <f t="shared" si="276"/>
        <v>0</v>
      </c>
      <c r="T1498" s="162" t="s">
        <v>1119</v>
      </c>
      <c r="U1498" s="39"/>
      <c r="V1498" s="178"/>
      <c r="W1498" s="39" t="s">
        <v>1627</v>
      </c>
      <c r="X1498" s="39" t="s">
        <v>1634</v>
      </c>
      <c r="Y1498" s="39"/>
      <c r="Z1498" s="39"/>
      <c r="AA1498" s="39"/>
      <c r="AB1498" s="152" t="s">
        <v>3165</v>
      </c>
    </row>
    <row r="1499" spans="1:28" ht="21.75" customHeight="1" x14ac:dyDescent="0.25">
      <c r="A1499" s="37" t="s">
        <v>30</v>
      </c>
      <c r="B1499" s="37" t="s">
        <v>31</v>
      </c>
      <c r="C1499" s="39">
        <v>6251</v>
      </c>
      <c r="D1499" s="39" t="s">
        <v>1169</v>
      </c>
      <c r="E1499" s="39" t="s">
        <v>250</v>
      </c>
      <c r="F1499" s="128" t="s">
        <v>602</v>
      </c>
      <c r="G1499" s="162" t="s">
        <v>35</v>
      </c>
      <c r="H1499" s="39" t="str">
        <f t="shared" si="269"/>
        <v>6105AK124-6251-CGAD-0072</v>
      </c>
      <c r="I1499" s="39" t="str">
        <f t="shared" si="272"/>
        <v>Q24050972-03-6251-C-GAD-0072</v>
      </c>
      <c r="J1499" s="39"/>
      <c r="K1499" s="33" t="str">
        <f>VLOOKUP(C1499,'PPE WBS Codes'!$E$3:$F$79,2,0)</f>
        <v>Load Bank</v>
      </c>
      <c r="L1499" s="39" t="s">
        <v>1605</v>
      </c>
      <c r="M1499" s="39" t="s">
        <v>1288</v>
      </c>
      <c r="N1499" s="33" t="str">
        <f t="shared" si="275"/>
        <v>Load Bank - Cable Racks and Trays for Emergency Gen Load Bank - Buildings and Structures GA</v>
      </c>
      <c r="O1499" s="134"/>
      <c r="P1499" s="134"/>
      <c r="Q1499" s="33" t="str">
        <f>IFERROR(VLOOKUP(PPE_PH1_CDDL[[#This Row],[RDMC Document Number]],[3]Docs!$B:$F,4,0),"No Placeholder Yet")</f>
        <v>RES - Reserved Placeholder</v>
      </c>
      <c r="R1499" s="33" t="str">
        <f>IFERROR(VLOOKUP(PPE_PH1_CDDL[[#This Row],[RDMC Document Number]],[3]Docs!$B:$F,5,0),"No Placeholder Yet")</f>
        <v>Pending</v>
      </c>
      <c r="S1499" s="137">
        <f t="shared" si="276"/>
        <v>0</v>
      </c>
      <c r="T1499" s="162" t="s">
        <v>1119</v>
      </c>
      <c r="U1499" s="39"/>
      <c r="V1499" s="178"/>
      <c r="W1499" s="39" t="s">
        <v>1645</v>
      </c>
      <c r="X1499" s="39" t="s">
        <v>1634</v>
      </c>
      <c r="Y1499" s="39"/>
      <c r="Z1499" s="39"/>
      <c r="AA1499" s="39"/>
      <c r="AB1499" s="152" t="s">
        <v>3165</v>
      </c>
    </row>
    <row r="1500" spans="1:28" ht="21.75" customHeight="1" x14ac:dyDescent="0.25">
      <c r="A1500" s="37" t="s">
        <v>30</v>
      </c>
      <c r="B1500" s="37" t="s">
        <v>31</v>
      </c>
      <c r="C1500" s="39">
        <v>6251</v>
      </c>
      <c r="D1500" s="39" t="s">
        <v>1169</v>
      </c>
      <c r="E1500" s="39" t="s">
        <v>250</v>
      </c>
      <c r="F1500" s="174" t="s">
        <v>604</v>
      </c>
      <c r="G1500" s="162" t="s">
        <v>35</v>
      </c>
      <c r="H1500" s="39" t="str">
        <f t="shared" si="269"/>
        <v>6105AK124-6251-CGAD-0073</v>
      </c>
      <c r="I1500" s="39" t="str">
        <f t="shared" si="272"/>
        <v>Q24050972-03-6251-C-GAD-0073</v>
      </c>
      <c r="J1500" s="162"/>
      <c r="K1500" s="33" t="str">
        <f>VLOOKUP(C1500,'PPE WBS Codes'!$E$3:$F$79,2,0)</f>
        <v>Load Bank</v>
      </c>
      <c r="L1500" s="162" t="s">
        <v>1605</v>
      </c>
      <c r="M1500" s="162" t="s">
        <v>1290</v>
      </c>
      <c r="N1500" s="33" t="str">
        <f t="shared" si="275"/>
        <v>Load Bank - Cable Racks and Trays for Emergency Gen Load Bank - Cables, OHL and Fibre Route GA</v>
      </c>
      <c r="O1500" s="175"/>
      <c r="P1500" s="175"/>
      <c r="Q1500" s="33" t="str">
        <f>IFERROR(VLOOKUP(PPE_PH1_CDDL[[#This Row],[RDMC Document Number]],[3]Docs!$B:$F,4,0),"No Placeholder Yet")</f>
        <v>RES - Reserved Placeholder</v>
      </c>
      <c r="R1500" s="33" t="str">
        <f>IFERROR(VLOOKUP(PPE_PH1_CDDL[[#This Row],[RDMC Document Number]],[3]Docs!$B:$F,5,0),"No Placeholder Yet")</f>
        <v>Pending</v>
      </c>
      <c r="S1500" s="137">
        <f t="shared" si="276"/>
        <v>0</v>
      </c>
      <c r="T1500" s="162" t="s">
        <v>1119</v>
      </c>
      <c r="U1500" s="162"/>
      <c r="V1500" s="178"/>
      <c r="W1500" s="162" t="s">
        <v>1599</v>
      </c>
      <c r="X1500" s="162" t="s">
        <v>1634</v>
      </c>
      <c r="Y1500" s="162"/>
      <c r="Z1500" s="162"/>
      <c r="AA1500" s="39"/>
      <c r="AB1500" s="152" t="s">
        <v>3165</v>
      </c>
    </row>
    <row r="1501" spans="1:28" ht="21.75" customHeight="1" x14ac:dyDescent="0.25">
      <c r="A1501" s="37" t="s">
        <v>30</v>
      </c>
      <c r="B1501" s="37" t="s">
        <v>31</v>
      </c>
      <c r="C1501" s="39">
        <v>6251</v>
      </c>
      <c r="D1501" s="39" t="s">
        <v>1169</v>
      </c>
      <c r="E1501" s="39" t="s">
        <v>250</v>
      </c>
      <c r="F1501" s="128" t="s">
        <v>606</v>
      </c>
      <c r="G1501" s="162" t="s">
        <v>35</v>
      </c>
      <c r="H1501" s="39" t="str">
        <f t="shared" si="269"/>
        <v>6105AK124-6251-CGAD-0074</v>
      </c>
      <c r="I1501" s="39" t="str">
        <f t="shared" si="272"/>
        <v>Q24050972-03-6251-C-GAD-0074</v>
      </c>
      <c r="J1501" s="39"/>
      <c r="K1501" s="33" t="str">
        <f>VLOOKUP(C1501,'PPE WBS Codes'!$E$3:$F$79,2,0)</f>
        <v>Load Bank</v>
      </c>
      <c r="L1501" s="39" t="s">
        <v>1605</v>
      </c>
      <c r="M1501" s="39" t="s">
        <v>1293</v>
      </c>
      <c r="N1501" s="33" t="str">
        <f t="shared" si="275"/>
        <v>Load Bank - Cable Racks and Trays for Emergency Gen Load Bank - Terrace Equipment GA</v>
      </c>
      <c r="O1501" s="134"/>
      <c r="P1501" s="134"/>
      <c r="Q1501" s="33" t="str">
        <f>IFERROR(VLOOKUP(PPE_PH1_CDDL[[#This Row],[RDMC Document Number]],[3]Docs!$B:$F,4,0),"No Placeholder Yet")</f>
        <v>RES - Reserved Placeholder</v>
      </c>
      <c r="R1501" s="33" t="str">
        <f>IFERROR(VLOOKUP(PPE_PH1_CDDL[[#This Row],[RDMC Document Number]],[3]Docs!$B:$F,5,0),"No Placeholder Yet")</f>
        <v>Pending</v>
      </c>
      <c r="S1501" s="137">
        <f t="shared" si="276"/>
        <v>0</v>
      </c>
      <c r="T1501" s="162" t="s">
        <v>1119</v>
      </c>
      <c r="U1501" s="39"/>
      <c r="V1501" s="178"/>
      <c r="W1501" s="162" t="s">
        <v>1599</v>
      </c>
      <c r="X1501" s="162" t="s">
        <v>1634</v>
      </c>
      <c r="Y1501" s="39"/>
      <c r="Z1501" s="39"/>
      <c r="AA1501" s="39"/>
      <c r="AB1501" s="152" t="s">
        <v>3165</v>
      </c>
    </row>
    <row r="1502" spans="1:28" ht="21.75" customHeight="1" x14ac:dyDescent="0.25">
      <c r="A1502" s="37" t="s">
        <v>30</v>
      </c>
      <c r="B1502" s="37" t="s">
        <v>31</v>
      </c>
      <c r="C1502" s="39">
        <v>6251</v>
      </c>
      <c r="D1502" s="39" t="s">
        <v>1169</v>
      </c>
      <c r="E1502" s="39" t="s">
        <v>250</v>
      </c>
      <c r="F1502" s="128" t="s">
        <v>608</v>
      </c>
      <c r="G1502" s="162" t="s">
        <v>35</v>
      </c>
      <c r="H1502" s="39" t="str">
        <f t="shared" si="269"/>
        <v>6105AK124-6251-CGAD-0075</v>
      </c>
      <c r="I1502" s="39" t="str">
        <f t="shared" si="272"/>
        <v>Q24050972-03-6251-C-GAD-0075</v>
      </c>
      <c r="J1502" s="39"/>
      <c r="K1502" s="33" t="str">
        <f>VLOOKUP(C1502,'PPE WBS Codes'!$E$3:$F$79,2,0)</f>
        <v>Load Bank</v>
      </c>
      <c r="L1502" s="39" t="s">
        <v>1605</v>
      </c>
      <c r="M1502" s="39" t="s">
        <v>1303</v>
      </c>
      <c r="N1502" s="33" t="str">
        <f t="shared" si="275"/>
        <v>Load Bank - Cable Racks and Trays for Emergency Gen Load Bank - Roads, Pathways, Offloading Areas and Fences GA</v>
      </c>
      <c r="O1502" s="134"/>
      <c r="P1502" s="134"/>
      <c r="Q1502" s="33" t="str">
        <f>IFERROR(VLOOKUP(PPE_PH1_CDDL[[#This Row],[RDMC Document Number]],[3]Docs!$B:$F,4,0),"No Placeholder Yet")</f>
        <v>RES - Reserved Placeholder</v>
      </c>
      <c r="R1502" s="33" t="str">
        <f>IFERROR(VLOOKUP(PPE_PH1_CDDL[[#This Row],[RDMC Document Number]],[3]Docs!$B:$F,5,0),"No Placeholder Yet")</f>
        <v>Pending</v>
      </c>
      <c r="S1502" s="137">
        <f t="shared" si="276"/>
        <v>0</v>
      </c>
      <c r="T1502" s="162" t="s">
        <v>1119</v>
      </c>
      <c r="U1502" s="39"/>
      <c r="V1502" s="178"/>
      <c r="W1502" s="162" t="s">
        <v>1599</v>
      </c>
      <c r="X1502" s="162" t="s">
        <v>1634</v>
      </c>
      <c r="Y1502" s="39"/>
      <c r="Z1502" s="39"/>
      <c r="AA1502" s="39"/>
      <c r="AB1502" s="152" t="s">
        <v>3165</v>
      </c>
    </row>
    <row r="1503" spans="1:28" ht="21.75" customHeight="1" x14ac:dyDescent="0.25">
      <c r="A1503" s="37" t="s">
        <v>30</v>
      </c>
      <c r="B1503" s="37" t="s">
        <v>31</v>
      </c>
      <c r="C1503" s="39">
        <v>6251</v>
      </c>
      <c r="D1503" s="39" t="s">
        <v>1169</v>
      </c>
      <c r="E1503" s="39" t="s">
        <v>250</v>
      </c>
      <c r="F1503" s="128" t="s">
        <v>610</v>
      </c>
      <c r="G1503" s="162" t="s">
        <v>35</v>
      </c>
      <c r="H1503" s="39" t="str">
        <f t="shared" si="269"/>
        <v>6105AK124-6251-CGAD-0076</v>
      </c>
      <c r="I1503" s="39" t="str">
        <f t="shared" si="272"/>
        <v>Q24050972-03-6251-C-GAD-0076</v>
      </c>
      <c r="J1503" s="39"/>
      <c r="K1503" s="33" t="str">
        <f>VLOOKUP(C1503,'PPE WBS Codes'!$E$3:$F$79,2,0)</f>
        <v>Load Bank</v>
      </c>
      <c r="L1503" s="39" t="s">
        <v>1646</v>
      </c>
      <c r="M1503" s="39" t="s">
        <v>1288</v>
      </c>
      <c r="N1503" s="33" t="str">
        <f t="shared" si="275"/>
        <v>Load Bank - Cable Trench and Tunnels for Emergency Gen Load Bank - Buildings and Structures GA</v>
      </c>
      <c r="O1503" s="134"/>
      <c r="P1503" s="134"/>
      <c r="Q1503" s="33" t="str">
        <f>IFERROR(VLOOKUP(PPE_PH1_CDDL[[#This Row],[RDMC Document Number]],[3]Docs!$B:$F,4,0),"No Placeholder Yet")</f>
        <v>RES - Reserved Placeholder</v>
      </c>
      <c r="R1503" s="33" t="str">
        <f>IFERROR(VLOOKUP(PPE_PH1_CDDL[[#This Row],[RDMC Document Number]],[3]Docs!$B:$F,5,0),"No Placeholder Yet")</f>
        <v>Pending</v>
      </c>
      <c r="S1503" s="137">
        <f t="shared" si="276"/>
        <v>0</v>
      </c>
      <c r="T1503" s="162" t="s">
        <v>1119</v>
      </c>
      <c r="U1503" s="39"/>
      <c r="V1503" s="178"/>
      <c r="W1503" s="39" t="s">
        <v>1629</v>
      </c>
      <c r="X1503" s="162" t="s">
        <v>1634</v>
      </c>
      <c r="Y1503" s="39"/>
      <c r="Z1503" s="39"/>
      <c r="AA1503" s="39"/>
      <c r="AB1503" s="152" t="s">
        <v>3165</v>
      </c>
    </row>
    <row r="1504" spans="1:28" ht="21.75" customHeight="1" x14ac:dyDescent="0.25">
      <c r="A1504" s="37" t="s">
        <v>30</v>
      </c>
      <c r="B1504" s="37" t="s">
        <v>31</v>
      </c>
      <c r="C1504" s="39">
        <v>6251</v>
      </c>
      <c r="D1504" s="39" t="s">
        <v>1169</v>
      </c>
      <c r="E1504" s="39" t="s">
        <v>250</v>
      </c>
      <c r="F1504" s="128" t="s">
        <v>612</v>
      </c>
      <c r="G1504" s="162" t="s">
        <v>35</v>
      </c>
      <c r="H1504" s="39" t="str">
        <f t="shared" si="269"/>
        <v>6105AK124-6251-CGAD-0077</v>
      </c>
      <c r="I1504" s="39" t="str">
        <f t="shared" si="272"/>
        <v>Q24050972-03-6251-C-GAD-0077</v>
      </c>
      <c r="J1504" s="39"/>
      <c r="K1504" s="33" t="str">
        <f>VLOOKUP(C1504,'PPE WBS Codes'!$E$3:$F$79,2,0)</f>
        <v>Load Bank</v>
      </c>
      <c r="L1504" s="39" t="s">
        <v>1646</v>
      </c>
      <c r="M1504" s="39" t="s">
        <v>1290</v>
      </c>
      <c r="N1504" s="33" t="str">
        <f t="shared" si="275"/>
        <v>Load Bank - Cable Trench and Tunnels for Emergency Gen Load Bank - Cables, OHL and Fibre Route GA</v>
      </c>
      <c r="O1504" s="134"/>
      <c r="P1504" s="134"/>
      <c r="Q1504" s="33" t="str">
        <f>IFERROR(VLOOKUP(PPE_PH1_CDDL[[#This Row],[RDMC Document Number]],[3]Docs!$B:$F,4,0),"No Placeholder Yet")</f>
        <v>RES - Reserved Placeholder</v>
      </c>
      <c r="R1504" s="33" t="str">
        <f>IFERROR(VLOOKUP(PPE_PH1_CDDL[[#This Row],[RDMC Document Number]],[3]Docs!$B:$F,5,0),"No Placeholder Yet")</f>
        <v>Pending</v>
      </c>
      <c r="S1504" s="137">
        <f t="shared" si="276"/>
        <v>0</v>
      </c>
      <c r="T1504" s="162" t="s">
        <v>1119</v>
      </c>
      <c r="U1504" s="39"/>
      <c r="V1504" s="178"/>
      <c r="W1504" s="39" t="s">
        <v>1629</v>
      </c>
      <c r="X1504" s="162" t="s">
        <v>1634</v>
      </c>
      <c r="Y1504" s="39"/>
      <c r="Z1504" s="39"/>
      <c r="AA1504" s="39"/>
      <c r="AB1504" s="152" t="s">
        <v>3165</v>
      </c>
    </row>
    <row r="1505" spans="1:28" ht="21.75" customHeight="1" x14ac:dyDescent="0.25">
      <c r="A1505" s="37" t="s">
        <v>30</v>
      </c>
      <c r="B1505" s="37" t="s">
        <v>31</v>
      </c>
      <c r="C1505" s="39">
        <v>6251</v>
      </c>
      <c r="D1505" s="39" t="s">
        <v>1169</v>
      </c>
      <c r="E1505" s="39" t="s">
        <v>250</v>
      </c>
      <c r="F1505" s="128" t="s">
        <v>614</v>
      </c>
      <c r="G1505" s="162" t="s">
        <v>35</v>
      </c>
      <c r="H1505" s="39" t="str">
        <f t="shared" si="269"/>
        <v>6105AK124-6251-CGAD-0078</v>
      </c>
      <c r="I1505" s="39" t="str">
        <f t="shared" si="272"/>
        <v>Q24050972-03-6251-C-GAD-0078</v>
      </c>
      <c r="J1505" s="39"/>
      <c r="K1505" s="33" t="str">
        <f>VLOOKUP(C1505,'PPE WBS Codes'!$E$3:$F$79,2,0)</f>
        <v>Load Bank</v>
      </c>
      <c r="L1505" s="39" t="s">
        <v>1646</v>
      </c>
      <c r="M1505" s="39" t="s">
        <v>1293</v>
      </c>
      <c r="N1505" s="33" t="str">
        <f t="shared" si="275"/>
        <v>Load Bank - Cable Trench and Tunnels for Emergency Gen Load Bank - Terrace Equipment GA</v>
      </c>
      <c r="O1505" s="134"/>
      <c r="P1505" s="134"/>
      <c r="Q1505" s="33" t="str">
        <f>IFERROR(VLOOKUP(PPE_PH1_CDDL[[#This Row],[RDMC Document Number]],[3]Docs!$B:$F,4,0),"No Placeholder Yet")</f>
        <v>RES - Reserved Placeholder</v>
      </c>
      <c r="R1505" s="33" t="str">
        <f>IFERROR(VLOOKUP(PPE_PH1_CDDL[[#This Row],[RDMC Document Number]],[3]Docs!$B:$F,5,0),"No Placeholder Yet")</f>
        <v>Pending</v>
      </c>
      <c r="S1505" s="137">
        <f t="shared" si="276"/>
        <v>0</v>
      </c>
      <c r="T1505" s="162" t="s">
        <v>1119</v>
      </c>
      <c r="U1505" s="39"/>
      <c r="V1505" s="178"/>
      <c r="W1505" s="39" t="s">
        <v>1629</v>
      </c>
      <c r="X1505" s="162" t="s">
        <v>1634</v>
      </c>
      <c r="Y1505" s="39"/>
      <c r="Z1505" s="39"/>
      <c r="AA1505" s="39"/>
      <c r="AB1505" s="152" t="s">
        <v>3165</v>
      </c>
    </row>
    <row r="1506" spans="1:28" ht="21.75" customHeight="1" x14ac:dyDescent="0.25">
      <c r="A1506" s="37" t="s">
        <v>30</v>
      </c>
      <c r="B1506" s="37" t="s">
        <v>31</v>
      </c>
      <c r="C1506" s="39">
        <v>6251</v>
      </c>
      <c r="D1506" s="39" t="s">
        <v>1169</v>
      </c>
      <c r="E1506" s="39" t="s">
        <v>250</v>
      </c>
      <c r="F1506" s="128" t="s">
        <v>616</v>
      </c>
      <c r="G1506" s="162" t="s">
        <v>35</v>
      </c>
      <c r="H1506" s="39" t="str">
        <f t="shared" si="269"/>
        <v>6105AK124-6251-CGAD-0079</v>
      </c>
      <c r="I1506" s="39" t="str">
        <f t="shared" si="272"/>
        <v>Q24050972-03-6251-C-GAD-0079</v>
      </c>
      <c r="J1506" s="39"/>
      <c r="K1506" s="33" t="str">
        <f>VLOOKUP(C1506,'PPE WBS Codes'!$E$3:$F$79,2,0)</f>
        <v>Load Bank</v>
      </c>
      <c r="L1506" s="39" t="s">
        <v>1647</v>
      </c>
      <c r="M1506" s="39" t="s">
        <v>1288</v>
      </c>
      <c r="N1506" s="33" t="str">
        <f t="shared" si="275"/>
        <v>Load Bank - Lightning Protection System for Emergency Gen Load Bank - Buildings and Structures GA</v>
      </c>
      <c r="O1506" s="134"/>
      <c r="P1506" s="134"/>
      <c r="Q1506" s="33" t="str">
        <f>IFERROR(VLOOKUP(PPE_PH1_CDDL[[#This Row],[RDMC Document Number]],[3]Docs!$B:$F,4,0),"No Placeholder Yet")</f>
        <v>RES - Reserved Placeholder</v>
      </c>
      <c r="R1506" s="33" t="str">
        <f>IFERROR(VLOOKUP(PPE_PH1_CDDL[[#This Row],[RDMC Document Number]],[3]Docs!$B:$F,5,0),"No Placeholder Yet")</f>
        <v>Pending</v>
      </c>
      <c r="S1506" s="137">
        <f t="shared" si="276"/>
        <v>0</v>
      </c>
      <c r="T1506" s="162" t="s">
        <v>1119</v>
      </c>
      <c r="U1506" s="39"/>
      <c r="V1506" s="178"/>
      <c r="W1506" s="39" t="s">
        <v>1631</v>
      </c>
      <c r="X1506" s="162" t="s">
        <v>1634</v>
      </c>
      <c r="Y1506" s="39"/>
      <c r="Z1506" s="39"/>
      <c r="AA1506" s="39"/>
      <c r="AB1506" s="152" t="s">
        <v>3165</v>
      </c>
    </row>
    <row r="1507" spans="1:28" ht="21.75" customHeight="1" x14ac:dyDescent="0.25">
      <c r="A1507" s="37" t="s">
        <v>30</v>
      </c>
      <c r="B1507" s="37" t="s">
        <v>31</v>
      </c>
      <c r="C1507" s="39">
        <v>6251</v>
      </c>
      <c r="D1507" s="39" t="s">
        <v>1169</v>
      </c>
      <c r="E1507" s="39" t="s">
        <v>250</v>
      </c>
      <c r="F1507" s="128" t="s">
        <v>618</v>
      </c>
      <c r="G1507" s="162" t="s">
        <v>35</v>
      </c>
      <c r="H1507" s="39" t="str">
        <f t="shared" si="269"/>
        <v>6105AK124-6251-CGAD-0080</v>
      </c>
      <c r="I1507" s="39" t="str">
        <f t="shared" si="272"/>
        <v>Q24050972-03-6251-C-GAD-0080</v>
      </c>
      <c r="J1507" s="39"/>
      <c r="K1507" s="33" t="str">
        <f>VLOOKUP(C1507,'PPE WBS Codes'!$E$3:$F$79,2,0)</f>
        <v>Load Bank</v>
      </c>
      <c r="L1507" s="39" t="s">
        <v>1647</v>
      </c>
      <c r="M1507" s="39" t="s">
        <v>1290</v>
      </c>
      <c r="N1507" s="33" t="str">
        <f t="shared" si="275"/>
        <v>Load Bank - Lightning Protection System for Emergency Gen Load Bank - Cables, OHL and Fibre Route GA</v>
      </c>
      <c r="O1507" s="134"/>
      <c r="P1507" s="134"/>
      <c r="Q1507" s="33" t="str">
        <f>IFERROR(VLOOKUP(PPE_PH1_CDDL[[#This Row],[RDMC Document Number]],[3]Docs!$B:$F,4,0),"No Placeholder Yet")</f>
        <v>RES - Reserved Placeholder</v>
      </c>
      <c r="R1507" s="33" t="str">
        <f>IFERROR(VLOOKUP(PPE_PH1_CDDL[[#This Row],[RDMC Document Number]],[3]Docs!$B:$F,5,0),"No Placeholder Yet")</f>
        <v>Pending</v>
      </c>
      <c r="S1507" s="137">
        <f t="shared" si="276"/>
        <v>0</v>
      </c>
      <c r="T1507" s="162" t="s">
        <v>1119</v>
      </c>
      <c r="U1507" s="39"/>
      <c r="V1507" s="178"/>
      <c r="W1507" s="39" t="s">
        <v>1631</v>
      </c>
      <c r="X1507" s="162" t="s">
        <v>1634</v>
      </c>
      <c r="Y1507" s="39"/>
      <c r="Z1507" s="39"/>
      <c r="AA1507" s="39"/>
      <c r="AB1507" s="152" t="s">
        <v>3165</v>
      </c>
    </row>
    <row r="1508" spans="1:28" ht="21.75" customHeight="1" x14ac:dyDescent="0.25">
      <c r="A1508" s="37" t="s">
        <v>30</v>
      </c>
      <c r="B1508" s="37" t="s">
        <v>31</v>
      </c>
      <c r="C1508" s="39">
        <v>6251</v>
      </c>
      <c r="D1508" s="39" t="s">
        <v>1169</v>
      </c>
      <c r="E1508" s="39" t="s">
        <v>250</v>
      </c>
      <c r="F1508" s="128" t="s">
        <v>620</v>
      </c>
      <c r="G1508" s="162" t="s">
        <v>35</v>
      </c>
      <c r="H1508" s="39" t="str">
        <f t="shared" si="269"/>
        <v>6105AK124-6251-CGAD-0081</v>
      </c>
      <c r="I1508" s="39" t="str">
        <f t="shared" si="272"/>
        <v>Q24050972-03-6251-C-GAD-0081</v>
      </c>
      <c r="J1508" s="39"/>
      <c r="K1508" s="33" t="str">
        <f>VLOOKUP(C1508,'PPE WBS Codes'!$E$3:$F$79,2,0)</f>
        <v>Load Bank</v>
      </c>
      <c r="L1508" s="39" t="s">
        <v>1647</v>
      </c>
      <c r="M1508" s="39" t="s">
        <v>1293</v>
      </c>
      <c r="N1508" s="33" t="str">
        <f t="shared" si="275"/>
        <v>Load Bank - Lightning Protection System for Emergency Gen Load Bank - Terrace Equipment GA</v>
      </c>
      <c r="O1508" s="134"/>
      <c r="P1508" s="134"/>
      <c r="Q1508" s="33" t="str">
        <f>IFERROR(VLOOKUP(PPE_PH1_CDDL[[#This Row],[RDMC Document Number]],[3]Docs!$B:$F,4,0),"No Placeholder Yet")</f>
        <v>RES - Reserved Placeholder</v>
      </c>
      <c r="R1508" s="33" t="str">
        <f>IFERROR(VLOOKUP(PPE_PH1_CDDL[[#This Row],[RDMC Document Number]],[3]Docs!$B:$F,5,0),"No Placeholder Yet")</f>
        <v>Pending</v>
      </c>
      <c r="S1508" s="137">
        <f t="shared" si="276"/>
        <v>0</v>
      </c>
      <c r="T1508" s="162" t="s">
        <v>1119</v>
      </c>
      <c r="U1508" s="39"/>
      <c r="V1508" s="178"/>
      <c r="W1508" s="39" t="s">
        <v>1631</v>
      </c>
      <c r="X1508" s="162" t="s">
        <v>1634</v>
      </c>
      <c r="Y1508" s="39"/>
      <c r="Z1508" s="39"/>
      <c r="AA1508" s="39"/>
      <c r="AB1508" s="152" t="s">
        <v>3165</v>
      </c>
    </row>
    <row r="1509" spans="1:28" ht="21.75" customHeight="1" x14ac:dyDescent="0.25">
      <c r="A1509" s="37" t="s">
        <v>30</v>
      </c>
      <c r="B1509" s="37" t="s">
        <v>31</v>
      </c>
      <c r="C1509" s="39">
        <v>6251</v>
      </c>
      <c r="D1509" s="39" t="s">
        <v>1169</v>
      </c>
      <c r="E1509" s="39" t="s">
        <v>250</v>
      </c>
      <c r="F1509" s="174" t="s">
        <v>622</v>
      </c>
      <c r="G1509" s="162" t="s">
        <v>35</v>
      </c>
      <c r="H1509" s="39" t="str">
        <f t="shared" si="269"/>
        <v>6105AK124-6251-CGAD-0082</v>
      </c>
      <c r="I1509" s="39" t="str">
        <f t="shared" si="272"/>
        <v>Q24050972-03-6251-C-GAD-0082</v>
      </c>
      <c r="J1509" s="162"/>
      <c r="K1509" s="33" t="str">
        <f>VLOOKUP(C1509,'PPE WBS Codes'!$E$3:$F$79,2,0)</f>
        <v>Load Bank</v>
      </c>
      <c r="L1509" s="162" t="s">
        <v>1648</v>
      </c>
      <c r="M1509" s="162" t="s">
        <v>1300</v>
      </c>
      <c r="N1509" s="33" t="str">
        <f t="shared" si="275"/>
        <v>Load Bank - Earthing System forEmergency Gen Load Bank - Lighting Design and Layout GA</v>
      </c>
      <c r="O1509" s="175"/>
      <c r="P1509" s="175"/>
      <c r="Q1509" s="33" t="str">
        <f>IFERROR(VLOOKUP(PPE_PH1_CDDL[[#This Row],[RDMC Document Number]],[3]Docs!$B:$F,4,0),"No Placeholder Yet")</f>
        <v>RES - Reserved Placeholder</v>
      </c>
      <c r="R1509" s="33" t="str">
        <f>IFERROR(VLOOKUP(PPE_PH1_CDDL[[#This Row],[RDMC Document Number]],[3]Docs!$B:$F,5,0),"No Placeholder Yet")</f>
        <v>Pending</v>
      </c>
      <c r="S1509" s="137">
        <f t="shared" si="276"/>
        <v>0</v>
      </c>
      <c r="T1509" s="162" t="s">
        <v>1119</v>
      </c>
      <c r="U1509" s="162"/>
      <c r="V1509" s="178"/>
      <c r="W1509" s="162" t="s">
        <v>1649</v>
      </c>
      <c r="X1509" s="162" t="s">
        <v>1634</v>
      </c>
      <c r="Y1509" s="162"/>
      <c r="Z1509" s="162"/>
      <c r="AA1509" s="39"/>
      <c r="AB1509" s="152" t="s">
        <v>3165</v>
      </c>
    </row>
    <row r="1510" spans="1:28" ht="21.75" customHeight="1" x14ac:dyDescent="0.25">
      <c r="A1510" s="37" t="s">
        <v>30</v>
      </c>
      <c r="B1510" s="37" t="s">
        <v>31</v>
      </c>
      <c r="C1510" s="39">
        <v>6251</v>
      </c>
      <c r="D1510" s="39" t="s">
        <v>1169</v>
      </c>
      <c r="E1510" s="39" t="s">
        <v>1328</v>
      </c>
      <c r="F1510" s="128" t="s">
        <v>34</v>
      </c>
      <c r="G1510" s="39" t="s">
        <v>35</v>
      </c>
      <c r="H1510" s="39" t="str">
        <f t="shared" si="269"/>
        <v>6105AK124-6251-CMDL-0001</v>
      </c>
      <c r="I1510" s="39" t="str">
        <f t="shared" si="272"/>
        <v>Q24050972-03-6251-C-MDL-0001</v>
      </c>
      <c r="J1510" s="39"/>
      <c r="K1510" s="33" t="str">
        <f>VLOOKUP(C1510,'PPE WBS Codes'!$E$3:$F$79,2,0)</f>
        <v>Load Bank</v>
      </c>
      <c r="L1510" s="39" t="s">
        <v>1587</v>
      </c>
      <c r="M1510" s="39" t="s">
        <v>1329</v>
      </c>
      <c r="N1510" s="33" t="str">
        <f t="shared" si="275"/>
        <v>Load Bank - 36 MVA Power Station Mobile Load Bank Concrete Pad - 3D Designs and Drawings</v>
      </c>
      <c r="O1510" s="134"/>
      <c r="P1510" s="134"/>
      <c r="Q1510" s="33" t="str">
        <f>IFERROR(VLOOKUP(PPE_PH1_CDDL[[#This Row],[RDMC Document Number]],[3]Docs!$B:$F,4,0),"No Placeholder Yet")</f>
        <v>RES - Reserved Placeholder</v>
      </c>
      <c r="R1510" s="33" t="str">
        <f>IFERROR(VLOOKUP(PPE_PH1_CDDL[[#This Row],[RDMC Document Number]],[3]Docs!$B:$F,5,0),"No Placeholder Yet")</f>
        <v>Pending</v>
      </c>
      <c r="S1510" s="137">
        <f t="shared" ref="S1510:S1526" si="277">IF(AND(O1510&lt;&gt;"",P1510&lt;&gt;"",R1510="Approved"),100%,
 IF(AND(O1510&lt;&gt;"",P1510&lt;&gt;""),66.67%,
 IF(O1510&lt;&gt;"",33.33%,
 0)))</f>
        <v>0</v>
      </c>
      <c r="T1510" s="162" t="s">
        <v>1119</v>
      </c>
      <c r="U1510" s="39"/>
      <c r="V1510" s="178"/>
      <c r="W1510" s="39" t="s">
        <v>1588</v>
      </c>
      <c r="X1510" s="39" t="s">
        <v>1650</v>
      </c>
      <c r="Y1510" s="39"/>
      <c r="Z1510" s="39"/>
      <c r="AA1510" s="39"/>
      <c r="AB1510" s="152" t="s">
        <v>3165</v>
      </c>
    </row>
    <row r="1511" spans="1:28" ht="21.75" customHeight="1" x14ac:dyDescent="0.25">
      <c r="A1511" s="37" t="s">
        <v>30</v>
      </c>
      <c r="B1511" s="37" t="s">
        <v>31</v>
      </c>
      <c r="C1511" s="39">
        <v>6251</v>
      </c>
      <c r="D1511" s="39" t="s">
        <v>1169</v>
      </c>
      <c r="E1511" s="39" t="s">
        <v>1328</v>
      </c>
      <c r="F1511" s="128" t="s">
        <v>46</v>
      </c>
      <c r="G1511" s="39" t="s">
        <v>35</v>
      </c>
      <c r="H1511" s="39" t="str">
        <f t="shared" si="269"/>
        <v>6105AK124-6251-CMDL-0002</v>
      </c>
      <c r="I1511" s="39" t="str">
        <f t="shared" si="272"/>
        <v>Q24050972-03-6251-C-MDL-0002</v>
      </c>
      <c r="J1511" s="39"/>
      <c r="K1511" s="33" t="str">
        <f>VLOOKUP(C1511,'PPE WBS Codes'!$E$3:$F$79,2,0)</f>
        <v>Load Bank</v>
      </c>
      <c r="L1511" s="39" t="s">
        <v>1591</v>
      </c>
      <c r="M1511" s="39" t="s">
        <v>1329</v>
      </c>
      <c r="N1511" s="33" t="str">
        <f t="shared" si="275"/>
        <v>Load Bank - 36 MVA Power Station Mobile Load Bank Cable Racks - 3D Designs and Drawings</v>
      </c>
      <c r="O1511" s="134"/>
      <c r="P1511" s="134"/>
      <c r="Q1511" s="33" t="str">
        <f>IFERROR(VLOOKUP(PPE_PH1_CDDL[[#This Row],[RDMC Document Number]],[3]Docs!$B:$F,4,0),"No Placeholder Yet")</f>
        <v>RES - Reserved Placeholder</v>
      </c>
      <c r="R1511" s="33" t="str">
        <f>IFERROR(VLOOKUP(PPE_PH1_CDDL[[#This Row],[RDMC Document Number]],[3]Docs!$B:$F,5,0),"No Placeholder Yet")</f>
        <v>Pending</v>
      </c>
      <c r="S1511" s="137">
        <f t="shared" si="277"/>
        <v>0</v>
      </c>
      <c r="T1511" s="162" t="s">
        <v>1119</v>
      </c>
      <c r="U1511" s="39"/>
      <c r="V1511" s="178"/>
      <c r="W1511" s="39" t="s">
        <v>1588</v>
      </c>
      <c r="X1511" s="39" t="s">
        <v>1650</v>
      </c>
      <c r="Y1511" s="39"/>
      <c r="Z1511" s="39"/>
      <c r="AA1511" s="39"/>
      <c r="AB1511" s="152" t="s">
        <v>3165</v>
      </c>
    </row>
    <row r="1512" spans="1:28" ht="21.75" customHeight="1" x14ac:dyDescent="0.25">
      <c r="A1512" s="37" t="s">
        <v>30</v>
      </c>
      <c r="B1512" s="37" t="s">
        <v>31</v>
      </c>
      <c r="C1512" s="39">
        <v>6251</v>
      </c>
      <c r="D1512" s="39" t="s">
        <v>1169</v>
      </c>
      <c r="E1512" s="39" t="s">
        <v>1328</v>
      </c>
      <c r="F1512" s="128" t="s">
        <v>48</v>
      </c>
      <c r="G1512" s="39" t="s">
        <v>35</v>
      </c>
      <c r="H1512" s="39" t="str">
        <f t="shared" si="269"/>
        <v>6105AK124-6251-CMDL-0003</v>
      </c>
      <c r="I1512" s="39" t="str">
        <f t="shared" si="272"/>
        <v>Q24050972-03-6251-C-MDL-0003</v>
      </c>
      <c r="J1512" s="39"/>
      <c r="K1512" s="33" t="str">
        <f>VLOOKUP(C1512,'PPE WBS Codes'!$E$3:$F$79,2,0)</f>
        <v>Load Bank</v>
      </c>
      <c r="L1512" s="39" t="s">
        <v>1610</v>
      </c>
      <c r="M1512" s="39" t="s">
        <v>1329</v>
      </c>
      <c r="N1512" s="33" t="str">
        <f t="shared" si="275"/>
        <v>Load Bank - 36 MVA Power Station Mobile Load Bank Earthing System - 3D Designs and Drawings</v>
      </c>
      <c r="O1512" s="134"/>
      <c r="P1512" s="134"/>
      <c r="Q1512" s="33" t="str">
        <f>IFERROR(VLOOKUP(PPE_PH1_CDDL[[#This Row],[RDMC Document Number]],[3]Docs!$B:$F,4,0),"No Placeholder Yet")</f>
        <v>RES - Reserved Placeholder</v>
      </c>
      <c r="R1512" s="33" t="str">
        <f>IFERROR(VLOOKUP(PPE_PH1_CDDL[[#This Row],[RDMC Document Number]],[3]Docs!$B:$F,5,0),"No Placeholder Yet")</f>
        <v>Pending</v>
      </c>
      <c r="S1512" s="137">
        <f t="shared" si="277"/>
        <v>0</v>
      </c>
      <c r="T1512" s="162" t="s">
        <v>1119</v>
      </c>
      <c r="U1512" s="39"/>
      <c r="V1512" s="178"/>
      <c r="W1512" s="39" t="s">
        <v>1588</v>
      </c>
      <c r="X1512" s="39" t="s">
        <v>1650</v>
      </c>
      <c r="Y1512" s="39"/>
      <c r="Z1512" s="39"/>
      <c r="AA1512" s="39"/>
      <c r="AB1512" s="152" t="s">
        <v>3165</v>
      </c>
    </row>
    <row r="1513" spans="1:28" ht="21.75" customHeight="1" x14ac:dyDescent="0.25">
      <c r="A1513" s="37" t="s">
        <v>30</v>
      </c>
      <c r="B1513" s="37" t="s">
        <v>31</v>
      </c>
      <c r="C1513" s="39">
        <v>6251</v>
      </c>
      <c r="D1513" s="39" t="s">
        <v>1169</v>
      </c>
      <c r="E1513" s="39" t="s">
        <v>1328</v>
      </c>
      <c r="F1513" s="128" t="s">
        <v>50</v>
      </c>
      <c r="G1513" s="39" t="s">
        <v>35</v>
      </c>
      <c r="H1513" s="39" t="str">
        <f t="shared" ref="H1513:H1576" si="278">A1513&amp;B1513&amp;"-"&amp;C1513&amp;"-"&amp;D1513&amp;E1513&amp;"-"&amp;F1513</f>
        <v>6105AK124-6251-CMDL-0004</v>
      </c>
      <c r="I1513" s="39" t="str">
        <f t="shared" si="272"/>
        <v>Q24050972-03-6251-C-MDL-0004</v>
      </c>
      <c r="J1513" s="39"/>
      <c r="K1513" s="33" t="str">
        <f>VLOOKUP(C1513,'PPE WBS Codes'!$E$3:$F$79,2,0)</f>
        <v>Load Bank</v>
      </c>
      <c r="L1513" s="39" t="s">
        <v>1592</v>
      </c>
      <c r="M1513" s="39" t="s">
        <v>1329</v>
      </c>
      <c r="N1513" s="33" t="str">
        <f t="shared" si="275"/>
        <v>Load Bank - Platform and Foundations for Wartsila Load Bank - 3D Designs and Drawings</v>
      </c>
      <c r="O1513" s="134"/>
      <c r="P1513" s="134"/>
      <c r="Q1513" s="33" t="str">
        <f>IFERROR(VLOOKUP(PPE_PH1_CDDL[[#This Row],[RDMC Document Number]],[3]Docs!$B:$F,4,0),"No Placeholder Yet")</f>
        <v>RES - Reserved Placeholder</v>
      </c>
      <c r="R1513" s="33" t="str">
        <f>IFERROR(VLOOKUP(PPE_PH1_CDDL[[#This Row],[RDMC Document Number]],[3]Docs!$B:$F,5,0),"No Placeholder Yet")</f>
        <v>Pending</v>
      </c>
      <c r="S1513" s="137">
        <f t="shared" si="277"/>
        <v>0</v>
      </c>
      <c r="T1513" s="162" t="s">
        <v>1119</v>
      </c>
      <c r="U1513" s="39"/>
      <c r="V1513" s="178"/>
      <c r="W1513" s="39" t="s">
        <v>1593</v>
      </c>
      <c r="X1513" s="39" t="s">
        <v>1594</v>
      </c>
      <c r="Y1513" s="39"/>
      <c r="Z1513" s="39"/>
      <c r="AA1513" s="39"/>
      <c r="AB1513" s="152" t="s">
        <v>3165</v>
      </c>
    </row>
    <row r="1514" spans="1:28" ht="21.75" customHeight="1" x14ac:dyDescent="0.25">
      <c r="A1514" s="37" t="s">
        <v>30</v>
      </c>
      <c r="B1514" s="37" t="s">
        <v>31</v>
      </c>
      <c r="C1514" s="39">
        <v>6251</v>
      </c>
      <c r="D1514" s="39" t="s">
        <v>1169</v>
      </c>
      <c r="E1514" s="39" t="s">
        <v>1328</v>
      </c>
      <c r="F1514" s="128" t="s">
        <v>101</v>
      </c>
      <c r="G1514" s="39" t="s">
        <v>35</v>
      </c>
      <c r="H1514" s="39" t="str">
        <f t="shared" si="278"/>
        <v>6105AK124-6251-CMDL-0005</v>
      </c>
      <c r="I1514" s="39" t="str">
        <f t="shared" si="272"/>
        <v>Q24050972-03-6251-C-MDL-0005</v>
      </c>
      <c r="J1514" s="39"/>
      <c r="K1514" s="33" t="str">
        <f>VLOOKUP(C1514,'PPE WBS Codes'!$E$3:$F$79,2,0)</f>
        <v>Load Bank</v>
      </c>
      <c r="L1514" s="39" t="s">
        <v>1595</v>
      </c>
      <c r="M1514" s="39" t="s">
        <v>1329</v>
      </c>
      <c r="N1514" s="33" t="str">
        <f t="shared" ref="N1514:N1545" si="279">K1514&amp;" - "&amp;L1514&amp;" - "&amp;M1514</f>
        <v>Load Bank - Perimeter Fencing for for Wartsila Load Bank - 3D Designs and Drawings</v>
      </c>
      <c r="O1514" s="134"/>
      <c r="P1514" s="134"/>
      <c r="Q1514" s="33" t="str">
        <f>IFERROR(VLOOKUP(PPE_PH1_CDDL[[#This Row],[RDMC Document Number]],[3]Docs!$B:$F,4,0),"No Placeholder Yet")</f>
        <v>RES - Reserved Placeholder</v>
      </c>
      <c r="R1514" s="33" t="str">
        <f>IFERROR(VLOOKUP(PPE_PH1_CDDL[[#This Row],[RDMC Document Number]],[3]Docs!$B:$F,5,0),"No Placeholder Yet")</f>
        <v>Pending</v>
      </c>
      <c r="S1514" s="137">
        <f t="shared" si="277"/>
        <v>0</v>
      </c>
      <c r="T1514" s="162" t="s">
        <v>1119</v>
      </c>
      <c r="U1514" s="39"/>
      <c r="V1514" s="178"/>
      <c r="W1514" s="39" t="s">
        <v>1512</v>
      </c>
      <c r="X1514" s="39" t="s">
        <v>1580</v>
      </c>
      <c r="Y1514" s="39"/>
      <c r="Z1514" s="39"/>
      <c r="AA1514" s="39"/>
      <c r="AB1514" s="152" t="s">
        <v>3165</v>
      </c>
    </row>
    <row r="1515" spans="1:28" ht="21.75" customHeight="1" x14ac:dyDescent="0.25">
      <c r="A1515" s="37" t="s">
        <v>30</v>
      </c>
      <c r="B1515" s="37" t="s">
        <v>31</v>
      </c>
      <c r="C1515" s="39">
        <v>6251</v>
      </c>
      <c r="D1515" s="39" t="s">
        <v>1169</v>
      </c>
      <c r="E1515" s="39" t="s">
        <v>1328</v>
      </c>
      <c r="F1515" s="128" t="s">
        <v>161</v>
      </c>
      <c r="G1515" s="39" t="s">
        <v>35</v>
      </c>
      <c r="H1515" s="39" t="str">
        <f t="shared" si="278"/>
        <v>6105AK124-6251-CMDL-0006</v>
      </c>
      <c r="I1515" s="39" t="str">
        <f t="shared" si="272"/>
        <v>Q24050972-03-6251-C-MDL-0006</v>
      </c>
      <c r="J1515" s="39"/>
      <c r="K1515" s="33" t="str">
        <f>VLOOKUP(C1515,'PPE WBS Codes'!$E$3:$F$79,2,0)</f>
        <v>Load Bank</v>
      </c>
      <c r="L1515" s="39" t="s">
        <v>1616</v>
      </c>
      <c r="M1515" s="39" t="s">
        <v>1329</v>
      </c>
      <c r="N1515" s="33" t="str">
        <f t="shared" si="279"/>
        <v>Load Bank - Terrace Roads and Access-ways for Wartsila Load Bank - 3D Designs and Drawings</v>
      </c>
      <c r="O1515" s="134"/>
      <c r="P1515" s="134"/>
      <c r="Q1515" s="33" t="str">
        <f>IFERROR(VLOOKUP(PPE_PH1_CDDL[[#This Row],[RDMC Document Number]],[3]Docs!$B:$F,4,0),"No Placeholder Yet")</f>
        <v>RES - Reserved Placeholder</v>
      </c>
      <c r="R1515" s="33" t="str">
        <f>IFERROR(VLOOKUP(PPE_PH1_CDDL[[#This Row],[RDMC Document Number]],[3]Docs!$B:$F,5,0),"No Placeholder Yet")</f>
        <v>Pending</v>
      </c>
      <c r="S1515" s="137">
        <f t="shared" si="277"/>
        <v>0</v>
      </c>
      <c r="T1515" s="162" t="s">
        <v>1119</v>
      </c>
      <c r="U1515" s="39"/>
      <c r="V1515" s="178"/>
      <c r="W1515" s="39" t="s">
        <v>1617</v>
      </c>
      <c r="X1515" s="39" t="s">
        <v>1580</v>
      </c>
      <c r="Y1515" s="39"/>
      <c r="Z1515" s="39"/>
      <c r="AA1515" s="39"/>
      <c r="AB1515" s="152" t="s">
        <v>3165</v>
      </c>
    </row>
    <row r="1516" spans="1:28" ht="21.75" customHeight="1" x14ac:dyDescent="0.25">
      <c r="A1516" s="37" t="s">
        <v>30</v>
      </c>
      <c r="B1516" s="37" t="s">
        <v>31</v>
      </c>
      <c r="C1516" s="39">
        <v>6251</v>
      </c>
      <c r="D1516" s="39" t="s">
        <v>1169</v>
      </c>
      <c r="E1516" s="39" t="s">
        <v>1328</v>
      </c>
      <c r="F1516" s="128" t="s">
        <v>170</v>
      </c>
      <c r="G1516" s="39" t="s">
        <v>35</v>
      </c>
      <c r="H1516" s="39" t="str">
        <f t="shared" si="278"/>
        <v>6105AK124-6251-CMDL-0007</v>
      </c>
      <c r="I1516" s="39" t="str">
        <f t="shared" si="272"/>
        <v>Q24050972-03-6251-C-MDL-0007</v>
      </c>
      <c r="J1516" s="39"/>
      <c r="K1516" s="33" t="str">
        <f>VLOOKUP(C1516,'PPE WBS Codes'!$E$3:$F$79,2,0)</f>
        <v>Load Bank</v>
      </c>
      <c r="L1516" s="39" t="s">
        <v>1596</v>
      </c>
      <c r="M1516" s="39" t="s">
        <v>1329</v>
      </c>
      <c r="N1516" s="33" t="str">
        <f t="shared" si="279"/>
        <v>Load Bank - Small Power and Lighting for Wartsila Load Bank - 3D Designs and Drawings</v>
      </c>
      <c r="O1516" s="134"/>
      <c r="P1516" s="134"/>
      <c r="Q1516" s="33" t="str">
        <f>IFERROR(VLOOKUP(PPE_PH1_CDDL[[#This Row],[RDMC Document Number]],[3]Docs!$B:$F,4,0),"No Placeholder Yet")</f>
        <v>RES - Reserved Placeholder</v>
      </c>
      <c r="R1516" s="33" t="str">
        <f>IFERROR(VLOOKUP(PPE_PH1_CDDL[[#This Row],[RDMC Document Number]],[3]Docs!$B:$F,5,0),"No Placeholder Yet")</f>
        <v>Pending</v>
      </c>
      <c r="S1516" s="137">
        <f t="shared" si="277"/>
        <v>0</v>
      </c>
      <c r="T1516" s="162" t="s">
        <v>1119</v>
      </c>
      <c r="U1516" s="39"/>
      <c r="V1516" s="178"/>
      <c r="W1516" s="39" t="s">
        <v>1597</v>
      </c>
      <c r="X1516" s="39" t="s">
        <v>1580</v>
      </c>
      <c r="Y1516" s="39"/>
      <c r="Z1516" s="39"/>
      <c r="AA1516" s="39"/>
      <c r="AB1516" s="152" t="s">
        <v>3165</v>
      </c>
    </row>
    <row r="1517" spans="1:28" ht="21.75" customHeight="1" x14ac:dyDescent="0.25">
      <c r="A1517" s="37" t="s">
        <v>30</v>
      </c>
      <c r="B1517" s="37" t="s">
        <v>31</v>
      </c>
      <c r="C1517" s="39">
        <v>6251</v>
      </c>
      <c r="D1517" s="39" t="s">
        <v>1169</v>
      </c>
      <c r="E1517" s="39" t="s">
        <v>1328</v>
      </c>
      <c r="F1517" s="128" t="s">
        <v>108</v>
      </c>
      <c r="G1517" s="39" t="s">
        <v>35</v>
      </c>
      <c r="H1517" s="39" t="str">
        <f t="shared" si="278"/>
        <v>6105AK124-6251-CMDL-0008</v>
      </c>
      <c r="I1517" s="39" t="str">
        <f t="shared" si="272"/>
        <v>Q24050972-03-6251-C-MDL-0008</v>
      </c>
      <c r="J1517" s="39"/>
      <c r="K1517" s="33" t="str">
        <f>VLOOKUP(C1517,'PPE WBS Codes'!$E$3:$F$79,2,0)</f>
        <v>Load Bank</v>
      </c>
      <c r="L1517" s="39" t="s">
        <v>1598</v>
      </c>
      <c r="M1517" s="39" t="s">
        <v>1329</v>
      </c>
      <c r="N1517" s="33" t="str">
        <f t="shared" si="279"/>
        <v>Load Bank - Cable Racks and Trays for Wartsila Load Bank - 3D Designs and Drawings</v>
      </c>
      <c r="O1517" s="134"/>
      <c r="P1517" s="134"/>
      <c r="Q1517" s="33" t="str">
        <f>IFERROR(VLOOKUP(PPE_PH1_CDDL[[#This Row],[RDMC Document Number]],[3]Docs!$B:$F,4,0),"No Placeholder Yet")</f>
        <v>RES - Reserved Placeholder</v>
      </c>
      <c r="R1517" s="33" t="str">
        <f>IFERROR(VLOOKUP(PPE_PH1_CDDL[[#This Row],[RDMC Document Number]],[3]Docs!$B:$F,5,0),"No Placeholder Yet")</f>
        <v>Pending</v>
      </c>
      <c r="S1517" s="137">
        <f t="shared" si="277"/>
        <v>0</v>
      </c>
      <c r="T1517" s="162" t="s">
        <v>1119</v>
      </c>
      <c r="U1517" s="39"/>
      <c r="V1517" s="178"/>
      <c r="W1517" s="39" t="s">
        <v>1599</v>
      </c>
      <c r="X1517" s="39" t="s">
        <v>1580</v>
      </c>
      <c r="Y1517" s="39"/>
      <c r="Z1517" s="39"/>
      <c r="AA1517" s="39"/>
      <c r="AB1517" s="152" t="s">
        <v>3165</v>
      </c>
    </row>
    <row r="1518" spans="1:28" ht="21.75" customHeight="1" x14ac:dyDescent="0.25">
      <c r="A1518" s="37" t="s">
        <v>30</v>
      </c>
      <c r="B1518" s="37" t="s">
        <v>31</v>
      </c>
      <c r="C1518" s="39">
        <v>6251</v>
      </c>
      <c r="D1518" s="39" t="s">
        <v>1169</v>
      </c>
      <c r="E1518" s="39" t="s">
        <v>1328</v>
      </c>
      <c r="F1518" s="128" t="s">
        <v>173</v>
      </c>
      <c r="G1518" s="39" t="s">
        <v>35</v>
      </c>
      <c r="H1518" s="39" t="str">
        <f t="shared" si="278"/>
        <v>6105AK124-6251-CMDL-0009</v>
      </c>
      <c r="I1518" s="39" t="str">
        <f t="shared" si="272"/>
        <v>Q24050972-03-6251-C-MDL-0009</v>
      </c>
      <c r="J1518" s="39"/>
      <c r="K1518" s="33" t="str">
        <f>VLOOKUP(C1518,'PPE WBS Codes'!$E$3:$F$79,2,0)</f>
        <v>Load Bank</v>
      </c>
      <c r="L1518" s="39" t="s">
        <v>1628</v>
      </c>
      <c r="M1518" s="39" t="s">
        <v>1329</v>
      </c>
      <c r="N1518" s="33" t="str">
        <f t="shared" si="279"/>
        <v>Load Bank - Cable Trench and Tunnels for Wartsila Load Bank - 3D Designs and Drawings</v>
      </c>
      <c r="O1518" s="134"/>
      <c r="P1518" s="134"/>
      <c r="Q1518" s="33" t="str">
        <f>IFERROR(VLOOKUP(PPE_PH1_CDDL[[#This Row],[RDMC Document Number]],[3]Docs!$B:$F,4,0),"No Placeholder Yet")</f>
        <v>RES - Reserved Placeholder</v>
      </c>
      <c r="R1518" s="33" t="str">
        <f>IFERROR(VLOOKUP(PPE_PH1_CDDL[[#This Row],[RDMC Document Number]],[3]Docs!$B:$F,5,0),"No Placeholder Yet")</f>
        <v>Pending</v>
      </c>
      <c r="S1518" s="137">
        <f t="shared" si="277"/>
        <v>0</v>
      </c>
      <c r="T1518" s="162" t="s">
        <v>1119</v>
      </c>
      <c r="U1518" s="39"/>
      <c r="V1518" s="178"/>
      <c r="W1518" s="39" t="s">
        <v>1629</v>
      </c>
      <c r="X1518" s="39" t="s">
        <v>1580</v>
      </c>
      <c r="Y1518" s="39"/>
      <c r="Z1518" s="39"/>
      <c r="AA1518" s="39"/>
      <c r="AB1518" s="152" t="s">
        <v>3165</v>
      </c>
    </row>
    <row r="1519" spans="1:28" ht="21.75" customHeight="1" x14ac:dyDescent="0.25">
      <c r="A1519" s="37" t="s">
        <v>30</v>
      </c>
      <c r="B1519" s="37" t="s">
        <v>31</v>
      </c>
      <c r="C1519" s="39">
        <v>6251</v>
      </c>
      <c r="D1519" s="39" t="s">
        <v>1169</v>
      </c>
      <c r="E1519" s="39" t="s">
        <v>1328</v>
      </c>
      <c r="F1519" s="128" t="s">
        <v>184</v>
      </c>
      <c r="G1519" s="39" t="s">
        <v>35</v>
      </c>
      <c r="H1519" s="39" t="str">
        <f t="shared" si="278"/>
        <v>6105AK124-6251-CMDL-0010</v>
      </c>
      <c r="I1519" s="39" t="str">
        <f t="shared" si="272"/>
        <v>Q24050972-03-6251-C-MDL-0010</v>
      </c>
      <c r="J1519" s="39"/>
      <c r="K1519" s="33" t="str">
        <f>VLOOKUP(C1519,'PPE WBS Codes'!$E$3:$F$79,2,0)</f>
        <v>Load Bank</v>
      </c>
      <c r="L1519" s="39" t="s">
        <v>1630</v>
      </c>
      <c r="M1519" s="39" t="s">
        <v>1329</v>
      </c>
      <c r="N1519" s="33" t="str">
        <f t="shared" si="279"/>
        <v>Load Bank - Lightning Protection System forWartsila Load Bank - 3D Designs and Drawings</v>
      </c>
      <c r="O1519" s="134"/>
      <c r="P1519" s="134"/>
      <c r="Q1519" s="33" t="str">
        <f>IFERROR(VLOOKUP(PPE_PH1_CDDL[[#This Row],[RDMC Document Number]],[3]Docs!$B:$F,4,0),"No Placeholder Yet")</f>
        <v>RES - Reserved Placeholder</v>
      </c>
      <c r="R1519" s="33" t="str">
        <f>IFERROR(VLOOKUP(PPE_PH1_CDDL[[#This Row],[RDMC Document Number]],[3]Docs!$B:$F,5,0),"No Placeholder Yet")</f>
        <v>Pending</v>
      </c>
      <c r="S1519" s="137">
        <f t="shared" si="277"/>
        <v>0</v>
      </c>
      <c r="T1519" s="162" t="s">
        <v>1119</v>
      </c>
      <c r="U1519" s="39"/>
      <c r="V1519" s="178"/>
      <c r="W1519" s="39" t="s">
        <v>1631</v>
      </c>
      <c r="X1519" s="39" t="s">
        <v>1580</v>
      </c>
      <c r="Y1519" s="39"/>
      <c r="Z1519" s="39"/>
      <c r="AA1519" s="39"/>
      <c r="AB1519" s="152" t="s">
        <v>3165</v>
      </c>
    </row>
    <row r="1520" spans="1:28" ht="21.75" customHeight="1" x14ac:dyDescent="0.25">
      <c r="A1520" s="37" t="s">
        <v>30</v>
      </c>
      <c r="B1520" s="37" t="s">
        <v>31</v>
      </c>
      <c r="C1520" s="39">
        <v>6251</v>
      </c>
      <c r="D1520" s="39" t="s">
        <v>1169</v>
      </c>
      <c r="E1520" s="39" t="s">
        <v>1328</v>
      </c>
      <c r="F1520" s="128" t="s">
        <v>187</v>
      </c>
      <c r="G1520" s="39" t="s">
        <v>35</v>
      </c>
      <c r="H1520" s="39" t="str">
        <f t="shared" si="278"/>
        <v>6105AK124-6251-CMDL-0011</v>
      </c>
      <c r="I1520" s="39" t="str">
        <f t="shared" si="272"/>
        <v>Q24050972-03-6251-C-MDL-0011</v>
      </c>
      <c r="J1520" s="39"/>
      <c r="K1520" s="33" t="str">
        <f>VLOOKUP(C1520,'PPE WBS Codes'!$E$3:$F$79,2,0)</f>
        <v>Load Bank</v>
      </c>
      <c r="L1520" s="39" t="s">
        <v>1632</v>
      </c>
      <c r="M1520" s="39" t="s">
        <v>1329</v>
      </c>
      <c r="N1520" s="33" t="str">
        <f t="shared" si="279"/>
        <v>Load Bank - Earthing System for Wartsila Load Bank - 3D Designs and Drawings</v>
      </c>
      <c r="O1520" s="134"/>
      <c r="P1520" s="134"/>
      <c r="Q1520" s="33" t="str">
        <f>IFERROR(VLOOKUP(PPE_PH1_CDDL[[#This Row],[RDMC Document Number]],[3]Docs!$B:$F,4,0),"No Placeholder Yet")</f>
        <v>RES - Reserved Placeholder</v>
      </c>
      <c r="R1520" s="33" t="str">
        <f>IFERROR(VLOOKUP(PPE_PH1_CDDL[[#This Row],[RDMC Document Number]],[3]Docs!$B:$F,5,0),"No Placeholder Yet")</f>
        <v>Pending</v>
      </c>
      <c r="S1520" s="137">
        <f t="shared" si="277"/>
        <v>0</v>
      </c>
      <c r="T1520" s="162" t="s">
        <v>1119</v>
      </c>
      <c r="U1520" s="39"/>
      <c r="V1520" s="178"/>
      <c r="W1520" s="39" t="s">
        <v>1633</v>
      </c>
      <c r="X1520" s="39" t="s">
        <v>1580</v>
      </c>
      <c r="Y1520" s="39"/>
      <c r="Z1520" s="39"/>
      <c r="AA1520" s="39"/>
      <c r="AB1520" s="152" t="s">
        <v>3165</v>
      </c>
    </row>
    <row r="1521" spans="1:28" ht="21.75" customHeight="1" x14ac:dyDescent="0.25">
      <c r="A1521" s="37" t="s">
        <v>30</v>
      </c>
      <c r="B1521" s="37" t="s">
        <v>31</v>
      </c>
      <c r="C1521" s="39">
        <v>6251</v>
      </c>
      <c r="D1521" s="39" t="s">
        <v>1169</v>
      </c>
      <c r="E1521" s="39" t="s">
        <v>1328</v>
      </c>
      <c r="F1521" s="128" t="s">
        <v>213</v>
      </c>
      <c r="G1521" s="39" t="s">
        <v>35</v>
      </c>
      <c r="H1521" s="39" t="str">
        <f t="shared" si="278"/>
        <v>6105AK124-6251-CMDL-0012</v>
      </c>
      <c r="I1521" s="39" t="str">
        <f t="shared" si="272"/>
        <v>Q24050972-03-6251-C-MDL-0012</v>
      </c>
      <c r="J1521" s="39"/>
      <c r="K1521" s="33" t="str">
        <f>VLOOKUP(C1521,'PPE WBS Codes'!$E$3:$F$79,2,0)</f>
        <v>Load Bank</v>
      </c>
      <c r="L1521" s="39" t="s">
        <v>1600</v>
      </c>
      <c r="M1521" s="39" t="s">
        <v>1329</v>
      </c>
      <c r="N1521" s="33" t="str">
        <f t="shared" si="279"/>
        <v>Load Bank - Pad Platform and Foundations for Emergency Gen Load Bank - 3D Designs and Drawings</v>
      </c>
      <c r="O1521" s="134"/>
      <c r="P1521" s="134"/>
      <c r="Q1521" s="33" t="str">
        <f>IFERROR(VLOOKUP(PPE_PH1_CDDL[[#This Row],[RDMC Document Number]],[3]Docs!$B:$F,4,0),"No Placeholder Yet")</f>
        <v>RES - Reserved Placeholder</v>
      </c>
      <c r="R1521" s="33" t="str">
        <f>IFERROR(VLOOKUP(PPE_PH1_CDDL[[#This Row],[RDMC Document Number]],[3]Docs!$B:$F,5,0),"No Placeholder Yet")</f>
        <v>Pending</v>
      </c>
      <c r="S1521" s="137">
        <f t="shared" si="277"/>
        <v>0</v>
      </c>
      <c r="T1521" s="162" t="s">
        <v>1119</v>
      </c>
      <c r="U1521" s="39"/>
      <c r="V1521" s="178"/>
      <c r="W1521" s="39" t="s">
        <v>1651</v>
      </c>
      <c r="X1521" s="39" t="s">
        <v>1602</v>
      </c>
      <c r="Y1521" s="39"/>
      <c r="Z1521" s="39"/>
      <c r="AA1521" s="39"/>
      <c r="AB1521" s="152" t="s">
        <v>3165</v>
      </c>
    </row>
    <row r="1522" spans="1:28" ht="21.75" customHeight="1" x14ac:dyDescent="0.25">
      <c r="A1522" s="37" t="s">
        <v>30</v>
      </c>
      <c r="B1522" s="37" t="s">
        <v>31</v>
      </c>
      <c r="C1522" s="39">
        <v>6251</v>
      </c>
      <c r="D1522" s="39" t="s">
        <v>1169</v>
      </c>
      <c r="E1522" s="39" t="s">
        <v>1328</v>
      </c>
      <c r="F1522" s="128" t="s">
        <v>215</v>
      </c>
      <c r="G1522" s="39" t="s">
        <v>35</v>
      </c>
      <c r="H1522" s="39" t="str">
        <f t="shared" si="278"/>
        <v>6105AK124-6251-CMDL-0013</v>
      </c>
      <c r="I1522" s="39" t="str">
        <f t="shared" si="272"/>
        <v>Q24050972-03-6251-C-MDL-0013</v>
      </c>
      <c r="J1522" s="39"/>
      <c r="K1522" s="33" t="str">
        <f>VLOOKUP(C1522,'PPE WBS Codes'!$E$3:$F$79,2,0)</f>
        <v>Load Bank</v>
      </c>
      <c r="L1522" s="39" t="s">
        <v>1604</v>
      </c>
      <c r="M1522" s="39" t="s">
        <v>1329</v>
      </c>
      <c r="N1522" s="33" t="str">
        <f t="shared" si="279"/>
        <v>Load Bank - Small Power and Lighting forEmergency Gen Load Bank - 3D Designs and Drawings</v>
      </c>
      <c r="O1522" s="134"/>
      <c r="P1522" s="134"/>
      <c r="Q1522" s="33" t="str">
        <f>IFERROR(VLOOKUP(PPE_PH1_CDDL[[#This Row],[RDMC Document Number]],[3]Docs!$B:$F,4,0),"No Placeholder Yet")</f>
        <v>RES - Reserved Placeholder</v>
      </c>
      <c r="R1522" s="33" t="str">
        <f>IFERROR(VLOOKUP(PPE_PH1_CDDL[[#This Row],[RDMC Document Number]],[3]Docs!$B:$F,5,0),"No Placeholder Yet")</f>
        <v>Pending</v>
      </c>
      <c r="S1522" s="137">
        <f t="shared" si="277"/>
        <v>0</v>
      </c>
      <c r="T1522" s="162" t="s">
        <v>1119</v>
      </c>
      <c r="U1522" s="39"/>
      <c r="V1522" s="178"/>
      <c r="W1522" s="39" t="s">
        <v>1597</v>
      </c>
      <c r="X1522" s="39" t="s">
        <v>1602</v>
      </c>
      <c r="Y1522" s="39"/>
      <c r="Z1522" s="39"/>
      <c r="AA1522" s="39"/>
      <c r="AB1522" s="152" t="s">
        <v>3165</v>
      </c>
    </row>
    <row r="1523" spans="1:28" ht="21.75" customHeight="1" x14ac:dyDescent="0.25">
      <c r="A1523" s="37" t="s">
        <v>30</v>
      </c>
      <c r="B1523" s="37" t="s">
        <v>31</v>
      </c>
      <c r="C1523" s="39">
        <v>6251</v>
      </c>
      <c r="D1523" s="39" t="s">
        <v>1169</v>
      </c>
      <c r="E1523" s="39" t="s">
        <v>1328</v>
      </c>
      <c r="F1523" s="128" t="s">
        <v>217</v>
      </c>
      <c r="G1523" s="39" t="s">
        <v>35</v>
      </c>
      <c r="H1523" s="39" t="str">
        <f t="shared" si="278"/>
        <v>6105AK124-6251-CMDL-0014</v>
      </c>
      <c r="I1523" s="39" t="str">
        <f t="shared" si="272"/>
        <v>Q24050972-03-6251-C-MDL-0014</v>
      </c>
      <c r="J1523" s="39"/>
      <c r="K1523" s="33" t="str">
        <f>VLOOKUP(C1523,'PPE WBS Codes'!$E$3:$F$79,2,0)</f>
        <v>Load Bank</v>
      </c>
      <c r="L1523" s="39" t="s">
        <v>1605</v>
      </c>
      <c r="M1523" s="39" t="s">
        <v>1329</v>
      </c>
      <c r="N1523" s="33" t="str">
        <f t="shared" si="279"/>
        <v>Load Bank - Cable Racks and Trays for Emergency Gen Load Bank - 3D Designs and Drawings</v>
      </c>
      <c r="O1523" s="134"/>
      <c r="P1523" s="134"/>
      <c r="Q1523" s="33" t="str">
        <f>IFERROR(VLOOKUP(PPE_PH1_CDDL[[#This Row],[RDMC Document Number]],[3]Docs!$B:$F,4,0),"No Placeholder Yet")</f>
        <v>RES - Reserved Placeholder</v>
      </c>
      <c r="R1523" s="33" t="str">
        <f>IFERROR(VLOOKUP(PPE_PH1_CDDL[[#This Row],[RDMC Document Number]],[3]Docs!$B:$F,5,0),"No Placeholder Yet")</f>
        <v>Pending</v>
      </c>
      <c r="S1523" s="137">
        <f t="shared" si="277"/>
        <v>0</v>
      </c>
      <c r="T1523" s="162" t="s">
        <v>1119</v>
      </c>
      <c r="U1523" s="39"/>
      <c r="V1523" s="178"/>
      <c r="W1523" s="39" t="s">
        <v>1599</v>
      </c>
      <c r="X1523" s="39" t="s">
        <v>1602</v>
      </c>
      <c r="Y1523" s="39"/>
      <c r="Z1523" s="39"/>
      <c r="AA1523" s="39"/>
      <c r="AB1523" s="152" t="s">
        <v>3165</v>
      </c>
    </row>
    <row r="1524" spans="1:28" ht="21.75" customHeight="1" x14ac:dyDescent="0.25">
      <c r="A1524" s="37" t="s">
        <v>30</v>
      </c>
      <c r="B1524" s="37" t="s">
        <v>31</v>
      </c>
      <c r="C1524" s="39">
        <v>6251</v>
      </c>
      <c r="D1524" s="39" t="s">
        <v>1169</v>
      </c>
      <c r="E1524" s="39" t="s">
        <v>1328</v>
      </c>
      <c r="F1524" s="128" t="s">
        <v>219</v>
      </c>
      <c r="G1524" s="39" t="s">
        <v>35</v>
      </c>
      <c r="H1524" s="39" t="str">
        <f t="shared" si="278"/>
        <v>6105AK124-6251-CMDL-0015</v>
      </c>
      <c r="I1524" s="39" t="str">
        <f t="shared" si="272"/>
        <v>Q24050972-03-6251-C-MDL-0015</v>
      </c>
      <c r="J1524" s="39"/>
      <c r="K1524" s="33" t="str">
        <f>VLOOKUP(C1524,'PPE WBS Codes'!$E$3:$F$79,2,0)</f>
        <v>Load Bank</v>
      </c>
      <c r="L1524" s="39" t="s">
        <v>1646</v>
      </c>
      <c r="M1524" s="39" t="s">
        <v>1329</v>
      </c>
      <c r="N1524" s="33" t="str">
        <f t="shared" si="279"/>
        <v>Load Bank - Cable Trench and Tunnels for Emergency Gen Load Bank - 3D Designs and Drawings</v>
      </c>
      <c r="O1524" s="134"/>
      <c r="P1524" s="134"/>
      <c r="Q1524" s="33" t="str">
        <f>IFERROR(VLOOKUP(PPE_PH1_CDDL[[#This Row],[RDMC Document Number]],[3]Docs!$B:$F,4,0),"No Placeholder Yet")</f>
        <v>RES - Reserved Placeholder</v>
      </c>
      <c r="R1524" s="33" t="str">
        <f>IFERROR(VLOOKUP(PPE_PH1_CDDL[[#This Row],[RDMC Document Number]],[3]Docs!$B:$F,5,0),"No Placeholder Yet")</f>
        <v>Pending</v>
      </c>
      <c r="S1524" s="137">
        <f t="shared" si="277"/>
        <v>0</v>
      </c>
      <c r="T1524" s="162" t="s">
        <v>1119</v>
      </c>
      <c r="U1524" s="39"/>
      <c r="V1524" s="178"/>
      <c r="W1524" s="39" t="s">
        <v>1629</v>
      </c>
      <c r="X1524" s="39" t="s">
        <v>1602</v>
      </c>
      <c r="Y1524" s="39"/>
      <c r="Z1524" s="39"/>
      <c r="AA1524" s="39"/>
      <c r="AB1524" s="152" t="s">
        <v>3165</v>
      </c>
    </row>
    <row r="1525" spans="1:28" ht="21.75" customHeight="1" x14ac:dyDescent="0.25">
      <c r="A1525" s="37" t="s">
        <v>30</v>
      </c>
      <c r="B1525" s="37" t="s">
        <v>31</v>
      </c>
      <c r="C1525" s="39">
        <v>6251</v>
      </c>
      <c r="D1525" s="39" t="s">
        <v>1169</v>
      </c>
      <c r="E1525" s="39" t="s">
        <v>1328</v>
      </c>
      <c r="F1525" s="128" t="s">
        <v>88</v>
      </c>
      <c r="G1525" s="39" t="s">
        <v>35</v>
      </c>
      <c r="H1525" s="39" t="str">
        <f t="shared" si="278"/>
        <v>6105AK124-6251-CMDL-0016</v>
      </c>
      <c r="I1525" s="39" t="str">
        <f t="shared" si="272"/>
        <v>Q24050972-03-6251-C-MDL-0016</v>
      </c>
      <c r="J1525" s="39"/>
      <c r="K1525" s="33" t="str">
        <f>VLOOKUP(C1525,'PPE WBS Codes'!$E$3:$F$79,2,0)</f>
        <v>Load Bank</v>
      </c>
      <c r="L1525" s="39" t="s">
        <v>1647</v>
      </c>
      <c r="M1525" s="39" t="s">
        <v>1329</v>
      </c>
      <c r="N1525" s="33" t="str">
        <f t="shared" si="279"/>
        <v>Load Bank - Lightning Protection System for Emergency Gen Load Bank - 3D Designs and Drawings</v>
      </c>
      <c r="O1525" s="134"/>
      <c r="P1525" s="134"/>
      <c r="Q1525" s="33" t="str">
        <f>IFERROR(VLOOKUP(PPE_PH1_CDDL[[#This Row],[RDMC Document Number]],[3]Docs!$B:$F,4,0),"No Placeholder Yet")</f>
        <v>RES - Reserved Placeholder</v>
      </c>
      <c r="R1525" s="33" t="str">
        <f>IFERROR(VLOOKUP(PPE_PH1_CDDL[[#This Row],[RDMC Document Number]],[3]Docs!$B:$F,5,0),"No Placeholder Yet")</f>
        <v>Pending</v>
      </c>
      <c r="S1525" s="137">
        <f t="shared" si="277"/>
        <v>0</v>
      </c>
      <c r="T1525" s="162" t="s">
        <v>1119</v>
      </c>
      <c r="U1525" s="39"/>
      <c r="V1525" s="178"/>
      <c r="W1525" s="39" t="s">
        <v>1631</v>
      </c>
      <c r="X1525" s="39" t="s">
        <v>1634</v>
      </c>
      <c r="Y1525" s="39"/>
      <c r="Z1525" s="39"/>
      <c r="AA1525" s="39"/>
      <c r="AB1525" s="152" t="s">
        <v>3165</v>
      </c>
    </row>
    <row r="1526" spans="1:28" ht="21.75" customHeight="1" x14ac:dyDescent="0.25">
      <c r="A1526" s="37" t="s">
        <v>30</v>
      </c>
      <c r="B1526" s="37" t="s">
        <v>31</v>
      </c>
      <c r="C1526" s="39">
        <v>6251</v>
      </c>
      <c r="D1526" s="39" t="s">
        <v>1169</v>
      </c>
      <c r="E1526" s="39" t="s">
        <v>1328</v>
      </c>
      <c r="F1526" s="174" t="s">
        <v>143</v>
      </c>
      <c r="G1526" s="162" t="s">
        <v>35</v>
      </c>
      <c r="H1526" s="39" t="str">
        <f t="shared" si="278"/>
        <v>6105AK124-6251-CMDL-0017</v>
      </c>
      <c r="I1526" s="39" t="str">
        <f t="shared" si="272"/>
        <v>Q24050972-03-6251-C-MDL-0017</v>
      </c>
      <c r="J1526" s="162"/>
      <c r="K1526" s="33" t="str">
        <f>VLOOKUP(C1526,'PPE WBS Codes'!$E$3:$F$79,2,0)</f>
        <v>Load Bank</v>
      </c>
      <c r="L1526" s="162" t="s">
        <v>1648</v>
      </c>
      <c r="M1526" s="162" t="s">
        <v>1329</v>
      </c>
      <c r="N1526" s="33" t="str">
        <f t="shared" si="279"/>
        <v>Load Bank - Earthing System forEmergency Gen Load Bank - 3D Designs and Drawings</v>
      </c>
      <c r="O1526" s="175"/>
      <c r="P1526" s="175"/>
      <c r="Q1526" s="33" t="str">
        <f>IFERROR(VLOOKUP(PPE_PH1_CDDL[[#This Row],[RDMC Document Number]],[3]Docs!$B:$F,4,0),"No Placeholder Yet")</f>
        <v>RES - Reserved Placeholder</v>
      </c>
      <c r="R1526" s="33" t="str">
        <f>IFERROR(VLOOKUP(PPE_PH1_CDDL[[#This Row],[RDMC Document Number]],[3]Docs!$B:$F,5,0),"No Placeholder Yet")</f>
        <v>Pending</v>
      </c>
      <c r="S1526" s="137">
        <f t="shared" si="277"/>
        <v>0</v>
      </c>
      <c r="T1526" s="162" t="s">
        <v>1119</v>
      </c>
      <c r="U1526" s="162"/>
      <c r="V1526" s="178"/>
      <c r="W1526" s="162" t="s">
        <v>1649</v>
      </c>
      <c r="X1526" s="162" t="s">
        <v>1602</v>
      </c>
      <c r="Y1526" s="162"/>
      <c r="Z1526" s="162"/>
      <c r="AA1526" s="39"/>
      <c r="AB1526" s="152" t="s">
        <v>3165</v>
      </c>
    </row>
    <row r="1527" spans="1:28" ht="21.75" customHeight="1" x14ac:dyDescent="0.25">
      <c r="A1527" s="39" t="s">
        <v>30</v>
      </c>
      <c r="B1527" s="39" t="s">
        <v>31</v>
      </c>
      <c r="C1527" s="39">
        <v>6242</v>
      </c>
      <c r="D1527" s="39" t="s">
        <v>1169</v>
      </c>
      <c r="E1527" s="39" t="s">
        <v>1170</v>
      </c>
      <c r="F1527" s="174" t="s">
        <v>213</v>
      </c>
      <c r="G1527" s="162" t="s">
        <v>35</v>
      </c>
      <c r="H1527" s="39" t="str">
        <f t="shared" si="278"/>
        <v>6105AK124-6242-CSPC-0012</v>
      </c>
      <c r="I1527" s="39" t="str">
        <f t="shared" si="272"/>
        <v>Q24050972-03-6242-C-SPC-0012</v>
      </c>
      <c r="J1527" s="162"/>
      <c r="K1527" s="33" t="str">
        <f>VLOOKUP(C1527,'PPE WBS Codes'!$E$3:$F$79,2,0)</f>
        <v>33/220 kV Power Station Substation</v>
      </c>
      <c r="L1527" s="162" t="s">
        <v>1652</v>
      </c>
      <c r="M1527" s="162" t="s">
        <v>1653</v>
      </c>
      <c r="N1527" s="33" t="str">
        <f t="shared" si="279"/>
        <v>33/220 kV Power Station Substation - Siemens Switchyard - Bulk Earthworks Specification</v>
      </c>
      <c r="O1527" s="177">
        <v>46128</v>
      </c>
      <c r="P1527" s="175"/>
      <c r="Q1527" s="33" t="str">
        <f>IFERROR(VLOOKUP(PPE_PH1_CDDL[[#This Row],[RDMC Document Number]],[3]Docs!$B:$F,4,0),"No Placeholder Yet")</f>
        <v>IFR - Issued for Review</v>
      </c>
      <c r="R1527" s="33" t="str">
        <f>IFERROR(VLOOKUP(PPE_PH1_CDDL[[#This Row],[RDMC Document Number]],[3]Docs!$B:$F,5,0),"No Placeholder Yet")</f>
        <v>Pending</v>
      </c>
      <c r="S1527" s="137">
        <f t="shared" ref="S1527:S1532" si="280">IF(AND(O1527&lt;&gt;"",P1527&lt;&gt;"",R1527="Approved"),100%,
 IF(AND(O1527&lt;&gt;"",P1527&lt;&gt;""),66.67%,
 IF(O1527&lt;&gt;"",33.33%,
 0)))</f>
        <v>0.33329999999999999</v>
      </c>
      <c r="T1527" s="162" t="s">
        <v>1173</v>
      </c>
      <c r="U1527" s="162"/>
      <c r="V1527" s="178">
        <v>46157</v>
      </c>
      <c r="W1527" s="162" t="s">
        <v>1175</v>
      </c>
      <c r="X1527" s="162" t="s">
        <v>55</v>
      </c>
      <c r="Y1527" s="162"/>
      <c r="Z1527" s="162"/>
      <c r="AA1527" s="39"/>
      <c r="AB1527" s="152" t="s">
        <v>3165</v>
      </c>
    </row>
    <row r="1528" spans="1:28" ht="21.75" customHeight="1" x14ac:dyDescent="0.25">
      <c r="A1528" s="39" t="s">
        <v>30</v>
      </c>
      <c r="B1528" s="39" t="s">
        <v>31</v>
      </c>
      <c r="C1528" s="39">
        <v>6242</v>
      </c>
      <c r="D1528" s="39" t="s">
        <v>1169</v>
      </c>
      <c r="E1528" s="39" t="s">
        <v>53</v>
      </c>
      <c r="F1528" s="174" t="s">
        <v>215</v>
      </c>
      <c r="G1528" s="162" t="s">
        <v>35</v>
      </c>
      <c r="H1528" s="39" t="str">
        <f t="shared" si="278"/>
        <v>6105AK124-6242-CBOM-0013</v>
      </c>
      <c r="I1528" s="39" t="str">
        <f t="shared" si="272"/>
        <v>Q24050972-03-6242-C-BOM-0013</v>
      </c>
      <c r="J1528" s="162"/>
      <c r="K1528" s="33" t="str">
        <f>VLOOKUP(C1528,'PPE WBS Codes'!$E$3:$F$79,2,0)</f>
        <v>33/220 kV Power Station Substation</v>
      </c>
      <c r="L1528" s="162" t="s">
        <v>1652</v>
      </c>
      <c r="M1528" s="162" t="s">
        <v>1654</v>
      </c>
      <c r="N1528" s="33" t="str">
        <f t="shared" si="279"/>
        <v>33/220 kV Power Station Substation - Siemens Switchyard - Bulk Earthworks Bill of Material</v>
      </c>
      <c r="O1528" s="177">
        <v>46128</v>
      </c>
      <c r="P1528" s="175"/>
      <c r="Q1528" s="33" t="str">
        <f>IFERROR(VLOOKUP(PPE_PH1_CDDL[[#This Row],[RDMC Document Number]],[3]Docs!$B:$F,4,0),"No Placeholder Yet")</f>
        <v>IFR - Issued for Review</v>
      </c>
      <c r="R1528" s="33" t="str">
        <f>IFERROR(VLOOKUP(PPE_PH1_CDDL[[#This Row],[RDMC Document Number]],[3]Docs!$B:$F,5,0),"No Placeholder Yet")</f>
        <v>Pending</v>
      </c>
      <c r="S1528" s="137">
        <f t="shared" si="280"/>
        <v>0.33329999999999999</v>
      </c>
      <c r="T1528" s="162" t="s">
        <v>1173</v>
      </c>
      <c r="U1528" s="162"/>
      <c r="V1528" s="188"/>
      <c r="W1528" s="162" t="s">
        <v>1652</v>
      </c>
      <c r="X1528" s="162" t="s">
        <v>55</v>
      </c>
      <c r="Y1528" s="162"/>
      <c r="Z1528" s="162"/>
      <c r="AA1528" s="39"/>
      <c r="AB1528" s="152" t="s">
        <v>3165</v>
      </c>
    </row>
    <row r="1529" spans="1:28" ht="21.75" customHeight="1" x14ac:dyDescent="0.25">
      <c r="A1529" s="33" t="s">
        <v>30</v>
      </c>
      <c r="B1529" s="33" t="s">
        <v>31</v>
      </c>
      <c r="C1529" s="39">
        <v>6241</v>
      </c>
      <c r="D1529" s="162" t="s">
        <v>1169</v>
      </c>
      <c r="E1529" s="39" t="s">
        <v>1170</v>
      </c>
      <c r="F1529" s="174" t="s">
        <v>213</v>
      </c>
      <c r="G1529" s="162" t="s">
        <v>35</v>
      </c>
      <c r="H1529" s="39" t="str">
        <f t="shared" si="278"/>
        <v>6105AK124-6241-CSPC-0012</v>
      </c>
      <c r="I1529" s="39" t="str">
        <f t="shared" si="272"/>
        <v>Q24050972-03-6241-C-SPC-0012</v>
      </c>
      <c r="J1529" s="162"/>
      <c r="K1529" s="33" t="str">
        <f>VLOOKUP(C1529,'PPE WBS Codes'!$E$3:$F$79,2,0)</f>
        <v>33/220 kV Solar PV Substation</v>
      </c>
      <c r="L1529" s="162" t="s">
        <v>1655</v>
      </c>
      <c r="M1529" s="162" t="s">
        <v>1653</v>
      </c>
      <c r="N1529" s="33" t="str">
        <f t="shared" si="279"/>
        <v>33/220 kV Solar PV Substation - PV Siemens Switchyard - Bulk Earthworks Specification</v>
      </c>
      <c r="O1529" s="177">
        <v>46128</v>
      </c>
      <c r="P1529" s="175"/>
      <c r="Q1529" s="33" t="str">
        <f>IFERROR(VLOOKUP(PPE_PH1_CDDL[[#This Row],[RDMC Document Number]],[3]Docs!$B:$F,4,0),"No Placeholder Yet")</f>
        <v>IFR - Issued for Review</v>
      </c>
      <c r="R1529" s="33" t="str">
        <f>IFERROR(VLOOKUP(PPE_PH1_CDDL[[#This Row],[RDMC Document Number]],[3]Docs!$B:$F,5,0),"No Placeholder Yet")</f>
        <v>Reviewed With Comments</v>
      </c>
      <c r="S1529" s="137">
        <f t="shared" si="280"/>
        <v>0.33329999999999999</v>
      </c>
      <c r="T1529" s="162" t="s">
        <v>1173</v>
      </c>
      <c r="U1529" s="162"/>
      <c r="V1529" s="188"/>
      <c r="W1529" s="39" t="s">
        <v>1476</v>
      </c>
      <c r="X1529" s="162" t="s">
        <v>1174</v>
      </c>
      <c r="Y1529" s="162"/>
      <c r="Z1529" s="162"/>
      <c r="AA1529" s="39"/>
      <c r="AB1529" s="152" t="s">
        <v>3165</v>
      </c>
    </row>
    <row r="1530" spans="1:28" ht="21.75" customHeight="1" x14ac:dyDescent="0.25">
      <c r="A1530" s="33" t="s">
        <v>30</v>
      </c>
      <c r="B1530" s="33" t="s">
        <v>31</v>
      </c>
      <c r="C1530" s="39">
        <v>6241</v>
      </c>
      <c r="D1530" s="162" t="s">
        <v>1169</v>
      </c>
      <c r="E1530" s="162" t="s">
        <v>53</v>
      </c>
      <c r="F1530" s="174" t="s">
        <v>34</v>
      </c>
      <c r="G1530" s="162" t="s">
        <v>35</v>
      </c>
      <c r="H1530" s="39" t="str">
        <f t="shared" si="278"/>
        <v>6105AK124-6241-CBOM-0001</v>
      </c>
      <c r="I1530" s="39" t="str">
        <f t="shared" si="272"/>
        <v>Q24050972-03-6241-C-BOM-0001</v>
      </c>
      <c r="J1530" s="162"/>
      <c r="K1530" s="33" t="str">
        <f>VLOOKUP(C1530,'PPE WBS Codes'!$E$3:$F$79,2,0)</f>
        <v>33/220 kV Solar PV Substation</v>
      </c>
      <c r="L1530" s="162" t="s">
        <v>1655</v>
      </c>
      <c r="M1530" s="162" t="s">
        <v>1654</v>
      </c>
      <c r="N1530" s="33" t="str">
        <f t="shared" si="279"/>
        <v>33/220 kV Solar PV Substation - PV Siemens Switchyard - Bulk Earthworks Bill of Material</v>
      </c>
      <c r="O1530" s="175">
        <v>46128</v>
      </c>
      <c r="P1530" s="175"/>
      <c r="Q1530" s="33" t="str">
        <f>IFERROR(VLOOKUP(PPE_PH1_CDDL[[#This Row],[RDMC Document Number]],[3]Docs!$B:$F,4,0),"No Placeholder Yet")</f>
        <v>IFR - Issued for Review</v>
      </c>
      <c r="R1530" s="33" t="str">
        <f>IFERROR(VLOOKUP(PPE_PH1_CDDL[[#This Row],[RDMC Document Number]],[3]Docs!$B:$F,5,0),"No Placeholder Yet")</f>
        <v>Reviewed</v>
      </c>
      <c r="S1530" s="137">
        <f t="shared" si="280"/>
        <v>0.33329999999999999</v>
      </c>
      <c r="T1530" s="162" t="s">
        <v>1173</v>
      </c>
      <c r="U1530" s="162"/>
      <c r="V1530" s="128"/>
      <c r="W1530" s="162" t="s">
        <v>1655</v>
      </c>
      <c r="X1530" s="162" t="s">
        <v>55</v>
      </c>
      <c r="Y1530" s="162"/>
      <c r="Z1530" s="162"/>
      <c r="AA1530" s="39"/>
      <c r="AB1530" s="152" t="s">
        <v>3165</v>
      </c>
    </row>
    <row r="1531" spans="1:28" ht="21.75" customHeight="1" x14ac:dyDescent="0.25">
      <c r="A1531" s="162" t="s">
        <v>30</v>
      </c>
      <c r="B1531" s="162" t="s">
        <v>31</v>
      </c>
      <c r="C1531" s="162">
        <v>6286</v>
      </c>
      <c r="D1531" s="162" t="s">
        <v>1169</v>
      </c>
      <c r="E1531" s="162" t="s">
        <v>1170</v>
      </c>
      <c r="F1531" s="174" t="s">
        <v>34</v>
      </c>
      <c r="G1531" s="162" t="s">
        <v>35</v>
      </c>
      <c r="H1531" s="39" t="str">
        <f t="shared" si="278"/>
        <v>6105AK124-6286-CSPC-0001</v>
      </c>
      <c r="I1531" s="39" t="str">
        <f t="shared" si="272"/>
        <v>Q24050972-03-6286-C-SPC-0001</v>
      </c>
      <c r="J1531" s="162"/>
      <c r="K1531" s="33" t="str">
        <f>VLOOKUP(C1531,'PPE WBS Codes'!$E$3:$F$79,2,0)</f>
        <v>Primary Crushing</v>
      </c>
      <c r="L1531" s="162" t="s">
        <v>1656</v>
      </c>
      <c r="M1531" s="162" t="s">
        <v>1653</v>
      </c>
      <c r="N1531" s="33" t="str">
        <f t="shared" si="279"/>
        <v>Primary Crushing - 33/220 kV Switchyard - Bulk Earthworks Specification</v>
      </c>
      <c r="O1531" s="177">
        <v>46128</v>
      </c>
      <c r="P1531" s="175"/>
      <c r="Q1531" s="33" t="str">
        <f>IFERROR(VLOOKUP(PPE_PH1_CDDL[[#This Row],[RDMC Document Number]],[3]Docs!$B:$F,4,0),"No Placeholder Yet")</f>
        <v>IFR - Issued for Review</v>
      </c>
      <c r="R1531" s="33" t="str">
        <f>IFERROR(VLOOKUP(PPE_PH1_CDDL[[#This Row],[RDMC Document Number]],[3]Docs!$B:$F,5,0),"No Placeholder Yet")</f>
        <v>Reviewed</v>
      </c>
      <c r="S1531" s="137">
        <f t="shared" si="280"/>
        <v>0.33329999999999999</v>
      </c>
      <c r="T1531" s="162" t="s">
        <v>1173</v>
      </c>
      <c r="U1531" s="162"/>
      <c r="V1531" s="178"/>
      <c r="W1531" s="162" t="s">
        <v>1656</v>
      </c>
      <c r="X1531" s="162" t="s">
        <v>1172</v>
      </c>
      <c r="Y1531" s="162"/>
      <c r="Z1531" s="162"/>
      <c r="AA1531" s="39"/>
      <c r="AB1531" s="152" t="s">
        <v>3165</v>
      </c>
    </row>
    <row r="1532" spans="1:28" ht="21.75" customHeight="1" x14ac:dyDescent="0.25">
      <c r="A1532" s="39" t="s">
        <v>30</v>
      </c>
      <c r="B1532" s="39" t="s">
        <v>31</v>
      </c>
      <c r="C1532" s="39">
        <v>6286</v>
      </c>
      <c r="D1532" s="162" t="s">
        <v>1169</v>
      </c>
      <c r="E1532" s="162" t="s">
        <v>53</v>
      </c>
      <c r="F1532" s="174" t="s">
        <v>46</v>
      </c>
      <c r="G1532" s="162" t="s">
        <v>35</v>
      </c>
      <c r="H1532" s="39" t="str">
        <f t="shared" si="278"/>
        <v>6105AK124-6286-CBOM-0002</v>
      </c>
      <c r="I1532" s="39" t="str">
        <f>"Q24050972"&amp;"-"&amp;"02"&amp;"-"&amp;C1532&amp;"-"&amp;D1532&amp;"-"&amp;E1532&amp;"-"&amp;F1532</f>
        <v>Q24050972-02-6286-C-BOM-0002</v>
      </c>
      <c r="J1532" s="162"/>
      <c r="K1532" s="33" t="str">
        <f>VLOOKUP(C1532,'PPE WBS Codes'!$E$3:$F$79,2,0)</f>
        <v>Primary Crushing</v>
      </c>
      <c r="L1532" s="162" t="s">
        <v>1656</v>
      </c>
      <c r="M1532" s="162" t="s">
        <v>1654</v>
      </c>
      <c r="N1532" s="33" t="str">
        <f t="shared" si="279"/>
        <v>Primary Crushing - 33/220 kV Switchyard - Bulk Earthworks Bill of Material</v>
      </c>
      <c r="O1532" s="177">
        <v>46128</v>
      </c>
      <c r="P1532" s="175"/>
      <c r="Q1532" s="33" t="str">
        <f>IFERROR(VLOOKUP(PPE_PH1_CDDL[[#This Row],[RDMC Document Number]],[3]Docs!$B:$F,4,0),"No Placeholder Yet")</f>
        <v>IFR - Issued for Review</v>
      </c>
      <c r="R1532" s="33" t="str">
        <f>IFERROR(VLOOKUP(PPE_PH1_CDDL[[#This Row],[RDMC Document Number]],[3]Docs!$B:$F,5,0),"No Placeholder Yet")</f>
        <v>Reviewed</v>
      </c>
      <c r="S1532" s="137">
        <f t="shared" si="280"/>
        <v>0.33329999999999999</v>
      </c>
      <c r="T1532" s="162" t="s">
        <v>1173</v>
      </c>
      <c r="U1532" s="162"/>
      <c r="V1532" s="178"/>
      <c r="W1532" s="162" t="s">
        <v>1656</v>
      </c>
      <c r="X1532" s="162" t="s">
        <v>55</v>
      </c>
      <c r="Y1532" s="162"/>
      <c r="Z1532" s="162"/>
      <c r="AA1532" s="39"/>
      <c r="AB1532" s="152" t="s">
        <v>3165</v>
      </c>
    </row>
    <row r="1533" spans="1:28" ht="21.75" customHeight="1" x14ac:dyDescent="0.25">
      <c r="A1533" s="37" t="s">
        <v>30</v>
      </c>
      <c r="B1533" s="37" t="s">
        <v>31</v>
      </c>
      <c r="C1533" s="39">
        <v>6251</v>
      </c>
      <c r="D1533" s="39" t="s">
        <v>1169</v>
      </c>
      <c r="E1533" s="39" t="s">
        <v>397</v>
      </c>
      <c r="F1533" s="128" t="s">
        <v>34</v>
      </c>
      <c r="G1533" s="39" t="s">
        <v>35</v>
      </c>
      <c r="H1533" s="39" t="str">
        <f t="shared" si="278"/>
        <v>6105AK124-6251-CPLN-0001</v>
      </c>
      <c r="I1533" s="39" t="str">
        <f t="shared" ref="I1533:I1564" si="281">"Q24050972"&amp;"-"&amp;"03"&amp;"-"&amp;C1533&amp;"-"&amp;D1533&amp;"-"&amp;E1533&amp;"-"&amp;F1533</f>
        <v>Q24050972-03-6251-C-PLN-0001</v>
      </c>
      <c r="J1533" s="39"/>
      <c r="K1533" s="33" t="str">
        <f>VLOOKUP(C1533,'PPE WBS Codes'!$E$3:$F$79,2,0)</f>
        <v>Load Bank</v>
      </c>
      <c r="L1533" s="39" t="s">
        <v>1587</v>
      </c>
      <c r="M1533" s="39" t="s">
        <v>1530</v>
      </c>
      <c r="N1533" s="33" t="str">
        <f t="shared" si="279"/>
        <v>Load Bank - 36 MVA Power Station Mobile Load Bank Concrete Pad - Civil Works Execution Plan</v>
      </c>
      <c r="O1533" s="134"/>
      <c r="P1533" s="134"/>
      <c r="Q1533" s="33" t="str">
        <f>IFERROR(VLOOKUP(PPE_PH1_CDDL[[#This Row],[RDMC Document Number]],[3]Docs!$B:$F,4,0),"No Placeholder Yet")</f>
        <v>RES - Reserved Placeholder</v>
      </c>
      <c r="R1533" s="33" t="str">
        <f>IFERROR(VLOOKUP(PPE_PH1_CDDL[[#This Row],[RDMC Document Number]],[3]Docs!$B:$F,5,0),"No Placeholder Yet")</f>
        <v>Pending</v>
      </c>
      <c r="S1533" s="137">
        <f t="shared" ref="S1533:S1545" si="282">IF(AND(O1533&lt;&gt;"",P1533&lt;&gt;"",R1533="Approved"),100%,
 IF(AND(O1533&lt;&gt;"",P1533&lt;&gt;""),66.67%,
 IF(O1533&lt;&gt;"",33.33%,
 0)))</f>
        <v>0</v>
      </c>
      <c r="T1533" s="162" t="s">
        <v>1119</v>
      </c>
      <c r="U1533" s="39"/>
      <c r="V1533" s="178"/>
      <c r="W1533" s="39" t="s">
        <v>1588</v>
      </c>
      <c r="X1533" s="39" t="s">
        <v>1657</v>
      </c>
      <c r="Y1533" s="39"/>
      <c r="Z1533" s="39"/>
      <c r="AA1533" s="39"/>
      <c r="AB1533" s="152" t="s">
        <v>3165</v>
      </c>
    </row>
    <row r="1534" spans="1:28" ht="21.75" customHeight="1" x14ac:dyDescent="0.25">
      <c r="A1534" s="37" t="s">
        <v>30</v>
      </c>
      <c r="B1534" s="37" t="s">
        <v>31</v>
      </c>
      <c r="C1534" s="39">
        <v>6251</v>
      </c>
      <c r="D1534" s="39" t="s">
        <v>1169</v>
      </c>
      <c r="E1534" s="39" t="s">
        <v>397</v>
      </c>
      <c r="F1534" s="128" t="s">
        <v>46</v>
      </c>
      <c r="G1534" s="39" t="s">
        <v>35</v>
      </c>
      <c r="H1534" s="39" t="str">
        <f t="shared" si="278"/>
        <v>6105AK124-6251-CPLN-0002</v>
      </c>
      <c r="I1534" s="39" t="str">
        <f t="shared" si="281"/>
        <v>Q24050972-03-6251-C-PLN-0002</v>
      </c>
      <c r="J1534" s="39"/>
      <c r="K1534" s="33" t="str">
        <f>VLOOKUP(C1534,'PPE WBS Codes'!$E$3:$F$79,2,0)</f>
        <v>Load Bank</v>
      </c>
      <c r="L1534" s="39" t="s">
        <v>1606</v>
      </c>
      <c r="M1534" s="39" t="s">
        <v>1530</v>
      </c>
      <c r="N1534" s="33" t="str">
        <f t="shared" si="279"/>
        <v>Load Bank - 36 MVA Power Station Mobile Load Bank Connection Cables - Civil Works Execution Plan</v>
      </c>
      <c r="O1534" s="134"/>
      <c r="P1534" s="134"/>
      <c r="Q1534" s="33" t="str">
        <f>IFERROR(VLOOKUP(PPE_PH1_CDDL[[#This Row],[RDMC Document Number]],[3]Docs!$B:$F,4,0),"No Placeholder Yet")</f>
        <v>RES - Reserved Placeholder</v>
      </c>
      <c r="R1534" s="33" t="str">
        <f>IFERROR(VLOOKUP(PPE_PH1_CDDL[[#This Row],[RDMC Document Number]],[3]Docs!$B:$F,5,0),"No Placeholder Yet")</f>
        <v>Pending</v>
      </c>
      <c r="S1534" s="137">
        <f t="shared" si="282"/>
        <v>0</v>
      </c>
      <c r="T1534" s="162" t="s">
        <v>1119</v>
      </c>
      <c r="U1534" s="39"/>
      <c r="V1534" s="178"/>
      <c r="W1534" s="39" t="s">
        <v>1588</v>
      </c>
      <c r="X1534" s="39" t="s">
        <v>1658</v>
      </c>
      <c r="Y1534" s="39"/>
      <c r="Z1534" s="39"/>
      <c r="AA1534" s="39"/>
      <c r="AB1534" s="152" t="s">
        <v>3165</v>
      </c>
    </row>
    <row r="1535" spans="1:28" ht="21.75" customHeight="1" x14ac:dyDescent="0.25">
      <c r="A1535" s="37" t="s">
        <v>30</v>
      </c>
      <c r="B1535" s="37" t="s">
        <v>31</v>
      </c>
      <c r="C1535" s="39">
        <v>6251</v>
      </c>
      <c r="D1535" s="39" t="s">
        <v>1169</v>
      </c>
      <c r="E1535" s="39" t="s">
        <v>397</v>
      </c>
      <c r="F1535" s="128" t="s">
        <v>48</v>
      </c>
      <c r="G1535" s="39" t="s">
        <v>35</v>
      </c>
      <c r="H1535" s="39" t="str">
        <f t="shared" si="278"/>
        <v>6105AK124-6251-CPLN-0003</v>
      </c>
      <c r="I1535" s="39" t="str">
        <f t="shared" si="281"/>
        <v>Q24050972-03-6251-C-PLN-0003</v>
      </c>
      <c r="J1535" s="39"/>
      <c r="K1535" s="33" t="str">
        <f>VLOOKUP(C1535,'PPE WBS Codes'!$E$3:$F$79,2,0)</f>
        <v>Load Bank</v>
      </c>
      <c r="L1535" s="39" t="s">
        <v>1592</v>
      </c>
      <c r="M1535" s="39" t="s">
        <v>1530</v>
      </c>
      <c r="N1535" s="33" t="str">
        <f t="shared" si="279"/>
        <v>Load Bank - Platform and Foundations for Wartsila Load Bank - Civil Works Execution Plan</v>
      </c>
      <c r="O1535" s="134"/>
      <c r="P1535" s="134"/>
      <c r="Q1535" s="33" t="str">
        <f>IFERROR(VLOOKUP(PPE_PH1_CDDL[[#This Row],[RDMC Document Number]],[3]Docs!$B:$F,4,0),"No Placeholder Yet")</f>
        <v>RES - Reserved Placeholder</v>
      </c>
      <c r="R1535" s="33" t="str">
        <f>IFERROR(VLOOKUP(PPE_PH1_CDDL[[#This Row],[RDMC Document Number]],[3]Docs!$B:$F,5,0),"No Placeholder Yet")</f>
        <v>Pending</v>
      </c>
      <c r="S1535" s="137">
        <f t="shared" si="282"/>
        <v>0</v>
      </c>
      <c r="T1535" s="162" t="s">
        <v>1119</v>
      </c>
      <c r="U1535" s="39"/>
      <c r="V1535" s="178"/>
      <c r="W1535" s="39" t="s">
        <v>1593</v>
      </c>
      <c r="X1535" s="39" t="s">
        <v>1580</v>
      </c>
      <c r="Y1535" s="39"/>
      <c r="Z1535" s="39"/>
      <c r="AA1535" s="39"/>
      <c r="AB1535" s="152" t="s">
        <v>3165</v>
      </c>
    </row>
    <row r="1536" spans="1:28" ht="21.75" customHeight="1" x14ac:dyDescent="0.25">
      <c r="A1536" s="37" t="s">
        <v>30</v>
      </c>
      <c r="B1536" s="37" t="s">
        <v>31</v>
      </c>
      <c r="C1536" s="39">
        <v>6251</v>
      </c>
      <c r="D1536" s="39" t="s">
        <v>1169</v>
      </c>
      <c r="E1536" s="39" t="s">
        <v>397</v>
      </c>
      <c r="F1536" s="128" t="s">
        <v>50</v>
      </c>
      <c r="G1536" s="39" t="s">
        <v>35</v>
      </c>
      <c r="H1536" s="39" t="str">
        <f t="shared" si="278"/>
        <v>6105AK124-6251-CPLN-0004</v>
      </c>
      <c r="I1536" s="39" t="str">
        <f t="shared" si="281"/>
        <v>Q24050972-03-6251-C-PLN-0004</v>
      </c>
      <c r="J1536" s="39"/>
      <c r="K1536" s="33" t="str">
        <f>VLOOKUP(C1536,'PPE WBS Codes'!$E$3:$F$79,2,0)</f>
        <v>Load Bank</v>
      </c>
      <c r="L1536" s="39" t="s">
        <v>1596</v>
      </c>
      <c r="M1536" s="39" t="s">
        <v>1530</v>
      </c>
      <c r="N1536" s="33" t="str">
        <f t="shared" si="279"/>
        <v>Load Bank - Small Power and Lighting for Wartsila Load Bank - Civil Works Execution Plan</v>
      </c>
      <c r="O1536" s="134"/>
      <c r="P1536" s="134"/>
      <c r="Q1536" s="33" t="str">
        <f>IFERROR(VLOOKUP(PPE_PH1_CDDL[[#This Row],[RDMC Document Number]],[3]Docs!$B:$F,4,0),"No Placeholder Yet")</f>
        <v>RES - Reserved Placeholder</v>
      </c>
      <c r="R1536" s="33" t="str">
        <f>IFERROR(VLOOKUP(PPE_PH1_CDDL[[#This Row],[RDMC Document Number]],[3]Docs!$B:$F,5,0),"No Placeholder Yet")</f>
        <v>Pending</v>
      </c>
      <c r="S1536" s="137">
        <f t="shared" si="282"/>
        <v>0</v>
      </c>
      <c r="T1536" s="162" t="s">
        <v>1119</v>
      </c>
      <c r="U1536" s="39"/>
      <c r="V1536" s="178"/>
      <c r="W1536" s="39" t="s">
        <v>1597</v>
      </c>
      <c r="X1536" s="39" t="s">
        <v>1580</v>
      </c>
      <c r="Y1536" s="39"/>
      <c r="Z1536" s="39"/>
      <c r="AA1536" s="39"/>
      <c r="AB1536" s="152" t="s">
        <v>3165</v>
      </c>
    </row>
    <row r="1537" spans="1:28" ht="21.75" customHeight="1" x14ac:dyDescent="0.25">
      <c r="A1537" s="37" t="s">
        <v>30</v>
      </c>
      <c r="B1537" s="37" t="s">
        <v>31</v>
      </c>
      <c r="C1537" s="39">
        <v>6251</v>
      </c>
      <c r="D1537" s="39" t="s">
        <v>1169</v>
      </c>
      <c r="E1537" s="39" t="s">
        <v>397</v>
      </c>
      <c r="F1537" s="128" t="s">
        <v>101</v>
      </c>
      <c r="G1537" s="39" t="s">
        <v>35</v>
      </c>
      <c r="H1537" s="39" t="str">
        <f t="shared" si="278"/>
        <v>6105AK124-6251-CPLN-0005</v>
      </c>
      <c r="I1537" s="39" t="str">
        <f t="shared" si="281"/>
        <v>Q24050972-03-6251-C-PLN-0005</v>
      </c>
      <c r="J1537" s="39"/>
      <c r="K1537" s="33" t="str">
        <f>VLOOKUP(C1537,'PPE WBS Codes'!$E$3:$F$79,2,0)</f>
        <v>Load Bank</v>
      </c>
      <c r="L1537" s="39" t="s">
        <v>1624</v>
      </c>
      <c r="M1537" s="39" t="s">
        <v>1530</v>
      </c>
      <c r="N1537" s="33" t="str">
        <f t="shared" si="279"/>
        <v>Load Bank - MV Cabling and Termination for Wartsila Load Bank - Civil Works Execution Plan</v>
      </c>
      <c r="O1537" s="134"/>
      <c r="P1537" s="134"/>
      <c r="Q1537" s="33" t="str">
        <f>IFERROR(VLOOKUP(PPE_PH1_CDDL[[#This Row],[RDMC Document Number]],[3]Docs!$B:$F,4,0),"No Placeholder Yet")</f>
        <v>RES - Reserved Placeholder</v>
      </c>
      <c r="R1537" s="33" t="str">
        <f>IFERROR(VLOOKUP(PPE_PH1_CDDL[[#This Row],[RDMC Document Number]],[3]Docs!$B:$F,5,0),"No Placeholder Yet")</f>
        <v>Pending</v>
      </c>
      <c r="S1537" s="137">
        <f t="shared" si="282"/>
        <v>0</v>
      </c>
      <c r="T1537" s="162" t="s">
        <v>1119</v>
      </c>
      <c r="U1537" s="39"/>
      <c r="V1537" s="178"/>
      <c r="W1537" s="39" t="s">
        <v>1643</v>
      </c>
      <c r="X1537" s="39" t="s">
        <v>1580</v>
      </c>
      <c r="Y1537" s="39"/>
      <c r="Z1537" s="39"/>
      <c r="AA1537" s="39"/>
      <c r="AB1537" s="152" t="s">
        <v>3165</v>
      </c>
    </row>
    <row r="1538" spans="1:28" ht="21.75" customHeight="1" x14ac:dyDescent="0.25">
      <c r="A1538" s="37" t="s">
        <v>30</v>
      </c>
      <c r="B1538" s="37" t="s">
        <v>31</v>
      </c>
      <c r="C1538" s="39">
        <v>6251</v>
      </c>
      <c r="D1538" s="39" t="s">
        <v>1169</v>
      </c>
      <c r="E1538" s="39" t="s">
        <v>397</v>
      </c>
      <c r="F1538" s="128" t="s">
        <v>161</v>
      </c>
      <c r="G1538" s="39" t="s">
        <v>35</v>
      </c>
      <c r="H1538" s="39" t="str">
        <f t="shared" si="278"/>
        <v>6105AK124-6251-CPLN-0006</v>
      </c>
      <c r="I1538" s="39" t="str">
        <f t="shared" si="281"/>
        <v>Q24050972-03-6251-C-PLN-0006</v>
      </c>
      <c r="J1538" s="39"/>
      <c r="K1538" s="33" t="str">
        <f>VLOOKUP(C1538,'PPE WBS Codes'!$E$3:$F$79,2,0)</f>
        <v>Load Bank</v>
      </c>
      <c r="L1538" s="39" t="s">
        <v>1626</v>
      </c>
      <c r="M1538" s="39" t="s">
        <v>1530</v>
      </c>
      <c r="N1538" s="33" t="str">
        <f t="shared" si="279"/>
        <v>Load Bank - LV, Control and Signal Cables for Wartsila Load Bank - Civil Works Execution Plan</v>
      </c>
      <c r="O1538" s="134"/>
      <c r="P1538" s="134"/>
      <c r="Q1538" s="33" t="str">
        <f>IFERROR(VLOOKUP(PPE_PH1_CDDL[[#This Row],[RDMC Document Number]],[3]Docs!$B:$F,4,0),"No Placeholder Yet")</f>
        <v>RES - Reserved Placeholder</v>
      </c>
      <c r="R1538" s="33" t="str">
        <f>IFERROR(VLOOKUP(PPE_PH1_CDDL[[#This Row],[RDMC Document Number]],[3]Docs!$B:$F,5,0),"No Placeholder Yet")</f>
        <v>Pending</v>
      </c>
      <c r="S1538" s="137">
        <f t="shared" si="282"/>
        <v>0</v>
      </c>
      <c r="T1538" s="162" t="s">
        <v>1119</v>
      </c>
      <c r="U1538" s="39"/>
      <c r="V1538" s="178"/>
      <c r="W1538" s="39" t="s">
        <v>1627</v>
      </c>
      <c r="X1538" s="39" t="s">
        <v>1580</v>
      </c>
      <c r="Y1538" s="39"/>
      <c r="Z1538" s="39"/>
      <c r="AA1538" s="39"/>
      <c r="AB1538" s="152" t="s">
        <v>3165</v>
      </c>
    </row>
    <row r="1539" spans="1:28" ht="21.75" customHeight="1" x14ac:dyDescent="0.25">
      <c r="A1539" s="37" t="s">
        <v>30</v>
      </c>
      <c r="B1539" s="37" t="s">
        <v>31</v>
      </c>
      <c r="C1539" s="39">
        <v>6251</v>
      </c>
      <c r="D1539" s="39" t="s">
        <v>1169</v>
      </c>
      <c r="E1539" s="39" t="s">
        <v>397</v>
      </c>
      <c r="F1539" s="128" t="s">
        <v>170</v>
      </c>
      <c r="G1539" s="39" t="s">
        <v>35</v>
      </c>
      <c r="H1539" s="39" t="str">
        <f t="shared" si="278"/>
        <v>6105AK124-6251-CPLN-0007</v>
      </c>
      <c r="I1539" s="39" t="str">
        <f t="shared" si="281"/>
        <v>Q24050972-03-6251-C-PLN-0007</v>
      </c>
      <c r="J1539" s="39"/>
      <c r="K1539" s="33" t="str">
        <f>VLOOKUP(C1539,'PPE WBS Codes'!$E$3:$F$79,2,0)</f>
        <v>Load Bank</v>
      </c>
      <c r="L1539" s="39" t="s">
        <v>1628</v>
      </c>
      <c r="M1539" s="39" t="s">
        <v>1530</v>
      </c>
      <c r="N1539" s="33" t="str">
        <f t="shared" si="279"/>
        <v>Load Bank - Cable Trench and Tunnels for Wartsila Load Bank - Civil Works Execution Plan</v>
      </c>
      <c r="O1539" s="134"/>
      <c r="P1539" s="134"/>
      <c r="Q1539" s="33" t="str">
        <f>IFERROR(VLOOKUP(PPE_PH1_CDDL[[#This Row],[RDMC Document Number]],[3]Docs!$B:$F,4,0),"No Placeholder Yet")</f>
        <v>RES - Reserved Placeholder</v>
      </c>
      <c r="R1539" s="33" t="str">
        <f>IFERROR(VLOOKUP(PPE_PH1_CDDL[[#This Row],[RDMC Document Number]],[3]Docs!$B:$F,5,0),"No Placeholder Yet")</f>
        <v>Pending</v>
      </c>
      <c r="S1539" s="137">
        <f t="shared" si="282"/>
        <v>0</v>
      </c>
      <c r="T1539" s="162" t="s">
        <v>1119</v>
      </c>
      <c r="U1539" s="39"/>
      <c r="V1539" s="178"/>
      <c r="W1539" s="39" t="s">
        <v>1629</v>
      </c>
      <c r="X1539" s="39" t="s">
        <v>1594</v>
      </c>
      <c r="Y1539" s="39"/>
      <c r="Z1539" s="39"/>
      <c r="AA1539" s="39"/>
      <c r="AB1539" s="152" t="s">
        <v>3165</v>
      </c>
    </row>
    <row r="1540" spans="1:28" ht="21.75" customHeight="1" x14ac:dyDescent="0.25">
      <c r="A1540" s="37" t="s">
        <v>30</v>
      </c>
      <c r="B1540" s="37" t="s">
        <v>31</v>
      </c>
      <c r="C1540" s="39">
        <v>6251</v>
      </c>
      <c r="D1540" s="39" t="s">
        <v>1169</v>
      </c>
      <c r="E1540" s="39" t="s">
        <v>397</v>
      </c>
      <c r="F1540" s="128" t="s">
        <v>108</v>
      </c>
      <c r="G1540" s="39" t="s">
        <v>35</v>
      </c>
      <c r="H1540" s="39" t="str">
        <f t="shared" si="278"/>
        <v>6105AK124-6251-CPLN-0008</v>
      </c>
      <c r="I1540" s="39" t="str">
        <f t="shared" si="281"/>
        <v>Q24050972-03-6251-C-PLN-0008</v>
      </c>
      <c r="J1540" s="39"/>
      <c r="K1540" s="33" t="str">
        <f>VLOOKUP(C1540,'PPE WBS Codes'!$E$3:$F$79,2,0)</f>
        <v>Load Bank</v>
      </c>
      <c r="L1540" s="39" t="s">
        <v>1632</v>
      </c>
      <c r="M1540" s="39" t="s">
        <v>1530</v>
      </c>
      <c r="N1540" s="33" t="str">
        <f t="shared" si="279"/>
        <v>Load Bank - Earthing System for Wartsila Load Bank - Civil Works Execution Plan</v>
      </c>
      <c r="O1540" s="134"/>
      <c r="P1540" s="134"/>
      <c r="Q1540" s="33" t="str">
        <f>IFERROR(VLOOKUP(PPE_PH1_CDDL[[#This Row],[RDMC Document Number]],[3]Docs!$B:$F,4,0),"No Placeholder Yet")</f>
        <v>RES - Reserved Placeholder</v>
      </c>
      <c r="R1540" s="33" t="str">
        <f>IFERROR(VLOOKUP(PPE_PH1_CDDL[[#This Row],[RDMC Document Number]],[3]Docs!$B:$F,5,0),"No Placeholder Yet")</f>
        <v>Pending</v>
      </c>
      <c r="S1540" s="137">
        <f t="shared" si="282"/>
        <v>0</v>
      </c>
      <c r="T1540" s="162" t="s">
        <v>1119</v>
      </c>
      <c r="U1540" s="39"/>
      <c r="V1540" s="178"/>
      <c r="W1540" s="39" t="s">
        <v>1649</v>
      </c>
      <c r="X1540" s="39" t="s">
        <v>1580</v>
      </c>
      <c r="Y1540" s="39"/>
      <c r="Z1540" s="39"/>
      <c r="AA1540" s="39"/>
      <c r="AB1540" s="152" t="s">
        <v>3165</v>
      </c>
    </row>
    <row r="1541" spans="1:28" ht="21.75" customHeight="1" x14ac:dyDescent="0.25">
      <c r="A1541" s="37" t="s">
        <v>30</v>
      </c>
      <c r="B1541" s="37" t="s">
        <v>31</v>
      </c>
      <c r="C1541" s="39">
        <v>6251</v>
      </c>
      <c r="D1541" s="39" t="s">
        <v>1169</v>
      </c>
      <c r="E1541" s="39" t="s">
        <v>397</v>
      </c>
      <c r="F1541" s="128" t="s">
        <v>173</v>
      </c>
      <c r="G1541" s="39" t="s">
        <v>35</v>
      </c>
      <c r="H1541" s="39" t="str">
        <f t="shared" si="278"/>
        <v>6105AK124-6251-CPLN-0009</v>
      </c>
      <c r="I1541" s="39" t="str">
        <f t="shared" si="281"/>
        <v>Q24050972-03-6251-C-PLN-0009</v>
      </c>
      <c r="J1541" s="39"/>
      <c r="K1541" s="33" t="str">
        <f>VLOOKUP(C1541,'PPE WBS Codes'!$E$3:$F$79,2,0)</f>
        <v>Load Bank</v>
      </c>
      <c r="L1541" s="39" t="s">
        <v>1600</v>
      </c>
      <c r="M1541" s="39" t="s">
        <v>1530</v>
      </c>
      <c r="N1541" s="33" t="str">
        <f t="shared" si="279"/>
        <v>Load Bank - Pad Platform and Foundations for Emergency Gen Load Bank - Civil Works Execution Plan</v>
      </c>
      <c r="O1541" s="134"/>
      <c r="P1541" s="134"/>
      <c r="Q1541" s="33" t="str">
        <f>IFERROR(VLOOKUP(PPE_PH1_CDDL[[#This Row],[RDMC Document Number]],[3]Docs!$B:$F,4,0),"No Placeholder Yet")</f>
        <v>RES - Reserved Placeholder</v>
      </c>
      <c r="R1541" s="33" t="str">
        <f>IFERROR(VLOOKUP(PPE_PH1_CDDL[[#This Row],[RDMC Document Number]],[3]Docs!$B:$F,5,0),"No Placeholder Yet")</f>
        <v>Pending</v>
      </c>
      <c r="S1541" s="137">
        <f t="shared" si="282"/>
        <v>0</v>
      </c>
      <c r="T1541" s="162" t="s">
        <v>1119</v>
      </c>
      <c r="U1541" s="39"/>
      <c r="V1541" s="178"/>
      <c r="W1541" s="39" t="s">
        <v>1601</v>
      </c>
      <c r="X1541" s="39" t="s">
        <v>1634</v>
      </c>
      <c r="Y1541" s="39"/>
      <c r="Z1541" s="39"/>
      <c r="AA1541" s="39"/>
      <c r="AB1541" s="152" t="s">
        <v>3165</v>
      </c>
    </row>
    <row r="1542" spans="1:28" ht="21.75" customHeight="1" x14ac:dyDescent="0.25">
      <c r="A1542" s="37" t="s">
        <v>30</v>
      </c>
      <c r="B1542" s="37" t="s">
        <v>31</v>
      </c>
      <c r="C1542" s="39">
        <v>6251</v>
      </c>
      <c r="D1542" s="39" t="s">
        <v>1169</v>
      </c>
      <c r="E1542" s="39" t="s">
        <v>397</v>
      </c>
      <c r="F1542" s="128" t="s">
        <v>184</v>
      </c>
      <c r="G1542" s="39" t="s">
        <v>35</v>
      </c>
      <c r="H1542" s="39" t="str">
        <f t="shared" si="278"/>
        <v>6105AK124-6251-CPLN-0010</v>
      </c>
      <c r="I1542" s="39" t="str">
        <f t="shared" si="281"/>
        <v>Q24050972-03-6251-C-PLN-0010</v>
      </c>
      <c r="J1542" s="39"/>
      <c r="K1542" s="33" t="str">
        <f>VLOOKUP(C1542,'PPE WBS Codes'!$E$3:$F$79,2,0)</f>
        <v>Load Bank</v>
      </c>
      <c r="L1542" s="39" t="s">
        <v>1604</v>
      </c>
      <c r="M1542" s="39" t="s">
        <v>1530</v>
      </c>
      <c r="N1542" s="33" t="str">
        <f t="shared" si="279"/>
        <v>Load Bank - Small Power and Lighting forEmergency Gen Load Bank - Civil Works Execution Plan</v>
      </c>
      <c r="O1542" s="134"/>
      <c r="P1542" s="134"/>
      <c r="Q1542" s="33" t="str">
        <f>IFERROR(VLOOKUP(PPE_PH1_CDDL[[#This Row],[RDMC Document Number]],[3]Docs!$B:$F,4,0),"No Placeholder Yet")</f>
        <v>RES - Reserved Placeholder</v>
      </c>
      <c r="R1542" s="33" t="str">
        <f>IFERROR(VLOOKUP(PPE_PH1_CDDL[[#This Row],[RDMC Document Number]],[3]Docs!$B:$F,5,0),"No Placeholder Yet")</f>
        <v>Pending</v>
      </c>
      <c r="S1542" s="137">
        <f t="shared" si="282"/>
        <v>0</v>
      </c>
      <c r="T1542" s="162" t="s">
        <v>1119</v>
      </c>
      <c r="U1542" s="39"/>
      <c r="V1542" s="178"/>
      <c r="W1542" s="39" t="s">
        <v>1597</v>
      </c>
      <c r="X1542" s="39" t="s">
        <v>1602</v>
      </c>
      <c r="Y1542" s="39"/>
      <c r="Z1542" s="39"/>
      <c r="AA1542" s="39"/>
      <c r="AB1542" s="152" t="s">
        <v>3165</v>
      </c>
    </row>
    <row r="1543" spans="1:28" ht="21.75" customHeight="1" x14ac:dyDescent="0.25">
      <c r="A1543" s="37" t="s">
        <v>30</v>
      </c>
      <c r="B1543" s="37" t="s">
        <v>31</v>
      </c>
      <c r="C1543" s="39">
        <v>6251</v>
      </c>
      <c r="D1543" s="39" t="s">
        <v>1169</v>
      </c>
      <c r="E1543" s="39" t="s">
        <v>397</v>
      </c>
      <c r="F1543" s="128" t="s">
        <v>187</v>
      </c>
      <c r="G1543" s="39" t="s">
        <v>35</v>
      </c>
      <c r="H1543" s="39" t="str">
        <f t="shared" si="278"/>
        <v>6105AK124-6251-CPLN-0011</v>
      </c>
      <c r="I1543" s="39" t="str">
        <f t="shared" si="281"/>
        <v>Q24050972-03-6251-C-PLN-0011</v>
      </c>
      <c r="J1543" s="39"/>
      <c r="K1543" s="33" t="str">
        <f>VLOOKUP(C1543,'PPE WBS Codes'!$E$3:$F$79,2,0)</f>
        <v>Load Bank</v>
      </c>
      <c r="L1543" s="39" t="s">
        <v>1642</v>
      </c>
      <c r="M1543" s="39" t="s">
        <v>1530</v>
      </c>
      <c r="N1543" s="33" t="str">
        <f t="shared" si="279"/>
        <v>Load Bank - MV Cabling and Termination for Emergency Gen Load Bank - Civil Works Execution Plan</v>
      </c>
      <c r="O1543" s="134"/>
      <c r="P1543" s="134"/>
      <c r="Q1543" s="33" t="str">
        <f>IFERROR(VLOOKUP(PPE_PH1_CDDL[[#This Row],[RDMC Document Number]],[3]Docs!$B:$F,4,0),"No Placeholder Yet")</f>
        <v>RES - Reserved Placeholder</v>
      </c>
      <c r="R1543" s="33" t="str">
        <f>IFERROR(VLOOKUP(PPE_PH1_CDDL[[#This Row],[RDMC Document Number]],[3]Docs!$B:$F,5,0),"No Placeholder Yet")</f>
        <v>Pending</v>
      </c>
      <c r="S1543" s="137">
        <f t="shared" si="282"/>
        <v>0</v>
      </c>
      <c r="T1543" s="162" t="s">
        <v>1119</v>
      </c>
      <c r="U1543" s="39"/>
      <c r="V1543" s="178"/>
      <c r="W1543" s="39" t="s">
        <v>1625</v>
      </c>
      <c r="X1543" s="39" t="s">
        <v>1634</v>
      </c>
      <c r="Y1543" s="39"/>
      <c r="Z1543" s="39"/>
      <c r="AA1543" s="39"/>
      <c r="AB1543" s="152" t="s">
        <v>3165</v>
      </c>
    </row>
    <row r="1544" spans="1:28" ht="21.75" customHeight="1" x14ac:dyDescent="0.25">
      <c r="A1544" s="37" t="s">
        <v>30</v>
      </c>
      <c r="B1544" s="37" t="s">
        <v>31</v>
      </c>
      <c r="C1544" s="39">
        <v>6251</v>
      </c>
      <c r="D1544" s="39" t="s">
        <v>1169</v>
      </c>
      <c r="E1544" s="39" t="s">
        <v>397</v>
      </c>
      <c r="F1544" s="128" t="s">
        <v>213</v>
      </c>
      <c r="G1544" s="39" t="s">
        <v>35</v>
      </c>
      <c r="H1544" s="39" t="str">
        <f t="shared" si="278"/>
        <v>6105AK124-6251-CPLN-0012</v>
      </c>
      <c r="I1544" s="39" t="str">
        <f t="shared" si="281"/>
        <v>Q24050972-03-6251-C-PLN-0012</v>
      </c>
      <c r="J1544" s="39"/>
      <c r="K1544" s="33" t="str">
        <f>VLOOKUP(C1544,'PPE WBS Codes'!$E$3:$F$79,2,0)</f>
        <v>Load Bank</v>
      </c>
      <c r="L1544" s="39" t="s">
        <v>1644</v>
      </c>
      <c r="M1544" s="39" t="s">
        <v>1530</v>
      </c>
      <c r="N1544" s="33" t="str">
        <f t="shared" si="279"/>
        <v>Load Bank - LV, Control and Signal Cables for Emergency Gen Load Bank - Civil Works Execution Plan</v>
      </c>
      <c r="O1544" s="134"/>
      <c r="P1544" s="134"/>
      <c r="Q1544" s="33" t="str">
        <f>IFERROR(VLOOKUP(PPE_PH1_CDDL[[#This Row],[RDMC Document Number]],[3]Docs!$B:$F,4,0),"No Placeholder Yet")</f>
        <v>RES - Reserved Placeholder</v>
      </c>
      <c r="R1544" s="33" t="str">
        <f>IFERROR(VLOOKUP(PPE_PH1_CDDL[[#This Row],[RDMC Document Number]],[3]Docs!$B:$F,5,0),"No Placeholder Yet")</f>
        <v>Pending</v>
      </c>
      <c r="S1544" s="137">
        <f t="shared" si="282"/>
        <v>0</v>
      </c>
      <c r="T1544" s="162" t="s">
        <v>1119</v>
      </c>
      <c r="U1544" s="39"/>
      <c r="V1544" s="178"/>
      <c r="W1544" s="39" t="s">
        <v>1627</v>
      </c>
      <c r="X1544" s="39" t="s">
        <v>1602</v>
      </c>
      <c r="Y1544" s="39"/>
      <c r="Z1544" s="39"/>
      <c r="AA1544" s="39"/>
      <c r="AB1544" s="152" t="s">
        <v>3165</v>
      </c>
    </row>
    <row r="1545" spans="1:28" ht="21.75" customHeight="1" x14ac:dyDescent="0.25">
      <c r="A1545" s="37" t="s">
        <v>30</v>
      </c>
      <c r="B1545" s="37" t="s">
        <v>31</v>
      </c>
      <c r="C1545" s="39">
        <v>6251</v>
      </c>
      <c r="D1545" s="39" t="s">
        <v>1169</v>
      </c>
      <c r="E1545" s="39" t="s">
        <v>397</v>
      </c>
      <c r="F1545" s="128" t="s">
        <v>215</v>
      </c>
      <c r="G1545" s="39" t="s">
        <v>35</v>
      </c>
      <c r="H1545" s="39" t="str">
        <f t="shared" si="278"/>
        <v>6105AK124-6251-CPLN-0013</v>
      </c>
      <c r="I1545" s="39" t="str">
        <f t="shared" si="281"/>
        <v>Q24050972-03-6251-C-PLN-0013</v>
      </c>
      <c r="J1545" s="39"/>
      <c r="K1545" s="33" t="str">
        <f>VLOOKUP(C1545,'PPE WBS Codes'!$E$3:$F$79,2,0)</f>
        <v>Load Bank</v>
      </c>
      <c r="L1545" s="39" t="s">
        <v>1646</v>
      </c>
      <c r="M1545" s="39" t="s">
        <v>1530</v>
      </c>
      <c r="N1545" s="33" t="str">
        <f t="shared" si="279"/>
        <v>Load Bank - Cable Trench and Tunnels for Emergency Gen Load Bank - Civil Works Execution Plan</v>
      </c>
      <c r="O1545" s="134"/>
      <c r="P1545" s="134"/>
      <c r="Q1545" s="33" t="str">
        <f>IFERROR(VLOOKUP(PPE_PH1_CDDL[[#This Row],[RDMC Document Number]],[3]Docs!$B:$F,4,0),"No Placeholder Yet")</f>
        <v>RES - Reserved Placeholder</v>
      </c>
      <c r="R1545" s="33" t="str">
        <f>IFERROR(VLOOKUP(PPE_PH1_CDDL[[#This Row],[RDMC Document Number]],[3]Docs!$B:$F,5,0),"No Placeholder Yet")</f>
        <v>Pending</v>
      </c>
      <c r="S1545" s="137">
        <f t="shared" si="282"/>
        <v>0</v>
      </c>
      <c r="T1545" s="162" t="s">
        <v>1119</v>
      </c>
      <c r="U1545" s="39"/>
      <c r="V1545" s="178"/>
      <c r="W1545" s="39" t="s">
        <v>1629</v>
      </c>
      <c r="X1545" s="39" t="s">
        <v>1634</v>
      </c>
      <c r="Y1545" s="39"/>
      <c r="Z1545" s="39"/>
      <c r="AA1545" s="39"/>
      <c r="AB1545" s="152" t="s">
        <v>3165</v>
      </c>
    </row>
    <row r="1546" spans="1:28" ht="21.75" customHeight="1" x14ac:dyDescent="0.25">
      <c r="A1546" s="37" t="s">
        <v>30</v>
      </c>
      <c r="B1546" s="37" t="s">
        <v>31</v>
      </c>
      <c r="C1546" s="39">
        <v>6251</v>
      </c>
      <c r="D1546" s="39" t="s">
        <v>1169</v>
      </c>
      <c r="E1546" s="39" t="s">
        <v>397</v>
      </c>
      <c r="F1546" s="174" t="s">
        <v>217</v>
      </c>
      <c r="G1546" s="162" t="s">
        <v>35</v>
      </c>
      <c r="H1546" s="39" t="str">
        <f t="shared" si="278"/>
        <v>6105AK124-6251-CPLN-0014</v>
      </c>
      <c r="I1546" s="39" t="str">
        <f t="shared" si="281"/>
        <v>Q24050972-03-6251-C-PLN-0014</v>
      </c>
      <c r="J1546" s="162"/>
      <c r="K1546" s="33" t="str">
        <f>VLOOKUP(C1546,'PPE WBS Codes'!$E$3:$F$79,2,0)</f>
        <v>Load Bank</v>
      </c>
      <c r="L1546" s="162" t="s">
        <v>1648</v>
      </c>
      <c r="M1546" s="162" t="s">
        <v>1530</v>
      </c>
      <c r="N1546" s="33" t="str">
        <f t="shared" ref="N1546:N1577" si="283">K1546&amp;" - "&amp;L1546&amp;" - "&amp;M1546</f>
        <v>Load Bank - Earthing System forEmergency Gen Load Bank - Civil Works Execution Plan</v>
      </c>
      <c r="O1546" s="175"/>
      <c r="P1546" s="175"/>
      <c r="Q1546" s="33" t="str">
        <f>IFERROR(VLOOKUP(PPE_PH1_CDDL[[#This Row],[RDMC Document Number]],[3]Docs!$B:$F,4,0),"No Placeholder Yet")</f>
        <v>RES - Reserved Placeholder</v>
      </c>
      <c r="R1546" s="33" t="str">
        <f>IFERROR(VLOOKUP(PPE_PH1_CDDL[[#This Row],[RDMC Document Number]],[3]Docs!$B:$F,5,0),"No Placeholder Yet")</f>
        <v>Pending</v>
      </c>
      <c r="S1546" s="137">
        <f t="shared" ref="S1546" si="284">IF(AND(O1546&lt;&gt;"",P1546&lt;&gt;"",R1546="Approved"),100%,
 IF(AND(O1546&lt;&gt;"",P1546&lt;&gt;""),66.67%,
 IF(O1546&lt;&gt;"",33.33%,
 0)))</f>
        <v>0</v>
      </c>
      <c r="T1546" s="162" t="s">
        <v>1119</v>
      </c>
      <c r="U1546" s="162"/>
      <c r="V1546" s="178"/>
      <c r="W1546" s="162" t="s">
        <v>1649</v>
      </c>
      <c r="X1546" s="39" t="s">
        <v>1634</v>
      </c>
      <c r="Y1546" s="162"/>
      <c r="Z1546" s="162"/>
      <c r="AA1546" s="39"/>
      <c r="AB1546" s="152" t="s">
        <v>3165</v>
      </c>
    </row>
    <row r="1547" spans="1:28" ht="21.75" customHeight="1" x14ac:dyDescent="0.25">
      <c r="A1547" s="37" t="s">
        <v>30</v>
      </c>
      <c r="B1547" s="37" t="s">
        <v>31</v>
      </c>
      <c r="C1547" s="39">
        <v>6251</v>
      </c>
      <c r="D1547" s="39" t="s">
        <v>1169</v>
      </c>
      <c r="E1547" s="39" t="s">
        <v>1330</v>
      </c>
      <c r="F1547" s="128" t="s">
        <v>34</v>
      </c>
      <c r="G1547" s="39" t="s">
        <v>35</v>
      </c>
      <c r="H1547" s="39" t="str">
        <f t="shared" si="278"/>
        <v>6105AK124-6251-CPPL-0001</v>
      </c>
      <c r="I1547" s="39" t="str">
        <f t="shared" si="281"/>
        <v>Q24050972-03-6251-C-PPL-0001</v>
      </c>
      <c r="J1547" s="39"/>
      <c r="K1547" s="33" t="str">
        <f>VLOOKUP(C1547,'PPE WBS Codes'!$E$3:$F$79,2,0)</f>
        <v>Load Bank</v>
      </c>
      <c r="L1547" s="39" t="s">
        <v>1606</v>
      </c>
      <c r="M1547" s="39" t="s">
        <v>1331</v>
      </c>
      <c r="N1547" s="33" t="str">
        <f t="shared" si="283"/>
        <v>Load Bank - 36 MVA Power Station Mobile Load Bank Connection Cables - Operational &amp; Maint Access Routes Design</v>
      </c>
      <c r="O1547" s="134"/>
      <c r="P1547" s="134"/>
      <c r="Q1547" s="33" t="str">
        <f>IFERROR(VLOOKUP(PPE_PH1_CDDL[[#This Row],[RDMC Document Number]],[3]Docs!$B:$F,4,0),"No Placeholder Yet")</f>
        <v>RES - Reserved Placeholder</v>
      </c>
      <c r="R1547" s="33" t="str">
        <f>IFERROR(VLOOKUP(PPE_PH1_CDDL[[#This Row],[RDMC Document Number]],[3]Docs!$B:$F,5,0),"No Placeholder Yet")</f>
        <v>Pending</v>
      </c>
      <c r="S1547" s="137">
        <f t="shared" ref="S1547:S1554" si="285">IF(AND(O1547&lt;&gt;"",P1547&lt;&gt;"",R1547="Approved"),100%,
 IF(AND(O1547&lt;&gt;"",P1547&lt;&gt;""),66.67%,
 IF(O1547&lt;&gt;"",33.33%,
 0)))</f>
        <v>0</v>
      </c>
      <c r="T1547" s="162" t="s">
        <v>1119</v>
      </c>
      <c r="U1547" s="39"/>
      <c r="V1547" s="178"/>
      <c r="W1547" s="39" t="s">
        <v>1588</v>
      </c>
      <c r="X1547" s="39" t="s">
        <v>1607</v>
      </c>
      <c r="Y1547" s="39"/>
      <c r="Z1547" s="39"/>
      <c r="AA1547" s="39"/>
      <c r="AB1547" s="152" t="s">
        <v>3165</v>
      </c>
    </row>
    <row r="1548" spans="1:28" ht="21.75" customHeight="1" x14ac:dyDescent="0.25">
      <c r="A1548" s="37" t="s">
        <v>30</v>
      </c>
      <c r="B1548" s="37" t="s">
        <v>31</v>
      </c>
      <c r="C1548" s="39">
        <v>6251</v>
      </c>
      <c r="D1548" s="39" t="s">
        <v>1169</v>
      </c>
      <c r="E1548" s="39" t="s">
        <v>1330</v>
      </c>
      <c r="F1548" s="128" t="s">
        <v>46</v>
      </c>
      <c r="G1548" s="39" t="s">
        <v>35</v>
      </c>
      <c r="H1548" s="39" t="str">
        <f t="shared" si="278"/>
        <v>6105AK124-6251-CPPL-0002</v>
      </c>
      <c r="I1548" s="39" t="str">
        <f t="shared" si="281"/>
        <v>Q24050972-03-6251-C-PPL-0002</v>
      </c>
      <c r="J1548" s="39"/>
      <c r="K1548" s="33" t="str">
        <f>VLOOKUP(C1548,'PPE WBS Codes'!$E$3:$F$79,2,0)</f>
        <v>Load Bank</v>
      </c>
      <c r="L1548" s="39" t="s">
        <v>1591</v>
      </c>
      <c r="M1548" s="39" t="s">
        <v>1331</v>
      </c>
      <c r="N1548" s="33" t="str">
        <f t="shared" si="283"/>
        <v>Load Bank - 36 MVA Power Station Mobile Load Bank Cable Racks - Operational &amp; Maint Access Routes Design</v>
      </c>
      <c r="O1548" s="134"/>
      <c r="P1548" s="134"/>
      <c r="Q1548" s="33" t="str">
        <f>IFERROR(VLOOKUP(PPE_PH1_CDDL[[#This Row],[RDMC Document Number]],[3]Docs!$B:$F,4,0),"No Placeholder Yet")</f>
        <v>RES - Reserved Placeholder</v>
      </c>
      <c r="R1548" s="33" t="str">
        <f>IFERROR(VLOOKUP(PPE_PH1_CDDL[[#This Row],[RDMC Document Number]],[3]Docs!$B:$F,5,0),"No Placeholder Yet")</f>
        <v>Pending</v>
      </c>
      <c r="S1548" s="137">
        <f t="shared" si="285"/>
        <v>0</v>
      </c>
      <c r="T1548" s="162" t="s">
        <v>1119</v>
      </c>
      <c r="U1548" s="39"/>
      <c r="V1548" s="178"/>
      <c r="W1548" s="39" t="s">
        <v>1588</v>
      </c>
      <c r="X1548" s="39" t="s">
        <v>1659</v>
      </c>
      <c r="Y1548" s="39"/>
      <c r="Z1548" s="39"/>
      <c r="AA1548" s="39"/>
      <c r="AB1548" s="152" t="s">
        <v>3165</v>
      </c>
    </row>
    <row r="1549" spans="1:28" ht="21.75" customHeight="1" x14ac:dyDescent="0.25">
      <c r="A1549" s="37" t="s">
        <v>30</v>
      </c>
      <c r="B1549" s="37" t="s">
        <v>31</v>
      </c>
      <c r="C1549" s="39">
        <v>6251</v>
      </c>
      <c r="D1549" s="39" t="s">
        <v>1169</v>
      </c>
      <c r="E1549" s="39" t="s">
        <v>1330</v>
      </c>
      <c r="F1549" s="128" t="s">
        <v>48</v>
      </c>
      <c r="G1549" s="39" t="s">
        <v>35</v>
      </c>
      <c r="H1549" s="39" t="str">
        <f t="shared" si="278"/>
        <v>6105AK124-6251-CPPL-0003</v>
      </c>
      <c r="I1549" s="39" t="str">
        <f t="shared" si="281"/>
        <v>Q24050972-03-6251-C-PPL-0003</v>
      </c>
      <c r="J1549" s="39"/>
      <c r="K1549" s="33" t="str">
        <f>VLOOKUP(C1549,'PPE WBS Codes'!$E$3:$F$79,2,0)</f>
        <v>Load Bank</v>
      </c>
      <c r="L1549" s="39" t="s">
        <v>1616</v>
      </c>
      <c r="M1549" s="39" t="s">
        <v>1331</v>
      </c>
      <c r="N1549" s="33" t="str">
        <f t="shared" si="283"/>
        <v>Load Bank - Terrace Roads and Access-ways for Wartsila Load Bank - Operational &amp; Maint Access Routes Design</v>
      </c>
      <c r="O1549" s="134"/>
      <c r="P1549" s="134"/>
      <c r="Q1549" s="33" t="str">
        <f>IFERROR(VLOOKUP(PPE_PH1_CDDL[[#This Row],[RDMC Document Number]],[3]Docs!$B:$F,4,0),"No Placeholder Yet")</f>
        <v>RES - Reserved Placeholder</v>
      </c>
      <c r="R1549" s="33" t="str">
        <f>IFERROR(VLOOKUP(PPE_PH1_CDDL[[#This Row],[RDMC Document Number]],[3]Docs!$B:$F,5,0),"No Placeholder Yet")</f>
        <v>Pending</v>
      </c>
      <c r="S1549" s="137">
        <f t="shared" si="285"/>
        <v>0</v>
      </c>
      <c r="T1549" s="162" t="s">
        <v>1119</v>
      </c>
      <c r="U1549" s="39"/>
      <c r="V1549" s="178"/>
      <c r="W1549" s="39" t="s">
        <v>1617</v>
      </c>
      <c r="X1549" s="39" t="s">
        <v>1580</v>
      </c>
      <c r="Y1549" s="39"/>
      <c r="Z1549" s="39"/>
      <c r="AA1549" s="39"/>
      <c r="AB1549" s="152" t="s">
        <v>3165</v>
      </c>
    </row>
    <row r="1550" spans="1:28" ht="21.75" customHeight="1" x14ac:dyDescent="0.25">
      <c r="A1550" s="37" t="s">
        <v>30</v>
      </c>
      <c r="B1550" s="37" t="s">
        <v>31</v>
      </c>
      <c r="C1550" s="39">
        <v>6251</v>
      </c>
      <c r="D1550" s="39" t="s">
        <v>1169</v>
      </c>
      <c r="E1550" s="39" t="s">
        <v>1330</v>
      </c>
      <c r="F1550" s="128" t="s">
        <v>50</v>
      </c>
      <c r="G1550" s="39" t="s">
        <v>35</v>
      </c>
      <c r="H1550" s="39" t="str">
        <f t="shared" si="278"/>
        <v>6105AK124-6251-CPPL-0004</v>
      </c>
      <c r="I1550" s="39" t="str">
        <f t="shared" si="281"/>
        <v>Q24050972-03-6251-C-PPL-0004</v>
      </c>
      <c r="J1550" s="39"/>
      <c r="K1550" s="33" t="str">
        <f>VLOOKUP(C1550,'PPE WBS Codes'!$E$3:$F$79,2,0)</f>
        <v>Load Bank</v>
      </c>
      <c r="L1550" s="39" t="s">
        <v>1598</v>
      </c>
      <c r="M1550" s="39" t="s">
        <v>1331</v>
      </c>
      <c r="N1550" s="33" t="str">
        <f t="shared" si="283"/>
        <v>Load Bank - Cable Racks and Trays for Wartsila Load Bank - Operational &amp; Maint Access Routes Design</v>
      </c>
      <c r="O1550" s="134"/>
      <c r="P1550" s="134"/>
      <c r="Q1550" s="33" t="str">
        <f>IFERROR(VLOOKUP(PPE_PH1_CDDL[[#This Row],[RDMC Document Number]],[3]Docs!$B:$F,4,0),"No Placeholder Yet")</f>
        <v>RES - Reserved Placeholder</v>
      </c>
      <c r="R1550" s="33" t="str">
        <f>IFERROR(VLOOKUP(PPE_PH1_CDDL[[#This Row],[RDMC Document Number]],[3]Docs!$B:$F,5,0),"No Placeholder Yet")</f>
        <v>Pending</v>
      </c>
      <c r="S1550" s="137">
        <f t="shared" si="285"/>
        <v>0</v>
      </c>
      <c r="T1550" s="162" t="s">
        <v>1119</v>
      </c>
      <c r="U1550" s="39"/>
      <c r="V1550" s="178"/>
      <c r="W1550" s="39" t="s">
        <v>1599</v>
      </c>
      <c r="X1550" s="39" t="s">
        <v>1594</v>
      </c>
      <c r="Y1550" s="39" t="s">
        <v>1594</v>
      </c>
      <c r="Z1550" s="39" t="s">
        <v>1594</v>
      </c>
      <c r="AA1550" s="39"/>
      <c r="AB1550" s="152" t="s">
        <v>3165</v>
      </c>
    </row>
    <row r="1551" spans="1:28" ht="21.75" customHeight="1" x14ac:dyDescent="0.25">
      <c r="A1551" s="37" t="s">
        <v>30</v>
      </c>
      <c r="B1551" s="37" t="s">
        <v>31</v>
      </c>
      <c r="C1551" s="39">
        <v>6251</v>
      </c>
      <c r="D1551" s="39" t="s">
        <v>1169</v>
      </c>
      <c r="E1551" s="39" t="s">
        <v>1330</v>
      </c>
      <c r="F1551" s="128" t="s">
        <v>101</v>
      </c>
      <c r="G1551" s="39" t="s">
        <v>35</v>
      </c>
      <c r="H1551" s="39" t="str">
        <f t="shared" si="278"/>
        <v>6105AK124-6251-CPPL-0005</v>
      </c>
      <c r="I1551" s="39" t="str">
        <f t="shared" si="281"/>
        <v>Q24050972-03-6251-C-PPL-0005</v>
      </c>
      <c r="J1551" s="39"/>
      <c r="K1551" s="33" t="str">
        <f>VLOOKUP(C1551,'PPE WBS Codes'!$E$3:$F$79,2,0)</f>
        <v>Load Bank</v>
      </c>
      <c r="L1551" s="39" t="s">
        <v>1628</v>
      </c>
      <c r="M1551" s="39" t="s">
        <v>1331</v>
      </c>
      <c r="N1551" s="33" t="str">
        <f t="shared" si="283"/>
        <v>Load Bank - Cable Trench and Tunnels for Wartsila Load Bank - Operational &amp; Maint Access Routes Design</v>
      </c>
      <c r="O1551" s="134"/>
      <c r="P1551" s="134"/>
      <c r="Q1551" s="33" t="str">
        <f>IFERROR(VLOOKUP(PPE_PH1_CDDL[[#This Row],[RDMC Document Number]],[3]Docs!$B:$F,4,0),"No Placeholder Yet")</f>
        <v>RES - Reserved Placeholder</v>
      </c>
      <c r="R1551" s="33" t="str">
        <f>IFERROR(VLOOKUP(PPE_PH1_CDDL[[#This Row],[RDMC Document Number]],[3]Docs!$B:$F,5,0),"No Placeholder Yet")</f>
        <v>Pending</v>
      </c>
      <c r="S1551" s="137">
        <f t="shared" si="285"/>
        <v>0</v>
      </c>
      <c r="T1551" s="162" t="s">
        <v>1119</v>
      </c>
      <c r="U1551" s="39"/>
      <c r="V1551" s="178"/>
      <c r="W1551" s="39" t="s">
        <v>1629</v>
      </c>
      <c r="X1551" s="39" t="s">
        <v>1594</v>
      </c>
      <c r="Y1551" s="39"/>
      <c r="Z1551" s="39"/>
      <c r="AA1551" s="39"/>
      <c r="AB1551" s="152" t="s">
        <v>3165</v>
      </c>
    </row>
    <row r="1552" spans="1:28" ht="21.75" customHeight="1" x14ac:dyDescent="0.25">
      <c r="A1552" s="37" t="s">
        <v>30</v>
      </c>
      <c r="B1552" s="37" t="s">
        <v>31</v>
      </c>
      <c r="C1552" s="39">
        <v>6251</v>
      </c>
      <c r="D1552" s="39" t="s">
        <v>1169</v>
      </c>
      <c r="E1552" s="39" t="s">
        <v>1330</v>
      </c>
      <c r="F1552" s="128" t="s">
        <v>161</v>
      </c>
      <c r="G1552" s="39" t="s">
        <v>35</v>
      </c>
      <c r="H1552" s="39" t="str">
        <f t="shared" si="278"/>
        <v>6105AK124-6251-CPPL-0006</v>
      </c>
      <c r="I1552" s="39" t="str">
        <f t="shared" si="281"/>
        <v>Q24050972-03-6251-C-PPL-0006</v>
      </c>
      <c r="J1552" s="39"/>
      <c r="K1552" s="33" t="str">
        <f>VLOOKUP(C1552,'PPE WBS Codes'!$E$3:$F$79,2,0)</f>
        <v>Load Bank</v>
      </c>
      <c r="L1552" s="39" t="s">
        <v>1603</v>
      </c>
      <c r="M1552" s="39" t="s">
        <v>1331</v>
      </c>
      <c r="N1552" s="33" t="str">
        <f t="shared" si="283"/>
        <v>Load Bank - Perimeter Fencing for Emergency Gen Load Bank - Operational &amp; Maint Access Routes Design</v>
      </c>
      <c r="O1552" s="134"/>
      <c r="P1552" s="134"/>
      <c r="Q1552" s="33" t="str">
        <f>IFERROR(VLOOKUP(PPE_PH1_CDDL[[#This Row],[RDMC Document Number]],[3]Docs!$B:$F,4,0),"No Placeholder Yet")</f>
        <v>RES - Reserved Placeholder</v>
      </c>
      <c r="R1552" s="33" t="str">
        <f>IFERROR(VLOOKUP(PPE_PH1_CDDL[[#This Row],[RDMC Document Number]],[3]Docs!$B:$F,5,0),"No Placeholder Yet")</f>
        <v>Pending</v>
      </c>
      <c r="S1552" s="137">
        <f t="shared" si="285"/>
        <v>0</v>
      </c>
      <c r="T1552" s="162" t="s">
        <v>1119</v>
      </c>
      <c r="U1552" s="39"/>
      <c r="V1552" s="178"/>
      <c r="W1552" s="39" t="s">
        <v>1512</v>
      </c>
      <c r="X1552" s="39" t="s">
        <v>1634</v>
      </c>
      <c r="Y1552" s="39"/>
      <c r="Z1552" s="39"/>
      <c r="AA1552" s="39"/>
      <c r="AB1552" s="152" t="s">
        <v>3165</v>
      </c>
    </row>
    <row r="1553" spans="1:28" ht="21.75" customHeight="1" x14ac:dyDescent="0.25">
      <c r="A1553" s="37" t="s">
        <v>30</v>
      </c>
      <c r="B1553" s="37" t="s">
        <v>31</v>
      </c>
      <c r="C1553" s="39">
        <v>6251</v>
      </c>
      <c r="D1553" s="39" t="s">
        <v>1169</v>
      </c>
      <c r="E1553" s="39" t="s">
        <v>1330</v>
      </c>
      <c r="F1553" s="128" t="s">
        <v>170</v>
      </c>
      <c r="G1553" s="39" t="s">
        <v>35</v>
      </c>
      <c r="H1553" s="39" t="str">
        <f t="shared" si="278"/>
        <v>6105AK124-6251-CPPL-0007</v>
      </c>
      <c r="I1553" s="39" t="str">
        <f t="shared" si="281"/>
        <v>Q24050972-03-6251-C-PPL-0007</v>
      </c>
      <c r="J1553" s="39"/>
      <c r="K1553" s="33" t="str">
        <f>VLOOKUP(C1553,'PPE WBS Codes'!$E$3:$F$79,2,0)</f>
        <v>Load Bank</v>
      </c>
      <c r="L1553" s="39" t="s">
        <v>1605</v>
      </c>
      <c r="M1553" s="39" t="s">
        <v>1331</v>
      </c>
      <c r="N1553" s="33" t="str">
        <f t="shared" si="283"/>
        <v>Load Bank - Cable Racks and Trays for Emergency Gen Load Bank - Operational &amp; Maint Access Routes Design</v>
      </c>
      <c r="O1553" s="134"/>
      <c r="P1553" s="134"/>
      <c r="Q1553" s="33" t="str">
        <f>IFERROR(VLOOKUP(PPE_PH1_CDDL[[#This Row],[RDMC Document Number]],[3]Docs!$B:$F,4,0),"No Placeholder Yet")</f>
        <v>RES - Reserved Placeholder</v>
      </c>
      <c r="R1553" s="33" t="str">
        <f>IFERROR(VLOOKUP(PPE_PH1_CDDL[[#This Row],[RDMC Document Number]],[3]Docs!$B:$F,5,0),"No Placeholder Yet")</f>
        <v>Pending</v>
      </c>
      <c r="S1553" s="137">
        <f t="shared" si="285"/>
        <v>0</v>
      </c>
      <c r="T1553" s="162" t="s">
        <v>1119</v>
      </c>
      <c r="U1553" s="39"/>
      <c r="V1553" s="178"/>
      <c r="W1553" s="39" t="s">
        <v>1599</v>
      </c>
      <c r="X1553" s="39" t="s">
        <v>1634</v>
      </c>
      <c r="Y1553" s="39"/>
      <c r="Z1553" s="39"/>
      <c r="AA1553" s="39"/>
      <c r="AB1553" s="152" t="s">
        <v>3165</v>
      </c>
    </row>
    <row r="1554" spans="1:28" ht="21.75" customHeight="1" x14ac:dyDescent="0.25">
      <c r="A1554" s="37" t="s">
        <v>30</v>
      </c>
      <c r="B1554" s="37" t="s">
        <v>31</v>
      </c>
      <c r="C1554" s="39">
        <v>6251</v>
      </c>
      <c r="D1554" s="39" t="s">
        <v>1169</v>
      </c>
      <c r="E1554" s="39" t="s">
        <v>1330</v>
      </c>
      <c r="F1554" s="174" t="s">
        <v>108</v>
      </c>
      <c r="G1554" s="162" t="s">
        <v>35</v>
      </c>
      <c r="H1554" s="39" t="str">
        <f t="shared" si="278"/>
        <v>6105AK124-6251-CPPL-0008</v>
      </c>
      <c r="I1554" s="39" t="str">
        <f t="shared" si="281"/>
        <v>Q24050972-03-6251-C-PPL-0008</v>
      </c>
      <c r="J1554" s="162"/>
      <c r="K1554" s="33" t="str">
        <f>VLOOKUP(C1554,'PPE WBS Codes'!$E$3:$F$79,2,0)</f>
        <v>Load Bank</v>
      </c>
      <c r="L1554" s="162" t="s">
        <v>1646</v>
      </c>
      <c r="M1554" s="162" t="s">
        <v>1331</v>
      </c>
      <c r="N1554" s="33" t="str">
        <f t="shared" si="283"/>
        <v>Load Bank - Cable Trench and Tunnels for Emergency Gen Load Bank - Operational &amp; Maint Access Routes Design</v>
      </c>
      <c r="O1554" s="175"/>
      <c r="P1554" s="175"/>
      <c r="Q1554" s="33" t="str">
        <f>IFERROR(VLOOKUP(PPE_PH1_CDDL[[#This Row],[RDMC Document Number]],[3]Docs!$B:$F,4,0),"No Placeholder Yet")</f>
        <v>RES - Reserved Placeholder</v>
      </c>
      <c r="R1554" s="33" t="str">
        <f>IFERROR(VLOOKUP(PPE_PH1_CDDL[[#This Row],[RDMC Document Number]],[3]Docs!$B:$F,5,0),"No Placeholder Yet")</f>
        <v>Pending</v>
      </c>
      <c r="S1554" s="137">
        <f t="shared" si="285"/>
        <v>0</v>
      </c>
      <c r="T1554" s="162" t="s">
        <v>1119</v>
      </c>
      <c r="U1554" s="162"/>
      <c r="V1554" s="178"/>
      <c r="W1554" s="162" t="s">
        <v>1629</v>
      </c>
      <c r="X1554" s="162" t="s">
        <v>1634</v>
      </c>
      <c r="Y1554" s="162"/>
      <c r="Z1554" s="162"/>
      <c r="AA1554" s="39"/>
      <c r="AB1554" s="152" t="s">
        <v>3165</v>
      </c>
    </row>
    <row r="1555" spans="1:28" ht="21.75" customHeight="1" x14ac:dyDescent="0.25">
      <c r="A1555" s="37" t="s">
        <v>30</v>
      </c>
      <c r="B1555" s="37" t="s">
        <v>31</v>
      </c>
      <c r="C1555" s="39">
        <v>6251</v>
      </c>
      <c r="D1555" s="39" t="s">
        <v>1169</v>
      </c>
      <c r="E1555" s="39" t="s">
        <v>659</v>
      </c>
      <c r="F1555" s="128" t="s">
        <v>34</v>
      </c>
      <c r="G1555" s="39" t="s">
        <v>35</v>
      </c>
      <c r="H1555" s="39" t="str">
        <f t="shared" si="278"/>
        <v>6105AK124-6251-CSEC-0001</v>
      </c>
      <c r="I1555" s="39" t="str">
        <f t="shared" si="281"/>
        <v>Q24050972-03-6251-C-SEC-0001</v>
      </c>
      <c r="J1555" s="39"/>
      <c r="K1555" s="33" t="str">
        <f>VLOOKUP(C1555,'PPE WBS Codes'!$E$3:$F$79,2,0)</f>
        <v>Load Bank</v>
      </c>
      <c r="L1555" s="39" t="s">
        <v>1591</v>
      </c>
      <c r="M1555" s="39" t="s">
        <v>1333</v>
      </c>
      <c r="N1555" s="33" t="str">
        <f t="shared" si="283"/>
        <v>Load Bank - 36 MVA Power Station Mobile Load Bank Cable Racks - Corrosion Prevention and Protection Design</v>
      </c>
      <c r="O1555" s="134"/>
      <c r="P1555" s="134"/>
      <c r="Q1555" s="33" t="str">
        <f>IFERROR(VLOOKUP(PPE_PH1_CDDL[[#This Row],[RDMC Document Number]],[3]Docs!$B:$F,4,0),"No Placeholder Yet")</f>
        <v>RES - Reserved Placeholder</v>
      </c>
      <c r="R1555" s="33" t="str">
        <f>IFERROR(VLOOKUP(PPE_PH1_CDDL[[#This Row],[RDMC Document Number]],[3]Docs!$B:$F,5,0),"No Placeholder Yet")</f>
        <v>Pending</v>
      </c>
      <c r="S1555" s="137">
        <f t="shared" ref="S1555:S1576" si="286">IF(AND(O1555&lt;&gt;"",P1555&lt;&gt;"",R1555="Approved"),100%,
 IF(AND(O1555&lt;&gt;"",P1555&lt;&gt;""),66.67%,
 IF(O1555&lt;&gt;"",33.33%,
 0)))</f>
        <v>0</v>
      </c>
      <c r="T1555" s="162" t="s">
        <v>1119</v>
      </c>
      <c r="U1555" s="39"/>
      <c r="V1555" s="178"/>
      <c r="W1555" s="39" t="s">
        <v>1608</v>
      </c>
      <c r="X1555" s="39" t="s">
        <v>1659</v>
      </c>
      <c r="Y1555" s="39"/>
      <c r="Z1555" s="39"/>
      <c r="AA1555" s="39"/>
      <c r="AB1555" s="152" t="s">
        <v>3165</v>
      </c>
    </row>
    <row r="1556" spans="1:28" ht="21.75" customHeight="1" x14ac:dyDescent="0.25">
      <c r="A1556" s="37" t="s">
        <v>30</v>
      </c>
      <c r="B1556" s="37" t="s">
        <v>31</v>
      </c>
      <c r="C1556" s="39">
        <v>6251</v>
      </c>
      <c r="D1556" s="39" t="s">
        <v>1169</v>
      </c>
      <c r="E1556" s="39" t="s">
        <v>659</v>
      </c>
      <c r="F1556" s="128" t="s">
        <v>46</v>
      </c>
      <c r="G1556" s="39" t="s">
        <v>35</v>
      </c>
      <c r="H1556" s="39" t="str">
        <f t="shared" si="278"/>
        <v>6105AK124-6251-CSEC-0002</v>
      </c>
      <c r="I1556" s="39" t="str">
        <f t="shared" si="281"/>
        <v>Q24050972-03-6251-C-SEC-0002</v>
      </c>
      <c r="J1556" s="39"/>
      <c r="K1556" s="33" t="str">
        <f>VLOOKUP(C1556,'PPE WBS Codes'!$E$3:$F$79,2,0)</f>
        <v>Load Bank</v>
      </c>
      <c r="L1556" s="39" t="s">
        <v>1591</v>
      </c>
      <c r="M1556" s="39" t="s">
        <v>1332</v>
      </c>
      <c r="N1556" s="33" t="str">
        <f t="shared" si="283"/>
        <v>Load Bank - 36 MVA Power Station Mobile Load Bank Cable Racks - Structural Earthing and Bonding Design</v>
      </c>
      <c r="O1556" s="134"/>
      <c r="P1556" s="134"/>
      <c r="Q1556" s="33" t="str">
        <f>IFERROR(VLOOKUP(PPE_PH1_CDDL[[#This Row],[RDMC Document Number]],[3]Docs!$B:$F,4,0),"No Placeholder Yet")</f>
        <v>RES - Reserved Placeholder</v>
      </c>
      <c r="R1556" s="33" t="str">
        <f>IFERROR(VLOOKUP(PPE_PH1_CDDL[[#This Row],[RDMC Document Number]],[3]Docs!$B:$F,5,0),"No Placeholder Yet")</f>
        <v>Pending</v>
      </c>
      <c r="S1556" s="137">
        <f t="shared" si="286"/>
        <v>0</v>
      </c>
      <c r="T1556" s="162" t="s">
        <v>1119</v>
      </c>
      <c r="U1556" s="39"/>
      <c r="V1556" s="178"/>
      <c r="W1556" s="39" t="s">
        <v>1608</v>
      </c>
      <c r="X1556" s="39" t="s">
        <v>1659</v>
      </c>
      <c r="Y1556" s="39"/>
      <c r="Z1556" s="39"/>
      <c r="AA1556" s="39"/>
      <c r="AB1556" s="152" t="s">
        <v>3165</v>
      </c>
    </row>
    <row r="1557" spans="1:28" ht="21.75" customHeight="1" x14ac:dyDescent="0.25">
      <c r="A1557" s="37" t="s">
        <v>30</v>
      </c>
      <c r="B1557" s="37" t="s">
        <v>31</v>
      </c>
      <c r="C1557" s="39">
        <v>6251</v>
      </c>
      <c r="D1557" s="39" t="s">
        <v>1169</v>
      </c>
      <c r="E1557" s="39" t="s">
        <v>659</v>
      </c>
      <c r="F1557" s="128" t="s">
        <v>48</v>
      </c>
      <c r="G1557" s="39" t="s">
        <v>35</v>
      </c>
      <c r="H1557" s="39" t="str">
        <f t="shared" si="278"/>
        <v>6105AK124-6251-CSEC-0003</v>
      </c>
      <c r="I1557" s="39" t="str">
        <f t="shared" si="281"/>
        <v>Q24050972-03-6251-C-SEC-0003</v>
      </c>
      <c r="J1557" s="39"/>
      <c r="K1557" s="33" t="str">
        <f>VLOOKUP(C1557,'PPE WBS Codes'!$E$3:$F$79,2,0)</f>
        <v>Load Bank</v>
      </c>
      <c r="L1557" s="39" t="s">
        <v>1610</v>
      </c>
      <c r="M1557" s="39" t="s">
        <v>1333</v>
      </c>
      <c r="N1557" s="33" t="str">
        <f t="shared" si="283"/>
        <v>Load Bank - 36 MVA Power Station Mobile Load Bank Earthing System - Corrosion Prevention and Protection Design</v>
      </c>
      <c r="O1557" s="134"/>
      <c r="P1557" s="134"/>
      <c r="Q1557" s="33" t="str">
        <f>IFERROR(VLOOKUP(PPE_PH1_CDDL[[#This Row],[RDMC Document Number]],[3]Docs!$B:$F,4,0),"No Placeholder Yet")</f>
        <v>RES - Reserved Placeholder</v>
      </c>
      <c r="R1557" s="33" t="str">
        <f>IFERROR(VLOOKUP(PPE_PH1_CDDL[[#This Row],[RDMC Document Number]],[3]Docs!$B:$F,5,0),"No Placeholder Yet")</f>
        <v>Pending</v>
      </c>
      <c r="S1557" s="137">
        <f t="shared" si="286"/>
        <v>0</v>
      </c>
      <c r="T1557" s="162" t="s">
        <v>1119</v>
      </c>
      <c r="U1557" s="39"/>
      <c r="V1557" s="178"/>
      <c r="W1557" s="39" t="s">
        <v>1588</v>
      </c>
      <c r="X1557" s="39" t="s">
        <v>1611</v>
      </c>
      <c r="Y1557" s="39"/>
      <c r="Z1557" s="39"/>
      <c r="AA1557" s="39"/>
      <c r="AB1557" s="152" t="s">
        <v>3165</v>
      </c>
    </row>
    <row r="1558" spans="1:28" ht="21.75" customHeight="1" x14ac:dyDescent="0.25">
      <c r="A1558" s="37" t="s">
        <v>30</v>
      </c>
      <c r="B1558" s="37" t="s">
        <v>31</v>
      </c>
      <c r="C1558" s="39">
        <v>6251</v>
      </c>
      <c r="D1558" s="39" t="s">
        <v>1169</v>
      </c>
      <c r="E1558" s="39" t="s">
        <v>659</v>
      </c>
      <c r="F1558" s="128" t="s">
        <v>50</v>
      </c>
      <c r="G1558" s="39" t="s">
        <v>35</v>
      </c>
      <c r="H1558" s="39" t="str">
        <f t="shared" si="278"/>
        <v>6105AK124-6251-CSEC-0004</v>
      </c>
      <c r="I1558" s="39" t="str">
        <f t="shared" si="281"/>
        <v>Q24050972-03-6251-C-SEC-0004</v>
      </c>
      <c r="J1558" s="39"/>
      <c r="K1558" s="33" t="str">
        <f>VLOOKUP(C1558,'PPE WBS Codes'!$E$3:$F$79,2,0)</f>
        <v>Load Bank</v>
      </c>
      <c r="L1558" s="39" t="s">
        <v>1610</v>
      </c>
      <c r="M1558" s="39" t="s">
        <v>1332</v>
      </c>
      <c r="N1558" s="33" t="str">
        <f t="shared" si="283"/>
        <v>Load Bank - 36 MVA Power Station Mobile Load Bank Earthing System - Structural Earthing and Bonding Design</v>
      </c>
      <c r="O1558" s="134"/>
      <c r="P1558" s="134"/>
      <c r="Q1558" s="33" t="str">
        <f>IFERROR(VLOOKUP(PPE_PH1_CDDL[[#This Row],[RDMC Document Number]],[3]Docs!$B:$F,4,0),"No Placeholder Yet")</f>
        <v>RES - Reserved Placeholder</v>
      </c>
      <c r="R1558" s="33" t="str">
        <f>IFERROR(VLOOKUP(PPE_PH1_CDDL[[#This Row],[RDMC Document Number]],[3]Docs!$B:$F,5,0),"No Placeholder Yet")</f>
        <v>Pending</v>
      </c>
      <c r="S1558" s="137">
        <f t="shared" si="286"/>
        <v>0</v>
      </c>
      <c r="T1558" s="162" t="s">
        <v>1119</v>
      </c>
      <c r="U1558" s="39"/>
      <c r="V1558" s="178"/>
      <c r="W1558" s="39" t="s">
        <v>1588</v>
      </c>
      <c r="X1558" s="39" t="s">
        <v>1612</v>
      </c>
      <c r="Y1558" s="39"/>
      <c r="Z1558" s="39"/>
      <c r="AA1558" s="39"/>
      <c r="AB1558" s="152" t="s">
        <v>3165</v>
      </c>
    </row>
    <row r="1559" spans="1:28" ht="21.75" customHeight="1" x14ac:dyDescent="0.25">
      <c r="A1559" s="37" t="s">
        <v>30</v>
      </c>
      <c r="B1559" s="37" t="s">
        <v>31</v>
      </c>
      <c r="C1559" s="39">
        <v>6251</v>
      </c>
      <c r="D1559" s="39" t="s">
        <v>1169</v>
      </c>
      <c r="E1559" s="39" t="s">
        <v>659</v>
      </c>
      <c r="F1559" s="128" t="s">
        <v>101</v>
      </c>
      <c r="G1559" s="39" t="s">
        <v>35</v>
      </c>
      <c r="H1559" s="39" t="str">
        <f t="shared" si="278"/>
        <v>6105AK124-6251-CSEC-0005</v>
      </c>
      <c r="I1559" s="39" t="str">
        <f t="shared" si="281"/>
        <v>Q24050972-03-6251-C-SEC-0005</v>
      </c>
      <c r="J1559" s="39"/>
      <c r="K1559" s="33" t="str">
        <f>VLOOKUP(C1559,'PPE WBS Codes'!$E$3:$F$79,2,0)</f>
        <v>Load Bank</v>
      </c>
      <c r="L1559" s="39" t="s">
        <v>1614</v>
      </c>
      <c r="M1559" s="39" t="s">
        <v>1333</v>
      </c>
      <c r="N1559" s="33" t="str">
        <f t="shared" si="283"/>
        <v>Load Bank - Fire Protection and Detection System for Wartsila Load Bank - Corrosion Prevention and Protection Design</v>
      </c>
      <c r="O1559" s="134"/>
      <c r="P1559" s="134"/>
      <c r="Q1559" s="33" t="str">
        <f>IFERROR(VLOOKUP(PPE_PH1_CDDL[[#This Row],[RDMC Document Number]],[3]Docs!$B:$F,4,0),"No Placeholder Yet")</f>
        <v>RES - Reserved Placeholder</v>
      </c>
      <c r="R1559" s="33" t="str">
        <f>IFERROR(VLOOKUP(PPE_PH1_CDDL[[#This Row],[RDMC Document Number]],[3]Docs!$B:$F,5,0),"No Placeholder Yet")</f>
        <v>Pending</v>
      </c>
      <c r="S1559" s="137">
        <f t="shared" si="286"/>
        <v>0</v>
      </c>
      <c r="T1559" s="162" t="s">
        <v>1119</v>
      </c>
      <c r="U1559" s="39"/>
      <c r="V1559" s="178"/>
      <c r="W1559" s="39" t="s">
        <v>1615</v>
      </c>
      <c r="X1559" s="39" t="s">
        <v>1580</v>
      </c>
      <c r="Y1559" s="39"/>
      <c r="Z1559" s="39"/>
      <c r="AA1559" s="39"/>
      <c r="AB1559" s="152" t="s">
        <v>3165</v>
      </c>
    </row>
    <row r="1560" spans="1:28" ht="21.75" customHeight="1" x14ac:dyDescent="0.25">
      <c r="A1560" s="37" t="s">
        <v>30</v>
      </c>
      <c r="B1560" s="37" t="s">
        <v>31</v>
      </c>
      <c r="C1560" s="39">
        <v>6251</v>
      </c>
      <c r="D1560" s="39" t="s">
        <v>1169</v>
      </c>
      <c r="E1560" s="39" t="s">
        <v>659</v>
      </c>
      <c r="F1560" s="128" t="s">
        <v>161</v>
      </c>
      <c r="G1560" s="39" t="s">
        <v>35</v>
      </c>
      <c r="H1560" s="39" t="str">
        <f t="shared" si="278"/>
        <v>6105AK124-6251-CSEC-0006</v>
      </c>
      <c r="I1560" s="39" t="str">
        <f t="shared" si="281"/>
        <v>Q24050972-03-6251-C-SEC-0006</v>
      </c>
      <c r="J1560" s="39"/>
      <c r="K1560" s="33" t="str">
        <f>VLOOKUP(C1560,'PPE WBS Codes'!$E$3:$F$79,2,0)</f>
        <v>Load Bank</v>
      </c>
      <c r="L1560" s="39" t="s">
        <v>1596</v>
      </c>
      <c r="M1560" s="39" t="s">
        <v>1333</v>
      </c>
      <c r="N1560" s="33" t="str">
        <f t="shared" si="283"/>
        <v>Load Bank - Small Power and Lighting for Wartsila Load Bank - Corrosion Prevention and Protection Design</v>
      </c>
      <c r="O1560" s="134"/>
      <c r="P1560" s="134"/>
      <c r="Q1560" s="33" t="str">
        <f>IFERROR(VLOOKUP(PPE_PH1_CDDL[[#This Row],[RDMC Document Number]],[3]Docs!$B:$F,4,0),"No Placeholder Yet")</f>
        <v>RES - Reserved Placeholder</v>
      </c>
      <c r="R1560" s="33" t="str">
        <f>IFERROR(VLOOKUP(PPE_PH1_CDDL[[#This Row],[RDMC Document Number]],[3]Docs!$B:$F,5,0),"No Placeholder Yet")</f>
        <v>Pending</v>
      </c>
      <c r="S1560" s="137">
        <f t="shared" si="286"/>
        <v>0</v>
      </c>
      <c r="T1560" s="162" t="s">
        <v>1119</v>
      </c>
      <c r="U1560" s="39"/>
      <c r="V1560" s="178"/>
      <c r="W1560" s="39" t="s">
        <v>1597</v>
      </c>
      <c r="X1560" s="39" t="s">
        <v>1594</v>
      </c>
      <c r="Y1560" s="39"/>
      <c r="Z1560" s="39"/>
      <c r="AA1560" s="39"/>
      <c r="AB1560" s="152" t="s">
        <v>3165</v>
      </c>
    </row>
    <row r="1561" spans="1:28" ht="21.75" customHeight="1" x14ac:dyDescent="0.25">
      <c r="A1561" s="37" t="s">
        <v>30</v>
      </c>
      <c r="B1561" s="37" t="s">
        <v>31</v>
      </c>
      <c r="C1561" s="39">
        <v>6251</v>
      </c>
      <c r="D1561" s="39" t="s">
        <v>1169</v>
      </c>
      <c r="E1561" s="39" t="s">
        <v>659</v>
      </c>
      <c r="F1561" s="128" t="s">
        <v>170</v>
      </c>
      <c r="G1561" s="39" t="s">
        <v>35</v>
      </c>
      <c r="H1561" s="39" t="str">
        <f t="shared" si="278"/>
        <v>6105AK124-6251-CSEC-0007</v>
      </c>
      <c r="I1561" s="39" t="str">
        <f t="shared" si="281"/>
        <v>Q24050972-03-6251-C-SEC-0007</v>
      </c>
      <c r="J1561" s="39"/>
      <c r="K1561" s="33" t="str">
        <f>VLOOKUP(C1561,'PPE WBS Codes'!$E$3:$F$79,2,0)</f>
        <v>Load Bank</v>
      </c>
      <c r="L1561" s="39" t="s">
        <v>1596</v>
      </c>
      <c r="M1561" s="39" t="s">
        <v>1332</v>
      </c>
      <c r="N1561" s="33" t="str">
        <f t="shared" si="283"/>
        <v>Load Bank - Small Power and Lighting for Wartsila Load Bank - Structural Earthing and Bonding Design</v>
      </c>
      <c r="O1561" s="134"/>
      <c r="P1561" s="134"/>
      <c r="Q1561" s="33" t="str">
        <f>IFERROR(VLOOKUP(PPE_PH1_CDDL[[#This Row],[RDMC Document Number]],[3]Docs!$B:$F,4,0),"No Placeholder Yet")</f>
        <v>RES - Reserved Placeholder</v>
      </c>
      <c r="R1561" s="33" t="str">
        <f>IFERROR(VLOOKUP(PPE_PH1_CDDL[[#This Row],[RDMC Document Number]],[3]Docs!$B:$F,5,0),"No Placeholder Yet")</f>
        <v>Pending</v>
      </c>
      <c r="S1561" s="137">
        <f t="shared" si="286"/>
        <v>0</v>
      </c>
      <c r="T1561" s="162" t="s">
        <v>1119</v>
      </c>
      <c r="U1561" s="39"/>
      <c r="V1561" s="178"/>
      <c r="W1561" s="39" t="s">
        <v>1597</v>
      </c>
      <c r="X1561" s="39" t="s">
        <v>1594</v>
      </c>
      <c r="Y1561" s="39"/>
      <c r="Z1561" s="39"/>
      <c r="AA1561" s="39"/>
      <c r="AB1561" s="152" t="s">
        <v>3165</v>
      </c>
    </row>
    <row r="1562" spans="1:28" ht="21.75" customHeight="1" x14ac:dyDescent="0.25">
      <c r="A1562" s="37" t="s">
        <v>30</v>
      </c>
      <c r="B1562" s="37" t="s">
        <v>31</v>
      </c>
      <c r="C1562" s="39">
        <v>6251</v>
      </c>
      <c r="D1562" s="39" t="s">
        <v>1169</v>
      </c>
      <c r="E1562" s="39" t="s">
        <v>659</v>
      </c>
      <c r="F1562" s="128" t="s">
        <v>108</v>
      </c>
      <c r="G1562" s="39" t="s">
        <v>35</v>
      </c>
      <c r="H1562" s="39" t="str">
        <f t="shared" si="278"/>
        <v>6105AK124-6251-CSEC-0008</v>
      </c>
      <c r="I1562" s="39" t="str">
        <f t="shared" si="281"/>
        <v>Q24050972-03-6251-C-SEC-0008</v>
      </c>
      <c r="J1562" s="39"/>
      <c r="K1562" s="33" t="str">
        <f>VLOOKUP(C1562,'PPE WBS Codes'!$E$3:$F$79,2,0)</f>
        <v>Load Bank</v>
      </c>
      <c r="L1562" s="39" t="s">
        <v>1598</v>
      </c>
      <c r="M1562" s="39" t="s">
        <v>1333</v>
      </c>
      <c r="N1562" s="33" t="str">
        <f t="shared" si="283"/>
        <v>Load Bank - Cable Racks and Trays for Wartsila Load Bank - Corrosion Prevention and Protection Design</v>
      </c>
      <c r="O1562" s="134"/>
      <c r="P1562" s="134"/>
      <c r="Q1562" s="33" t="str">
        <f>IFERROR(VLOOKUP(PPE_PH1_CDDL[[#This Row],[RDMC Document Number]],[3]Docs!$B:$F,4,0),"No Placeholder Yet")</f>
        <v>RES - Reserved Placeholder</v>
      </c>
      <c r="R1562" s="33" t="str">
        <f>IFERROR(VLOOKUP(PPE_PH1_CDDL[[#This Row],[RDMC Document Number]],[3]Docs!$B:$F,5,0),"No Placeholder Yet")</f>
        <v>Pending</v>
      </c>
      <c r="S1562" s="137">
        <f t="shared" si="286"/>
        <v>0</v>
      </c>
      <c r="T1562" s="162" t="s">
        <v>1119</v>
      </c>
      <c r="U1562" s="39"/>
      <c r="V1562" s="178"/>
      <c r="W1562" s="39" t="s">
        <v>1599</v>
      </c>
      <c r="X1562" s="39" t="s">
        <v>1580</v>
      </c>
      <c r="Y1562" s="39"/>
      <c r="Z1562" s="39"/>
      <c r="AA1562" s="39"/>
      <c r="AB1562" s="152" t="s">
        <v>3165</v>
      </c>
    </row>
    <row r="1563" spans="1:28" ht="21.75" customHeight="1" x14ac:dyDescent="0.25">
      <c r="A1563" s="37" t="s">
        <v>30</v>
      </c>
      <c r="B1563" s="37" t="s">
        <v>31</v>
      </c>
      <c r="C1563" s="39">
        <v>6251</v>
      </c>
      <c r="D1563" s="39" t="s">
        <v>1169</v>
      </c>
      <c r="E1563" s="39" t="s">
        <v>659</v>
      </c>
      <c r="F1563" s="128" t="s">
        <v>173</v>
      </c>
      <c r="G1563" s="39" t="s">
        <v>35</v>
      </c>
      <c r="H1563" s="39" t="str">
        <f t="shared" si="278"/>
        <v>6105AK124-6251-CSEC-0009</v>
      </c>
      <c r="I1563" s="39" t="str">
        <f t="shared" si="281"/>
        <v>Q24050972-03-6251-C-SEC-0009</v>
      </c>
      <c r="J1563" s="39"/>
      <c r="K1563" s="33" t="str">
        <f>VLOOKUP(C1563,'PPE WBS Codes'!$E$3:$F$79,2,0)</f>
        <v>Load Bank</v>
      </c>
      <c r="L1563" s="39" t="s">
        <v>1598</v>
      </c>
      <c r="M1563" s="39" t="s">
        <v>1332</v>
      </c>
      <c r="N1563" s="33" t="str">
        <f t="shared" si="283"/>
        <v>Load Bank - Cable Racks and Trays for Wartsila Load Bank - Structural Earthing and Bonding Design</v>
      </c>
      <c r="O1563" s="134"/>
      <c r="P1563" s="134"/>
      <c r="Q1563" s="33" t="str">
        <f>IFERROR(VLOOKUP(PPE_PH1_CDDL[[#This Row],[RDMC Document Number]],[3]Docs!$B:$F,4,0),"No Placeholder Yet")</f>
        <v>RES - Reserved Placeholder</v>
      </c>
      <c r="R1563" s="33" t="str">
        <f>IFERROR(VLOOKUP(PPE_PH1_CDDL[[#This Row],[RDMC Document Number]],[3]Docs!$B:$F,5,0),"No Placeholder Yet")</f>
        <v>Pending</v>
      </c>
      <c r="S1563" s="137">
        <f t="shared" si="286"/>
        <v>0</v>
      </c>
      <c r="T1563" s="162" t="s">
        <v>1119</v>
      </c>
      <c r="U1563" s="39"/>
      <c r="V1563" s="178"/>
      <c r="W1563" s="39" t="s">
        <v>1599</v>
      </c>
      <c r="X1563" s="39" t="s">
        <v>1580</v>
      </c>
      <c r="Y1563" s="39"/>
      <c r="Z1563" s="39"/>
      <c r="AA1563" s="39"/>
      <c r="AB1563" s="152" t="s">
        <v>3165</v>
      </c>
    </row>
    <row r="1564" spans="1:28" ht="21.75" customHeight="1" x14ac:dyDescent="0.25">
      <c r="A1564" s="37" t="s">
        <v>30</v>
      </c>
      <c r="B1564" s="37" t="s">
        <v>31</v>
      </c>
      <c r="C1564" s="39">
        <v>6251</v>
      </c>
      <c r="D1564" s="39" t="s">
        <v>1169</v>
      </c>
      <c r="E1564" s="39" t="s">
        <v>659</v>
      </c>
      <c r="F1564" s="128" t="s">
        <v>184</v>
      </c>
      <c r="G1564" s="39" t="s">
        <v>35</v>
      </c>
      <c r="H1564" s="39" t="str">
        <f t="shared" si="278"/>
        <v>6105AK124-6251-CSEC-0010</v>
      </c>
      <c r="I1564" s="39" t="str">
        <f t="shared" si="281"/>
        <v>Q24050972-03-6251-C-SEC-0010</v>
      </c>
      <c r="J1564" s="39"/>
      <c r="K1564" s="33" t="str">
        <f>VLOOKUP(C1564,'PPE WBS Codes'!$E$3:$F$79,2,0)</f>
        <v>Load Bank</v>
      </c>
      <c r="L1564" s="39" t="s">
        <v>1630</v>
      </c>
      <c r="M1564" s="39" t="s">
        <v>1333</v>
      </c>
      <c r="N1564" s="33" t="str">
        <f t="shared" si="283"/>
        <v>Load Bank - Lightning Protection System forWartsila Load Bank - Corrosion Prevention and Protection Design</v>
      </c>
      <c r="O1564" s="134"/>
      <c r="P1564" s="134"/>
      <c r="Q1564" s="33" t="str">
        <f>IFERROR(VLOOKUP(PPE_PH1_CDDL[[#This Row],[RDMC Document Number]],[3]Docs!$B:$F,4,0),"No Placeholder Yet")</f>
        <v>RES - Reserved Placeholder</v>
      </c>
      <c r="R1564" s="33" t="str">
        <f>IFERROR(VLOOKUP(PPE_PH1_CDDL[[#This Row],[RDMC Document Number]],[3]Docs!$B:$F,5,0),"No Placeholder Yet")</f>
        <v>Pending</v>
      </c>
      <c r="S1564" s="137">
        <f t="shared" si="286"/>
        <v>0</v>
      </c>
      <c r="T1564" s="162" t="s">
        <v>1119</v>
      </c>
      <c r="U1564" s="39"/>
      <c r="V1564" s="178"/>
      <c r="W1564" s="39" t="s">
        <v>1631</v>
      </c>
      <c r="X1564" s="39" t="s">
        <v>1580</v>
      </c>
      <c r="Y1564" s="39"/>
      <c r="Z1564" s="39"/>
      <c r="AA1564" s="39"/>
      <c r="AB1564" s="152" t="s">
        <v>3165</v>
      </c>
    </row>
    <row r="1565" spans="1:28" ht="21.75" customHeight="1" x14ac:dyDescent="0.25">
      <c r="A1565" s="37" t="s">
        <v>30</v>
      </c>
      <c r="B1565" s="37" t="s">
        <v>31</v>
      </c>
      <c r="C1565" s="39">
        <v>6251</v>
      </c>
      <c r="D1565" s="39" t="s">
        <v>1169</v>
      </c>
      <c r="E1565" s="39" t="s">
        <v>659</v>
      </c>
      <c r="F1565" s="128" t="s">
        <v>187</v>
      </c>
      <c r="G1565" s="39" t="s">
        <v>35</v>
      </c>
      <c r="H1565" s="39" t="str">
        <f t="shared" si="278"/>
        <v>6105AK124-6251-CSEC-0011</v>
      </c>
      <c r="I1565" s="39" t="str">
        <f t="shared" ref="I1565:I1596" si="287">"Q24050972"&amp;"-"&amp;"03"&amp;"-"&amp;C1565&amp;"-"&amp;D1565&amp;"-"&amp;E1565&amp;"-"&amp;F1565</f>
        <v>Q24050972-03-6251-C-SEC-0011</v>
      </c>
      <c r="J1565" s="39"/>
      <c r="K1565" s="33" t="str">
        <f>VLOOKUP(C1565,'PPE WBS Codes'!$E$3:$F$79,2,0)</f>
        <v>Load Bank</v>
      </c>
      <c r="L1565" s="39" t="s">
        <v>1630</v>
      </c>
      <c r="M1565" s="39" t="s">
        <v>1332</v>
      </c>
      <c r="N1565" s="33" t="str">
        <f t="shared" si="283"/>
        <v>Load Bank - Lightning Protection System forWartsila Load Bank - Structural Earthing and Bonding Design</v>
      </c>
      <c r="O1565" s="134"/>
      <c r="P1565" s="134"/>
      <c r="Q1565" s="33" t="str">
        <f>IFERROR(VLOOKUP(PPE_PH1_CDDL[[#This Row],[RDMC Document Number]],[3]Docs!$B:$F,4,0),"No Placeholder Yet")</f>
        <v>RES - Reserved Placeholder</v>
      </c>
      <c r="R1565" s="33" t="str">
        <f>IFERROR(VLOOKUP(PPE_PH1_CDDL[[#This Row],[RDMC Document Number]],[3]Docs!$B:$F,5,0),"No Placeholder Yet")</f>
        <v>Pending</v>
      </c>
      <c r="S1565" s="137">
        <f t="shared" si="286"/>
        <v>0</v>
      </c>
      <c r="T1565" s="162" t="s">
        <v>1119</v>
      </c>
      <c r="U1565" s="39"/>
      <c r="V1565" s="178"/>
      <c r="W1565" s="39" t="s">
        <v>1631</v>
      </c>
      <c r="X1565" s="39" t="s">
        <v>1580</v>
      </c>
      <c r="Y1565" s="39"/>
      <c r="Z1565" s="39"/>
      <c r="AA1565" s="39"/>
      <c r="AB1565" s="152" t="s">
        <v>3165</v>
      </c>
    </row>
    <row r="1566" spans="1:28" ht="21.75" customHeight="1" x14ac:dyDescent="0.25">
      <c r="A1566" s="37" t="s">
        <v>30</v>
      </c>
      <c r="B1566" s="37" t="s">
        <v>31</v>
      </c>
      <c r="C1566" s="39">
        <v>6251</v>
      </c>
      <c r="D1566" s="39" t="s">
        <v>1169</v>
      </c>
      <c r="E1566" s="39" t="s">
        <v>659</v>
      </c>
      <c r="F1566" s="128" t="s">
        <v>213</v>
      </c>
      <c r="G1566" s="39" t="s">
        <v>35</v>
      </c>
      <c r="H1566" s="39" t="str">
        <f t="shared" si="278"/>
        <v>6105AK124-6251-CSEC-0012</v>
      </c>
      <c r="I1566" s="39" t="str">
        <f t="shared" si="287"/>
        <v>Q24050972-03-6251-C-SEC-0012</v>
      </c>
      <c r="J1566" s="39"/>
      <c r="K1566" s="33" t="str">
        <f>VLOOKUP(C1566,'PPE WBS Codes'!$E$3:$F$79,2,0)</f>
        <v>Load Bank</v>
      </c>
      <c r="L1566" s="39" t="s">
        <v>1632</v>
      </c>
      <c r="M1566" s="39" t="s">
        <v>1333</v>
      </c>
      <c r="N1566" s="33" t="str">
        <f t="shared" si="283"/>
        <v>Load Bank - Earthing System for Wartsila Load Bank - Corrosion Prevention and Protection Design</v>
      </c>
      <c r="O1566" s="134"/>
      <c r="P1566" s="134"/>
      <c r="Q1566" s="33" t="str">
        <f>IFERROR(VLOOKUP(PPE_PH1_CDDL[[#This Row],[RDMC Document Number]],[3]Docs!$B:$F,4,0),"No Placeholder Yet")</f>
        <v>RES - Reserved Placeholder</v>
      </c>
      <c r="R1566" s="33" t="str">
        <f>IFERROR(VLOOKUP(PPE_PH1_CDDL[[#This Row],[RDMC Document Number]],[3]Docs!$B:$F,5,0),"No Placeholder Yet")</f>
        <v>Pending</v>
      </c>
      <c r="S1566" s="137">
        <f t="shared" si="286"/>
        <v>0</v>
      </c>
      <c r="T1566" s="162" t="s">
        <v>1119</v>
      </c>
      <c r="U1566" s="39"/>
      <c r="V1566" s="178"/>
      <c r="W1566" s="39" t="s">
        <v>1649</v>
      </c>
      <c r="X1566" s="39" t="s">
        <v>1580</v>
      </c>
      <c r="Y1566" s="39"/>
      <c r="Z1566" s="39"/>
      <c r="AA1566" s="39"/>
      <c r="AB1566" s="152" t="s">
        <v>3165</v>
      </c>
    </row>
    <row r="1567" spans="1:28" ht="21.75" customHeight="1" x14ac:dyDescent="0.25">
      <c r="A1567" s="37" t="s">
        <v>30</v>
      </c>
      <c r="B1567" s="37" t="s">
        <v>31</v>
      </c>
      <c r="C1567" s="39">
        <v>6251</v>
      </c>
      <c r="D1567" s="39" t="s">
        <v>1169</v>
      </c>
      <c r="E1567" s="39" t="s">
        <v>659</v>
      </c>
      <c r="F1567" s="128" t="s">
        <v>215</v>
      </c>
      <c r="G1567" s="39" t="s">
        <v>35</v>
      </c>
      <c r="H1567" s="39" t="str">
        <f t="shared" si="278"/>
        <v>6105AK124-6251-CSEC-0013</v>
      </c>
      <c r="I1567" s="39" t="str">
        <f t="shared" si="287"/>
        <v>Q24050972-03-6251-C-SEC-0013</v>
      </c>
      <c r="J1567" s="39"/>
      <c r="K1567" s="33" t="str">
        <f>VLOOKUP(C1567,'PPE WBS Codes'!$E$3:$F$79,2,0)</f>
        <v>Load Bank</v>
      </c>
      <c r="L1567" s="39" t="s">
        <v>1632</v>
      </c>
      <c r="M1567" s="39" t="s">
        <v>1332</v>
      </c>
      <c r="N1567" s="33" t="str">
        <f t="shared" si="283"/>
        <v>Load Bank - Earthing System for Wartsila Load Bank - Structural Earthing and Bonding Design</v>
      </c>
      <c r="O1567" s="134"/>
      <c r="P1567" s="134"/>
      <c r="Q1567" s="33" t="str">
        <f>IFERROR(VLOOKUP(PPE_PH1_CDDL[[#This Row],[RDMC Document Number]],[3]Docs!$B:$F,4,0),"No Placeholder Yet")</f>
        <v>RES - Reserved Placeholder</v>
      </c>
      <c r="R1567" s="33" t="str">
        <f>IFERROR(VLOOKUP(PPE_PH1_CDDL[[#This Row],[RDMC Document Number]],[3]Docs!$B:$F,5,0),"No Placeholder Yet")</f>
        <v>Pending</v>
      </c>
      <c r="S1567" s="137">
        <f t="shared" si="286"/>
        <v>0</v>
      </c>
      <c r="T1567" s="162" t="s">
        <v>1119</v>
      </c>
      <c r="U1567" s="39"/>
      <c r="V1567" s="178"/>
      <c r="W1567" s="39" t="s">
        <v>1649</v>
      </c>
      <c r="X1567" s="39" t="s">
        <v>1580</v>
      </c>
      <c r="Y1567" s="39"/>
      <c r="Z1567" s="39"/>
      <c r="AA1567" s="39"/>
      <c r="AB1567" s="152" t="s">
        <v>3165</v>
      </c>
    </row>
    <row r="1568" spans="1:28" ht="21.75" customHeight="1" x14ac:dyDescent="0.25">
      <c r="A1568" s="37" t="s">
        <v>30</v>
      </c>
      <c r="B1568" s="37" t="s">
        <v>31</v>
      </c>
      <c r="C1568" s="39">
        <v>6251</v>
      </c>
      <c r="D1568" s="39" t="s">
        <v>1169</v>
      </c>
      <c r="E1568" s="39" t="s">
        <v>659</v>
      </c>
      <c r="F1568" s="128" t="s">
        <v>217</v>
      </c>
      <c r="G1568" s="39" t="s">
        <v>35</v>
      </c>
      <c r="H1568" s="39" t="str">
        <f t="shared" si="278"/>
        <v>6105AK124-6251-CSEC-0014</v>
      </c>
      <c r="I1568" s="39" t="str">
        <f t="shared" si="287"/>
        <v>Q24050972-03-6251-C-SEC-0014</v>
      </c>
      <c r="J1568" s="39"/>
      <c r="K1568" s="33" t="str">
        <f>VLOOKUP(C1568,'PPE WBS Codes'!$E$3:$F$79,2,0)</f>
        <v>Load Bank</v>
      </c>
      <c r="L1568" s="39" t="s">
        <v>1635</v>
      </c>
      <c r="M1568" s="39" t="s">
        <v>1333</v>
      </c>
      <c r="N1568" s="33" t="str">
        <f t="shared" si="283"/>
        <v>Load Bank - Fire Protection System Emergency Gen Load Bank - Corrosion Prevention and Protection Design</v>
      </c>
      <c r="O1568" s="134"/>
      <c r="P1568" s="134"/>
      <c r="Q1568" s="33" t="str">
        <f>IFERROR(VLOOKUP(PPE_PH1_CDDL[[#This Row],[RDMC Document Number]],[3]Docs!$B:$F,4,0),"No Placeholder Yet")</f>
        <v>RES - Reserved Placeholder</v>
      </c>
      <c r="R1568" s="33" t="str">
        <f>IFERROR(VLOOKUP(PPE_PH1_CDDL[[#This Row],[RDMC Document Number]],[3]Docs!$B:$F,5,0),"No Placeholder Yet")</f>
        <v>Pending</v>
      </c>
      <c r="S1568" s="137">
        <f t="shared" si="286"/>
        <v>0</v>
      </c>
      <c r="T1568" s="162" t="s">
        <v>1119</v>
      </c>
      <c r="U1568" s="39"/>
      <c r="V1568" s="178"/>
      <c r="W1568" s="39" t="s">
        <v>1636</v>
      </c>
      <c r="X1568" s="39" t="s">
        <v>1634</v>
      </c>
      <c r="Y1568" s="39"/>
      <c r="Z1568" s="39"/>
      <c r="AA1568" s="39"/>
      <c r="AB1568" s="152" t="s">
        <v>3165</v>
      </c>
    </row>
    <row r="1569" spans="1:28" ht="21.75" customHeight="1" x14ac:dyDescent="0.25">
      <c r="A1569" s="37" t="s">
        <v>30</v>
      </c>
      <c r="B1569" s="37" t="s">
        <v>31</v>
      </c>
      <c r="C1569" s="39">
        <v>6251</v>
      </c>
      <c r="D1569" s="39" t="s">
        <v>1169</v>
      </c>
      <c r="E1569" s="39" t="s">
        <v>659</v>
      </c>
      <c r="F1569" s="128" t="s">
        <v>219</v>
      </c>
      <c r="G1569" s="39" t="s">
        <v>35</v>
      </c>
      <c r="H1569" s="39" t="str">
        <f t="shared" si="278"/>
        <v>6105AK124-6251-CSEC-0015</v>
      </c>
      <c r="I1569" s="39" t="str">
        <f t="shared" si="287"/>
        <v>Q24050972-03-6251-C-SEC-0015</v>
      </c>
      <c r="J1569" s="39"/>
      <c r="K1569" s="33" t="str">
        <f>VLOOKUP(C1569,'PPE WBS Codes'!$E$3:$F$79,2,0)</f>
        <v>Load Bank</v>
      </c>
      <c r="L1569" s="39" t="s">
        <v>1604</v>
      </c>
      <c r="M1569" s="39" t="s">
        <v>1333</v>
      </c>
      <c r="N1569" s="33" t="str">
        <f t="shared" si="283"/>
        <v>Load Bank - Small Power and Lighting forEmergency Gen Load Bank - Corrosion Prevention and Protection Design</v>
      </c>
      <c r="O1569" s="134"/>
      <c r="P1569" s="134"/>
      <c r="Q1569" s="33" t="str">
        <f>IFERROR(VLOOKUP(PPE_PH1_CDDL[[#This Row],[RDMC Document Number]],[3]Docs!$B:$F,4,0),"No Placeholder Yet")</f>
        <v>RES - Reserved Placeholder</v>
      </c>
      <c r="R1569" s="33" t="str">
        <f>IFERROR(VLOOKUP(PPE_PH1_CDDL[[#This Row],[RDMC Document Number]],[3]Docs!$B:$F,5,0),"No Placeholder Yet")</f>
        <v>Pending</v>
      </c>
      <c r="S1569" s="137">
        <f t="shared" si="286"/>
        <v>0</v>
      </c>
      <c r="T1569" s="162" t="s">
        <v>1119</v>
      </c>
      <c r="U1569" s="39"/>
      <c r="V1569" s="178"/>
      <c r="W1569" s="39" t="s">
        <v>1597</v>
      </c>
      <c r="X1569" s="39" t="s">
        <v>1602</v>
      </c>
      <c r="Y1569" s="39"/>
      <c r="Z1569" s="39"/>
      <c r="AA1569" s="39"/>
      <c r="AB1569" s="152" t="s">
        <v>3165</v>
      </c>
    </row>
    <row r="1570" spans="1:28" ht="21.75" customHeight="1" x14ac:dyDescent="0.25">
      <c r="A1570" s="37" t="s">
        <v>30</v>
      </c>
      <c r="B1570" s="37" t="s">
        <v>31</v>
      </c>
      <c r="C1570" s="39">
        <v>6251</v>
      </c>
      <c r="D1570" s="39" t="s">
        <v>1169</v>
      </c>
      <c r="E1570" s="39" t="s">
        <v>659</v>
      </c>
      <c r="F1570" s="128" t="s">
        <v>88</v>
      </c>
      <c r="G1570" s="39" t="s">
        <v>35</v>
      </c>
      <c r="H1570" s="39" t="str">
        <f t="shared" si="278"/>
        <v>6105AK124-6251-CSEC-0016</v>
      </c>
      <c r="I1570" s="39" t="str">
        <f t="shared" si="287"/>
        <v>Q24050972-03-6251-C-SEC-0016</v>
      </c>
      <c r="J1570" s="39"/>
      <c r="K1570" s="33" t="str">
        <f>VLOOKUP(C1570,'PPE WBS Codes'!$E$3:$F$79,2,0)</f>
        <v>Load Bank</v>
      </c>
      <c r="L1570" s="39" t="s">
        <v>1604</v>
      </c>
      <c r="M1570" s="39" t="s">
        <v>1332</v>
      </c>
      <c r="N1570" s="33" t="str">
        <f t="shared" si="283"/>
        <v>Load Bank - Small Power and Lighting forEmergency Gen Load Bank - Structural Earthing and Bonding Design</v>
      </c>
      <c r="O1570" s="134"/>
      <c r="P1570" s="134"/>
      <c r="Q1570" s="33" t="str">
        <f>IFERROR(VLOOKUP(PPE_PH1_CDDL[[#This Row],[RDMC Document Number]],[3]Docs!$B:$F,4,0),"No Placeholder Yet")</f>
        <v>RES - Reserved Placeholder</v>
      </c>
      <c r="R1570" s="33" t="str">
        <f>IFERROR(VLOOKUP(PPE_PH1_CDDL[[#This Row],[RDMC Document Number]],[3]Docs!$B:$F,5,0),"No Placeholder Yet")</f>
        <v>Pending</v>
      </c>
      <c r="S1570" s="137">
        <f t="shared" si="286"/>
        <v>0</v>
      </c>
      <c r="T1570" s="162" t="s">
        <v>1119</v>
      </c>
      <c r="U1570" s="39"/>
      <c r="V1570" s="178"/>
      <c r="W1570" s="39" t="s">
        <v>1597</v>
      </c>
      <c r="X1570" s="39" t="s">
        <v>1602</v>
      </c>
      <c r="Y1570" s="39"/>
      <c r="Z1570" s="39"/>
      <c r="AA1570" s="39"/>
      <c r="AB1570" s="152" t="s">
        <v>3165</v>
      </c>
    </row>
    <row r="1571" spans="1:28" ht="21.75" customHeight="1" x14ac:dyDescent="0.25">
      <c r="A1571" s="37" t="s">
        <v>30</v>
      </c>
      <c r="B1571" s="37" t="s">
        <v>31</v>
      </c>
      <c r="C1571" s="39">
        <v>6251</v>
      </c>
      <c r="D1571" s="39" t="s">
        <v>1169</v>
      </c>
      <c r="E1571" s="39" t="s">
        <v>659</v>
      </c>
      <c r="F1571" s="128" t="s">
        <v>143</v>
      </c>
      <c r="G1571" s="39" t="s">
        <v>35</v>
      </c>
      <c r="H1571" s="39" t="str">
        <f t="shared" si="278"/>
        <v>6105AK124-6251-CSEC-0017</v>
      </c>
      <c r="I1571" s="39" t="str">
        <f t="shared" si="287"/>
        <v>Q24050972-03-6251-C-SEC-0017</v>
      </c>
      <c r="J1571" s="39"/>
      <c r="K1571" s="33" t="str">
        <f>VLOOKUP(C1571,'PPE WBS Codes'!$E$3:$F$79,2,0)</f>
        <v>Load Bank</v>
      </c>
      <c r="L1571" s="39" t="s">
        <v>1605</v>
      </c>
      <c r="M1571" s="39" t="s">
        <v>1333</v>
      </c>
      <c r="N1571" s="33" t="str">
        <f t="shared" si="283"/>
        <v>Load Bank - Cable Racks and Trays for Emergency Gen Load Bank - Corrosion Prevention and Protection Design</v>
      </c>
      <c r="O1571" s="134"/>
      <c r="P1571" s="134"/>
      <c r="Q1571" s="33" t="str">
        <f>IFERROR(VLOOKUP(PPE_PH1_CDDL[[#This Row],[RDMC Document Number]],[3]Docs!$B:$F,4,0),"No Placeholder Yet")</f>
        <v>RES - Reserved Placeholder</v>
      </c>
      <c r="R1571" s="33" t="str">
        <f>IFERROR(VLOOKUP(PPE_PH1_CDDL[[#This Row],[RDMC Document Number]],[3]Docs!$B:$F,5,0),"No Placeholder Yet")</f>
        <v>Pending</v>
      </c>
      <c r="S1571" s="137">
        <f t="shared" si="286"/>
        <v>0</v>
      </c>
      <c r="T1571" s="162" t="s">
        <v>1119</v>
      </c>
      <c r="U1571" s="39"/>
      <c r="V1571" s="178"/>
      <c r="W1571" s="39" t="s">
        <v>1599</v>
      </c>
      <c r="X1571" s="39" t="s">
        <v>1634</v>
      </c>
      <c r="Y1571" s="39"/>
      <c r="Z1571" s="39"/>
      <c r="AA1571" s="39"/>
      <c r="AB1571" s="152" t="s">
        <v>3165</v>
      </c>
    </row>
    <row r="1572" spans="1:28" ht="21.75" customHeight="1" x14ac:dyDescent="0.25">
      <c r="A1572" s="37" t="s">
        <v>30</v>
      </c>
      <c r="B1572" s="37" t="s">
        <v>31</v>
      </c>
      <c r="C1572" s="39">
        <v>6251</v>
      </c>
      <c r="D1572" s="39" t="s">
        <v>1169</v>
      </c>
      <c r="E1572" s="39" t="s">
        <v>659</v>
      </c>
      <c r="F1572" s="128" t="s">
        <v>223</v>
      </c>
      <c r="G1572" s="39" t="s">
        <v>35</v>
      </c>
      <c r="H1572" s="39" t="str">
        <f t="shared" si="278"/>
        <v>6105AK124-6251-CSEC-0018</v>
      </c>
      <c r="I1572" s="39" t="str">
        <f t="shared" si="287"/>
        <v>Q24050972-03-6251-C-SEC-0018</v>
      </c>
      <c r="J1572" s="39"/>
      <c r="K1572" s="33" t="str">
        <f>VLOOKUP(C1572,'PPE WBS Codes'!$E$3:$F$79,2,0)</f>
        <v>Load Bank</v>
      </c>
      <c r="L1572" s="39" t="s">
        <v>1605</v>
      </c>
      <c r="M1572" s="39" t="s">
        <v>1332</v>
      </c>
      <c r="N1572" s="33" t="str">
        <f t="shared" si="283"/>
        <v>Load Bank - Cable Racks and Trays for Emergency Gen Load Bank - Structural Earthing and Bonding Design</v>
      </c>
      <c r="O1572" s="134"/>
      <c r="P1572" s="134"/>
      <c r="Q1572" s="33" t="str">
        <f>IFERROR(VLOOKUP(PPE_PH1_CDDL[[#This Row],[RDMC Document Number]],[3]Docs!$B:$F,4,0),"No Placeholder Yet")</f>
        <v>RES - Reserved Placeholder</v>
      </c>
      <c r="R1572" s="33" t="str">
        <f>IFERROR(VLOOKUP(PPE_PH1_CDDL[[#This Row],[RDMC Document Number]],[3]Docs!$B:$F,5,0),"No Placeholder Yet")</f>
        <v>Pending</v>
      </c>
      <c r="S1572" s="137">
        <f t="shared" si="286"/>
        <v>0</v>
      </c>
      <c r="T1572" s="162" t="s">
        <v>1119</v>
      </c>
      <c r="U1572" s="39"/>
      <c r="V1572" s="178"/>
      <c r="W1572" s="39" t="s">
        <v>1599</v>
      </c>
      <c r="X1572" s="39" t="s">
        <v>1634</v>
      </c>
      <c r="Y1572" s="39"/>
      <c r="Z1572" s="39"/>
      <c r="AA1572" s="39"/>
      <c r="AB1572" s="152" t="s">
        <v>3165</v>
      </c>
    </row>
    <row r="1573" spans="1:28" ht="21.75" customHeight="1" x14ac:dyDescent="0.25">
      <c r="A1573" s="37" t="s">
        <v>30</v>
      </c>
      <c r="B1573" s="37" t="s">
        <v>31</v>
      </c>
      <c r="C1573" s="39">
        <v>6251</v>
      </c>
      <c r="D1573" s="39" t="s">
        <v>1169</v>
      </c>
      <c r="E1573" s="39" t="s">
        <v>659</v>
      </c>
      <c r="F1573" s="128" t="s">
        <v>150</v>
      </c>
      <c r="G1573" s="39" t="s">
        <v>35</v>
      </c>
      <c r="H1573" s="39" t="str">
        <f t="shared" si="278"/>
        <v>6105AK124-6251-CSEC-0019</v>
      </c>
      <c r="I1573" s="39" t="str">
        <f t="shared" si="287"/>
        <v>Q24050972-03-6251-C-SEC-0019</v>
      </c>
      <c r="J1573" s="39"/>
      <c r="K1573" s="33" t="str">
        <f>VLOOKUP(C1573,'PPE WBS Codes'!$E$3:$F$79,2,0)</f>
        <v>Load Bank</v>
      </c>
      <c r="L1573" s="39" t="s">
        <v>1647</v>
      </c>
      <c r="M1573" s="39" t="s">
        <v>1333</v>
      </c>
      <c r="N1573" s="33" t="str">
        <f t="shared" si="283"/>
        <v>Load Bank - Lightning Protection System for Emergency Gen Load Bank - Corrosion Prevention and Protection Design</v>
      </c>
      <c r="O1573" s="134"/>
      <c r="P1573" s="134"/>
      <c r="Q1573" s="33" t="str">
        <f>IFERROR(VLOOKUP(PPE_PH1_CDDL[[#This Row],[RDMC Document Number]],[3]Docs!$B:$F,4,0),"No Placeholder Yet")</f>
        <v>RES - Reserved Placeholder</v>
      </c>
      <c r="R1573" s="33" t="str">
        <f>IFERROR(VLOOKUP(PPE_PH1_CDDL[[#This Row],[RDMC Document Number]],[3]Docs!$B:$F,5,0),"No Placeholder Yet")</f>
        <v>Pending</v>
      </c>
      <c r="S1573" s="137">
        <f t="shared" si="286"/>
        <v>0</v>
      </c>
      <c r="T1573" s="162" t="s">
        <v>1119</v>
      </c>
      <c r="U1573" s="39"/>
      <c r="V1573" s="178"/>
      <c r="W1573" s="39" t="s">
        <v>1631</v>
      </c>
      <c r="X1573" s="39" t="s">
        <v>1634</v>
      </c>
      <c r="Y1573" s="39"/>
      <c r="Z1573" s="39"/>
      <c r="AA1573" s="39"/>
      <c r="AB1573" s="152" t="s">
        <v>3165</v>
      </c>
    </row>
    <row r="1574" spans="1:28" ht="21.75" customHeight="1" x14ac:dyDescent="0.25">
      <c r="A1574" s="37" t="s">
        <v>30</v>
      </c>
      <c r="B1574" s="37" t="s">
        <v>31</v>
      </c>
      <c r="C1574" s="39">
        <v>6251</v>
      </c>
      <c r="D1574" s="39" t="s">
        <v>1169</v>
      </c>
      <c r="E1574" s="39" t="s">
        <v>659</v>
      </c>
      <c r="F1574" s="128" t="s">
        <v>226</v>
      </c>
      <c r="G1574" s="39" t="s">
        <v>35</v>
      </c>
      <c r="H1574" s="39" t="str">
        <f t="shared" si="278"/>
        <v>6105AK124-6251-CSEC-0020</v>
      </c>
      <c r="I1574" s="39" t="str">
        <f t="shared" si="287"/>
        <v>Q24050972-03-6251-C-SEC-0020</v>
      </c>
      <c r="J1574" s="39"/>
      <c r="K1574" s="33" t="str">
        <f>VLOOKUP(C1574,'PPE WBS Codes'!$E$3:$F$79,2,0)</f>
        <v>Load Bank</v>
      </c>
      <c r="L1574" s="39" t="s">
        <v>1647</v>
      </c>
      <c r="M1574" s="39" t="s">
        <v>1332</v>
      </c>
      <c r="N1574" s="33" t="str">
        <f t="shared" si="283"/>
        <v>Load Bank - Lightning Protection System for Emergency Gen Load Bank - Structural Earthing and Bonding Design</v>
      </c>
      <c r="O1574" s="134"/>
      <c r="P1574" s="134"/>
      <c r="Q1574" s="33" t="str">
        <f>IFERROR(VLOOKUP(PPE_PH1_CDDL[[#This Row],[RDMC Document Number]],[3]Docs!$B:$F,4,0),"No Placeholder Yet")</f>
        <v>RES - Reserved Placeholder</v>
      </c>
      <c r="R1574" s="33" t="str">
        <f>IFERROR(VLOOKUP(PPE_PH1_CDDL[[#This Row],[RDMC Document Number]],[3]Docs!$B:$F,5,0),"No Placeholder Yet")</f>
        <v>Pending</v>
      </c>
      <c r="S1574" s="137">
        <f t="shared" si="286"/>
        <v>0</v>
      </c>
      <c r="T1574" s="162" t="s">
        <v>1119</v>
      </c>
      <c r="U1574" s="39"/>
      <c r="V1574" s="178"/>
      <c r="W1574" s="39" t="s">
        <v>1631</v>
      </c>
      <c r="X1574" s="39" t="s">
        <v>1634</v>
      </c>
      <c r="Y1574" s="39"/>
      <c r="Z1574" s="39"/>
      <c r="AA1574" s="39"/>
      <c r="AB1574" s="152" t="s">
        <v>3165</v>
      </c>
    </row>
    <row r="1575" spans="1:28" ht="21.75" customHeight="1" x14ac:dyDescent="0.25">
      <c r="A1575" s="37" t="s">
        <v>30</v>
      </c>
      <c r="B1575" s="37" t="s">
        <v>31</v>
      </c>
      <c r="C1575" s="39">
        <v>6251</v>
      </c>
      <c r="D1575" s="39" t="s">
        <v>1169</v>
      </c>
      <c r="E1575" s="39" t="s">
        <v>659</v>
      </c>
      <c r="F1575" s="128" t="s">
        <v>228</v>
      </c>
      <c r="G1575" s="39" t="s">
        <v>35</v>
      </c>
      <c r="H1575" s="39" t="str">
        <f t="shared" si="278"/>
        <v>6105AK124-6251-CSEC-0021</v>
      </c>
      <c r="I1575" s="39" t="str">
        <f t="shared" si="287"/>
        <v>Q24050972-03-6251-C-SEC-0021</v>
      </c>
      <c r="J1575" s="39"/>
      <c r="K1575" s="33" t="str">
        <f>VLOOKUP(C1575,'PPE WBS Codes'!$E$3:$F$79,2,0)</f>
        <v>Load Bank</v>
      </c>
      <c r="L1575" s="39" t="s">
        <v>1648</v>
      </c>
      <c r="M1575" s="39" t="s">
        <v>1333</v>
      </c>
      <c r="N1575" s="33" t="str">
        <f t="shared" si="283"/>
        <v>Load Bank - Earthing System forEmergency Gen Load Bank - Corrosion Prevention and Protection Design</v>
      </c>
      <c r="O1575" s="134"/>
      <c r="P1575" s="134"/>
      <c r="Q1575" s="33" t="str">
        <f>IFERROR(VLOOKUP(PPE_PH1_CDDL[[#This Row],[RDMC Document Number]],[3]Docs!$B:$F,4,0),"No Placeholder Yet")</f>
        <v>RES - Reserved Placeholder</v>
      </c>
      <c r="R1575" s="33" t="str">
        <f>IFERROR(VLOOKUP(PPE_PH1_CDDL[[#This Row],[RDMC Document Number]],[3]Docs!$B:$F,5,0),"No Placeholder Yet")</f>
        <v>Pending</v>
      </c>
      <c r="S1575" s="137">
        <f t="shared" si="286"/>
        <v>0</v>
      </c>
      <c r="T1575" s="162" t="s">
        <v>1119</v>
      </c>
      <c r="U1575" s="39"/>
      <c r="V1575" s="178"/>
      <c r="W1575" s="39" t="s">
        <v>1633</v>
      </c>
      <c r="X1575" s="39" t="s">
        <v>1602</v>
      </c>
      <c r="Y1575" s="39"/>
      <c r="Z1575" s="39"/>
      <c r="AA1575" s="39"/>
      <c r="AB1575" s="152" t="s">
        <v>3165</v>
      </c>
    </row>
    <row r="1576" spans="1:28" ht="21.75" customHeight="1" x14ac:dyDescent="0.25">
      <c r="A1576" s="37" t="s">
        <v>30</v>
      </c>
      <c r="B1576" s="37" t="s">
        <v>31</v>
      </c>
      <c r="C1576" s="39">
        <v>6251</v>
      </c>
      <c r="D1576" s="39" t="s">
        <v>1169</v>
      </c>
      <c r="E1576" s="39" t="s">
        <v>659</v>
      </c>
      <c r="F1576" s="174" t="s">
        <v>231</v>
      </c>
      <c r="G1576" s="162" t="s">
        <v>35</v>
      </c>
      <c r="H1576" s="39" t="str">
        <f t="shared" si="278"/>
        <v>6105AK124-6251-CSEC-0022</v>
      </c>
      <c r="I1576" s="39" t="str">
        <f t="shared" si="287"/>
        <v>Q24050972-03-6251-C-SEC-0022</v>
      </c>
      <c r="J1576" s="162"/>
      <c r="K1576" s="33" t="str">
        <f>VLOOKUP(C1576,'PPE WBS Codes'!$E$3:$F$79,2,0)</f>
        <v>Load Bank</v>
      </c>
      <c r="L1576" s="162" t="s">
        <v>1648</v>
      </c>
      <c r="M1576" s="162" t="s">
        <v>1332</v>
      </c>
      <c r="N1576" s="33" t="str">
        <f t="shared" si="283"/>
        <v>Load Bank - Earthing System forEmergency Gen Load Bank - Structural Earthing and Bonding Design</v>
      </c>
      <c r="O1576" s="175"/>
      <c r="P1576" s="175"/>
      <c r="Q1576" s="33" t="str">
        <f>IFERROR(VLOOKUP(PPE_PH1_CDDL[[#This Row],[RDMC Document Number]],[3]Docs!$B:$F,4,0),"No Placeholder Yet")</f>
        <v>RES - Reserved Placeholder</v>
      </c>
      <c r="R1576" s="33" t="str">
        <f>IFERROR(VLOOKUP(PPE_PH1_CDDL[[#This Row],[RDMC Document Number]],[3]Docs!$B:$F,5,0),"No Placeholder Yet")</f>
        <v>Pending</v>
      </c>
      <c r="S1576" s="137">
        <f t="shared" si="286"/>
        <v>0</v>
      </c>
      <c r="T1576" s="162" t="s">
        <v>1119</v>
      </c>
      <c r="U1576" s="162"/>
      <c r="V1576" s="178"/>
      <c r="W1576" s="39" t="s">
        <v>1633</v>
      </c>
      <c r="X1576" s="39" t="s">
        <v>1602</v>
      </c>
      <c r="Y1576" s="162"/>
      <c r="Z1576" s="162"/>
      <c r="AA1576" s="39"/>
      <c r="AB1576" s="152" t="s">
        <v>3165</v>
      </c>
    </row>
    <row r="1577" spans="1:28" ht="21.75" customHeight="1" x14ac:dyDescent="0.25">
      <c r="A1577" s="37" t="s">
        <v>30</v>
      </c>
      <c r="B1577" s="37" t="s">
        <v>31</v>
      </c>
      <c r="C1577" s="39">
        <v>6251</v>
      </c>
      <c r="D1577" s="39" t="s">
        <v>1169</v>
      </c>
      <c r="E1577" s="39" t="s">
        <v>1335</v>
      </c>
      <c r="F1577" s="128" t="s">
        <v>34</v>
      </c>
      <c r="G1577" s="39" t="s">
        <v>35</v>
      </c>
      <c r="H1577" s="39" t="str">
        <f t="shared" ref="H1577:H1640" si="288">A1577&amp;B1577&amp;"-"&amp;C1577&amp;"-"&amp;D1577&amp;E1577&amp;"-"&amp;F1577</f>
        <v>6105AK124-6251-CSHP-0001</v>
      </c>
      <c r="I1577" s="39" t="str">
        <f t="shared" si="287"/>
        <v>Q24050972-03-6251-C-SHP-0001</v>
      </c>
      <c r="J1577" s="39"/>
      <c r="K1577" s="33" t="str">
        <f>VLOOKUP(C1577,'PPE WBS Codes'!$E$3:$F$79,2,0)</f>
        <v>Load Bank</v>
      </c>
      <c r="L1577" s="39" t="s">
        <v>1591</v>
      </c>
      <c r="M1577" s="39" t="s">
        <v>1336</v>
      </c>
      <c r="N1577" s="33" t="str">
        <f t="shared" si="283"/>
        <v>Load Bank - 36 MVA Power Station Mobile Load Bank Cable Racks - Equipment Assembly Drawings</v>
      </c>
      <c r="O1577" s="134"/>
      <c r="P1577" s="134"/>
      <c r="Q1577" s="33" t="str">
        <f>IFERROR(VLOOKUP(PPE_PH1_CDDL[[#This Row],[RDMC Document Number]],[3]Docs!$B:$F,4,0),"No Placeholder Yet")</f>
        <v>RES - Reserved Placeholder</v>
      </c>
      <c r="R1577" s="33" t="str">
        <f>IFERROR(VLOOKUP(PPE_PH1_CDDL[[#This Row],[RDMC Document Number]],[3]Docs!$B:$F,5,0),"No Placeholder Yet")</f>
        <v>Pending</v>
      </c>
      <c r="S1577" s="137">
        <f t="shared" ref="S1577:S1585" si="289">IF(AND(O1577&lt;&gt;"",P1577&lt;&gt;"",R1577="Approved"),100%,
 IF(AND(O1577&lt;&gt;"",P1577&lt;&gt;""),66.67%,
 IF(O1577&lt;&gt;"",33.33%,
 0)))</f>
        <v>0</v>
      </c>
      <c r="T1577" s="162" t="s">
        <v>1119</v>
      </c>
      <c r="U1577" s="39"/>
      <c r="V1577" s="178"/>
      <c r="W1577" s="39" t="s">
        <v>1588</v>
      </c>
      <c r="X1577" s="39" t="s">
        <v>1609</v>
      </c>
      <c r="Y1577" s="39"/>
      <c r="Z1577" s="39"/>
      <c r="AA1577" s="39"/>
      <c r="AB1577" s="152" t="s">
        <v>3165</v>
      </c>
    </row>
    <row r="1578" spans="1:28" ht="21.75" customHeight="1" x14ac:dyDescent="0.25">
      <c r="A1578" s="37" t="s">
        <v>30</v>
      </c>
      <c r="B1578" s="37" t="s">
        <v>31</v>
      </c>
      <c r="C1578" s="39">
        <v>6251</v>
      </c>
      <c r="D1578" s="39" t="s">
        <v>1169</v>
      </c>
      <c r="E1578" s="39" t="s">
        <v>1335</v>
      </c>
      <c r="F1578" s="128" t="s">
        <v>46</v>
      </c>
      <c r="G1578" s="39" t="s">
        <v>35</v>
      </c>
      <c r="H1578" s="39" t="str">
        <f t="shared" si="288"/>
        <v>6105AK124-6251-CSHP-0002</v>
      </c>
      <c r="I1578" s="39" t="str">
        <f t="shared" si="287"/>
        <v>Q24050972-03-6251-C-SHP-0002</v>
      </c>
      <c r="J1578" s="39"/>
      <c r="K1578" s="33" t="str">
        <f>VLOOKUP(C1578,'PPE WBS Codes'!$E$3:$F$79,2,0)</f>
        <v>Load Bank</v>
      </c>
      <c r="L1578" s="39" t="s">
        <v>1595</v>
      </c>
      <c r="M1578" s="39" t="s">
        <v>1336</v>
      </c>
      <c r="N1578" s="33" t="str">
        <f t="shared" ref="N1578:N1609" si="290">K1578&amp;" - "&amp;L1578&amp;" - "&amp;M1578</f>
        <v>Load Bank - Perimeter Fencing for for Wartsila Load Bank - Equipment Assembly Drawings</v>
      </c>
      <c r="O1578" s="134"/>
      <c r="P1578" s="134"/>
      <c r="Q1578" s="33" t="str">
        <f>IFERROR(VLOOKUP(PPE_PH1_CDDL[[#This Row],[RDMC Document Number]],[3]Docs!$B:$F,4,0),"No Placeholder Yet")</f>
        <v>RES - Reserved Placeholder</v>
      </c>
      <c r="R1578" s="33" t="str">
        <f>IFERROR(VLOOKUP(PPE_PH1_CDDL[[#This Row],[RDMC Document Number]],[3]Docs!$B:$F,5,0),"No Placeholder Yet")</f>
        <v>Pending</v>
      </c>
      <c r="S1578" s="137">
        <f t="shared" si="289"/>
        <v>0</v>
      </c>
      <c r="T1578" s="162" t="s">
        <v>1119</v>
      </c>
      <c r="U1578" s="39"/>
      <c r="V1578" s="178"/>
      <c r="W1578" s="39" t="s">
        <v>1561</v>
      </c>
      <c r="X1578" s="39" t="s">
        <v>1580</v>
      </c>
      <c r="Y1578" s="39"/>
      <c r="Z1578" s="39"/>
      <c r="AA1578" s="39"/>
      <c r="AB1578" s="152" t="s">
        <v>3165</v>
      </c>
    </row>
    <row r="1579" spans="1:28" ht="21.75" customHeight="1" x14ac:dyDescent="0.25">
      <c r="A1579" s="37" t="s">
        <v>30</v>
      </c>
      <c r="B1579" s="37" t="s">
        <v>31</v>
      </c>
      <c r="C1579" s="39">
        <v>6251</v>
      </c>
      <c r="D1579" s="39" t="s">
        <v>1169</v>
      </c>
      <c r="E1579" s="39" t="s">
        <v>1335</v>
      </c>
      <c r="F1579" s="128" t="s">
        <v>48</v>
      </c>
      <c r="G1579" s="39" t="s">
        <v>35</v>
      </c>
      <c r="H1579" s="39" t="str">
        <f t="shared" si="288"/>
        <v>6105AK124-6251-CSHP-0003</v>
      </c>
      <c r="I1579" s="39" t="str">
        <f t="shared" si="287"/>
        <v>Q24050972-03-6251-C-SHP-0003</v>
      </c>
      <c r="J1579" s="39"/>
      <c r="K1579" s="33" t="str">
        <f>VLOOKUP(C1579,'PPE WBS Codes'!$E$3:$F$79,2,0)</f>
        <v>Load Bank</v>
      </c>
      <c r="L1579" s="39" t="s">
        <v>1596</v>
      </c>
      <c r="M1579" s="39" t="s">
        <v>1336</v>
      </c>
      <c r="N1579" s="33" t="str">
        <f t="shared" si="290"/>
        <v>Load Bank - Small Power and Lighting for Wartsila Load Bank - Equipment Assembly Drawings</v>
      </c>
      <c r="O1579" s="134"/>
      <c r="P1579" s="134"/>
      <c r="Q1579" s="33" t="str">
        <f>IFERROR(VLOOKUP(PPE_PH1_CDDL[[#This Row],[RDMC Document Number]],[3]Docs!$B:$F,4,0),"No Placeholder Yet")</f>
        <v>RES - Reserved Placeholder</v>
      </c>
      <c r="R1579" s="33" t="str">
        <f>IFERROR(VLOOKUP(PPE_PH1_CDDL[[#This Row],[RDMC Document Number]],[3]Docs!$B:$F,5,0),"No Placeholder Yet")</f>
        <v>Pending</v>
      </c>
      <c r="S1579" s="137">
        <f t="shared" si="289"/>
        <v>0</v>
      </c>
      <c r="T1579" s="162" t="s">
        <v>1119</v>
      </c>
      <c r="U1579" s="39"/>
      <c r="V1579" s="178"/>
      <c r="W1579" s="39" t="s">
        <v>1597</v>
      </c>
      <c r="X1579" s="39" t="s">
        <v>1594</v>
      </c>
      <c r="Y1579" s="39"/>
      <c r="Z1579" s="39"/>
      <c r="AA1579" s="39"/>
      <c r="AB1579" s="152" t="s">
        <v>3165</v>
      </c>
    </row>
    <row r="1580" spans="1:28" ht="21.75" customHeight="1" x14ac:dyDescent="0.25">
      <c r="A1580" s="37" t="s">
        <v>30</v>
      </c>
      <c r="B1580" s="37" t="s">
        <v>31</v>
      </c>
      <c r="C1580" s="39">
        <v>6251</v>
      </c>
      <c r="D1580" s="39" t="s">
        <v>1169</v>
      </c>
      <c r="E1580" s="39" t="s">
        <v>1335</v>
      </c>
      <c r="F1580" s="128" t="s">
        <v>50</v>
      </c>
      <c r="G1580" s="39" t="s">
        <v>35</v>
      </c>
      <c r="H1580" s="39" t="str">
        <f t="shared" si="288"/>
        <v>6105AK124-6251-CSHP-0004</v>
      </c>
      <c r="I1580" s="39" t="str">
        <f t="shared" si="287"/>
        <v>Q24050972-03-6251-C-SHP-0004</v>
      </c>
      <c r="J1580" s="39"/>
      <c r="K1580" s="33" t="str">
        <f>VLOOKUP(C1580,'PPE WBS Codes'!$E$3:$F$79,2,0)</f>
        <v>Load Bank</v>
      </c>
      <c r="L1580" s="39" t="s">
        <v>1622</v>
      </c>
      <c r="M1580" s="39" t="s">
        <v>1336</v>
      </c>
      <c r="N1580" s="33" t="str">
        <f t="shared" si="290"/>
        <v>Load Bank - Metering Instruments for Wartsila Load Bank - Equipment Assembly Drawings</v>
      </c>
      <c r="O1580" s="134"/>
      <c r="P1580" s="134"/>
      <c r="Q1580" s="33" t="str">
        <f>IFERROR(VLOOKUP(PPE_PH1_CDDL[[#This Row],[RDMC Document Number]],[3]Docs!$B:$F,4,0),"No Placeholder Yet")</f>
        <v>RES - Reserved Placeholder</v>
      </c>
      <c r="R1580" s="33" t="str">
        <f>IFERROR(VLOOKUP(PPE_PH1_CDDL[[#This Row],[RDMC Document Number]],[3]Docs!$B:$F,5,0),"No Placeholder Yet")</f>
        <v>Pending</v>
      </c>
      <c r="S1580" s="137">
        <f t="shared" si="289"/>
        <v>0</v>
      </c>
      <c r="T1580" s="162" t="s">
        <v>1119</v>
      </c>
      <c r="U1580" s="39"/>
      <c r="V1580" s="178"/>
      <c r="W1580" s="39" t="s">
        <v>1641</v>
      </c>
      <c r="X1580" s="39" t="s">
        <v>1594</v>
      </c>
      <c r="Y1580" s="39"/>
      <c r="Z1580" s="39"/>
      <c r="AA1580" s="39"/>
      <c r="AB1580" s="152" t="s">
        <v>3165</v>
      </c>
    </row>
    <row r="1581" spans="1:28" ht="21.75" customHeight="1" x14ac:dyDescent="0.25">
      <c r="A1581" s="37" t="s">
        <v>30</v>
      </c>
      <c r="B1581" s="37" t="s">
        <v>31</v>
      </c>
      <c r="C1581" s="39">
        <v>6251</v>
      </c>
      <c r="D1581" s="39" t="s">
        <v>1169</v>
      </c>
      <c r="E1581" s="39" t="s">
        <v>1335</v>
      </c>
      <c r="F1581" s="128" t="s">
        <v>101</v>
      </c>
      <c r="G1581" s="39" t="s">
        <v>35</v>
      </c>
      <c r="H1581" s="39" t="str">
        <f t="shared" si="288"/>
        <v>6105AK124-6251-CSHP-0005</v>
      </c>
      <c r="I1581" s="39" t="str">
        <f t="shared" si="287"/>
        <v>Q24050972-03-6251-C-SHP-0005</v>
      </c>
      <c r="J1581" s="39"/>
      <c r="K1581" s="33" t="str">
        <f>VLOOKUP(C1581,'PPE WBS Codes'!$E$3:$F$79,2,0)</f>
        <v>Load Bank</v>
      </c>
      <c r="L1581" s="39" t="s">
        <v>1598</v>
      </c>
      <c r="M1581" s="39" t="s">
        <v>1336</v>
      </c>
      <c r="N1581" s="33" t="str">
        <f t="shared" si="290"/>
        <v>Load Bank - Cable Racks and Trays for Wartsila Load Bank - Equipment Assembly Drawings</v>
      </c>
      <c r="O1581" s="134"/>
      <c r="P1581" s="134"/>
      <c r="Q1581" s="33" t="str">
        <f>IFERROR(VLOOKUP(PPE_PH1_CDDL[[#This Row],[RDMC Document Number]],[3]Docs!$B:$F,4,0),"No Placeholder Yet")</f>
        <v>RES - Reserved Placeholder</v>
      </c>
      <c r="R1581" s="33" t="str">
        <f>IFERROR(VLOOKUP(PPE_PH1_CDDL[[#This Row],[RDMC Document Number]],[3]Docs!$B:$F,5,0),"No Placeholder Yet")</f>
        <v>Pending</v>
      </c>
      <c r="S1581" s="137">
        <f t="shared" si="289"/>
        <v>0</v>
      </c>
      <c r="T1581" s="162" t="s">
        <v>1119</v>
      </c>
      <c r="U1581" s="39"/>
      <c r="V1581" s="178"/>
      <c r="W1581" s="39" t="s">
        <v>1599</v>
      </c>
      <c r="X1581" s="39" t="s">
        <v>1580</v>
      </c>
      <c r="Y1581" s="39"/>
      <c r="Z1581" s="39"/>
      <c r="AA1581" s="39"/>
      <c r="AB1581" s="152" t="s">
        <v>3165</v>
      </c>
    </row>
    <row r="1582" spans="1:28" ht="21.75" customHeight="1" x14ac:dyDescent="0.25">
      <c r="A1582" s="37" t="s">
        <v>30</v>
      </c>
      <c r="B1582" s="37" t="s">
        <v>31</v>
      </c>
      <c r="C1582" s="39">
        <v>6251</v>
      </c>
      <c r="D1582" s="39" t="s">
        <v>1169</v>
      </c>
      <c r="E1582" s="39" t="s">
        <v>1335</v>
      </c>
      <c r="F1582" s="128" t="s">
        <v>161</v>
      </c>
      <c r="G1582" s="39" t="s">
        <v>35</v>
      </c>
      <c r="H1582" s="39" t="str">
        <f t="shared" si="288"/>
        <v>6105AK124-6251-CSHP-0006</v>
      </c>
      <c r="I1582" s="39" t="str">
        <f t="shared" si="287"/>
        <v>Q24050972-03-6251-C-SHP-0006</v>
      </c>
      <c r="J1582" s="39"/>
      <c r="K1582" s="33" t="str">
        <f>VLOOKUP(C1582,'PPE WBS Codes'!$E$3:$F$79,2,0)</f>
        <v>Load Bank</v>
      </c>
      <c r="L1582" s="39" t="s">
        <v>1603</v>
      </c>
      <c r="M1582" s="39" t="s">
        <v>1336</v>
      </c>
      <c r="N1582" s="33" t="str">
        <f t="shared" si="290"/>
        <v>Load Bank - Perimeter Fencing for Emergency Gen Load Bank - Equipment Assembly Drawings</v>
      </c>
      <c r="O1582" s="134"/>
      <c r="P1582" s="134"/>
      <c r="Q1582" s="33" t="str">
        <f>IFERROR(VLOOKUP(PPE_PH1_CDDL[[#This Row],[RDMC Document Number]],[3]Docs!$B:$F,4,0),"No Placeholder Yet")</f>
        <v>RES - Reserved Placeholder</v>
      </c>
      <c r="R1582" s="33" t="str">
        <f>IFERROR(VLOOKUP(PPE_PH1_CDDL[[#This Row],[RDMC Document Number]],[3]Docs!$B:$F,5,0),"No Placeholder Yet")</f>
        <v>Pending</v>
      </c>
      <c r="S1582" s="137">
        <f t="shared" si="289"/>
        <v>0</v>
      </c>
      <c r="T1582" s="162" t="s">
        <v>1119</v>
      </c>
      <c r="U1582" s="39"/>
      <c r="V1582" s="178"/>
      <c r="W1582" s="39" t="s">
        <v>1512</v>
      </c>
      <c r="X1582" s="39" t="s">
        <v>1580</v>
      </c>
      <c r="Y1582" s="39"/>
      <c r="Z1582" s="39"/>
      <c r="AA1582" s="39"/>
      <c r="AB1582" s="152" t="s">
        <v>3165</v>
      </c>
    </row>
    <row r="1583" spans="1:28" ht="21.75" customHeight="1" x14ac:dyDescent="0.25">
      <c r="A1583" s="37" t="s">
        <v>30</v>
      </c>
      <c r="B1583" s="37" t="s">
        <v>31</v>
      </c>
      <c r="C1583" s="39">
        <v>6251</v>
      </c>
      <c r="D1583" s="39" t="s">
        <v>1169</v>
      </c>
      <c r="E1583" s="39" t="s">
        <v>1335</v>
      </c>
      <c r="F1583" s="128" t="s">
        <v>170</v>
      </c>
      <c r="G1583" s="39" t="s">
        <v>35</v>
      </c>
      <c r="H1583" s="39" t="str">
        <f t="shared" si="288"/>
        <v>6105AK124-6251-CSHP-0007</v>
      </c>
      <c r="I1583" s="39" t="str">
        <f t="shared" si="287"/>
        <v>Q24050972-03-6251-C-SHP-0007</v>
      </c>
      <c r="J1583" s="39"/>
      <c r="K1583" s="33" t="str">
        <f>VLOOKUP(C1583,'PPE WBS Codes'!$E$3:$F$79,2,0)</f>
        <v>Load Bank</v>
      </c>
      <c r="L1583" s="39" t="s">
        <v>1604</v>
      </c>
      <c r="M1583" s="39" t="s">
        <v>1336</v>
      </c>
      <c r="N1583" s="33" t="str">
        <f t="shared" si="290"/>
        <v>Load Bank - Small Power and Lighting forEmergency Gen Load Bank - Equipment Assembly Drawings</v>
      </c>
      <c r="O1583" s="134"/>
      <c r="P1583" s="134"/>
      <c r="Q1583" s="33" t="str">
        <f>IFERROR(VLOOKUP(PPE_PH1_CDDL[[#This Row],[RDMC Document Number]],[3]Docs!$B:$F,4,0),"No Placeholder Yet")</f>
        <v>RES - Reserved Placeholder</v>
      </c>
      <c r="R1583" s="33" t="str">
        <f>IFERROR(VLOOKUP(PPE_PH1_CDDL[[#This Row],[RDMC Document Number]],[3]Docs!$B:$F,5,0),"No Placeholder Yet")</f>
        <v>Pending</v>
      </c>
      <c r="S1583" s="137">
        <f t="shared" si="289"/>
        <v>0</v>
      </c>
      <c r="T1583" s="162" t="s">
        <v>1119</v>
      </c>
      <c r="U1583" s="39"/>
      <c r="V1583" s="178"/>
      <c r="W1583" s="39" t="s">
        <v>1597</v>
      </c>
      <c r="X1583" s="39" t="s">
        <v>1602</v>
      </c>
      <c r="Y1583" s="39"/>
      <c r="Z1583" s="39"/>
      <c r="AA1583" s="39"/>
      <c r="AB1583" s="152" t="s">
        <v>3165</v>
      </c>
    </row>
    <row r="1584" spans="1:28" ht="21.75" customHeight="1" x14ac:dyDescent="0.25">
      <c r="A1584" s="37" t="s">
        <v>30</v>
      </c>
      <c r="B1584" s="37" t="s">
        <v>31</v>
      </c>
      <c r="C1584" s="39">
        <v>6251</v>
      </c>
      <c r="D1584" s="39" t="s">
        <v>1169</v>
      </c>
      <c r="E1584" s="39" t="s">
        <v>1335</v>
      </c>
      <c r="F1584" s="128" t="s">
        <v>108</v>
      </c>
      <c r="G1584" s="39" t="s">
        <v>35</v>
      </c>
      <c r="H1584" s="39" t="str">
        <f t="shared" si="288"/>
        <v>6105AK124-6251-CSHP-0008</v>
      </c>
      <c r="I1584" s="39" t="str">
        <f t="shared" si="287"/>
        <v>Q24050972-03-6251-C-SHP-0008</v>
      </c>
      <c r="J1584" s="39"/>
      <c r="K1584" s="33" t="str">
        <f>VLOOKUP(C1584,'PPE WBS Codes'!$E$3:$F$79,2,0)</f>
        <v>Load Bank</v>
      </c>
      <c r="L1584" s="39" t="s">
        <v>1640</v>
      </c>
      <c r="M1584" s="39" t="s">
        <v>1336</v>
      </c>
      <c r="N1584" s="33" t="str">
        <f t="shared" si="290"/>
        <v>Load Bank - Metering Instruments for Emergency Gen Load Bank - Equipment Assembly Drawings</v>
      </c>
      <c r="O1584" s="134"/>
      <c r="P1584" s="134"/>
      <c r="Q1584" s="33" t="str">
        <f>IFERROR(VLOOKUP(PPE_PH1_CDDL[[#This Row],[RDMC Document Number]],[3]Docs!$B:$F,4,0),"No Placeholder Yet")</f>
        <v>RES - Reserved Placeholder</v>
      </c>
      <c r="R1584" s="33" t="str">
        <f>IFERROR(VLOOKUP(PPE_PH1_CDDL[[#This Row],[RDMC Document Number]],[3]Docs!$B:$F,5,0),"No Placeholder Yet")</f>
        <v>Pending</v>
      </c>
      <c r="S1584" s="137">
        <f t="shared" si="289"/>
        <v>0</v>
      </c>
      <c r="T1584" s="162" t="s">
        <v>1119</v>
      </c>
      <c r="U1584" s="39"/>
      <c r="V1584" s="178"/>
      <c r="W1584" s="39" t="s">
        <v>1641</v>
      </c>
      <c r="X1584" s="39" t="s">
        <v>1602</v>
      </c>
      <c r="Y1584" s="39"/>
      <c r="Z1584" s="39"/>
      <c r="AA1584" s="39"/>
      <c r="AB1584" s="152" t="s">
        <v>3165</v>
      </c>
    </row>
    <row r="1585" spans="1:28" ht="21.75" customHeight="1" x14ac:dyDescent="0.25">
      <c r="A1585" s="37" t="s">
        <v>30</v>
      </c>
      <c r="B1585" s="37" t="s">
        <v>31</v>
      </c>
      <c r="C1585" s="39">
        <v>6251</v>
      </c>
      <c r="D1585" s="39" t="s">
        <v>1169</v>
      </c>
      <c r="E1585" s="39" t="s">
        <v>1335</v>
      </c>
      <c r="F1585" s="174" t="s">
        <v>173</v>
      </c>
      <c r="G1585" s="162" t="s">
        <v>35</v>
      </c>
      <c r="H1585" s="39" t="str">
        <f t="shared" si="288"/>
        <v>6105AK124-6251-CSHP-0009</v>
      </c>
      <c r="I1585" s="39" t="str">
        <f t="shared" si="287"/>
        <v>Q24050972-03-6251-C-SHP-0009</v>
      </c>
      <c r="J1585" s="162"/>
      <c r="K1585" s="33" t="str">
        <f>VLOOKUP(C1585,'PPE WBS Codes'!$E$3:$F$79,2,0)</f>
        <v>Load Bank</v>
      </c>
      <c r="L1585" s="162" t="s">
        <v>1605</v>
      </c>
      <c r="M1585" s="162" t="s">
        <v>1336</v>
      </c>
      <c r="N1585" s="33" t="str">
        <f t="shared" si="290"/>
        <v>Load Bank - Cable Racks and Trays for Emergency Gen Load Bank - Equipment Assembly Drawings</v>
      </c>
      <c r="O1585" s="175"/>
      <c r="P1585" s="175"/>
      <c r="Q1585" s="33" t="str">
        <f>IFERROR(VLOOKUP(PPE_PH1_CDDL[[#This Row],[RDMC Document Number]],[3]Docs!$B:$F,4,0),"No Placeholder Yet")</f>
        <v>RES - Reserved Placeholder</v>
      </c>
      <c r="R1585" s="33" t="str">
        <f>IFERROR(VLOOKUP(PPE_PH1_CDDL[[#This Row],[RDMC Document Number]],[3]Docs!$B:$F,5,0),"No Placeholder Yet")</f>
        <v>Pending</v>
      </c>
      <c r="S1585" s="137">
        <f t="shared" si="289"/>
        <v>0</v>
      </c>
      <c r="T1585" s="162" t="s">
        <v>1119</v>
      </c>
      <c r="U1585" s="162"/>
      <c r="V1585" s="178"/>
      <c r="W1585" s="162" t="s">
        <v>1599</v>
      </c>
      <c r="X1585" s="39" t="s">
        <v>1602</v>
      </c>
      <c r="Y1585" s="162"/>
      <c r="Z1585" s="162"/>
      <c r="AA1585" s="39"/>
      <c r="AB1585" s="152" t="s">
        <v>3165</v>
      </c>
    </row>
    <row r="1586" spans="1:28" ht="21.75" customHeight="1" x14ac:dyDescent="0.25">
      <c r="A1586" s="37" t="s">
        <v>30</v>
      </c>
      <c r="B1586" s="37" t="s">
        <v>31</v>
      </c>
      <c r="C1586" s="39">
        <v>6251</v>
      </c>
      <c r="D1586" s="39" t="s">
        <v>1169</v>
      </c>
      <c r="E1586" s="39" t="s">
        <v>1170</v>
      </c>
      <c r="F1586" s="128" t="s">
        <v>34</v>
      </c>
      <c r="G1586" s="39" t="s">
        <v>35</v>
      </c>
      <c r="H1586" s="39" t="str">
        <f t="shared" si="288"/>
        <v>6105AK124-6251-CSPC-0001</v>
      </c>
      <c r="I1586" s="39" t="str">
        <f t="shared" si="287"/>
        <v>Q24050972-03-6251-C-SPC-0001</v>
      </c>
      <c r="J1586" s="39"/>
      <c r="K1586" s="33" t="str">
        <f>VLOOKUP(C1586,'PPE WBS Codes'!$E$3:$F$79,2,0)</f>
        <v>Load Bank</v>
      </c>
      <c r="L1586" s="39" t="s">
        <v>1587</v>
      </c>
      <c r="M1586" s="39" t="s">
        <v>1337</v>
      </c>
      <c r="N1586" s="33" t="str">
        <f t="shared" si="290"/>
        <v>Load Bank - 36 MVA Power Station Mobile Load Bank Concrete Pad - Civil Design Requirements</v>
      </c>
      <c r="O1586" s="134"/>
      <c r="P1586" s="134"/>
      <c r="Q1586" s="33" t="str">
        <f>IFERROR(VLOOKUP(PPE_PH1_CDDL[[#This Row],[RDMC Document Number]],[3]Docs!$B:$F,4,0),"No Placeholder Yet")</f>
        <v>RES - Reserved Placeholder</v>
      </c>
      <c r="R1586" s="33" t="str">
        <f>IFERROR(VLOOKUP(PPE_PH1_CDDL[[#This Row],[RDMC Document Number]],[3]Docs!$B:$F,5,0),"No Placeholder Yet")</f>
        <v>Pending</v>
      </c>
      <c r="S1586" s="137">
        <f t="shared" ref="S1586:S1627" si="291">IF(AND(O1586&lt;&gt;"",P1586&lt;&gt;"",R1586="Approved"),100%,
 IF(AND(O1586&lt;&gt;"",P1586&lt;&gt;""),66.67%,
 IF(O1586&lt;&gt;"",33.33%,
 0)))</f>
        <v>0</v>
      </c>
      <c r="T1586" s="162" t="s">
        <v>1119</v>
      </c>
      <c r="U1586" s="39"/>
      <c r="V1586" s="178"/>
      <c r="W1586" s="39" t="s">
        <v>1588</v>
      </c>
      <c r="X1586" s="39" t="s">
        <v>1657</v>
      </c>
      <c r="Y1586" s="39"/>
      <c r="Z1586" s="39"/>
      <c r="AA1586" s="39"/>
      <c r="AB1586" s="152" t="s">
        <v>3165</v>
      </c>
    </row>
    <row r="1587" spans="1:28" ht="21.75" customHeight="1" x14ac:dyDescent="0.25">
      <c r="A1587" s="37" t="s">
        <v>30</v>
      </c>
      <c r="B1587" s="37" t="s">
        <v>31</v>
      </c>
      <c r="C1587" s="39">
        <v>6251</v>
      </c>
      <c r="D1587" s="39" t="s">
        <v>1169</v>
      </c>
      <c r="E1587" s="39" t="s">
        <v>1170</v>
      </c>
      <c r="F1587" s="128" t="s">
        <v>46</v>
      </c>
      <c r="G1587" s="39" t="s">
        <v>35</v>
      </c>
      <c r="H1587" s="39" t="str">
        <f t="shared" si="288"/>
        <v>6105AK124-6251-CSPC-0002</v>
      </c>
      <c r="I1587" s="39" t="str">
        <f t="shared" si="287"/>
        <v>Q24050972-03-6251-C-SPC-0002</v>
      </c>
      <c r="J1587" s="39"/>
      <c r="K1587" s="33" t="str">
        <f>VLOOKUP(C1587,'PPE WBS Codes'!$E$3:$F$79,2,0)</f>
        <v>Load Bank</v>
      </c>
      <c r="L1587" s="39" t="s">
        <v>1587</v>
      </c>
      <c r="M1587" s="39" t="s">
        <v>1338</v>
      </c>
      <c r="N1587" s="33" t="str">
        <f t="shared" si="290"/>
        <v>Load Bank - 36 MVA Power Station Mobile Load Bank Concrete Pad - Excavation, Trenching and Compacting Design</v>
      </c>
      <c r="O1587" s="134"/>
      <c r="P1587" s="134"/>
      <c r="Q1587" s="33" t="str">
        <f>IFERROR(VLOOKUP(PPE_PH1_CDDL[[#This Row],[RDMC Document Number]],[3]Docs!$B:$F,4,0),"No Placeholder Yet")</f>
        <v>RES - Reserved Placeholder</v>
      </c>
      <c r="R1587" s="33" t="str">
        <f>IFERROR(VLOOKUP(PPE_PH1_CDDL[[#This Row],[RDMC Document Number]],[3]Docs!$B:$F,5,0),"No Placeholder Yet")</f>
        <v>Pending</v>
      </c>
      <c r="S1587" s="137">
        <f t="shared" si="291"/>
        <v>0</v>
      </c>
      <c r="T1587" s="162" t="s">
        <v>1119</v>
      </c>
      <c r="U1587" s="39"/>
      <c r="V1587" s="178"/>
      <c r="W1587" s="39" t="s">
        <v>1588</v>
      </c>
      <c r="X1587" s="39" t="s">
        <v>1657</v>
      </c>
      <c r="Y1587" s="39"/>
      <c r="Z1587" s="39"/>
      <c r="AA1587" s="39"/>
      <c r="AB1587" s="152" t="s">
        <v>3165</v>
      </c>
    </row>
    <row r="1588" spans="1:28" ht="21.75" customHeight="1" x14ac:dyDescent="0.25">
      <c r="A1588" s="37" t="s">
        <v>30</v>
      </c>
      <c r="B1588" s="37" t="s">
        <v>31</v>
      </c>
      <c r="C1588" s="39">
        <v>6251</v>
      </c>
      <c r="D1588" s="39" t="s">
        <v>1169</v>
      </c>
      <c r="E1588" s="39" t="s">
        <v>1170</v>
      </c>
      <c r="F1588" s="128" t="s">
        <v>48</v>
      </c>
      <c r="G1588" s="39" t="s">
        <v>35</v>
      </c>
      <c r="H1588" s="39" t="str">
        <f t="shared" si="288"/>
        <v>6105AK124-6251-CSPC-0003</v>
      </c>
      <c r="I1588" s="39" t="str">
        <f t="shared" si="287"/>
        <v>Q24050972-03-6251-C-SPC-0003</v>
      </c>
      <c r="J1588" s="39"/>
      <c r="K1588" s="33" t="str">
        <f>VLOOKUP(C1588,'PPE WBS Codes'!$E$3:$F$79,2,0)</f>
        <v>Load Bank</v>
      </c>
      <c r="L1588" s="39" t="s">
        <v>1587</v>
      </c>
      <c r="M1588" s="39" t="s">
        <v>1339</v>
      </c>
      <c r="N1588" s="33" t="str">
        <f t="shared" si="290"/>
        <v>Load Bank - 36 MVA Power Station Mobile Load Bank Concrete Pad - Concrete Construction Material Specifications</v>
      </c>
      <c r="O1588" s="134"/>
      <c r="P1588" s="134"/>
      <c r="Q1588" s="33" t="str">
        <f>IFERROR(VLOOKUP(PPE_PH1_CDDL[[#This Row],[RDMC Document Number]],[3]Docs!$B:$F,4,0),"No Placeholder Yet")</f>
        <v>RES - Reserved Placeholder</v>
      </c>
      <c r="R1588" s="33" t="str">
        <f>IFERROR(VLOOKUP(PPE_PH1_CDDL[[#This Row],[RDMC Document Number]],[3]Docs!$B:$F,5,0),"No Placeholder Yet")</f>
        <v>Pending</v>
      </c>
      <c r="S1588" s="137">
        <f t="shared" si="291"/>
        <v>0</v>
      </c>
      <c r="T1588" s="162" t="s">
        <v>1119</v>
      </c>
      <c r="U1588" s="39"/>
      <c r="V1588" s="178"/>
      <c r="W1588" s="39" t="s">
        <v>1588</v>
      </c>
      <c r="X1588" s="39" t="s">
        <v>1657</v>
      </c>
      <c r="Y1588" s="39"/>
      <c r="Z1588" s="39"/>
      <c r="AA1588" s="39"/>
      <c r="AB1588" s="152" t="s">
        <v>3165</v>
      </c>
    </row>
    <row r="1589" spans="1:28" ht="21.75" customHeight="1" x14ac:dyDescent="0.25">
      <c r="A1589" s="37" t="s">
        <v>30</v>
      </c>
      <c r="B1589" s="37" t="s">
        <v>31</v>
      </c>
      <c r="C1589" s="39">
        <v>6251</v>
      </c>
      <c r="D1589" s="39" t="s">
        <v>1169</v>
      </c>
      <c r="E1589" s="39" t="s">
        <v>1170</v>
      </c>
      <c r="F1589" s="128" t="s">
        <v>50</v>
      </c>
      <c r="G1589" s="39" t="s">
        <v>35</v>
      </c>
      <c r="H1589" s="39" t="str">
        <f t="shared" si="288"/>
        <v>6105AK124-6251-CSPC-0004</v>
      </c>
      <c r="I1589" s="39" t="str">
        <f t="shared" si="287"/>
        <v>Q24050972-03-6251-C-SPC-0004</v>
      </c>
      <c r="J1589" s="39"/>
      <c r="K1589" s="33" t="str">
        <f>VLOOKUP(C1589,'PPE WBS Codes'!$E$3:$F$79,2,0)</f>
        <v>Load Bank</v>
      </c>
      <c r="L1589" s="39" t="s">
        <v>1591</v>
      </c>
      <c r="M1589" s="39" t="s">
        <v>1337</v>
      </c>
      <c r="N1589" s="33" t="str">
        <f t="shared" si="290"/>
        <v>Load Bank - 36 MVA Power Station Mobile Load Bank Cable Racks - Civil Design Requirements</v>
      </c>
      <c r="O1589" s="134"/>
      <c r="P1589" s="134"/>
      <c r="Q1589" s="33" t="str">
        <f>IFERROR(VLOOKUP(PPE_PH1_CDDL[[#This Row],[RDMC Document Number]],[3]Docs!$B:$F,4,0),"No Placeholder Yet")</f>
        <v>RES - Reserved Placeholder</v>
      </c>
      <c r="R1589" s="33" t="str">
        <f>IFERROR(VLOOKUP(PPE_PH1_CDDL[[#This Row],[RDMC Document Number]],[3]Docs!$B:$F,5,0),"No Placeholder Yet")</f>
        <v>Pending</v>
      </c>
      <c r="S1589" s="137">
        <f t="shared" si="291"/>
        <v>0</v>
      </c>
      <c r="T1589" s="162" t="s">
        <v>1119</v>
      </c>
      <c r="U1589" s="39"/>
      <c r="V1589" s="178"/>
      <c r="W1589" s="39" t="s">
        <v>1588</v>
      </c>
      <c r="X1589" s="39" t="s">
        <v>1609</v>
      </c>
      <c r="Y1589" s="39"/>
      <c r="Z1589" s="39"/>
      <c r="AA1589" s="39"/>
      <c r="AB1589" s="152" t="s">
        <v>3165</v>
      </c>
    </row>
    <row r="1590" spans="1:28" ht="21.75" customHeight="1" x14ac:dyDescent="0.25">
      <c r="A1590" s="37" t="s">
        <v>30</v>
      </c>
      <c r="B1590" s="37" t="s">
        <v>31</v>
      </c>
      <c r="C1590" s="39">
        <v>6251</v>
      </c>
      <c r="D1590" s="39" t="s">
        <v>1169</v>
      </c>
      <c r="E1590" s="39" t="s">
        <v>1170</v>
      </c>
      <c r="F1590" s="128" t="s">
        <v>101</v>
      </c>
      <c r="G1590" s="39" t="s">
        <v>35</v>
      </c>
      <c r="H1590" s="39" t="str">
        <f t="shared" si="288"/>
        <v>6105AK124-6251-CSPC-0005</v>
      </c>
      <c r="I1590" s="39" t="str">
        <f t="shared" si="287"/>
        <v>Q24050972-03-6251-C-SPC-0005</v>
      </c>
      <c r="J1590" s="39"/>
      <c r="K1590" s="33" t="str">
        <f>VLOOKUP(C1590,'PPE WBS Codes'!$E$3:$F$79,2,0)</f>
        <v>Load Bank</v>
      </c>
      <c r="L1590" s="39" t="s">
        <v>1591</v>
      </c>
      <c r="M1590" s="39" t="s">
        <v>1339</v>
      </c>
      <c r="N1590" s="33" t="str">
        <f t="shared" si="290"/>
        <v>Load Bank - 36 MVA Power Station Mobile Load Bank Cable Racks - Concrete Construction Material Specifications</v>
      </c>
      <c r="O1590" s="134"/>
      <c r="P1590" s="134"/>
      <c r="Q1590" s="33" t="str">
        <f>IFERROR(VLOOKUP(PPE_PH1_CDDL[[#This Row],[RDMC Document Number]],[3]Docs!$B:$F,4,0),"No Placeholder Yet")</f>
        <v>RES - Reserved Placeholder</v>
      </c>
      <c r="R1590" s="33" t="str">
        <f>IFERROR(VLOOKUP(PPE_PH1_CDDL[[#This Row],[RDMC Document Number]],[3]Docs!$B:$F,5,0),"No Placeholder Yet")</f>
        <v>Pending</v>
      </c>
      <c r="S1590" s="137">
        <f t="shared" si="291"/>
        <v>0</v>
      </c>
      <c r="T1590" s="162" t="s">
        <v>1119</v>
      </c>
      <c r="U1590" s="39"/>
      <c r="V1590" s="178"/>
      <c r="W1590" s="39" t="s">
        <v>1588</v>
      </c>
      <c r="X1590" s="39" t="s">
        <v>1609</v>
      </c>
      <c r="Y1590" s="39"/>
      <c r="Z1590" s="39"/>
      <c r="AA1590" s="39"/>
      <c r="AB1590" s="152" t="s">
        <v>3165</v>
      </c>
    </row>
    <row r="1591" spans="1:28" ht="21.75" customHeight="1" x14ac:dyDescent="0.25">
      <c r="A1591" s="37" t="s">
        <v>30</v>
      </c>
      <c r="B1591" s="37" t="s">
        <v>31</v>
      </c>
      <c r="C1591" s="39">
        <v>6251</v>
      </c>
      <c r="D1591" s="39" t="s">
        <v>1169</v>
      </c>
      <c r="E1591" s="39" t="s">
        <v>1170</v>
      </c>
      <c r="F1591" s="128" t="s">
        <v>161</v>
      </c>
      <c r="G1591" s="39" t="s">
        <v>35</v>
      </c>
      <c r="H1591" s="39" t="str">
        <f t="shared" si="288"/>
        <v>6105AK124-6251-CSPC-0006</v>
      </c>
      <c r="I1591" s="39" t="str">
        <f t="shared" si="287"/>
        <v>Q24050972-03-6251-C-SPC-0006</v>
      </c>
      <c r="J1591" s="39"/>
      <c r="K1591" s="33" t="str">
        <f>VLOOKUP(C1591,'PPE WBS Codes'!$E$3:$F$79,2,0)</f>
        <v>Load Bank</v>
      </c>
      <c r="L1591" s="39" t="s">
        <v>1591</v>
      </c>
      <c r="M1591" s="39" t="s">
        <v>1340</v>
      </c>
      <c r="N1591" s="33" t="str">
        <f t="shared" si="290"/>
        <v>Load Bank - 36 MVA Power Station Mobile Load Bank Cable Racks - Steel Structures Corrosion Protection Specification</v>
      </c>
      <c r="O1591" s="134"/>
      <c r="P1591" s="134"/>
      <c r="Q1591" s="33" t="str">
        <f>IFERROR(VLOOKUP(PPE_PH1_CDDL[[#This Row],[RDMC Document Number]],[3]Docs!$B:$F,4,0),"No Placeholder Yet")</f>
        <v>RES - Reserved Placeholder</v>
      </c>
      <c r="R1591" s="33" t="str">
        <f>IFERROR(VLOOKUP(PPE_PH1_CDDL[[#This Row],[RDMC Document Number]],[3]Docs!$B:$F,5,0),"No Placeholder Yet")</f>
        <v>Pending</v>
      </c>
      <c r="S1591" s="137">
        <f t="shared" si="291"/>
        <v>0</v>
      </c>
      <c r="T1591" s="162" t="s">
        <v>1119</v>
      </c>
      <c r="U1591" s="39"/>
      <c r="V1591" s="178"/>
      <c r="W1591" s="39" t="s">
        <v>1588</v>
      </c>
      <c r="X1591" s="39" t="s">
        <v>1609</v>
      </c>
      <c r="Y1591" s="39"/>
      <c r="Z1591" s="39"/>
      <c r="AA1591" s="39"/>
      <c r="AB1591" s="152" t="s">
        <v>3165</v>
      </c>
    </row>
    <row r="1592" spans="1:28" ht="21.75" customHeight="1" x14ac:dyDescent="0.25">
      <c r="A1592" s="37" t="s">
        <v>30</v>
      </c>
      <c r="B1592" s="37" t="s">
        <v>31</v>
      </c>
      <c r="C1592" s="39">
        <v>6251</v>
      </c>
      <c r="D1592" s="39" t="s">
        <v>1169</v>
      </c>
      <c r="E1592" s="39" t="s">
        <v>1170</v>
      </c>
      <c r="F1592" s="128" t="s">
        <v>170</v>
      </c>
      <c r="G1592" s="39" t="s">
        <v>35</v>
      </c>
      <c r="H1592" s="39" t="str">
        <f t="shared" si="288"/>
        <v>6105AK124-6251-CSPC-0007</v>
      </c>
      <c r="I1592" s="39" t="str">
        <f t="shared" si="287"/>
        <v>Q24050972-03-6251-C-SPC-0007</v>
      </c>
      <c r="J1592" s="39"/>
      <c r="K1592" s="33" t="str">
        <f>VLOOKUP(C1592,'PPE WBS Codes'!$E$3:$F$79,2,0)</f>
        <v>Load Bank</v>
      </c>
      <c r="L1592" s="39" t="s">
        <v>1592</v>
      </c>
      <c r="M1592" s="39" t="s">
        <v>1337</v>
      </c>
      <c r="N1592" s="33" t="str">
        <f t="shared" si="290"/>
        <v>Load Bank - Platform and Foundations for Wartsila Load Bank - Civil Design Requirements</v>
      </c>
      <c r="O1592" s="134"/>
      <c r="P1592" s="134"/>
      <c r="Q1592" s="33" t="str">
        <f>IFERROR(VLOOKUP(PPE_PH1_CDDL[[#This Row],[RDMC Document Number]],[3]Docs!$B:$F,4,0),"No Placeholder Yet")</f>
        <v>RES - Reserved Placeholder</v>
      </c>
      <c r="R1592" s="33" t="str">
        <f>IFERROR(VLOOKUP(PPE_PH1_CDDL[[#This Row],[RDMC Document Number]],[3]Docs!$B:$F,5,0),"No Placeholder Yet")</f>
        <v>Pending</v>
      </c>
      <c r="S1592" s="137">
        <f t="shared" si="291"/>
        <v>0</v>
      </c>
      <c r="T1592" s="162" t="s">
        <v>1119</v>
      </c>
      <c r="U1592" s="39"/>
      <c r="V1592" s="178"/>
      <c r="W1592" s="39" t="s">
        <v>1593</v>
      </c>
      <c r="X1592" s="39" t="s">
        <v>1580</v>
      </c>
      <c r="Y1592" s="39"/>
      <c r="Z1592" s="39"/>
      <c r="AA1592" s="39"/>
      <c r="AB1592" s="152" t="s">
        <v>3165</v>
      </c>
    </row>
    <row r="1593" spans="1:28" ht="21.75" customHeight="1" x14ac:dyDescent="0.25">
      <c r="A1593" s="37" t="s">
        <v>30</v>
      </c>
      <c r="B1593" s="37" t="s">
        <v>31</v>
      </c>
      <c r="C1593" s="39">
        <v>6251</v>
      </c>
      <c r="D1593" s="39" t="s">
        <v>1169</v>
      </c>
      <c r="E1593" s="39" t="s">
        <v>1170</v>
      </c>
      <c r="F1593" s="128" t="s">
        <v>108</v>
      </c>
      <c r="G1593" s="39" t="s">
        <v>35</v>
      </c>
      <c r="H1593" s="39" t="str">
        <f t="shared" si="288"/>
        <v>6105AK124-6251-CSPC-0008</v>
      </c>
      <c r="I1593" s="39" t="str">
        <f t="shared" si="287"/>
        <v>Q24050972-03-6251-C-SPC-0008</v>
      </c>
      <c r="J1593" s="39"/>
      <c r="K1593" s="33" t="str">
        <f>VLOOKUP(C1593,'PPE WBS Codes'!$E$3:$F$79,2,0)</f>
        <v>Load Bank</v>
      </c>
      <c r="L1593" s="39" t="s">
        <v>1592</v>
      </c>
      <c r="M1593" s="39" t="s">
        <v>1338</v>
      </c>
      <c r="N1593" s="33" t="str">
        <f t="shared" si="290"/>
        <v>Load Bank - Platform and Foundations for Wartsila Load Bank - Excavation, Trenching and Compacting Design</v>
      </c>
      <c r="O1593" s="134"/>
      <c r="P1593" s="134"/>
      <c r="Q1593" s="33" t="str">
        <f>IFERROR(VLOOKUP(PPE_PH1_CDDL[[#This Row],[RDMC Document Number]],[3]Docs!$B:$F,4,0),"No Placeholder Yet")</f>
        <v>RES - Reserved Placeholder</v>
      </c>
      <c r="R1593" s="33" t="str">
        <f>IFERROR(VLOOKUP(PPE_PH1_CDDL[[#This Row],[RDMC Document Number]],[3]Docs!$B:$F,5,0),"No Placeholder Yet")</f>
        <v>Pending</v>
      </c>
      <c r="S1593" s="137">
        <f t="shared" si="291"/>
        <v>0</v>
      </c>
      <c r="T1593" s="162" t="s">
        <v>1119</v>
      </c>
      <c r="U1593" s="39"/>
      <c r="V1593" s="178"/>
      <c r="W1593" s="39" t="s">
        <v>1593</v>
      </c>
      <c r="X1593" s="39" t="s">
        <v>1580</v>
      </c>
      <c r="Y1593" s="39"/>
      <c r="Z1593" s="39"/>
      <c r="AA1593" s="39"/>
      <c r="AB1593" s="152" t="s">
        <v>3165</v>
      </c>
    </row>
    <row r="1594" spans="1:28" ht="21.75" customHeight="1" x14ac:dyDescent="0.25">
      <c r="A1594" s="37" t="s">
        <v>30</v>
      </c>
      <c r="B1594" s="37" t="s">
        <v>31</v>
      </c>
      <c r="C1594" s="39">
        <v>6251</v>
      </c>
      <c r="D1594" s="39" t="s">
        <v>1169</v>
      </c>
      <c r="E1594" s="39" t="s">
        <v>1170</v>
      </c>
      <c r="F1594" s="128" t="s">
        <v>173</v>
      </c>
      <c r="G1594" s="39" t="s">
        <v>35</v>
      </c>
      <c r="H1594" s="39" t="str">
        <f t="shared" si="288"/>
        <v>6105AK124-6251-CSPC-0009</v>
      </c>
      <c r="I1594" s="39" t="str">
        <f t="shared" si="287"/>
        <v>Q24050972-03-6251-C-SPC-0009</v>
      </c>
      <c r="J1594" s="39"/>
      <c r="K1594" s="33" t="str">
        <f>VLOOKUP(C1594,'PPE WBS Codes'!$E$3:$F$79,2,0)</f>
        <v>Load Bank</v>
      </c>
      <c r="L1594" s="39" t="s">
        <v>1592</v>
      </c>
      <c r="M1594" s="39" t="s">
        <v>1339</v>
      </c>
      <c r="N1594" s="33" t="str">
        <f t="shared" si="290"/>
        <v>Load Bank - Platform and Foundations for Wartsila Load Bank - Concrete Construction Material Specifications</v>
      </c>
      <c r="O1594" s="134"/>
      <c r="P1594" s="134"/>
      <c r="Q1594" s="33" t="str">
        <f>IFERROR(VLOOKUP(PPE_PH1_CDDL[[#This Row],[RDMC Document Number]],[3]Docs!$B:$F,4,0),"No Placeholder Yet")</f>
        <v>RES - Reserved Placeholder</v>
      </c>
      <c r="R1594" s="33" t="str">
        <f>IFERROR(VLOOKUP(PPE_PH1_CDDL[[#This Row],[RDMC Document Number]],[3]Docs!$B:$F,5,0),"No Placeholder Yet")</f>
        <v>Pending</v>
      </c>
      <c r="S1594" s="137">
        <f t="shared" si="291"/>
        <v>0</v>
      </c>
      <c r="T1594" s="162" t="s">
        <v>1119</v>
      </c>
      <c r="U1594" s="39"/>
      <c r="V1594" s="178"/>
      <c r="W1594" s="39" t="s">
        <v>1593</v>
      </c>
      <c r="X1594" s="39" t="s">
        <v>1580</v>
      </c>
      <c r="Y1594" s="39"/>
      <c r="Z1594" s="39"/>
      <c r="AA1594" s="39"/>
      <c r="AB1594" s="152" t="s">
        <v>3165</v>
      </c>
    </row>
    <row r="1595" spans="1:28" ht="21.75" customHeight="1" x14ac:dyDescent="0.25">
      <c r="A1595" s="37" t="s">
        <v>30</v>
      </c>
      <c r="B1595" s="37" t="s">
        <v>31</v>
      </c>
      <c r="C1595" s="39">
        <v>6251</v>
      </c>
      <c r="D1595" s="39" t="s">
        <v>1169</v>
      </c>
      <c r="E1595" s="39" t="s">
        <v>1170</v>
      </c>
      <c r="F1595" s="128" t="s">
        <v>184</v>
      </c>
      <c r="G1595" s="39" t="s">
        <v>35</v>
      </c>
      <c r="H1595" s="39" t="str">
        <f t="shared" si="288"/>
        <v>6105AK124-6251-CSPC-0010</v>
      </c>
      <c r="I1595" s="39" t="str">
        <f t="shared" si="287"/>
        <v>Q24050972-03-6251-C-SPC-0010</v>
      </c>
      <c r="J1595" s="39"/>
      <c r="K1595" s="33" t="str">
        <f>VLOOKUP(C1595,'PPE WBS Codes'!$E$3:$F$79,2,0)</f>
        <v>Load Bank</v>
      </c>
      <c r="L1595" s="39" t="s">
        <v>1595</v>
      </c>
      <c r="M1595" s="39" t="s">
        <v>1338</v>
      </c>
      <c r="N1595" s="33" t="str">
        <f t="shared" si="290"/>
        <v>Load Bank - Perimeter Fencing for for Wartsila Load Bank - Excavation, Trenching and Compacting Design</v>
      </c>
      <c r="O1595" s="134"/>
      <c r="P1595" s="134"/>
      <c r="Q1595" s="33" t="str">
        <f>IFERROR(VLOOKUP(PPE_PH1_CDDL[[#This Row],[RDMC Document Number]],[3]Docs!$B:$F,4,0),"No Placeholder Yet")</f>
        <v>RES - Reserved Placeholder</v>
      </c>
      <c r="R1595" s="33" t="str">
        <f>IFERROR(VLOOKUP(PPE_PH1_CDDL[[#This Row],[RDMC Document Number]],[3]Docs!$B:$F,5,0),"No Placeholder Yet")</f>
        <v>Pending</v>
      </c>
      <c r="S1595" s="137">
        <f t="shared" si="291"/>
        <v>0</v>
      </c>
      <c r="T1595" s="162" t="s">
        <v>1119</v>
      </c>
      <c r="U1595" s="39"/>
      <c r="V1595" s="178"/>
      <c r="W1595" s="39" t="s">
        <v>1512</v>
      </c>
      <c r="X1595" s="39" t="s">
        <v>1580</v>
      </c>
      <c r="Y1595" s="39"/>
      <c r="Z1595" s="39"/>
      <c r="AA1595" s="39"/>
      <c r="AB1595" s="152" t="s">
        <v>3165</v>
      </c>
    </row>
    <row r="1596" spans="1:28" ht="21.75" customHeight="1" x14ac:dyDescent="0.25">
      <c r="A1596" s="37" t="s">
        <v>30</v>
      </c>
      <c r="B1596" s="37" t="s">
        <v>31</v>
      </c>
      <c r="C1596" s="39">
        <v>6251</v>
      </c>
      <c r="D1596" s="39" t="s">
        <v>1169</v>
      </c>
      <c r="E1596" s="39" t="s">
        <v>1170</v>
      </c>
      <c r="F1596" s="128" t="s">
        <v>187</v>
      </c>
      <c r="G1596" s="39" t="s">
        <v>35</v>
      </c>
      <c r="H1596" s="39" t="str">
        <f t="shared" si="288"/>
        <v>6105AK124-6251-CSPC-0011</v>
      </c>
      <c r="I1596" s="39" t="str">
        <f t="shared" si="287"/>
        <v>Q24050972-03-6251-C-SPC-0011</v>
      </c>
      <c r="J1596" s="39"/>
      <c r="K1596" s="33" t="str">
        <f>VLOOKUP(C1596,'PPE WBS Codes'!$E$3:$F$79,2,0)</f>
        <v>Load Bank</v>
      </c>
      <c r="L1596" s="39" t="s">
        <v>1595</v>
      </c>
      <c r="M1596" s="39" t="s">
        <v>1339</v>
      </c>
      <c r="N1596" s="33" t="str">
        <f t="shared" si="290"/>
        <v>Load Bank - Perimeter Fencing for for Wartsila Load Bank - Concrete Construction Material Specifications</v>
      </c>
      <c r="O1596" s="134"/>
      <c r="P1596" s="134"/>
      <c r="Q1596" s="33" t="str">
        <f>IFERROR(VLOOKUP(PPE_PH1_CDDL[[#This Row],[RDMC Document Number]],[3]Docs!$B:$F,4,0),"No Placeholder Yet")</f>
        <v>RES - Reserved Placeholder</v>
      </c>
      <c r="R1596" s="33" t="str">
        <f>IFERROR(VLOOKUP(PPE_PH1_CDDL[[#This Row],[RDMC Document Number]],[3]Docs!$B:$F,5,0),"No Placeholder Yet")</f>
        <v>Pending</v>
      </c>
      <c r="S1596" s="137">
        <f t="shared" si="291"/>
        <v>0</v>
      </c>
      <c r="T1596" s="162" t="s">
        <v>1119</v>
      </c>
      <c r="U1596" s="39"/>
      <c r="V1596" s="178"/>
      <c r="W1596" s="39" t="s">
        <v>1512</v>
      </c>
      <c r="X1596" s="39" t="s">
        <v>1580</v>
      </c>
      <c r="Y1596" s="39"/>
      <c r="Z1596" s="39"/>
      <c r="AA1596" s="39"/>
      <c r="AB1596" s="152" t="s">
        <v>3165</v>
      </c>
    </row>
    <row r="1597" spans="1:28" ht="21.75" customHeight="1" x14ac:dyDescent="0.25">
      <c r="A1597" s="37" t="s">
        <v>30</v>
      </c>
      <c r="B1597" s="37" t="s">
        <v>31</v>
      </c>
      <c r="C1597" s="39">
        <v>6251</v>
      </c>
      <c r="D1597" s="39" t="s">
        <v>1169</v>
      </c>
      <c r="E1597" s="39" t="s">
        <v>1170</v>
      </c>
      <c r="F1597" s="128" t="s">
        <v>213</v>
      </c>
      <c r="G1597" s="39" t="s">
        <v>35</v>
      </c>
      <c r="H1597" s="39" t="str">
        <f t="shared" si="288"/>
        <v>6105AK124-6251-CSPC-0012</v>
      </c>
      <c r="I1597" s="39" t="str">
        <f t="shared" ref="I1597:I1627" si="292">"Q24050972"&amp;"-"&amp;"03"&amp;"-"&amp;C1597&amp;"-"&amp;D1597&amp;"-"&amp;E1597&amp;"-"&amp;F1597</f>
        <v>Q24050972-03-6251-C-SPC-0012</v>
      </c>
      <c r="J1597" s="39"/>
      <c r="K1597" s="33" t="str">
        <f>VLOOKUP(C1597,'PPE WBS Codes'!$E$3:$F$79,2,0)</f>
        <v>Load Bank</v>
      </c>
      <c r="L1597" s="39" t="s">
        <v>1595</v>
      </c>
      <c r="M1597" s="39" t="s">
        <v>1340</v>
      </c>
      <c r="N1597" s="33" t="str">
        <f t="shared" si="290"/>
        <v>Load Bank - Perimeter Fencing for for Wartsila Load Bank - Steel Structures Corrosion Protection Specification</v>
      </c>
      <c r="O1597" s="134"/>
      <c r="P1597" s="134"/>
      <c r="Q1597" s="33" t="str">
        <f>IFERROR(VLOOKUP(PPE_PH1_CDDL[[#This Row],[RDMC Document Number]],[3]Docs!$B:$F,4,0),"No Placeholder Yet")</f>
        <v>RES - Reserved Placeholder</v>
      </c>
      <c r="R1597" s="33" t="str">
        <f>IFERROR(VLOOKUP(PPE_PH1_CDDL[[#This Row],[RDMC Document Number]],[3]Docs!$B:$F,5,0),"No Placeholder Yet")</f>
        <v>Pending</v>
      </c>
      <c r="S1597" s="137">
        <f t="shared" si="291"/>
        <v>0</v>
      </c>
      <c r="T1597" s="162" t="s">
        <v>1119</v>
      </c>
      <c r="U1597" s="39"/>
      <c r="V1597" s="178"/>
      <c r="W1597" s="39" t="s">
        <v>1512</v>
      </c>
      <c r="X1597" s="39" t="s">
        <v>1580</v>
      </c>
      <c r="Y1597" s="39"/>
      <c r="Z1597" s="39"/>
      <c r="AA1597" s="39"/>
      <c r="AB1597" s="152" t="s">
        <v>3165</v>
      </c>
    </row>
    <row r="1598" spans="1:28" ht="21.75" customHeight="1" x14ac:dyDescent="0.25">
      <c r="A1598" s="37" t="s">
        <v>30</v>
      </c>
      <c r="B1598" s="37" t="s">
        <v>31</v>
      </c>
      <c r="C1598" s="39">
        <v>6251</v>
      </c>
      <c r="D1598" s="39" t="s">
        <v>1169</v>
      </c>
      <c r="E1598" s="39" t="s">
        <v>1170</v>
      </c>
      <c r="F1598" s="128" t="s">
        <v>215</v>
      </c>
      <c r="G1598" s="39" t="s">
        <v>35</v>
      </c>
      <c r="H1598" s="39" t="str">
        <f t="shared" si="288"/>
        <v>6105AK124-6251-CSPC-0013</v>
      </c>
      <c r="I1598" s="39" t="str">
        <f t="shared" si="292"/>
        <v>Q24050972-03-6251-C-SPC-0013</v>
      </c>
      <c r="J1598" s="39"/>
      <c r="K1598" s="33" t="str">
        <f>VLOOKUP(C1598,'PPE WBS Codes'!$E$3:$F$79,2,0)</f>
        <v>Load Bank</v>
      </c>
      <c r="L1598" s="39" t="s">
        <v>1616</v>
      </c>
      <c r="M1598" s="39" t="s">
        <v>1337</v>
      </c>
      <c r="N1598" s="33" t="str">
        <f t="shared" si="290"/>
        <v>Load Bank - Terrace Roads and Access-ways for Wartsila Load Bank - Civil Design Requirements</v>
      </c>
      <c r="O1598" s="134"/>
      <c r="P1598" s="134"/>
      <c r="Q1598" s="33" t="str">
        <f>IFERROR(VLOOKUP(PPE_PH1_CDDL[[#This Row],[RDMC Document Number]],[3]Docs!$B:$F,4,0),"No Placeholder Yet")</f>
        <v>RES - Reserved Placeholder</v>
      </c>
      <c r="R1598" s="33" t="str">
        <f>IFERROR(VLOOKUP(PPE_PH1_CDDL[[#This Row],[RDMC Document Number]],[3]Docs!$B:$F,5,0),"No Placeholder Yet")</f>
        <v>Pending</v>
      </c>
      <c r="S1598" s="137">
        <f t="shared" si="291"/>
        <v>0</v>
      </c>
      <c r="T1598" s="162" t="s">
        <v>1119</v>
      </c>
      <c r="U1598" s="39"/>
      <c r="V1598" s="178"/>
      <c r="W1598" s="39" t="s">
        <v>1617</v>
      </c>
      <c r="X1598" s="39" t="s">
        <v>1580</v>
      </c>
      <c r="Y1598" s="39"/>
      <c r="Z1598" s="39"/>
      <c r="AA1598" s="39"/>
      <c r="AB1598" s="152" t="s">
        <v>3165</v>
      </c>
    </row>
    <row r="1599" spans="1:28" ht="21.75" customHeight="1" x14ac:dyDescent="0.25">
      <c r="A1599" s="37" t="s">
        <v>30</v>
      </c>
      <c r="B1599" s="37" t="s">
        <v>31</v>
      </c>
      <c r="C1599" s="39">
        <v>6251</v>
      </c>
      <c r="D1599" s="39" t="s">
        <v>1169</v>
      </c>
      <c r="E1599" s="39" t="s">
        <v>1170</v>
      </c>
      <c r="F1599" s="128" t="s">
        <v>217</v>
      </c>
      <c r="G1599" s="39" t="s">
        <v>35</v>
      </c>
      <c r="H1599" s="39" t="str">
        <f t="shared" si="288"/>
        <v>6105AK124-6251-CSPC-0014</v>
      </c>
      <c r="I1599" s="39" t="str">
        <f t="shared" si="292"/>
        <v>Q24050972-03-6251-C-SPC-0014</v>
      </c>
      <c r="J1599" s="39"/>
      <c r="K1599" s="33" t="str">
        <f>VLOOKUP(C1599,'PPE WBS Codes'!$E$3:$F$79,2,0)</f>
        <v>Load Bank</v>
      </c>
      <c r="L1599" s="39" t="s">
        <v>1616</v>
      </c>
      <c r="M1599" s="39" t="s">
        <v>1338</v>
      </c>
      <c r="N1599" s="33" t="str">
        <f t="shared" si="290"/>
        <v>Load Bank - Terrace Roads and Access-ways for Wartsila Load Bank - Excavation, Trenching and Compacting Design</v>
      </c>
      <c r="O1599" s="134"/>
      <c r="P1599" s="134"/>
      <c r="Q1599" s="33" t="str">
        <f>IFERROR(VLOOKUP(PPE_PH1_CDDL[[#This Row],[RDMC Document Number]],[3]Docs!$B:$F,4,0),"No Placeholder Yet")</f>
        <v>RES - Reserved Placeholder</v>
      </c>
      <c r="R1599" s="33" t="str">
        <f>IFERROR(VLOOKUP(PPE_PH1_CDDL[[#This Row],[RDMC Document Number]],[3]Docs!$B:$F,5,0),"No Placeholder Yet")</f>
        <v>Pending</v>
      </c>
      <c r="S1599" s="137">
        <f t="shared" si="291"/>
        <v>0</v>
      </c>
      <c r="T1599" s="162" t="s">
        <v>1119</v>
      </c>
      <c r="U1599" s="39"/>
      <c r="V1599" s="178"/>
      <c r="W1599" s="39" t="s">
        <v>1617</v>
      </c>
      <c r="X1599" s="39" t="s">
        <v>1580</v>
      </c>
      <c r="Y1599" s="39"/>
      <c r="Z1599" s="39"/>
      <c r="AA1599" s="39"/>
      <c r="AB1599" s="152" t="s">
        <v>3165</v>
      </c>
    </row>
    <row r="1600" spans="1:28" ht="21.75" customHeight="1" x14ac:dyDescent="0.25">
      <c r="A1600" s="37" t="s">
        <v>30</v>
      </c>
      <c r="B1600" s="37" t="s">
        <v>31</v>
      </c>
      <c r="C1600" s="39">
        <v>6251</v>
      </c>
      <c r="D1600" s="39" t="s">
        <v>1169</v>
      </c>
      <c r="E1600" s="39" t="s">
        <v>1170</v>
      </c>
      <c r="F1600" s="128" t="s">
        <v>219</v>
      </c>
      <c r="G1600" s="39" t="s">
        <v>35</v>
      </c>
      <c r="H1600" s="39" t="str">
        <f t="shared" si="288"/>
        <v>6105AK124-6251-CSPC-0015</v>
      </c>
      <c r="I1600" s="39" t="str">
        <f t="shared" si="292"/>
        <v>Q24050972-03-6251-C-SPC-0015</v>
      </c>
      <c r="J1600" s="39"/>
      <c r="K1600" s="33" t="str">
        <f>VLOOKUP(C1600,'PPE WBS Codes'!$E$3:$F$79,2,0)</f>
        <v>Load Bank</v>
      </c>
      <c r="L1600" s="39" t="s">
        <v>1616</v>
      </c>
      <c r="M1600" s="39" t="s">
        <v>1339</v>
      </c>
      <c r="N1600" s="33" t="str">
        <f t="shared" si="290"/>
        <v>Load Bank - Terrace Roads and Access-ways for Wartsila Load Bank - Concrete Construction Material Specifications</v>
      </c>
      <c r="O1600" s="134"/>
      <c r="P1600" s="134"/>
      <c r="Q1600" s="33" t="str">
        <f>IFERROR(VLOOKUP(PPE_PH1_CDDL[[#This Row],[RDMC Document Number]],[3]Docs!$B:$F,4,0),"No Placeholder Yet")</f>
        <v>RES - Reserved Placeholder</v>
      </c>
      <c r="R1600" s="33" t="str">
        <f>IFERROR(VLOOKUP(PPE_PH1_CDDL[[#This Row],[RDMC Document Number]],[3]Docs!$B:$F,5,0),"No Placeholder Yet")</f>
        <v>Pending</v>
      </c>
      <c r="S1600" s="137">
        <f t="shared" si="291"/>
        <v>0</v>
      </c>
      <c r="T1600" s="162" t="s">
        <v>1119</v>
      </c>
      <c r="U1600" s="39"/>
      <c r="V1600" s="178"/>
      <c r="W1600" s="39" t="s">
        <v>1617</v>
      </c>
      <c r="X1600" s="39" t="s">
        <v>1580</v>
      </c>
      <c r="Y1600" s="39"/>
      <c r="Z1600" s="39"/>
      <c r="AA1600" s="39"/>
      <c r="AB1600" s="152" t="s">
        <v>3165</v>
      </c>
    </row>
    <row r="1601" spans="1:28" ht="21.75" customHeight="1" x14ac:dyDescent="0.25">
      <c r="A1601" s="37" t="s">
        <v>30</v>
      </c>
      <c r="B1601" s="37" t="s">
        <v>31</v>
      </c>
      <c r="C1601" s="39">
        <v>6251</v>
      </c>
      <c r="D1601" s="39" t="s">
        <v>1169</v>
      </c>
      <c r="E1601" s="39" t="s">
        <v>1170</v>
      </c>
      <c r="F1601" s="128" t="s">
        <v>88</v>
      </c>
      <c r="G1601" s="39" t="s">
        <v>35</v>
      </c>
      <c r="H1601" s="39" t="str">
        <f t="shared" si="288"/>
        <v>6105AK124-6251-CSPC-0016</v>
      </c>
      <c r="I1601" s="39" t="str">
        <f t="shared" si="292"/>
        <v>Q24050972-03-6251-C-SPC-0016</v>
      </c>
      <c r="J1601" s="39"/>
      <c r="K1601" s="33" t="str">
        <f>VLOOKUP(C1601,'PPE WBS Codes'!$E$3:$F$79,2,0)</f>
        <v>Load Bank</v>
      </c>
      <c r="L1601" s="39" t="s">
        <v>1596</v>
      </c>
      <c r="M1601" s="39" t="s">
        <v>1339</v>
      </c>
      <c r="N1601" s="33" t="str">
        <f t="shared" si="290"/>
        <v>Load Bank - Small Power and Lighting for Wartsila Load Bank - Concrete Construction Material Specifications</v>
      </c>
      <c r="O1601" s="134"/>
      <c r="P1601" s="134"/>
      <c r="Q1601" s="33" t="str">
        <f>IFERROR(VLOOKUP(PPE_PH1_CDDL[[#This Row],[RDMC Document Number]],[3]Docs!$B:$F,4,0),"No Placeholder Yet")</f>
        <v>RES - Reserved Placeholder</v>
      </c>
      <c r="R1601" s="33" t="str">
        <f>IFERROR(VLOOKUP(PPE_PH1_CDDL[[#This Row],[RDMC Document Number]],[3]Docs!$B:$F,5,0),"No Placeholder Yet")</f>
        <v>Pending</v>
      </c>
      <c r="S1601" s="137">
        <f t="shared" si="291"/>
        <v>0</v>
      </c>
      <c r="T1601" s="162" t="s">
        <v>1119</v>
      </c>
      <c r="U1601" s="39"/>
      <c r="V1601" s="178"/>
      <c r="W1601" s="39" t="s">
        <v>1660</v>
      </c>
      <c r="X1601" s="39" t="s">
        <v>1580</v>
      </c>
      <c r="Y1601" s="39"/>
      <c r="Z1601" s="39"/>
      <c r="AA1601" s="39"/>
      <c r="AB1601" s="152" t="s">
        <v>3165</v>
      </c>
    </row>
    <row r="1602" spans="1:28" ht="21.75" customHeight="1" x14ac:dyDescent="0.25">
      <c r="A1602" s="37" t="s">
        <v>30</v>
      </c>
      <c r="B1602" s="37" t="s">
        <v>31</v>
      </c>
      <c r="C1602" s="39">
        <v>6251</v>
      </c>
      <c r="D1602" s="39" t="s">
        <v>1169</v>
      </c>
      <c r="E1602" s="39" t="s">
        <v>1170</v>
      </c>
      <c r="F1602" s="128" t="s">
        <v>143</v>
      </c>
      <c r="G1602" s="39" t="s">
        <v>35</v>
      </c>
      <c r="H1602" s="39" t="str">
        <f t="shared" si="288"/>
        <v>6105AK124-6251-CSPC-0017</v>
      </c>
      <c r="I1602" s="39" t="str">
        <f t="shared" si="292"/>
        <v>Q24050972-03-6251-C-SPC-0017</v>
      </c>
      <c r="J1602" s="39"/>
      <c r="K1602" s="33" t="str">
        <f>VLOOKUP(C1602,'PPE WBS Codes'!$E$3:$F$79,2,0)</f>
        <v>Load Bank</v>
      </c>
      <c r="L1602" s="39" t="s">
        <v>1624</v>
      </c>
      <c r="M1602" s="39" t="s">
        <v>1338</v>
      </c>
      <c r="N1602" s="33" t="str">
        <f t="shared" si="290"/>
        <v>Load Bank - MV Cabling and Termination for Wartsila Load Bank - Excavation, Trenching and Compacting Design</v>
      </c>
      <c r="O1602" s="134"/>
      <c r="P1602" s="134"/>
      <c r="Q1602" s="33" t="str">
        <f>IFERROR(VLOOKUP(PPE_PH1_CDDL[[#This Row],[RDMC Document Number]],[3]Docs!$B:$F,4,0),"No Placeholder Yet")</f>
        <v>RES - Reserved Placeholder</v>
      </c>
      <c r="R1602" s="33" t="str">
        <f>IFERROR(VLOOKUP(PPE_PH1_CDDL[[#This Row],[RDMC Document Number]],[3]Docs!$B:$F,5,0),"No Placeholder Yet")</f>
        <v>Pending</v>
      </c>
      <c r="S1602" s="137">
        <f t="shared" si="291"/>
        <v>0</v>
      </c>
      <c r="T1602" s="162" t="s">
        <v>1119</v>
      </c>
      <c r="U1602" s="39"/>
      <c r="V1602" s="178"/>
      <c r="W1602" s="39" t="s">
        <v>1643</v>
      </c>
      <c r="X1602" s="39" t="s">
        <v>1580</v>
      </c>
      <c r="Y1602" s="39"/>
      <c r="Z1602" s="39"/>
      <c r="AA1602" s="39"/>
      <c r="AB1602" s="152" t="s">
        <v>3165</v>
      </c>
    </row>
    <row r="1603" spans="1:28" ht="21.75" customHeight="1" x14ac:dyDescent="0.25">
      <c r="A1603" s="37" t="s">
        <v>30</v>
      </c>
      <c r="B1603" s="37" t="s">
        <v>31</v>
      </c>
      <c r="C1603" s="39">
        <v>6251</v>
      </c>
      <c r="D1603" s="39" t="s">
        <v>1169</v>
      </c>
      <c r="E1603" s="39" t="s">
        <v>1170</v>
      </c>
      <c r="F1603" s="128" t="s">
        <v>223</v>
      </c>
      <c r="G1603" s="39" t="s">
        <v>35</v>
      </c>
      <c r="H1603" s="39" t="str">
        <f t="shared" si="288"/>
        <v>6105AK124-6251-CSPC-0018</v>
      </c>
      <c r="I1603" s="39" t="str">
        <f t="shared" si="292"/>
        <v>Q24050972-03-6251-C-SPC-0018</v>
      </c>
      <c r="J1603" s="39"/>
      <c r="K1603" s="33" t="str">
        <f>VLOOKUP(C1603,'PPE WBS Codes'!$E$3:$F$79,2,0)</f>
        <v>Load Bank</v>
      </c>
      <c r="L1603" s="39" t="s">
        <v>1624</v>
      </c>
      <c r="M1603" s="39" t="s">
        <v>1339</v>
      </c>
      <c r="N1603" s="33" t="str">
        <f t="shared" si="290"/>
        <v>Load Bank - MV Cabling and Termination for Wartsila Load Bank - Concrete Construction Material Specifications</v>
      </c>
      <c r="O1603" s="134"/>
      <c r="P1603" s="134"/>
      <c r="Q1603" s="33" t="str">
        <f>IFERROR(VLOOKUP(PPE_PH1_CDDL[[#This Row],[RDMC Document Number]],[3]Docs!$B:$F,4,0),"No Placeholder Yet")</f>
        <v>RES - Reserved Placeholder</v>
      </c>
      <c r="R1603" s="33" t="str">
        <f>IFERROR(VLOOKUP(PPE_PH1_CDDL[[#This Row],[RDMC Document Number]],[3]Docs!$B:$F,5,0),"No Placeholder Yet")</f>
        <v>Pending</v>
      </c>
      <c r="S1603" s="137">
        <f t="shared" si="291"/>
        <v>0</v>
      </c>
      <c r="T1603" s="162" t="s">
        <v>1119</v>
      </c>
      <c r="U1603" s="39"/>
      <c r="V1603" s="178"/>
      <c r="W1603" s="39" t="s">
        <v>1643</v>
      </c>
      <c r="X1603" s="39" t="s">
        <v>1580</v>
      </c>
      <c r="Y1603" s="39"/>
      <c r="Z1603" s="39"/>
      <c r="AA1603" s="39"/>
      <c r="AB1603" s="152" t="s">
        <v>3165</v>
      </c>
    </row>
    <row r="1604" spans="1:28" ht="21.75" customHeight="1" x14ac:dyDescent="0.25">
      <c r="A1604" s="37" t="s">
        <v>30</v>
      </c>
      <c r="B1604" s="37" t="s">
        <v>31</v>
      </c>
      <c r="C1604" s="39">
        <v>6251</v>
      </c>
      <c r="D1604" s="39" t="s">
        <v>1169</v>
      </c>
      <c r="E1604" s="39" t="s">
        <v>1170</v>
      </c>
      <c r="F1604" s="128" t="s">
        <v>150</v>
      </c>
      <c r="G1604" s="39" t="s">
        <v>35</v>
      </c>
      <c r="H1604" s="39" t="str">
        <f t="shared" si="288"/>
        <v>6105AK124-6251-CSPC-0019</v>
      </c>
      <c r="I1604" s="39" t="str">
        <f t="shared" si="292"/>
        <v>Q24050972-03-6251-C-SPC-0019</v>
      </c>
      <c r="J1604" s="39"/>
      <c r="K1604" s="33" t="str">
        <f>VLOOKUP(C1604,'PPE WBS Codes'!$E$3:$F$79,2,0)</f>
        <v>Load Bank</v>
      </c>
      <c r="L1604" s="39" t="s">
        <v>1626</v>
      </c>
      <c r="M1604" s="39" t="s">
        <v>1338</v>
      </c>
      <c r="N1604" s="33" t="str">
        <f t="shared" si="290"/>
        <v>Load Bank - LV, Control and Signal Cables for Wartsila Load Bank - Excavation, Trenching and Compacting Design</v>
      </c>
      <c r="O1604" s="134"/>
      <c r="P1604" s="134"/>
      <c r="Q1604" s="33" t="str">
        <f>IFERROR(VLOOKUP(PPE_PH1_CDDL[[#This Row],[RDMC Document Number]],[3]Docs!$B:$F,4,0),"No Placeholder Yet")</f>
        <v>RES - Reserved Placeholder</v>
      </c>
      <c r="R1604" s="33" t="str">
        <f>IFERROR(VLOOKUP(PPE_PH1_CDDL[[#This Row],[RDMC Document Number]],[3]Docs!$B:$F,5,0),"No Placeholder Yet")</f>
        <v>Pending</v>
      </c>
      <c r="S1604" s="137">
        <f t="shared" si="291"/>
        <v>0</v>
      </c>
      <c r="T1604" s="162" t="s">
        <v>1119</v>
      </c>
      <c r="U1604" s="39"/>
      <c r="V1604" s="178"/>
      <c r="W1604" s="39" t="s">
        <v>1627</v>
      </c>
      <c r="X1604" s="39" t="s">
        <v>1580</v>
      </c>
      <c r="Y1604" s="39"/>
      <c r="Z1604" s="39"/>
      <c r="AA1604" s="39"/>
      <c r="AB1604" s="152" t="s">
        <v>3165</v>
      </c>
    </row>
    <row r="1605" spans="1:28" ht="21.75" customHeight="1" x14ac:dyDescent="0.25">
      <c r="A1605" s="37" t="s">
        <v>30</v>
      </c>
      <c r="B1605" s="37" t="s">
        <v>31</v>
      </c>
      <c r="C1605" s="39">
        <v>6251</v>
      </c>
      <c r="D1605" s="39" t="s">
        <v>1169</v>
      </c>
      <c r="E1605" s="39" t="s">
        <v>1170</v>
      </c>
      <c r="F1605" s="128" t="s">
        <v>226</v>
      </c>
      <c r="G1605" s="39" t="s">
        <v>35</v>
      </c>
      <c r="H1605" s="39" t="str">
        <f t="shared" si="288"/>
        <v>6105AK124-6251-CSPC-0020</v>
      </c>
      <c r="I1605" s="39" t="str">
        <f t="shared" si="292"/>
        <v>Q24050972-03-6251-C-SPC-0020</v>
      </c>
      <c r="J1605" s="39"/>
      <c r="K1605" s="33" t="str">
        <f>VLOOKUP(C1605,'PPE WBS Codes'!$E$3:$F$79,2,0)</f>
        <v>Load Bank</v>
      </c>
      <c r="L1605" s="39" t="s">
        <v>1626</v>
      </c>
      <c r="M1605" s="39" t="s">
        <v>1339</v>
      </c>
      <c r="N1605" s="33" t="str">
        <f t="shared" si="290"/>
        <v>Load Bank - LV, Control and Signal Cables for Wartsila Load Bank - Concrete Construction Material Specifications</v>
      </c>
      <c r="O1605" s="134"/>
      <c r="P1605" s="134"/>
      <c r="Q1605" s="33" t="str">
        <f>IFERROR(VLOOKUP(PPE_PH1_CDDL[[#This Row],[RDMC Document Number]],[3]Docs!$B:$F,4,0),"No Placeholder Yet")</f>
        <v>RES - Reserved Placeholder</v>
      </c>
      <c r="R1605" s="33" t="str">
        <f>IFERROR(VLOOKUP(PPE_PH1_CDDL[[#This Row],[RDMC Document Number]],[3]Docs!$B:$F,5,0),"No Placeholder Yet")</f>
        <v>Pending</v>
      </c>
      <c r="S1605" s="137">
        <f t="shared" si="291"/>
        <v>0</v>
      </c>
      <c r="T1605" s="162" t="s">
        <v>1119</v>
      </c>
      <c r="U1605" s="39"/>
      <c r="V1605" s="178"/>
      <c r="W1605" s="39" t="s">
        <v>1627</v>
      </c>
      <c r="X1605" s="39" t="s">
        <v>1580</v>
      </c>
      <c r="Y1605" s="39"/>
      <c r="Z1605" s="39"/>
      <c r="AA1605" s="39"/>
      <c r="AB1605" s="152" t="s">
        <v>3165</v>
      </c>
    </row>
    <row r="1606" spans="1:28" ht="21.75" customHeight="1" x14ac:dyDescent="0.25">
      <c r="A1606" s="37" t="s">
        <v>30</v>
      </c>
      <c r="B1606" s="37" t="s">
        <v>31</v>
      </c>
      <c r="C1606" s="39">
        <v>6251</v>
      </c>
      <c r="D1606" s="39" t="s">
        <v>1169</v>
      </c>
      <c r="E1606" s="39" t="s">
        <v>1170</v>
      </c>
      <c r="F1606" s="128" t="s">
        <v>228</v>
      </c>
      <c r="G1606" s="39" t="s">
        <v>35</v>
      </c>
      <c r="H1606" s="39" t="str">
        <f t="shared" si="288"/>
        <v>6105AK124-6251-CSPC-0021</v>
      </c>
      <c r="I1606" s="39" t="str">
        <f t="shared" si="292"/>
        <v>Q24050972-03-6251-C-SPC-0021</v>
      </c>
      <c r="J1606" s="39"/>
      <c r="K1606" s="33" t="str">
        <f>VLOOKUP(C1606,'PPE WBS Codes'!$E$3:$F$79,2,0)</f>
        <v>Load Bank</v>
      </c>
      <c r="L1606" s="39" t="s">
        <v>1598</v>
      </c>
      <c r="M1606" s="39" t="s">
        <v>1337</v>
      </c>
      <c r="N1606" s="33" t="str">
        <f t="shared" si="290"/>
        <v>Load Bank - Cable Racks and Trays for Wartsila Load Bank - Civil Design Requirements</v>
      </c>
      <c r="O1606" s="134"/>
      <c r="P1606" s="134"/>
      <c r="Q1606" s="33" t="str">
        <f>IFERROR(VLOOKUP(PPE_PH1_CDDL[[#This Row],[RDMC Document Number]],[3]Docs!$B:$F,4,0),"No Placeholder Yet")</f>
        <v>RES - Reserved Placeholder</v>
      </c>
      <c r="R1606" s="33" t="str">
        <f>IFERROR(VLOOKUP(PPE_PH1_CDDL[[#This Row],[RDMC Document Number]],[3]Docs!$B:$F,5,0),"No Placeholder Yet")</f>
        <v>Pending</v>
      </c>
      <c r="S1606" s="137">
        <f t="shared" si="291"/>
        <v>0</v>
      </c>
      <c r="T1606" s="162" t="s">
        <v>1119</v>
      </c>
      <c r="U1606" s="39"/>
      <c r="V1606" s="178"/>
      <c r="W1606" s="39" t="s">
        <v>1599</v>
      </c>
      <c r="X1606" s="39" t="s">
        <v>1580</v>
      </c>
      <c r="Y1606" s="39"/>
      <c r="Z1606" s="39"/>
      <c r="AA1606" s="39"/>
      <c r="AB1606" s="152" t="s">
        <v>3165</v>
      </c>
    </row>
    <row r="1607" spans="1:28" ht="21.75" customHeight="1" x14ac:dyDescent="0.25">
      <c r="A1607" s="37" t="s">
        <v>30</v>
      </c>
      <c r="B1607" s="37" t="s">
        <v>31</v>
      </c>
      <c r="C1607" s="39">
        <v>6251</v>
      </c>
      <c r="D1607" s="39" t="s">
        <v>1169</v>
      </c>
      <c r="E1607" s="39" t="s">
        <v>1170</v>
      </c>
      <c r="F1607" s="128" t="s">
        <v>231</v>
      </c>
      <c r="G1607" s="39" t="s">
        <v>35</v>
      </c>
      <c r="H1607" s="39" t="str">
        <f t="shared" si="288"/>
        <v>6105AK124-6251-CSPC-0022</v>
      </c>
      <c r="I1607" s="39" t="str">
        <f t="shared" si="292"/>
        <v>Q24050972-03-6251-C-SPC-0022</v>
      </c>
      <c r="J1607" s="39"/>
      <c r="K1607" s="33" t="str">
        <f>VLOOKUP(C1607,'PPE WBS Codes'!$E$3:$F$79,2,0)</f>
        <v>Load Bank</v>
      </c>
      <c r="L1607" s="39" t="s">
        <v>1598</v>
      </c>
      <c r="M1607" s="39" t="s">
        <v>1339</v>
      </c>
      <c r="N1607" s="33" t="str">
        <f t="shared" si="290"/>
        <v>Load Bank - Cable Racks and Trays for Wartsila Load Bank - Concrete Construction Material Specifications</v>
      </c>
      <c r="O1607" s="134"/>
      <c r="P1607" s="134"/>
      <c r="Q1607" s="33" t="str">
        <f>IFERROR(VLOOKUP(PPE_PH1_CDDL[[#This Row],[RDMC Document Number]],[3]Docs!$B:$F,4,0),"No Placeholder Yet")</f>
        <v>RES - Reserved Placeholder</v>
      </c>
      <c r="R1607" s="33" t="str">
        <f>IFERROR(VLOOKUP(PPE_PH1_CDDL[[#This Row],[RDMC Document Number]],[3]Docs!$B:$F,5,0),"No Placeholder Yet")</f>
        <v>Pending</v>
      </c>
      <c r="S1607" s="137">
        <f t="shared" si="291"/>
        <v>0</v>
      </c>
      <c r="T1607" s="162" t="s">
        <v>1119</v>
      </c>
      <c r="U1607" s="39"/>
      <c r="V1607" s="178"/>
      <c r="W1607" s="39" t="s">
        <v>1599</v>
      </c>
      <c r="X1607" s="39" t="s">
        <v>1580</v>
      </c>
      <c r="Y1607" s="39"/>
      <c r="Z1607" s="39"/>
      <c r="AA1607" s="39"/>
      <c r="AB1607" s="152" t="s">
        <v>3165</v>
      </c>
    </row>
    <row r="1608" spans="1:28" ht="21.75" customHeight="1" x14ac:dyDescent="0.25">
      <c r="A1608" s="37" t="s">
        <v>30</v>
      </c>
      <c r="B1608" s="37" t="s">
        <v>31</v>
      </c>
      <c r="C1608" s="39">
        <v>6251</v>
      </c>
      <c r="D1608" s="39" t="s">
        <v>1169</v>
      </c>
      <c r="E1608" s="39" t="s">
        <v>1170</v>
      </c>
      <c r="F1608" s="128" t="s">
        <v>234</v>
      </c>
      <c r="G1608" s="39" t="s">
        <v>35</v>
      </c>
      <c r="H1608" s="39" t="str">
        <f t="shared" si="288"/>
        <v>6105AK124-6251-CSPC-0023</v>
      </c>
      <c r="I1608" s="39" t="str">
        <f t="shared" si="292"/>
        <v>Q24050972-03-6251-C-SPC-0023</v>
      </c>
      <c r="J1608" s="39"/>
      <c r="K1608" s="33" t="str">
        <f>VLOOKUP(C1608,'PPE WBS Codes'!$E$3:$F$79,2,0)</f>
        <v>Load Bank</v>
      </c>
      <c r="L1608" s="39" t="s">
        <v>1598</v>
      </c>
      <c r="M1608" s="39" t="s">
        <v>1340</v>
      </c>
      <c r="N1608" s="33" t="str">
        <f t="shared" si="290"/>
        <v>Load Bank - Cable Racks and Trays for Wartsila Load Bank - Steel Structures Corrosion Protection Specification</v>
      </c>
      <c r="O1608" s="134"/>
      <c r="P1608" s="134"/>
      <c r="Q1608" s="33" t="str">
        <f>IFERROR(VLOOKUP(PPE_PH1_CDDL[[#This Row],[RDMC Document Number]],[3]Docs!$B:$F,4,0),"No Placeholder Yet")</f>
        <v>RES - Reserved Placeholder</v>
      </c>
      <c r="R1608" s="33" t="str">
        <f>IFERROR(VLOOKUP(PPE_PH1_CDDL[[#This Row],[RDMC Document Number]],[3]Docs!$B:$F,5,0),"No Placeholder Yet")</f>
        <v>Pending</v>
      </c>
      <c r="S1608" s="137">
        <f t="shared" si="291"/>
        <v>0</v>
      </c>
      <c r="T1608" s="162" t="s">
        <v>1119</v>
      </c>
      <c r="U1608" s="39"/>
      <c r="V1608" s="178"/>
      <c r="W1608" s="39" t="s">
        <v>1599</v>
      </c>
      <c r="X1608" s="39" t="s">
        <v>1580</v>
      </c>
      <c r="Y1608" s="39"/>
      <c r="Z1608" s="39"/>
      <c r="AA1608" s="39"/>
      <c r="AB1608" s="152" t="s">
        <v>3165</v>
      </c>
    </row>
    <row r="1609" spans="1:28" ht="21.75" customHeight="1" x14ac:dyDescent="0.25">
      <c r="A1609" s="37" t="s">
        <v>30</v>
      </c>
      <c r="B1609" s="37" t="s">
        <v>31</v>
      </c>
      <c r="C1609" s="39">
        <v>6251</v>
      </c>
      <c r="D1609" s="39" t="s">
        <v>1169</v>
      </c>
      <c r="E1609" s="39" t="s">
        <v>1170</v>
      </c>
      <c r="F1609" s="128" t="s">
        <v>236</v>
      </c>
      <c r="G1609" s="39" t="s">
        <v>35</v>
      </c>
      <c r="H1609" s="39" t="str">
        <f t="shared" si="288"/>
        <v>6105AK124-6251-CSPC-0024</v>
      </c>
      <c r="I1609" s="39" t="str">
        <f t="shared" si="292"/>
        <v>Q24050972-03-6251-C-SPC-0024</v>
      </c>
      <c r="J1609" s="39"/>
      <c r="K1609" s="33" t="str">
        <f>VLOOKUP(C1609,'PPE WBS Codes'!$E$3:$F$79,2,0)</f>
        <v>Load Bank</v>
      </c>
      <c r="L1609" s="39" t="s">
        <v>1628</v>
      </c>
      <c r="M1609" s="39" t="s">
        <v>1337</v>
      </c>
      <c r="N1609" s="33" t="str">
        <f t="shared" si="290"/>
        <v>Load Bank - Cable Trench and Tunnels for Wartsila Load Bank - Civil Design Requirements</v>
      </c>
      <c r="O1609" s="134"/>
      <c r="P1609" s="134"/>
      <c r="Q1609" s="33" t="str">
        <f>IFERROR(VLOOKUP(PPE_PH1_CDDL[[#This Row],[RDMC Document Number]],[3]Docs!$B:$F,4,0),"No Placeholder Yet")</f>
        <v>RES - Reserved Placeholder</v>
      </c>
      <c r="R1609" s="33" t="str">
        <f>IFERROR(VLOOKUP(PPE_PH1_CDDL[[#This Row],[RDMC Document Number]],[3]Docs!$B:$F,5,0),"No Placeholder Yet")</f>
        <v>Pending</v>
      </c>
      <c r="S1609" s="137">
        <f t="shared" si="291"/>
        <v>0</v>
      </c>
      <c r="T1609" s="162" t="s">
        <v>1119</v>
      </c>
      <c r="U1609" s="39"/>
      <c r="V1609" s="178"/>
      <c r="W1609" s="39" t="s">
        <v>1629</v>
      </c>
      <c r="X1609" s="39" t="s">
        <v>1580</v>
      </c>
      <c r="Y1609" s="39"/>
      <c r="Z1609" s="39"/>
      <c r="AA1609" s="39"/>
      <c r="AB1609" s="152" t="s">
        <v>3165</v>
      </c>
    </row>
    <row r="1610" spans="1:28" ht="21.75" customHeight="1" x14ac:dyDescent="0.25">
      <c r="A1610" s="37" t="s">
        <v>30</v>
      </c>
      <c r="B1610" s="37" t="s">
        <v>31</v>
      </c>
      <c r="C1610" s="39">
        <v>6251</v>
      </c>
      <c r="D1610" s="39" t="s">
        <v>1169</v>
      </c>
      <c r="E1610" s="39" t="s">
        <v>1170</v>
      </c>
      <c r="F1610" s="128" t="s">
        <v>238</v>
      </c>
      <c r="G1610" s="39" t="s">
        <v>35</v>
      </c>
      <c r="H1610" s="39" t="str">
        <f t="shared" si="288"/>
        <v>6105AK124-6251-CSPC-0025</v>
      </c>
      <c r="I1610" s="39" t="str">
        <f t="shared" si="292"/>
        <v>Q24050972-03-6251-C-SPC-0025</v>
      </c>
      <c r="J1610" s="39"/>
      <c r="K1610" s="33" t="str">
        <f>VLOOKUP(C1610,'PPE WBS Codes'!$E$3:$F$79,2,0)</f>
        <v>Load Bank</v>
      </c>
      <c r="L1610" s="39" t="s">
        <v>1628</v>
      </c>
      <c r="M1610" s="39" t="s">
        <v>1338</v>
      </c>
      <c r="N1610" s="33" t="str">
        <f t="shared" ref="N1610:N1627" si="293">K1610&amp;" - "&amp;L1610&amp;" - "&amp;M1610</f>
        <v>Load Bank - Cable Trench and Tunnels for Wartsila Load Bank - Excavation, Trenching and Compacting Design</v>
      </c>
      <c r="O1610" s="134"/>
      <c r="P1610" s="134"/>
      <c r="Q1610" s="33" t="str">
        <f>IFERROR(VLOOKUP(PPE_PH1_CDDL[[#This Row],[RDMC Document Number]],[3]Docs!$B:$F,4,0),"No Placeholder Yet")</f>
        <v>RES - Reserved Placeholder</v>
      </c>
      <c r="R1610" s="33" t="str">
        <f>IFERROR(VLOOKUP(PPE_PH1_CDDL[[#This Row],[RDMC Document Number]],[3]Docs!$B:$F,5,0),"No Placeholder Yet")</f>
        <v>Pending</v>
      </c>
      <c r="S1610" s="137">
        <f t="shared" si="291"/>
        <v>0</v>
      </c>
      <c r="T1610" s="162" t="s">
        <v>1119</v>
      </c>
      <c r="U1610" s="39"/>
      <c r="V1610" s="178"/>
      <c r="W1610" s="39" t="s">
        <v>1629</v>
      </c>
      <c r="X1610" s="39" t="s">
        <v>1580</v>
      </c>
      <c r="Y1610" s="39"/>
      <c r="Z1610" s="39"/>
      <c r="AA1610" s="39"/>
      <c r="AB1610" s="152" t="s">
        <v>3165</v>
      </c>
    </row>
    <row r="1611" spans="1:28" ht="21.75" customHeight="1" x14ac:dyDescent="0.25">
      <c r="A1611" s="37" t="s">
        <v>30</v>
      </c>
      <c r="B1611" s="37" t="s">
        <v>31</v>
      </c>
      <c r="C1611" s="39">
        <v>6251</v>
      </c>
      <c r="D1611" s="39" t="s">
        <v>1169</v>
      </c>
      <c r="E1611" s="39" t="s">
        <v>1170</v>
      </c>
      <c r="F1611" s="128" t="s">
        <v>240</v>
      </c>
      <c r="G1611" s="39" t="s">
        <v>35</v>
      </c>
      <c r="H1611" s="39" t="str">
        <f t="shared" si="288"/>
        <v>6105AK124-6251-CSPC-0026</v>
      </c>
      <c r="I1611" s="39" t="str">
        <f t="shared" si="292"/>
        <v>Q24050972-03-6251-C-SPC-0026</v>
      </c>
      <c r="J1611" s="39"/>
      <c r="K1611" s="33" t="str">
        <f>VLOOKUP(C1611,'PPE WBS Codes'!$E$3:$F$79,2,0)</f>
        <v>Load Bank</v>
      </c>
      <c r="L1611" s="39" t="s">
        <v>1628</v>
      </c>
      <c r="M1611" s="39" t="s">
        <v>1339</v>
      </c>
      <c r="N1611" s="33" t="str">
        <f t="shared" si="293"/>
        <v>Load Bank - Cable Trench and Tunnels for Wartsila Load Bank - Concrete Construction Material Specifications</v>
      </c>
      <c r="O1611" s="134"/>
      <c r="P1611" s="134"/>
      <c r="Q1611" s="33" t="str">
        <f>IFERROR(VLOOKUP(PPE_PH1_CDDL[[#This Row],[RDMC Document Number]],[3]Docs!$B:$F,4,0),"No Placeholder Yet")</f>
        <v>RES - Reserved Placeholder</v>
      </c>
      <c r="R1611" s="33" t="str">
        <f>IFERROR(VLOOKUP(PPE_PH1_CDDL[[#This Row],[RDMC Document Number]],[3]Docs!$B:$F,5,0),"No Placeholder Yet")</f>
        <v>Pending</v>
      </c>
      <c r="S1611" s="137">
        <f t="shared" si="291"/>
        <v>0</v>
      </c>
      <c r="T1611" s="162" t="s">
        <v>1119</v>
      </c>
      <c r="U1611" s="39"/>
      <c r="V1611" s="178"/>
      <c r="W1611" s="39" t="s">
        <v>1629</v>
      </c>
      <c r="X1611" s="39" t="s">
        <v>1580</v>
      </c>
      <c r="Y1611" s="39"/>
      <c r="Z1611" s="39"/>
      <c r="AA1611" s="39"/>
      <c r="AB1611" s="152" t="s">
        <v>3165</v>
      </c>
    </row>
    <row r="1612" spans="1:28" ht="21.75" customHeight="1" x14ac:dyDescent="0.25">
      <c r="A1612" s="37" t="s">
        <v>30</v>
      </c>
      <c r="B1612" s="37" t="s">
        <v>31</v>
      </c>
      <c r="C1612" s="39">
        <v>6251</v>
      </c>
      <c r="D1612" s="39" t="s">
        <v>1169</v>
      </c>
      <c r="E1612" s="39" t="s">
        <v>1170</v>
      </c>
      <c r="F1612" s="128" t="s">
        <v>242</v>
      </c>
      <c r="G1612" s="39" t="s">
        <v>35</v>
      </c>
      <c r="H1612" s="39" t="str">
        <f t="shared" si="288"/>
        <v>6105AK124-6251-CSPC-0027</v>
      </c>
      <c r="I1612" s="39" t="str">
        <f t="shared" si="292"/>
        <v>Q24050972-03-6251-C-SPC-0027</v>
      </c>
      <c r="J1612" s="39"/>
      <c r="K1612" s="33" t="str">
        <f>VLOOKUP(C1612,'PPE WBS Codes'!$E$3:$F$79,2,0)</f>
        <v>Load Bank</v>
      </c>
      <c r="L1612" s="39" t="s">
        <v>1632</v>
      </c>
      <c r="M1612" s="39" t="s">
        <v>1339</v>
      </c>
      <c r="N1612" s="33" t="str">
        <f t="shared" si="293"/>
        <v>Load Bank - Earthing System for Wartsila Load Bank - Concrete Construction Material Specifications</v>
      </c>
      <c r="O1612" s="134"/>
      <c r="P1612" s="134"/>
      <c r="Q1612" s="33" t="str">
        <f>IFERROR(VLOOKUP(PPE_PH1_CDDL[[#This Row],[RDMC Document Number]],[3]Docs!$B:$F,4,0),"No Placeholder Yet")</f>
        <v>RES - Reserved Placeholder</v>
      </c>
      <c r="R1612" s="33" t="str">
        <f>IFERROR(VLOOKUP(PPE_PH1_CDDL[[#This Row],[RDMC Document Number]],[3]Docs!$B:$F,5,0),"No Placeholder Yet")</f>
        <v>Pending</v>
      </c>
      <c r="S1612" s="137">
        <f t="shared" si="291"/>
        <v>0</v>
      </c>
      <c r="T1612" s="162" t="s">
        <v>1119</v>
      </c>
      <c r="U1612" s="39"/>
      <c r="V1612" s="178"/>
      <c r="W1612" s="39" t="s">
        <v>1649</v>
      </c>
      <c r="X1612" s="39" t="s">
        <v>1580</v>
      </c>
      <c r="Y1612" s="39"/>
      <c r="Z1612" s="39"/>
      <c r="AA1612" s="39"/>
      <c r="AB1612" s="152" t="s">
        <v>3165</v>
      </c>
    </row>
    <row r="1613" spans="1:28" ht="21.75" customHeight="1" x14ac:dyDescent="0.25">
      <c r="A1613" s="37" t="s">
        <v>30</v>
      </c>
      <c r="B1613" s="37" t="s">
        <v>31</v>
      </c>
      <c r="C1613" s="39">
        <v>6251</v>
      </c>
      <c r="D1613" s="39" t="s">
        <v>1169</v>
      </c>
      <c r="E1613" s="39" t="s">
        <v>1170</v>
      </c>
      <c r="F1613" s="128" t="s">
        <v>244</v>
      </c>
      <c r="G1613" s="39" t="s">
        <v>35</v>
      </c>
      <c r="H1613" s="39" t="str">
        <f t="shared" si="288"/>
        <v>6105AK124-6251-CSPC-0028</v>
      </c>
      <c r="I1613" s="39" t="str">
        <f t="shared" si="292"/>
        <v>Q24050972-03-6251-C-SPC-0028</v>
      </c>
      <c r="J1613" s="39"/>
      <c r="K1613" s="33" t="str">
        <f>VLOOKUP(C1613,'PPE WBS Codes'!$E$3:$F$79,2,0)</f>
        <v>Load Bank</v>
      </c>
      <c r="L1613" s="39" t="s">
        <v>1632</v>
      </c>
      <c r="M1613" s="39" t="s">
        <v>1338</v>
      </c>
      <c r="N1613" s="33" t="str">
        <f t="shared" si="293"/>
        <v>Load Bank - Earthing System for Wartsila Load Bank - Excavation, Trenching and Compacting Design</v>
      </c>
      <c r="O1613" s="134"/>
      <c r="P1613" s="134"/>
      <c r="Q1613" s="33" t="str">
        <f>IFERROR(VLOOKUP(PPE_PH1_CDDL[[#This Row],[RDMC Document Number]],[3]Docs!$B:$F,4,0),"No Placeholder Yet")</f>
        <v>RES - Reserved Placeholder</v>
      </c>
      <c r="R1613" s="33" t="str">
        <f>IFERROR(VLOOKUP(PPE_PH1_CDDL[[#This Row],[RDMC Document Number]],[3]Docs!$B:$F,5,0),"No Placeholder Yet")</f>
        <v>Pending</v>
      </c>
      <c r="S1613" s="137">
        <f t="shared" si="291"/>
        <v>0</v>
      </c>
      <c r="T1613" s="162" t="s">
        <v>1119</v>
      </c>
      <c r="U1613" s="39"/>
      <c r="V1613" s="178"/>
      <c r="W1613" s="39" t="s">
        <v>1649</v>
      </c>
      <c r="X1613" s="39" t="s">
        <v>1580</v>
      </c>
      <c r="Y1613" s="39"/>
      <c r="Z1613" s="39"/>
      <c r="AA1613" s="39"/>
      <c r="AB1613" s="152" t="s">
        <v>3165</v>
      </c>
    </row>
    <row r="1614" spans="1:28" ht="21.75" customHeight="1" x14ac:dyDescent="0.25">
      <c r="A1614" s="37" t="s">
        <v>30</v>
      </c>
      <c r="B1614" s="37" t="s">
        <v>31</v>
      </c>
      <c r="C1614" s="39">
        <v>6251</v>
      </c>
      <c r="D1614" s="39" t="s">
        <v>1169</v>
      </c>
      <c r="E1614" s="39" t="s">
        <v>1170</v>
      </c>
      <c r="F1614" s="128" t="s">
        <v>246</v>
      </c>
      <c r="G1614" s="39" t="s">
        <v>35</v>
      </c>
      <c r="H1614" s="39" t="str">
        <f t="shared" si="288"/>
        <v>6105AK124-6251-CSPC-0029</v>
      </c>
      <c r="I1614" s="39" t="str">
        <f t="shared" si="292"/>
        <v>Q24050972-03-6251-C-SPC-0029</v>
      </c>
      <c r="J1614" s="39"/>
      <c r="K1614" s="33" t="str">
        <f>VLOOKUP(C1614,'PPE WBS Codes'!$E$3:$F$79,2,0)</f>
        <v>Load Bank</v>
      </c>
      <c r="L1614" s="39" t="s">
        <v>1600</v>
      </c>
      <c r="M1614" s="39" t="s">
        <v>1337</v>
      </c>
      <c r="N1614" s="33" t="str">
        <f t="shared" si="293"/>
        <v>Load Bank - Pad Platform and Foundations for Emergency Gen Load Bank - Civil Design Requirements</v>
      </c>
      <c r="O1614" s="134"/>
      <c r="P1614" s="134"/>
      <c r="Q1614" s="33" t="str">
        <f>IFERROR(VLOOKUP(PPE_PH1_CDDL[[#This Row],[RDMC Document Number]],[3]Docs!$B:$F,4,0),"No Placeholder Yet")</f>
        <v>RES - Reserved Placeholder</v>
      </c>
      <c r="R1614" s="33" t="str">
        <f>IFERROR(VLOOKUP(PPE_PH1_CDDL[[#This Row],[RDMC Document Number]],[3]Docs!$B:$F,5,0),"No Placeholder Yet")</f>
        <v>Pending</v>
      </c>
      <c r="S1614" s="137">
        <f t="shared" si="291"/>
        <v>0</v>
      </c>
      <c r="T1614" s="162" t="s">
        <v>1119</v>
      </c>
      <c r="U1614" s="39"/>
      <c r="V1614" s="178"/>
      <c r="W1614" s="39" t="s">
        <v>1601</v>
      </c>
      <c r="X1614" s="39" t="s">
        <v>1602</v>
      </c>
      <c r="Y1614" s="39"/>
      <c r="Z1614" s="39"/>
      <c r="AA1614" s="39"/>
      <c r="AB1614" s="152" t="s">
        <v>3165</v>
      </c>
    </row>
    <row r="1615" spans="1:28" ht="21.75" customHeight="1" x14ac:dyDescent="0.25">
      <c r="A1615" s="37" t="s">
        <v>30</v>
      </c>
      <c r="B1615" s="37" t="s">
        <v>31</v>
      </c>
      <c r="C1615" s="39">
        <v>6251</v>
      </c>
      <c r="D1615" s="39" t="s">
        <v>1169</v>
      </c>
      <c r="E1615" s="39" t="s">
        <v>1170</v>
      </c>
      <c r="F1615" s="128" t="s">
        <v>248</v>
      </c>
      <c r="G1615" s="39" t="s">
        <v>35</v>
      </c>
      <c r="H1615" s="39" t="str">
        <f t="shared" si="288"/>
        <v>6105AK124-6251-CSPC-0030</v>
      </c>
      <c r="I1615" s="39" t="str">
        <f t="shared" si="292"/>
        <v>Q24050972-03-6251-C-SPC-0030</v>
      </c>
      <c r="J1615" s="39"/>
      <c r="K1615" s="33" t="str">
        <f>VLOOKUP(C1615,'PPE WBS Codes'!$E$3:$F$79,2,0)</f>
        <v>Load Bank</v>
      </c>
      <c r="L1615" s="39" t="s">
        <v>1600</v>
      </c>
      <c r="M1615" s="39" t="s">
        <v>1338</v>
      </c>
      <c r="N1615" s="33" t="str">
        <f t="shared" si="293"/>
        <v>Load Bank - Pad Platform and Foundations for Emergency Gen Load Bank - Excavation, Trenching and Compacting Design</v>
      </c>
      <c r="O1615" s="134"/>
      <c r="P1615" s="134"/>
      <c r="Q1615" s="33" t="str">
        <f>IFERROR(VLOOKUP(PPE_PH1_CDDL[[#This Row],[RDMC Document Number]],[3]Docs!$B:$F,4,0),"No Placeholder Yet")</f>
        <v>RES - Reserved Placeholder</v>
      </c>
      <c r="R1615" s="33" t="str">
        <f>IFERROR(VLOOKUP(PPE_PH1_CDDL[[#This Row],[RDMC Document Number]],[3]Docs!$B:$F,5,0),"No Placeholder Yet")</f>
        <v>Pending</v>
      </c>
      <c r="S1615" s="137">
        <f t="shared" si="291"/>
        <v>0</v>
      </c>
      <c r="T1615" s="162" t="s">
        <v>1119</v>
      </c>
      <c r="U1615" s="39"/>
      <c r="V1615" s="178"/>
      <c r="W1615" s="39" t="s">
        <v>1601</v>
      </c>
      <c r="X1615" s="39" t="s">
        <v>1602</v>
      </c>
      <c r="Y1615" s="39"/>
      <c r="Z1615" s="39"/>
      <c r="AA1615" s="39"/>
      <c r="AB1615" s="152" t="s">
        <v>3165</v>
      </c>
    </row>
    <row r="1616" spans="1:28" ht="21.75" customHeight="1" x14ac:dyDescent="0.25">
      <c r="A1616" s="37" t="s">
        <v>30</v>
      </c>
      <c r="B1616" s="37" t="s">
        <v>31</v>
      </c>
      <c r="C1616" s="39">
        <v>6251</v>
      </c>
      <c r="D1616" s="39" t="s">
        <v>1169</v>
      </c>
      <c r="E1616" s="39" t="s">
        <v>1170</v>
      </c>
      <c r="F1616" s="128" t="s">
        <v>486</v>
      </c>
      <c r="G1616" s="39" t="s">
        <v>35</v>
      </c>
      <c r="H1616" s="39" t="str">
        <f t="shared" si="288"/>
        <v>6105AK124-6251-CSPC-0031</v>
      </c>
      <c r="I1616" s="39" t="str">
        <f t="shared" si="292"/>
        <v>Q24050972-03-6251-C-SPC-0031</v>
      </c>
      <c r="J1616" s="39"/>
      <c r="K1616" s="33" t="str">
        <f>VLOOKUP(C1616,'PPE WBS Codes'!$E$3:$F$79,2,0)</f>
        <v>Load Bank</v>
      </c>
      <c r="L1616" s="39" t="s">
        <v>1600</v>
      </c>
      <c r="M1616" s="39" t="s">
        <v>1339</v>
      </c>
      <c r="N1616" s="33" t="str">
        <f t="shared" si="293"/>
        <v>Load Bank - Pad Platform and Foundations for Emergency Gen Load Bank - Concrete Construction Material Specifications</v>
      </c>
      <c r="O1616" s="134"/>
      <c r="P1616" s="134"/>
      <c r="Q1616" s="33" t="str">
        <f>IFERROR(VLOOKUP(PPE_PH1_CDDL[[#This Row],[RDMC Document Number]],[3]Docs!$B:$F,4,0),"No Placeholder Yet")</f>
        <v>RES - Reserved Placeholder</v>
      </c>
      <c r="R1616" s="33" t="str">
        <f>IFERROR(VLOOKUP(PPE_PH1_CDDL[[#This Row],[RDMC Document Number]],[3]Docs!$B:$F,5,0),"No Placeholder Yet")</f>
        <v>Pending</v>
      </c>
      <c r="S1616" s="137">
        <f t="shared" si="291"/>
        <v>0</v>
      </c>
      <c r="T1616" s="162" t="s">
        <v>1119</v>
      </c>
      <c r="U1616" s="39"/>
      <c r="V1616" s="178"/>
      <c r="W1616" s="39" t="s">
        <v>1601</v>
      </c>
      <c r="X1616" s="39" t="s">
        <v>1602</v>
      </c>
      <c r="Y1616" s="39"/>
      <c r="Z1616" s="39"/>
      <c r="AA1616" s="39"/>
      <c r="AB1616" s="152" t="s">
        <v>3165</v>
      </c>
    </row>
    <row r="1617" spans="1:28" ht="21.75" customHeight="1" x14ac:dyDescent="0.25">
      <c r="A1617" s="37" t="s">
        <v>30</v>
      </c>
      <c r="B1617" s="37" t="s">
        <v>31</v>
      </c>
      <c r="C1617" s="39">
        <v>6251</v>
      </c>
      <c r="D1617" s="39" t="s">
        <v>1169</v>
      </c>
      <c r="E1617" s="39" t="s">
        <v>1170</v>
      </c>
      <c r="F1617" s="128" t="s">
        <v>489</v>
      </c>
      <c r="G1617" s="39" t="s">
        <v>35</v>
      </c>
      <c r="H1617" s="39" t="str">
        <f t="shared" si="288"/>
        <v>6105AK124-6251-CSPC-0032</v>
      </c>
      <c r="I1617" s="39" t="str">
        <f t="shared" si="292"/>
        <v>Q24050972-03-6251-C-SPC-0032</v>
      </c>
      <c r="J1617" s="39"/>
      <c r="K1617" s="33" t="str">
        <f>VLOOKUP(C1617,'PPE WBS Codes'!$E$3:$F$79,2,0)</f>
        <v>Load Bank</v>
      </c>
      <c r="L1617" s="39" t="s">
        <v>1603</v>
      </c>
      <c r="M1617" s="39" t="s">
        <v>1340</v>
      </c>
      <c r="N1617" s="33" t="str">
        <f t="shared" si="293"/>
        <v>Load Bank - Perimeter Fencing for Emergency Gen Load Bank - Steel Structures Corrosion Protection Specification</v>
      </c>
      <c r="O1617" s="134"/>
      <c r="P1617" s="134"/>
      <c r="Q1617" s="33" t="str">
        <f>IFERROR(VLOOKUP(PPE_PH1_CDDL[[#This Row],[RDMC Document Number]],[3]Docs!$B:$F,4,0),"No Placeholder Yet")</f>
        <v>RES - Reserved Placeholder</v>
      </c>
      <c r="R1617" s="33" t="str">
        <f>IFERROR(VLOOKUP(PPE_PH1_CDDL[[#This Row],[RDMC Document Number]],[3]Docs!$B:$F,5,0),"No Placeholder Yet")</f>
        <v>Pending</v>
      </c>
      <c r="S1617" s="137">
        <f t="shared" si="291"/>
        <v>0</v>
      </c>
      <c r="T1617" s="162" t="s">
        <v>1119</v>
      </c>
      <c r="U1617" s="39"/>
      <c r="V1617" s="178"/>
      <c r="W1617" s="39" t="s">
        <v>1512</v>
      </c>
      <c r="X1617" s="39" t="s">
        <v>1602</v>
      </c>
      <c r="Y1617" s="39"/>
      <c r="Z1617" s="39"/>
      <c r="AA1617" s="39"/>
      <c r="AB1617" s="152" t="s">
        <v>3165</v>
      </c>
    </row>
    <row r="1618" spans="1:28" ht="21.75" customHeight="1" x14ac:dyDescent="0.25">
      <c r="A1618" s="37" t="s">
        <v>30</v>
      </c>
      <c r="B1618" s="37" t="s">
        <v>31</v>
      </c>
      <c r="C1618" s="39">
        <v>6251</v>
      </c>
      <c r="D1618" s="39" t="s">
        <v>1169</v>
      </c>
      <c r="E1618" s="39" t="s">
        <v>1170</v>
      </c>
      <c r="F1618" s="128" t="s">
        <v>492</v>
      </c>
      <c r="G1618" s="39" t="s">
        <v>35</v>
      </c>
      <c r="H1618" s="39" t="str">
        <f t="shared" si="288"/>
        <v>6105AK124-6251-CSPC-0033</v>
      </c>
      <c r="I1618" s="39" t="str">
        <f t="shared" si="292"/>
        <v>Q24050972-03-6251-C-SPC-0033</v>
      </c>
      <c r="J1618" s="39"/>
      <c r="K1618" s="33" t="str">
        <f>VLOOKUP(C1618,'PPE WBS Codes'!$E$3:$F$79,2,0)</f>
        <v>Load Bank</v>
      </c>
      <c r="L1618" s="39" t="s">
        <v>1603</v>
      </c>
      <c r="M1618" s="39" t="s">
        <v>1337</v>
      </c>
      <c r="N1618" s="33" t="str">
        <f t="shared" si="293"/>
        <v>Load Bank - Perimeter Fencing for Emergency Gen Load Bank - Civil Design Requirements</v>
      </c>
      <c r="O1618" s="134"/>
      <c r="P1618" s="134"/>
      <c r="Q1618" s="33" t="str">
        <f>IFERROR(VLOOKUP(PPE_PH1_CDDL[[#This Row],[RDMC Document Number]],[3]Docs!$B:$F,4,0),"No Placeholder Yet")</f>
        <v>RES - Reserved Placeholder</v>
      </c>
      <c r="R1618" s="33" t="str">
        <f>IFERROR(VLOOKUP(PPE_PH1_CDDL[[#This Row],[RDMC Document Number]],[3]Docs!$B:$F,5,0),"No Placeholder Yet")</f>
        <v>Pending</v>
      </c>
      <c r="S1618" s="137">
        <f t="shared" si="291"/>
        <v>0</v>
      </c>
      <c r="T1618" s="162" t="s">
        <v>1119</v>
      </c>
      <c r="U1618" s="39"/>
      <c r="V1618" s="178"/>
      <c r="W1618" s="39" t="s">
        <v>1512</v>
      </c>
      <c r="X1618" s="39" t="s">
        <v>1602</v>
      </c>
      <c r="Y1618" s="39"/>
      <c r="Z1618" s="39"/>
      <c r="AA1618" s="39"/>
      <c r="AB1618" s="152" t="s">
        <v>3165</v>
      </c>
    </row>
    <row r="1619" spans="1:28" ht="21.75" customHeight="1" x14ac:dyDescent="0.25">
      <c r="A1619" s="37" t="s">
        <v>30</v>
      </c>
      <c r="B1619" s="37" t="s">
        <v>31</v>
      </c>
      <c r="C1619" s="39">
        <v>6251</v>
      </c>
      <c r="D1619" s="39" t="s">
        <v>1169</v>
      </c>
      <c r="E1619" s="39" t="s">
        <v>1170</v>
      </c>
      <c r="F1619" s="128" t="s">
        <v>495</v>
      </c>
      <c r="G1619" s="39" t="s">
        <v>35</v>
      </c>
      <c r="H1619" s="39" t="str">
        <f t="shared" si="288"/>
        <v>6105AK124-6251-CSPC-0034</v>
      </c>
      <c r="I1619" s="39" t="str">
        <f t="shared" si="292"/>
        <v>Q24050972-03-6251-C-SPC-0034</v>
      </c>
      <c r="J1619" s="39"/>
      <c r="K1619" s="33" t="str">
        <f>VLOOKUP(C1619,'PPE WBS Codes'!$E$3:$F$79,2,0)</f>
        <v>Load Bank</v>
      </c>
      <c r="L1619" s="39" t="s">
        <v>1604</v>
      </c>
      <c r="M1619" s="39" t="s">
        <v>1339</v>
      </c>
      <c r="N1619" s="33" t="str">
        <f t="shared" si="293"/>
        <v>Load Bank - Small Power and Lighting forEmergency Gen Load Bank - Concrete Construction Material Specifications</v>
      </c>
      <c r="O1619" s="134"/>
      <c r="P1619" s="134"/>
      <c r="Q1619" s="33" t="str">
        <f>IFERROR(VLOOKUP(PPE_PH1_CDDL[[#This Row],[RDMC Document Number]],[3]Docs!$B:$F,4,0),"No Placeholder Yet")</f>
        <v>RES - Reserved Placeholder</v>
      </c>
      <c r="R1619" s="33" t="str">
        <f>IFERROR(VLOOKUP(PPE_PH1_CDDL[[#This Row],[RDMC Document Number]],[3]Docs!$B:$F,5,0),"No Placeholder Yet")</f>
        <v>Pending</v>
      </c>
      <c r="S1619" s="137">
        <f t="shared" si="291"/>
        <v>0</v>
      </c>
      <c r="T1619" s="162" t="s">
        <v>1119</v>
      </c>
      <c r="U1619" s="39"/>
      <c r="V1619" s="178"/>
      <c r="W1619" s="39" t="s">
        <v>1597</v>
      </c>
      <c r="X1619" s="39" t="s">
        <v>1602</v>
      </c>
      <c r="Y1619" s="39"/>
      <c r="Z1619" s="39"/>
      <c r="AA1619" s="39"/>
      <c r="AB1619" s="152" t="s">
        <v>3165</v>
      </c>
    </row>
    <row r="1620" spans="1:28" ht="21.75" customHeight="1" x14ac:dyDescent="0.25">
      <c r="A1620" s="37" t="s">
        <v>30</v>
      </c>
      <c r="B1620" s="37" t="s">
        <v>31</v>
      </c>
      <c r="C1620" s="39">
        <v>6251</v>
      </c>
      <c r="D1620" s="39" t="s">
        <v>1169</v>
      </c>
      <c r="E1620" s="39" t="s">
        <v>1170</v>
      </c>
      <c r="F1620" s="128" t="s">
        <v>498</v>
      </c>
      <c r="G1620" s="39" t="s">
        <v>35</v>
      </c>
      <c r="H1620" s="39" t="str">
        <f t="shared" si="288"/>
        <v>6105AK124-6251-CSPC-0035</v>
      </c>
      <c r="I1620" s="39" t="str">
        <f t="shared" si="292"/>
        <v>Q24050972-03-6251-C-SPC-0035</v>
      </c>
      <c r="J1620" s="39"/>
      <c r="K1620" s="33" t="str">
        <f>VLOOKUP(C1620,'PPE WBS Codes'!$E$3:$F$79,2,0)</f>
        <v>Load Bank</v>
      </c>
      <c r="L1620" s="39" t="s">
        <v>1642</v>
      </c>
      <c r="M1620" s="39" t="s">
        <v>1338</v>
      </c>
      <c r="N1620" s="33" t="str">
        <f t="shared" si="293"/>
        <v>Load Bank - MV Cabling and Termination for Emergency Gen Load Bank - Excavation, Trenching and Compacting Design</v>
      </c>
      <c r="O1620" s="134"/>
      <c r="P1620" s="134"/>
      <c r="Q1620" s="33" t="str">
        <f>IFERROR(VLOOKUP(PPE_PH1_CDDL[[#This Row],[RDMC Document Number]],[3]Docs!$B:$F,4,0),"No Placeholder Yet")</f>
        <v>RES - Reserved Placeholder</v>
      </c>
      <c r="R1620" s="33" t="str">
        <f>IFERROR(VLOOKUP(PPE_PH1_CDDL[[#This Row],[RDMC Document Number]],[3]Docs!$B:$F,5,0),"No Placeholder Yet")</f>
        <v>Pending</v>
      </c>
      <c r="S1620" s="137">
        <f t="shared" si="291"/>
        <v>0</v>
      </c>
      <c r="T1620" s="162" t="s">
        <v>1119</v>
      </c>
      <c r="U1620" s="39"/>
      <c r="V1620" s="178"/>
      <c r="W1620" s="39" t="s">
        <v>1625</v>
      </c>
      <c r="X1620" s="39" t="s">
        <v>1602</v>
      </c>
      <c r="Y1620" s="39"/>
      <c r="Z1620" s="39"/>
      <c r="AA1620" s="39"/>
      <c r="AB1620" s="152" t="s">
        <v>3165</v>
      </c>
    </row>
    <row r="1621" spans="1:28" ht="21.75" customHeight="1" x14ac:dyDescent="0.25">
      <c r="A1621" s="37" t="s">
        <v>30</v>
      </c>
      <c r="B1621" s="37" t="s">
        <v>31</v>
      </c>
      <c r="C1621" s="39">
        <v>6251</v>
      </c>
      <c r="D1621" s="39" t="s">
        <v>1169</v>
      </c>
      <c r="E1621" s="39" t="s">
        <v>1170</v>
      </c>
      <c r="F1621" s="128" t="s">
        <v>501</v>
      </c>
      <c r="G1621" s="39" t="s">
        <v>35</v>
      </c>
      <c r="H1621" s="39" t="str">
        <f t="shared" si="288"/>
        <v>6105AK124-6251-CSPC-0036</v>
      </c>
      <c r="I1621" s="39" t="str">
        <f t="shared" si="292"/>
        <v>Q24050972-03-6251-C-SPC-0036</v>
      </c>
      <c r="J1621" s="39"/>
      <c r="K1621" s="33" t="str">
        <f>VLOOKUP(C1621,'PPE WBS Codes'!$E$3:$F$79,2,0)</f>
        <v>Load Bank</v>
      </c>
      <c r="L1621" s="39" t="s">
        <v>1642</v>
      </c>
      <c r="M1621" s="39" t="s">
        <v>1339</v>
      </c>
      <c r="N1621" s="33" t="str">
        <f t="shared" si="293"/>
        <v>Load Bank - MV Cabling and Termination for Emergency Gen Load Bank - Concrete Construction Material Specifications</v>
      </c>
      <c r="O1621" s="134"/>
      <c r="P1621" s="134"/>
      <c r="Q1621" s="33" t="str">
        <f>IFERROR(VLOOKUP(PPE_PH1_CDDL[[#This Row],[RDMC Document Number]],[3]Docs!$B:$F,4,0),"No Placeholder Yet")</f>
        <v>RES - Reserved Placeholder</v>
      </c>
      <c r="R1621" s="33" t="str">
        <f>IFERROR(VLOOKUP(PPE_PH1_CDDL[[#This Row],[RDMC Document Number]],[3]Docs!$B:$F,5,0),"No Placeholder Yet")</f>
        <v>Pending</v>
      </c>
      <c r="S1621" s="137">
        <f t="shared" si="291"/>
        <v>0</v>
      </c>
      <c r="T1621" s="162" t="s">
        <v>1119</v>
      </c>
      <c r="U1621" s="39"/>
      <c r="V1621" s="178"/>
      <c r="W1621" s="39" t="s">
        <v>1625</v>
      </c>
      <c r="X1621" s="39" t="s">
        <v>1602</v>
      </c>
      <c r="Y1621" s="39"/>
      <c r="Z1621" s="39"/>
      <c r="AA1621" s="39"/>
      <c r="AB1621" s="152" t="s">
        <v>3165</v>
      </c>
    </row>
    <row r="1622" spans="1:28" ht="21.75" customHeight="1" x14ac:dyDescent="0.25">
      <c r="A1622" s="37" t="s">
        <v>30</v>
      </c>
      <c r="B1622" s="37" t="s">
        <v>31</v>
      </c>
      <c r="C1622" s="39">
        <v>6251</v>
      </c>
      <c r="D1622" s="39" t="s">
        <v>1169</v>
      </c>
      <c r="E1622" s="39" t="s">
        <v>1170</v>
      </c>
      <c r="F1622" s="128" t="s">
        <v>504</v>
      </c>
      <c r="G1622" s="39" t="s">
        <v>35</v>
      </c>
      <c r="H1622" s="39" t="str">
        <f t="shared" si="288"/>
        <v>6105AK124-6251-CSPC-0037</v>
      </c>
      <c r="I1622" s="39" t="str">
        <f t="shared" si="292"/>
        <v>Q24050972-03-6251-C-SPC-0037</v>
      </c>
      <c r="J1622" s="39"/>
      <c r="K1622" s="33" t="str">
        <f>VLOOKUP(C1622,'PPE WBS Codes'!$E$3:$F$79,2,0)</f>
        <v>Load Bank</v>
      </c>
      <c r="L1622" s="39" t="s">
        <v>1644</v>
      </c>
      <c r="M1622" s="39" t="s">
        <v>1338</v>
      </c>
      <c r="N1622" s="33" t="str">
        <f t="shared" si="293"/>
        <v>Load Bank - LV, Control and Signal Cables for Emergency Gen Load Bank - Excavation, Trenching and Compacting Design</v>
      </c>
      <c r="O1622" s="134"/>
      <c r="P1622" s="134"/>
      <c r="Q1622" s="33" t="str">
        <f>IFERROR(VLOOKUP(PPE_PH1_CDDL[[#This Row],[RDMC Document Number]],[3]Docs!$B:$F,4,0),"No Placeholder Yet")</f>
        <v>RES - Reserved Placeholder</v>
      </c>
      <c r="R1622" s="33" t="str">
        <f>IFERROR(VLOOKUP(PPE_PH1_CDDL[[#This Row],[RDMC Document Number]],[3]Docs!$B:$F,5,0),"No Placeholder Yet")</f>
        <v>Pending</v>
      </c>
      <c r="S1622" s="137">
        <f t="shared" si="291"/>
        <v>0</v>
      </c>
      <c r="T1622" s="162" t="s">
        <v>1119</v>
      </c>
      <c r="U1622" s="39"/>
      <c r="V1622" s="178"/>
      <c r="W1622" s="39" t="s">
        <v>1627</v>
      </c>
      <c r="X1622" s="39" t="s">
        <v>1602</v>
      </c>
      <c r="Y1622" s="39"/>
      <c r="Z1622" s="39"/>
      <c r="AA1622" s="39"/>
      <c r="AB1622" s="152" t="s">
        <v>3165</v>
      </c>
    </row>
    <row r="1623" spans="1:28" ht="21.75" customHeight="1" x14ac:dyDescent="0.25">
      <c r="A1623" s="37" t="s">
        <v>30</v>
      </c>
      <c r="B1623" s="37" t="s">
        <v>31</v>
      </c>
      <c r="C1623" s="39">
        <v>6251</v>
      </c>
      <c r="D1623" s="39" t="s">
        <v>1169</v>
      </c>
      <c r="E1623" s="39" t="s">
        <v>1170</v>
      </c>
      <c r="F1623" s="128" t="s">
        <v>507</v>
      </c>
      <c r="G1623" s="39" t="s">
        <v>35</v>
      </c>
      <c r="H1623" s="39" t="str">
        <f t="shared" si="288"/>
        <v>6105AK124-6251-CSPC-0038</v>
      </c>
      <c r="I1623" s="39" t="str">
        <f t="shared" si="292"/>
        <v>Q24050972-03-6251-C-SPC-0038</v>
      </c>
      <c r="J1623" s="39"/>
      <c r="K1623" s="33" t="str">
        <f>VLOOKUP(C1623,'PPE WBS Codes'!$E$3:$F$79,2,0)</f>
        <v>Load Bank</v>
      </c>
      <c r="L1623" s="39" t="s">
        <v>1644</v>
      </c>
      <c r="M1623" s="39" t="s">
        <v>1339</v>
      </c>
      <c r="N1623" s="33" t="str">
        <f t="shared" si="293"/>
        <v>Load Bank - LV, Control and Signal Cables for Emergency Gen Load Bank - Concrete Construction Material Specifications</v>
      </c>
      <c r="O1623" s="134"/>
      <c r="P1623" s="134"/>
      <c r="Q1623" s="33" t="str">
        <f>IFERROR(VLOOKUP(PPE_PH1_CDDL[[#This Row],[RDMC Document Number]],[3]Docs!$B:$F,4,0),"No Placeholder Yet")</f>
        <v>RES - Reserved Placeholder</v>
      </c>
      <c r="R1623" s="33" t="str">
        <f>IFERROR(VLOOKUP(PPE_PH1_CDDL[[#This Row],[RDMC Document Number]],[3]Docs!$B:$F,5,0),"No Placeholder Yet")</f>
        <v>Pending</v>
      </c>
      <c r="S1623" s="137">
        <f t="shared" si="291"/>
        <v>0</v>
      </c>
      <c r="T1623" s="162" t="s">
        <v>1119</v>
      </c>
      <c r="U1623" s="39"/>
      <c r="V1623" s="178"/>
      <c r="W1623" s="39" t="s">
        <v>1627</v>
      </c>
      <c r="X1623" s="39" t="s">
        <v>1602</v>
      </c>
      <c r="Y1623" s="39"/>
      <c r="Z1623" s="39"/>
      <c r="AA1623" s="39"/>
      <c r="AB1623" s="152" t="s">
        <v>3165</v>
      </c>
    </row>
    <row r="1624" spans="1:28" ht="21.75" customHeight="1" x14ac:dyDescent="0.25">
      <c r="A1624" s="37" t="s">
        <v>30</v>
      </c>
      <c r="B1624" s="37" t="s">
        <v>31</v>
      </c>
      <c r="C1624" s="39">
        <v>6251</v>
      </c>
      <c r="D1624" s="39" t="s">
        <v>1169</v>
      </c>
      <c r="E1624" s="39" t="s">
        <v>1170</v>
      </c>
      <c r="F1624" s="128" t="s">
        <v>510</v>
      </c>
      <c r="G1624" s="39" t="s">
        <v>35</v>
      </c>
      <c r="H1624" s="39" t="str">
        <f t="shared" si="288"/>
        <v>6105AK124-6251-CSPC-0039</v>
      </c>
      <c r="I1624" s="39" t="str">
        <f t="shared" si="292"/>
        <v>Q24050972-03-6251-C-SPC-0039</v>
      </c>
      <c r="J1624" s="39"/>
      <c r="K1624" s="33" t="str">
        <f>VLOOKUP(C1624,'PPE WBS Codes'!$E$3:$F$79,2,0)</f>
        <v>Load Bank</v>
      </c>
      <c r="L1624" s="39" t="s">
        <v>1605</v>
      </c>
      <c r="M1624" s="39" t="s">
        <v>1337</v>
      </c>
      <c r="N1624" s="33" t="str">
        <f t="shared" si="293"/>
        <v>Load Bank - Cable Racks and Trays for Emergency Gen Load Bank - Civil Design Requirements</v>
      </c>
      <c r="O1624" s="134"/>
      <c r="P1624" s="134"/>
      <c r="Q1624" s="33" t="str">
        <f>IFERROR(VLOOKUP(PPE_PH1_CDDL[[#This Row],[RDMC Document Number]],[3]Docs!$B:$F,4,0),"No Placeholder Yet")</f>
        <v>RES - Reserved Placeholder</v>
      </c>
      <c r="R1624" s="33" t="str">
        <f>IFERROR(VLOOKUP(PPE_PH1_CDDL[[#This Row],[RDMC Document Number]],[3]Docs!$B:$F,5,0),"No Placeholder Yet")</f>
        <v>Pending</v>
      </c>
      <c r="S1624" s="137">
        <f t="shared" si="291"/>
        <v>0</v>
      </c>
      <c r="T1624" s="162" t="s">
        <v>1119</v>
      </c>
      <c r="U1624" s="39"/>
      <c r="V1624" s="178"/>
      <c r="W1624" s="39" t="s">
        <v>1599</v>
      </c>
      <c r="X1624" s="39" t="s">
        <v>1602</v>
      </c>
      <c r="Y1624" s="39"/>
      <c r="Z1624" s="39"/>
      <c r="AA1624" s="39"/>
      <c r="AB1624" s="152" t="s">
        <v>3165</v>
      </c>
    </row>
    <row r="1625" spans="1:28" ht="21.75" customHeight="1" x14ac:dyDescent="0.25">
      <c r="A1625" s="37" t="s">
        <v>30</v>
      </c>
      <c r="B1625" s="37" t="s">
        <v>31</v>
      </c>
      <c r="C1625" s="39">
        <v>6251</v>
      </c>
      <c r="D1625" s="39" t="s">
        <v>1169</v>
      </c>
      <c r="E1625" s="39" t="s">
        <v>1170</v>
      </c>
      <c r="F1625" s="128" t="s">
        <v>513</v>
      </c>
      <c r="G1625" s="39" t="s">
        <v>35</v>
      </c>
      <c r="H1625" s="39" t="str">
        <f t="shared" si="288"/>
        <v>6105AK124-6251-CSPC-0040</v>
      </c>
      <c r="I1625" s="39" t="str">
        <f t="shared" si="292"/>
        <v>Q24050972-03-6251-C-SPC-0040</v>
      </c>
      <c r="J1625" s="39"/>
      <c r="K1625" s="33" t="str">
        <f>VLOOKUP(C1625,'PPE WBS Codes'!$E$3:$F$79,2,0)</f>
        <v>Load Bank</v>
      </c>
      <c r="L1625" s="39" t="s">
        <v>1605</v>
      </c>
      <c r="M1625" s="39" t="s">
        <v>1339</v>
      </c>
      <c r="N1625" s="33" t="str">
        <f t="shared" si="293"/>
        <v>Load Bank - Cable Racks and Trays for Emergency Gen Load Bank - Concrete Construction Material Specifications</v>
      </c>
      <c r="O1625" s="134"/>
      <c r="P1625" s="134"/>
      <c r="Q1625" s="33" t="str">
        <f>IFERROR(VLOOKUP(PPE_PH1_CDDL[[#This Row],[RDMC Document Number]],[3]Docs!$B:$F,4,0),"No Placeholder Yet")</f>
        <v>RES - Reserved Placeholder</v>
      </c>
      <c r="R1625" s="33" t="str">
        <f>IFERROR(VLOOKUP(PPE_PH1_CDDL[[#This Row],[RDMC Document Number]],[3]Docs!$B:$F,5,0),"No Placeholder Yet")</f>
        <v>Pending</v>
      </c>
      <c r="S1625" s="137">
        <f t="shared" si="291"/>
        <v>0</v>
      </c>
      <c r="T1625" s="162" t="s">
        <v>1119</v>
      </c>
      <c r="U1625" s="39"/>
      <c r="V1625" s="178"/>
      <c r="W1625" s="39" t="s">
        <v>1599</v>
      </c>
      <c r="X1625" s="39" t="s">
        <v>1602</v>
      </c>
      <c r="Y1625" s="39"/>
      <c r="Z1625" s="39"/>
      <c r="AA1625" s="39"/>
      <c r="AB1625" s="152" t="s">
        <v>3165</v>
      </c>
    </row>
    <row r="1626" spans="1:28" ht="21.75" customHeight="1" x14ac:dyDescent="0.25">
      <c r="A1626" s="37" t="s">
        <v>30</v>
      </c>
      <c r="B1626" s="37" t="s">
        <v>31</v>
      </c>
      <c r="C1626" s="39">
        <v>6251</v>
      </c>
      <c r="D1626" s="39" t="s">
        <v>1169</v>
      </c>
      <c r="E1626" s="39" t="s">
        <v>1170</v>
      </c>
      <c r="F1626" s="128" t="s">
        <v>516</v>
      </c>
      <c r="G1626" s="39" t="s">
        <v>35</v>
      </c>
      <c r="H1626" s="39" t="str">
        <f t="shared" si="288"/>
        <v>6105AK124-6251-CSPC-0041</v>
      </c>
      <c r="I1626" s="39" t="str">
        <f t="shared" si="292"/>
        <v>Q24050972-03-6251-C-SPC-0041</v>
      </c>
      <c r="J1626" s="39"/>
      <c r="K1626" s="33" t="str">
        <f>VLOOKUP(C1626,'PPE WBS Codes'!$E$3:$F$79,2,0)</f>
        <v>Load Bank</v>
      </c>
      <c r="L1626" s="39" t="s">
        <v>1605</v>
      </c>
      <c r="M1626" s="39" t="s">
        <v>1340</v>
      </c>
      <c r="N1626" s="33" t="str">
        <f t="shared" si="293"/>
        <v>Load Bank - Cable Racks and Trays for Emergency Gen Load Bank - Steel Structures Corrosion Protection Specification</v>
      </c>
      <c r="O1626" s="134"/>
      <c r="P1626" s="134"/>
      <c r="Q1626" s="33" t="str">
        <f>IFERROR(VLOOKUP(PPE_PH1_CDDL[[#This Row],[RDMC Document Number]],[3]Docs!$B:$F,4,0),"No Placeholder Yet")</f>
        <v>RES - Reserved Placeholder</v>
      </c>
      <c r="R1626" s="33" t="str">
        <f>IFERROR(VLOOKUP(PPE_PH1_CDDL[[#This Row],[RDMC Document Number]],[3]Docs!$B:$F,5,0),"No Placeholder Yet")</f>
        <v>Pending</v>
      </c>
      <c r="S1626" s="137">
        <f t="shared" si="291"/>
        <v>0</v>
      </c>
      <c r="T1626" s="162" t="s">
        <v>1119</v>
      </c>
      <c r="U1626" s="39"/>
      <c r="V1626" s="178"/>
      <c r="W1626" s="39" t="s">
        <v>1599</v>
      </c>
      <c r="X1626" s="39" t="s">
        <v>1602</v>
      </c>
      <c r="Y1626" s="39"/>
      <c r="Z1626" s="39"/>
      <c r="AA1626" s="39"/>
      <c r="AB1626" s="152" t="s">
        <v>3165</v>
      </c>
    </row>
    <row r="1627" spans="1:28" ht="21.75" customHeight="1" x14ac:dyDescent="0.25">
      <c r="A1627" s="37" t="s">
        <v>30</v>
      </c>
      <c r="B1627" s="37" t="s">
        <v>31</v>
      </c>
      <c r="C1627" s="39">
        <v>6251</v>
      </c>
      <c r="D1627" s="39" t="s">
        <v>1169</v>
      </c>
      <c r="E1627" s="39" t="s">
        <v>1170</v>
      </c>
      <c r="F1627" s="128" t="s">
        <v>518</v>
      </c>
      <c r="G1627" s="39" t="s">
        <v>35</v>
      </c>
      <c r="H1627" s="39" t="str">
        <f t="shared" si="288"/>
        <v>6105AK124-6251-CSPC-0042</v>
      </c>
      <c r="I1627" s="39" t="str">
        <f t="shared" si="292"/>
        <v>Q24050972-03-6251-C-SPC-0042</v>
      </c>
      <c r="J1627" s="39"/>
      <c r="K1627" s="33" t="str">
        <f>VLOOKUP(C1627,'PPE WBS Codes'!$E$3:$F$79,2,0)</f>
        <v>Load Bank</v>
      </c>
      <c r="L1627" s="39" t="s">
        <v>1646</v>
      </c>
      <c r="M1627" s="39" t="s">
        <v>1337</v>
      </c>
      <c r="N1627" s="33" t="str">
        <f t="shared" si="293"/>
        <v>Load Bank - Cable Trench and Tunnels for Emergency Gen Load Bank - Civil Design Requirements</v>
      </c>
      <c r="O1627" s="134"/>
      <c r="P1627" s="134"/>
      <c r="Q1627" s="33" t="str">
        <f>IFERROR(VLOOKUP(PPE_PH1_CDDL[[#This Row],[RDMC Document Number]],[3]Docs!$B:$F,4,0),"No Placeholder Yet")</f>
        <v>RES - Reserved Placeholder</v>
      </c>
      <c r="R1627" s="33" t="str">
        <f>IFERROR(VLOOKUP(PPE_PH1_CDDL[[#This Row],[RDMC Document Number]],[3]Docs!$B:$F,5,0),"No Placeholder Yet")</f>
        <v>Pending</v>
      </c>
      <c r="S1627" s="137">
        <f t="shared" si="291"/>
        <v>0</v>
      </c>
      <c r="T1627" s="162" t="s">
        <v>1119</v>
      </c>
      <c r="U1627" s="39"/>
      <c r="V1627" s="178"/>
      <c r="W1627" s="39" t="s">
        <v>1629</v>
      </c>
      <c r="X1627" s="39" t="s">
        <v>1602</v>
      </c>
      <c r="Y1627" s="39"/>
      <c r="Z1627" s="39"/>
      <c r="AA1627" s="39"/>
      <c r="AB1627" s="152" t="s">
        <v>3165</v>
      </c>
    </row>
    <row r="1628" spans="1:28" ht="21.75" customHeight="1" x14ac:dyDescent="0.25">
      <c r="A1628" s="162" t="s">
        <v>30</v>
      </c>
      <c r="B1628" s="162" t="s">
        <v>31</v>
      </c>
      <c r="C1628" s="162">
        <v>6187</v>
      </c>
      <c r="D1628" s="162" t="s">
        <v>42</v>
      </c>
      <c r="E1628" s="162" t="s">
        <v>638</v>
      </c>
      <c r="F1628" s="174" t="s">
        <v>34</v>
      </c>
      <c r="G1628" s="162" t="s">
        <v>35</v>
      </c>
      <c r="H1628" s="142" t="str">
        <f t="shared" si="288"/>
        <v>6105AK124-6187-GRPT-0001</v>
      </c>
      <c r="I1628" s="142" t="str">
        <f>"Q24050972"&amp;"-"&amp;"09"&amp;"-"&amp;C1628&amp;"-"&amp;D1628&amp;"-"&amp;E1628&amp;"-"&amp;F1628</f>
        <v>Q24050972-09-6187-G-RPT-0001</v>
      </c>
      <c r="J1628" s="162"/>
      <c r="K1628" s="33" t="s">
        <v>36</v>
      </c>
      <c r="L1628" s="162" t="s">
        <v>1661</v>
      </c>
      <c r="M1628" s="162" t="s">
        <v>1662</v>
      </c>
      <c r="N1628" s="141" t="str">
        <f>K1628&amp;" - "&amp;L1628</f>
        <v xml:space="preserve">General - PPE - RDMC - Phase One - Temporary Facilities </v>
      </c>
      <c r="O1628" s="177">
        <v>46126</v>
      </c>
      <c r="P1628" s="175"/>
      <c r="Q1628" s="33" t="str">
        <f>IFERROR(VLOOKUP(PPE_PH1_CDDL[[#This Row],[RDMC Document Number]],[3]Docs!$B:$F,4,0),"No Placeholder Yet")</f>
        <v>IFR - Issued for Review</v>
      </c>
      <c r="R1628" s="33" t="str">
        <f>IFERROR(VLOOKUP(PPE_PH1_CDDL[[#This Row],[RDMC Document Number]],[3]Docs!$B:$F,5,0),"No Placeholder Yet")</f>
        <v>Rejected - Revise &amp; Resubmit</v>
      </c>
      <c r="S1628" s="137">
        <f t="shared" ref="S1628:S1632" si="294">IF(AND(O1628&lt;&gt;"",P1628&lt;&gt;"",R1628="Approved"),100%,
 IF(AND(O1628&lt;&gt;"",P1628&lt;&gt;""),66.67%,
 IF(O1628&lt;&gt;"",33.33%,
 0)))</f>
        <v>0.33329999999999999</v>
      </c>
      <c r="T1628" s="162" t="s">
        <v>147</v>
      </c>
      <c r="U1628" s="162"/>
      <c r="V1628" s="177"/>
      <c r="W1628" s="162" t="s">
        <v>1663</v>
      </c>
      <c r="X1628" s="162" t="s">
        <v>1662</v>
      </c>
      <c r="Y1628" s="162"/>
      <c r="Z1628" s="162"/>
      <c r="AA1628" s="39"/>
      <c r="AB1628" s="152" t="s">
        <v>3165</v>
      </c>
    </row>
    <row r="1629" spans="1:28" ht="21.75" customHeight="1" x14ac:dyDescent="0.25">
      <c r="A1629" s="37" t="s">
        <v>30</v>
      </c>
      <c r="B1629" s="37" t="s">
        <v>31</v>
      </c>
      <c r="C1629" s="39">
        <v>6251</v>
      </c>
      <c r="D1629" s="39" t="s">
        <v>1169</v>
      </c>
      <c r="E1629" s="39" t="s">
        <v>1170</v>
      </c>
      <c r="F1629" s="128" t="s">
        <v>521</v>
      </c>
      <c r="G1629" s="39" t="s">
        <v>35</v>
      </c>
      <c r="H1629" s="39" t="str">
        <f t="shared" si="288"/>
        <v>6105AK124-6251-CSPC-0043</v>
      </c>
      <c r="I1629" s="39" t="str">
        <f t="shared" ref="I1629:I1692" si="295">"Q24050972"&amp;"-"&amp;"03"&amp;"-"&amp;C1629&amp;"-"&amp;D1629&amp;"-"&amp;E1629&amp;"-"&amp;F1629</f>
        <v>Q24050972-03-6251-C-SPC-0043</v>
      </c>
      <c r="J1629" s="39"/>
      <c r="K1629" s="33" t="str">
        <f>VLOOKUP(C1629,'PPE WBS Codes'!$E$3:$F$79,2,0)</f>
        <v>Load Bank</v>
      </c>
      <c r="L1629" s="39" t="s">
        <v>1646</v>
      </c>
      <c r="M1629" s="39" t="s">
        <v>1338</v>
      </c>
      <c r="N1629" s="33" t="str">
        <f t="shared" ref="N1629:N1692" si="296">K1629&amp;" - "&amp;L1629&amp;" - "&amp;M1629</f>
        <v>Load Bank - Cable Trench and Tunnels for Emergency Gen Load Bank - Excavation, Trenching and Compacting Design</v>
      </c>
      <c r="O1629" s="134"/>
      <c r="P1629" s="134"/>
      <c r="Q1629" s="33" t="str">
        <f>IFERROR(VLOOKUP(PPE_PH1_CDDL[[#This Row],[RDMC Document Number]],[3]Docs!$B:$F,4,0),"No Placeholder Yet")</f>
        <v>RES - Reserved Placeholder</v>
      </c>
      <c r="R1629" s="33" t="str">
        <f>IFERROR(VLOOKUP(PPE_PH1_CDDL[[#This Row],[RDMC Document Number]],[3]Docs!$B:$F,5,0),"No Placeholder Yet")</f>
        <v>Pending</v>
      </c>
      <c r="S1629" s="137">
        <f t="shared" si="294"/>
        <v>0</v>
      </c>
      <c r="T1629" s="162" t="s">
        <v>1119</v>
      </c>
      <c r="U1629" s="39"/>
      <c r="V1629" s="178"/>
      <c r="W1629" s="39" t="s">
        <v>1629</v>
      </c>
      <c r="X1629" s="39" t="s">
        <v>1602</v>
      </c>
      <c r="Y1629" s="39"/>
      <c r="Z1629" s="39"/>
      <c r="AA1629" s="39"/>
      <c r="AB1629" s="152" t="s">
        <v>3165</v>
      </c>
    </row>
    <row r="1630" spans="1:28" ht="21.75" customHeight="1" x14ac:dyDescent="0.25">
      <c r="A1630" s="37" t="s">
        <v>30</v>
      </c>
      <c r="B1630" s="37" t="s">
        <v>31</v>
      </c>
      <c r="C1630" s="39">
        <v>6251</v>
      </c>
      <c r="D1630" s="39" t="s">
        <v>1169</v>
      </c>
      <c r="E1630" s="39" t="s">
        <v>1170</v>
      </c>
      <c r="F1630" s="128" t="s">
        <v>524</v>
      </c>
      <c r="G1630" s="39" t="s">
        <v>35</v>
      </c>
      <c r="H1630" s="39" t="str">
        <f t="shared" si="288"/>
        <v>6105AK124-6251-CSPC-0044</v>
      </c>
      <c r="I1630" s="39" t="str">
        <f t="shared" si="295"/>
        <v>Q24050972-03-6251-C-SPC-0044</v>
      </c>
      <c r="J1630" s="39"/>
      <c r="K1630" s="33" t="str">
        <f>VLOOKUP(C1630,'PPE WBS Codes'!$E$3:$F$79,2,0)</f>
        <v>Load Bank</v>
      </c>
      <c r="L1630" s="39" t="s">
        <v>1646</v>
      </c>
      <c r="M1630" s="39" t="s">
        <v>1339</v>
      </c>
      <c r="N1630" s="33" t="str">
        <f t="shared" si="296"/>
        <v>Load Bank - Cable Trench and Tunnels for Emergency Gen Load Bank - Concrete Construction Material Specifications</v>
      </c>
      <c r="O1630" s="134"/>
      <c r="P1630" s="134"/>
      <c r="Q1630" s="33" t="str">
        <f>IFERROR(VLOOKUP(PPE_PH1_CDDL[[#This Row],[RDMC Document Number]],[3]Docs!$B:$F,4,0),"No Placeholder Yet")</f>
        <v>RES - Reserved Placeholder</v>
      </c>
      <c r="R1630" s="33" t="str">
        <f>IFERROR(VLOOKUP(PPE_PH1_CDDL[[#This Row],[RDMC Document Number]],[3]Docs!$B:$F,5,0),"No Placeholder Yet")</f>
        <v>Pending</v>
      </c>
      <c r="S1630" s="137">
        <f t="shared" si="294"/>
        <v>0</v>
      </c>
      <c r="T1630" s="162" t="s">
        <v>1119</v>
      </c>
      <c r="U1630" s="39"/>
      <c r="V1630" s="178"/>
      <c r="W1630" s="39" t="s">
        <v>1629</v>
      </c>
      <c r="X1630" s="39" t="s">
        <v>1602</v>
      </c>
      <c r="Y1630" s="39"/>
      <c r="Z1630" s="39"/>
      <c r="AA1630" s="39"/>
      <c r="AB1630" s="152" t="s">
        <v>3165</v>
      </c>
    </row>
    <row r="1631" spans="1:28" ht="21.75" customHeight="1" x14ac:dyDescent="0.25">
      <c r="A1631" s="37" t="s">
        <v>30</v>
      </c>
      <c r="B1631" s="37" t="s">
        <v>31</v>
      </c>
      <c r="C1631" s="39">
        <v>6251</v>
      </c>
      <c r="D1631" s="39" t="s">
        <v>1169</v>
      </c>
      <c r="E1631" s="39" t="s">
        <v>1170</v>
      </c>
      <c r="F1631" s="128" t="s">
        <v>527</v>
      </c>
      <c r="G1631" s="39" t="s">
        <v>35</v>
      </c>
      <c r="H1631" s="39" t="str">
        <f t="shared" si="288"/>
        <v>6105AK124-6251-CSPC-0045</v>
      </c>
      <c r="I1631" s="39" t="str">
        <f t="shared" si="295"/>
        <v>Q24050972-03-6251-C-SPC-0045</v>
      </c>
      <c r="J1631" s="39"/>
      <c r="K1631" s="33" t="str">
        <f>VLOOKUP(C1631,'PPE WBS Codes'!$E$3:$F$79,2,0)</f>
        <v>Load Bank</v>
      </c>
      <c r="L1631" s="39" t="s">
        <v>1648</v>
      </c>
      <c r="M1631" s="39" t="s">
        <v>1339</v>
      </c>
      <c r="N1631" s="33" t="str">
        <f t="shared" si="296"/>
        <v>Load Bank - Earthing System forEmergency Gen Load Bank - Concrete Construction Material Specifications</v>
      </c>
      <c r="O1631" s="134"/>
      <c r="P1631" s="134"/>
      <c r="Q1631" s="33" t="str">
        <f>IFERROR(VLOOKUP(PPE_PH1_CDDL[[#This Row],[RDMC Document Number]],[3]Docs!$B:$F,4,0),"No Placeholder Yet")</f>
        <v>RES - Reserved Placeholder</v>
      </c>
      <c r="R1631" s="33" t="str">
        <f>IFERROR(VLOOKUP(PPE_PH1_CDDL[[#This Row],[RDMC Document Number]],[3]Docs!$B:$F,5,0),"No Placeholder Yet")</f>
        <v>Pending</v>
      </c>
      <c r="S1631" s="137">
        <f t="shared" si="294"/>
        <v>0</v>
      </c>
      <c r="T1631" s="162" t="s">
        <v>1119</v>
      </c>
      <c r="U1631" s="39"/>
      <c r="V1631" s="178"/>
      <c r="W1631" s="39" t="s">
        <v>1649</v>
      </c>
      <c r="X1631" s="39" t="s">
        <v>1602</v>
      </c>
      <c r="Y1631" s="39"/>
      <c r="Z1631" s="39"/>
      <c r="AA1631" s="39"/>
      <c r="AB1631" s="152" t="s">
        <v>3165</v>
      </c>
    </row>
    <row r="1632" spans="1:28" ht="21.75" customHeight="1" x14ac:dyDescent="0.25">
      <c r="A1632" s="37" t="s">
        <v>30</v>
      </c>
      <c r="B1632" s="37" t="s">
        <v>31</v>
      </c>
      <c r="C1632" s="39">
        <v>6251</v>
      </c>
      <c r="D1632" s="39" t="s">
        <v>1169</v>
      </c>
      <c r="E1632" s="39" t="s">
        <v>1170</v>
      </c>
      <c r="F1632" s="174" t="s">
        <v>530</v>
      </c>
      <c r="G1632" s="162" t="s">
        <v>35</v>
      </c>
      <c r="H1632" s="39" t="str">
        <f t="shared" si="288"/>
        <v>6105AK124-6251-CSPC-0046</v>
      </c>
      <c r="I1632" s="39" t="str">
        <f t="shared" si="295"/>
        <v>Q24050972-03-6251-C-SPC-0046</v>
      </c>
      <c r="J1632" s="162"/>
      <c r="K1632" s="33" t="str">
        <f>VLOOKUP(C1632,'PPE WBS Codes'!$E$3:$F$79,2,0)</f>
        <v>Load Bank</v>
      </c>
      <c r="L1632" s="162" t="s">
        <v>1648</v>
      </c>
      <c r="M1632" s="162" t="s">
        <v>1338</v>
      </c>
      <c r="N1632" s="33" t="str">
        <f t="shared" si="296"/>
        <v>Load Bank - Earthing System forEmergency Gen Load Bank - Excavation, Trenching and Compacting Design</v>
      </c>
      <c r="O1632" s="175"/>
      <c r="P1632" s="175"/>
      <c r="Q1632" s="33" t="str">
        <f>IFERROR(VLOOKUP(PPE_PH1_CDDL[[#This Row],[RDMC Document Number]],[3]Docs!$B:$F,4,0),"No Placeholder Yet")</f>
        <v>RES - Reserved Placeholder</v>
      </c>
      <c r="R1632" s="33" t="str">
        <f>IFERROR(VLOOKUP(PPE_PH1_CDDL[[#This Row],[RDMC Document Number]],[3]Docs!$B:$F,5,0),"No Placeholder Yet")</f>
        <v>Pending</v>
      </c>
      <c r="S1632" s="137">
        <f t="shared" si="294"/>
        <v>0</v>
      </c>
      <c r="T1632" s="162" t="s">
        <v>1119</v>
      </c>
      <c r="U1632" s="162"/>
      <c r="V1632" s="178"/>
      <c r="W1632" s="162" t="s">
        <v>1649</v>
      </c>
      <c r="X1632" s="39" t="s">
        <v>1602</v>
      </c>
      <c r="Y1632" s="162"/>
      <c r="Z1632" s="162"/>
      <c r="AA1632" s="39"/>
      <c r="AB1632" s="152" t="s">
        <v>3165</v>
      </c>
    </row>
    <row r="1633" spans="1:28" ht="21.75" customHeight="1" x14ac:dyDescent="0.25">
      <c r="A1633" s="37" t="s">
        <v>30</v>
      </c>
      <c r="B1633" s="37" t="s">
        <v>31</v>
      </c>
      <c r="C1633" s="39">
        <v>6251</v>
      </c>
      <c r="D1633" s="39" t="s">
        <v>1169</v>
      </c>
      <c r="E1633" s="39" t="s">
        <v>1349</v>
      </c>
      <c r="F1633" s="128" t="s">
        <v>34</v>
      </c>
      <c r="G1633" s="39" t="s">
        <v>35</v>
      </c>
      <c r="H1633" s="39" t="str">
        <f t="shared" si="288"/>
        <v>6105AK124-6251-CSSD-0001</v>
      </c>
      <c r="I1633" s="39" t="str">
        <f t="shared" si="295"/>
        <v>Q24050972-03-6251-C-SSD-0001</v>
      </c>
      <c r="J1633" s="39"/>
      <c r="K1633" s="33" t="str">
        <f>VLOOKUP(C1633,'PPE WBS Codes'!$E$3:$F$79,2,0)</f>
        <v>Load Bank</v>
      </c>
      <c r="L1633" s="39" t="s">
        <v>1591</v>
      </c>
      <c r="M1633" s="39" t="s">
        <v>1350</v>
      </c>
      <c r="N1633" s="33" t="str">
        <f t="shared" si="296"/>
        <v>Load Bank - 36 MVA Power Station Mobile Load Bank Cable Racks - Steel Support Structures Design</v>
      </c>
      <c r="O1633" s="134"/>
      <c r="P1633" s="134"/>
      <c r="Q1633" s="33" t="str">
        <f>IFERROR(VLOOKUP(PPE_PH1_CDDL[[#This Row],[RDMC Document Number]],[3]Docs!$B:$F,4,0),"No Placeholder Yet")</f>
        <v>RES - Reserved Placeholder</v>
      </c>
      <c r="R1633" s="33" t="str">
        <f>IFERROR(VLOOKUP(PPE_PH1_CDDL[[#This Row],[RDMC Document Number]],[3]Docs!$B:$F,5,0),"No Placeholder Yet")</f>
        <v>Pending</v>
      </c>
      <c r="S1633" s="137">
        <f t="shared" ref="S1633:S1637" si="297">IF(AND(O1633&lt;&gt;"",P1633&lt;&gt;"",R1633="Approved"),100%,
 IF(AND(O1633&lt;&gt;"",P1633&lt;&gt;""),66.67%,
 IF(O1633&lt;&gt;"",33.33%,
 0)))</f>
        <v>0</v>
      </c>
      <c r="T1633" s="162" t="s">
        <v>1119</v>
      </c>
      <c r="U1633" s="39"/>
      <c r="V1633" s="178"/>
      <c r="W1633" s="39" t="s">
        <v>1588</v>
      </c>
      <c r="X1633" s="39" t="s">
        <v>1659</v>
      </c>
      <c r="Y1633" s="39"/>
      <c r="Z1633" s="39"/>
      <c r="AA1633" s="39"/>
      <c r="AB1633" s="152" t="s">
        <v>3165</v>
      </c>
    </row>
    <row r="1634" spans="1:28" ht="21.75" customHeight="1" x14ac:dyDescent="0.25">
      <c r="A1634" s="37" t="s">
        <v>30</v>
      </c>
      <c r="B1634" s="37" t="s">
        <v>31</v>
      </c>
      <c r="C1634" s="39">
        <v>6251</v>
      </c>
      <c r="D1634" s="39" t="s">
        <v>1169</v>
      </c>
      <c r="E1634" s="39" t="s">
        <v>1349</v>
      </c>
      <c r="F1634" s="128" t="s">
        <v>46</v>
      </c>
      <c r="G1634" s="39" t="s">
        <v>35</v>
      </c>
      <c r="H1634" s="39" t="str">
        <f t="shared" si="288"/>
        <v>6105AK124-6251-CSSD-0002</v>
      </c>
      <c r="I1634" s="39" t="str">
        <f t="shared" si="295"/>
        <v>Q24050972-03-6251-C-SSD-0002</v>
      </c>
      <c r="J1634" s="39"/>
      <c r="K1634" s="33" t="str">
        <f>VLOOKUP(C1634,'PPE WBS Codes'!$E$3:$F$79,2,0)</f>
        <v>Load Bank</v>
      </c>
      <c r="L1634" s="39" t="s">
        <v>1595</v>
      </c>
      <c r="M1634" s="39" t="s">
        <v>1350</v>
      </c>
      <c r="N1634" s="33" t="str">
        <f t="shared" si="296"/>
        <v>Load Bank - Perimeter Fencing for for Wartsila Load Bank - Steel Support Structures Design</v>
      </c>
      <c r="O1634" s="134"/>
      <c r="P1634" s="134"/>
      <c r="Q1634" s="33" t="str">
        <f>IFERROR(VLOOKUP(PPE_PH1_CDDL[[#This Row],[RDMC Document Number]],[3]Docs!$B:$F,4,0),"No Placeholder Yet")</f>
        <v>RES - Reserved Placeholder</v>
      </c>
      <c r="R1634" s="33" t="str">
        <f>IFERROR(VLOOKUP(PPE_PH1_CDDL[[#This Row],[RDMC Document Number]],[3]Docs!$B:$F,5,0),"No Placeholder Yet")</f>
        <v>Pending</v>
      </c>
      <c r="S1634" s="137">
        <f t="shared" si="297"/>
        <v>0</v>
      </c>
      <c r="T1634" s="162" t="s">
        <v>1119</v>
      </c>
      <c r="U1634" s="39"/>
      <c r="V1634" s="178"/>
      <c r="W1634" s="39" t="s">
        <v>1512</v>
      </c>
      <c r="X1634" s="39" t="s">
        <v>1580</v>
      </c>
      <c r="Y1634" s="39"/>
      <c r="Z1634" s="39"/>
      <c r="AA1634" s="39"/>
      <c r="AB1634" s="152" t="s">
        <v>3165</v>
      </c>
    </row>
    <row r="1635" spans="1:28" ht="21.75" customHeight="1" x14ac:dyDescent="0.25">
      <c r="A1635" s="37" t="s">
        <v>30</v>
      </c>
      <c r="B1635" s="37" t="s">
        <v>31</v>
      </c>
      <c r="C1635" s="39">
        <v>6251</v>
      </c>
      <c r="D1635" s="39" t="s">
        <v>1169</v>
      </c>
      <c r="E1635" s="39" t="s">
        <v>1349</v>
      </c>
      <c r="F1635" s="128" t="s">
        <v>48</v>
      </c>
      <c r="G1635" s="39" t="s">
        <v>35</v>
      </c>
      <c r="H1635" s="39" t="str">
        <f t="shared" si="288"/>
        <v>6105AK124-6251-CSSD-0003</v>
      </c>
      <c r="I1635" s="39" t="str">
        <f t="shared" si="295"/>
        <v>Q24050972-03-6251-C-SSD-0003</v>
      </c>
      <c r="J1635" s="39"/>
      <c r="K1635" s="33" t="str">
        <f>VLOOKUP(C1635,'PPE WBS Codes'!$E$3:$F$79,2,0)</f>
        <v>Load Bank</v>
      </c>
      <c r="L1635" s="39" t="s">
        <v>1598</v>
      </c>
      <c r="M1635" s="39" t="s">
        <v>1350</v>
      </c>
      <c r="N1635" s="33" t="str">
        <f t="shared" si="296"/>
        <v>Load Bank - Cable Racks and Trays for Wartsila Load Bank - Steel Support Structures Design</v>
      </c>
      <c r="O1635" s="134"/>
      <c r="P1635" s="134"/>
      <c r="Q1635" s="33" t="str">
        <f>IFERROR(VLOOKUP(PPE_PH1_CDDL[[#This Row],[RDMC Document Number]],[3]Docs!$B:$F,4,0),"No Placeholder Yet")</f>
        <v>RES - Reserved Placeholder</v>
      </c>
      <c r="R1635" s="33" t="str">
        <f>IFERROR(VLOOKUP(PPE_PH1_CDDL[[#This Row],[RDMC Document Number]],[3]Docs!$B:$F,5,0),"No Placeholder Yet")</f>
        <v>Pending</v>
      </c>
      <c r="S1635" s="137">
        <f t="shared" si="297"/>
        <v>0</v>
      </c>
      <c r="T1635" s="162" t="s">
        <v>1119</v>
      </c>
      <c r="U1635" s="39"/>
      <c r="V1635" s="178"/>
      <c r="W1635" s="39" t="s">
        <v>1599</v>
      </c>
      <c r="X1635" s="39" t="s">
        <v>1580</v>
      </c>
      <c r="Y1635" s="39"/>
      <c r="Z1635" s="39"/>
      <c r="AA1635" s="39"/>
      <c r="AB1635" s="152" t="s">
        <v>3165</v>
      </c>
    </row>
    <row r="1636" spans="1:28" ht="21.75" customHeight="1" x14ac:dyDescent="0.25">
      <c r="A1636" s="37" t="s">
        <v>30</v>
      </c>
      <c r="B1636" s="37" t="s">
        <v>31</v>
      </c>
      <c r="C1636" s="39">
        <v>6251</v>
      </c>
      <c r="D1636" s="39" t="s">
        <v>1169</v>
      </c>
      <c r="E1636" s="39" t="s">
        <v>1349</v>
      </c>
      <c r="F1636" s="128" t="s">
        <v>50</v>
      </c>
      <c r="G1636" s="39" t="s">
        <v>35</v>
      </c>
      <c r="H1636" s="39" t="str">
        <f t="shared" si="288"/>
        <v>6105AK124-6251-CSSD-0004</v>
      </c>
      <c r="I1636" s="39" t="str">
        <f t="shared" si="295"/>
        <v>Q24050972-03-6251-C-SSD-0004</v>
      </c>
      <c r="J1636" s="39"/>
      <c r="K1636" s="33" t="str">
        <f>VLOOKUP(C1636,'PPE WBS Codes'!$E$3:$F$79,2,0)</f>
        <v>Load Bank</v>
      </c>
      <c r="L1636" s="39" t="s">
        <v>1603</v>
      </c>
      <c r="M1636" s="39" t="s">
        <v>1350</v>
      </c>
      <c r="N1636" s="33" t="str">
        <f t="shared" si="296"/>
        <v>Load Bank - Perimeter Fencing for Emergency Gen Load Bank - Steel Support Structures Design</v>
      </c>
      <c r="O1636" s="134"/>
      <c r="P1636" s="134"/>
      <c r="Q1636" s="33" t="str">
        <f>IFERROR(VLOOKUP(PPE_PH1_CDDL[[#This Row],[RDMC Document Number]],[3]Docs!$B:$F,4,0),"No Placeholder Yet")</f>
        <v>RES - Reserved Placeholder</v>
      </c>
      <c r="R1636" s="33" t="str">
        <f>IFERROR(VLOOKUP(PPE_PH1_CDDL[[#This Row],[RDMC Document Number]],[3]Docs!$B:$F,5,0),"No Placeholder Yet")</f>
        <v>Pending</v>
      </c>
      <c r="S1636" s="137">
        <f t="shared" si="297"/>
        <v>0</v>
      </c>
      <c r="T1636" s="162" t="s">
        <v>1119</v>
      </c>
      <c r="U1636" s="39"/>
      <c r="V1636" s="178"/>
      <c r="W1636" s="39" t="s">
        <v>1512</v>
      </c>
      <c r="X1636" s="39" t="s">
        <v>1602</v>
      </c>
      <c r="Y1636" s="39"/>
      <c r="Z1636" s="39"/>
      <c r="AA1636" s="39"/>
      <c r="AB1636" s="152" t="s">
        <v>3165</v>
      </c>
    </row>
    <row r="1637" spans="1:28" ht="21.75" customHeight="1" x14ac:dyDescent="0.25">
      <c r="A1637" s="37" t="s">
        <v>30</v>
      </c>
      <c r="B1637" s="37" t="s">
        <v>31</v>
      </c>
      <c r="C1637" s="39">
        <v>6251</v>
      </c>
      <c r="D1637" s="39" t="s">
        <v>1169</v>
      </c>
      <c r="E1637" s="39" t="s">
        <v>1349</v>
      </c>
      <c r="F1637" s="174" t="s">
        <v>101</v>
      </c>
      <c r="G1637" s="162" t="s">
        <v>35</v>
      </c>
      <c r="H1637" s="39" t="str">
        <f t="shared" si="288"/>
        <v>6105AK124-6251-CSSD-0005</v>
      </c>
      <c r="I1637" s="39" t="str">
        <f t="shared" si="295"/>
        <v>Q24050972-03-6251-C-SSD-0005</v>
      </c>
      <c r="J1637" s="162"/>
      <c r="K1637" s="33" t="str">
        <f>VLOOKUP(C1637,'PPE WBS Codes'!$E$3:$F$79,2,0)</f>
        <v>Load Bank</v>
      </c>
      <c r="L1637" s="162" t="s">
        <v>1605</v>
      </c>
      <c r="M1637" s="162" t="s">
        <v>1350</v>
      </c>
      <c r="N1637" s="33" t="str">
        <f t="shared" si="296"/>
        <v>Load Bank - Cable Racks and Trays for Emergency Gen Load Bank - Steel Support Structures Design</v>
      </c>
      <c r="O1637" s="175"/>
      <c r="P1637" s="175"/>
      <c r="Q1637" s="33" t="str">
        <f>IFERROR(VLOOKUP(PPE_PH1_CDDL[[#This Row],[RDMC Document Number]],[3]Docs!$B:$F,4,0),"No Placeholder Yet")</f>
        <v>RES - Reserved Placeholder</v>
      </c>
      <c r="R1637" s="33" t="str">
        <f>IFERROR(VLOOKUP(PPE_PH1_CDDL[[#This Row],[RDMC Document Number]],[3]Docs!$B:$F,5,0),"No Placeholder Yet")</f>
        <v>Pending</v>
      </c>
      <c r="S1637" s="137">
        <f t="shared" si="297"/>
        <v>0</v>
      </c>
      <c r="T1637" s="162" t="s">
        <v>1119</v>
      </c>
      <c r="U1637" s="162"/>
      <c r="V1637" s="178"/>
      <c r="W1637" s="162" t="s">
        <v>1599</v>
      </c>
      <c r="X1637" s="162" t="s">
        <v>1602</v>
      </c>
      <c r="Y1637" s="162"/>
      <c r="Z1637" s="162"/>
      <c r="AA1637" s="39"/>
      <c r="AB1637" s="152" t="s">
        <v>3165</v>
      </c>
    </row>
    <row r="1638" spans="1:28" ht="21.75" customHeight="1" x14ac:dyDescent="0.25">
      <c r="A1638" s="37" t="s">
        <v>30</v>
      </c>
      <c r="B1638" s="37" t="s">
        <v>31</v>
      </c>
      <c r="C1638" s="39">
        <v>6251</v>
      </c>
      <c r="D1638" s="39" t="s">
        <v>1169</v>
      </c>
      <c r="E1638" s="39" t="s">
        <v>700</v>
      </c>
      <c r="F1638" s="128" t="s">
        <v>34</v>
      </c>
      <c r="G1638" s="39" t="s">
        <v>35</v>
      </c>
      <c r="H1638" s="39" t="str">
        <f t="shared" si="288"/>
        <v>6105AK124-6251-CSTD-0001</v>
      </c>
      <c r="I1638" s="39" t="str">
        <f t="shared" si="295"/>
        <v>Q24050972-03-6251-C-STD-0001</v>
      </c>
      <c r="J1638" s="39"/>
      <c r="K1638" s="33" t="str">
        <f>VLOOKUP(C1638,'PPE WBS Codes'!$E$3:$F$79,2,0)</f>
        <v>Load Bank</v>
      </c>
      <c r="L1638" s="39" t="s">
        <v>1587</v>
      </c>
      <c r="M1638" s="39" t="s">
        <v>1352</v>
      </c>
      <c r="N1638" s="33" t="str">
        <f t="shared" si="296"/>
        <v>Load Bank - 36 MVA Power Station Mobile Load Bank Concrete Pad - Civil Construction Requirements</v>
      </c>
      <c r="O1638" s="134"/>
      <c r="P1638" s="134"/>
      <c r="Q1638" s="33" t="str">
        <f>IFERROR(VLOOKUP(PPE_PH1_CDDL[[#This Row],[RDMC Document Number]],[3]Docs!$B:$F,4,0),"No Placeholder Yet")</f>
        <v>RES - Reserved Placeholder</v>
      </c>
      <c r="R1638" s="33" t="str">
        <f>IFERROR(VLOOKUP(PPE_PH1_CDDL[[#This Row],[RDMC Document Number]],[3]Docs!$B:$F,5,0),"No Placeholder Yet")</f>
        <v>Pending</v>
      </c>
      <c r="S1638" s="137">
        <f t="shared" ref="S1638:S1697" si="298">IF(AND(O1638&lt;&gt;"",P1638&lt;&gt;"",R1638="Approved"),100%,
 IF(AND(O1638&lt;&gt;"",P1638&lt;&gt;""),66.67%,
 IF(O1638&lt;&gt;"",33.33%,
 0)))</f>
        <v>0</v>
      </c>
      <c r="T1638" s="162" t="s">
        <v>1119</v>
      </c>
      <c r="U1638" s="39"/>
      <c r="V1638" s="178"/>
      <c r="W1638" s="39" t="s">
        <v>1588</v>
      </c>
      <c r="X1638" s="39" t="s">
        <v>1664</v>
      </c>
      <c r="Y1638" s="39"/>
      <c r="Z1638" s="39"/>
      <c r="AA1638" s="39"/>
      <c r="AB1638" s="152" t="s">
        <v>3165</v>
      </c>
    </row>
    <row r="1639" spans="1:28" ht="21.75" customHeight="1" x14ac:dyDescent="0.25">
      <c r="A1639" s="37" t="s">
        <v>30</v>
      </c>
      <c r="B1639" s="37" t="s">
        <v>31</v>
      </c>
      <c r="C1639" s="39">
        <v>6251</v>
      </c>
      <c r="D1639" s="39" t="s">
        <v>1169</v>
      </c>
      <c r="E1639" s="39" t="s">
        <v>700</v>
      </c>
      <c r="F1639" s="128" t="s">
        <v>46</v>
      </c>
      <c r="G1639" s="39" t="s">
        <v>35</v>
      </c>
      <c r="H1639" s="39" t="str">
        <f t="shared" si="288"/>
        <v>6105AK124-6251-CSTD-0002</v>
      </c>
      <c r="I1639" s="39" t="str">
        <f t="shared" si="295"/>
        <v>Q24050972-03-6251-C-STD-0002</v>
      </c>
      <c r="J1639" s="39"/>
      <c r="K1639" s="33" t="str">
        <f>VLOOKUP(C1639,'PPE WBS Codes'!$E$3:$F$79,2,0)</f>
        <v>Load Bank</v>
      </c>
      <c r="L1639" s="39" t="s">
        <v>1591</v>
      </c>
      <c r="M1639" s="39" t="s">
        <v>1353</v>
      </c>
      <c r="N1639" s="33" t="str">
        <f t="shared" si="296"/>
        <v>Load Bank - 36 MVA Power Station Mobile Load Bank Cable Racks - Underground Pipe Route and Cable Bedding Design</v>
      </c>
      <c r="O1639" s="134"/>
      <c r="P1639" s="134"/>
      <c r="Q1639" s="33" t="str">
        <f>IFERROR(VLOOKUP(PPE_PH1_CDDL[[#This Row],[RDMC Document Number]],[3]Docs!$B:$F,4,0),"No Placeholder Yet")</f>
        <v>RES - Reserved Placeholder</v>
      </c>
      <c r="R1639" s="33" t="str">
        <f>IFERROR(VLOOKUP(PPE_PH1_CDDL[[#This Row],[RDMC Document Number]],[3]Docs!$B:$F,5,0),"No Placeholder Yet")</f>
        <v>Pending</v>
      </c>
      <c r="S1639" s="137">
        <f t="shared" si="298"/>
        <v>0</v>
      </c>
      <c r="T1639" s="162" t="s">
        <v>1119</v>
      </c>
      <c r="U1639" s="39"/>
      <c r="V1639" s="178"/>
      <c r="W1639" s="39" t="s">
        <v>1588</v>
      </c>
      <c r="X1639" s="39" t="s">
        <v>1609</v>
      </c>
      <c r="Y1639" s="39"/>
      <c r="Z1639" s="39"/>
      <c r="AA1639" s="39"/>
      <c r="AB1639" s="152" t="s">
        <v>3165</v>
      </c>
    </row>
    <row r="1640" spans="1:28" ht="21.75" customHeight="1" x14ac:dyDescent="0.25">
      <c r="A1640" s="37" t="s">
        <v>30</v>
      </c>
      <c r="B1640" s="37" t="s">
        <v>31</v>
      </c>
      <c r="C1640" s="39">
        <v>6251</v>
      </c>
      <c r="D1640" s="39" t="s">
        <v>1169</v>
      </c>
      <c r="E1640" s="39" t="s">
        <v>700</v>
      </c>
      <c r="F1640" s="128" t="s">
        <v>48</v>
      </c>
      <c r="G1640" s="39" t="s">
        <v>35</v>
      </c>
      <c r="H1640" s="39" t="str">
        <f t="shared" si="288"/>
        <v>6105AK124-6251-CSTD-0003</v>
      </c>
      <c r="I1640" s="39" t="str">
        <f t="shared" si="295"/>
        <v>Q24050972-03-6251-C-STD-0003</v>
      </c>
      <c r="J1640" s="39"/>
      <c r="K1640" s="33" t="str">
        <f>VLOOKUP(C1640,'PPE WBS Codes'!$E$3:$F$79,2,0)</f>
        <v>Load Bank</v>
      </c>
      <c r="L1640" s="39" t="s">
        <v>1592</v>
      </c>
      <c r="M1640" s="39" t="s">
        <v>1352</v>
      </c>
      <c r="N1640" s="33" t="str">
        <f t="shared" si="296"/>
        <v>Load Bank - Platform and Foundations for Wartsila Load Bank - Civil Construction Requirements</v>
      </c>
      <c r="O1640" s="134"/>
      <c r="P1640" s="134"/>
      <c r="Q1640" s="33" t="str">
        <f>IFERROR(VLOOKUP(PPE_PH1_CDDL[[#This Row],[RDMC Document Number]],[3]Docs!$B:$F,4,0),"No Placeholder Yet")</f>
        <v>RES - Reserved Placeholder</v>
      </c>
      <c r="R1640" s="33" t="str">
        <f>IFERROR(VLOOKUP(PPE_PH1_CDDL[[#This Row],[RDMC Document Number]],[3]Docs!$B:$F,5,0),"No Placeholder Yet")</f>
        <v>Pending</v>
      </c>
      <c r="S1640" s="137">
        <f t="shared" si="298"/>
        <v>0</v>
      </c>
      <c r="T1640" s="162" t="s">
        <v>1119</v>
      </c>
      <c r="U1640" s="39"/>
      <c r="V1640" s="178"/>
      <c r="W1640" s="39" t="s">
        <v>1593</v>
      </c>
      <c r="X1640" s="39" t="s">
        <v>1594</v>
      </c>
      <c r="Y1640" s="39"/>
      <c r="Z1640" s="39"/>
      <c r="AA1640" s="39"/>
      <c r="AB1640" s="152" t="s">
        <v>3165</v>
      </c>
    </row>
    <row r="1641" spans="1:28" ht="21.75" customHeight="1" x14ac:dyDescent="0.25">
      <c r="A1641" s="37" t="s">
        <v>30</v>
      </c>
      <c r="B1641" s="37" t="s">
        <v>31</v>
      </c>
      <c r="C1641" s="39">
        <v>6251</v>
      </c>
      <c r="D1641" s="39" t="s">
        <v>1169</v>
      </c>
      <c r="E1641" s="39" t="s">
        <v>700</v>
      </c>
      <c r="F1641" s="128" t="s">
        <v>50</v>
      </c>
      <c r="G1641" s="39" t="s">
        <v>35</v>
      </c>
      <c r="H1641" s="39" t="str">
        <f t="shared" ref="H1641:H1704" si="299">A1641&amp;B1641&amp;"-"&amp;C1641&amp;"-"&amp;D1641&amp;E1641&amp;"-"&amp;F1641</f>
        <v>6105AK124-6251-CSTD-0004</v>
      </c>
      <c r="I1641" s="39" t="str">
        <f t="shared" si="295"/>
        <v>Q24050972-03-6251-C-STD-0004</v>
      </c>
      <c r="J1641" s="39"/>
      <c r="K1641" s="33" t="str">
        <f>VLOOKUP(C1641,'PPE WBS Codes'!$E$3:$F$79,2,0)</f>
        <v>Load Bank</v>
      </c>
      <c r="L1641" s="39" t="s">
        <v>1614</v>
      </c>
      <c r="M1641" s="39" t="s">
        <v>1357</v>
      </c>
      <c r="N1641" s="33" t="str">
        <f t="shared" si="296"/>
        <v>Load Bank - Fire Protection and Detection System for Wartsila Load Bank - Fire Protection System Design (Civil Works)</v>
      </c>
      <c r="O1641" s="134"/>
      <c r="P1641" s="134"/>
      <c r="Q1641" s="33" t="str">
        <f>IFERROR(VLOOKUP(PPE_PH1_CDDL[[#This Row],[RDMC Document Number]],[3]Docs!$B:$F,4,0),"No Placeholder Yet")</f>
        <v>RES - Reserved Placeholder</v>
      </c>
      <c r="R1641" s="33" t="str">
        <f>IFERROR(VLOOKUP(PPE_PH1_CDDL[[#This Row],[RDMC Document Number]],[3]Docs!$B:$F,5,0),"No Placeholder Yet")</f>
        <v>Pending</v>
      </c>
      <c r="S1641" s="137">
        <f t="shared" si="298"/>
        <v>0</v>
      </c>
      <c r="T1641" s="162" t="s">
        <v>1119</v>
      </c>
      <c r="U1641" s="39"/>
      <c r="V1641" s="178"/>
      <c r="W1641" s="39" t="s">
        <v>1615</v>
      </c>
      <c r="X1641" s="39" t="s">
        <v>1594</v>
      </c>
      <c r="Y1641" s="39"/>
      <c r="Z1641" s="39"/>
      <c r="AA1641" s="39"/>
      <c r="AB1641" s="152" t="s">
        <v>3165</v>
      </c>
    </row>
    <row r="1642" spans="1:28" ht="21.75" customHeight="1" x14ac:dyDescent="0.25">
      <c r="A1642" s="37" t="s">
        <v>30</v>
      </c>
      <c r="B1642" s="37" t="s">
        <v>31</v>
      </c>
      <c r="C1642" s="39">
        <v>6251</v>
      </c>
      <c r="D1642" s="39" t="s">
        <v>1169</v>
      </c>
      <c r="E1642" s="39" t="s">
        <v>700</v>
      </c>
      <c r="F1642" s="128" t="s">
        <v>101</v>
      </c>
      <c r="G1642" s="39" t="s">
        <v>35</v>
      </c>
      <c r="H1642" s="39" t="str">
        <f t="shared" si="299"/>
        <v>6105AK124-6251-CSTD-0005</v>
      </c>
      <c r="I1642" s="39" t="str">
        <f t="shared" si="295"/>
        <v>Q24050972-03-6251-C-STD-0005</v>
      </c>
      <c r="J1642" s="39"/>
      <c r="K1642" s="33" t="str">
        <f>VLOOKUP(C1642,'PPE WBS Codes'!$E$3:$F$79,2,0)</f>
        <v>Load Bank</v>
      </c>
      <c r="L1642" s="39" t="s">
        <v>1614</v>
      </c>
      <c r="M1642" s="39" t="s">
        <v>1352</v>
      </c>
      <c r="N1642" s="33" t="str">
        <f t="shared" si="296"/>
        <v>Load Bank - Fire Protection and Detection System for Wartsila Load Bank - Civil Construction Requirements</v>
      </c>
      <c r="O1642" s="134"/>
      <c r="P1642" s="134"/>
      <c r="Q1642" s="33" t="str">
        <f>IFERROR(VLOOKUP(PPE_PH1_CDDL[[#This Row],[RDMC Document Number]],[3]Docs!$B:$F,4,0),"No Placeholder Yet")</f>
        <v>RES - Reserved Placeholder</v>
      </c>
      <c r="R1642" s="33" t="str">
        <f>IFERROR(VLOOKUP(PPE_PH1_CDDL[[#This Row],[RDMC Document Number]],[3]Docs!$B:$F,5,0),"No Placeholder Yet")</f>
        <v>Pending</v>
      </c>
      <c r="S1642" s="137">
        <f t="shared" si="298"/>
        <v>0</v>
      </c>
      <c r="T1642" s="162" t="s">
        <v>1119</v>
      </c>
      <c r="U1642" s="39"/>
      <c r="V1642" s="178"/>
      <c r="W1642" s="39" t="s">
        <v>1615</v>
      </c>
      <c r="X1642" s="39" t="s">
        <v>1594</v>
      </c>
      <c r="Y1642" s="39"/>
      <c r="Z1642" s="39"/>
      <c r="AA1642" s="39"/>
      <c r="AB1642" s="152" t="s">
        <v>3165</v>
      </c>
    </row>
    <row r="1643" spans="1:28" ht="21.75" customHeight="1" x14ac:dyDescent="0.25">
      <c r="A1643" s="37" t="s">
        <v>30</v>
      </c>
      <c r="B1643" s="37" t="s">
        <v>31</v>
      </c>
      <c r="C1643" s="39">
        <v>6251</v>
      </c>
      <c r="D1643" s="39" t="s">
        <v>1169</v>
      </c>
      <c r="E1643" s="39" t="s">
        <v>700</v>
      </c>
      <c r="F1643" s="128" t="s">
        <v>161</v>
      </c>
      <c r="G1643" s="39" t="s">
        <v>35</v>
      </c>
      <c r="H1643" s="39" t="str">
        <f t="shared" si="299"/>
        <v>6105AK124-6251-CSTD-0006</v>
      </c>
      <c r="I1643" s="39" t="str">
        <f t="shared" si="295"/>
        <v>Q24050972-03-6251-C-STD-0006</v>
      </c>
      <c r="J1643" s="39"/>
      <c r="K1643" s="33" t="str">
        <f>VLOOKUP(C1643,'PPE WBS Codes'!$E$3:$F$79,2,0)</f>
        <v>Load Bank</v>
      </c>
      <c r="L1643" s="39" t="s">
        <v>1595</v>
      </c>
      <c r="M1643" s="39" t="s">
        <v>1353</v>
      </c>
      <c r="N1643" s="33" t="str">
        <f t="shared" si="296"/>
        <v>Load Bank - Perimeter Fencing for for Wartsila Load Bank - Underground Pipe Route and Cable Bedding Design</v>
      </c>
      <c r="O1643" s="134"/>
      <c r="P1643" s="134"/>
      <c r="Q1643" s="33" t="str">
        <f>IFERROR(VLOOKUP(PPE_PH1_CDDL[[#This Row],[RDMC Document Number]],[3]Docs!$B:$F,4,0),"No Placeholder Yet")</f>
        <v>RES - Reserved Placeholder</v>
      </c>
      <c r="R1643" s="33" t="str">
        <f>IFERROR(VLOOKUP(PPE_PH1_CDDL[[#This Row],[RDMC Document Number]],[3]Docs!$B:$F,5,0),"No Placeholder Yet")</f>
        <v>Pending</v>
      </c>
      <c r="S1643" s="137">
        <f t="shared" si="298"/>
        <v>0</v>
      </c>
      <c r="T1643" s="162" t="s">
        <v>1119</v>
      </c>
      <c r="U1643" s="39"/>
      <c r="V1643" s="178"/>
      <c r="W1643" s="39" t="s">
        <v>1512</v>
      </c>
      <c r="X1643" s="39" t="s">
        <v>1594</v>
      </c>
      <c r="Y1643" s="39"/>
      <c r="Z1643" s="39"/>
      <c r="AA1643" s="39"/>
      <c r="AB1643" s="152" t="s">
        <v>3165</v>
      </c>
    </row>
    <row r="1644" spans="1:28" ht="21.75" customHeight="1" x14ac:dyDescent="0.25">
      <c r="A1644" s="37" t="s">
        <v>30</v>
      </c>
      <c r="B1644" s="37" t="s">
        <v>31</v>
      </c>
      <c r="C1644" s="39">
        <v>6251</v>
      </c>
      <c r="D1644" s="39" t="s">
        <v>1169</v>
      </c>
      <c r="E1644" s="39" t="s">
        <v>700</v>
      </c>
      <c r="F1644" s="128" t="s">
        <v>170</v>
      </c>
      <c r="G1644" s="39" t="s">
        <v>35</v>
      </c>
      <c r="H1644" s="39" t="str">
        <f t="shared" si="299"/>
        <v>6105AK124-6251-CSTD-0007</v>
      </c>
      <c r="I1644" s="39" t="str">
        <f t="shared" si="295"/>
        <v>Q24050972-03-6251-C-STD-0007</v>
      </c>
      <c r="J1644" s="39"/>
      <c r="K1644" s="33" t="str">
        <f>VLOOKUP(C1644,'PPE WBS Codes'!$E$3:$F$79,2,0)</f>
        <v>Load Bank</v>
      </c>
      <c r="L1644" s="39" t="s">
        <v>1616</v>
      </c>
      <c r="M1644" s="39" t="s">
        <v>1351</v>
      </c>
      <c r="N1644" s="33" t="str">
        <f t="shared" si="296"/>
        <v>Load Bank - Terrace Roads and Access-ways for Wartsila Load Bank - Bund-wall Requirements and Design</v>
      </c>
      <c r="O1644" s="134"/>
      <c r="P1644" s="134"/>
      <c r="Q1644" s="33" t="str">
        <f>IFERROR(VLOOKUP(PPE_PH1_CDDL[[#This Row],[RDMC Document Number]],[3]Docs!$B:$F,4,0),"No Placeholder Yet")</f>
        <v>RES - Reserved Placeholder</v>
      </c>
      <c r="R1644" s="33" t="str">
        <f>IFERROR(VLOOKUP(PPE_PH1_CDDL[[#This Row],[RDMC Document Number]],[3]Docs!$B:$F,5,0),"No Placeholder Yet")</f>
        <v>Pending</v>
      </c>
      <c r="S1644" s="137">
        <f t="shared" si="298"/>
        <v>0</v>
      </c>
      <c r="T1644" s="162" t="s">
        <v>1119</v>
      </c>
      <c r="U1644" s="39"/>
      <c r="V1644" s="178"/>
      <c r="W1644" s="39" t="s">
        <v>1617</v>
      </c>
      <c r="X1644" s="39" t="s">
        <v>1580</v>
      </c>
      <c r="Y1644" s="39"/>
      <c r="Z1644" s="39"/>
      <c r="AA1644" s="39"/>
      <c r="AB1644" s="152" t="s">
        <v>3165</v>
      </c>
    </row>
    <row r="1645" spans="1:28" ht="21.75" customHeight="1" x14ac:dyDescent="0.25">
      <c r="A1645" s="37" t="s">
        <v>30</v>
      </c>
      <c r="B1645" s="37" t="s">
        <v>31</v>
      </c>
      <c r="C1645" s="39">
        <v>6251</v>
      </c>
      <c r="D1645" s="39" t="s">
        <v>1169</v>
      </c>
      <c r="E1645" s="39" t="s">
        <v>700</v>
      </c>
      <c r="F1645" s="128" t="s">
        <v>108</v>
      </c>
      <c r="G1645" s="39" t="s">
        <v>35</v>
      </c>
      <c r="H1645" s="39" t="str">
        <f t="shared" si="299"/>
        <v>6105AK124-6251-CSTD-0008</v>
      </c>
      <c r="I1645" s="39" t="str">
        <f t="shared" si="295"/>
        <v>Q24050972-03-6251-C-STD-0008</v>
      </c>
      <c r="J1645" s="39"/>
      <c r="K1645" s="33" t="str">
        <f>VLOOKUP(C1645,'PPE WBS Codes'!$E$3:$F$79,2,0)</f>
        <v>Load Bank</v>
      </c>
      <c r="L1645" s="39" t="s">
        <v>1616</v>
      </c>
      <c r="M1645" s="39" t="s">
        <v>1352</v>
      </c>
      <c r="N1645" s="33" t="str">
        <f t="shared" si="296"/>
        <v>Load Bank - Terrace Roads and Access-ways for Wartsila Load Bank - Civil Construction Requirements</v>
      </c>
      <c r="O1645" s="134"/>
      <c r="P1645" s="134"/>
      <c r="Q1645" s="33" t="str">
        <f>IFERROR(VLOOKUP(PPE_PH1_CDDL[[#This Row],[RDMC Document Number]],[3]Docs!$B:$F,4,0),"No Placeholder Yet")</f>
        <v>RES - Reserved Placeholder</v>
      </c>
      <c r="R1645" s="33" t="str">
        <f>IFERROR(VLOOKUP(PPE_PH1_CDDL[[#This Row],[RDMC Document Number]],[3]Docs!$B:$F,5,0),"No Placeholder Yet")</f>
        <v>Pending</v>
      </c>
      <c r="S1645" s="137">
        <f t="shared" si="298"/>
        <v>0</v>
      </c>
      <c r="T1645" s="162" t="s">
        <v>1119</v>
      </c>
      <c r="U1645" s="39"/>
      <c r="V1645" s="178"/>
      <c r="W1645" s="39" t="s">
        <v>1617</v>
      </c>
      <c r="X1645" s="39" t="s">
        <v>1580</v>
      </c>
      <c r="Y1645" s="39"/>
      <c r="Z1645" s="39"/>
      <c r="AA1645" s="39"/>
      <c r="AB1645" s="152" t="s">
        <v>3165</v>
      </c>
    </row>
    <row r="1646" spans="1:28" ht="21.75" customHeight="1" x14ac:dyDescent="0.25">
      <c r="A1646" s="37" t="s">
        <v>30</v>
      </c>
      <c r="B1646" s="37" t="s">
        <v>31</v>
      </c>
      <c r="C1646" s="39">
        <v>6251</v>
      </c>
      <c r="D1646" s="39" t="s">
        <v>1169</v>
      </c>
      <c r="E1646" s="39" t="s">
        <v>700</v>
      </c>
      <c r="F1646" s="128" t="s">
        <v>173</v>
      </c>
      <c r="G1646" s="39" t="s">
        <v>35</v>
      </c>
      <c r="H1646" s="39" t="str">
        <f t="shared" si="299"/>
        <v>6105AK124-6251-CSTD-0009</v>
      </c>
      <c r="I1646" s="39" t="str">
        <f t="shared" si="295"/>
        <v>Q24050972-03-6251-C-STD-0009</v>
      </c>
      <c r="J1646" s="39"/>
      <c r="K1646" s="33" t="str">
        <f>VLOOKUP(C1646,'PPE WBS Codes'!$E$3:$F$79,2,0)</f>
        <v>Load Bank</v>
      </c>
      <c r="L1646" s="39" t="s">
        <v>1616</v>
      </c>
      <c r="M1646" s="39" t="s">
        <v>1353</v>
      </c>
      <c r="N1646" s="33" t="str">
        <f t="shared" si="296"/>
        <v>Load Bank - Terrace Roads and Access-ways for Wartsila Load Bank - Underground Pipe Route and Cable Bedding Design</v>
      </c>
      <c r="O1646" s="134"/>
      <c r="P1646" s="134"/>
      <c r="Q1646" s="33" t="str">
        <f>IFERROR(VLOOKUP(PPE_PH1_CDDL[[#This Row],[RDMC Document Number]],[3]Docs!$B:$F,4,0),"No Placeholder Yet")</f>
        <v>RES - Reserved Placeholder</v>
      </c>
      <c r="R1646" s="33" t="str">
        <f>IFERROR(VLOOKUP(PPE_PH1_CDDL[[#This Row],[RDMC Document Number]],[3]Docs!$B:$F,5,0),"No Placeholder Yet")</f>
        <v>Pending</v>
      </c>
      <c r="S1646" s="137">
        <f t="shared" si="298"/>
        <v>0</v>
      </c>
      <c r="T1646" s="162" t="s">
        <v>1119</v>
      </c>
      <c r="U1646" s="39"/>
      <c r="V1646" s="178"/>
      <c r="W1646" s="39" t="s">
        <v>1617</v>
      </c>
      <c r="X1646" s="39" t="s">
        <v>1580</v>
      </c>
      <c r="Y1646" s="39"/>
      <c r="Z1646" s="39"/>
      <c r="AA1646" s="39"/>
      <c r="AB1646" s="152" t="s">
        <v>3165</v>
      </c>
    </row>
    <row r="1647" spans="1:28" ht="21.75" customHeight="1" x14ac:dyDescent="0.25">
      <c r="A1647" s="37" t="s">
        <v>30</v>
      </c>
      <c r="B1647" s="37" t="s">
        <v>31</v>
      </c>
      <c r="C1647" s="39">
        <v>6251</v>
      </c>
      <c r="D1647" s="39" t="s">
        <v>1169</v>
      </c>
      <c r="E1647" s="39" t="s">
        <v>700</v>
      </c>
      <c r="F1647" s="128" t="s">
        <v>184</v>
      </c>
      <c r="G1647" s="39" t="s">
        <v>35</v>
      </c>
      <c r="H1647" s="39" t="str">
        <f t="shared" si="299"/>
        <v>6105AK124-6251-CSTD-0010</v>
      </c>
      <c r="I1647" s="39" t="str">
        <f t="shared" si="295"/>
        <v>Q24050972-03-6251-C-STD-0010</v>
      </c>
      <c r="J1647" s="39"/>
      <c r="K1647" s="33" t="str">
        <f>VLOOKUP(C1647,'PPE WBS Codes'!$E$3:$F$79,2,0)</f>
        <v>Load Bank</v>
      </c>
      <c r="L1647" s="39" t="s">
        <v>1596</v>
      </c>
      <c r="M1647" s="39" t="s">
        <v>1352</v>
      </c>
      <c r="N1647" s="33" t="str">
        <f t="shared" si="296"/>
        <v>Load Bank - Small Power and Lighting for Wartsila Load Bank - Civil Construction Requirements</v>
      </c>
      <c r="O1647" s="134"/>
      <c r="P1647" s="134"/>
      <c r="Q1647" s="33" t="str">
        <f>IFERROR(VLOOKUP(PPE_PH1_CDDL[[#This Row],[RDMC Document Number]],[3]Docs!$B:$F,4,0),"No Placeholder Yet")</f>
        <v>RES - Reserved Placeholder</v>
      </c>
      <c r="R1647" s="33" t="str">
        <f>IFERROR(VLOOKUP(PPE_PH1_CDDL[[#This Row],[RDMC Document Number]],[3]Docs!$B:$F,5,0),"No Placeholder Yet")</f>
        <v>Pending</v>
      </c>
      <c r="S1647" s="137">
        <f t="shared" si="298"/>
        <v>0</v>
      </c>
      <c r="T1647" s="162" t="s">
        <v>1119</v>
      </c>
      <c r="U1647" s="39"/>
      <c r="V1647" s="178"/>
      <c r="W1647" s="39" t="s">
        <v>1660</v>
      </c>
      <c r="X1647" s="39" t="s">
        <v>1580</v>
      </c>
      <c r="Y1647" s="39"/>
      <c r="Z1647" s="39"/>
      <c r="AA1647" s="39"/>
      <c r="AB1647" s="152" t="s">
        <v>3165</v>
      </c>
    </row>
    <row r="1648" spans="1:28" ht="21.75" customHeight="1" x14ac:dyDescent="0.25">
      <c r="A1648" s="37" t="s">
        <v>30</v>
      </c>
      <c r="B1648" s="37" t="s">
        <v>31</v>
      </c>
      <c r="C1648" s="39">
        <v>6251</v>
      </c>
      <c r="D1648" s="39" t="s">
        <v>1169</v>
      </c>
      <c r="E1648" s="39" t="s">
        <v>700</v>
      </c>
      <c r="F1648" s="128" t="s">
        <v>187</v>
      </c>
      <c r="G1648" s="39" t="s">
        <v>35</v>
      </c>
      <c r="H1648" s="39" t="str">
        <f t="shared" si="299"/>
        <v>6105AK124-6251-CSTD-0011</v>
      </c>
      <c r="I1648" s="39" t="str">
        <f t="shared" si="295"/>
        <v>Q24050972-03-6251-C-STD-0011</v>
      </c>
      <c r="J1648" s="39"/>
      <c r="K1648" s="33" t="str">
        <f>VLOOKUP(C1648,'PPE WBS Codes'!$E$3:$F$79,2,0)</f>
        <v>Load Bank</v>
      </c>
      <c r="L1648" s="39" t="s">
        <v>1596</v>
      </c>
      <c r="M1648" s="39" t="s">
        <v>1353</v>
      </c>
      <c r="N1648" s="33" t="str">
        <f t="shared" si="296"/>
        <v>Load Bank - Small Power and Lighting for Wartsila Load Bank - Underground Pipe Route and Cable Bedding Design</v>
      </c>
      <c r="O1648" s="134"/>
      <c r="P1648" s="134"/>
      <c r="Q1648" s="33" t="str">
        <f>IFERROR(VLOOKUP(PPE_PH1_CDDL[[#This Row],[RDMC Document Number]],[3]Docs!$B:$F,4,0),"No Placeholder Yet")</f>
        <v>RES - Reserved Placeholder</v>
      </c>
      <c r="R1648" s="33" t="str">
        <f>IFERROR(VLOOKUP(PPE_PH1_CDDL[[#This Row],[RDMC Document Number]],[3]Docs!$B:$F,5,0),"No Placeholder Yet")</f>
        <v>Pending</v>
      </c>
      <c r="S1648" s="137">
        <f t="shared" si="298"/>
        <v>0</v>
      </c>
      <c r="T1648" s="162" t="s">
        <v>1119</v>
      </c>
      <c r="U1648" s="39"/>
      <c r="V1648" s="178"/>
      <c r="W1648" s="39" t="s">
        <v>1660</v>
      </c>
      <c r="X1648" s="39" t="s">
        <v>1580</v>
      </c>
      <c r="Y1648" s="39"/>
      <c r="Z1648" s="39"/>
      <c r="AA1648" s="39"/>
      <c r="AB1648" s="152" t="s">
        <v>3165</v>
      </c>
    </row>
    <row r="1649" spans="1:28" ht="21.75" customHeight="1" x14ac:dyDescent="0.25">
      <c r="A1649" s="37" t="s">
        <v>30</v>
      </c>
      <c r="B1649" s="37" t="s">
        <v>31</v>
      </c>
      <c r="C1649" s="39">
        <v>6251</v>
      </c>
      <c r="D1649" s="39" t="s">
        <v>1169</v>
      </c>
      <c r="E1649" s="39" t="s">
        <v>700</v>
      </c>
      <c r="F1649" s="128" t="s">
        <v>213</v>
      </c>
      <c r="G1649" s="39" t="s">
        <v>35</v>
      </c>
      <c r="H1649" s="39" t="str">
        <f t="shared" si="299"/>
        <v>6105AK124-6251-CSTD-0012</v>
      </c>
      <c r="I1649" s="39" t="str">
        <f t="shared" si="295"/>
        <v>Q24050972-03-6251-C-STD-0012</v>
      </c>
      <c r="J1649" s="39"/>
      <c r="K1649" s="33" t="str">
        <f>VLOOKUP(C1649,'PPE WBS Codes'!$E$3:$F$79,2,0)</f>
        <v>Load Bank</v>
      </c>
      <c r="L1649" s="39" t="s">
        <v>1624</v>
      </c>
      <c r="M1649" s="39" t="s">
        <v>1352</v>
      </c>
      <c r="N1649" s="33" t="str">
        <f t="shared" si="296"/>
        <v>Load Bank - MV Cabling and Termination for Wartsila Load Bank - Civil Construction Requirements</v>
      </c>
      <c r="O1649" s="134"/>
      <c r="P1649" s="134"/>
      <c r="Q1649" s="33" t="str">
        <f>IFERROR(VLOOKUP(PPE_PH1_CDDL[[#This Row],[RDMC Document Number]],[3]Docs!$B:$F,4,0),"No Placeholder Yet")</f>
        <v>RES - Reserved Placeholder</v>
      </c>
      <c r="R1649" s="33" t="str">
        <f>IFERROR(VLOOKUP(PPE_PH1_CDDL[[#This Row],[RDMC Document Number]],[3]Docs!$B:$F,5,0),"No Placeholder Yet")</f>
        <v>Pending</v>
      </c>
      <c r="S1649" s="137">
        <f t="shared" si="298"/>
        <v>0</v>
      </c>
      <c r="T1649" s="162" t="s">
        <v>1119</v>
      </c>
      <c r="U1649" s="39"/>
      <c r="V1649" s="178"/>
      <c r="W1649" s="39" t="s">
        <v>1625</v>
      </c>
      <c r="X1649" s="39" t="s">
        <v>1580</v>
      </c>
      <c r="Y1649" s="39"/>
      <c r="Z1649" s="39"/>
      <c r="AA1649" s="39"/>
      <c r="AB1649" s="152" t="s">
        <v>3165</v>
      </c>
    </row>
    <row r="1650" spans="1:28" ht="21.75" customHeight="1" x14ac:dyDescent="0.25">
      <c r="A1650" s="37" t="s">
        <v>30</v>
      </c>
      <c r="B1650" s="37" t="s">
        <v>31</v>
      </c>
      <c r="C1650" s="39">
        <v>6251</v>
      </c>
      <c r="D1650" s="39" t="s">
        <v>1169</v>
      </c>
      <c r="E1650" s="39" t="s">
        <v>700</v>
      </c>
      <c r="F1650" s="128" t="s">
        <v>215</v>
      </c>
      <c r="G1650" s="39" t="s">
        <v>35</v>
      </c>
      <c r="H1650" s="39" t="str">
        <f t="shared" si="299"/>
        <v>6105AK124-6251-CSTD-0013</v>
      </c>
      <c r="I1650" s="39" t="str">
        <f t="shared" si="295"/>
        <v>Q24050972-03-6251-C-STD-0013</v>
      </c>
      <c r="J1650" s="39"/>
      <c r="K1650" s="33" t="str">
        <f>VLOOKUP(C1650,'PPE WBS Codes'!$E$3:$F$79,2,0)</f>
        <v>Load Bank</v>
      </c>
      <c r="L1650" s="39" t="s">
        <v>1624</v>
      </c>
      <c r="M1650" s="39" t="s">
        <v>1353</v>
      </c>
      <c r="N1650" s="33" t="str">
        <f t="shared" si="296"/>
        <v>Load Bank - MV Cabling and Termination for Wartsila Load Bank - Underground Pipe Route and Cable Bedding Design</v>
      </c>
      <c r="O1650" s="134"/>
      <c r="P1650" s="134"/>
      <c r="Q1650" s="33" t="str">
        <f>IFERROR(VLOOKUP(PPE_PH1_CDDL[[#This Row],[RDMC Document Number]],[3]Docs!$B:$F,4,0),"No Placeholder Yet")</f>
        <v>RES - Reserved Placeholder</v>
      </c>
      <c r="R1650" s="33" t="str">
        <f>IFERROR(VLOOKUP(PPE_PH1_CDDL[[#This Row],[RDMC Document Number]],[3]Docs!$B:$F,5,0),"No Placeholder Yet")</f>
        <v>Pending</v>
      </c>
      <c r="S1650" s="137">
        <f t="shared" si="298"/>
        <v>0</v>
      </c>
      <c r="T1650" s="162" t="s">
        <v>1119</v>
      </c>
      <c r="U1650" s="39"/>
      <c r="V1650" s="178"/>
      <c r="W1650" s="39" t="s">
        <v>1625</v>
      </c>
      <c r="X1650" s="39" t="s">
        <v>1580</v>
      </c>
      <c r="Y1650" s="39"/>
      <c r="Z1650" s="39"/>
      <c r="AA1650" s="39"/>
      <c r="AB1650" s="152" t="s">
        <v>3165</v>
      </c>
    </row>
    <row r="1651" spans="1:28" ht="21.75" customHeight="1" x14ac:dyDescent="0.25">
      <c r="A1651" s="37" t="s">
        <v>30</v>
      </c>
      <c r="B1651" s="37" t="s">
        <v>31</v>
      </c>
      <c r="C1651" s="39">
        <v>6251</v>
      </c>
      <c r="D1651" s="39" t="s">
        <v>1169</v>
      </c>
      <c r="E1651" s="39" t="s">
        <v>700</v>
      </c>
      <c r="F1651" s="128" t="s">
        <v>217</v>
      </c>
      <c r="G1651" s="39" t="s">
        <v>35</v>
      </c>
      <c r="H1651" s="39" t="str">
        <f t="shared" si="299"/>
        <v>6105AK124-6251-CSTD-0014</v>
      </c>
      <c r="I1651" s="39" t="str">
        <f t="shared" si="295"/>
        <v>Q24050972-03-6251-C-STD-0014</v>
      </c>
      <c r="J1651" s="39"/>
      <c r="K1651" s="33" t="str">
        <f>VLOOKUP(C1651,'PPE WBS Codes'!$E$3:$F$79,2,0)</f>
        <v>Load Bank</v>
      </c>
      <c r="L1651" s="39" t="s">
        <v>1626</v>
      </c>
      <c r="M1651" s="39" t="s">
        <v>1352</v>
      </c>
      <c r="N1651" s="33" t="str">
        <f t="shared" si="296"/>
        <v>Load Bank - LV, Control and Signal Cables for Wartsila Load Bank - Civil Construction Requirements</v>
      </c>
      <c r="O1651" s="134"/>
      <c r="P1651" s="134"/>
      <c r="Q1651" s="33" t="str">
        <f>IFERROR(VLOOKUP(PPE_PH1_CDDL[[#This Row],[RDMC Document Number]],[3]Docs!$B:$F,4,0),"No Placeholder Yet")</f>
        <v>RES - Reserved Placeholder</v>
      </c>
      <c r="R1651" s="33" t="str">
        <f>IFERROR(VLOOKUP(PPE_PH1_CDDL[[#This Row],[RDMC Document Number]],[3]Docs!$B:$F,5,0),"No Placeholder Yet")</f>
        <v>Pending</v>
      </c>
      <c r="S1651" s="137">
        <f t="shared" si="298"/>
        <v>0</v>
      </c>
      <c r="T1651" s="162" t="s">
        <v>1119</v>
      </c>
      <c r="U1651" s="39"/>
      <c r="V1651" s="178"/>
      <c r="W1651" s="39" t="s">
        <v>1627</v>
      </c>
      <c r="X1651" s="39" t="s">
        <v>1580</v>
      </c>
      <c r="Y1651" s="39"/>
      <c r="Z1651" s="39"/>
      <c r="AA1651" s="39"/>
      <c r="AB1651" s="152" t="s">
        <v>3165</v>
      </c>
    </row>
    <row r="1652" spans="1:28" ht="21.75" customHeight="1" x14ac:dyDescent="0.25">
      <c r="A1652" s="37" t="s">
        <v>30</v>
      </c>
      <c r="B1652" s="37" t="s">
        <v>31</v>
      </c>
      <c r="C1652" s="39">
        <v>6251</v>
      </c>
      <c r="D1652" s="39" t="s">
        <v>1169</v>
      </c>
      <c r="E1652" s="39" t="s">
        <v>700</v>
      </c>
      <c r="F1652" s="128" t="s">
        <v>219</v>
      </c>
      <c r="G1652" s="39" t="s">
        <v>35</v>
      </c>
      <c r="H1652" s="39" t="str">
        <f t="shared" si="299"/>
        <v>6105AK124-6251-CSTD-0015</v>
      </c>
      <c r="I1652" s="39" t="str">
        <f t="shared" si="295"/>
        <v>Q24050972-03-6251-C-STD-0015</v>
      </c>
      <c r="J1652" s="39"/>
      <c r="K1652" s="33" t="str">
        <f>VLOOKUP(C1652,'PPE WBS Codes'!$E$3:$F$79,2,0)</f>
        <v>Load Bank</v>
      </c>
      <c r="L1652" s="39" t="s">
        <v>1626</v>
      </c>
      <c r="M1652" s="39" t="s">
        <v>1353</v>
      </c>
      <c r="N1652" s="33" t="str">
        <f t="shared" si="296"/>
        <v>Load Bank - LV, Control and Signal Cables for Wartsila Load Bank - Underground Pipe Route and Cable Bedding Design</v>
      </c>
      <c r="O1652" s="134"/>
      <c r="P1652" s="134"/>
      <c r="Q1652" s="33" t="str">
        <f>IFERROR(VLOOKUP(PPE_PH1_CDDL[[#This Row],[RDMC Document Number]],[3]Docs!$B:$F,4,0),"No Placeholder Yet")</f>
        <v>RES - Reserved Placeholder</v>
      </c>
      <c r="R1652" s="33" t="str">
        <f>IFERROR(VLOOKUP(PPE_PH1_CDDL[[#This Row],[RDMC Document Number]],[3]Docs!$B:$F,5,0),"No Placeholder Yet")</f>
        <v>Pending</v>
      </c>
      <c r="S1652" s="137">
        <f t="shared" si="298"/>
        <v>0</v>
      </c>
      <c r="T1652" s="162" t="s">
        <v>1119</v>
      </c>
      <c r="U1652" s="39"/>
      <c r="V1652" s="178"/>
      <c r="W1652" s="39" t="s">
        <v>1627</v>
      </c>
      <c r="X1652" s="39" t="s">
        <v>1580</v>
      </c>
      <c r="Y1652" s="39"/>
      <c r="Z1652" s="39"/>
      <c r="AA1652" s="39"/>
      <c r="AB1652" s="152" t="s">
        <v>3165</v>
      </c>
    </row>
    <row r="1653" spans="1:28" ht="21.75" customHeight="1" x14ac:dyDescent="0.25">
      <c r="A1653" s="37" t="s">
        <v>30</v>
      </c>
      <c r="B1653" s="37" t="s">
        <v>31</v>
      </c>
      <c r="C1653" s="39">
        <v>6251</v>
      </c>
      <c r="D1653" s="39" t="s">
        <v>1169</v>
      </c>
      <c r="E1653" s="39" t="s">
        <v>700</v>
      </c>
      <c r="F1653" s="128" t="s">
        <v>88</v>
      </c>
      <c r="G1653" s="39" t="s">
        <v>35</v>
      </c>
      <c r="H1653" s="39" t="str">
        <f t="shared" si="299"/>
        <v>6105AK124-6251-CSTD-0016</v>
      </c>
      <c r="I1653" s="39" t="str">
        <f t="shared" si="295"/>
        <v>Q24050972-03-6251-C-STD-0016</v>
      </c>
      <c r="J1653" s="39"/>
      <c r="K1653" s="33" t="str">
        <f>VLOOKUP(C1653,'PPE WBS Codes'!$E$3:$F$79,2,0)</f>
        <v>Load Bank</v>
      </c>
      <c r="L1653" s="39" t="s">
        <v>1598</v>
      </c>
      <c r="M1653" s="39" t="s">
        <v>1353</v>
      </c>
      <c r="N1653" s="33" t="str">
        <f t="shared" si="296"/>
        <v>Load Bank - Cable Racks and Trays for Wartsila Load Bank - Underground Pipe Route and Cable Bedding Design</v>
      </c>
      <c r="O1653" s="134"/>
      <c r="P1653" s="134"/>
      <c r="Q1653" s="33" t="str">
        <f>IFERROR(VLOOKUP(PPE_PH1_CDDL[[#This Row],[RDMC Document Number]],[3]Docs!$B:$F,4,0),"No Placeholder Yet")</f>
        <v>RES - Reserved Placeholder</v>
      </c>
      <c r="R1653" s="33" t="str">
        <f>IFERROR(VLOOKUP(PPE_PH1_CDDL[[#This Row],[RDMC Document Number]],[3]Docs!$B:$F,5,0),"No Placeholder Yet")</f>
        <v>Pending</v>
      </c>
      <c r="S1653" s="137">
        <f t="shared" si="298"/>
        <v>0</v>
      </c>
      <c r="T1653" s="162" t="s">
        <v>1119</v>
      </c>
      <c r="U1653" s="39"/>
      <c r="V1653" s="178"/>
      <c r="W1653" s="39" t="s">
        <v>1599</v>
      </c>
      <c r="X1653" s="39" t="s">
        <v>1580</v>
      </c>
      <c r="Y1653" s="39"/>
      <c r="Z1653" s="39"/>
      <c r="AA1653" s="39"/>
      <c r="AB1653" s="152" t="s">
        <v>3165</v>
      </c>
    </row>
    <row r="1654" spans="1:28" ht="21.75" customHeight="1" x14ac:dyDescent="0.25">
      <c r="A1654" s="37" t="s">
        <v>30</v>
      </c>
      <c r="B1654" s="37" t="s">
        <v>31</v>
      </c>
      <c r="C1654" s="39">
        <v>6251</v>
      </c>
      <c r="D1654" s="39" t="s">
        <v>1169</v>
      </c>
      <c r="E1654" s="39" t="s">
        <v>700</v>
      </c>
      <c r="F1654" s="128" t="s">
        <v>143</v>
      </c>
      <c r="G1654" s="39" t="s">
        <v>35</v>
      </c>
      <c r="H1654" s="39" t="str">
        <f t="shared" si="299"/>
        <v>6105AK124-6251-CSTD-0017</v>
      </c>
      <c r="I1654" s="39" t="str">
        <f t="shared" si="295"/>
        <v>Q24050972-03-6251-C-STD-0017</v>
      </c>
      <c r="J1654" s="39"/>
      <c r="K1654" s="33" t="str">
        <f>VLOOKUP(C1654,'PPE WBS Codes'!$E$3:$F$79,2,0)</f>
        <v>Load Bank</v>
      </c>
      <c r="L1654" s="39" t="s">
        <v>1628</v>
      </c>
      <c r="M1654" s="39" t="s">
        <v>1352</v>
      </c>
      <c r="N1654" s="33" t="str">
        <f t="shared" si="296"/>
        <v>Load Bank - Cable Trench and Tunnels for Wartsila Load Bank - Civil Construction Requirements</v>
      </c>
      <c r="O1654" s="134"/>
      <c r="P1654" s="134"/>
      <c r="Q1654" s="33" t="str">
        <f>IFERROR(VLOOKUP(PPE_PH1_CDDL[[#This Row],[RDMC Document Number]],[3]Docs!$B:$F,4,0),"No Placeholder Yet")</f>
        <v>RES - Reserved Placeholder</v>
      </c>
      <c r="R1654" s="33" t="str">
        <f>IFERROR(VLOOKUP(PPE_PH1_CDDL[[#This Row],[RDMC Document Number]],[3]Docs!$B:$F,5,0),"No Placeholder Yet")</f>
        <v>Pending</v>
      </c>
      <c r="S1654" s="137">
        <f t="shared" si="298"/>
        <v>0</v>
      </c>
      <c r="T1654" s="162" t="s">
        <v>1119</v>
      </c>
      <c r="U1654" s="39"/>
      <c r="V1654" s="178"/>
      <c r="W1654" s="39" t="s">
        <v>1629</v>
      </c>
      <c r="X1654" s="39" t="s">
        <v>1580</v>
      </c>
      <c r="Y1654" s="39"/>
      <c r="Z1654" s="39"/>
      <c r="AA1654" s="39"/>
      <c r="AB1654" s="152" t="s">
        <v>3165</v>
      </c>
    </row>
    <row r="1655" spans="1:28" ht="21.75" customHeight="1" x14ac:dyDescent="0.25">
      <c r="A1655" s="37" t="s">
        <v>30</v>
      </c>
      <c r="B1655" s="37" t="s">
        <v>31</v>
      </c>
      <c r="C1655" s="39">
        <v>6251</v>
      </c>
      <c r="D1655" s="39" t="s">
        <v>1169</v>
      </c>
      <c r="E1655" s="39" t="s">
        <v>700</v>
      </c>
      <c r="F1655" s="128" t="s">
        <v>223</v>
      </c>
      <c r="G1655" s="39" t="s">
        <v>35</v>
      </c>
      <c r="H1655" s="39" t="str">
        <f t="shared" si="299"/>
        <v>6105AK124-6251-CSTD-0018</v>
      </c>
      <c r="I1655" s="39" t="str">
        <f t="shared" si="295"/>
        <v>Q24050972-03-6251-C-STD-0018</v>
      </c>
      <c r="J1655" s="39"/>
      <c r="K1655" s="33" t="str">
        <f>VLOOKUP(C1655,'PPE WBS Codes'!$E$3:$F$79,2,0)</f>
        <v>Load Bank</v>
      </c>
      <c r="L1655" s="39" t="s">
        <v>1628</v>
      </c>
      <c r="M1655" s="39" t="s">
        <v>1353</v>
      </c>
      <c r="N1655" s="33" t="str">
        <f t="shared" si="296"/>
        <v>Load Bank - Cable Trench and Tunnels for Wartsila Load Bank - Underground Pipe Route and Cable Bedding Design</v>
      </c>
      <c r="O1655" s="134"/>
      <c r="P1655" s="134"/>
      <c r="Q1655" s="33" t="str">
        <f>IFERROR(VLOOKUP(PPE_PH1_CDDL[[#This Row],[RDMC Document Number]],[3]Docs!$B:$F,4,0),"No Placeholder Yet")</f>
        <v>RES - Reserved Placeholder</v>
      </c>
      <c r="R1655" s="33" t="str">
        <f>IFERROR(VLOOKUP(PPE_PH1_CDDL[[#This Row],[RDMC Document Number]],[3]Docs!$B:$F,5,0),"No Placeholder Yet")</f>
        <v>Pending</v>
      </c>
      <c r="S1655" s="137">
        <f t="shared" si="298"/>
        <v>0</v>
      </c>
      <c r="T1655" s="162" t="s">
        <v>1119</v>
      </c>
      <c r="U1655" s="39"/>
      <c r="V1655" s="178"/>
      <c r="W1655" s="39" t="s">
        <v>1629</v>
      </c>
      <c r="X1655" s="39" t="s">
        <v>1580</v>
      </c>
      <c r="Y1655" s="39"/>
      <c r="Z1655" s="39"/>
      <c r="AA1655" s="39"/>
      <c r="AB1655" s="152" t="s">
        <v>3165</v>
      </c>
    </row>
    <row r="1656" spans="1:28" ht="21.75" customHeight="1" x14ac:dyDescent="0.25">
      <c r="A1656" s="37" t="s">
        <v>30</v>
      </c>
      <c r="B1656" s="37" t="s">
        <v>31</v>
      </c>
      <c r="C1656" s="39">
        <v>6251</v>
      </c>
      <c r="D1656" s="39" t="s">
        <v>1169</v>
      </c>
      <c r="E1656" s="39" t="s">
        <v>700</v>
      </c>
      <c r="F1656" s="128" t="s">
        <v>150</v>
      </c>
      <c r="G1656" s="39" t="s">
        <v>35</v>
      </c>
      <c r="H1656" s="39" t="str">
        <f t="shared" si="299"/>
        <v>6105AK124-6251-CSTD-0019</v>
      </c>
      <c r="I1656" s="39" t="str">
        <f t="shared" si="295"/>
        <v>Q24050972-03-6251-C-STD-0019</v>
      </c>
      <c r="J1656" s="39"/>
      <c r="K1656" s="33" t="str">
        <f>VLOOKUP(C1656,'PPE WBS Codes'!$E$3:$F$79,2,0)</f>
        <v>Load Bank</v>
      </c>
      <c r="L1656" s="39" t="s">
        <v>1630</v>
      </c>
      <c r="M1656" s="39" t="s">
        <v>1352</v>
      </c>
      <c r="N1656" s="33" t="str">
        <f t="shared" si="296"/>
        <v>Load Bank - Lightning Protection System forWartsila Load Bank - Civil Construction Requirements</v>
      </c>
      <c r="O1656" s="134"/>
      <c r="P1656" s="134"/>
      <c r="Q1656" s="33" t="str">
        <f>IFERROR(VLOOKUP(PPE_PH1_CDDL[[#This Row],[RDMC Document Number]],[3]Docs!$B:$F,4,0),"No Placeholder Yet")</f>
        <v>RES - Reserved Placeholder</v>
      </c>
      <c r="R1656" s="33" t="str">
        <f>IFERROR(VLOOKUP(PPE_PH1_CDDL[[#This Row],[RDMC Document Number]],[3]Docs!$B:$F,5,0),"No Placeholder Yet")</f>
        <v>Pending</v>
      </c>
      <c r="S1656" s="137">
        <f t="shared" si="298"/>
        <v>0</v>
      </c>
      <c r="T1656" s="162" t="s">
        <v>1119</v>
      </c>
      <c r="U1656" s="39"/>
      <c r="V1656" s="178"/>
      <c r="W1656" s="39" t="s">
        <v>1631</v>
      </c>
      <c r="X1656" s="39" t="s">
        <v>1580</v>
      </c>
      <c r="Y1656" s="39"/>
      <c r="Z1656" s="39"/>
      <c r="AA1656" s="39"/>
      <c r="AB1656" s="152" t="s">
        <v>3165</v>
      </c>
    </row>
    <row r="1657" spans="1:28" ht="21.75" customHeight="1" x14ac:dyDescent="0.25">
      <c r="A1657" s="37" t="s">
        <v>30</v>
      </c>
      <c r="B1657" s="37" t="s">
        <v>31</v>
      </c>
      <c r="C1657" s="39">
        <v>6251</v>
      </c>
      <c r="D1657" s="39" t="s">
        <v>1169</v>
      </c>
      <c r="E1657" s="39" t="s">
        <v>700</v>
      </c>
      <c r="F1657" s="128" t="s">
        <v>226</v>
      </c>
      <c r="G1657" s="39" t="s">
        <v>35</v>
      </c>
      <c r="H1657" s="39" t="str">
        <f t="shared" si="299"/>
        <v>6105AK124-6251-CSTD-0020</v>
      </c>
      <c r="I1657" s="39" t="str">
        <f t="shared" si="295"/>
        <v>Q24050972-03-6251-C-STD-0020</v>
      </c>
      <c r="J1657" s="39"/>
      <c r="K1657" s="33" t="str">
        <f>VLOOKUP(C1657,'PPE WBS Codes'!$E$3:$F$79,2,0)</f>
        <v>Load Bank</v>
      </c>
      <c r="L1657" s="39" t="s">
        <v>1630</v>
      </c>
      <c r="M1657" s="39" t="s">
        <v>1353</v>
      </c>
      <c r="N1657" s="33" t="str">
        <f t="shared" si="296"/>
        <v>Load Bank - Lightning Protection System forWartsila Load Bank - Underground Pipe Route and Cable Bedding Design</v>
      </c>
      <c r="O1657" s="134"/>
      <c r="P1657" s="134"/>
      <c r="Q1657" s="33" t="str">
        <f>IFERROR(VLOOKUP(PPE_PH1_CDDL[[#This Row],[RDMC Document Number]],[3]Docs!$B:$F,4,0),"No Placeholder Yet")</f>
        <v>RES - Reserved Placeholder</v>
      </c>
      <c r="R1657" s="33" t="str">
        <f>IFERROR(VLOOKUP(PPE_PH1_CDDL[[#This Row],[RDMC Document Number]],[3]Docs!$B:$F,5,0),"No Placeholder Yet")</f>
        <v>Pending</v>
      </c>
      <c r="S1657" s="137">
        <f t="shared" si="298"/>
        <v>0</v>
      </c>
      <c r="T1657" s="162" t="s">
        <v>1119</v>
      </c>
      <c r="U1657" s="39"/>
      <c r="V1657" s="178"/>
      <c r="W1657" s="39" t="s">
        <v>1631</v>
      </c>
      <c r="X1657" s="39" t="s">
        <v>1580</v>
      </c>
      <c r="Y1657" s="39"/>
      <c r="Z1657" s="39"/>
      <c r="AA1657" s="39"/>
      <c r="AB1657" s="152" t="s">
        <v>3165</v>
      </c>
    </row>
    <row r="1658" spans="1:28" ht="21.75" customHeight="1" x14ac:dyDescent="0.25">
      <c r="A1658" s="37" t="s">
        <v>30</v>
      </c>
      <c r="B1658" s="37" t="s">
        <v>31</v>
      </c>
      <c r="C1658" s="39">
        <v>6251</v>
      </c>
      <c r="D1658" s="39" t="s">
        <v>1169</v>
      </c>
      <c r="E1658" s="39" t="s">
        <v>700</v>
      </c>
      <c r="F1658" s="174" t="s">
        <v>228</v>
      </c>
      <c r="G1658" s="162" t="s">
        <v>35</v>
      </c>
      <c r="H1658" s="39" t="str">
        <f t="shared" si="299"/>
        <v>6105AK124-6251-CSTD-0021</v>
      </c>
      <c r="I1658" s="39" t="str">
        <f t="shared" si="295"/>
        <v>Q24050972-03-6251-C-STD-0021</v>
      </c>
      <c r="J1658" s="162"/>
      <c r="K1658" s="33" t="str">
        <f>VLOOKUP(C1658,'PPE WBS Codes'!$E$3:$F$79,2,0)</f>
        <v>Load Bank</v>
      </c>
      <c r="L1658" s="162" t="s">
        <v>1600</v>
      </c>
      <c r="M1658" s="162" t="s">
        <v>1352</v>
      </c>
      <c r="N1658" s="33" t="str">
        <f t="shared" si="296"/>
        <v>Load Bank - Pad Platform and Foundations for Emergency Gen Load Bank - Civil Construction Requirements</v>
      </c>
      <c r="O1658" s="175"/>
      <c r="P1658" s="175"/>
      <c r="Q1658" s="33" t="str">
        <f>IFERROR(VLOOKUP(PPE_PH1_CDDL[[#This Row],[RDMC Document Number]],[3]Docs!$B:$F,4,0),"No Placeholder Yet")</f>
        <v>RES - Reserved Placeholder</v>
      </c>
      <c r="R1658" s="33" t="str">
        <f>IFERROR(VLOOKUP(PPE_PH1_CDDL[[#This Row],[RDMC Document Number]],[3]Docs!$B:$F,5,0),"No Placeholder Yet")</f>
        <v>Pending</v>
      </c>
      <c r="S1658" s="137">
        <f t="shared" si="298"/>
        <v>0</v>
      </c>
      <c r="T1658" s="162" t="s">
        <v>1119</v>
      </c>
      <c r="U1658" s="162"/>
      <c r="V1658" s="178"/>
      <c r="W1658" s="162" t="s">
        <v>1601</v>
      </c>
      <c r="X1658" s="162" t="s">
        <v>1602</v>
      </c>
      <c r="Y1658" s="162"/>
      <c r="Z1658" s="162"/>
      <c r="AA1658" s="39"/>
      <c r="AB1658" s="152" t="s">
        <v>3165</v>
      </c>
    </row>
    <row r="1659" spans="1:28" ht="21.75" customHeight="1" x14ac:dyDescent="0.25">
      <c r="A1659" s="37" t="s">
        <v>30</v>
      </c>
      <c r="B1659" s="37" t="s">
        <v>31</v>
      </c>
      <c r="C1659" s="39">
        <v>6251</v>
      </c>
      <c r="D1659" s="39" t="s">
        <v>1169</v>
      </c>
      <c r="E1659" s="39" t="s">
        <v>700</v>
      </c>
      <c r="F1659" s="128" t="s">
        <v>231</v>
      </c>
      <c r="G1659" s="39" t="s">
        <v>35</v>
      </c>
      <c r="H1659" s="39" t="str">
        <f t="shared" si="299"/>
        <v>6105AK124-6251-CSTD-0022</v>
      </c>
      <c r="I1659" s="39" t="str">
        <f t="shared" si="295"/>
        <v>Q24050972-03-6251-C-STD-0022</v>
      </c>
      <c r="J1659" s="39"/>
      <c r="K1659" s="33" t="str">
        <f>VLOOKUP(C1659,'PPE WBS Codes'!$E$3:$F$79,2,0)</f>
        <v>Load Bank</v>
      </c>
      <c r="L1659" s="39" t="s">
        <v>1635</v>
      </c>
      <c r="M1659" s="39" t="s">
        <v>1357</v>
      </c>
      <c r="N1659" s="33" t="str">
        <f t="shared" si="296"/>
        <v>Load Bank - Fire Protection System Emergency Gen Load Bank - Fire Protection System Design (Civil Works)</v>
      </c>
      <c r="O1659" s="134"/>
      <c r="P1659" s="134"/>
      <c r="Q1659" s="33" t="str">
        <f>IFERROR(VLOOKUP(PPE_PH1_CDDL[[#This Row],[RDMC Document Number]],[3]Docs!$B:$F,4,0),"No Placeholder Yet")</f>
        <v>RES - Reserved Placeholder</v>
      </c>
      <c r="R1659" s="33" t="str">
        <f>IFERROR(VLOOKUP(PPE_PH1_CDDL[[#This Row],[RDMC Document Number]],[3]Docs!$B:$F,5,0),"No Placeholder Yet")</f>
        <v>Pending</v>
      </c>
      <c r="S1659" s="137">
        <f t="shared" si="298"/>
        <v>0</v>
      </c>
      <c r="T1659" s="162" t="s">
        <v>1119</v>
      </c>
      <c r="U1659" s="39"/>
      <c r="V1659" s="178"/>
      <c r="W1659" s="39" t="s">
        <v>1636</v>
      </c>
      <c r="X1659" s="39" t="s">
        <v>1602</v>
      </c>
      <c r="Y1659" s="39"/>
      <c r="Z1659" s="39"/>
      <c r="AA1659" s="39"/>
      <c r="AB1659" s="152" t="s">
        <v>3165</v>
      </c>
    </row>
    <row r="1660" spans="1:28" ht="21.75" customHeight="1" x14ac:dyDescent="0.25">
      <c r="A1660" s="37" t="s">
        <v>30</v>
      </c>
      <c r="B1660" s="37" t="s">
        <v>31</v>
      </c>
      <c r="C1660" s="39">
        <v>6251</v>
      </c>
      <c r="D1660" s="39" t="s">
        <v>1169</v>
      </c>
      <c r="E1660" s="39" t="s">
        <v>700</v>
      </c>
      <c r="F1660" s="128" t="s">
        <v>234</v>
      </c>
      <c r="G1660" s="39" t="s">
        <v>35</v>
      </c>
      <c r="H1660" s="39" t="str">
        <f t="shared" si="299"/>
        <v>6105AK124-6251-CSTD-0023</v>
      </c>
      <c r="I1660" s="39" t="str">
        <f t="shared" si="295"/>
        <v>Q24050972-03-6251-C-STD-0023</v>
      </c>
      <c r="J1660" s="39"/>
      <c r="K1660" s="33" t="str">
        <f>VLOOKUP(C1660,'PPE WBS Codes'!$E$3:$F$79,2,0)</f>
        <v>Load Bank</v>
      </c>
      <c r="L1660" s="39" t="s">
        <v>1635</v>
      </c>
      <c r="M1660" s="39" t="s">
        <v>1352</v>
      </c>
      <c r="N1660" s="33" t="str">
        <f t="shared" si="296"/>
        <v>Load Bank - Fire Protection System Emergency Gen Load Bank - Civil Construction Requirements</v>
      </c>
      <c r="O1660" s="134"/>
      <c r="P1660" s="134"/>
      <c r="Q1660" s="33" t="str">
        <f>IFERROR(VLOOKUP(PPE_PH1_CDDL[[#This Row],[RDMC Document Number]],[3]Docs!$B:$F,4,0),"No Placeholder Yet")</f>
        <v>RES - Reserved Placeholder</v>
      </c>
      <c r="R1660" s="33" t="str">
        <f>IFERROR(VLOOKUP(PPE_PH1_CDDL[[#This Row],[RDMC Document Number]],[3]Docs!$B:$F,5,0),"No Placeholder Yet")</f>
        <v>Pending</v>
      </c>
      <c r="S1660" s="137">
        <f t="shared" si="298"/>
        <v>0</v>
      </c>
      <c r="T1660" s="162" t="s">
        <v>1119</v>
      </c>
      <c r="U1660" s="39"/>
      <c r="V1660" s="178"/>
      <c r="W1660" s="39" t="s">
        <v>1636</v>
      </c>
      <c r="X1660" s="39" t="s">
        <v>1602</v>
      </c>
      <c r="Y1660" s="39"/>
      <c r="Z1660" s="39"/>
      <c r="AA1660" s="39"/>
      <c r="AB1660" s="152" t="s">
        <v>3165</v>
      </c>
    </row>
    <row r="1661" spans="1:28" ht="21.75" customHeight="1" x14ac:dyDescent="0.25">
      <c r="A1661" s="37" t="s">
        <v>30</v>
      </c>
      <c r="B1661" s="37" t="s">
        <v>31</v>
      </c>
      <c r="C1661" s="39">
        <v>6251</v>
      </c>
      <c r="D1661" s="39" t="s">
        <v>1169</v>
      </c>
      <c r="E1661" s="39" t="s">
        <v>700</v>
      </c>
      <c r="F1661" s="128" t="s">
        <v>236</v>
      </c>
      <c r="G1661" s="39" t="s">
        <v>35</v>
      </c>
      <c r="H1661" s="39" t="str">
        <f t="shared" si="299"/>
        <v>6105AK124-6251-CSTD-0024</v>
      </c>
      <c r="I1661" s="39" t="str">
        <f t="shared" si="295"/>
        <v>Q24050972-03-6251-C-STD-0024</v>
      </c>
      <c r="J1661" s="39"/>
      <c r="K1661" s="33" t="str">
        <f>VLOOKUP(C1661,'PPE WBS Codes'!$E$3:$F$79,2,0)</f>
        <v>Load Bank</v>
      </c>
      <c r="L1661" s="39" t="s">
        <v>1603</v>
      </c>
      <c r="M1661" s="39" t="s">
        <v>1351</v>
      </c>
      <c r="N1661" s="33" t="str">
        <f t="shared" si="296"/>
        <v>Load Bank - Perimeter Fencing for Emergency Gen Load Bank - Bund-wall Requirements and Design</v>
      </c>
      <c r="O1661" s="134"/>
      <c r="P1661" s="134"/>
      <c r="Q1661" s="33" t="str">
        <f>IFERROR(VLOOKUP(PPE_PH1_CDDL[[#This Row],[RDMC Document Number]],[3]Docs!$B:$F,4,0),"No Placeholder Yet")</f>
        <v>RES - Reserved Placeholder</v>
      </c>
      <c r="R1661" s="33" t="str">
        <f>IFERROR(VLOOKUP(PPE_PH1_CDDL[[#This Row],[RDMC Document Number]],[3]Docs!$B:$F,5,0),"No Placeholder Yet")</f>
        <v>Pending</v>
      </c>
      <c r="S1661" s="137">
        <f t="shared" si="298"/>
        <v>0</v>
      </c>
      <c r="T1661" s="162" t="s">
        <v>1119</v>
      </c>
      <c r="U1661" s="39"/>
      <c r="V1661" s="178"/>
      <c r="W1661" s="39" t="s">
        <v>1512</v>
      </c>
      <c r="X1661" s="39" t="s">
        <v>1602</v>
      </c>
      <c r="Y1661" s="39"/>
      <c r="Z1661" s="39"/>
      <c r="AA1661" s="39"/>
      <c r="AB1661" s="152" t="s">
        <v>3165</v>
      </c>
    </row>
    <row r="1662" spans="1:28" ht="21.75" customHeight="1" x14ac:dyDescent="0.25">
      <c r="A1662" s="37" t="s">
        <v>30</v>
      </c>
      <c r="B1662" s="37" t="s">
        <v>31</v>
      </c>
      <c r="C1662" s="39">
        <v>6251</v>
      </c>
      <c r="D1662" s="39" t="s">
        <v>1169</v>
      </c>
      <c r="E1662" s="39" t="s">
        <v>700</v>
      </c>
      <c r="F1662" s="128" t="s">
        <v>238</v>
      </c>
      <c r="G1662" s="39" t="s">
        <v>35</v>
      </c>
      <c r="H1662" s="39" t="str">
        <f t="shared" si="299"/>
        <v>6105AK124-6251-CSTD-0025</v>
      </c>
      <c r="I1662" s="39" t="str">
        <f t="shared" si="295"/>
        <v>Q24050972-03-6251-C-STD-0025</v>
      </c>
      <c r="J1662" s="39"/>
      <c r="K1662" s="33" t="str">
        <f>VLOOKUP(C1662,'PPE WBS Codes'!$E$3:$F$79,2,0)</f>
        <v>Load Bank</v>
      </c>
      <c r="L1662" s="39" t="s">
        <v>1603</v>
      </c>
      <c r="M1662" s="39" t="s">
        <v>1352</v>
      </c>
      <c r="N1662" s="33" t="str">
        <f t="shared" si="296"/>
        <v>Load Bank - Perimeter Fencing for Emergency Gen Load Bank - Civil Construction Requirements</v>
      </c>
      <c r="O1662" s="134"/>
      <c r="P1662" s="134"/>
      <c r="Q1662" s="33" t="str">
        <f>IFERROR(VLOOKUP(PPE_PH1_CDDL[[#This Row],[RDMC Document Number]],[3]Docs!$B:$F,4,0),"No Placeholder Yet")</f>
        <v>RES - Reserved Placeholder</v>
      </c>
      <c r="R1662" s="33" t="str">
        <f>IFERROR(VLOOKUP(PPE_PH1_CDDL[[#This Row],[RDMC Document Number]],[3]Docs!$B:$F,5,0),"No Placeholder Yet")</f>
        <v>Pending</v>
      </c>
      <c r="S1662" s="137">
        <f t="shared" si="298"/>
        <v>0</v>
      </c>
      <c r="T1662" s="162" t="s">
        <v>1119</v>
      </c>
      <c r="U1662" s="39"/>
      <c r="V1662" s="178"/>
      <c r="W1662" s="39" t="s">
        <v>1512</v>
      </c>
      <c r="X1662" s="39" t="s">
        <v>1602</v>
      </c>
      <c r="Y1662" s="39"/>
      <c r="Z1662" s="39"/>
      <c r="AA1662" s="39"/>
      <c r="AB1662" s="152" t="s">
        <v>3165</v>
      </c>
    </row>
    <row r="1663" spans="1:28" ht="21.75" customHeight="1" x14ac:dyDescent="0.25">
      <c r="A1663" s="37" t="s">
        <v>30</v>
      </c>
      <c r="B1663" s="37" t="s">
        <v>31</v>
      </c>
      <c r="C1663" s="39">
        <v>6251</v>
      </c>
      <c r="D1663" s="39" t="s">
        <v>1169</v>
      </c>
      <c r="E1663" s="39" t="s">
        <v>700</v>
      </c>
      <c r="F1663" s="128" t="s">
        <v>240</v>
      </c>
      <c r="G1663" s="39" t="s">
        <v>35</v>
      </c>
      <c r="H1663" s="39" t="str">
        <f t="shared" si="299"/>
        <v>6105AK124-6251-CSTD-0026</v>
      </c>
      <c r="I1663" s="39" t="str">
        <f t="shared" si="295"/>
        <v>Q24050972-03-6251-C-STD-0026</v>
      </c>
      <c r="J1663" s="39"/>
      <c r="K1663" s="33" t="str">
        <f>VLOOKUP(C1663,'PPE WBS Codes'!$E$3:$F$79,2,0)</f>
        <v>Load Bank</v>
      </c>
      <c r="L1663" s="39" t="s">
        <v>1604</v>
      </c>
      <c r="M1663" s="39" t="s">
        <v>1352</v>
      </c>
      <c r="N1663" s="33" t="str">
        <f t="shared" si="296"/>
        <v>Load Bank - Small Power and Lighting forEmergency Gen Load Bank - Civil Construction Requirements</v>
      </c>
      <c r="O1663" s="134"/>
      <c r="P1663" s="134"/>
      <c r="Q1663" s="33" t="str">
        <f>IFERROR(VLOOKUP(PPE_PH1_CDDL[[#This Row],[RDMC Document Number]],[3]Docs!$B:$F,4,0),"No Placeholder Yet")</f>
        <v>RES - Reserved Placeholder</v>
      </c>
      <c r="R1663" s="33" t="str">
        <f>IFERROR(VLOOKUP(PPE_PH1_CDDL[[#This Row],[RDMC Document Number]],[3]Docs!$B:$F,5,0),"No Placeholder Yet")</f>
        <v>Pending</v>
      </c>
      <c r="S1663" s="137">
        <f t="shared" si="298"/>
        <v>0</v>
      </c>
      <c r="T1663" s="162" t="s">
        <v>1119</v>
      </c>
      <c r="U1663" s="39"/>
      <c r="V1663" s="178"/>
      <c r="W1663" s="39" t="s">
        <v>1597</v>
      </c>
      <c r="X1663" s="39" t="s">
        <v>1602</v>
      </c>
      <c r="Y1663" s="39"/>
      <c r="Z1663" s="39"/>
      <c r="AA1663" s="39"/>
      <c r="AB1663" s="152" t="s">
        <v>3165</v>
      </c>
    </row>
    <row r="1664" spans="1:28" ht="21.75" customHeight="1" x14ac:dyDescent="0.25">
      <c r="A1664" s="37" t="s">
        <v>30</v>
      </c>
      <c r="B1664" s="37" t="s">
        <v>31</v>
      </c>
      <c r="C1664" s="39">
        <v>6251</v>
      </c>
      <c r="D1664" s="39" t="s">
        <v>1169</v>
      </c>
      <c r="E1664" s="39" t="s">
        <v>700</v>
      </c>
      <c r="F1664" s="128" t="s">
        <v>242</v>
      </c>
      <c r="G1664" s="39" t="s">
        <v>35</v>
      </c>
      <c r="H1664" s="39" t="str">
        <f t="shared" si="299"/>
        <v>6105AK124-6251-CSTD-0027</v>
      </c>
      <c r="I1664" s="39" t="str">
        <f t="shared" si="295"/>
        <v>Q24050972-03-6251-C-STD-0027</v>
      </c>
      <c r="J1664" s="39"/>
      <c r="K1664" s="33" t="str">
        <f>VLOOKUP(C1664,'PPE WBS Codes'!$E$3:$F$79,2,0)</f>
        <v>Load Bank</v>
      </c>
      <c r="L1664" s="39" t="s">
        <v>1604</v>
      </c>
      <c r="M1664" s="39" t="s">
        <v>1353</v>
      </c>
      <c r="N1664" s="33" t="str">
        <f t="shared" si="296"/>
        <v>Load Bank - Small Power and Lighting forEmergency Gen Load Bank - Underground Pipe Route and Cable Bedding Design</v>
      </c>
      <c r="O1664" s="134"/>
      <c r="P1664" s="134"/>
      <c r="Q1664" s="33" t="str">
        <f>IFERROR(VLOOKUP(PPE_PH1_CDDL[[#This Row],[RDMC Document Number]],[3]Docs!$B:$F,4,0),"No Placeholder Yet")</f>
        <v>RES - Reserved Placeholder</v>
      </c>
      <c r="R1664" s="33" t="str">
        <f>IFERROR(VLOOKUP(PPE_PH1_CDDL[[#This Row],[RDMC Document Number]],[3]Docs!$B:$F,5,0),"No Placeholder Yet")</f>
        <v>Pending</v>
      </c>
      <c r="S1664" s="137">
        <f t="shared" si="298"/>
        <v>0</v>
      </c>
      <c r="T1664" s="162" t="s">
        <v>1119</v>
      </c>
      <c r="U1664" s="39"/>
      <c r="V1664" s="178"/>
      <c r="W1664" s="39" t="s">
        <v>1597</v>
      </c>
      <c r="X1664" s="39" t="s">
        <v>1602</v>
      </c>
      <c r="Y1664" s="39"/>
      <c r="Z1664" s="39"/>
      <c r="AA1664" s="39"/>
      <c r="AB1664" s="152" t="s">
        <v>3165</v>
      </c>
    </row>
    <row r="1665" spans="1:28" ht="21.75" customHeight="1" x14ac:dyDescent="0.25">
      <c r="A1665" s="37" t="s">
        <v>30</v>
      </c>
      <c r="B1665" s="37" t="s">
        <v>31</v>
      </c>
      <c r="C1665" s="39">
        <v>6251</v>
      </c>
      <c r="D1665" s="39" t="s">
        <v>1169</v>
      </c>
      <c r="E1665" s="39" t="s">
        <v>700</v>
      </c>
      <c r="F1665" s="128" t="s">
        <v>244</v>
      </c>
      <c r="G1665" s="39" t="s">
        <v>35</v>
      </c>
      <c r="H1665" s="39" t="str">
        <f t="shared" si="299"/>
        <v>6105AK124-6251-CSTD-0028</v>
      </c>
      <c r="I1665" s="39" t="str">
        <f t="shared" si="295"/>
        <v>Q24050972-03-6251-C-STD-0028</v>
      </c>
      <c r="J1665" s="39"/>
      <c r="K1665" s="33" t="str">
        <f>VLOOKUP(C1665,'PPE WBS Codes'!$E$3:$F$79,2,0)</f>
        <v>Load Bank</v>
      </c>
      <c r="L1665" s="39" t="s">
        <v>1642</v>
      </c>
      <c r="M1665" s="39" t="s">
        <v>1352</v>
      </c>
      <c r="N1665" s="33" t="str">
        <f t="shared" si="296"/>
        <v>Load Bank - MV Cabling and Termination for Emergency Gen Load Bank - Civil Construction Requirements</v>
      </c>
      <c r="O1665" s="134"/>
      <c r="P1665" s="134"/>
      <c r="Q1665" s="33" t="str">
        <f>IFERROR(VLOOKUP(PPE_PH1_CDDL[[#This Row],[RDMC Document Number]],[3]Docs!$B:$F,4,0),"No Placeholder Yet")</f>
        <v>RES - Reserved Placeholder</v>
      </c>
      <c r="R1665" s="33" t="str">
        <f>IFERROR(VLOOKUP(PPE_PH1_CDDL[[#This Row],[RDMC Document Number]],[3]Docs!$B:$F,5,0),"No Placeholder Yet")</f>
        <v>Pending</v>
      </c>
      <c r="S1665" s="137">
        <f t="shared" si="298"/>
        <v>0</v>
      </c>
      <c r="T1665" s="162" t="s">
        <v>1119</v>
      </c>
      <c r="U1665" s="39"/>
      <c r="V1665" s="178"/>
      <c r="W1665" s="39" t="s">
        <v>1625</v>
      </c>
      <c r="X1665" s="39" t="s">
        <v>1602</v>
      </c>
      <c r="Y1665" s="39"/>
      <c r="Z1665" s="39"/>
      <c r="AA1665" s="39"/>
      <c r="AB1665" s="152" t="s">
        <v>3165</v>
      </c>
    </row>
    <row r="1666" spans="1:28" ht="21.75" customHeight="1" x14ac:dyDescent="0.25">
      <c r="A1666" s="37" t="s">
        <v>30</v>
      </c>
      <c r="B1666" s="37" t="s">
        <v>31</v>
      </c>
      <c r="C1666" s="39">
        <v>6251</v>
      </c>
      <c r="D1666" s="39" t="s">
        <v>1169</v>
      </c>
      <c r="E1666" s="39" t="s">
        <v>700</v>
      </c>
      <c r="F1666" s="128" t="s">
        <v>246</v>
      </c>
      <c r="G1666" s="39" t="s">
        <v>35</v>
      </c>
      <c r="H1666" s="39" t="str">
        <f t="shared" si="299"/>
        <v>6105AK124-6251-CSTD-0029</v>
      </c>
      <c r="I1666" s="39" t="str">
        <f t="shared" si="295"/>
        <v>Q24050972-03-6251-C-STD-0029</v>
      </c>
      <c r="J1666" s="39"/>
      <c r="K1666" s="33" t="str">
        <f>VLOOKUP(C1666,'PPE WBS Codes'!$E$3:$F$79,2,0)</f>
        <v>Load Bank</v>
      </c>
      <c r="L1666" s="39" t="s">
        <v>1642</v>
      </c>
      <c r="M1666" s="39" t="s">
        <v>1353</v>
      </c>
      <c r="N1666" s="33" t="str">
        <f t="shared" si="296"/>
        <v>Load Bank - MV Cabling and Termination for Emergency Gen Load Bank - Underground Pipe Route and Cable Bedding Design</v>
      </c>
      <c r="O1666" s="134"/>
      <c r="P1666" s="134"/>
      <c r="Q1666" s="33" t="str">
        <f>IFERROR(VLOOKUP(PPE_PH1_CDDL[[#This Row],[RDMC Document Number]],[3]Docs!$B:$F,4,0),"No Placeholder Yet")</f>
        <v>RES - Reserved Placeholder</v>
      </c>
      <c r="R1666" s="33" t="str">
        <f>IFERROR(VLOOKUP(PPE_PH1_CDDL[[#This Row],[RDMC Document Number]],[3]Docs!$B:$F,5,0),"No Placeholder Yet")</f>
        <v>Pending</v>
      </c>
      <c r="S1666" s="137">
        <f t="shared" si="298"/>
        <v>0</v>
      </c>
      <c r="T1666" s="162" t="s">
        <v>1119</v>
      </c>
      <c r="U1666" s="39"/>
      <c r="V1666" s="178"/>
      <c r="W1666" s="39" t="s">
        <v>1625</v>
      </c>
      <c r="X1666" s="39" t="s">
        <v>1602</v>
      </c>
      <c r="Y1666" s="39"/>
      <c r="Z1666" s="39"/>
      <c r="AA1666" s="39"/>
      <c r="AB1666" s="152" t="s">
        <v>3165</v>
      </c>
    </row>
    <row r="1667" spans="1:28" ht="21.75" customHeight="1" x14ac:dyDescent="0.25">
      <c r="A1667" s="37" t="s">
        <v>30</v>
      </c>
      <c r="B1667" s="37" t="s">
        <v>31</v>
      </c>
      <c r="C1667" s="39">
        <v>6251</v>
      </c>
      <c r="D1667" s="39" t="s">
        <v>1169</v>
      </c>
      <c r="E1667" s="39" t="s">
        <v>700</v>
      </c>
      <c r="F1667" s="128" t="s">
        <v>248</v>
      </c>
      <c r="G1667" s="39" t="s">
        <v>35</v>
      </c>
      <c r="H1667" s="39" t="str">
        <f t="shared" si="299"/>
        <v>6105AK124-6251-CSTD-0030</v>
      </c>
      <c r="I1667" s="39" t="str">
        <f t="shared" si="295"/>
        <v>Q24050972-03-6251-C-STD-0030</v>
      </c>
      <c r="J1667" s="39"/>
      <c r="K1667" s="33" t="str">
        <f>VLOOKUP(C1667,'PPE WBS Codes'!$E$3:$F$79,2,0)</f>
        <v>Load Bank</v>
      </c>
      <c r="L1667" s="39" t="s">
        <v>1644</v>
      </c>
      <c r="M1667" s="39" t="s">
        <v>1352</v>
      </c>
      <c r="N1667" s="33" t="str">
        <f t="shared" si="296"/>
        <v>Load Bank - LV, Control and Signal Cables for Emergency Gen Load Bank - Civil Construction Requirements</v>
      </c>
      <c r="O1667" s="134"/>
      <c r="P1667" s="134"/>
      <c r="Q1667" s="33" t="str">
        <f>IFERROR(VLOOKUP(PPE_PH1_CDDL[[#This Row],[RDMC Document Number]],[3]Docs!$B:$F,4,0),"No Placeholder Yet")</f>
        <v>RES - Reserved Placeholder</v>
      </c>
      <c r="R1667" s="33" t="str">
        <f>IFERROR(VLOOKUP(PPE_PH1_CDDL[[#This Row],[RDMC Document Number]],[3]Docs!$B:$F,5,0),"No Placeholder Yet")</f>
        <v>Pending</v>
      </c>
      <c r="S1667" s="137">
        <f t="shared" si="298"/>
        <v>0</v>
      </c>
      <c r="T1667" s="162" t="s">
        <v>1119</v>
      </c>
      <c r="U1667" s="39"/>
      <c r="V1667" s="178"/>
      <c r="W1667" s="39" t="s">
        <v>1627</v>
      </c>
      <c r="X1667" s="39" t="s">
        <v>1602</v>
      </c>
      <c r="Y1667" s="39"/>
      <c r="Z1667" s="39"/>
      <c r="AA1667" s="39"/>
      <c r="AB1667" s="152" t="s">
        <v>3165</v>
      </c>
    </row>
    <row r="1668" spans="1:28" ht="21.75" customHeight="1" x14ac:dyDescent="0.25">
      <c r="A1668" s="37" t="s">
        <v>30</v>
      </c>
      <c r="B1668" s="37" t="s">
        <v>31</v>
      </c>
      <c r="C1668" s="39">
        <v>6251</v>
      </c>
      <c r="D1668" s="39" t="s">
        <v>1169</v>
      </c>
      <c r="E1668" s="39" t="s">
        <v>700</v>
      </c>
      <c r="F1668" s="128" t="s">
        <v>486</v>
      </c>
      <c r="G1668" s="39" t="s">
        <v>35</v>
      </c>
      <c r="H1668" s="39" t="str">
        <f t="shared" si="299"/>
        <v>6105AK124-6251-CSTD-0031</v>
      </c>
      <c r="I1668" s="39" t="str">
        <f t="shared" si="295"/>
        <v>Q24050972-03-6251-C-STD-0031</v>
      </c>
      <c r="J1668" s="39"/>
      <c r="K1668" s="33" t="str">
        <f>VLOOKUP(C1668,'PPE WBS Codes'!$E$3:$F$79,2,0)</f>
        <v>Load Bank</v>
      </c>
      <c r="L1668" s="39" t="s">
        <v>1644</v>
      </c>
      <c r="M1668" s="39" t="s">
        <v>1353</v>
      </c>
      <c r="N1668" s="33" t="str">
        <f t="shared" si="296"/>
        <v>Load Bank - LV, Control and Signal Cables for Emergency Gen Load Bank - Underground Pipe Route and Cable Bedding Design</v>
      </c>
      <c r="O1668" s="134"/>
      <c r="P1668" s="134"/>
      <c r="Q1668" s="33" t="str">
        <f>IFERROR(VLOOKUP(PPE_PH1_CDDL[[#This Row],[RDMC Document Number]],[3]Docs!$B:$F,4,0),"No Placeholder Yet")</f>
        <v>RES - Reserved Placeholder</v>
      </c>
      <c r="R1668" s="33" t="str">
        <f>IFERROR(VLOOKUP(PPE_PH1_CDDL[[#This Row],[RDMC Document Number]],[3]Docs!$B:$F,5,0),"No Placeholder Yet")</f>
        <v>Pending</v>
      </c>
      <c r="S1668" s="137">
        <f t="shared" si="298"/>
        <v>0</v>
      </c>
      <c r="T1668" s="162" t="s">
        <v>1119</v>
      </c>
      <c r="U1668" s="39"/>
      <c r="V1668" s="178"/>
      <c r="W1668" s="39" t="s">
        <v>1627</v>
      </c>
      <c r="X1668" s="39" t="s">
        <v>1602</v>
      </c>
      <c r="Y1668" s="39"/>
      <c r="Z1668" s="39"/>
      <c r="AA1668" s="39"/>
      <c r="AB1668" s="152" t="s">
        <v>3165</v>
      </c>
    </row>
    <row r="1669" spans="1:28" ht="21.75" customHeight="1" x14ac:dyDescent="0.25">
      <c r="A1669" s="37" t="s">
        <v>30</v>
      </c>
      <c r="B1669" s="37" t="s">
        <v>31</v>
      </c>
      <c r="C1669" s="39">
        <v>6251</v>
      </c>
      <c r="D1669" s="39" t="s">
        <v>1169</v>
      </c>
      <c r="E1669" s="39" t="s">
        <v>700</v>
      </c>
      <c r="F1669" s="128" t="s">
        <v>489</v>
      </c>
      <c r="G1669" s="39" t="s">
        <v>35</v>
      </c>
      <c r="H1669" s="39" t="str">
        <f t="shared" si="299"/>
        <v>6105AK124-6251-CSTD-0032</v>
      </c>
      <c r="I1669" s="39" t="str">
        <f t="shared" si="295"/>
        <v>Q24050972-03-6251-C-STD-0032</v>
      </c>
      <c r="J1669" s="39"/>
      <c r="K1669" s="33" t="str">
        <f>VLOOKUP(C1669,'PPE WBS Codes'!$E$3:$F$79,2,0)</f>
        <v>Load Bank</v>
      </c>
      <c r="L1669" s="39" t="s">
        <v>1605</v>
      </c>
      <c r="M1669" s="39" t="s">
        <v>1353</v>
      </c>
      <c r="N1669" s="33" t="str">
        <f t="shared" si="296"/>
        <v>Load Bank - Cable Racks and Trays for Emergency Gen Load Bank - Underground Pipe Route and Cable Bedding Design</v>
      </c>
      <c r="O1669" s="134"/>
      <c r="P1669" s="134"/>
      <c r="Q1669" s="33" t="str">
        <f>IFERROR(VLOOKUP(PPE_PH1_CDDL[[#This Row],[RDMC Document Number]],[3]Docs!$B:$F,4,0),"No Placeholder Yet")</f>
        <v>RES - Reserved Placeholder</v>
      </c>
      <c r="R1669" s="33" t="str">
        <f>IFERROR(VLOOKUP(PPE_PH1_CDDL[[#This Row],[RDMC Document Number]],[3]Docs!$B:$F,5,0),"No Placeholder Yet")</f>
        <v>Pending</v>
      </c>
      <c r="S1669" s="137">
        <f t="shared" si="298"/>
        <v>0</v>
      </c>
      <c r="T1669" s="162" t="s">
        <v>1119</v>
      </c>
      <c r="U1669" s="39"/>
      <c r="V1669" s="178"/>
      <c r="W1669" s="39" t="s">
        <v>1599</v>
      </c>
      <c r="X1669" s="39" t="s">
        <v>1602</v>
      </c>
      <c r="Y1669" s="39"/>
      <c r="Z1669" s="39"/>
      <c r="AA1669" s="39"/>
      <c r="AB1669" s="152" t="s">
        <v>3165</v>
      </c>
    </row>
    <row r="1670" spans="1:28" ht="21.75" customHeight="1" x14ac:dyDescent="0.25">
      <c r="A1670" s="37" t="s">
        <v>30</v>
      </c>
      <c r="B1670" s="37" t="s">
        <v>31</v>
      </c>
      <c r="C1670" s="39">
        <v>6251</v>
      </c>
      <c r="D1670" s="39" t="s">
        <v>1169</v>
      </c>
      <c r="E1670" s="39" t="s">
        <v>700</v>
      </c>
      <c r="F1670" s="128" t="s">
        <v>492</v>
      </c>
      <c r="G1670" s="39" t="s">
        <v>35</v>
      </c>
      <c r="H1670" s="39" t="str">
        <f t="shared" si="299"/>
        <v>6105AK124-6251-CSTD-0033</v>
      </c>
      <c r="I1670" s="39" t="str">
        <f t="shared" si="295"/>
        <v>Q24050972-03-6251-C-STD-0033</v>
      </c>
      <c r="J1670" s="39"/>
      <c r="K1670" s="33" t="str">
        <f>VLOOKUP(C1670,'PPE WBS Codes'!$E$3:$F$79,2,0)</f>
        <v>Load Bank</v>
      </c>
      <c r="L1670" s="39" t="s">
        <v>1646</v>
      </c>
      <c r="M1670" s="39" t="s">
        <v>1352</v>
      </c>
      <c r="N1670" s="33" t="str">
        <f t="shared" si="296"/>
        <v>Load Bank - Cable Trench and Tunnels for Emergency Gen Load Bank - Civil Construction Requirements</v>
      </c>
      <c r="O1670" s="134"/>
      <c r="P1670" s="134"/>
      <c r="Q1670" s="33" t="str">
        <f>IFERROR(VLOOKUP(PPE_PH1_CDDL[[#This Row],[RDMC Document Number]],[3]Docs!$B:$F,4,0),"No Placeholder Yet")</f>
        <v>RES - Reserved Placeholder</v>
      </c>
      <c r="R1670" s="33" t="str">
        <f>IFERROR(VLOOKUP(PPE_PH1_CDDL[[#This Row],[RDMC Document Number]],[3]Docs!$B:$F,5,0),"No Placeholder Yet")</f>
        <v>Pending</v>
      </c>
      <c r="S1670" s="137">
        <f t="shared" si="298"/>
        <v>0</v>
      </c>
      <c r="T1670" s="162" t="s">
        <v>1119</v>
      </c>
      <c r="U1670" s="39"/>
      <c r="V1670" s="178"/>
      <c r="W1670" s="39" t="s">
        <v>1629</v>
      </c>
      <c r="X1670" s="39" t="s">
        <v>1602</v>
      </c>
      <c r="Y1670" s="39"/>
      <c r="Z1670" s="39"/>
      <c r="AA1670" s="39"/>
      <c r="AB1670" s="152" t="s">
        <v>3165</v>
      </c>
    </row>
    <row r="1671" spans="1:28" ht="21.75" customHeight="1" x14ac:dyDescent="0.25">
      <c r="A1671" s="37" t="s">
        <v>30</v>
      </c>
      <c r="B1671" s="37" t="s">
        <v>31</v>
      </c>
      <c r="C1671" s="39">
        <v>6251</v>
      </c>
      <c r="D1671" s="39" t="s">
        <v>1169</v>
      </c>
      <c r="E1671" s="39" t="s">
        <v>700</v>
      </c>
      <c r="F1671" s="128" t="s">
        <v>495</v>
      </c>
      <c r="G1671" s="39" t="s">
        <v>35</v>
      </c>
      <c r="H1671" s="39" t="str">
        <f t="shared" si="299"/>
        <v>6105AK124-6251-CSTD-0034</v>
      </c>
      <c r="I1671" s="39" t="str">
        <f t="shared" si="295"/>
        <v>Q24050972-03-6251-C-STD-0034</v>
      </c>
      <c r="J1671" s="39"/>
      <c r="K1671" s="33" t="str">
        <f>VLOOKUP(C1671,'PPE WBS Codes'!$E$3:$F$79,2,0)</f>
        <v>Load Bank</v>
      </c>
      <c r="L1671" s="39" t="s">
        <v>1646</v>
      </c>
      <c r="M1671" s="39" t="s">
        <v>1353</v>
      </c>
      <c r="N1671" s="33" t="str">
        <f t="shared" si="296"/>
        <v>Load Bank - Cable Trench and Tunnels for Emergency Gen Load Bank - Underground Pipe Route and Cable Bedding Design</v>
      </c>
      <c r="O1671" s="134"/>
      <c r="P1671" s="134"/>
      <c r="Q1671" s="33" t="str">
        <f>IFERROR(VLOOKUP(PPE_PH1_CDDL[[#This Row],[RDMC Document Number]],[3]Docs!$B:$F,4,0),"No Placeholder Yet")</f>
        <v>RES - Reserved Placeholder</v>
      </c>
      <c r="R1671" s="33" t="str">
        <f>IFERROR(VLOOKUP(PPE_PH1_CDDL[[#This Row],[RDMC Document Number]],[3]Docs!$B:$F,5,0),"No Placeholder Yet")</f>
        <v>Pending</v>
      </c>
      <c r="S1671" s="137">
        <f t="shared" si="298"/>
        <v>0</v>
      </c>
      <c r="T1671" s="162" t="s">
        <v>1119</v>
      </c>
      <c r="U1671" s="39"/>
      <c r="V1671" s="178"/>
      <c r="W1671" s="39" t="s">
        <v>1629</v>
      </c>
      <c r="X1671" s="39" t="s">
        <v>1602</v>
      </c>
      <c r="Y1671" s="39"/>
      <c r="Z1671" s="39"/>
      <c r="AA1671" s="39"/>
      <c r="AB1671" s="152" t="s">
        <v>3165</v>
      </c>
    </row>
    <row r="1672" spans="1:28" ht="21.75" customHeight="1" x14ac:dyDescent="0.25">
      <c r="A1672" s="37" t="s">
        <v>30</v>
      </c>
      <c r="B1672" s="37" t="s">
        <v>31</v>
      </c>
      <c r="C1672" s="39">
        <v>6251</v>
      </c>
      <c r="D1672" s="39" t="s">
        <v>1169</v>
      </c>
      <c r="E1672" s="39" t="s">
        <v>700</v>
      </c>
      <c r="F1672" s="128" t="s">
        <v>498</v>
      </c>
      <c r="G1672" s="39" t="s">
        <v>35</v>
      </c>
      <c r="H1672" s="39" t="str">
        <f t="shared" si="299"/>
        <v>6105AK124-6251-CSTD-0035</v>
      </c>
      <c r="I1672" s="39" t="str">
        <f t="shared" si="295"/>
        <v>Q24050972-03-6251-C-STD-0035</v>
      </c>
      <c r="J1672" s="39"/>
      <c r="K1672" s="33" t="str">
        <f>VLOOKUP(C1672,'PPE WBS Codes'!$E$3:$F$79,2,0)</f>
        <v>Load Bank</v>
      </c>
      <c r="L1672" s="39" t="s">
        <v>1647</v>
      </c>
      <c r="M1672" s="39" t="s">
        <v>1352</v>
      </c>
      <c r="N1672" s="33" t="str">
        <f t="shared" si="296"/>
        <v>Load Bank - Lightning Protection System for Emergency Gen Load Bank - Civil Construction Requirements</v>
      </c>
      <c r="O1672" s="134"/>
      <c r="P1672" s="134"/>
      <c r="Q1672" s="33" t="str">
        <f>IFERROR(VLOOKUP(PPE_PH1_CDDL[[#This Row],[RDMC Document Number]],[3]Docs!$B:$F,4,0),"No Placeholder Yet")</f>
        <v>RES - Reserved Placeholder</v>
      </c>
      <c r="R1672" s="33" t="str">
        <f>IFERROR(VLOOKUP(PPE_PH1_CDDL[[#This Row],[RDMC Document Number]],[3]Docs!$B:$F,5,0),"No Placeholder Yet")</f>
        <v>Pending</v>
      </c>
      <c r="S1672" s="137">
        <f t="shared" si="298"/>
        <v>0</v>
      </c>
      <c r="T1672" s="162" t="s">
        <v>1119</v>
      </c>
      <c r="U1672" s="39"/>
      <c r="V1672" s="178"/>
      <c r="W1672" s="39" t="s">
        <v>1631</v>
      </c>
      <c r="X1672" s="39" t="s">
        <v>1602</v>
      </c>
      <c r="Y1672" s="39"/>
      <c r="Z1672" s="39"/>
      <c r="AA1672" s="39"/>
      <c r="AB1672" s="152" t="s">
        <v>3165</v>
      </c>
    </row>
    <row r="1673" spans="1:28" ht="21.75" customHeight="1" x14ac:dyDescent="0.25">
      <c r="A1673" s="37" t="s">
        <v>30</v>
      </c>
      <c r="B1673" s="37" t="s">
        <v>31</v>
      </c>
      <c r="C1673" s="39">
        <v>6251</v>
      </c>
      <c r="D1673" s="39" t="s">
        <v>1169</v>
      </c>
      <c r="E1673" s="39" t="s">
        <v>700</v>
      </c>
      <c r="F1673" s="174" t="s">
        <v>501</v>
      </c>
      <c r="G1673" s="162" t="s">
        <v>35</v>
      </c>
      <c r="H1673" s="39" t="str">
        <f t="shared" si="299"/>
        <v>6105AK124-6251-CSTD-0036</v>
      </c>
      <c r="I1673" s="39" t="str">
        <f t="shared" si="295"/>
        <v>Q24050972-03-6251-C-STD-0036</v>
      </c>
      <c r="J1673" s="162"/>
      <c r="K1673" s="33" t="str">
        <f>VLOOKUP(C1673,'PPE WBS Codes'!$E$3:$F$79,2,0)</f>
        <v>Load Bank</v>
      </c>
      <c r="L1673" s="162" t="s">
        <v>1647</v>
      </c>
      <c r="M1673" s="162" t="s">
        <v>1353</v>
      </c>
      <c r="N1673" s="33" t="str">
        <f t="shared" si="296"/>
        <v>Load Bank - Lightning Protection System for Emergency Gen Load Bank - Underground Pipe Route and Cable Bedding Design</v>
      </c>
      <c r="O1673" s="175"/>
      <c r="P1673" s="175"/>
      <c r="Q1673" s="33" t="str">
        <f>IFERROR(VLOOKUP(PPE_PH1_CDDL[[#This Row],[RDMC Document Number]],[3]Docs!$B:$F,4,0),"No Placeholder Yet")</f>
        <v>RES - Reserved Placeholder</v>
      </c>
      <c r="R1673" s="33" t="str">
        <f>IFERROR(VLOOKUP(PPE_PH1_CDDL[[#This Row],[RDMC Document Number]],[3]Docs!$B:$F,5,0),"No Placeholder Yet")</f>
        <v>Pending</v>
      </c>
      <c r="S1673" s="137">
        <f t="shared" si="298"/>
        <v>0</v>
      </c>
      <c r="T1673" s="162" t="s">
        <v>1119</v>
      </c>
      <c r="U1673" s="162"/>
      <c r="V1673" s="178"/>
      <c r="W1673" s="162" t="s">
        <v>1631</v>
      </c>
      <c r="X1673" s="39" t="s">
        <v>1602</v>
      </c>
      <c r="Y1673" s="162"/>
      <c r="Z1673" s="162"/>
      <c r="AA1673" s="39"/>
      <c r="AB1673" s="152" t="s">
        <v>3165</v>
      </c>
    </row>
    <row r="1674" spans="1:28" ht="21.75" customHeight="1" x14ac:dyDescent="0.25">
      <c r="A1674" s="37" t="s">
        <v>30</v>
      </c>
      <c r="B1674" s="37" t="s">
        <v>31</v>
      </c>
      <c r="C1674" s="39">
        <v>6251</v>
      </c>
      <c r="D1674" s="39" t="s">
        <v>52</v>
      </c>
      <c r="E1674" s="39" t="s">
        <v>1266</v>
      </c>
      <c r="F1674" s="128" t="s">
        <v>34</v>
      </c>
      <c r="G1674" s="39" t="s">
        <v>35</v>
      </c>
      <c r="H1674" s="39" t="str">
        <f t="shared" si="299"/>
        <v>6105AK124-6251-ECAL-0001</v>
      </c>
      <c r="I1674" s="39" t="str">
        <f t="shared" si="295"/>
        <v>Q24050972-03-6251-E-CAL-0001</v>
      </c>
      <c r="J1674" s="39"/>
      <c r="K1674" s="33" t="str">
        <f>VLOOKUP(C1674,'PPE WBS Codes'!$E$3:$F$79,2,0)</f>
        <v>Load Bank</v>
      </c>
      <c r="L1674" s="39" t="s">
        <v>1665</v>
      </c>
      <c r="M1674" s="39" t="s">
        <v>1361</v>
      </c>
      <c r="N1674" s="33" t="str">
        <f t="shared" si="296"/>
        <v>Load Bank - 36 MVA Power Station Mobile Load Bank Control Interface - Cable and Conductor Sizing (incl Volt Drop Calcs)</v>
      </c>
      <c r="O1674" s="134"/>
      <c r="P1674" s="134"/>
      <c r="Q1674" s="33" t="str">
        <f>IFERROR(VLOOKUP(PPE_PH1_CDDL[[#This Row],[RDMC Document Number]],[3]Docs!$B:$F,4,0),"No Placeholder Yet")</f>
        <v>RES - Reserved Placeholder</v>
      </c>
      <c r="R1674" s="33" t="str">
        <f>IFERROR(VLOOKUP(PPE_PH1_CDDL[[#This Row],[RDMC Document Number]],[3]Docs!$B:$F,5,0),"No Placeholder Yet")</f>
        <v>Pending</v>
      </c>
      <c r="S1674" s="137">
        <f t="shared" si="298"/>
        <v>0</v>
      </c>
      <c r="T1674" s="39" t="s">
        <v>1119</v>
      </c>
      <c r="U1674" s="39"/>
      <c r="V1674" s="178"/>
      <c r="W1674" s="39" t="s">
        <v>1588</v>
      </c>
      <c r="X1674" s="39" t="s">
        <v>1666</v>
      </c>
      <c r="Y1674" s="39"/>
      <c r="Z1674" s="39"/>
      <c r="AA1674" s="39"/>
      <c r="AB1674" s="152" t="s">
        <v>3165</v>
      </c>
    </row>
    <row r="1675" spans="1:28" ht="21.75" customHeight="1" x14ac:dyDescent="0.25">
      <c r="A1675" s="37" t="s">
        <v>30</v>
      </c>
      <c r="B1675" s="37" t="s">
        <v>31</v>
      </c>
      <c r="C1675" s="39">
        <v>6251</v>
      </c>
      <c r="D1675" s="39" t="s">
        <v>52</v>
      </c>
      <c r="E1675" s="39" t="s">
        <v>1266</v>
      </c>
      <c r="F1675" s="128" t="s">
        <v>46</v>
      </c>
      <c r="G1675" s="39" t="s">
        <v>35</v>
      </c>
      <c r="H1675" s="39" t="str">
        <f t="shared" si="299"/>
        <v>6105AK124-6251-ECAL-0002</v>
      </c>
      <c r="I1675" s="39" t="str">
        <f t="shared" si="295"/>
        <v>Q24050972-03-6251-E-CAL-0002</v>
      </c>
      <c r="J1675" s="39"/>
      <c r="K1675" s="33" t="str">
        <f>VLOOKUP(C1675,'PPE WBS Codes'!$E$3:$F$79,2,0)</f>
        <v>Load Bank</v>
      </c>
      <c r="L1675" s="39" t="s">
        <v>1606</v>
      </c>
      <c r="M1675" s="39" t="s">
        <v>1361</v>
      </c>
      <c r="N1675" s="33" t="str">
        <f t="shared" si="296"/>
        <v>Load Bank - 36 MVA Power Station Mobile Load Bank Connection Cables - Cable and Conductor Sizing (incl Volt Drop Calcs)</v>
      </c>
      <c r="O1675" s="134"/>
      <c r="P1675" s="134"/>
      <c r="Q1675" s="33" t="str">
        <f>IFERROR(VLOOKUP(PPE_PH1_CDDL[[#This Row],[RDMC Document Number]],[3]Docs!$B:$F,4,0),"No Placeholder Yet")</f>
        <v>RES - Reserved Placeholder</v>
      </c>
      <c r="R1675" s="33" t="str">
        <f>IFERROR(VLOOKUP(PPE_PH1_CDDL[[#This Row],[RDMC Document Number]],[3]Docs!$B:$F,5,0),"No Placeholder Yet")</f>
        <v>Pending</v>
      </c>
      <c r="S1675" s="137">
        <f t="shared" si="298"/>
        <v>0</v>
      </c>
      <c r="T1675" s="39" t="s">
        <v>1119</v>
      </c>
      <c r="U1675" s="39"/>
      <c r="V1675" s="178"/>
      <c r="W1675" s="39" t="s">
        <v>1588</v>
      </c>
      <c r="X1675" s="39" t="s">
        <v>1607</v>
      </c>
      <c r="Y1675" s="39"/>
      <c r="Z1675" s="39"/>
      <c r="AA1675" s="39"/>
      <c r="AB1675" s="152" t="s">
        <v>3165</v>
      </c>
    </row>
    <row r="1676" spans="1:28" ht="21.75" customHeight="1" x14ac:dyDescent="0.25">
      <c r="A1676" s="37" t="s">
        <v>30</v>
      </c>
      <c r="B1676" s="37" t="s">
        <v>31</v>
      </c>
      <c r="C1676" s="39">
        <v>6251</v>
      </c>
      <c r="D1676" s="39" t="s">
        <v>52</v>
      </c>
      <c r="E1676" s="39" t="s">
        <v>1266</v>
      </c>
      <c r="F1676" s="128" t="s">
        <v>48</v>
      </c>
      <c r="G1676" s="39" t="s">
        <v>35</v>
      </c>
      <c r="H1676" s="39" t="str">
        <f t="shared" si="299"/>
        <v>6105AK124-6251-ECAL-0003</v>
      </c>
      <c r="I1676" s="39" t="str">
        <f t="shared" si="295"/>
        <v>Q24050972-03-6251-E-CAL-0003</v>
      </c>
      <c r="J1676" s="39"/>
      <c r="K1676" s="33" t="str">
        <f>VLOOKUP(C1676,'PPE WBS Codes'!$E$3:$F$79,2,0)</f>
        <v>Load Bank</v>
      </c>
      <c r="L1676" s="39" t="s">
        <v>1610</v>
      </c>
      <c r="M1676" s="39" t="s">
        <v>1361</v>
      </c>
      <c r="N1676" s="33" t="str">
        <f t="shared" si="296"/>
        <v>Load Bank - 36 MVA Power Station Mobile Load Bank Earthing System - Cable and Conductor Sizing (incl Volt Drop Calcs)</v>
      </c>
      <c r="O1676" s="134"/>
      <c r="P1676" s="134"/>
      <c r="Q1676" s="33" t="str">
        <f>IFERROR(VLOOKUP(PPE_PH1_CDDL[[#This Row],[RDMC Document Number]],[3]Docs!$B:$F,4,0),"No Placeholder Yet")</f>
        <v>RES - Reserved Placeholder</v>
      </c>
      <c r="R1676" s="33" t="str">
        <f>IFERROR(VLOOKUP(PPE_PH1_CDDL[[#This Row],[RDMC Document Number]],[3]Docs!$B:$F,5,0),"No Placeholder Yet")</f>
        <v>Pending</v>
      </c>
      <c r="S1676" s="137">
        <f t="shared" si="298"/>
        <v>0</v>
      </c>
      <c r="T1676" s="39" t="s">
        <v>1119</v>
      </c>
      <c r="U1676" s="39"/>
      <c r="V1676" s="178"/>
      <c r="W1676" s="39" t="s">
        <v>1588</v>
      </c>
      <c r="X1676" s="39" t="s">
        <v>1611</v>
      </c>
      <c r="Y1676" s="39"/>
      <c r="Z1676" s="39"/>
      <c r="AA1676" s="39"/>
      <c r="AB1676" s="152" t="s">
        <v>3165</v>
      </c>
    </row>
    <row r="1677" spans="1:28" ht="21.75" customHeight="1" x14ac:dyDescent="0.25">
      <c r="A1677" s="37" t="s">
        <v>30</v>
      </c>
      <c r="B1677" s="37" t="s">
        <v>31</v>
      </c>
      <c r="C1677" s="39">
        <v>6251</v>
      </c>
      <c r="D1677" s="39" t="s">
        <v>52</v>
      </c>
      <c r="E1677" s="39" t="s">
        <v>1266</v>
      </c>
      <c r="F1677" s="128" t="s">
        <v>50</v>
      </c>
      <c r="G1677" s="39" t="s">
        <v>35</v>
      </c>
      <c r="H1677" s="39" t="str">
        <f t="shared" si="299"/>
        <v>6105AK124-6251-ECAL-0004</v>
      </c>
      <c r="I1677" s="39" t="str">
        <f t="shared" si="295"/>
        <v>Q24050972-03-6251-E-CAL-0004</v>
      </c>
      <c r="J1677" s="39"/>
      <c r="K1677" s="33" t="str">
        <f>VLOOKUP(C1677,'PPE WBS Codes'!$E$3:$F$79,2,0)</f>
        <v>Load Bank</v>
      </c>
      <c r="L1677" s="39" t="s">
        <v>1610</v>
      </c>
      <c r="M1677" s="39" t="s">
        <v>1363</v>
      </c>
      <c r="N1677" s="33" t="str">
        <f t="shared" si="296"/>
        <v>Load Bank - 36 MVA Power Station Mobile Load Bank Earthing System - Impedance and Burn-off Calculations</v>
      </c>
      <c r="O1677" s="134"/>
      <c r="P1677" s="134"/>
      <c r="Q1677" s="33" t="str">
        <f>IFERROR(VLOOKUP(PPE_PH1_CDDL[[#This Row],[RDMC Document Number]],[3]Docs!$B:$F,4,0),"No Placeholder Yet")</f>
        <v>RES - Reserved Placeholder</v>
      </c>
      <c r="R1677" s="33" t="str">
        <f>IFERROR(VLOOKUP(PPE_PH1_CDDL[[#This Row],[RDMC Document Number]],[3]Docs!$B:$F,5,0),"No Placeholder Yet")</f>
        <v>Pending</v>
      </c>
      <c r="S1677" s="137">
        <f t="shared" si="298"/>
        <v>0</v>
      </c>
      <c r="T1677" s="39" t="s">
        <v>1119</v>
      </c>
      <c r="U1677" s="39"/>
      <c r="V1677" s="178"/>
      <c r="W1677" s="39" t="s">
        <v>1588</v>
      </c>
      <c r="X1677" s="39" t="s">
        <v>1611</v>
      </c>
      <c r="Y1677" s="39"/>
      <c r="Z1677" s="39"/>
      <c r="AA1677" s="39"/>
      <c r="AB1677" s="152" t="s">
        <v>3165</v>
      </c>
    </row>
    <row r="1678" spans="1:28" ht="21.75" customHeight="1" x14ac:dyDescent="0.25">
      <c r="A1678" s="37" t="s">
        <v>30</v>
      </c>
      <c r="B1678" s="37" t="s">
        <v>31</v>
      </c>
      <c r="C1678" s="39">
        <v>6251</v>
      </c>
      <c r="D1678" s="39" t="s">
        <v>52</v>
      </c>
      <c r="E1678" s="39" t="s">
        <v>1266</v>
      </c>
      <c r="F1678" s="128" t="s">
        <v>101</v>
      </c>
      <c r="G1678" s="39" t="s">
        <v>35</v>
      </c>
      <c r="H1678" s="39" t="str">
        <f t="shared" si="299"/>
        <v>6105AK124-6251-ECAL-0005</v>
      </c>
      <c r="I1678" s="39" t="str">
        <f t="shared" si="295"/>
        <v>Q24050972-03-6251-E-CAL-0005</v>
      </c>
      <c r="J1678" s="39"/>
      <c r="K1678" s="33" t="str">
        <f>VLOOKUP(C1678,'PPE WBS Codes'!$E$3:$F$79,2,0)</f>
        <v>Load Bank</v>
      </c>
      <c r="L1678" s="39" t="s">
        <v>1616</v>
      </c>
      <c r="M1678" s="39" t="s">
        <v>1360</v>
      </c>
      <c r="N1678" s="33" t="str">
        <f t="shared" si="296"/>
        <v>Load Bank - Terrace Roads and Access-ways for Wartsila Load Bank - Conductor Sag and Tension Plan</v>
      </c>
      <c r="O1678" s="134"/>
      <c r="P1678" s="134"/>
      <c r="Q1678" s="33" t="str">
        <f>IFERROR(VLOOKUP(PPE_PH1_CDDL[[#This Row],[RDMC Document Number]],[3]Docs!$B:$F,4,0),"No Placeholder Yet")</f>
        <v>RES - Reserved Placeholder</v>
      </c>
      <c r="R1678" s="33" t="str">
        <f>IFERROR(VLOOKUP(PPE_PH1_CDDL[[#This Row],[RDMC Document Number]],[3]Docs!$B:$F,5,0),"No Placeholder Yet")</f>
        <v>Pending</v>
      </c>
      <c r="S1678" s="137">
        <f t="shared" si="298"/>
        <v>0</v>
      </c>
      <c r="T1678" s="39" t="s">
        <v>1119</v>
      </c>
      <c r="U1678" s="39"/>
      <c r="V1678" s="178"/>
      <c r="W1678" s="39" t="s">
        <v>1617</v>
      </c>
      <c r="X1678" s="39" t="s">
        <v>1594</v>
      </c>
      <c r="Y1678" s="39"/>
      <c r="Z1678" s="39"/>
      <c r="AA1678" s="39"/>
      <c r="AB1678" s="152" t="s">
        <v>3165</v>
      </c>
    </row>
    <row r="1679" spans="1:28" ht="21.75" customHeight="1" x14ac:dyDescent="0.25">
      <c r="A1679" s="37" t="s">
        <v>30</v>
      </c>
      <c r="B1679" s="37" t="s">
        <v>31</v>
      </c>
      <c r="C1679" s="39">
        <v>6251</v>
      </c>
      <c r="D1679" s="39" t="s">
        <v>52</v>
      </c>
      <c r="E1679" s="39" t="s">
        <v>1266</v>
      </c>
      <c r="F1679" s="128" t="s">
        <v>161</v>
      </c>
      <c r="G1679" s="39" t="s">
        <v>35</v>
      </c>
      <c r="H1679" s="39" t="str">
        <f t="shared" si="299"/>
        <v>6105AK124-6251-ECAL-0006</v>
      </c>
      <c r="I1679" s="39" t="str">
        <f t="shared" si="295"/>
        <v>Q24050972-03-6251-E-CAL-0006</v>
      </c>
      <c r="J1679" s="39"/>
      <c r="K1679" s="33" t="str">
        <f>VLOOKUP(C1679,'PPE WBS Codes'!$E$3:$F$79,2,0)</f>
        <v>Load Bank</v>
      </c>
      <c r="L1679" s="39" t="s">
        <v>1596</v>
      </c>
      <c r="M1679" s="39" t="s">
        <v>1361</v>
      </c>
      <c r="N1679" s="33" t="str">
        <f t="shared" si="296"/>
        <v>Load Bank - Small Power and Lighting for Wartsila Load Bank - Cable and Conductor Sizing (incl Volt Drop Calcs)</v>
      </c>
      <c r="O1679" s="134"/>
      <c r="P1679" s="134"/>
      <c r="Q1679" s="33" t="str">
        <f>IFERROR(VLOOKUP(PPE_PH1_CDDL[[#This Row],[RDMC Document Number]],[3]Docs!$B:$F,4,0),"No Placeholder Yet")</f>
        <v>RES - Reserved Placeholder</v>
      </c>
      <c r="R1679" s="33" t="str">
        <f>IFERROR(VLOOKUP(PPE_PH1_CDDL[[#This Row],[RDMC Document Number]],[3]Docs!$B:$F,5,0),"No Placeholder Yet")</f>
        <v>Pending</v>
      </c>
      <c r="S1679" s="137">
        <f t="shared" si="298"/>
        <v>0</v>
      </c>
      <c r="T1679" s="39" t="s">
        <v>1119</v>
      </c>
      <c r="U1679" s="39"/>
      <c r="V1679" s="178"/>
      <c r="W1679" s="39" t="s">
        <v>1597</v>
      </c>
      <c r="X1679" s="39" t="s">
        <v>1594</v>
      </c>
      <c r="Y1679" s="39"/>
      <c r="Z1679" s="39"/>
      <c r="AA1679" s="39"/>
      <c r="AB1679" s="152" t="s">
        <v>3165</v>
      </c>
    </row>
    <row r="1680" spans="1:28" ht="21.75" customHeight="1" x14ac:dyDescent="0.25">
      <c r="A1680" s="37" t="s">
        <v>30</v>
      </c>
      <c r="B1680" s="37" t="s">
        <v>31</v>
      </c>
      <c r="C1680" s="39">
        <v>6251</v>
      </c>
      <c r="D1680" s="39" t="s">
        <v>52</v>
      </c>
      <c r="E1680" s="39" t="s">
        <v>1266</v>
      </c>
      <c r="F1680" s="128" t="s">
        <v>170</v>
      </c>
      <c r="G1680" s="39" t="s">
        <v>35</v>
      </c>
      <c r="H1680" s="39" t="str">
        <f t="shared" si="299"/>
        <v>6105AK124-6251-ECAL-0007</v>
      </c>
      <c r="I1680" s="39" t="str">
        <f t="shared" si="295"/>
        <v>Q24050972-03-6251-E-CAL-0007</v>
      </c>
      <c r="J1680" s="39"/>
      <c r="K1680" s="33" t="str">
        <f>VLOOKUP(C1680,'PPE WBS Codes'!$E$3:$F$79,2,0)</f>
        <v>Load Bank</v>
      </c>
      <c r="L1680" s="39" t="s">
        <v>1596</v>
      </c>
      <c r="M1680" s="39" t="s">
        <v>1360</v>
      </c>
      <c r="N1680" s="33" t="str">
        <f t="shared" si="296"/>
        <v>Load Bank - Small Power and Lighting for Wartsila Load Bank - Conductor Sag and Tension Plan</v>
      </c>
      <c r="O1680" s="134"/>
      <c r="P1680" s="134"/>
      <c r="Q1680" s="33" t="str">
        <f>IFERROR(VLOOKUP(PPE_PH1_CDDL[[#This Row],[RDMC Document Number]],[3]Docs!$B:$F,4,0),"No Placeholder Yet")</f>
        <v>RES - Reserved Placeholder</v>
      </c>
      <c r="R1680" s="33" t="str">
        <f>IFERROR(VLOOKUP(PPE_PH1_CDDL[[#This Row],[RDMC Document Number]],[3]Docs!$B:$F,5,0),"No Placeholder Yet")</f>
        <v>Pending</v>
      </c>
      <c r="S1680" s="137">
        <f t="shared" si="298"/>
        <v>0</v>
      </c>
      <c r="T1680" s="39" t="s">
        <v>1119</v>
      </c>
      <c r="U1680" s="39"/>
      <c r="V1680" s="178"/>
      <c r="W1680" s="39" t="s">
        <v>1597</v>
      </c>
      <c r="X1680" s="39" t="s">
        <v>1594</v>
      </c>
      <c r="Y1680" s="39"/>
      <c r="Z1680" s="39"/>
      <c r="AA1680" s="39"/>
      <c r="AB1680" s="152" t="s">
        <v>3165</v>
      </c>
    </row>
    <row r="1681" spans="1:28" ht="21.75" customHeight="1" x14ac:dyDescent="0.25">
      <c r="A1681" s="37" t="s">
        <v>30</v>
      </c>
      <c r="B1681" s="37" t="s">
        <v>31</v>
      </c>
      <c r="C1681" s="39">
        <v>6251</v>
      </c>
      <c r="D1681" s="39" t="s">
        <v>52</v>
      </c>
      <c r="E1681" s="39" t="s">
        <v>1266</v>
      </c>
      <c r="F1681" s="128" t="s">
        <v>108</v>
      </c>
      <c r="G1681" s="39" t="s">
        <v>35</v>
      </c>
      <c r="H1681" s="39" t="str">
        <f t="shared" si="299"/>
        <v>6105AK124-6251-ECAL-0008</v>
      </c>
      <c r="I1681" s="39" t="str">
        <f t="shared" si="295"/>
        <v>Q24050972-03-6251-E-CAL-0008</v>
      </c>
      <c r="J1681" s="39"/>
      <c r="K1681" s="33" t="str">
        <f>VLOOKUP(C1681,'PPE WBS Codes'!$E$3:$F$79,2,0)</f>
        <v>Load Bank</v>
      </c>
      <c r="L1681" s="39" t="s">
        <v>1624</v>
      </c>
      <c r="M1681" s="39" t="s">
        <v>1361</v>
      </c>
      <c r="N1681" s="33" t="str">
        <f t="shared" si="296"/>
        <v>Load Bank - MV Cabling and Termination for Wartsila Load Bank - Cable and Conductor Sizing (incl Volt Drop Calcs)</v>
      </c>
      <c r="O1681" s="134"/>
      <c r="P1681" s="134"/>
      <c r="Q1681" s="33" t="str">
        <f>IFERROR(VLOOKUP(PPE_PH1_CDDL[[#This Row],[RDMC Document Number]],[3]Docs!$B:$F,4,0),"No Placeholder Yet")</f>
        <v>RES - Reserved Placeholder</v>
      </c>
      <c r="R1681" s="33" t="str">
        <f>IFERROR(VLOOKUP(PPE_PH1_CDDL[[#This Row],[RDMC Document Number]],[3]Docs!$B:$F,5,0),"No Placeholder Yet")</f>
        <v>Pending</v>
      </c>
      <c r="S1681" s="137">
        <f t="shared" si="298"/>
        <v>0</v>
      </c>
      <c r="T1681" s="39" t="s">
        <v>1119</v>
      </c>
      <c r="U1681" s="39"/>
      <c r="V1681" s="178"/>
      <c r="W1681" s="39" t="s">
        <v>1625</v>
      </c>
      <c r="X1681" s="39" t="s">
        <v>1594</v>
      </c>
      <c r="Y1681" s="39"/>
      <c r="Z1681" s="39"/>
      <c r="AA1681" s="39"/>
      <c r="AB1681" s="152" t="s">
        <v>3165</v>
      </c>
    </row>
    <row r="1682" spans="1:28" ht="21.75" customHeight="1" x14ac:dyDescent="0.25">
      <c r="A1682" s="37" t="s">
        <v>30</v>
      </c>
      <c r="B1682" s="37" t="s">
        <v>31</v>
      </c>
      <c r="C1682" s="39">
        <v>6251</v>
      </c>
      <c r="D1682" s="39" t="s">
        <v>52</v>
      </c>
      <c r="E1682" s="39" t="s">
        <v>1266</v>
      </c>
      <c r="F1682" s="128" t="s">
        <v>173</v>
      </c>
      <c r="G1682" s="39" t="s">
        <v>35</v>
      </c>
      <c r="H1682" s="39" t="str">
        <f t="shared" si="299"/>
        <v>6105AK124-6251-ECAL-0009</v>
      </c>
      <c r="I1682" s="39" t="str">
        <f t="shared" si="295"/>
        <v>Q24050972-03-6251-E-CAL-0009</v>
      </c>
      <c r="J1682" s="39"/>
      <c r="K1682" s="33" t="str">
        <f>VLOOKUP(C1682,'PPE WBS Codes'!$E$3:$F$79,2,0)</f>
        <v>Load Bank</v>
      </c>
      <c r="L1682" s="39" t="s">
        <v>1624</v>
      </c>
      <c r="M1682" s="39" t="s">
        <v>1363</v>
      </c>
      <c r="N1682" s="33" t="str">
        <f t="shared" si="296"/>
        <v>Load Bank - MV Cabling and Termination for Wartsila Load Bank - Impedance and Burn-off Calculations</v>
      </c>
      <c r="O1682" s="134"/>
      <c r="P1682" s="134"/>
      <c r="Q1682" s="33" t="str">
        <f>IFERROR(VLOOKUP(PPE_PH1_CDDL[[#This Row],[RDMC Document Number]],[3]Docs!$B:$F,4,0),"No Placeholder Yet")</f>
        <v>RES - Reserved Placeholder</v>
      </c>
      <c r="R1682" s="33" t="str">
        <f>IFERROR(VLOOKUP(PPE_PH1_CDDL[[#This Row],[RDMC Document Number]],[3]Docs!$B:$F,5,0),"No Placeholder Yet")</f>
        <v>Pending</v>
      </c>
      <c r="S1682" s="137">
        <f t="shared" si="298"/>
        <v>0</v>
      </c>
      <c r="T1682" s="39" t="s">
        <v>1119</v>
      </c>
      <c r="U1682" s="39"/>
      <c r="V1682" s="178"/>
      <c r="W1682" s="39" t="s">
        <v>1625</v>
      </c>
      <c r="X1682" s="39" t="s">
        <v>1594</v>
      </c>
      <c r="Y1682" s="39"/>
      <c r="Z1682" s="39"/>
      <c r="AA1682" s="39"/>
      <c r="AB1682" s="152" t="s">
        <v>3165</v>
      </c>
    </row>
    <row r="1683" spans="1:28" ht="21.75" customHeight="1" x14ac:dyDescent="0.25">
      <c r="A1683" s="37" t="s">
        <v>30</v>
      </c>
      <c r="B1683" s="37" t="s">
        <v>31</v>
      </c>
      <c r="C1683" s="39">
        <v>6251</v>
      </c>
      <c r="D1683" s="39" t="s">
        <v>52</v>
      </c>
      <c r="E1683" s="39" t="s">
        <v>1266</v>
      </c>
      <c r="F1683" s="128" t="s">
        <v>184</v>
      </c>
      <c r="G1683" s="39" t="s">
        <v>35</v>
      </c>
      <c r="H1683" s="39" t="str">
        <f t="shared" si="299"/>
        <v>6105AK124-6251-ECAL-0010</v>
      </c>
      <c r="I1683" s="39" t="str">
        <f t="shared" si="295"/>
        <v>Q24050972-03-6251-E-CAL-0010</v>
      </c>
      <c r="J1683" s="39"/>
      <c r="K1683" s="33" t="str">
        <f>VLOOKUP(C1683,'PPE WBS Codes'!$E$3:$F$79,2,0)</f>
        <v>Load Bank</v>
      </c>
      <c r="L1683" s="39" t="s">
        <v>1626</v>
      </c>
      <c r="M1683" s="39" t="s">
        <v>1361</v>
      </c>
      <c r="N1683" s="33" t="str">
        <f t="shared" si="296"/>
        <v>Load Bank - LV, Control and Signal Cables for Wartsila Load Bank - Cable and Conductor Sizing (incl Volt Drop Calcs)</v>
      </c>
      <c r="O1683" s="134"/>
      <c r="P1683" s="134"/>
      <c r="Q1683" s="33" t="str">
        <f>IFERROR(VLOOKUP(PPE_PH1_CDDL[[#This Row],[RDMC Document Number]],[3]Docs!$B:$F,4,0),"No Placeholder Yet")</f>
        <v>RES - Reserved Placeholder</v>
      </c>
      <c r="R1683" s="33" t="str">
        <f>IFERROR(VLOOKUP(PPE_PH1_CDDL[[#This Row],[RDMC Document Number]],[3]Docs!$B:$F,5,0),"No Placeholder Yet")</f>
        <v>Pending</v>
      </c>
      <c r="S1683" s="137">
        <f t="shared" si="298"/>
        <v>0</v>
      </c>
      <c r="T1683" s="39" t="s">
        <v>1119</v>
      </c>
      <c r="U1683" s="39"/>
      <c r="V1683" s="178"/>
      <c r="W1683" s="39" t="s">
        <v>1627</v>
      </c>
      <c r="X1683" s="39" t="s">
        <v>1594</v>
      </c>
      <c r="Y1683" s="39"/>
      <c r="Z1683" s="39"/>
      <c r="AA1683" s="39"/>
      <c r="AB1683" s="152" t="s">
        <v>3165</v>
      </c>
    </row>
    <row r="1684" spans="1:28" ht="21.75" customHeight="1" x14ac:dyDescent="0.25">
      <c r="A1684" s="37" t="s">
        <v>30</v>
      </c>
      <c r="B1684" s="37" t="s">
        <v>31</v>
      </c>
      <c r="C1684" s="39">
        <v>6251</v>
      </c>
      <c r="D1684" s="39" t="s">
        <v>52</v>
      </c>
      <c r="E1684" s="39" t="s">
        <v>1266</v>
      </c>
      <c r="F1684" s="128" t="s">
        <v>187</v>
      </c>
      <c r="G1684" s="39" t="s">
        <v>35</v>
      </c>
      <c r="H1684" s="39" t="str">
        <f t="shared" si="299"/>
        <v>6105AK124-6251-ECAL-0011</v>
      </c>
      <c r="I1684" s="39" t="str">
        <f t="shared" si="295"/>
        <v>Q24050972-03-6251-E-CAL-0011</v>
      </c>
      <c r="J1684" s="39"/>
      <c r="K1684" s="33" t="str">
        <f>VLOOKUP(C1684,'PPE WBS Codes'!$E$3:$F$79,2,0)</f>
        <v>Load Bank</v>
      </c>
      <c r="L1684" s="39" t="s">
        <v>1626</v>
      </c>
      <c r="M1684" s="39" t="s">
        <v>1363</v>
      </c>
      <c r="N1684" s="33" t="str">
        <f t="shared" si="296"/>
        <v>Load Bank - LV, Control and Signal Cables for Wartsila Load Bank - Impedance and Burn-off Calculations</v>
      </c>
      <c r="O1684" s="134"/>
      <c r="P1684" s="134"/>
      <c r="Q1684" s="33" t="str">
        <f>IFERROR(VLOOKUP(PPE_PH1_CDDL[[#This Row],[RDMC Document Number]],[3]Docs!$B:$F,4,0),"No Placeholder Yet")</f>
        <v>RES - Reserved Placeholder</v>
      </c>
      <c r="R1684" s="33" t="str">
        <f>IFERROR(VLOOKUP(PPE_PH1_CDDL[[#This Row],[RDMC Document Number]],[3]Docs!$B:$F,5,0),"No Placeholder Yet")</f>
        <v>Pending</v>
      </c>
      <c r="S1684" s="137">
        <f t="shared" si="298"/>
        <v>0</v>
      </c>
      <c r="T1684" s="39" t="s">
        <v>1119</v>
      </c>
      <c r="U1684" s="39"/>
      <c r="V1684" s="178"/>
      <c r="W1684" s="39" t="s">
        <v>1627</v>
      </c>
      <c r="X1684" s="39" t="s">
        <v>1594</v>
      </c>
      <c r="Y1684" s="39"/>
      <c r="Z1684" s="39"/>
      <c r="AA1684" s="39"/>
      <c r="AB1684" s="152" t="s">
        <v>3165</v>
      </c>
    </row>
    <row r="1685" spans="1:28" ht="21.75" customHeight="1" x14ac:dyDescent="0.25">
      <c r="A1685" s="37" t="s">
        <v>30</v>
      </c>
      <c r="B1685" s="37" t="s">
        <v>31</v>
      </c>
      <c r="C1685" s="39">
        <v>6251</v>
      </c>
      <c r="D1685" s="39" t="s">
        <v>52</v>
      </c>
      <c r="E1685" s="39" t="s">
        <v>1266</v>
      </c>
      <c r="F1685" s="128" t="s">
        <v>213</v>
      </c>
      <c r="G1685" s="39" t="s">
        <v>35</v>
      </c>
      <c r="H1685" s="39" t="str">
        <f t="shared" si="299"/>
        <v>6105AK124-6251-ECAL-0012</v>
      </c>
      <c r="I1685" s="39" t="str">
        <f t="shared" si="295"/>
        <v>Q24050972-03-6251-E-CAL-0012</v>
      </c>
      <c r="J1685" s="39"/>
      <c r="K1685" s="33" t="str">
        <f>VLOOKUP(C1685,'PPE WBS Codes'!$E$3:$F$79,2,0)</f>
        <v>Load Bank</v>
      </c>
      <c r="L1685" s="39" t="s">
        <v>1630</v>
      </c>
      <c r="M1685" s="39" t="s">
        <v>1363</v>
      </c>
      <c r="N1685" s="33" t="str">
        <f t="shared" si="296"/>
        <v>Load Bank - Lightning Protection System forWartsila Load Bank - Impedance and Burn-off Calculations</v>
      </c>
      <c r="O1685" s="134"/>
      <c r="P1685" s="134"/>
      <c r="Q1685" s="33" t="str">
        <f>IFERROR(VLOOKUP(PPE_PH1_CDDL[[#This Row],[RDMC Document Number]],[3]Docs!$B:$F,4,0),"No Placeholder Yet")</f>
        <v>RES - Reserved Placeholder</v>
      </c>
      <c r="R1685" s="33" t="str">
        <f>IFERROR(VLOOKUP(PPE_PH1_CDDL[[#This Row],[RDMC Document Number]],[3]Docs!$B:$F,5,0),"No Placeholder Yet")</f>
        <v>Pending</v>
      </c>
      <c r="S1685" s="137">
        <f t="shared" si="298"/>
        <v>0</v>
      </c>
      <c r="T1685" s="39" t="s">
        <v>1119</v>
      </c>
      <c r="U1685" s="39"/>
      <c r="V1685" s="178"/>
      <c r="W1685" s="39" t="s">
        <v>1631</v>
      </c>
      <c r="X1685" s="39" t="s">
        <v>1594</v>
      </c>
      <c r="Y1685" s="39"/>
      <c r="Z1685" s="39"/>
      <c r="AA1685" s="39"/>
      <c r="AB1685" s="152" t="s">
        <v>3165</v>
      </c>
    </row>
    <row r="1686" spans="1:28" ht="21.75" customHeight="1" x14ac:dyDescent="0.25">
      <c r="A1686" s="37" t="s">
        <v>30</v>
      </c>
      <c r="B1686" s="37" t="s">
        <v>31</v>
      </c>
      <c r="C1686" s="39">
        <v>6251</v>
      </c>
      <c r="D1686" s="39" t="s">
        <v>52</v>
      </c>
      <c r="E1686" s="39" t="s">
        <v>1266</v>
      </c>
      <c r="F1686" s="174" t="s">
        <v>215</v>
      </c>
      <c r="G1686" s="162" t="s">
        <v>35</v>
      </c>
      <c r="H1686" s="39" t="str">
        <f t="shared" si="299"/>
        <v>6105AK124-6251-ECAL-0013</v>
      </c>
      <c r="I1686" s="39" t="str">
        <f t="shared" si="295"/>
        <v>Q24050972-03-6251-E-CAL-0013</v>
      </c>
      <c r="J1686" s="162"/>
      <c r="K1686" s="33" t="str">
        <f>VLOOKUP(C1686,'PPE WBS Codes'!$E$3:$F$79,2,0)</f>
        <v>Load Bank</v>
      </c>
      <c r="L1686" s="162" t="s">
        <v>1632</v>
      </c>
      <c r="M1686" s="162" t="s">
        <v>1361</v>
      </c>
      <c r="N1686" s="33" t="str">
        <f t="shared" si="296"/>
        <v>Load Bank - Earthing System for Wartsila Load Bank - Cable and Conductor Sizing (incl Volt Drop Calcs)</v>
      </c>
      <c r="O1686" s="175"/>
      <c r="P1686" s="175"/>
      <c r="Q1686" s="33" t="str">
        <f>IFERROR(VLOOKUP(PPE_PH1_CDDL[[#This Row],[RDMC Document Number]],[3]Docs!$B:$F,4,0),"No Placeholder Yet")</f>
        <v>RES - Reserved Placeholder</v>
      </c>
      <c r="R1686" s="33" t="str">
        <f>IFERROR(VLOOKUP(PPE_PH1_CDDL[[#This Row],[RDMC Document Number]],[3]Docs!$B:$F,5,0),"No Placeholder Yet")</f>
        <v>Pending</v>
      </c>
      <c r="S1686" s="137">
        <f t="shared" si="298"/>
        <v>0</v>
      </c>
      <c r="T1686" s="39" t="s">
        <v>1119</v>
      </c>
      <c r="U1686" s="162"/>
      <c r="V1686" s="178"/>
      <c r="W1686" s="162" t="s">
        <v>1649</v>
      </c>
      <c r="X1686" s="39" t="s">
        <v>1594</v>
      </c>
      <c r="Y1686" s="162"/>
      <c r="Z1686" s="162"/>
      <c r="AA1686" s="39"/>
      <c r="AB1686" s="152" t="s">
        <v>3165</v>
      </c>
    </row>
    <row r="1687" spans="1:28" ht="21.75" customHeight="1" x14ac:dyDescent="0.25">
      <c r="A1687" s="37" t="s">
        <v>30</v>
      </c>
      <c r="B1687" s="37" t="s">
        <v>31</v>
      </c>
      <c r="C1687" s="39">
        <v>6251</v>
      </c>
      <c r="D1687" s="39" t="s">
        <v>52</v>
      </c>
      <c r="E1687" s="39" t="s">
        <v>1266</v>
      </c>
      <c r="F1687" s="128" t="s">
        <v>217</v>
      </c>
      <c r="G1687" s="39" t="s">
        <v>35</v>
      </c>
      <c r="H1687" s="39" t="str">
        <f t="shared" si="299"/>
        <v>6105AK124-6251-ECAL-0014</v>
      </c>
      <c r="I1687" s="39" t="str">
        <f t="shared" si="295"/>
        <v>Q24050972-03-6251-E-CAL-0014</v>
      </c>
      <c r="J1687" s="39"/>
      <c r="K1687" s="33" t="str">
        <f>VLOOKUP(C1687,'PPE WBS Codes'!$E$3:$F$79,2,0)</f>
        <v>Load Bank</v>
      </c>
      <c r="L1687" s="39" t="s">
        <v>1632</v>
      </c>
      <c r="M1687" s="39" t="s">
        <v>1363</v>
      </c>
      <c r="N1687" s="33" t="str">
        <f t="shared" si="296"/>
        <v>Load Bank - Earthing System for Wartsila Load Bank - Impedance and Burn-off Calculations</v>
      </c>
      <c r="O1687" s="134"/>
      <c r="P1687" s="134"/>
      <c r="Q1687" s="33" t="str">
        <f>IFERROR(VLOOKUP(PPE_PH1_CDDL[[#This Row],[RDMC Document Number]],[3]Docs!$B:$F,4,0),"No Placeholder Yet")</f>
        <v>RES - Reserved Placeholder</v>
      </c>
      <c r="R1687" s="33" t="str">
        <f>IFERROR(VLOOKUP(PPE_PH1_CDDL[[#This Row],[RDMC Document Number]],[3]Docs!$B:$F,5,0),"No Placeholder Yet")</f>
        <v>Pending</v>
      </c>
      <c r="S1687" s="137">
        <f t="shared" si="298"/>
        <v>0</v>
      </c>
      <c r="T1687" s="39" t="s">
        <v>1119</v>
      </c>
      <c r="U1687" s="39"/>
      <c r="V1687" s="178"/>
      <c r="W1687" s="162" t="s">
        <v>1649</v>
      </c>
      <c r="X1687" s="39" t="s">
        <v>1594</v>
      </c>
      <c r="Y1687" s="39"/>
      <c r="Z1687" s="39"/>
      <c r="AA1687" s="39"/>
      <c r="AB1687" s="152" t="s">
        <v>3165</v>
      </c>
    </row>
    <row r="1688" spans="1:28" ht="21.75" customHeight="1" x14ac:dyDescent="0.25">
      <c r="A1688" s="37" t="s">
        <v>30</v>
      </c>
      <c r="B1688" s="37" t="s">
        <v>31</v>
      </c>
      <c r="C1688" s="39">
        <v>6251</v>
      </c>
      <c r="D1688" s="39" t="s">
        <v>52</v>
      </c>
      <c r="E1688" s="39" t="s">
        <v>1266</v>
      </c>
      <c r="F1688" s="128" t="s">
        <v>219</v>
      </c>
      <c r="G1688" s="39" t="s">
        <v>35</v>
      </c>
      <c r="H1688" s="39" t="str">
        <f t="shared" si="299"/>
        <v>6105AK124-6251-ECAL-0015</v>
      </c>
      <c r="I1688" s="39" t="str">
        <f t="shared" si="295"/>
        <v>Q24050972-03-6251-E-CAL-0015</v>
      </c>
      <c r="J1688" s="39"/>
      <c r="K1688" s="33" t="str">
        <f>VLOOKUP(C1688,'PPE WBS Codes'!$E$3:$F$79,2,0)</f>
        <v>Load Bank</v>
      </c>
      <c r="L1688" s="39" t="s">
        <v>1603</v>
      </c>
      <c r="M1688" s="39" t="s">
        <v>1360</v>
      </c>
      <c r="N1688" s="33" t="str">
        <f t="shared" si="296"/>
        <v>Load Bank - Perimeter Fencing for Emergency Gen Load Bank - Conductor Sag and Tension Plan</v>
      </c>
      <c r="O1688" s="134"/>
      <c r="P1688" s="134"/>
      <c r="Q1688" s="33" t="str">
        <f>IFERROR(VLOOKUP(PPE_PH1_CDDL[[#This Row],[RDMC Document Number]],[3]Docs!$B:$F,4,0),"No Placeholder Yet")</f>
        <v>RES - Reserved Placeholder</v>
      </c>
      <c r="R1688" s="33" t="str">
        <f>IFERROR(VLOOKUP(PPE_PH1_CDDL[[#This Row],[RDMC Document Number]],[3]Docs!$B:$F,5,0),"No Placeholder Yet")</f>
        <v>Pending</v>
      </c>
      <c r="S1688" s="137">
        <f t="shared" si="298"/>
        <v>0</v>
      </c>
      <c r="T1688" s="39" t="s">
        <v>1119</v>
      </c>
      <c r="U1688" s="39"/>
      <c r="V1688" s="178"/>
      <c r="W1688" s="39" t="s">
        <v>1561</v>
      </c>
      <c r="X1688" s="39" t="s">
        <v>1594</v>
      </c>
      <c r="Y1688" s="39"/>
      <c r="Z1688" s="39"/>
      <c r="AA1688" s="39"/>
      <c r="AB1688" s="152" t="s">
        <v>3165</v>
      </c>
    </row>
    <row r="1689" spans="1:28" ht="21.75" customHeight="1" x14ac:dyDescent="0.25">
      <c r="A1689" s="37" t="s">
        <v>30</v>
      </c>
      <c r="B1689" s="37" t="s">
        <v>31</v>
      </c>
      <c r="C1689" s="39">
        <v>6251</v>
      </c>
      <c r="D1689" s="39" t="s">
        <v>52</v>
      </c>
      <c r="E1689" s="39" t="s">
        <v>1266</v>
      </c>
      <c r="F1689" s="128" t="s">
        <v>88</v>
      </c>
      <c r="G1689" s="39" t="s">
        <v>35</v>
      </c>
      <c r="H1689" s="39" t="str">
        <f t="shared" si="299"/>
        <v>6105AK124-6251-ECAL-0016</v>
      </c>
      <c r="I1689" s="39" t="str">
        <f t="shared" si="295"/>
        <v>Q24050972-03-6251-E-CAL-0016</v>
      </c>
      <c r="J1689" s="39"/>
      <c r="K1689" s="33" t="str">
        <f>VLOOKUP(C1689,'PPE WBS Codes'!$E$3:$F$79,2,0)</f>
        <v>Load Bank</v>
      </c>
      <c r="L1689" s="39" t="s">
        <v>1604</v>
      </c>
      <c r="M1689" s="39" t="s">
        <v>1361</v>
      </c>
      <c r="N1689" s="33" t="str">
        <f t="shared" si="296"/>
        <v>Load Bank - Small Power and Lighting forEmergency Gen Load Bank - Cable and Conductor Sizing (incl Volt Drop Calcs)</v>
      </c>
      <c r="O1689" s="134"/>
      <c r="P1689" s="134"/>
      <c r="Q1689" s="33" t="str">
        <f>IFERROR(VLOOKUP(PPE_PH1_CDDL[[#This Row],[RDMC Document Number]],[3]Docs!$B:$F,4,0),"No Placeholder Yet")</f>
        <v>RES - Reserved Placeholder</v>
      </c>
      <c r="R1689" s="33" t="str">
        <f>IFERROR(VLOOKUP(PPE_PH1_CDDL[[#This Row],[RDMC Document Number]],[3]Docs!$B:$F,5,0),"No Placeholder Yet")</f>
        <v>Pending</v>
      </c>
      <c r="S1689" s="137">
        <f t="shared" si="298"/>
        <v>0</v>
      </c>
      <c r="T1689" s="39" t="s">
        <v>1119</v>
      </c>
      <c r="U1689" s="39"/>
      <c r="V1689" s="178"/>
      <c r="W1689" s="39" t="s">
        <v>1597</v>
      </c>
      <c r="X1689" s="39" t="s">
        <v>1602</v>
      </c>
      <c r="Y1689" s="39"/>
      <c r="Z1689" s="39"/>
      <c r="AA1689" s="39"/>
      <c r="AB1689" s="152" t="s">
        <v>3165</v>
      </c>
    </row>
    <row r="1690" spans="1:28" ht="21.75" customHeight="1" x14ac:dyDescent="0.25">
      <c r="A1690" s="37" t="s">
        <v>30</v>
      </c>
      <c r="B1690" s="37" t="s">
        <v>31</v>
      </c>
      <c r="C1690" s="39">
        <v>6251</v>
      </c>
      <c r="D1690" s="39" t="s">
        <v>52</v>
      </c>
      <c r="E1690" s="39" t="s">
        <v>1266</v>
      </c>
      <c r="F1690" s="128" t="s">
        <v>143</v>
      </c>
      <c r="G1690" s="39" t="s">
        <v>35</v>
      </c>
      <c r="H1690" s="39" t="str">
        <f t="shared" si="299"/>
        <v>6105AK124-6251-ECAL-0017</v>
      </c>
      <c r="I1690" s="39" t="str">
        <f t="shared" si="295"/>
        <v>Q24050972-03-6251-E-CAL-0017</v>
      </c>
      <c r="J1690" s="39"/>
      <c r="K1690" s="33" t="str">
        <f>VLOOKUP(C1690,'PPE WBS Codes'!$E$3:$F$79,2,0)</f>
        <v>Load Bank</v>
      </c>
      <c r="L1690" s="39" t="s">
        <v>1604</v>
      </c>
      <c r="M1690" s="39" t="s">
        <v>1360</v>
      </c>
      <c r="N1690" s="33" t="str">
        <f t="shared" si="296"/>
        <v>Load Bank - Small Power and Lighting forEmergency Gen Load Bank - Conductor Sag and Tension Plan</v>
      </c>
      <c r="O1690" s="134"/>
      <c r="P1690" s="134"/>
      <c r="Q1690" s="33" t="str">
        <f>IFERROR(VLOOKUP(PPE_PH1_CDDL[[#This Row],[RDMC Document Number]],[3]Docs!$B:$F,4,0),"No Placeholder Yet")</f>
        <v>RES - Reserved Placeholder</v>
      </c>
      <c r="R1690" s="33" t="str">
        <f>IFERROR(VLOOKUP(PPE_PH1_CDDL[[#This Row],[RDMC Document Number]],[3]Docs!$B:$F,5,0),"No Placeholder Yet")</f>
        <v>Pending</v>
      </c>
      <c r="S1690" s="137">
        <f t="shared" si="298"/>
        <v>0</v>
      </c>
      <c r="T1690" s="39" t="s">
        <v>1119</v>
      </c>
      <c r="U1690" s="39"/>
      <c r="V1690" s="178"/>
      <c r="W1690" s="39" t="s">
        <v>1597</v>
      </c>
      <c r="X1690" s="39" t="s">
        <v>1602</v>
      </c>
      <c r="Y1690" s="39"/>
      <c r="Z1690" s="39"/>
      <c r="AA1690" s="39"/>
      <c r="AB1690" s="152" t="s">
        <v>3165</v>
      </c>
    </row>
    <row r="1691" spans="1:28" ht="21.75" customHeight="1" x14ac:dyDescent="0.25">
      <c r="A1691" s="37" t="s">
        <v>30</v>
      </c>
      <c r="B1691" s="37" t="s">
        <v>31</v>
      </c>
      <c r="C1691" s="39">
        <v>6251</v>
      </c>
      <c r="D1691" s="39" t="s">
        <v>52</v>
      </c>
      <c r="E1691" s="39" t="s">
        <v>1266</v>
      </c>
      <c r="F1691" s="128" t="s">
        <v>223</v>
      </c>
      <c r="G1691" s="39" t="s">
        <v>35</v>
      </c>
      <c r="H1691" s="39" t="str">
        <f t="shared" si="299"/>
        <v>6105AK124-6251-ECAL-0018</v>
      </c>
      <c r="I1691" s="39" t="str">
        <f t="shared" si="295"/>
        <v>Q24050972-03-6251-E-CAL-0018</v>
      </c>
      <c r="J1691" s="39"/>
      <c r="K1691" s="33" t="str">
        <f>VLOOKUP(C1691,'PPE WBS Codes'!$E$3:$F$79,2,0)</f>
        <v>Load Bank</v>
      </c>
      <c r="L1691" s="39" t="s">
        <v>1642</v>
      </c>
      <c r="M1691" s="39" t="s">
        <v>1361</v>
      </c>
      <c r="N1691" s="33" t="str">
        <f t="shared" si="296"/>
        <v>Load Bank - MV Cabling and Termination for Emergency Gen Load Bank - Cable and Conductor Sizing (incl Volt Drop Calcs)</v>
      </c>
      <c r="O1691" s="134"/>
      <c r="P1691" s="134"/>
      <c r="Q1691" s="33" t="str">
        <f>IFERROR(VLOOKUP(PPE_PH1_CDDL[[#This Row],[RDMC Document Number]],[3]Docs!$B:$F,4,0),"No Placeholder Yet")</f>
        <v>RES - Reserved Placeholder</v>
      </c>
      <c r="R1691" s="33" t="str">
        <f>IFERROR(VLOOKUP(PPE_PH1_CDDL[[#This Row],[RDMC Document Number]],[3]Docs!$B:$F,5,0),"No Placeholder Yet")</f>
        <v>Pending</v>
      </c>
      <c r="S1691" s="137">
        <f t="shared" si="298"/>
        <v>0</v>
      </c>
      <c r="T1691" s="39" t="s">
        <v>1119</v>
      </c>
      <c r="U1691" s="39"/>
      <c r="V1691" s="178"/>
      <c r="W1691" s="39" t="s">
        <v>1625</v>
      </c>
      <c r="X1691" s="39" t="s">
        <v>1602</v>
      </c>
      <c r="Y1691" s="39"/>
      <c r="Z1691" s="39"/>
      <c r="AA1691" s="39"/>
      <c r="AB1691" s="152" t="s">
        <v>3165</v>
      </c>
    </row>
    <row r="1692" spans="1:28" ht="21.75" customHeight="1" x14ac:dyDescent="0.25">
      <c r="A1692" s="37" t="s">
        <v>30</v>
      </c>
      <c r="B1692" s="37" t="s">
        <v>31</v>
      </c>
      <c r="C1692" s="39">
        <v>6251</v>
      </c>
      <c r="D1692" s="39" t="s">
        <v>52</v>
      </c>
      <c r="E1692" s="39" t="s">
        <v>1266</v>
      </c>
      <c r="F1692" s="128" t="s">
        <v>150</v>
      </c>
      <c r="G1692" s="39" t="s">
        <v>35</v>
      </c>
      <c r="H1692" s="39" t="str">
        <f t="shared" si="299"/>
        <v>6105AK124-6251-ECAL-0019</v>
      </c>
      <c r="I1692" s="39" t="str">
        <f t="shared" si="295"/>
        <v>Q24050972-03-6251-E-CAL-0019</v>
      </c>
      <c r="J1692" s="39"/>
      <c r="K1692" s="33" t="str">
        <f>VLOOKUP(C1692,'PPE WBS Codes'!$E$3:$F$79,2,0)</f>
        <v>Load Bank</v>
      </c>
      <c r="L1692" s="39" t="s">
        <v>1642</v>
      </c>
      <c r="M1692" s="39" t="s">
        <v>1363</v>
      </c>
      <c r="N1692" s="33" t="str">
        <f t="shared" si="296"/>
        <v>Load Bank - MV Cabling and Termination for Emergency Gen Load Bank - Impedance and Burn-off Calculations</v>
      </c>
      <c r="O1692" s="134"/>
      <c r="P1692" s="134"/>
      <c r="Q1692" s="33" t="str">
        <f>IFERROR(VLOOKUP(PPE_PH1_CDDL[[#This Row],[RDMC Document Number]],[3]Docs!$B:$F,4,0),"No Placeholder Yet")</f>
        <v>RES - Reserved Placeholder</v>
      </c>
      <c r="R1692" s="33" t="str">
        <f>IFERROR(VLOOKUP(PPE_PH1_CDDL[[#This Row],[RDMC Document Number]],[3]Docs!$B:$F,5,0),"No Placeholder Yet")</f>
        <v>Pending</v>
      </c>
      <c r="S1692" s="137">
        <f t="shared" si="298"/>
        <v>0</v>
      </c>
      <c r="T1692" s="39" t="s">
        <v>1119</v>
      </c>
      <c r="U1692" s="39"/>
      <c r="V1692" s="178"/>
      <c r="W1692" s="39" t="s">
        <v>1625</v>
      </c>
      <c r="X1692" s="39" t="s">
        <v>1602</v>
      </c>
      <c r="Y1692" s="39"/>
      <c r="Z1692" s="39"/>
      <c r="AA1692" s="39"/>
      <c r="AB1692" s="152" t="s">
        <v>3165</v>
      </c>
    </row>
    <row r="1693" spans="1:28" ht="21.75" customHeight="1" x14ac:dyDescent="0.25">
      <c r="A1693" s="37" t="s">
        <v>30</v>
      </c>
      <c r="B1693" s="37" t="s">
        <v>31</v>
      </c>
      <c r="C1693" s="39">
        <v>6251</v>
      </c>
      <c r="D1693" s="39" t="s">
        <v>52</v>
      </c>
      <c r="E1693" s="39" t="s">
        <v>1266</v>
      </c>
      <c r="F1693" s="128" t="s">
        <v>226</v>
      </c>
      <c r="G1693" s="39" t="s">
        <v>35</v>
      </c>
      <c r="H1693" s="39" t="str">
        <f t="shared" si="299"/>
        <v>6105AK124-6251-ECAL-0020</v>
      </c>
      <c r="I1693" s="39" t="str">
        <f t="shared" ref="I1693:I1756" si="300">"Q24050972"&amp;"-"&amp;"03"&amp;"-"&amp;C1693&amp;"-"&amp;D1693&amp;"-"&amp;E1693&amp;"-"&amp;F1693</f>
        <v>Q24050972-03-6251-E-CAL-0020</v>
      </c>
      <c r="J1693" s="39"/>
      <c r="K1693" s="33" t="str">
        <f>VLOOKUP(C1693,'PPE WBS Codes'!$E$3:$F$79,2,0)</f>
        <v>Load Bank</v>
      </c>
      <c r="L1693" s="39" t="s">
        <v>1644</v>
      </c>
      <c r="M1693" s="39" t="s">
        <v>1361</v>
      </c>
      <c r="N1693" s="33" t="str">
        <f t="shared" ref="N1693:N1756" si="301">K1693&amp;" - "&amp;L1693&amp;" - "&amp;M1693</f>
        <v>Load Bank - LV, Control and Signal Cables for Emergency Gen Load Bank - Cable and Conductor Sizing (incl Volt Drop Calcs)</v>
      </c>
      <c r="O1693" s="134"/>
      <c r="P1693" s="134"/>
      <c r="Q1693" s="33" t="str">
        <f>IFERROR(VLOOKUP(PPE_PH1_CDDL[[#This Row],[RDMC Document Number]],[3]Docs!$B:$F,4,0),"No Placeholder Yet")</f>
        <v>RES - Reserved Placeholder</v>
      </c>
      <c r="R1693" s="33" t="str">
        <f>IFERROR(VLOOKUP(PPE_PH1_CDDL[[#This Row],[RDMC Document Number]],[3]Docs!$B:$F,5,0),"No Placeholder Yet")</f>
        <v>Pending</v>
      </c>
      <c r="S1693" s="137">
        <f t="shared" si="298"/>
        <v>0</v>
      </c>
      <c r="T1693" s="39" t="s">
        <v>1119</v>
      </c>
      <c r="U1693" s="39"/>
      <c r="V1693" s="178"/>
      <c r="W1693" s="39" t="s">
        <v>1627</v>
      </c>
      <c r="X1693" s="39" t="s">
        <v>1602</v>
      </c>
      <c r="Y1693" s="39"/>
      <c r="Z1693" s="39"/>
      <c r="AA1693" s="39"/>
      <c r="AB1693" s="152" t="s">
        <v>3165</v>
      </c>
    </row>
    <row r="1694" spans="1:28" ht="21.75" customHeight="1" x14ac:dyDescent="0.25">
      <c r="A1694" s="37" t="s">
        <v>30</v>
      </c>
      <c r="B1694" s="37" t="s">
        <v>31</v>
      </c>
      <c r="C1694" s="39">
        <v>6251</v>
      </c>
      <c r="D1694" s="39" t="s">
        <v>52</v>
      </c>
      <c r="E1694" s="39" t="s">
        <v>1266</v>
      </c>
      <c r="F1694" s="128" t="s">
        <v>228</v>
      </c>
      <c r="G1694" s="39" t="s">
        <v>35</v>
      </c>
      <c r="H1694" s="39" t="str">
        <f t="shared" si="299"/>
        <v>6105AK124-6251-ECAL-0021</v>
      </c>
      <c r="I1694" s="39" t="str">
        <f t="shared" si="300"/>
        <v>Q24050972-03-6251-E-CAL-0021</v>
      </c>
      <c r="J1694" s="39"/>
      <c r="K1694" s="33" t="str">
        <f>VLOOKUP(C1694,'PPE WBS Codes'!$E$3:$F$79,2,0)</f>
        <v>Load Bank</v>
      </c>
      <c r="L1694" s="39" t="s">
        <v>1644</v>
      </c>
      <c r="M1694" s="39" t="s">
        <v>1363</v>
      </c>
      <c r="N1694" s="33" t="str">
        <f t="shared" si="301"/>
        <v>Load Bank - LV, Control and Signal Cables for Emergency Gen Load Bank - Impedance and Burn-off Calculations</v>
      </c>
      <c r="O1694" s="134"/>
      <c r="P1694" s="134"/>
      <c r="Q1694" s="33" t="str">
        <f>IFERROR(VLOOKUP(PPE_PH1_CDDL[[#This Row],[RDMC Document Number]],[3]Docs!$B:$F,4,0),"No Placeholder Yet")</f>
        <v>RES - Reserved Placeholder</v>
      </c>
      <c r="R1694" s="33" t="str">
        <f>IFERROR(VLOOKUP(PPE_PH1_CDDL[[#This Row],[RDMC Document Number]],[3]Docs!$B:$F,5,0),"No Placeholder Yet")</f>
        <v>Pending</v>
      </c>
      <c r="S1694" s="137">
        <f t="shared" si="298"/>
        <v>0</v>
      </c>
      <c r="T1694" s="39" t="s">
        <v>1119</v>
      </c>
      <c r="U1694" s="39"/>
      <c r="V1694" s="178"/>
      <c r="W1694" s="39" t="s">
        <v>1627</v>
      </c>
      <c r="X1694" s="39" t="s">
        <v>1602</v>
      </c>
      <c r="Y1694" s="39"/>
      <c r="Z1694" s="39"/>
      <c r="AA1694" s="39"/>
      <c r="AB1694" s="152" t="s">
        <v>3165</v>
      </c>
    </row>
    <row r="1695" spans="1:28" ht="21.75" customHeight="1" x14ac:dyDescent="0.25">
      <c r="A1695" s="37" t="s">
        <v>30</v>
      </c>
      <c r="B1695" s="37" t="s">
        <v>31</v>
      </c>
      <c r="C1695" s="39">
        <v>6251</v>
      </c>
      <c r="D1695" s="39" t="s">
        <v>52</v>
      </c>
      <c r="E1695" s="39" t="s">
        <v>1266</v>
      </c>
      <c r="F1695" s="128" t="s">
        <v>231</v>
      </c>
      <c r="G1695" s="39" t="s">
        <v>35</v>
      </c>
      <c r="H1695" s="39" t="str">
        <f t="shared" si="299"/>
        <v>6105AK124-6251-ECAL-0022</v>
      </c>
      <c r="I1695" s="39" t="str">
        <f t="shared" si="300"/>
        <v>Q24050972-03-6251-E-CAL-0022</v>
      </c>
      <c r="J1695" s="39"/>
      <c r="K1695" s="33" t="str">
        <f>VLOOKUP(C1695,'PPE WBS Codes'!$E$3:$F$79,2,0)</f>
        <v>Load Bank</v>
      </c>
      <c r="L1695" s="39" t="s">
        <v>1647</v>
      </c>
      <c r="M1695" s="39" t="s">
        <v>1363</v>
      </c>
      <c r="N1695" s="33" t="str">
        <f t="shared" si="301"/>
        <v>Load Bank - Lightning Protection System for Emergency Gen Load Bank - Impedance and Burn-off Calculations</v>
      </c>
      <c r="O1695" s="134"/>
      <c r="P1695" s="134"/>
      <c r="Q1695" s="33" t="str">
        <f>IFERROR(VLOOKUP(PPE_PH1_CDDL[[#This Row],[RDMC Document Number]],[3]Docs!$B:$F,4,0),"No Placeholder Yet")</f>
        <v>RES - Reserved Placeholder</v>
      </c>
      <c r="R1695" s="33" t="str">
        <f>IFERROR(VLOOKUP(PPE_PH1_CDDL[[#This Row],[RDMC Document Number]],[3]Docs!$B:$F,5,0),"No Placeholder Yet")</f>
        <v>Pending</v>
      </c>
      <c r="S1695" s="137">
        <f t="shared" si="298"/>
        <v>0</v>
      </c>
      <c r="T1695" s="39" t="s">
        <v>1119</v>
      </c>
      <c r="U1695" s="39"/>
      <c r="V1695" s="178"/>
      <c r="W1695" s="39" t="s">
        <v>1631</v>
      </c>
      <c r="X1695" s="39" t="s">
        <v>1602</v>
      </c>
      <c r="Y1695" s="39"/>
      <c r="Z1695" s="39"/>
      <c r="AA1695" s="39"/>
      <c r="AB1695" s="152" t="s">
        <v>3165</v>
      </c>
    </row>
    <row r="1696" spans="1:28" ht="21.75" customHeight="1" x14ac:dyDescent="0.25">
      <c r="A1696" s="37" t="s">
        <v>30</v>
      </c>
      <c r="B1696" s="37" t="s">
        <v>31</v>
      </c>
      <c r="C1696" s="39">
        <v>6251</v>
      </c>
      <c r="D1696" s="39" t="s">
        <v>52</v>
      </c>
      <c r="E1696" s="39" t="s">
        <v>1266</v>
      </c>
      <c r="F1696" s="174" t="s">
        <v>234</v>
      </c>
      <c r="G1696" s="162" t="s">
        <v>35</v>
      </c>
      <c r="H1696" s="39" t="str">
        <f t="shared" si="299"/>
        <v>6105AK124-6251-ECAL-0023</v>
      </c>
      <c r="I1696" s="39" t="str">
        <f t="shared" si="300"/>
        <v>Q24050972-03-6251-E-CAL-0023</v>
      </c>
      <c r="J1696" s="162"/>
      <c r="K1696" s="33" t="str">
        <f>VLOOKUP(C1696,'PPE WBS Codes'!$E$3:$F$79,2,0)</f>
        <v>Load Bank</v>
      </c>
      <c r="L1696" s="162" t="s">
        <v>1648</v>
      </c>
      <c r="M1696" s="162" t="s">
        <v>1361</v>
      </c>
      <c r="N1696" s="33" t="str">
        <f t="shared" si="301"/>
        <v>Load Bank - Earthing System forEmergency Gen Load Bank - Cable and Conductor Sizing (incl Volt Drop Calcs)</v>
      </c>
      <c r="O1696" s="175"/>
      <c r="P1696" s="175"/>
      <c r="Q1696" s="33" t="str">
        <f>IFERROR(VLOOKUP(PPE_PH1_CDDL[[#This Row],[RDMC Document Number]],[3]Docs!$B:$F,4,0),"No Placeholder Yet")</f>
        <v>RES - Reserved Placeholder</v>
      </c>
      <c r="R1696" s="33" t="str">
        <f>IFERROR(VLOOKUP(PPE_PH1_CDDL[[#This Row],[RDMC Document Number]],[3]Docs!$B:$F,5,0),"No Placeholder Yet")</f>
        <v>Pending</v>
      </c>
      <c r="S1696" s="137">
        <f t="shared" si="298"/>
        <v>0</v>
      </c>
      <c r="T1696" s="39" t="s">
        <v>1119</v>
      </c>
      <c r="U1696" s="162"/>
      <c r="V1696" s="178"/>
      <c r="W1696" s="162" t="s">
        <v>1649</v>
      </c>
      <c r="X1696" s="39" t="s">
        <v>1602</v>
      </c>
      <c r="Y1696" s="162"/>
      <c r="Z1696" s="162"/>
      <c r="AA1696" s="39"/>
      <c r="AB1696" s="152" t="s">
        <v>3165</v>
      </c>
    </row>
    <row r="1697" spans="1:28" ht="21.75" customHeight="1" x14ac:dyDescent="0.25">
      <c r="A1697" s="37" t="s">
        <v>30</v>
      </c>
      <c r="B1697" s="37" t="s">
        <v>31</v>
      </c>
      <c r="C1697" s="39">
        <v>6251</v>
      </c>
      <c r="D1697" s="39" t="s">
        <v>52</v>
      </c>
      <c r="E1697" s="39" t="s">
        <v>1266</v>
      </c>
      <c r="F1697" s="174" t="s">
        <v>236</v>
      </c>
      <c r="G1697" s="162" t="s">
        <v>35</v>
      </c>
      <c r="H1697" s="39" t="str">
        <f t="shared" si="299"/>
        <v>6105AK124-6251-ECAL-0024</v>
      </c>
      <c r="I1697" s="39" t="str">
        <f t="shared" si="300"/>
        <v>Q24050972-03-6251-E-CAL-0024</v>
      </c>
      <c r="J1697" s="162"/>
      <c r="K1697" s="33" t="str">
        <f>VLOOKUP(C1697,'PPE WBS Codes'!$E$3:$F$79,2,0)</f>
        <v>Load Bank</v>
      </c>
      <c r="L1697" s="162" t="s">
        <v>1648</v>
      </c>
      <c r="M1697" s="162" t="s">
        <v>1363</v>
      </c>
      <c r="N1697" s="33" t="str">
        <f t="shared" si="301"/>
        <v>Load Bank - Earthing System forEmergency Gen Load Bank - Impedance and Burn-off Calculations</v>
      </c>
      <c r="O1697" s="175"/>
      <c r="P1697" s="175"/>
      <c r="Q1697" s="33" t="str">
        <f>IFERROR(VLOOKUP(PPE_PH1_CDDL[[#This Row],[RDMC Document Number]],[3]Docs!$B:$F,4,0),"No Placeholder Yet")</f>
        <v>RES - Reserved Placeholder</v>
      </c>
      <c r="R1697" s="33" t="str">
        <f>IFERROR(VLOOKUP(PPE_PH1_CDDL[[#This Row],[RDMC Document Number]],[3]Docs!$B:$F,5,0),"No Placeholder Yet")</f>
        <v>Pending</v>
      </c>
      <c r="S1697" s="137">
        <f t="shared" si="298"/>
        <v>0</v>
      </c>
      <c r="T1697" s="39" t="s">
        <v>1119</v>
      </c>
      <c r="U1697" s="162"/>
      <c r="V1697" s="178"/>
      <c r="W1697" s="162" t="s">
        <v>1649</v>
      </c>
      <c r="X1697" s="39" t="s">
        <v>1602</v>
      </c>
      <c r="Y1697" s="162"/>
      <c r="Z1697" s="162"/>
      <c r="AA1697" s="39"/>
      <c r="AB1697" s="152" t="s">
        <v>3165</v>
      </c>
    </row>
    <row r="1698" spans="1:28" ht="21.75" customHeight="1" x14ac:dyDescent="0.25">
      <c r="A1698" s="37" t="s">
        <v>30</v>
      </c>
      <c r="B1698" s="37" t="s">
        <v>31</v>
      </c>
      <c r="C1698" s="39">
        <v>6251</v>
      </c>
      <c r="D1698" s="39" t="s">
        <v>52</v>
      </c>
      <c r="E1698" s="39" t="s">
        <v>1365</v>
      </c>
      <c r="F1698" s="128" t="s">
        <v>34</v>
      </c>
      <c r="G1698" s="162" t="s">
        <v>35</v>
      </c>
      <c r="H1698" s="39" t="str">
        <f t="shared" si="299"/>
        <v>6105AK124-6251-EDIA-0001</v>
      </c>
      <c r="I1698" s="39" t="str">
        <f t="shared" si="300"/>
        <v>Q24050972-03-6251-E-DIA-0001</v>
      </c>
      <c r="J1698" s="39"/>
      <c r="K1698" s="33" t="str">
        <f>VLOOKUP(C1698,'PPE WBS Codes'!$E$3:$F$79,2,0)</f>
        <v>Load Bank</v>
      </c>
      <c r="L1698" s="39" t="s">
        <v>1587</v>
      </c>
      <c r="M1698" s="39" t="s">
        <v>1366</v>
      </c>
      <c r="N1698" s="33" t="str">
        <f t="shared" si="301"/>
        <v>Load Bank - 36 MVA Power Station Mobile Load Bank Concrete Pad - Cable Block Diagrams and Schedules</v>
      </c>
      <c r="O1698" s="134"/>
      <c r="P1698" s="134"/>
      <c r="Q1698" s="33" t="str">
        <f>IFERROR(VLOOKUP(PPE_PH1_CDDL[[#This Row],[RDMC Document Number]],[3]Docs!$B:$F,4,0),"No Placeholder Yet")</f>
        <v>RES - Reserved Placeholder</v>
      </c>
      <c r="R1698" s="33" t="str">
        <f>IFERROR(VLOOKUP(PPE_PH1_CDDL[[#This Row],[RDMC Document Number]],[3]Docs!$B:$F,5,0),"No Placeholder Yet")</f>
        <v>Pending</v>
      </c>
      <c r="S1698" s="137">
        <f t="shared" ref="S1698:S1729" si="302">IF(AND(O1698&lt;&gt;"",P1698&lt;&gt;"",R1698="Approved"),100%,
 IF(AND(O1698&lt;&gt;"",P1698&lt;&gt;""),66.67%,
 IF(O1698&lt;&gt;"",33.33%,
 0)))</f>
        <v>0</v>
      </c>
      <c r="T1698" s="39" t="s">
        <v>1119</v>
      </c>
      <c r="U1698" s="39"/>
      <c r="V1698" s="178"/>
      <c r="W1698" s="39" t="s">
        <v>1588</v>
      </c>
      <c r="X1698" s="39" t="s">
        <v>1664</v>
      </c>
      <c r="Y1698" s="39"/>
      <c r="Z1698" s="39"/>
      <c r="AA1698" s="39"/>
      <c r="AB1698" s="152" t="s">
        <v>3165</v>
      </c>
    </row>
    <row r="1699" spans="1:28" ht="21.75" customHeight="1" x14ac:dyDescent="0.25">
      <c r="A1699" s="37" t="s">
        <v>30</v>
      </c>
      <c r="B1699" s="37" t="s">
        <v>31</v>
      </c>
      <c r="C1699" s="39">
        <v>6251</v>
      </c>
      <c r="D1699" s="39" t="s">
        <v>52</v>
      </c>
      <c r="E1699" s="39" t="s">
        <v>1365</v>
      </c>
      <c r="F1699" s="128" t="s">
        <v>46</v>
      </c>
      <c r="G1699" s="162" t="s">
        <v>35</v>
      </c>
      <c r="H1699" s="39" t="str">
        <f t="shared" si="299"/>
        <v>6105AK124-6251-EDIA-0002</v>
      </c>
      <c r="I1699" s="39" t="str">
        <f t="shared" si="300"/>
        <v>Q24050972-03-6251-E-DIA-0002</v>
      </c>
      <c r="J1699" s="39"/>
      <c r="K1699" s="33" t="str">
        <f>VLOOKUP(C1699,'PPE WBS Codes'!$E$3:$F$79,2,0)</f>
        <v>Load Bank</v>
      </c>
      <c r="L1699" s="39" t="s">
        <v>1665</v>
      </c>
      <c r="M1699" s="39" t="s">
        <v>1366</v>
      </c>
      <c r="N1699" s="33" t="str">
        <f t="shared" si="301"/>
        <v>Load Bank - 36 MVA Power Station Mobile Load Bank Control Interface - Cable Block Diagrams and Schedules</v>
      </c>
      <c r="O1699" s="134"/>
      <c r="P1699" s="134"/>
      <c r="Q1699" s="33" t="str">
        <f>IFERROR(VLOOKUP(PPE_PH1_CDDL[[#This Row],[RDMC Document Number]],[3]Docs!$B:$F,4,0),"No Placeholder Yet")</f>
        <v>RES - Reserved Placeholder</v>
      </c>
      <c r="R1699" s="33" t="str">
        <f>IFERROR(VLOOKUP(PPE_PH1_CDDL[[#This Row],[RDMC Document Number]],[3]Docs!$B:$F,5,0),"No Placeholder Yet")</f>
        <v>Pending</v>
      </c>
      <c r="S1699" s="137">
        <f t="shared" si="302"/>
        <v>0</v>
      </c>
      <c r="T1699" s="39" t="s">
        <v>1119</v>
      </c>
      <c r="U1699" s="39"/>
      <c r="V1699" s="178"/>
      <c r="W1699" s="39" t="s">
        <v>1588</v>
      </c>
      <c r="X1699" s="39" t="s">
        <v>1666</v>
      </c>
      <c r="Y1699" s="39"/>
      <c r="Z1699" s="39"/>
      <c r="AA1699" s="39"/>
      <c r="AB1699" s="152" t="s">
        <v>3165</v>
      </c>
    </row>
    <row r="1700" spans="1:28" ht="21.75" customHeight="1" x14ac:dyDescent="0.25">
      <c r="A1700" s="37" t="s">
        <v>30</v>
      </c>
      <c r="B1700" s="37" t="s">
        <v>31</v>
      </c>
      <c r="C1700" s="39">
        <v>6251</v>
      </c>
      <c r="D1700" s="39" t="s">
        <v>52</v>
      </c>
      <c r="E1700" s="39" t="s">
        <v>1365</v>
      </c>
      <c r="F1700" s="128" t="s">
        <v>48</v>
      </c>
      <c r="G1700" s="162" t="s">
        <v>35</v>
      </c>
      <c r="H1700" s="39" t="str">
        <f t="shared" si="299"/>
        <v>6105AK124-6251-EDIA-0003</v>
      </c>
      <c r="I1700" s="39" t="str">
        <f t="shared" si="300"/>
        <v>Q24050972-03-6251-E-DIA-0003</v>
      </c>
      <c r="J1700" s="39"/>
      <c r="K1700" s="33" t="str">
        <f>VLOOKUP(C1700,'PPE WBS Codes'!$E$3:$F$79,2,0)</f>
        <v>Load Bank</v>
      </c>
      <c r="L1700" s="39" t="s">
        <v>1665</v>
      </c>
      <c r="M1700" s="39" t="s">
        <v>1367</v>
      </c>
      <c r="N1700" s="33" t="str">
        <f t="shared" si="301"/>
        <v>Load Bank - 36 MVA Power Station Mobile Load Bank Control Interface - Electrical Circuit Diagrams (Schematics)</v>
      </c>
      <c r="O1700" s="134"/>
      <c r="P1700" s="134"/>
      <c r="Q1700" s="33" t="str">
        <f>IFERROR(VLOOKUP(PPE_PH1_CDDL[[#This Row],[RDMC Document Number]],[3]Docs!$B:$F,4,0),"No Placeholder Yet")</f>
        <v>RES - Reserved Placeholder</v>
      </c>
      <c r="R1700" s="33" t="str">
        <f>IFERROR(VLOOKUP(PPE_PH1_CDDL[[#This Row],[RDMC Document Number]],[3]Docs!$B:$F,5,0),"No Placeholder Yet")</f>
        <v>Pending</v>
      </c>
      <c r="S1700" s="137">
        <f t="shared" si="302"/>
        <v>0</v>
      </c>
      <c r="T1700" s="39" t="s">
        <v>1119</v>
      </c>
      <c r="U1700" s="39"/>
      <c r="V1700" s="178"/>
      <c r="W1700" s="39" t="s">
        <v>1588</v>
      </c>
      <c r="X1700" s="39" t="s">
        <v>1666</v>
      </c>
      <c r="Y1700" s="39"/>
      <c r="Z1700" s="39"/>
      <c r="AA1700" s="39"/>
      <c r="AB1700" s="152" t="s">
        <v>3165</v>
      </c>
    </row>
    <row r="1701" spans="1:28" ht="21.75" customHeight="1" x14ac:dyDescent="0.25">
      <c r="A1701" s="37" t="s">
        <v>30</v>
      </c>
      <c r="B1701" s="37" t="s">
        <v>31</v>
      </c>
      <c r="C1701" s="39">
        <v>6251</v>
      </c>
      <c r="D1701" s="39" t="s">
        <v>52</v>
      </c>
      <c r="E1701" s="39" t="s">
        <v>1365</v>
      </c>
      <c r="F1701" s="128" t="s">
        <v>50</v>
      </c>
      <c r="G1701" s="162" t="s">
        <v>35</v>
      </c>
      <c r="H1701" s="39" t="str">
        <f t="shared" si="299"/>
        <v>6105AK124-6251-EDIA-0004</v>
      </c>
      <c r="I1701" s="39" t="str">
        <f t="shared" si="300"/>
        <v>Q24050972-03-6251-E-DIA-0004</v>
      </c>
      <c r="J1701" s="39"/>
      <c r="K1701" s="33" t="str">
        <f>VLOOKUP(C1701,'PPE WBS Codes'!$E$3:$F$79,2,0)</f>
        <v>Load Bank</v>
      </c>
      <c r="L1701" s="39" t="s">
        <v>1665</v>
      </c>
      <c r="M1701" s="39" t="s">
        <v>1369</v>
      </c>
      <c r="N1701" s="33" t="str">
        <f t="shared" si="301"/>
        <v>Load Bank - 36 MVA Power Station Mobile Load Bank Control Interface - E/I Termination Schedule</v>
      </c>
      <c r="O1701" s="134"/>
      <c r="P1701" s="134"/>
      <c r="Q1701" s="33" t="str">
        <f>IFERROR(VLOOKUP(PPE_PH1_CDDL[[#This Row],[RDMC Document Number]],[3]Docs!$B:$F,4,0),"No Placeholder Yet")</f>
        <v>RES - Reserved Placeholder</v>
      </c>
      <c r="R1701" s="33" t="str">
        <f>IFERROR(VLOOKUP(PPE_PH1_CDDL[[#This Row],[RDMC Document Number]],[3]Docs!$B:$F,5,0),"No Placeholder Yet")</f>
        <v>Pending</v>
      </c>
      <c r="S1701" s="137">
        <f t="shared" si="302"/>
        <v>0</v>
      </c>
      <c r="T1701" s="39" t="s">
        <v>1119</v>
      </c>
      <c r="U1701" s="39"/>
      <c r="V1701" s="178"/>
      <c r="W1701" s="39" t="s">
        <v>1588</v>
      </c>
      <c r="X1701" s="39" t="s">
        <v>1666</v>
      </c>
      <c r="Y1701" s="39"/>
      <c r="Z1701" s="39"/>
      <c r="AA1701" s="39"/>
      <c r="AB1701" s="152" t="s">
        <v>3165</v>
      </c>
    </row>
    <row r="1702" spans="1:28" ht="21.75" customHeight="1" x14ac:dyDescent="0.25">
      <c r="A1702" s="37" t="s">
        <v>30</v>
      </c>
      <c r="B1702" s="37" t="s">
        <v>31</v>
      </c>
      <c r="C1702" s="39">
        <v>6251</v>
      </c>
      <c r="D1702" s="39" t="s">
        <v>52</v>
      </c>
      <c r="E1702" s="39" t="s">
        <v>1365</v>
      </c>
      <c r="F1702" s="128" t="s">
        <v>101</v>
      </c>
      <c r="G1702" s="162" t="s">
        <v>35</v>
      </c>
      <c r="H1702" s="39" t="str">
        <f t="shared" si="299"/>
        <v>6105AK124-6251-EDIA-0005</v>
      </c>
      <c r="I1702" s="39" t="str">
        <f t="shared" si="300"/>
        <v>Q24050972-03-6251-E-DIA-0005</v>
      </c>
      <c r="J1702" s="39"/>
      <c r="K1702" s="33" t="str">
        <f>VLOOKUP(C1702,'PPE WBS Codes'!$E$3:$F$79,2,0)</f>
        <v>Load Bank</v>
      </c>
      <c r="L1702" s="39" t="s">
        <v>1665</v>
      </c>
      <c r="M1702" s="39" t="s">
        <v>1372</v>
      </c>
      <c r="N1702" s="33" t="str">
        <f t="shared" si="301"/>
        <v>Load Bank - 36 MVA Power Station Mobile Load Bank Control Interface - Electrical Block Diagram</v>
      </c>
      <c r="O1702" s="134"/>
      <c r="P1702" s="134"/>
      <c r="Q1702" s="33" t="str">
        <f>IFERROR(VLOOKUP(PPE_PH1_CDDL[[#This Row],[RDMC Document Number]],[3]Docs!$B:$F,4,0),"No Placeholder Yet")</f>
        <v>RES - Reserved Placeholder</v>
      </c>
      <c r="R1702" s="33" t="str">
        <f>IFERROR(VLOOKUP(PPE_PH1_CDDL[[#This Row],[RDMC Document Number]],[3]Docs!$B:$F,5,0),"No Placeholder Yet")</f>
        <v>Pending</v>
      </c>
      <c r="S1702" s="137">
        <f t="shared" si="302"/>
        <v>0</v>
      </c>
      <c r="T1702" s="39" t="s">
        <v>1119</v>
      </c>
      <c r="U1702" s="39"/>
      <c r="V1702" s="178"/>
      <c r="W1702" s="39" t="s">
        <v>1588</v>
      </c>
      <c r="X1702" s="39" t="s">
        <v>1666</v>
      </c>
      <c r="Y1702" s="39"/>
      <c r="Z1702" s="39"/>
      <c r="AA1702" s="39"/>
      <c r="AB1702" s="152" t="s">
        <v>3165</v>
      </c>
    </row>
    <row r="1703" spans="1:28" ht="21.75" customHeight="1" x14ac:dyDescent="0.25">
      <c r="A1703" s="37" t="s">
        <v>30</v>
      </c>
      <c r="B1703" s="37" t="s">
        <v>31</v>
      </c>
      <c r="C1703" s="39">
        <v>6251</v>
      </c>
      <c r="D1703" s="39" t="s">
        <v>52</v>
      </c>
      <c r="E1703" s="39" t="s">
        <v>1365</v>
      </c>
      <c r="F1703" s="128" t="s">
        <v>161</v>
      </c>
      <c r="G1703" s="162" t="s">
        <v>35</v>
      </c>
      <c r="H1703" s="39" t="str">
        <f t="shared" si="299"/>
        <v>6105AK124-6251-EDIA-0006</v>
      </c>
      <c r="I1703" s="39" t="str">
        <f t="shared" si="300"/>
        <v>Q24050972-03-6251-E-DIA-0006</v>
      </c>
      <c r="J1703" s="39"/>
      <c r="K1703" s="33" t="str">
        <f>VLOOKUP(C1703,'PPE WBS Codes'!$E$3:$F$79,2,0)</f>
        <v>Load Bank</v>
      </c>
      <c r="L1703" s="39" t="s">
        <v>1606</v>
      </c>
      <c r="M1703" s="39" t="s">
        <v>1366</v>
      </c>
      <c r="N1703" s="33" t="str">
        <f t="shared" si="301"/>
        <v>Load Bank - 36 MVA Power Station Mobile Load Bank Connection Cables - Cable Block Diagrams and Schedules</v>
      </c>
      <c r="O1703" s="134"/>
      <c r="P1703" s="134"/>
      <c r="Q1703" s="33" t="str">
        <f>IFERROR(VLOOKUP(PPE_PH1_CDDL[[#This Row],[RDMC Document Number]],[3]Docs!$B:$F,4,0),"No Placeholder Yet")</f>
        <v>RES - Reserved Placeholder</v>
      </c>
      <c r="R1703" s="33" t="str">
        <f>IFERROR(VLOOKUP(PPE_PH1_CDDL[[#This Row],[RDMC Document Number]],[3]Docs!$B:$F,5,0),"No Placeholder Yet")</f>
        <v>Pending</v>
      </c>
      <c r="S1703" s="137">
        <f t="shared" si="302"/>
        <v>0</v>
      </c>
      <c r="T1703" s="39" t="s">
        <v>1119</v>
      </c>
      <c r="U1703" s="39"/>
      <c r="V1703" s="178"/>
      <c r="W1703" s="39" t="s">
        <v>1588</v>
      </c>
      <c r="X1703" s="39" t="s">
        <v>1607</v>
      </c>
      <c r="Y1703" s="39"/>
      <c r="Z1703" s="39"/>
      <c r="AA1703" s="39"/>
      <c r="AB1703" s="152" t="s">
        <v>3165</v>
      </c>
    </row>
    <row r="1704" spans="1:28" ht="21.75" customHeight="1" x14ac:dyDescent="0.25">
      <c r="A1704" s="37" t="s">
        <v>30</v>
      </c>
      <c r="B1704" s="37" t="s">
        <v>31</v>
      </c>
      <c r="C1704" s="39">
        <v>6251</v>
      </c>
      <c r="D1704" s="39" t="s">
        <v>52</v>
      </c>
      <c r="E1704" s="39" t="s">
        <v>1365</v>
      </c>
      <c r="F1704" s="128" t="s">
        <v>170</v>
      </c>
      <c r="G1704" s="162" t="s">
        <v>35</v>
      </c>
      <c r="H1704" s="39" t="str">
        <f t="shared" si="299"/>
        <v>6105AK124-6251-EDIA-0007</v>
      </c>
      <c r="I1704" s="39" t="str">
        <f t="shared" si="300"/>
        <v>Q24050972-03-6251-E-DIA-0007</v>
      </c>
      <c r="J1704" s="39"/>
      <c r="K1704" s="33" t="str">
        <f>VLOOKUP(C1704,'PPE WBS Codes'!$E$3:$F$79,2,0)</f>
        <v>Load Bank</v>
      </c>
      <c r="L1704" s="39" t="s">
        <v>1606</v>
      </c>
      <c r="M1704" s="39" t="s">
        <v>1367</v>
      </c>
      <c r="N1704" s="33" t="str">
        <f t="shared" si="301"/>
        <v>Load Bank - 36 MVA Power Station Mobile Load Bank Connection Cables - Electrical Circuit Diagrams (Schematics)</v>
      </c>
      <c r="O1704" s="134"/>
      <c r="P1704" s="134"/>
      <c r="Q1704" s="33" t="str">
        <f>IFERROR(VLOOKUP(PPE_PH1_CDDL[[#This Row],[RDMC Document Number]],[3]Docs!$B:$F,4,0),"No Placeholder Yet")</f>
        <v>RES - Reserved Placeholder</v>
      </c>
      <c r="R1704" s="33" t="str">
        <f>IFERROR(VLOOKUP(PPE_PH1_CDDL[[#This Row],[RDMC Document Number]],[3]Docs!$B:$F,5,0),"No Placeholder Yet")</f>
        <v>Pending</v>
      </c>
      <c r="S1704" s="137">
        <f t="shared" si="302"/>
        <v>0</v>
      </c>
      <c r="T1704" s="39" t="s">
        <v>1119</v>
      </c>
      <c r="U1704" s="39"/>
      <c r="V1704" s="178"/>
      <c r="W1704" s="39" t="s">
        <v>1588</v>
      </c>
      <c r="X1704" s="39" t="s">
        <v>1607</v>
      </c>
      <c r="Y1704" s="39"/>
      <c r="Z1704" s="39"/>
      <c r="AA1704" s="39"/>
      <c r="AB1704" s="152" t="s">
        <v>3165</v>
      </c>
    </row>
    <row r="1705" spans="1:28" ht="21.75" customHeight="1" x14ac:dyDescent="0.25">
      <c r="A1705" s="37" t="s">
        <v>30</v>
      </c>
      <c r="B1705" s="37" t="s">
        <v>31</v>
      </c>
      <c r="C1705" s="39">
        <v>6251</v>
      </c>
      <c r="D1705" s="39" t="s">
        <v>52</v>
      </c>
      <c r="E1705" s="39" t="s">
        <v>1365</v>
      </c>
      <c r="F1705" s="128" t="s">
        <v>108</v>
      </c>
      <c r="G1705" s="162" t="s">
        <v>35</v>
      </c>
      <c r="H1705" s="39" t="str">
        <f t="shared" ref="H1705:H1768" si="303">A1705&amp;B1705&amp;"-"&amp;C1705&amp;"-"&amp;D1705&amp;E1705&amp;"-"&amp;F1705</f>
        <v>6105AK124-6251-EDIA-0008</v>
      </c>
      <c r="I1705" s="39" t="str">
        <f t="shared" si="300"/>
        <v>Q24050972-03-6251-E-DIA-0008</v>
      </c>
      <c r="J1705" s="39"/>
      <c r="K1705" s="33" t="str">
        <f>VLOOKUP(C1705,'PPE WBS Codes'!$E$3:$F$79,2,0)</f>
        <v>Load Bank</v>
      </c>
      <c r="L1705" s="39" t="s">
        <v>1606</v>
      </c>
      <c r="M1705" s="39" t="s">
        <v>1369</v>
      </c>
      <c r="N1705" s="33" t="str">
        <f t="shared" si="301"/>
        <v>Load Bank - 36 MVA Power Station Mobile Load Bank Connection Cables - E/I Termination Schedule</v>
      </c>
      <c r="O1705" s="134"/>
      <c r="P1705" s="134"/>
      <c r="Q1705" s="33" t="str">
        <f>IFERROR(VLOOKUP(PPE_PH1_CDDL[[#This Row],[RDMC Document Number]],[3]Docs!$B:$F,4,0),"No Placeholder Yet")</f>
        <v>RES - Reserved Placeholder</v>
      </c>
      <c r="R1705" s="33" t="str">
        <f>IFERROR(VLOOKUP(PPE_PH1_CDDL[[#This Row],[RDMC Document Number]],[3]Docs!$B:$F,5,0),"No Placeholder Yet")</f>
        <v>Pending</v>
      </c>
      <c r="S1705" s="137">
        <f t="shared" si="302"/>
        <v>0</v>
      </c>
      <c r="T1705" s="39" t="s">
        <v>1119</v>
      </c>
      <c r="U1705" s="39"/>
      <c r="V1705" s="178"/>
      <c r="W1705" s="39" t="s">
        <v>1588</v>
      </c>
      <c r="X1705" s="39" t="s">
        <v>1607</v>
      </c>
      <c r="Y1705" s="39" t="s">
        <v>1580</v>
      </c>
      <c r="Z1705" s="39" t="s">
        <v>1580</v>
      </c>
      <c r="AA1705" s="39"/>
      <c r="AB1705" s="152" t="s">
        <v>3165</v>
      </c>
    </row>
    <row r="1706" spans="1:28" ht="21.75" customHeight="1" x14ac:dyDescent="0.25">
      <c r="A1706" s="37" t="s">
        <v>30</v>
      </c>
      <c r="B1706" s="37" t="s">
        <v>31</v>
      </c>
      <c r="C1706" s="39">
        <v>6251</v>
      </c>
      <c r="D1706" s="39" t="s">
        <v>52</v>
      </c>
      <c r="E1706" s="39" t="s">
        <v>1365</v>
      </c>
      <c r="F1706" s="128" t="s">
        <v>173</v>
      </c>
      <c r="G1706" s="162" t="s">
        <v>35</v>
      </c>
      <c r="H1706" s="39" t="str">
        <f t="shared" si="303"/>
        <v>6105AK124-6251-EDIA-0009</v>
      </c>
      <c r="I1706" s="39" t="str">
        <f t="shared" si="300"/>
        <v>Q24050972-03-6251-E-DIA-0009</v>
      </c>
      <c r="J1706" s="39"/>
      <c r="K1706" s="33" t="str">
        <f>VLOOKUP(C1706,'PPE WBS Codes'!$E$3:$F$79,2,0)</f>
        <v>Load Bank</v>
      </c>
      <c r="L1706" s="39" t="s">
        <v>1606</v>
      </c>
      <c r="M1706" s="39" t="s">
        <v>1372</v>
      </c>
      <c r="N1706" s="33" t="str">
        <f t="shared" si="301"/>
        <v>Load Bank - 36 MVA Power Station Mobile Load Bank Connection Cables - Electrical Block Diagram</v>
      </c>
      <c r="O1706" s="134"/>
      <c r="P1706" s="134"/>
      <c r="Q1706" s="33" t="str">
        <f>IFERROR(VLOOKUP(PPE_PH1_CDDL[[#This Row],[RDMC Document Number]],[3]Docs!$B:$F,4,0),"No Placeholder Yet")</f>
        <v>RES - Reserved Placeholder</v>
      </c>
      <c r="R1706" s="33" t="str">
        <f>IFERROR(VLOOKUP(PPE_PH1_CDDL[[#This Row],[RDMC Document Number]],[3]Docs!$B:$F,5,0),"No Placeholder Yet")</f>
        <v>Pending</v>
      </c>
      <c r="S1706" s="137">
        <f t="shared" si="302"/>
        <v>0</v>
      </c>
      <c r="T1706" s="39" t="s">
        <v>1119</v>
      </c>
      <c r="U1706" s="39"/>
      <c r="V1706" s="178"/>
      <c r="W1706" s="39" t="s">
        <v>1588</v>
      </c>
      <c r="X1706" s="39" t="s">
        <v>1607</v>
      </c>
      <c r="Y1706" s="39"/>
      <c r="Z1706" s="39"/>
      <c r="AA1706" s="39"/>
      <c r="AB1706" s="152" t="s">
        <v>3165</v>
      </c>
    </row>
    <row r="1707" spans="1:28" ht="21.75" customHeight="1" x14ac:dyDescent="0.25">
      <c r="A1707" s="37" t="s">
        <v>30</v>
      </c>
      <c r="B1707" s="37" t="s">
        <v>31</v>
      </c>
      <c r="C1707" s="39">
        <v>6251</v>
      </c>
      <c r="D1707" s="39" t="s">
        <v>52</v>
      </c>
      <c r="E1707" s="39" t="s">
        <v>1365</v>
      </c>
      <c r="F1707" s="128" t="s">
        <v>184</v>
      </c>
      <c r="G1707" s="162" t="s">
        <v>35</v>
      </c>
      <c r="H1707" s="39" t="str">
        <f t="shared" si="303"/>
        <v>6105AK124-6251-EDIA-0010</v>
      </c>
      <c r="I1707" s="39" t="str">
        <f t="shared" si="300"/>
        <v>Q24050972-03-6251-E-DIA-0010</v>
      </c>
      <c r="J1707" s="39"/>
      <c r="K1707" s="33" t="str">
        <f>VLOOKUP(C1707,'PPE WBS Codes'!$E$3:$F$79,2,0)</f>
        <v>Load Bank</v>
      </c>
      <c r="L1707" s="39" t="s">
        <v>1591</v>
      </c>
      <c r="M1707" s="39" t="s">
        <v>1366</v>
      </c>
      <c r="N1707" s="33" t="str">
        <f t="shared" si="301"/>
        <v>Load Bank - 36 MVA Power Station Mobile Load Bank Cable Racks - Cable Block Diagrams and Schedules</v>
      </c>
      <c r="O1707" s="134"/>
      <c r="P1707" s="134"/>
      <c r="Q1707" s="33" t="str">
        <f>IFERROR(VLOOKUP(PPE_PH1_CDDL[[#This Row],[RDMC Document Number]],[3]Docs!$B:$F,4,0),"No Placeholder Yet")</f>
        <v>RES - Reserved Placeholder</v>
      </c>
      <c r="R1707" s="33" t="str">
        <f>IFERROR(VLOOKUP(PPE_PH1_CDDL[[#This Row],[RDMC Document Number]],[3]Docs!$B:$F,5,0),"No Placeholder Yet")</f>
        <v>Pending</v>
      </c>
      <c r="S1707" s="137">
        <f t="shared" si="302"/>
        <v>0</v>
      </c>
      <c r="T1707" s="39" t="s">
        <v>1119</v>
      </c>
      <c r="U1707" s="39"/>
      <c r="V1707" s="178"/>
      <c r="W1707" s="39" t="s">
        <v>1588</v>
      </c>
      <c r="X1707" s="39" t="s">
        <v>1659</v>
      </c>
      <c r="Y1707" s="39"/>
      <c r="Z1707" s="39"/>
      <c r="AA1707" s="39"/>
      <c r="AB1707" s="152" t="s">
        <v>3165</v>
      </c>
    </row>
    <row r="1708" spans="1:28" ht="21.75" customHeight="1" x14ac:dyDescent="0.25">
      <c r="A1708" s="37" t="s">
        <v>30</v>
      </c>
      <c r="B1708" s="37" t="s">
        <v>31</v>
      </c>
      <c r="C1708" s="39">
        <v>6251</v>
      </c>
      <c r="D1708" s="39" t="s">
        <v>52</v>
      </c>
      <c r="E1708" s="39" t="s">
        <v>1365</v>
      </c>
      <c r="F1708" s="128" t="s">
        <v>187</v>
      </c>
      <c r="G1708" s="162" t="s">
        <v>35</v>
      </c>
      <c r="H1708" s="39" t="str">
        <f t="shared" si="303"/>
        <v>6105AK124-6251-EDIA-0011</v>
      </c>
      <c r="I1708" s="39" t="str">
        <f t="shared" si="300"/>
        <v>Q24050972-03-6251-E-DIA-0011</v>
      </c>
      <c r="J1708" s="39"/>
      <c r="K1708" s="33" t="str">
        <f>VLOOKUP(C1708,'PPE WBS Codes'!$E$3:$F$79,2,0)</f>
        <v>Load Bank</v>
      </c>
      <c r="L1708" s="39" t="s">
        <v>1591</v>
      </c>
      <c r="M1708" s="39" t="s">
        <v>1369</v>
      </c>
      <c r="N1708" s="33" t="str">
        <f t="shared" si="301"/>
        <v>Load Bank - 36 MVA Power Station Mobile Load Bank Cable Racks - E/I Termination Schedule</v>
      </c>
      <c r="O1708" s="134"/>
      <c r="P1708" s="134"/>
      <c r="Q1708" s="33" t="str">
        <f>IFERROR(VLOOKUP(PPE_PH1_CDDL[[#This Row],[RDMC Document Number]],[3]Docs!$B:$F,4,0),"No Placeholder Yet")</f>
        <v>RES - Reserved Placeholder</v>
      </c>
      <c r="R1708" s="33" t="str">
        <f>IFERROR(VLOOKUP(PPE_PH1_CDDL[[#This Row],[RDMC Document Number]],[3]Docs!$B:$F,5,0),"No Placeholder Yet")</f>
        <v>Pending</v>
      </c>
      <c r="S1708" s="137">
        <f t="shared" si="302"/>
        <v>0</v>
      </c>
      <c r="T1708" s="39" t="s">
        <v>1119</v>
      </c>
      <c r="U1708" s="39"/>
      <c r="V1708" s="178"/>
      <c r="W1708" s="39" t="s">
        <v>1588</v>
      </c>
      <c r="X1708" s="39" t="s">
        <v>1659</v>
      </c>
      <c r="Y1708" s="39"/>
      <c r="Z1708" s="39"/>
      <c r="AA1708" s="39"/>
      <c r="AB1708" s="152" t="s">
        <v>3165</v>
      </c>
    </row>
    <row r="1709" spans="1:28" ht="21.75" customHeight="1" x14ac:dyDescent="0.25">
      <c r="A1709" s="37" t="s">
        <v>30</v>
      </c>
      <c r="B1709" s="37" t="s">
        <v>31</v>
      </c>
      <c r="C1709" s="39">
        <v>6251</v>
      </c>
      <c r="D1709" s="39" t="s">
        <v>52</v>
      </c>
      <c r="E1709" s="39" t="s">
        <v>1365</v>
      </c>
      <c r="F1709" s="128" t="s">
        <v>213</v>
      </c>
      <c r="G1709" s="162" t="s">
        <v>35</v>
      </c>
      <c r="H1709" s="39" t="str">
        <f t="shared" si="303"/>
        <v>6105AK124-6251-EDIA-0012</v>
      </c>
      <c r="I1709" s="39" t="str">
        <f t="shared" si="300"/>
        <v>Q24050972-03-6251-E-DIA-0012</v>
      </c>
      <c r="J1709" s="39"/>
      <c r="K1709" s="33" t="str">
        <f>VLOOKUP(C1709,'PPE WBS Codes'!$E$3:$F$79,2,0)</f>
        <v>Load Bank</v>
      </c>
      <c r="L1709" s="39" t="s">
        <v>1610</v>
      </c>
      <c r="M1709" s="39" t="s">
        <v>1366</v>
      </c>
      <c r="N1709" s="33" t="str">
        <f t="shared" si="301"/>
        <v>Load Bank - 36 MVA Power Station Mobile Load Bank Earthing System - Cable Block Diagrams and Schedules</v>
      </c>
      <c r="O1709" s="134"/>
      <c r="P1709" s="134"/>
      <c r="Q1709" s="33" t="str">
        <f>IFERROR(VLOOKUP(PPE_PH1_CDDL[[#This Row],[RDMC Document Number]],[3]Docs!$B:$F,4,0),"No Placeholder Yet")</f>
        <v>RES - Reserved Placeholder</v>
      </c>
      <c r="R1709" s="33" t="str">
        <f>IFERROR(VLOOKUP(PPE_PH1_CDDL[[#This Row],[RDMC Document Number]],[3]Docs!$B:$F,5,0),"No Placeholder Yet")</f>
        <v>Pending</v>
      </c>
      <c r="S1709" s="137">
        <f t="shared" si="302"/>
        <v>0</v>
      </c>
      <c r="T1709" s="39" t="s">
        <v>1119</v>
      </c>
      <c r="U1709" s="39"/>
      <c r="V1709" s="178"/>
      <c r="W1709" s="39" t="s">
        <v>1588</v>
      </c>
      <c r="X1709" s="39" t="s">
        <v>1612</v>
      </c>
      <c r="Y1709" s="39"/>
      <c r="Z1709" s="39"/>
      <c r="AA1709" s="39"/>
      <c r="AB1709" s="152" t="s">
        <v>3165</v>
      </c>
    </row>
    <row r="1710" spans="1:28" ht="21.75" customHeight="1" x14ac:dyDescent="0.25">
      <c r="A1710" s="37" t="s">
        <v>30</v>
      </c>
      <c r="B1710" s="37" t="s">
        <v>31</v>
      </c>
      <c r="C1710" s="39">
        <v>6251</v>
      </c>
      <c r="D1710" s="39" t="s">
        <v>52</v>
      </c>
      <c r="E1710" s="39" t="s">
        <v>1365</v>
      </c>
      <c r="F1710" s="128" t="s">
        <v>215</v>
      </c>
      <c r="G1710" s="162" t="s">
        <v>35</v>
      </c>
      <c r="H1710" s="39" t="str">
        <f t="shared" si="303"/>
        <v>6105AK124-6251-EDIA-0013</v>
      </c>
      <c r="I1710" s="39" t="str">
        <f t="shared" si="300"/>
        <v>Q24050972-03-6251-E-DIA-0013</v>
      </c>
      <c r="J1710" s="39"/>
      <c r="K1710" s="33" t="str">
        <f>VLOOKUP(C1710,'PPE WBS Codes'!$E$3:$F$79,2,0)</f>
        <v>Load Bank</v>
      </c>
      <c r="L1710" s="39" t="s">
        <v>1610</v>
      </c>
      <c r="M1710" s="39" t="s">
        <v>1367</v>
      </c>
      <c r="N1710" s="33" t="str">
        <f t="shared" si="301"/>
        <v>Load Bank - 36 MVA Power Station Mobile Load Bank Earthing System - Electrical Circuit Diagrams (Schematics)</v>
      </c>
      <c r="O1710" s="134"/>
      <c r="P1710" s="134"/>
      <c r="Q1710" s="33" t="str">
        <f>IFERROR(VLOOKUP(PPE_PH1_CDDL[[#This Row],[RDMC Document Number]],[3]Docs!$B:$F,4,0),"No Placeholder Yet")</f>
        <v>RES - Reserved Placeholder</v>
      </c>
      <c r="R1710" s="33" t="str">
        <f>IFERROR(VLOOKUP(PPE_PH1_CDDL[[#This Row],[RDMC Document Number]],[3]Docs!$B:$F,5,0),"No Placeholder Yet")</f>
        <v>Pending</v>
      </c>
      <c r="S1710" s="137">
        <f t="shared" si="302"/>
        <v>0</v>
      </c>
      <c r="T1710" s="39" t="s">
        <v>1119</v>
      </c>
      <c r="U1710" s="39"/>
      <c r="V1710" s="178"/>
      <c r="W1710" s="39" t="s">
        <v>1588</v>
      </c>
      <c r="X1710" s="39" t="s">
        <v>1612</v>
      </c>
      <c r="Y1710" s="39"/>
      <c r="Z1710" s="39"/>
      <c r="AA1710" s="39"/>
      <c r="AB1710" s="152" t="s">
        <v>3165</v>
      </c>
    </row>
    <row r="1711" spans="1:28" ht="21.75" customHeight="1" x14ac:dyDescent="0.25">
      <c r="A1711" s="37" t="s">
        <v>30</v>
      </c>
      <c r="B1711" s="37" t="s">
        <v>31</v>
      </c>
      <c r="C1711" s="39">
        <v>6251</v>
      </c>
      <c r="D1711" s="39" t="s">
        <v>52</v>
      </c>
      <c r="E1711" s="39" t="s">
        <v>1365</v>
      </c>
      <c r="F1711" s="128" t="s">
        <v>217</v>
      </c>
      <c r="G1711" s="162" t="s">
        <v>35</v>
      </c>
      <c r="H1711" s="39" t="str">
        <f t="shared" si="303"/>
        <v>6105AK124-6251-EDIA-0014</v>
      </c>
      <c r="I1711" s="39" t="str">
        <f t="shared" si="300"/>
        <v>Q24050972-03-6251-E-DIA-0014</v>
      </c>
      <c r="J1711" s="39"/>
      <c r="K1711" s="33" t="str">
        <f>VLOOKUP(C1711,'PPE WBS Codes'!$E$3:$F$79,2,0)</f>
        <v>Load Bank</v>
      </c>
      <c r="L1711" s="39" t="s">
        <v>1592</v>
      </c>
      <c r="M1711" s="39" t="s">
        <v>1366</v>
      </c>
      <c r="N1711" s="33" t="str">
        <f t="shared" si="301"/>
        <v>Load Bank - Platform and Foundations for Wartsila Load Bank - Cable Block Diagrams and Schedules</v>
      </c>
      <c r="O1711" s="134"/>
      <c r="P1711" s="134"/>
      <c r="Q1711" s="33" t="str">
        <f>IFERROR(VLOOKUP(PPE_PH1_CDDL[[#This Row],[RDMC Document Number]],[3]Docs!$B:$F,4,0),"No Placeholder Yet")</f>
        <v>RES - Reserved Placeholder</v>
      </c>
      <c r="R1711" s="33" t="str">
        <f>IFERROR(VLOOKUP(PPE_PH1_CDDL[[#This Row],[RDMC Document Number]],[3]Docs!$B:$F,5,0),"No Placeholder Yet")</f>
        <v>Pending</v>
      </c>
      <c r="S1711" s="137">
        <f t="shared" si="302"/>
        <v>0</v>
      </c>
      <c r="T1711" s="39" t="s">
        <v>1119</v>
      </c>
      <c r="U1711" s="39"/>
      <c r="V1711" s="178"/>
      <c r="W1711" s="39" t="s">
        <v>1593</v>
      </c>
      <c r="X1711" s="39" t="s">
        <v>1580</v>
      </c>
      <c r="Y1711" s="39"/>
      <c r="Z1711" s="39"/>
      <c r="AA1711" s="39"/>
      <c r="AB1711" s="152" t="s">
        <v>3165</v>
      </c>
    </row>
    <row r="1712" spans="1:28" ht="21.75" customHeight="1" x14ac:dyDescent="0.25">
      <c r="A1712" s="37" t="s">
        <v>30</v>
      </c>
      <c r="B1712" s="37" t="s">
        <v>31</v>
      </c>
      <c r="C1712" s="39">
        <v>6251</v>
      </c>
      <c r="D1712" s="39" t="s">
        <v>52</v>
      </c>
      <c r="E1712" s="39" t="s">
        <v>1365</v>
      </c>
      <c r="F1712" s="128" t="s">
        <v>219</v>
      </c>
      <c r="G1712" s="162" t="s">
        <v>35</v>
      </c>
      <c r="H1712" s="39" t="str">
        <f t="shared" si="303"/>
        <v>6105AK124-6251-EDIA-0015</v>
      </c>
      <c r="I1712" s="39" t="str">
        <f t="shared" si="300"/>
        <v>Q24050972-03-6251-E-DIA-0015</v>
      </c>
      <c r="J1712" s="39"/>
      <c r="K1712" s="33" t="str">
        <f>VLOOKUP(C1712,'PPE WBS Codes'!$E$3:$F$79,2,0)</f>
        <v>Load Bank</v>
      </c>
      <c r="L1712" s="39" t="s">
        <v>1614</v>
      </c>
      <c r="M1712" s="39" t="s">
        <v>1366</v>
      </c>
      <c r="N1712" s="33" t="str">
        <f t="shared" si="301"/>
        <v>Load Bank - Fire Protection and Detection System for Wartsila Load Bank - Cable Block Diagrams and Schedules</v>
      </c>
      <c r="O1712" s="134"/>
      <c r="P1712" s="134"/>
      <c r="Q1712" s="33" t="str">
        <f>IFERROR(VLOOKUP(PPE_PH1_CDDL[[#This Row],[RDMC Document Number]],[3]Docs!$B:$F,4,0),"No Placeholder Yet")</f>
        <v>RES - Reserved Placeholder</v>
      </c>
      <c r="R1712" s="33" t="str">
        <f>IFERROR(VLOOKUP(PPE_PH1_CDDL[[#This Row],[RDMC Document Number]],[3]Docs!$B:$F,5,0),"No Placeholder Yet")</f>
        <v>Pending</v>
      </c>
      <c r="S1712" s="137">
        <f t="shared" si="302"/>
        <v>0</v>
      </c>
      <c r="T1712" s="39" t="s">
        <v>1119</v>
      </c>
      <c r="U1712" s="39"/>
      <c r="V1712" s="178"/>
      <c r="W1712" s="39" t="s">
        <v>1667</v>
      </c>
      <c r="X1712" s="39" t="s">
        <v>1580</v>
      </c>
      <c r="Y1712" s="39"/>
      <c r="Z1712" s="39"/>
      <c r="AA1712" s="39"/>
      <c r="AB1712" s="152" t="s">
        <v>3165</v>
      </c>
    </row>
    <row r="1713" spans="1:28" ht="21.75" customHeight="1" x14ac:dyDescent="0.25">
      <c r="A1713" s="37" t="s">
        <v>30</v>
      </c>
      <c r="B1713" s="37" t="s">
        <v>31</v>
      </c>
      <c r="C1713" s="39">
        <v>6251</v>
      </c>
      <c r="D1713" s="39" t="s">
        <v>52</v>
      </c>
      <c r="E1713" s="39" t="s">
        <v>1365</v>
      </c>
      <c r="F1713" s="128" t="s">
        <v>88</v>
      </c>
      <c r="G1713" s="162" t="s">
        <v>35</v>
      </c>
      <c r="H1713" s="39" t="str">
        <f t="shared" si="303"/>
        <v>6105AK124-6251-EDIA-0016</v>
      </c>
      <c r="I1713" s="39" t="str">
        <f t="shared" si="300"/>
        <v>Q24050972-03-6251-E-DIA-0016</v>
      </c>
      <c r="J1713" s="39"/>
      <c r="K1713" s="33" t="str">
        <f>VLOOKUP(C1713,'PPE WBS Codes'!$E$3:$F$79,2,0)</f>
        <v>Load Bank</v>
      </c>
      <c r="L1713" s="39" t="s">
        <v>1614</v>
      </c>
      <c r="M1713" s="39" t="s">
        <v>1367</v>
      </c>
      <c r="N1713" s="33" t="str">
        <f t="shared" si="301"/>
        <v>Load Bank - Fire Protection and Detection System for Wartsila Load Bank - Electrical Circuit Diagrams (Schematics)</v>
      </c>
      <c r="O1713" s="134"/>
      <c r="P1713" s="134"/>
      <c r="Q1713" s="33" t="str">
        <f>IFERROR(VLOOKUP(PPE_PH1_CDDL[[#This Row],[RDMC Document Number]],[3]Docs!$B:$F,4,0),"No Placeholder Yet")</f>
        <v>RES - Reserved Placeholder</v>
      </c>
      <c r="R1713" s="33" t="str">
        <f>IFERROR(VLOOKUP(PPE_PH1_CDDL[[#This Row],[RDMC Document Number]],[3]Docs!$B:$F,5,0),"No Placeholder Yet")</f>
        <v>Pending</v>
      </c>
      <c r="S1713" s="137">
        <f t="shared" si="302"/>
        <v>0</v>
      </c>
      <c r="T1713" s="39" t="s">
        <v>1119</v>
      </c>
      <c r="U1713" s="39"/>
      <c r="V1713" s="178"/>
      <c r="W1713" s="39" t="s">
        <v>1667</v>
      </c>
      <c r="X1713" s="39" t="s">
        <v>1580</v>
      </c>
      <c r="Y1713" s="39"/>
      <c r="Z1713" s="39"/>
      <c r="AA1713" s="39"/>
      <c r="AB1713" s="152" t="s">
        <v>3165</v>
      </c>
    </row>
    <row r="1714" spans="1:28" ht="21.75" customHeight="1" x14ac:dyDescent="0.25">
      <c r="A1714" s="37" t="s">
        <v>30</v>
      </c>
      <c r="B1714" s="37" t="s">
        <v>31</v>
      </c>
      <c r="C1714" s="39">
        <v>6251</v>
      </c>
      <c r="D1714" s="39" t="s">
        <v>52</v>
      </c>
      <c r="E1714" s="39" t="s">
        <v>1365</v>
      </c>
      <c r="F1714" s="128" t="s">
        <v>143</v>
      </c>
      <c r="G1714" s="162" t="s">
        <v>35</v>
      </c>
      <c r="H1714" s="39" t="str">
        <f t="shared" si="303"/>
        <v>6105AK124-6251-EDIA-0017</v>
      </c>
      <c r="I1714" s="39" t="str">
        <f t="shared" si="300"/>
        <v>Q24050972-03-6251-E-DIA-0017</v>
      </c>
      <c r="J1714" s="39"/>
      <c r="K1714" s="33" t="str">
        <f>VLOOKUP(C1714,'PPE WBS Codes'!$E$3:$F$79,2,0)</f>
        <v>Load Bank</v>
      </c>
      <c r="L1714" s="39" t="s">
        <v>1614</v>
      </c>
      <c r="M1714" s="39" t="s">
        <v>1369</v>
      </c>
      <c r="N1714" s="33" t="str">
        <f t="shared" si="301"/>
        <v>Load Bank - Fire Protection and Detection System for Wartsila Load Bank - E/I Termination Schedule</v>
      </c>
      <c r="O1714" s="134"/>
      <c r="P1714" s="134"/>
      <c r="Q1714" s="33" t="str">
        <f>IFERROR(VLOOKUP(PPE_PH1_CDDL[[#This Row],[RDMC Document Number]],[3]Docs!$B:$F,4,0),"No Placeholder Yet")</f>
        <v>RES - Reserved Placeholder</v>
      </c>
      <c r="R1714" s="33" t="str">
        <f>IFERROR(VLOOKUP(PPE_PH1_CDDL[[#This Row],[RDMC Document Number]],[3]Docs!$B:$F,5,0),"No Placeholder Yet")</f>
        <v>Pending</v>
      </c>
      <c r="S1714" s="137">
        <f t="shared" si="302"/>
        <v>0</v>
      </c>
      <c r="T1714" s="39" t="s">
        <v>1119</v>
      </c>
      <c r="U1714" s="39"/>
      <c r="V1714" s="178"/>
      <c r="W1714" s="39" t="s">
        <v>1667</v>
      </c>
      <c r="X1714" s="39" t="s">
        <v>1580</v>
      </c>
      <c r="Y1714" s="39"/>
      <c r="Z1714" s="39"/>
      <c r="AA1714" s="39"/>
      <c r="AB1714" s="152" t="s">
        <v>3165</v>
      </c>
    </row>
    <row r="1715" spans="1:28" ht="21.75" customHeight="1" x14ac:dyDescent="0.25">
      <c r="A1715" s="37" t="s">
        <v>30</v>
      </c>
      <c r="B1715" s="37" t="s">
        <v>31</v>
      </c>
      <c r="C1715" s="39">
        <v>6251</v>
      </c>
      <c r="D1715" s="39" t="s">
        <v>52</v>
      </c>
      <c r="E1715" s="39" t="s">
        <v>1365</v>
      </c>
      <c r="F1715" s="128" t="s">
        <v>223</v>
      </c>
      <c r="G1715" s="162" t="s">
        <v>35</v>
      </c>
      <c r="H1715" s="39" t="str">
        <f t="shared" si="303"/>
        <v>6105AK124-6251-EDIA-0018</v>
      </c>
      <c r="I1715" s="39" t="str">
        <f t="shared" si="300"/>
        <v>Q24050972-03-6251-E-DIA-0018</v>
      </c>
      <c r="J1715" s="39"/>
      <c r="K1715" s="33" t="str">
        <f>VLOOKUP(C1715,'PPE WBS Codes'!$E$3:$F$79,2,0)</f>
        <v>Load Bank</v>
      </c>
      <c r="L1715" s="39" t="s">
        <v>1596</v>
      </c>
      <c r="M1715" s="39" t="s">
        <v>1366</v>
      </c>
      <c r="N1715" s="33" t="str">
        <f t="shared" si="301"/>
        <v>Load Bank - Small Power and Lighting for Wartsila Load Bank - Cable Block Diagrams and Schedules</v>
      </c>
      <c r="O1715" s="134"/>
      <c r="P1715" s="134"/>
      <c r="Q1715" s="33" t="str">
        <f>IFERROR(VLOOKUP(PPE_PH1_CDDL[[#This Row],[RDMC Document Number]],[3]Docs!$B:$F,4,0),"No Placeholder Yet")</f>
        <v>RES - Reserved Placeholder</v>
      </c>
      <c r="R1715" s="33" t="str">
        <f>IFERROR(VLOOKUP(PPE_PH1_CDDL[[#This Row],[RDMC Document Number]],[3]Docs!$B:$F,5,0),"No Placeholder Yet")</f>
        <v>Pending</v>
      </c>
      <c r="S1715" s="137">
        <f t="shared" si="302"/>
        <v>0</v>
      </c>
      <c r="T1715" s="39" t="s">
        <v>1119</v>
      </c>
      <c r="U1715" s="39"/>
      <c r="V1715" s="178"/>
      <c r="W1715" s="39" t="s">
        <v>1597</v>
      </c>
      <c r="X1715" s="39" t="s">
        <v>1580</v>
      </c>
      <c r="Y1715" s="39"/>
      <c r="Z1715" s="39"/>
      <c r="AA1715" s="39"/>
      <c r="AB1715" s="152" t="s">
        <v>3165</v>
      </c>
    </row>
    <row r="1716" spans="1:28" ht="21.75" customHeight="1" x14ac:dyDescent="0.25">
      <c r="A1716" s="37" t="s">
        <v>30</v>
      </c>
      <c r="B1716" s="37" t="s">
        <v>31</v>
      </c>
      <c r="C1716" s="39">
        <v>6251</v>
      </c>
      <c r="D1716" s="39" t="s">
        <v>52</v>
      </c>
      <c r="E1716" s="39" t="s">
        <v>1365</v>
      </c>
      <c r="F1716" s="128" t="s">
        <v>150</v>
      </c>
      <c r="G1716" s="162" t="s">
        <v>35</v>
      </c>
      <c r="H1716" s="39" t="str">
        <f t="shared" si="303"/>
        <v>6105AK124-6251-EDIA-0019</v>
      </c>
      <c r="I1716" s="39" t="str">
        <f t="shared" si="300"/>
        <v>Q24050972-03-6251-E-DIA-0019</v>
      </c>
      <c r="J1716" s="39"/>
      <c r="K1716" s="33" t="str">
        <f>VLOOKUP(C1716,'PPE WBS Codes'!$E$3:$F$79,2,0)</f>
        <v>Load Bank</v>
      </c>
      <c r="L1716" s="39" t="s">
        <v>1596</v>
      </c>
      <c r="M1716" s="39" t="s">
        <v>1372</v>
      </c>
      <c r="N1716" s="33" t="str">
        <f t="shared" si="301"/>
        <v>Load Bank - Small Power and Lighting for Wartsila Load Bank - Electrical Block Diagram</v>
      </c>
      <c r="O1716" s="134"/>
      <c r="P1716" s="134"/>
      <c r="Q1716" s="33" t="str">
        <f>IFERROR(VLOOKUP(PPE_PH1_CDDL[[#This Row],[RDMC Document Number]],[3]Docs!$B:$F,4,0),"No Placeholder Yet")</f>
        <v>RES - Reserved Placeholder</v>
      </c>
      <c r="R1716" s="33" t="str">
        <f>IFERROR(VLOOKUP(PPE_PH1_CDDL[[#This Row],[RDMC Document Number]],[3]Docs!$B:$F,5,0),"No Placeholder Yet")</f>
        <v>Pending</v>
      </c>
      <c r="S1716" s="137">
        <f t="shared" si="302"/>
        <v>0</v>
      </c>
      <c r="T1716" s="39" t="s">
        <v>1119</v>
      </c>
      <c r="U1716" s="39"/>
      <c r="V1716" s="178"/>
      <c r="W1716" s="39" t="s">
        <v>1597</v>
      </c>
      <c r="X1716" s="39" t="s">
        <v>1580</v>
      </c>
      <c r="Y1716" s="39"/>
      <c r="Z1716" s="39"/>
      <c r="AA1716" s="39"/>
      <c r="AB1716" s="152" t="s">
        <v>3165</v>
      </c>
    </row>
    <row r="1717" spans="1:28" ht="21.75" customHeight="1" x14ac:dyDescent="0.25">
      <c r="A1717" s="37" t="s">
        <v>30</v>
      </c>
      <c r="B1717" s="37" t="s">
        <v>31</v>
      </c>
      <c r="C1717" s="39">
        <v>6251</v>
      </c>
      <c r="D1717" s="39" t="s">
        <v>52</v>
      </c>
      <c r="E1717" s="39" t="s">
        <v>1365</v>
      </c>
      <c r="F1717" s="128" t="s">
        <v>226</v>
      </c>
      <c r="G1717" s="162" t="s">
        <v>35</v>
      </c>
      <c r="H1717" s="39" t="str">
        <f t="shared" si="303"/>
        <v>6105AK124-6251-EDIA-0020</v>
      </c>
      <c r="I1717" s="39" t="str">
        <f t="shared" si="300"/>
        <v>Q24050972-03-6251-E-DIA-0020</v>
      </c>
      <c r="J1717" s="39"/>
      <c r="K1717" s="33" t="str">
        <f>VLOOKUP(C1717,'PPE WBS Codes'!$E$3:$F$79,2,0)</f>
        <v>Load Bank</v>
      </c>
      <c r="L1717" s="39" t="s">
        <v>1596</v>
      </c>
      <c r="M1717" s="39" t="s">
        <v>1367</v>
      </c>
      <c r="N1717" s="33" t="str">
        <f t="shared" si="301"/>
        <v>Load Bank - Small Power and Lighting for Wartsila Load Bank - Electrical Circuit Diagrams (Schematics)</v>
      </c>
      <c r="O1717" s="134"/>
      <c r="P1717" s="134"/>
      <c r="Q1717" s="33" t="str">
        <f>IFERROR(VLOOKUP(PPE_PH1_CDDL[[#This Row],[RDMC Document Number]],[3]Docs!$B:$F,4,0),"No Placeholder Yet")</f>
        <v>RES - Reserved Placeholder</v>
      </c>
      <c r="R1717" s="33" t="str">
        <f>IFERROR(VLOOKUP(PPE_PH1_CDDL[[#This Row],[RDMC Document Number]],[3]Docs!$B:$F,5,0),"No Placeholder Yet")</f>
        <v>Pending</v>
      </c>
      <c r="S1717" s="137">
        <f t="shared" si="302"/>
        <v>0</v>
      </c>
      <c r="T1717" s="39" t="s">
        <v>1119</v>
      </c>
      <c r="U1717" s="39"/>
      <c r="V1717" s="178"/>
      <c r="W1717" s="39" t="s">
        <v>1597</v>
      </c>
      <c r="X1717" s="39" t="s">
        <v>1580</v>
      </c>
      <c r="Y1717" s="39"/>
      <c r="Z1717" s="39"/>
      <c r="AA1717" s="39"/>
      <c r="AB1717" s="152" t="s">
        <v>3165</v>
      </c>
    </row>
    <row r="1718" spans="1:28" ht="21.75" customHeight="1" x14ac:dyDescent="0.25">
      <c r="A1718" s="37" t="s">
        <v>30</v>
      </c>
      <c r="B1718" s="37" t="s">
        <v>31</v>
      </c>
      <c r="C1718" s="39">
        <v>6251</v>
      </c>
      <c r="D1718" s="39" t="s">
        <v>52</v>
      </c>
      <c r="E1718" s="39" t="s">
        <v>1365</v>
      </c>
      <c r="F1718" s="128" t="s">
        <v>228</v>
      </c>
      <c r="G1718" s="162" t="s">
        <v>35</v>
      </c>
      <c r="H1718" s="39" t="str">
        <f t="shared" si="303"/>
        <v>6105AK124-6251-EDIA-0021</v>
      </c>
      <c r="I1718" s="39" t="str">
        <f t="shared" si="300"/>
        <v>Q24050972-03-6251-E-DIA-0021</v>
      </c>
      <c r="J1718" s="39"/>
      <c r="K1718" s="33" t="str">
        <f>VLOOKUP(C1718,'PPE WBS Codes'!$E$3:$F$79,2,0)</f>
        <v>Load Bank</v>
      </c>
      <c r="L1718" s="39" t="s">
        <v>1596</v>
      </c>
      <c r="M1718" s="39" t="s">
        <v>1369</v>
      </c>
      <c r="N1718" s="33" t="str">
        <f t="shared" si="301"/>
        <v>Load Bank - Small Power and Lighting for Wartsila Load Bank - E/I Termination Schedule</v>
      </c>
      <c r="O1718" s="134"/>
      <c r="P1718" s="134"/>
      <c r="Q1718" s="33" t="str">
        <f>IFERROR(VLOOKUP(PPE_PH1_CDDL[[#This Row],[RDMC Document Number]],[3]Docs!$B:$F,4,0),"No Placeholder Yet")</f>
        <v>RES - Reserved Placeholder</v>
      </c>
      <c r="R1718" s="33" t="str">
        <f>IFERROR(VLOOKUP(PPE_PH1_CDDL[[#This Row],[RDMC Document Number]],[3]Docs!$B:$F,5,0),"No Placeholder Yet")</f>
        <v>Pending</v>
      </c>
      <c r="S1718" s="137">
        <f t="shared" si="302"/>
        <v>0</v>
      </c>
      <c r="T1718" s="39" t="s">
        <v>1119</v>
      </c>
      <c r="U1718" s="39"/>
      <c r="V1718" s="178"/>
      <c r="W1718" s="39" t="s">
        <v>1597</v>
      </c>
      <c r="X1718" s="39" t="s">
        <v>1580</v>
      </c>
      <c r="Y1718" s="39"/>
      <c r="Z1718" s="39"/>
      <c r="AA1718" s="39"/>
      <c r="AB1718" s="152" t="s">
        <v>3165</v>
      </c>
    </row>
    <row r="1719" spans="1:28" ht="21.75" customHeight="1" x14ac:dyDescent="0.25">
      <c r="A1719" s="37" t="s">
        <v>30</v>
      </c>
      <c r="B1719" s="37" t="s">
        <v>31</v>
      </c>
      <c r="C1719" s="39">
        <v>6251</v>
      </c>
      <c r="D1719" s="39" t="s">
        <v>52</v>
      </c>
      <c r="E1719" s="39" t="s">
        <v>1365</v>
      </c>
      <c r="F1719" s="128" t="s">
        <v>231</v>
      </c>
      <c r="G1719" s="162" t="s">
        <v>35</v>
      </c>
      <c r="H1719" s="39" t="str">
        <f t="shared" si="303"/>
        <v>6105AK124-6251-EDIA-0022</v>
      </c>
      <c r="I1719" s="39" t="str">
        <f t="shared" si="300"/>
        <v>Q24050972-03-6251-E-DIA-0022</v>
      </c>
      <c r="J1719" s="39"/>
      <c r="K1719" s="33" t="str">
        <f>VLOOKUP(C1719,'PPE WBS Codes'!$E$3:$F$79,2,0)</f>
        <v>Load Bank</v>
      </c>
      <c r="L1719" s="39" t="s">
        <v>1622</v>
      </c>
      <c r="M1719" s="39" t="s">
        <v>1366</v>
      </c>
      <c r="N1719" s="33" t="str">
        <f t="shared" si="301"/>
        <v>Load Bank - Metering Instruments for Wartsila Load Bank - Cable Block Diagrams and Schedules</v>
      </c>
      <c r="O1719" s="134"/>
      <c r="P1719" s="134"/>
      <c r="Q1719" s="33" t="str">
        <f>IFERROR(VLOOKUP(PPE_PH1_CDDL[[#This Row],[RDMC Document Number]],[3]Docs!$B:$F,4,0),"No Placeholder Yet")</f>
        <v>RES - Reserved Placeholder</v>
      </c>
      <c r="R1719" s="33" t="str">
        <f>IFERROR(VLOOKUP(PPE_PH1_CDDL[[#This Row],[RDMC Document Number]],[3]Docs!$B:$F,5,0),"No Placeholder Yet")</f>
        <v>Pending</v>
      </c>
      <c r="S1719" s="137">
        <f t="shared" si="302"/>
        <v>0</v>
      </c>
      <c r="T1719" s="39" t="s">
        <v>1119</v>
      </c>
      <c r="U1719" s="39"/>
      <c r="V1719" s="178"/>
      <c r="W1719" s="39" t="s">
        <v>1641</v>
      </c>
      <c r="X1719" s="39" t="s">
        <v>1580</v>
      </c>
      <c r="Y1719" s="39"/>
      <c r="Z1719" s="39"/>
      <c r="AA1719" s="39"/>
      <c r="AB1719" s="152" t="s">
        <v>3165</v>
      </c>
    </row>
    <row r="1720" spans="1:28" ht="21.75" customHeight="1" x14ac:dyDescent="0.25">
      <c r="A1720" s="37" t="s">
        <v>30</v>
      </c>
      <c r="B1720" s="37" t="s">
        <v>31</v>
      </c>
      <c r="C1720" s="39">
        <v>6251</v>
      </c>
      <c r="D1720" s="39" t="s">
        <v>52</v>
      </c>
      <c r="E1720" s="39" t="s">
        <v>1365</v>
      </c>
      <c r="F1720" s="174" t="s">
        <v>234</v>
      </c>
      <c r="G1720" s="162" t="s">
        <v>35</v>
      </c>
      <c r="H1720" s="39" t="str">
        <f t="shared" si="303"/>
        <v>6105AK124-6251-EDIA-0023</v>
      </c>
      <c r="I1720" s="39" t="str">
        <f t="shared" si="300"/>
        <v>Q24050972-03-6251-E-DIA-0023</v>
      </c>
      <c r="J1720" s="162"/>
      <c r="K1720" s="33" t="str">
        <f>VLOOKUP(C1720,'PPE WBS Codes'!$E$3:$F$79,2,0)</f>
        <v>Load Bank</v>
      </c>
      <c r="L1720" s="162" t="s">
        <v>1622</v>
      </c>
      <c r="M1720" s="162" t="s">
        <v>1367</v>
      </c>
      <c r="N1720" s="33" t="str">
        <f t="shared" si="301"/>
        <v>Load Bank - Metering Instruments for Wartsila Load Bank - Electrical Circuit Diagrams (Schematics)</v>
      </c>
      <c r="O1720" s="175"/>
      <c r="P1720" s="175"/>
      <c r="Q1720" s="33" t="str">
        <f>IFERROR(VLOOKUP(PPE_PH1_CDDL[[#This Row],[RDMC Document Number]],[3]Docs!$B:$F,4,0),"No Placeholder Yet")</f>
        <v>RES - Reserved Placeholder</v>
      </c>
      <c r="R1720" s="33" t="str">
        <f>IFERROR(VLOOKUP(PPE_PH1_CDDL[[#This Row],[RDMC Document Number]],[3]Docs!$B:$F,5,0),"No Placeholder Yet")</f>
        <v>Pending</v>
      </c>
      <c r="S1720" s="137">
        <f t="shared" si="302"/>
        <v>0</v>
      </c>
      <c r="T1720" s="39" t="s">
        <v>1119</v>
      </c>
      <c r="U1720" s="162"/>
      <c r="V1720" s="178"/>
      <c r="W1720" s="162" t="s">
        <v>1641</v>
      </c>
      <c r="X1720" s="39" t="s">
        <v>1580</v>
      </c>
      <c r="Y1720" s="162"/>
      <c r="Z1720" s="162"/>
      <c r="AA1720" s="39"/>
      <c r="AB1720" s="152" t="s">
        <v>3165</v>
      </c>
    </row>
    <row r="1721" spans="1:28" ht="21.75" customHeight="1" x14ac:dyDescent="0.25">
      <c r="A1721" s="37" t="s">
        <v>30</v>
      </c>
      <c r="B1721" s="37" t="s">
        <v>31</v>
      </c>
      <c r="C1721" s="39">
        <v>6200</v>
      </c>
      <c r="D1721" s="39" t="s">
        <v>52</v>
      </c>
      <c r="E1721" s="39" t="s">
        <v>1365</v>
      </c>
      <c r="F1721" s="128" t="s">
        <v>228</v>
      </c>
      <c r="G1721" s="39" t="s">
        <v>35</v>
      </c>
      <c r="H1721" s="39" t="str">
        <f t="shared" si="303"/>
        <v>6105AK124-6200-EDIA-0021</v>
      </c>
      <c r="I1721" s="39" t="str">
        <f t="shared" si="300"/>
        <v>Q24050972-03-6200-E-DIA-0021</v>
      </c>
      <c r="J1721" s="39"/>
      <c r="K1721" s="33" t="str">
        <f>VLOOKUP(C1721,'PPE WBS Codes'!$E$3:$F$79,2,0)</f>
        <v>On-Site Power Supply and Transmission</v>
      </c>
      <c r="L1721" s="39" t="s">
        <v>1162</v>
      </c>
      <c r="M1721" s="39" t="s">
        <v>1668</v>
      </c>
      <c r="N1721" s="33" t="str">
        <f t="shared" si="301"/>
        <v>On-Site Power Supply and Transmission - Main Consumer Intake Power Complex - 33kV Cable Block Diagram</v>
      </c>
      <c r="O1721" s="134"/>
      <c r="P1721" s="134"/>
      <c r="Q1721" s="33" t="str">
        <f>IFERROR(VLOOKUP(PPE_PH1_CDDL[[#This Row],[RDMC Document Number]],[3]Docs!$B:$F,4,0),"No Placeholder Yet")</f>
        <v>RES - Reserved Placeholder</v>
      </c>
      <c r="R1721" s="33" t="str">
        <f>IFERROR(VLOOKUP(PPE_PH1_CDDL[[#This Row],[RDMC Document Number]],[3]Docs!$B:$F,5,0),"No Placeholder Yet")</f>
        <v>Pending</v>
      </c>
      <c r="S1721" s="137">
        <f t="shared" si="302"/>
        <v>0</v>
      </c>
      <c r="T1721" s="39" t="s">
        <v>190</v>
      </c>
      <c r="U1721" s="39"/>
      <c r="V1721" s="126">
        <v>46203</v>
      </c>
      <c r="W1721" s="39" t="s">
        <v>1669</v>
      </c>
      <c r="X1721" s="39" t="s">
        <v>1670</v>
      </c>
      <c r="Y1721" s="39"/>
      <c r="Z1721" s="39"/>
      <c r="AA1721" s="39"/>
      <c r="AB1721" s="152" t="s">
        <v>3165</v>
      </c>
    </row>
    <row r="1722" spans="1:28" ht="21.75" customHeight="1" x14ac:dyDescent="0.25">
      <c r="A1722" s="37" t="s">
        <v>30</v>
      </c>
      <c r="B1722" s="37" t="s">
        <v>31</v>
      </c>
      <c r="C1722" s="39">
        <v>6200</v>
      </c>
      <c r="D1722" s="39" t="s">
        <v>52</v>
      </c>
      <c r="E1722" s="39" t="s">
        <v>1365</v>
      </c>
      <c r="F1722" s="174" t="s">
        <v>231</v>
      </c>
      <c r="G1722" s="162" t="s">
        <v>35</v>
      </c>
      <c r="H1722" s="39" t="str">
        <f t="shared" si="303"/>
        <v>6105AK124-6200-EDIA-0022</v>
      </c>
      <c r="I1722" s="39" t="str">
        <f t="shared" si="300"/>
        <v>Q24050972-03-6200-E-DIA-0022</v>
      </c>
      <c r="J1722" s="162"/>
      <c r="K1722" s="33" t="str">
        <f>VLOOKUP(C1722,'PPE WBS Codes'!$E$3:$F$79,2,0)</f>
        <v>On-Site Power Supply and Transmission</v>
      </c>
      <c r="L1722" s="162" t="s">
        <v>1162</v>
      </c>
      <c r="M1722" s="162" t="s">
        <v>1671</v>
      </c>
      <c r="N1722" s="33" t="str">
        <f t="shared" si="301"/>
        <v>On-Site Power Supply and Transmission - Main Consumer Intake Power Complex - 11kV Cable Block Diagram</v>
      </c>
      <c r="O1722" s="175"/>
      <c r="P1722" s="175"/>
      <c r="Q1722" s="33" t="str">
        <f>IFERROR(VLOOKUP(PPE_PH1_CDDL[[#This Row],[RDMC Document Number]],[3]Docs!$B:$F,4,0),"No Placeholder Yet")</f>
        <v>RES - Reserved Placeholder</v>
      </c>
      <c r="R1722" s="33" t="str">
        <f>IFERROR(VLOOKUP(PPE_PH1_CDDL[[#This Row],[RDMC Document Number]],[3]Docs!$B:$F,5,0),"No Placeholder Yet")</f>
        <v>Pending</v>
      </c>
      <c r="S1722" s="137">
        <f t="shared" si="302"/>
        <v>0</v>
      </c>
      <c r="T1722" s="162" t="s">
        <v>190</v>
      </c>
      <c r="U1722" s="162"/>
      <c r="V1722" s="126">
        <v>46203</v>
      </c>
      <c r="W1722" s="162" t="s">
        <v>1669</v>
      </c>
      <c r="X1722" s="162" t="s">
        <v>1672</v>
      </c>
      <c r="Y1722" s="162"/>
      <c r="Z1722" s="162"/>
      <c r="AA1722" s="39"/>
      <c r="AB1722" s="152" t="s">
        <v>3165</v>
      </c>
    </row>
    <row r="1723" spans="1:28" ht="21.75" customHeight="1" x14ac:dyDescent="0.25">
      <c r="A1723" s="37" t="s">
        <v>30</v>
      </c>
      <c r="B1723" s="37" t="s">
        <v>31</v>
      </c>
      <c r="C1723" s="39">
        <v>6200</v>
      </c>
      <c r="D1723" s="39" t="s">
        <v>52</v>
      </c>
      <c r="E1723" s="39" t="s">
        <v>659</v>
      </c>
      <c r="F1723" s="128" t="s">
        <v>34</v>
      </c>
      <c r="G1723" s="39" t="s">
        <v>35</v>
      </c>
      <c r="H1723" s="39" t="str">
        <f t="shared" si="303"/>
        <v>6105AK124-6200-ESEC-0001</v>
      </c>
      <c r="I1723" s="39" t="str">
        <f t="shared" si="300"/>
        <v>Q24050972-03-6200-E-SEC-0001</v>
      </c>
      <c r="J1723" s="39"/>
      <c r="K1723" s="33" t="str">
        <f>VLOOKUP(C1723,'PPE WBS Codes'!$E$3:$F$79,2,0)</f>
        <v>On-Site Power Supply and Transmission</v>
      </c>
      <c r="L1723" s="39" t="s">
        <v>1162</v>
      </c>
      <c r="M1723" s="39" t="s">
        <v>1673</v>
      </c>
      <c r="N1723" s="33" t="str">
        <f t="shared" si="301"/>
        <v>On-Site Power Supply and Transmission - Main Consumer Intake Power Complex - Cable Trench Cable Detail - Generartor Area</v>
      </c>
      <c r="O1723" s="134"/>
      <c r="P1723" s="134"/>
      <c r="Q1723" s="33" t="str">
        <f>IFERROR(VLOOKUP(PPE_PH1_CDDL[[#This Row],[RDMC Document Number]],[3]Docs!$B:$F,4,0),"No Placeholder Yet")</f>
        <v>RES - Reserved Placeholder</v>
      </c>
      <c r="R1723" s="33" t="str">
        <f>IFERROR(VLOOKUP(PPE_PH1_CDDL[[#This Row],[RDMC Document Number]],[3]Docs!$B:$F,5,0),"No Placeholder Yet")</f>
        <v>Pending</v>
      </c>
      <c r="S1723" s="137">
        <f t="shared" si="302"/>
        <v>0</v>
      </c>
      <c r="T1723" s="162" t="s">
        <v>190</v>
      </c>
      <c r="U1723" s="39"/>
      <c r="V1723" s="126">
        <v>46203</v>
      </c>
      <c r="W1723" s="39" t="s">
        <v>1669</v>
      </c>
      <c r="X1723" s="39" t="s">
        <v>1674</v>
      </c>
      <c r="Y1723" s="39"/>
      <c r="Z1723" s="39"/>
      <c r="AA1723" s="39"/>
      <c r="AB1723" s="152" t="s">
        <v>3165</v>
      </c>
    </row>
    <row r="1724" spans="1:28" ht="21.75" customHeight="1" x14ac:dyDescent="0.25">
      <c r="A1724" s="37" t="s">
        <v>30</v>
      </c>
      <c r="B1724" s="37" t="s">
        <v>31</v>
      </c>
      <c r="C1724" s="39">
        <v>6200</v>
      </c>
      <c r="D1724" s="39" t="s">
        <v>52</v>
      </c>
      <c r="E1724" s="39" t="s">
        <v>659</v>
      </c>
      <c r="F1724" s="128" t="s">
        <v>46</v>
      </c>
      <c r="G1724" s="39" t="s">
        <v>35</v>
      </c>
      <c r="H1724" s="39" t="str">
        <f t="shared" si="303"/>
        <v>6105AK124-6200-ESEC-0002</v>
      </c>
      <c r="I1724" s="39" t="str">
        <f t="shared" si="300"/>
        <v>Q24050972-03-6200-E-SEC-0002</v>
      </c>
      <c r="J1724" s="39"/>
      <c r="K1724" s="33" t="str">
        <f>VLOOKUP(C1724,'PPE WBS Codes'!$E$3:$F$79,2,0)</f>
        <v>On-Site Power Supply and Transmission</v>
      </c>
      <c r="L1724" s="39" t="s">
        <v>1162</v>
      </c>
      <c r="M1724" s="39" t="s">
        <v>1675</v>
      </c>
      <c r="N1724" s="33" t="str">
        <f t="shared" si="301"/>
        <v>On-Site Power Supply and Transmission - Main Consumer Intake Power Complex - MV Cable Road Crossing Cable Detail - 220/33kV 80MVA Transformers</v>
      </c>
      <c r="O1724" s="134"/>
      <c r="P1724" s="134"/>
      <c r="Q1724" s="33" t="str">
        <f>IFERROR(VLOOKUP(PPE_PH1_CDDL[[#This Row],[RDMC Document Number]],[3]Docs!$B:$F,4,0),"No Placeholder Yet")</f>
        <v>RES - Reserved Placeholder</v>
      </c>
      <c r="R1724" s="33" t="str">
        <f>IFERROR(VLOOKUP(PPE_PH1_CDDL[[#This Row],[RDMC Document Number]],[3]Docs!$B:$F,5,0),"No Placeholder Yet")</f>
        <v>Pending</v>
      </c>
      <c r="S1724" s="137">
        <f t="shared" si="302"/>
        <v>0</v>
      </c>
      <c r="T1724" s="162" t="s">
        <v>190</v>
      </c>
      <c r="U1724" s="39"/>
      <c r="V1724" s="126">
        <v>46203</v>
      </c>
      <c r="W1724" s="39" t="s">
        <v>1669</v>
      </c>
      <c r="X1724" s="39" t="s">
        <v>1676</v>
      </c>
      <c r="Y1724" s="39"/>
      <c r="Z1724" s="39"/>
      <c r="AA1724" s="39"/>
      <c r="AB1724" s="152" t="s">
        <v>3165</v>
      </c>
    </row>
    <row r="1725" spans="1:28" ht="21.75" customHeight="1" x14ac:dyDescent="0.25">
      <c r="A1725" s="37" t="s">
        <v>30</v>
      </c>
      <c r="B1725" s="37" t="s">
        <v>31</v>
      </c>
      <c r="C1725" s="39">
        <v>6200</v>
      </c>
      <c r="D1725" s="39" t="s">
        <v>52</v>
      </c>
      <c r="E1725" s="39" t="s">
        <v>659</v>
      </c>
      <c r="F1725" s="128" t="s">
        <v>48</v>
      </c>
      <c r="G1725" s="39" t="s">
        <v>35</v>
      </c>
      <c r="H1725" s="39" t="str">
        <f t="shared" si="303"/>
        <v>6105AK124-6200-ESEC-0003</v>
      </c>
      <c r="I1725" s="39" t="str">
        <f t="shared" si="300"/>
        <v>Q24050972-03-6200-E-SEC-0003</v>
      </c>
      <c r="J1725" s="39"/>
      <c r="K1725" s="33" t="str">
        <f>VLOOKUP(C1725,'PPE WBS Codes'!$E$3:$F$79,2,0)</f>
        <v>On-Site Power Supply and Transmission</v>
      </c>
      <c r="L1725" s="39" t="s">
        <v>1162</v>
      </c>
      <c r="M1725" s="39" t="s">
        <v>1677</v>
      </c>
      <c r="N1725" s="33" t="str">
        <f t="shared" si="301"/>
        <v>On-Site Power Supply and Transmission - Main Consumer Intake Power Complex - MV Cable Trench Cable Detail - 220/33kV 80MVA Transformers</v>
      </c>
      <c r="O1725" s="134"/>
      <c r="P1725" s="134"/>
      <c r="Q1725" s="33" t="str">
        <f>IFERROR(VLOOKUP(PPE_PH1_CDDL[[#This Row],[RDMC Document Number]],[3]Docs!$B:$F,4,0),"No Placeholder Yet")</f>
        <v>RES - Reserved Placeholder</v>
      </c>
      <c r="R1725" s="33" t="str">
        <f>IFERROR(VLOOKUP(PPE_PH1_CDDL[[#This Row],[RDMC Document Number]],[3]Docs!$B:$F,5,0),"No Placeholder Yet")</f>
        <v>Pending</v>
      </c>
      <c r="S1725" s="137">
        <f t="shared" si="302"/>
        <v>0</v>
      </c>
      <c r="T1725" s="162" t="s">
        <v>190</v>
      </c>
      <c r="U1725" s="39"/>
      <c r="V1725" s="126">
        <v>46203</v>
      </c>
      <c r="W1725" s="39" t="s">
        <v>1669</v>
      </c>
      <c r="X1725" s="39" t="s">
        <v>1678</v>
      </c>
      <c r="Y1725" s="39"/>
      <c r="Z1725" s="39"/>
      <c r="AA1725" s="39"/>
      <c r="AB1725" s="152" t="s">
        <v>3165</v>
      </c>
    </row>
    <row r="1726" spans="1:28" ht="21.75" customHeight="1" x14ac:dyDescent="0.25">
      <c r="A1726" s="37" t="s">
        <v>30</v>
      </c>
      <c r="B1726" s="37" t="s">
        <v>31</v>
      </c>
      <c r="C1726" s="39">
        <v>6200</v>
      </c>
      <c r="D1726" s="39" t="s">
        <v>52</v>
      </c>
      <c r="E1726" s="39" t="s">
        <v>659</v>
      </c>
      <c r="F1726" s="128" t="s">
        <v>50</v>
      </c>
      <c r="G1726" s="39" t="s">
        <v>35</v>
      </c>
      <c r="H1726" s="39" t="str">
        <f t="shared" si="303"/>
        <v>6105AK124-6200-ESEC-0004</v>
      </c>
      <c r="I1726" s="39" t="str">
        <f t="shared" si="300"/>
        <v>Q24050972-03-6200-E-SEC-0004</v>
      </c>
      <c r="J1726" s="39"/>
      <c r="K1726" s="33" t="str">
        <f>VLOOKUP(C1726,'PPE WBS Codes'!$E$3:$F$79,2,0)</f>
        <v>On-Site Power Supply and Transmission</v>
      </c>
      <c r="L1726" s="39" t="s">
        <v>1162</v>
      </c>
      <c r="M1726" s="39" t="s">
        <v>1679</v>
      </c>
      <c r="N1726" s="33" t="str">
        <f t="shared" si="301"/>
        <v>On-Site Power Supply and Transmission - Main Consumer Intake Power Complex - Cable Trench Cable Detail - Syncon Cables</v>
      </c>
      <c r="O1726" s="134"/>
      <c r="P1726" s="134"/>
      <c r="Q1726" s="33" t="str">
        <f>IFERROR(VLOOKUP(PPE_PH1_CDDL[[#This Row],[RDMC Document Number]],[3]Docs!$B:$F,4,0),"No Placeholder Yet")</f>
        <v>RES - Reserved Placeholder</v>
      </c>
      <c r="R1726" s="33" t="str">
        <f>IFERROR(VLOOKUP(PPE_PH1_CDDL[[#This Row],[RDMC Document Number]],[3]Docs!$B:$F,5,0),"No Placeholder Yet")</f>
        <v>Pending</v>
      </c>
      <c r="S1726" s="137">
        <f t="shared" si="302"/>
        <v>0</v>
      </c>
      <c r="T1726" s="162" t="s">
        <v>190</v>
      </c>
      <c r="U1726" s="39"/>
      <c r="V1726" s="126">
        <v>46203</v>
      </c>
      <c r="W1726" s="39" t="s">
        <v>1669</v>
      </c>
      <c r="X1726" s="39" t="s">
        <v>1680</v>
      </c>
      <c r="Y1726" s="39"/>
      <c r="Z1726" s="39"/>
      <c r="AA1726" s="39"/>
      <c r="AB1726" s="152" t="s">
        <v>3165</v>
      </c>
    </row>
    <row r="1727" spans="1:28" ht="21.75" customHeight="1" x14ac:dyDescent="0.25">
      <c r="A1727" s="37" t="s">
        <v>30</v>
      </c>
      <c r="B1727" s="37" t="s">
        <v>31</v>
      </c>
      <c r="C1727" s="39">
        <v>6200</v>
      </c>
      <c r="D1727" s="39" t="s">
        <v>52</v>
      </c>
      <c r="E1727" s="39" t="s">
        <v>659</v>
      </c>
      <c r="F1727" s="128" t="s">
        <v>101</v>
      </c>
      <c r="G1727" s="39" t="s">
        <v>35</v>
      </c>
      <c r="H1727" s="39" t="str">
        <f t="shared" si="303"/>
        <v>6105AK124-6200-ESEC-0005</v>
      </c>
      <c r="I1727" s="39" t="str">
        <f t="shared" si="300"/>
        <v>Q24050972-03-6200-E-SEC-0005</v>
      </c>
      <c r="J1727" s="39"/>
      <c r="K1727" s="33" t="str">
        <f>VLOOKUP(C1727,'PPE WBS Codes'!$E$3:$F$79,2,0)</f>
        <v>On-Site Power Supply and Transmission</v>
      </c>
      <c r="L1727" s="39" t="s">
        <v>1162</v>
      </c>
      <c r="M1727" s="39" t="s">
        <v>1681</v>
      </c>
      <c r="N1727" s="33" t="str">
        <f t="shared" si="301"/>
        <v>On-Site Power Supply and Transmission - Main Consumer Intake Power Complex - Cable Gantry A Cable Detail</v>
      </c>
      <c r="O1727" s="134"/>
      <c r="P1727" s="134"/>
      <c r="Q1727" s="33" t="str">
        <f>IFERROR(VLOOKUP(PPE_PH1_CDDL[[#This Row],[RDMC Document Number]],[3]Docs!$B:$F,4,0),"No Placeholder Yet")</f>
        <v>RES - Reserved Placeholder</v>
      </c>
      <c r="R1727" s="33" t="str">
        <f>IFERROR(VLOOKUP(PPE_PH1_CDDL[[#This Row],[RDMC Document Number]],[3]Docs!$B:$F,5,0),"No Placeholder Yet")</f>
        <v>Pending</v>
      </c>
      <c r="S1727" s="137">
        <f t="shared" si="302"/>
        <v>0</v>
      </c>
      <c r="T1727" s="162" t="s">
        <v>190</v>
      </c>
      <c r="U1727" s="39"/>
      <c r="V1727" s="126">
        <v>46203</v>
      </c>
      <c r="W1727" s="39" t="s">
        <v>1669</v>
      </c>
      <c r="X1727" s="39" t="s">
        <v>1682</v>
      </c>
      <c r="Y1727" s="39"/>
      <c r="Z1727" s="39"/>
      <c r="AA1727" s="39"/>
      <c r="AB1727" s="152" t="s">
        <v>3165</v>
      </c>
    </row>
    <row r="1728" spans="1:28" ht="21.75" customHeight="1" x14ac:dyDescent="0.25">
      <c r="A1728" s="37" t="s">
        <v>30</v>
      </c>
      <c r="B1728" s="37" t="s">
        <v>31</v>
      </c>
      <c r="C1728" s="39">
        <v>6200</v>
      </c>
      <c r="D1728" s="39" t="s">
        <v>52</v>
      </c>
      <c r="E1728" s="39" t="s">
        <v>659</v>
      </c>
      <c r="F1728" s="174" t="s">
        <v>161</v>
      </c>
      <c r="G1728" s="162" t="s">
        <v>35</v>
      </c>
      <c r="H1728" s="39" t="str">
        <f t="shared" si="303"/>
        <v>6105AK124-6200-ESEC-0006</v>
      </c>
      <c r="I1728" s="39" t="str">
        <f t="shared" si="300"/>
        <v>Q24050972-03-6200-E-SEC-0006</v>
      </c>
      <c r="J1728" s="162"/>
      <c r="K1728" s="33" t="str">
        <f>VLOOKUP(C1728,'PPE WBS Codes'!$E$3:$F$79,2,0)</f>
        <v>On-Site Power Supply and Transmission</v>
      </c>
      <c r="L1728" s="162" t="s">
        <v>1162</v>
      </c>
      <c r="M1728" s="162" t="s">
        <v>1683</v>
      </c>
      <c r="N1728" s="33" t="str">
        <f t="shared" si="301"/>
        <v>On-Site Power Supply and Transmission - Main Consumer Intake Power Complex - Cable Gantry B Cable Detail</v>
      </c>
      <c r="O1728" s="175"/>
      <c r="P1728" s="175"/>
      <c r="Q1728" s="33" t="str">
        <f>IFERROR(VLOOKUP(PPE_PH1_CDDL[[#This Row],[RDMC Document Number]],[3]Docs!$B:$F,4,0),"No Placeholder Yet")</f>
        <v>RES - Reserved Placeholder</v>
      </c>
      <c r="R1728" s="33" t="str">
        <f>IFERROR(VLOOKUP(PPE_PH1_CDDL[[#This Row],[RDMC Document Number]],[3]Docs!$B:$F,5,0),"No Placeholder Yet")</f>
        <v>Pending</v>
      </c>
      <c r="S1728" s="137">
        <f t="shared" si="302"/>
        <v>0</v>
      </c>
      <c r="T1728" s="162" t="s">
        <v>190</v>
      </c>
      <c r="U1728" s="162"/>
      <c r="V1728" s="126">
        <v>46203</v>
      </c>
      <c r="W1728" s="39" t="s">
        <v>1669</v>
      </c>
      <c r="X1728" s="162" t="s">
        <v>1684</v>
      </c>
      <c r="Y1728" s="162"/>
      <c r="Z1728" s="162"/>
      <c r="AA1728" s="39"/>
      <c r="AB1728" s="152" t="s">
        <v>3165</v>
      </c>
    </row>
    <row r="1729" spans="1:28" ht="21.75" customHeight="1" x14ac:dyDescent="0.25">
      <c r="A1729" s="37" t="s">
        <v>30</v>
      </c>
      <c r="B1729" s="37" t="s">
        <v>31</v>
      </c>
      <c r="C1729" s="39">
        <v>6200</v>
      </c>
      <c r="D1729" s="39" t="s">
        <v>52</v>
      </c>
      <c r="E1729" s="39" t="s">
        <v>1365</v>
      </c>
      <c r="F1729" s="174" t="s">
        <v>234</v>
      </c>
      <c r="G1729" s="162" t="s">
        <v>35</v>
      </c>
      <c r="H1729" s="39" t="str">
        <f t="shared" si="303"/>
        <v>6105AK124-6200-EDIA-0023</v>
      </c>
      <c r="I1729" s="39" t="str">
        <f t="shared" si="300"/>
        <v>Q24050972-03-6200-E-DIA-0023</v>
      </c>
      <c r="J1729" s="162"/>
      <c r="K1729" s="33" t="str">
        <f>VLOOKUP(C1729,'PPE WBS Codes'!$E$3:$F$79,2,0)</f>
        <v>On-Site Power Supply and Transmission</v>
      </c>
      <c r="L1729" s="162" t="s">
        <v>1685</v>
      </c>
      <c r="M1729" s="162" t="s">
        <v>1686</v>
      </c>
      <c r="N1729" s="33" t="str">
        <f t="shared" si="301"/>
        <v xml:space="preserve">On-Site Power Supply and Transmission - Main Consumer Substation  - LV Cable Block Diagram </v>
      </c>
      <c r="O1729" s="175"/>
      <c r="P1729" s="175"/>
      <c r="Q1729" s="33" t="str">
        <f>IFERROR(VLOOKUP(PPE_PH1_CDDL[[#This Row],[RDMC Document Number]],[3]Docs!$B:$F,4,0),"No Placeholder Yet")</f>
        <v>RES - Reserved Placeholder</v>
      </c>
      <c r="R1729" s="33" t="str">
        <f>IFERROR(VLOOKUP(PPE_PH1_CDDL[[#This Row],[RDMC Document Number]],[3]Docs!$B:$F,5,0),"No Placeholder Yet")</f>
        <v>Pending</v>
      </c>
      <c r="S1729" s="137">
        <f t="shared" si="302"/>
        <v>0</v>
      </c>
      <c r="T1729" s="162" t="s">
        <v>1687</v>
      </c>
      <c r="U1729" s="162"/>
      <c r="V1729" s="128" t="s">
        <v>1688</v>
      </c>
      <c r="W1729" s="162" t="s">
        <v>1685</v>
      </c>
      <c r="X1729" s="162" t="s">
        <v>1686</v>
      </c>
      <c r="Y1729" s="162"/>
      <c r="Z1729" s="162"/>
      <c r="AA1729" s="39"/>
      <c r="AB1729" s="152" t="s">
        <v>3165</v>
      </c>
    </row>
    <row r="1730" spans="1:28" ht="21.75" customHeight="1" x14ac:dyDescent="0.25">
      <c r="A1730" s="37" t="s">
        <v>30</v>
      </c>
      <c r="B1730" s="37" t="s">
        <v>31</v>
      </c>
      <c r="C1730" s="39">
        <v>6251</v>
      </c>
      <c r="D1730" s="39" t="s">
        <v>52</v>
      </c>
      <c r="E1730" s="39" t="s">
        <v>1365</v>
      </c>
      <c r="F1730" s="128" t="s">
        <v>236</v>
      </c>
      <c r="G1730" s="162" t="s">
        <v>35</v>
      </c>
      <c r="H1730" s="39" t="str">
        <f t="shared" si="303"/>
        <v>6105AK124-6251-EDIA-0024</v>
      </c>
      <c r="I1730" s="39" t="str">
        <f t="shared" si="300"/>
        <v>Q24050972-03-6251-E-DIA-0024</v>
      </c>
      <c r="J1730" s="39"/>
      <c r="K1730" s="33" t="str">
        <f>VLOOKUP(C1730,'PPE WBS Codes'!$E$3:$F$79,2,0)</f>
        <v>Load Bank</v>
      </c>
      <c r="L1730" s="39" t="s">
        <v>1622</v>
      </c>
      <c r="M1730" s="39" t="s">
        <v>1372</v>
      </c>
      <c r="N1730" s="33" t="str">
        <f t="shared" si="301"/>
        <v>Load Bank - Metering Instruments for Wartsila Load Bank - Electrical Block Diagram</v>
      </c>
      <c r="O1730" s="134"/>
      <c r="P1730" s="134"/>
      <c r="Q1730" s="33" t="str">
        <f>IFERROR(VLOOKUP(PPE_PH1_CDDL[[#This Row],[RDMC Document Number]],[3]Docs!$B:$F,4,0),"No Placeholder Yet")</f>
        <v>RES - Reserved Placeholder</v>
      </c>
      <c r="R1730" s="33" t="str">
        <f>IFERROR(VLOOKUP(PPE_PH1_CDDL[[#This Row],[RDMC Document Number]],[3]Docs!$B:$F,5,0),"No Placeholder Yet")</f>
        <v>Pending</v>
      </c>
      <c r="S1730" s="137">
        <f t="shared" ref="S1730:S1747" si="304">IF(AND(O1730&lt;&gt;"",P1730&lt;&gt;"",R1730="Approved"),100%,
 IF(AND(O1730&lt;&gt;"",P1730&lt;&gt;""),66.67%,
 IF(O1730&lt;&gt;"",33.33%,
 0)))</f>
        <v>0</v>
      </c>
      <c r="T1730" s="39" t="s">
        <v>1119</v>
      </c>
      <c r="U1730" s="39"/>
      <c r="V1730" s="178"/>
      <c r="W1730" s="162" t="s">
        <v>1641</v>
      </c>
      <c r="X1730" s="39" t="s">
        <v>1580</v>
      </c>
      <c r="Y1730" s="39"/>
      <c r="Z1730" s="39"/>
      <c r="AA1730" s="39"/>
      <c r="AB1730" s="152" t="s">
        <v>3165</v>
      </c>
    </row>
    <row r="1731" spans="1:28" ht="21.75" customHeight="1" x14ac:dyDescent="0.25">
      <c r="A1731" s="37" t="s">
        <v>30</v>
      </c>
      <c r="B1731" s="37" t="s">
        <v>31</v>
      </c>
      <c r="C1731" s="39">
        <v>6251</v>
      </c>
      <c r="D1731" s="39" t="s">
        <v>52</v>
      </c>
      <c r="E1731" s="39" t="s">
        <v>1365</v>
      </c>
      <c r="F1731" s="128" t="s">
        <v>238</v>
      </c>
      <c r="G1731" s="162" t="s">
        <v>35</v>
      </c>
      <c r="H1731" s="39" t="str">
        <f t="shared" si="303"/>
        <v>6105AK124-6251-EDIA-0025</v>
      </c>
      <c r="I1731" s="39" t="str">
        <f t="shared" si="300"/>
        <v>Q24050972-03-6251-E-DIA-0025</v>
      </c>
      <c r="J1731" s="39"/>
      <c r="K1731" s="33" t="str">
        <f>VLOOKUP(C1731,'PPE WBS Codes'!$E$3:$F$79,2,0)</f>
        <v>Load Bank</v>
      </c>
      <c r="L1731" s="39" t="s">
        <v>1578</v>
      </c>
      <c r="M1731" s="39" t="s">
        <v>1367</v>
      </c>
      <c r="N1731" s="33" t="str">
        <f t="shared" si="301"/>
        <v>Load Bank - 11kV Protection Relays for Wartsila Load Bank - Electrical Circuit Diagrams (Schematics)</v>
      </c>
      <c r="O1731" s="134"/>
      <c r="P1731" s="134"/>
      <c r="Q1731" s="33" t="str">
        <f>IFERROR(VLOOKUP(PPE_PH1_CDDL[[#This Row],[RDMC Document Number]],[3]Docs!$B:$F,4,0),"No Placeholder Yet")</f>
        <v>RES - Reserved Placeholder</v>
      </c>
      <c r="R1731" s="33" t="str">
        <f>IFERROR(VLOOKUP(PPE_PH1_CDDL[[#This Row],[RDMC Document Number]],[3]Docs!$B:$F,5,0),"No Placeholder Yet")</f>
        <v>Pending</v>
      </c>
      <c r="S1731" s="137">
        <f t="shared" si="304"/>
        <v>0</v>
      </c>
      <c r="T1731" s="39" t="s">
        <v>1119</v>
      </c>
      <c r="U1731" s="39"/>
      <c r="V1731" s="178"/>
      <c r="W1731" s="39" t="s">
        <v>1579</v>
      </c>
      <c r="X1731" s="39" t="s">
        <v>1580</v>
      </c>
      <c r="Y1731" s="39"/>
      <c r="Z1731" s="39"/>
      <c r="AA1731" s="39"/>
      <c r="AB1731" s="152" t="s">
        <v>3165</v>
      </c>
    </row>
    <row r="1732" spans="1:28" ht="21.75" customHeight="1" x14ac:dyDescent="0.25">
      <c r="A1732" s="37" t="s">
        <v>30</v>
      </c>
      <c r="B1732" s="37" t="s">
        <v>31</v>
      </c>
      <c r="C1732" s="39">
        <v>6251</v>
      </c>
      <c r="D1732" s="39" t="s">
        <v>52</v>
      </c>
      <c r="E1732" s="39" t="s">
        <v>1365</v>
      </c>
      <c r="F1732" s="128" t="s">
        <v>240</v>
      </c>
      <c r="G1732" s="162" t="s">
        <v>35</v>
      </c>
      <c r="H1732" s="39" t="str">
        <f t="shared" si="303"/>
        <v>6105AK124-6251-EDIA-0026</v>
      </c>
      <c r="I1732" s="39" t="str">
        <f t="shared" si="300"/>
        <v>Q24050972-03-6251-E-DIA-0026</v>
      </c>
      <c r="J1732" s="39"/>
      <c r="K1732" s="33" t="str">
        <f>VLOOKUP(C1732,'PPE WBS Codes'!$E$3:$F$79,2,0)</f>
        <v>Load Bank</v>
      </c>
      <c r="L1732" s="39" t="s">
        <v>1578</v>
      </c>
      <c r="M1732" s="39" t="s">
        <v>1372</v>
      </c>
      <c r="N1732" s="33" t="str">
        <f t="shared" si="301"/>
        <v>Load Bank - 11kV Protection Relays for Wartsila Load Bank - Electrical Block Diagram</v>
      </c>
      <c r="O1732" s="134"/>
      <c r="P1732" s="134"/>
      <c r="Q1732" s="33" t="str">
        <f>IFERROR(VLOOKUP(PPE_PH1_CDDL[[#This Row],[RDMC Document Number]],[3]Docs!$B:$F,4,0),"No Placeholder Yet")</f>
        <v>RES - Reserved Placeholder</v>
      </c>
      <c r="R1732" s="33" t="str">
        <f>IFERROR(VLOOKUP(PPE_PH1_CDDL[[#This Row],[RDMC Document Number]],[3]Docs!$B:$F,5,0),"No Placeholder Yet")</f>
        <v>Pending</v>
      </c>
      <c r="S1732" s="137">
        <f t="shared" si="304"/>
        <v>0</v>
      </c>
      <c r="T1732" s="39" t="s">
        <v>1119</v>
      </c>
      <c r="U1732" s="39"/>
      <c r="V1732" s="178"/>
      <c r="W1732" s="39" t="s">
        <v>1579</v>
      </c>
      <c r="X1732" s="39" t="s">
        <v>1580</v>
      </c>
      <c r="Y1732" s="39"/>
      <c r="Z1732" s="39"/>
      <c r="AA1732" s="39"/>
      <c r="AB1732" s="152" t="s">
        <v>3165</v>
      </c>
    </row>
    <row r="1733" spans="1:28" ht="21.75" customHeight="1" x14ac:dyDescent="0.25">
      <c r="A1733" s="37" t="s">
        <v>30</v>
      </c>
      <c r="B1733" s="37" t="s">
        <v>31</v>
      </c>
      <c r="C1733" s="39">
        <v>6251</v>
      </c>
      <c r="D1733" s="39" t="s">
        <v>52</v>
      </c>
      <c r="E1733" s="39" t="s">
        <v>1365</v>
      </c>
      <c r="F1733" s="128" t="s">
        <v>242</v>
      </c>
      <c r="G1733" s="162" t="s">
        <v>35</v>
      </c>
      <c r="H1733" s="39" t="str">
        <f t="shared" si="303"/>
        <v>6105AK124-6251-EDIA-0027</v>
      </c>
      <c r="I1733" s="39" t="str">
        <f t="shared" si="300"/>
        <v>Q24050972-03-6251-E-DIA-0027</v>
      </c>
      <c r="J1733" s="39"/>
      <c r="K1733" s="33" t="str">
        <f>VLOOKUP(C1733,'PPE WBS Codes'!$E$3:$F$79,2,0)</f>
        <v>Load Bank</v>
      </c>
      <c r="L1733" s="39" t="s">
        <v>1578</v>
      </c>
      <c r="M1733" s="39" t="s">
        <v>1533</v>
      </c>
      <c r="N1733" s="33" t="str">
        <f t="shared" si="301"/>
        <v>Load Bank - 11kV Protection Relays for Wartsila Load Bank - Electrical Network Architecture</v>
      </c>
      <c r="O1733" s="134"/>
      <c r="P1733" s="134"/>
      <c r="Q1733" s="33" t="str">
        <f>IFERROR(VLOOKUP(PPE_PH1_CDDL[[#This Row],[RDMC Document Number]],[3]Docs!$B:$F,4,0),"No Placeholder Yet")</f>
        <v>RES - Reserved Placeholder</v>
      </c>
      <c r="R1733" s="33" t="str">
        <f>IFERROR(VLOOKUP(PPE_PH1_CDDL[[#This Row],[RDMC Document Number]],[3]Docs!$B:$F,5,0),"No Placeholder Yet")</f>
        <v>Pending</v>
      </c>
      <c r="S1733" s="137">
        <f t="shared" si="304"/>
        <v>0</v>
      </c>
      <c r="T1733" s="39" t="s">
        <v>1119</v>
      </c>
      <c r="U1733" s="39"/>
      <c r="V1733" s="178"/>
      <c r="W1733" s="39" t="s">
        <v>1579</v>
      </c>
      <c r="X1733" s="39" t="s">
        <v>1580</v>
      </c>
      <c r="Y1733" s="39"/>
      <c r="Z1733" s="39"/>
      <c r="AA1733" s="39"/>
      <c r="AB1733" s="152" t="s">
        <v>3165</v>
      </c>
    </row>
    <row r="1734" spans="1:28" ht="21.75" customHeight="1" x14ac:dyDescent="0.25">
      <c r="A1734" s="37" t="s">
        <v>30</v>
      </c>
      <c r="B1734" s="37" t="s">
        <v>31</v>
      </c>
      <c r="C1734" s="39">
        <v>6251</v>
      </c>
      <c r="D1734" s="39" t="s">
        <v>52</v>
      </c>
      <c r="E1734" s="39" t="s">
        <v>1365</v>
      </c>
      <c r="F1734" s="128" t="s">
        <v>244</v>
      </c>
      <c r="G1734" s="162" t="s">
        <v>35</v>
      </c>
      <c r="H1734" s="39" t="str">
        <f t="shared" si="303"/>
        <v>6105AK124-6251-EDIA-0028</v>
      </c>
      <c r="I1734" s="39" t="str">
        <f t="shared" si="300"/>
        <v>Q24050972-03-6251-E-DIA-0028</v>
      </c>
      <c r="J1734" s="39"/>
      <c r="K1734" s="33" t="str">
        <f>VLOOKUP(C1734,'PPE WBS Codes'!$E$3:$F$79,2,0)</f>
        <v>Load Bank</v>
      </c>
      <c r="L1734" s="39" t="s">
        <v>1578</v>
      </c>
      <c r="M1734" s="39" t="s">
        <v>1485</v>
      </c>
      <c r="N1734" s="33" t="str">
        <f t="shared" si="301"/>
        <v>Load Bank - 11kV Protection Relays for Wartsila Load Bank - Protection Relay Design</v>
      </c>
      <c r="O1734" s="134"/>
      <c r="P1734" s="134"/>
      <c r="Q1734" s="33" t="str">
        <f>IFERROR(VLOOKUP(PPE_PH1_CDDL[[#This Row],[RDMC Document Number]],[3]Docs!$B:$F,4,0),"No Placeholder Yet")</f>
        <v>RES - Reserved Placeholder</v>
      </c>
      <c r="R1734" s="33" t="str">
        <f>IFERROR(VLOOKUP(PPE_PH1_CDDL[[#This Row],[RDMC Document Number]],[3]Docs!$B:$F,5,0),"No Placeholder Yet")</f>
        <v>Pending</v>
      </c>
      <c r="S1734" s="137">
        <f t="shared" si="304"/>
        <v>0</v>
      </c>
      <c r="T1734" s="39" t="s">
        <v>1119</v>
      </c>
      <c r="U1734" s="39"/>
      <c r="V1734" s="178"/>
      <c r="W1734" s="39" t="s">
        <v>1579</v>
      </c>
      <c r="X1734" s="39" t="s">
        <v>1580</v>
      </c>
      <c r="Y1734" s="39"/>
      <c r="Z1734" s="39"/>
      <c r="AA1734" s="39"/>
      <c r="AB1734" s="152" t="s">
        <v>3165</v>
      </c>
    </row>
    <row r="1735" spans="1:28" ht="21.75" customHeight="1" x14ac:dyDescent="0.25">
      <c r="A1735" s="37" t="s">
        <v>30</v>
      </c>
      <c r="B1735" s="37" t="s">
        <v>31</v>
      </c>
      <c r="C1735" s="39">
        <v>6251</v>
      </c>
      <c r="D1735" s="39" t="s">
        <v>52</v>
      </c>
      <c r="E1735" s="39" t="s">
        <v>1365</v>
      </c>
      <c r="F1735" s="128" t="s">
        <v>246</v>
      </c>
      <c r="G1735" s="162" t="s">
        <v>35</v>
      </c>
      <c r="H1735" s="39" t="str">
        <f t="shared" si="303"/>
        <v>6105AK124-6251-EDIA-0029</v>
      </c>
      <c r="I1735" s="39" t="str">
        <f t="shared" si="300"/>
        <v>Q24050972-03-6251-E-DIA-0029</v>
      </c>
      <c r="J1735" s="39"/>
      <c r="K1735" s="33" t="str">
        <f>VLOOKUP(C1735,'PPE WBS Codes'!$E$3:$F$79,2,0)</f>
        <v>Load Bank</v>
      </c>
      <c r="L1735" s="39" t="s">
        <v>1581</v>
      </c>
      <c r="M1735" s="39" t="s">
        <v>1367</v>
      </c>
      <c r="N1735" s="33" t="str">
        <f t="shared" si="301"/>
        <v>Load Bank - 11kV Protection Relays for Emerg. Generation Load Bank - Electrical Circuit Diagrams (Schematics)</v>
      </c>
      <c r="O1735" s="134"/>
      <c r="P1735" s="134"/>
      <c r="Q1735" s="33" t="str">
        <f>IFERROR(VLOOKUP(PPE_PH1_CDDL[[#This Row],[RDMC Document Number]],[3]Docs!$B:$F,4,0),"No Placeholder Yet")</f>
        <v>RES - Reserved Placeholder</v>
      </c>
      <c r="R1735" s="33" t="str">
        <f>IFERROR(VLOOKUP(PPE_PH1_CDDL[[#This Row],[RDMC Document Number]],[3]Docs!$B:$F,5,0),"No Placeholder Yet")</f>
        <v>Pending</v>
      </c>
      <c r="S1735" s="137">
        <f t="shared" si="304"/>
        <v>0</v>
      </c>
      <c r="T1735" s="39" t="s">
        <v>1119</v>
      </c>
      <c r="U1735" s="39"/>
      <c r="V1735" s="178"/>
      <c r="W1735" s="39" t="s">
        <v>1579</v>
      </c>
      <c r="X1735" s="39" t="s">
        <v>1689</v>
      </c>
      <c r="Y1735" s="39"/>
      <c r="Z1735" s="39"/>
      <c r="AA1735" s="39"/>
      <c r="AB1735" s="152" t="s">
        <v>3165</v>
      </c>
    </row>
    <row r="1736" spans="1:28" ht="21.75" customHeight="1" x14ac:dyDescent="0.25">
      <c r="A1736" s="37" t="s">
        <v>30</v>
      </c>
      <c r="B1736" s="37" t="s">
        <v>31</v>
      </c>
      <c r="C1736" s="39">
        <v>6251</v>
      </c>
      <c r="D1736" s="39" t="s">
        <v>52</v>
      </c>
      <c r="E1736" s="39" t="s">
        <v>1365</v>
      </c>
      <c r="F1736" s="128" t="s">
        <v>248</v>
      </c>
      <c r="G1736" s="162" t="s">
        <v>35</v>
      </c>
      <c r="H1736" s="39" t="str">
        <f t="shared" si="303"/>
        <v>6105AK124-6251-EDIA-0030</v>
      </c>
      <c r="I1736" s="39" t="str">
        <f t="shared" si="300"/>
        <v>Q24050972-03-6251-E-DIA-0030</v>
      </c>
      <c r="J1736" s="39"/>
      <c r="K1736" s="33" t="str">
        <f>VLOOKUP(C1736,'PPE WBS Codes'!$E$3:$F$79,2,0)</f>
        <v>Load Bank</v>
      </c>
      <c r="L1736" s="39" t="s">
        <v>1581</v>
      </c>
      <c r="M1736" s="39" t="s">
        <v>1372</v>
      </c>
      <c r="N1736" s="33" t="str">
        <f t="shared" si="301"/>
        <v>Load Bank - 11kV Protection Relays for Emerg. Generation Load Bank - Electrical Block Diagram</v>
      </c>
      <c r="O1736" s="134"/>
      <c r="P1736" s="134"/>
      <c r="Q1736" s="33" t="str">
        <f>IFERROR(VLOOKUP(PPE_PH1_CDDL[[#This Row],[RDMC Document Number]],[3]Docs!$B:$F,4,0),"No Placeholder Yet")</f>
        <v>RES - Reserved Placeholder</v>
      </c>
      <c r="R1736" s="33" t="str">
        <f>IFERROR(VLOOKUP(PPE_PH1_CDDL[[#This Row],[RDMC Document Number]],[3]Docs!$B:$F,5,0),"No Placeholder Yet")</f>
        <v>Pending</v>
      </c>
      <c r="S1736" s="137">
        <f t="shared" si="304"/>
        <v>0</v>
      </c>
      <c r="T1736" s="39" t="s">
        <v>1119</v>
      </c>
      <c r="U1736" s="39"/>
      <c r="V1736" s="178"/>
      <c r="W1736" s="39" t="s">
        <v>1579</v>
      </c>
      <c r="X1736" s="39" t="s">
        <v>1689</v>
      </c>
      <c r="Y1736" s="39"/>
      <c r="Z1736" s="39"/>
      <c r="AA1736" s="39"/>
      <c r="AB1736" s="152" t="s">
        <v>3165</v>
      </c>
    </row>
    <row r="1737" spans="1:28" ht="21.75" customHeight="1" x14ac:dyDescent="0.25">
      <c r="A1737" s="37" t="s">
        <v>30</v>
      </c>
      <c r="B1737" s="37" t="s">
        <v>31</v>
      </c>
      <c r="C1737" s="39">
        <v>6251</v>
      </c>
      <c r="D1737" s="39" t="s">
        <v>52</v>
      </c>
      <c r="E1737" s="39" t="s">
        <v>1365</v>
      </c>
      <c r="F1737" s="128" t="s">
        <v>486</v>
      </c>
      <c r="G1737" s="162" t="s">
        <v>35</v>
      </c>
      <c r="H1737" s="39" t="str">
        <f t="shared" si="303"/>
        <v>6105AK124-6251-EDIA-0031</v>
      </c>
      <c r="I1737" s="39" t="str">
        <f t="shared" si="300"/>
        <v>Q24050972-03-6251-E-DIA-0031</v>
      </c>
      <c r="J1737" s="39"/>
      <c r="K1737" s="33" t="str">
        <f>VLOOKUP(C1737,'PPE WBS Codes'!$E$3:$F$79,2,0)</f>
        <v>Load Bank</v>
      </c>
      <c r="L1737" s="39" t="s">
        <v>1581</v>
      </c>
      <c r="M1737" s="39" t="s">
        <v>1533</v>
      </c>
      <c r="N1737" s="33" t="str">
        <f t="shared" si="301"/>
        <v>Load Bank - 11kV Protection Relays for Emerg. Generation Load Bank - Electrical Network Architecture</v>
      </c>
      <c r="O1737" s="134"/>
      <c r="P1737" s="134"/>
      <c r="Q1737" s="33" t="str">
        <f>IFERROR(VLOOKUP(PPE_PH1_CDDL[[#This Row],[RDMC Document Number]],[3]Docs!$B:$F,4,0),"No Placeholder Yet")</f>
        <v>RES - Reserved Placeholder</v>
      </c>
      <c r="R1737" s="33" t="str">
        <f>IFERROR(VLOOKUP(PPE_PH1_CDDL[[#This Row],[RDMC Document Number]],[3]Docs!$B:$F,5,0),"No Placeholder Yet")</f>
        <v>Pending</v>
      </c>
      <c r="S1737" s="137">
        <f t="shared" si="304"/>
        <v>0</v>
      </c>
      <c r="T1737" s="39" t="s">
        <v>1119</v>
      </c>
      <c r="U1737" s="39"/>
      <c r="V1737" s="178"/>
      <c r="W1737" s="39" t="s">
        <v>1579</v>
      </c>
      <c r="X1737" s="39" t="s">
        <v>1689</v>
      </c>
      <c r="Y1737" s="39"/>
      <c r="Z1737" s="39"/>
      <c r="AA1737" s="39"/>
      <c r="AB1737" s="152" t="s">
        <v>3165</v>
      </c>
    </row>
    <row r="1738" spans="1:28" ht="21.75" customHeight="1" x14ac:dyDescent="0.25">
      <c r="A1738" s="37" t="s">
        <v>30</v>
      </c>
      <c r="B1738" s="37" t="s">
        <v>31</v>
      </c>
      <c r="C1738" s="39">
        <v>6251</v>
      </c>
      <c r="D1738" s="39" t="s">
        <v>52</v>
      </c>
      <c r="E1738" s="39" t="s">
        <v>1365</v>
      </c>
      <c r="F1738" s="128" t="s">
        <v>489</v>
      </c>
      <c r="G1738" s="162" t="s">
        <v>35</v>
      </c>
      <c r="H1738" s="39" t="str">
        <f t="shared" si="303"/>
        <v>6105AK124-6251-EDIA-0032</v>
      </c>
      <c r="I1738" s="39" t="str">
        <f t="shared" si="300"/>
        <v>Q24050972-03-6251-E-DIA-0032</v>
      </c>
      <c r="J1738" s="39"/>
      <c r="K1738" s="33" t="str">
        <f>VLOOKUP(C1738,'PPE WBS Codes'!$E$3:$F$79,2,0)</f>
        <v>Load Bank</v>
      </c>
      <c r="L1738" s="39" t="s">
        <v>1581</v>
      </c>
      <c r="M1738" s="39" t="s">
        <v>1485</v>
      </c>
      <c r="N1738" s="33" t="str">
        <f t="shared" si="301"/>
        <v>Load Bank - 11kV Protection Relays for Emerg. Generation Load Bank - Protection Relay Design</v>
      </c>
      <c r="O1738" s="134"/>
      <c r="P1738" s="134"/>
      <c r="Q1738" s="33" t="str">
        <f>IFERROR(VLOOKUP(PPE_PH1_CDDL[[#This Row],[RDMC Document Number]],[3]Docs!$B:$F,4,0),"No Placeholder Yet")</f>
        <v>RES - Reserved Placeholder</v>
      </c>
      <c r="R1738" s="33" t="str">
        <f>IFERROR(VLOOKUP(PPE_PH1_CDDL[[#This Row],[RDMC Document Number]],[3]Docs!$B:$F,5,0),"No Placeholder Yet")</f>
        <v>Pending</v>
      </c>
      <c r="S1738" s="137">
        <f t="shared" si="304"/>
        <v>0</v>
      </c>
      <c r="T1738" s="39" t="s">
        <v>1119</v>
      </c>
      <c r="U1738" s="39"/>
      <c r="V1738" s="178"/>
      <c r="W1738" s="39" t="s">
        <v>1579</v>
      </c>
      <c r="X1738" s="39" t="s">
        <v>1689</v>
      </c>
      <c r="Y1738" s="39"/>
      <c r="Z1738" s="39"/>
      <c r="AA1738" s="39"/>
      <c r="AB1738" s="152" t="s">
        <v>3165</v>
      </c>
    </row>
    <row r="1739" spans="1:28" ht="21.75" customHeight="1" x14ac:dyDescent="0.25">
      <c r="A1739" s="37" t="s">
        <v>30</v>
      </c>
      <c r="B1739" s="37" t="s">
        <v>31</v>
      </c>
      <c r="C1739" s="39">
        <v>6251</v>
      </c>
      <c r="D1739" s="39" t="s">
        <v>52</v>
      </c>
      <c r="E1739" s="39" t="s">
        <v>1365</v>
      </c>
      <c r="F1739" s="128" t="s">
        <v>492</v>
      </c>
      <c r="G1739" s="162" t="s">
        <v>35</v>
      </c>
      <c r="H1739" s="39" t="str">
        <f t="shared" si="303"/>
        <v>6105AK124-6251-EDIA-0033</v>
      </c>
      <c r="I1739" s="39" t="str">
        <f t="shared" si="300"/>
        <v>Q24050972-03-6251-E-DIA-0033</v>
      </c>
      <c r="J1739" s="39"/>
      <c r="K1739" s="33" t="str">
        <f>VLOOKUP(C1739,'PPE WBS Codes'!$E$3:$F$79,2,0)</f>
        <v>Load Bank</v>
      </c>
      <c r="L1739" s="39" t="s">
        <v>1624</v>
      </c>
      <c r="M1739" s="39" t="s">
        <v>1366</v>
      </c>
      <c r="N1739" s="33" t="str">
        <f t="shared" si="301"/>
        <v>Load Bank - MV Cabling and Termination for Wartsila Load Bank - Cable Block Diagrams and Schedules</v>
      </c>
      <c r="O1739" s="134"/>
      <c r="P1739" s="134"/>
      <c r="Q1739" s="33" t="str">
        <f>IFERROR(VLOOKUP(PPE_PH1_CDDL[[#This Row],[RDMC Document Number]],[3]Docs!$B:$F,4,0),"No Placeholder Yet")</f>
        <v>RES - Reserved Placeholder</v>
      </c>
      <c r="R1739" s="33" t="str">
        <f>IFERROR(VLOOKUP(PPE_PH1_CDDL[[#This Row],[RDMC Document Number]],[3]Docs!$B:$F,5,0),"No Placeholder Yet")</f>
        <v>Pending</v>
      </c>
      <c r="S1739" s="137">
        <f t="shared" si="304"/>
        <v>0</v>
      </c>
      <c r="T1739" s="39" t="s">
        <v>1119</v>
      </c>
      <c r="U1739" s="39"/>
      <c r="V1739" s="178"/>
      <c r="W1739" s="39" t="s">
        <v>1625</v>
      </c>
      <c r="X1739" s="39" t="s">
        <v>1594</v>
      </c>
      <c r="Y1739" s="39"/>
      <c r="Z1739" s="39"/>
      <c r="AA1739" s="39"/>
      <c r="AB1739" s="152" t="s">
        <v>3165</v>
      </c>
    </row>
    <row r="1740" spans="1:28" ht="21.75" customHeight="1" x14ac:dyDescent="0.25">
      <c r="A1740" s="37" t="s">
        <v>30</v>
      </c>
      <c r="B1740" s="37" t="s">
        <v>31</v>
      </c>
      <c r="C1740" s="39">
        <v>6251</v>
      </c>
      <c r="D1740" s="39" t="s">
        <v>52</v>
      </c>
      <c r="E1740" s="39" t="s">
        <v>1365</v>
      </c>
      <c r="F1740" s="128" t="s">
        <v>495</v>
      </c>
      <c r="G1740" s="162" t="s">
        <v>35</v>
      </c>
      <c r="H1740" s="39" t="str">
        <f t="shared" si="303"/>
        <v>6105AK124-6251-EDIA-0034</v>
      </c>
      <c r="I1740" s="39" t="str">
        <f t="shared" si="300"/>
        <v>Q24050972-03-6251-E-DIA-0034</v>
      </c>
      <c r="J1740" s="39"/>
      <c r="K1740" s="33" t="str">
        <f>VLOOKUP(C1740,'PPE WBS Codes'!$E$3:$F$79,2,0)</f>
        <v>Load Bank</v>
      </c>
      <c r="L1740" s="39" t="s">
        <v>1624</v>
      </c>
      <c r="M1740" s="39" t="s">
        <v>1367</v>
      </c>
      <c r="N1740" s="33" t="str">
        <f t="shared" si="301"/>
        <v>Load Bank - MV Cabling and Termination for Wartsila Load Bank - Electrical Circuit Diagrams (Schematics)</v>
      </c>
      <c r="O1740" s="134"/>
      <c r="P1740" s="134"/>
      <c r="Q1740" s="33" t="str">
        <f>IFERROR(VLOOKUP(PPE_PH1_CDDL[[#This Row],[RDMC Document Number]],[3]Docs!$B:$F,4,0),"No Placeholder Yet")</f>
        <v>RES - Reserved Placeholder</v>
      </c>
      <c r="R1740" s="33" t="str">
        <f>IFERROR(VLOOKUP(PPE_PH1_CDDL[[#This Row],[RDMC Document Number]],[3]Docs!$B:$F,5,0),"No Placeholder Yet")</f>
        <v>Pending</v>
      </c>
      <c r="S1740" s="137">
        <f t="shared" si="304"/>
        <v>0</v>
      </c>
      <c r="T1740" s="39" t="s">
        <v>1119</v>
      </c>
      <c r="U1740" s="39"/>
      <c r="V1740" s="178"/>
      <c r="W1740" s="39" t="s">
        <v>1625</v>
      </c>
      <c r="X1740" s="39" t="s">
        <v>1594</v>
      </c>
      <c r="Y1740" s="39"/>
      <c r="Z1740" s="39"/>
      <c r="AA1740" s="39"/>
      <c r="AB1740" s="152" t="s">
        <v>3165</v>
      </c>
    </row>
    <row r="1741" spans="1:28" ht="21.75" customHeight="1" x14ac:dyDescent="0.25">
      <c r="A1741" s="37" t="s">
        <v>30</v>
      </c>
      <c r="B1741" s="37" t="s">
        <v>31</v>
      </c>
      <c r="C1741" s="39">
        <v>6251</v>
      </c>
      <c r="D1741" s="39" t="s">
        <v>52</v>
      </c>
      <c r="E1741" s="39" t="s">
        <v>1365</v>
      </c>
      <c r="F1741" s="128" t="s">
        <v>498</v>
      </c>
      <c r="G1741" s="162" t="s">
        <v>35</v>
      </c>
      <c r="H1741" s="39" t="str">
        <f t="shared" si="303"/>
        <v>6105AK124-6251-EDIA-0035</v>
      </c>
      <c r="I1741" s="39" t="str">
        <f t="shared" si="300"/>
        <v>Q24050972-03-6251-E-DIA-0035</v>
      </c>
      <c r="J1741" s="39"/>
      <c r="K1741" s="33" t="str">
        <f>VLOOKUP(C1741,'PPE WBS Codes'!$E$3:$F$79,2,0)</f>
        <v>Load Bank</v>
      </c>
      <c r="L1741" s="39" t="s">
        <v>1624</v>
      </c>
      <c r="M1741" s="39" t="s">
        <v>1372</v>
      </c>
      <c r="N1741" s="33" t="str">
        <f t="shared" si="301"/>
        <v>Load Bank - MV Cabling and Termination for Wartsila Load Bank - Electrical Block Diagram</v>
      </c>
      <c r="O1741" s="134"/>
      <c r="P1741" s="134"/>
      <c r="Q1741" s="33" t="str">
        <f>IFERROR(VLOOKUP(PPE_PH1_CDDL[[#This Row],[RDMC Document Number]],[3]Docs!$B:$F,4,0),"No Placeholder Yet")</f>
        <v>RES - Reserved Placeholder</v>
      </c>
      <c r="R1741" s="33" t="str">
        <f>IFERROR(VLOOKUP(PPE_PH1_CDDL[[#This Row],[RDMC Document Number]],[3]Docs!$B:$F,5,0),"No Placeholder Yet")</f>
        <v>Pending</v>
      </c>
      <c r="S1741" s="137">
        <f t="shared" si="304"/>
        <v>0</v>
      </c>
      <c r="T1741" s="39" t="s">
        <v>1119</v>
      </c>
      <c r="U1741" s="39"/>
      <c r="V1741" s="178"/>
      <c r="W1741" s="39" t="s">
        <v>1625</v>
      </c>
      <c r="X1741" s="39" t="s">
        <v>1594</v>
      </c>
      <c r="Y1741" s="39"/>
      <c r="Z1741" s="39"/>
      <c r="AA1741" s="39"/>
      <c r="AB1741" s="152" t="s">
        <v>3165</v>
      </c>
    </row>
    <row r="1742" spans="1:28" ht="21.75" customHeight="1" x14ac:dyDescent="0.25">
      <c r="A1742" s="37" t="s">
        <v>30</v>
      </c>
      <c r="B1742" s="37" t="s">
        <v>31</v>
      </c>
      <c r="C1742" s="39">
        <v>6251</v>
      </c>
      <c r="D1742" s="39" t="s">
        <v>52</v>
      </c>
      <c r="E1742" s="39" t="s">
        <v>1365</v>
      </c>
      <c r="F1742" s="128" t="s">
        <v>501</v>
      </c>
      <c r="G1742" s="162" t="s">
        <v>35</v>
      </c>
      <c r="H1742" s="39" t="str">
        <f t="shared" si="303"/>
        <v>6105AK124-6251-EDIA-0036</v>
      </c>
      <c r="I1742" s="39" t="str">
        <f t="shared" si="300"/>
        <v>Q24050972-03-6251-E-DIA-0036</v>
      </c>
      <c r="J1742" s="39"/>
      <c r="K1742" s="33" t="str">
        <f>VLOOKUP(C1742,'PPE WBS Codes'!$E$3:$F$79,2,0)</f>
        <v>Load Bank</v>
      </c>
      <c r="L1742" s="39" t="s">
        <v>1624</v>
      </c>
      <c r="M1742" s="39" t="s">
        <v>1369</v>
      </c>
      <c r="N1742" s="33" t="str">
        <f t="shared" si="301"/>
        <v>Load Bank - MV Cabling and Termination for Wartsila Load Bank - E/I Termination Schedule</v>
      </c>
      <c r="O1742" s="134"/>
      <c r="P1742" s="134"/>
      <c r="Q1742" s="33" t="str">
        <f>IFERROR(VLOOKUP(PPE_PH1_CDDL[[#This Row],[RDMC Document Number]],[3]Docs!$B:$F,4,0),"No Placeholder Yet")</f>
        <v>RES - Reserved Placeholder</v>
      </c>
      <c r="R1742" s="33" t="str">
        <f>IFERROR(VLOOKUP(PPE_PH1_CDDL[[#This Row],[RDMC Document Number]],[3]Docs!$B:$F,5,0),"No Placeholder Yet")</f>
        <v>Pending</v>
      </c>
      <c r="S1742" s="137">
        <f t="shared" si="304"/>
        <v>0</v>
      </c>
      <c r="T1742" s="39" t="s">
        <v>1119</v>
      </c>
      <c r="U1742" s="39"/>
      <c r="V1742" s="178"/>
      <c r="W1742" s="39" t="s">
        <v>1625</v>
      </c>
      <c r="X1742" s="39" t="s">
        <v>1594</v>
      </c>
      <c r="Y1742" s="39"/>
      <c r="Z1742" s="39"/>
      <c r="AA1742" s="39"/>
      <c r="AB1742" s="152" t="s">
        <v>3165</v>
      </c>
    </row>
    <row r="1743" spans="1:28" ht="21.75" customHeight="1" x14ac:dyDescent="0.25">
      <c r="A1743" s="37" t="s">
        <v>30</v>
      </c>
      <c r="B1743" s="37" t="s">
        <v>31</v>
      </c>
      <c r="C1743" s="39">
        <v>6251</v>
      </c>
      <c r="D1743" s="39" t="s">
        <v>52</v>
      </c>
      <c r="E1743" s="39" t="s">
        <v>1365</v>
      </c>
      <c r="F1743" s="128" t="s">
        <v>504</v>
      </c>
      <c r="G1743" s="162" t="s">
        <v>35</v>
      </c>
      <c r="H1743" s="39" t="str">
        <f t="shared" si="303"/>
        <v>6105AK124-6251-EDIA-0037</v>
      </c>
      <c r="I1743" s="39" t="str">
        <f t="shared" si="300"/>
        <v>Q24050972-03-6251-E-DIA-0037</v>
      </c>
      <c r="J1743" s="39"/>
      <c r="K1743" s="33" t="str">
        <f>VLOOKUP(C1743,'PPE WBS Codes'!$E$3:$F$79,2,0)</f>
        <v>Load Bank</v>
      </c>
      <c r="L1743" s="39" t="s">
        <v>1626</v>
      </c>
      <c r="M1743" s="39" t="s">
        <v>1366</v>
      </c>
      <c r="N1743" s="33" t="str">
        <f t="shared" si="301"/>
        <v>Load Bank - LV, Control and Signal Cables for Wartsila Load Bank - Cable Block Diagrams and Schedules</v>
      </c>
      <c r="O1743" s="134"/>
      <c r="P1743" s="134"/>
      <c r="Q1743" s="33" t="str">
        <f>IFERROR(VLOOKUP(PPE_PH1_CDDL[[#This Row],[RDMC Document Number]],[3]Docs!$B:$F,4,0),"No Placeholder Yet")</f>
        <v>RES - Reserved Placeholder</v>
      </c>
      <c r="R1743" s="33" t="str">
        <f>IFERROR(VLOOKUP(PPE_PH1_CDDL[[#This Row],[RDMC Document Number]],[3]Docs!$B:$F,5,0),"No Placeholder Yet")</f>
        <v>Pending</v>
      </c>
      <c r="S1743" s="137">
        <f t="shared" si="304"/>
        <v>0</v>
      </c>
      <c r="T1743" s="39" t="s">
        <v>1119</v>
      </c>
      <c r="U1743" s="39"/>
      <c r="V1743" s="178"/>
      <c r="W1743" s="39" t="s">
        <v>1627</v>
      </c>
      <c r="X1743" s="39" t="s">
        <v>1594</v>
      </c>
      <c r="Y1743" s="39"/>
      <c r="Z1743" s="39"/>
      <c r="AA1743" s="39"/>
      <c r="AB1743" s="152" t="s">
        <v>3165</v>
      </c>
    </row>
    <row r="1744" spans="1:28" ht="21.75" customHeight="1" x14ac:dyDescent="0.25">
      <c r="A1744" s="37" t="s">
        <v>30</v>
      </c>
      <c r="B1744" s="37" t="s">
        <v>31</v>
      </c>
      <c r="C1744" s="39">
        <v>6251</v>
      </c>
      <c r="D1744" s="39" t="s">
        <v>52</v>
      </c>
      <c r="E1744" s="39" t="s">
        <v>1365</v>
      </c>
      <c r="F1744" s="128" t="s">
        <v>507</v>
      </c>
      <c r="G1744" s="162" t="s">
        <v>35</v>
      </c>
      <c r="H1744" s="39" t="str">
        <f t="shared" si="303"/>
        <v>6105AK124-6251-EDIA-0038</v>
      </c>
      <c r="I1744" s="39" t="str">
        <f t="shared" si="300"/>
        <v>Q24050972-03-6251-E-DIA-0038</v>
      </c>
      <c r="J1744" s="39"/>
      <c r="K1744" s="33" t="str">
        <f>VLOOKUP(C1744,'PPE WBS Codes'!$E$3:$F$79,2,0)</f>
        <v>Load Bank</v>
      </c>
      <c r="L1744" s="39" t="s">
        <v>1626</v>
      </c>
      <c r="M1744" s="39" t="s">
        <v>1367</v>
      </c>
      <c r="N1744" s="33" t="str">
        <f t="shared" si="301"/>
        <v>Load Bank - LV, Control and Signal Cables for Wartsila Load Bank - Electrical Circuit Diagrams (Schematics)</v>
      </c>
      <c r="O1744" s="134"/>
      <c r="P1744" s="134"/>
      <c r="Q1744" s="33" t="str">
        <f>IFERROR(VLOOKUP(PPE_PH1_CDDL[[#This Row],[RDMC Document Number]],[3]Docs!$B:$F,4,0),"No Placeholder Yet")</f>
        <v>RES - Reserved Placeholder</v>
      </c>
      <c r="R1744" s="33" t="str">
        <f>IFERROR(VLOOKUP(PPE_PH1_CDDL[[#This Row],[RDMC Document Number]],[3]Docs!$B:$F,5,0),"No Placeholder Yet")</f>
        <v>Pending</v>
      </c>
      <c r="S1744" s="137">
        <f t="shared" si="304"/>
        <v>0</v>
      </c>
      <c r="T1744" s="39" t="s">
        <v>1119</v>
      </c>
      <c r="U1744" s="39"/>
      <c r="V1744" s="178"/>
      <c r="W1744" s="39" t="s">
        <v>1627</v>
      </c>
      <c r="X1744" s="39" t="s">
        <v>1594</v>
      </c>
      <c r="Y1744" s="39"/>
      <c r="Z1744" s="39"/>
      <c r="AA1744" s="39"/>
      <c r="AB1744" s="152" t="s">
        <v>3165</v>
      </c>
    </row>
    <row r="1745" spans="1:28" ht="21.75" customHeight="1" x14ac:dyDescent="0.25">
      <c r="A1745" s="37" t="s">
        <v>30</v>
      </c>
      <c r="B1745" s="37" t="s">
        <v>31</v>
      </c>
      <c r="C1745" s="39">
        <v>6251</v>
      </c>
      <c r="D1745" s="39" t="s">
        <v>52</v>
      </c>
      <c r="E1745" s="39" t="s">
        <v>1365</v>
      </c>
      <c r="F1745" s="128" t="s">
        <v>510</v>
      </c>
      <c r="G1745" s="162" t="s">
        <v>35</v>
      </c>
      <c r="H1745" s="39" t="str">
        <f t="shared" si="303"/>
        <v>6105AK124-6251-EDIA-0039</v>
      </c>
      <c r="I1745" s="39" t="str">
        <f t="shared" si="300"/>
        <v>Q24050972-03-6251-E-DIA-0039</v>
      </c>
      <c r="J1745" s="39"/>
      <c r="K1745" s="33" t="str">
        <f>VLOOKUP(C1745,'PPE WBS Codes'!$E$3:$F$79,2,0)</f>
        <v>Load Bank</v>
      </c>
      <c r="L1745" s="39" t="s">
        <v>1626</v>
      </c>
      <c r="M1745" s="39" t="s">
        <v>1372</v>
      </c>
      <c r="N1745" s="33" t="str">
        <f t="shared" si="301"/>
        <v>Load Bank - LV, Control and Signal Cables for Wartsila Load Bank - Electrical Block Diagram</v>
      </c>
      <c r="O1745" s="134"/>
      <c r="P1745" s="134"/>
      <c r="Q1745" s="33" t="str">
        <f>IFERROR(VLOOKUP(PPE_PH1_CDDL[[#This Row],[RDMC Document Number]],[3]Docs!$B:$F,4,0),"No Placeholder Yet")</f>
        <v>RES - Reserved Placeholder</v>
      </c>
      <c r="R1745" s="33" t="str">
        <f>IFERROR(VLOOKUP(PPE_PH1_CDDL[[#This Row],[RDMC Document Number]],[3]Docs!$B:$F,5,0),"No Placeholder Yet")</f>
        <v>Pending</v>
      </c>
      <c r="S1745" s="137">
        <f t="shared" si="304"/>
        <v>0</v>
      </c>
      <c r="T1745" s="39" t="s">
        <v>1119</v>
      </c>
      <c r="U1745" s="39"/>
      <c r="V1745" s="178"/>
      <c r="W1745" s="39" t="s">
        <v>1627</v>
      </c>
      <c r="X1745" s="39" t="s">
        <v>1594</v>
      </c>
      <c r="Y1745" s="39"/>
      <c r="Z1745" s="39"/>
      <c r="AA1745" s="39"/>
      <c r="AB1745" s="152" t="s">
        <v>3165</v>
      </c>
    </row>
    <row r="1746" spans="1:28" ht="21.75" customHeight="1" x14ac:dyDescent="0.25">
      <c r="A1746" s="37" t="s">
        <v>30</v>
      </c>
      <c r="B1746" s="37" t="s">
        <v>31</v>
      </c>
      <c r="C1746" s="39">
        <v>6251</v>
      </c>
      <c r="D1746" s="39" t="s">
        <v>52</v>
      </c>
      <c r="E1746" s="39" t="s">
        <v>1365</v>
      </c>
      <c r="F1746" s="128" t="s">
        <v>513</v>
      </c>
      <c r="G1746" s="162" t="s">
        <v>35</v>
      </c>
      <c r="H1746" s="39" t="str">
        <f t="shared" si="303"/>
        <v>6105AK124-6251-EDIA-0040</v>
      </c>
      <c r="I1746" s="39" t="str">
        <f t="shared" si="300"/>
        <v>Q24050972-03-6251-E-DIA-0040</v>
      </c>
      <c r="J1746" s="39"/>
      <c r="K1746" s="33" t="str">
        <f>VLOOKUP(C1746,'PPE WBS Codes'!$E$3:$F$79,2,0)</f>
        <v>Load Bank</v>
      </c>
      <c r="L1746" s="39" t="s">
        <v>1626</v>
      </c>
      <c r="M1746" s="39" t="s">
        <v>1369</v>
      </c>
      <c r="N1746" s="33" t="str">
        <f t="shared" si="301"/>
        <v>Load Bank - LV, Control and Signal Cables for Wartsila Load Bank - E/I Termination Schedule</v>
      </c>
      <c r="O1746" s="134"/>
      <c r="P1746" s="134"/>
      <c r="Q1746" s="33" t="str">
        <f>IFERROR(VLOOKUP(PPE_PH1_CDDL[[#This Row],[RDMC Document Number]],[3]Docs!$B:$F,4,0),"No Placeholder Yet")</f>
        <v>RES - Reserved Placeholder</v>
      </c>
      <c r="R1746" s="33" t="str">
        <f>IFERROR(VLOOKUP(PPE_PH1_CDDL[[#This Row],[RDMC Document Number]],[3]Docs!$B:$F,5,0),"No Placeholder Yet")</f>
        <v>Pending</v>
      </c>
      <c r="S1746" s="137">
        <f t="shared" si="304"/>
        <v>0</v>
      </c>
      <c r="T1746" s="39" t="s">
        <v>1119</v>
      </c>
      <c r="U1746" s="39"/>
      <c r="V1746" s="178"/>
      <c r="W1746" s="39" t="s">
        <v>1627</v>
      </c>
      <c r="X1746" s="39" t="s">
        <v>1594</v>
      </c>
      <c r="Y1746" s="39"/>
      <c r="Z1746" s="39"/>
      <c r="AA1746" s="39"/>
      <c r="AB1746" s="152" t="s">
        <v>3165</v>
      </c>
    </row>
    <row r="1747" spans="1:28" ht="21.75" customHeight="1" x14ac:dyDescent="0.25">
      <c r="A1747" s="37" t="s">
        <v>30</v>
      </c>
      <c r="B1747" s="37" t="s">
        <v>31</v>
      </c>
      <c r="C1747" s="39">
        <v>6251</v>
      </c>
      <c r="D1747" s="39" t="s">
        <v>52</v>
      </c>
      <c r="E1747" s="39" t="s">
        <v>1365</v>
      </c>
      <c r="F1747" s="174" t="s">
        <v>516</v>
      </c>
      <c r="G1747" s="162" t="s">
        <v>35</v>
      </c>
      <c r="H1747" s="39" t="str">
        <f t="shared" si="303"/>
        <v>6105AK124-6251-EDIA-0041</v>
      </c>
      <c r="I1747" s="39" t="str">
        <f t="shared" si="300"/>
        <v>Q24050972-03-6251-E-DIA-0041</v>
      </c>
      <c r="J1747" s="162"/>
      <c r="K1747" s="33" t="str">
        <f>VLOOKUP(C1747,'PPE WBS Codes'!$E$3:$F$79,2,0)</f>
        <v>Load Bank</v>
      </c>
      <c r="L1747" s="162" t="s">
        <v>1598</v>
      </c>
      <c r="M1747" s="162" t="s">
        <v>1366</v>
      </c>
      <c r="N1747" s="33" t="str">
        <f t="shared" si="301"/>
        <v>Load Bank - Cable Racks and Trays for Wartsila Load Bank - Cable Block Diagrams and Schedules</v>
      </c>
      <c r="O1747" s="175"/>
      <c r="P1747" s="175"/>
      <c r="Q1747" s="33" t="str">
        <f>IFERROR(VLOOKUP(PPE_PH1_CDDL[[#This Row],[RDMC Document Number]],[3]Docs!$B:$F,4,0),"No Placeholder Yet")</f>
        <v>RES - Reserved Placeholder</v>
      </c>
      <c r="R1747" s="33" t="str">
        <f>IFERROR(VLOOKUP(PPE_PH1_CDDL[[#This Row],[RDMC Document Number]],[3]Docs!$B:$F,5,0),"No Placeholder Yet")</f>
        <v>Pending</v>
      </c>
      <c r="S1747" s="137">
        <f t="shared" si="304"/>
        <v>0</v>
      </c>
      <c r="T1747" s="39" t="s">
        <v>1119</v>
      </c>
      <c r="U1747" s="162"/>
      <c r="V1747" s="178"/>
      <c r="W1747" s="162" t="s">
        <v>1599</v>
      </c>
      <c r="X1747" s="39" t="s">
        <v>1594</v>
      </c>
      <c r="Y1747" s="162"/>
      <c r="Z1747" s="162"/>
      <c r="AA1747" s="39"/>
      <c r="AB1747" s="152" t="s">
        <v>3165</v>
      </c>
    </row>
    <row r="1748" spans="1:28" ht="21.75" customHeight="1" x14ac:dyDescent="0.25">
      <c r="A1748" s="37" t="s">
        <v>30</v>
      </c>
      <c r="B1748" s="37" t="s">
        <v>31</v>
      </c>
      <c r="C1748" s="39">
        <v>6251</v>
      </c>
      <c r="D1748" s="39" t="s">
        <v>52</v>
      </c>
      <c r="E1748" s="39" t="s">
        <v>1365</v>
      </c>
      <c r="F1748" s="128" t="s">
        <v>518</v>
      </c>
      <c r="G1748" s="162" t="s">
        <v>35</v>
      </c>
      <c r="H1748" s="39" t="str">
        <f t="shared" si="303"/>
        <v>6105AK124-6251-EDIA-0042</v>
      </c>
      <c r="I1748" s="39" t="str">
        <f t="shared" si="300"/>
        <v>Q24050972-03-6251-E-DIA-0042</v>
      </c>
      <c r="J1748" s="39"/>
      <c r="K1748" s="33" t="str">
        <f>VLOOKUP(C1748,'PPE WBS Codes'!$E$3:$F$79,2,0)</f>
        <v>Load Bank</v>
      </c>
      <c r="L1748" s="39" t="s">
        <v>1598</v>
      </c>
      <c r="M1748" s="39" t="s">
        <v>1369</v>
      </c>
      <c r="N1748" s="33" t="str">
        <f t="shared" si="301"/>
        <v>Load Bank - Cable Racks and Trays for Wartsila Load Bank - E/I Termination Schedule</v>
      </c>
      <c r="O1748" s="134"/>
      <c r="P1748" s="134"/>
      <c r="Q1748" s="33" t="str">
        <f>IFERROR(VLOOKUP(PPE_PH1_CDDL[[#This Row],[RDMC Document Number]],[3]Docs!$B:$F,4,0),"No Placeholder Yet")</f>
        <v>RES - Reserved Placeholder</v>
      </c>
      <c r="R1748" s="33" t="str">
        <f>IFERROR(VLOOKUP(PPE_PH1_CDDL[[#This Row],[RDMC Document Number]],[3]Docs!$B:$F,5,0),"No Placeholder Yet")</f>
        <v>Pending</v>
      </c>
      <c r="S1748" s="137">
        <f t="shared" ref="S1748:S1769" si="305">IF(AND(O1748&lt;&gt;"",P1748&lt;&gt;"",R1748="Approved"),100%,
 IF(AND(O1748&lt;&gt;"",P1748&lt;&gt;""),66.67%,
 IF(O1748&lt;&gt;"",33.33%,
 0)))</f>
        <v>0</v>
      </c>
      <c r="T1748" s="39" t="s">
        <v>1119</v>
      </c>
      <c r="U1748" s="39"/>
      <c r="V1748" s="178"/>
      <c r="W1748" s="162" t="s">
        <v>1599</v>
      </c>
      <c r="X1748" s="39" t="s">
        <v>1594</v>
      </c>
      <c r="Y1748" s="39"/>
      <c r="Z1748" s="39"/>
      <c r="AA1748" s="39"/>
      <c r="AB1748" s="152" t="s">
        <v>3165</v>
      </c>
    </row>
    <row r="1749" spans="1:28" ht="21.75" customHeight="1" x14ac:dyDescent="0.25">
      <c r="A1749" s="37" t="s">
        <v>30</v>
      </c>
      <c r="B1749" s="37" t="s">
        <v>31</v>
      </c>
      <c r="C1749" s="39">
        <v>6251</v>
      </c>
      <c r="D1749" s="39" t="s">
        <v>52</v>
      </c>
      <c r="E1749" s="39" t="s">
        <v>1365</v>
      </c>
      <c r="F1749" s="128" t="s">
        <v>521</v>
      </c>
      <c r="G1749" s="162" t="s">
        <v>35</v>
      </c>
      <c r="H1749" s="39" t="str">
        <f t="shared" si="303"/>
        <v>6105AK124-6251-EDIA-0043</v>
      </c>
      <c r="I1749" s="39" t="str">
        <f t="shared" si="300"/>
        <v>Q24050972-03-6251-E-DIA-0043</v>
      </c>
      <c r="J1749" s="39"/>
      <c r="K1749" s="33" t="str">
        <f>VLOOKUP(C1749,'PPE WBS Codes'!$E$3:$F$79,2,0)</f>
        <v>Load Bank</v>
      </c>
      <c r="L1749" s="39" t="s">
        <v>1628</v>
      </c>
      <c r="M1749" s="39" t="s">
        <v>1366</v>
      </c>
      <c r="N1749" s="33" t="str">
        <f t="shared" si="301"/>
        <v>Load Bank - Cable Trench and Tunnels for Wartsila Load Bank - Cable Block Diagrams and Schedules</v>
      </c>
      <c r="O1749" s="134"/>
      <c r="P1749" s="134"/>
      <c r="Q1749" s="33" t="str">
        <f>IFERROR(VLOOKUP(PPE_PH1_CDDL[[#This Row],[RDMC Document Number]],[3]Docs!$B:$F,4,0),"No Placeholder Yet")</f>
        <v>RES - Reserved Placeholder</v>
      </c>
      <c r="R1749" s="33" t="str">
        <f>IFERROR(VLOOKUP(PPE_PH1_CDDL[[#This Row],[RDMC Document Number]],[3]Docs!$B:$F,5,0),"No Placeholder Yet")</f>
        <v>Pending</v>
      </c>
      <c r="S1749" s="137">
        <f t="shared" si="305"/>
        <v>0</v>
      </c>
      <c r="T1749" s="39" t="s">
        <v>1119</v>
      </c>
      <c r="U1749" s="39"/>
      <c r="V1749" s="178"/>
      <c r="W1749" s="39" t="s">
        <v>1629</v>
      </c>
      <c r="X1749" s="39" t="s">
        <v>1594</v>
      </c>
      <c r="Y1749" s="39"/>
      <c r="Z1749" s="39"/>
      <c r="AA1749" s="39"/>
      <c r="AB1749" s="152" t="s">
        <v>3165</v>
      </c>
    </row>
    <row r="1750" spans="1:28" ht="21.75" customHeight="1" x14ac:dyDescent="0.25">
      <c r="A1750" s="37" t="s">
        <v>30</v>
      </c>
      <c r="B1750" s="37" t="s">
        <v>31</v>
      </c>
      <c r="C1750" s="39">
        <v>6251</v>
      </c>
      <c r="D1750" s="39" t="s">
        <v>52</v>
      </c>
      <c r="E1750" s="39" t="s">
        <v>1365</v>
      </c>
      <c r="F1750" s="128" t="s">
        <v>524</v>
      </c>
      <c r="G1750" s="162" t="s">
        <v>35</v>
      </c>
      <c r="H1750" s="39" t="str">
        <f t="shared" si="303"/>
        <v>6105AK124-6251-EDIA-0044</v>
      </c>
      <c r="I1750" s="39" t="str">
        <f t="shared" si="300"/>
        <v>Q24050972-03-6251-E-DIA-0044</v>
      </c>
      <c r="J1750" s="39"/>
      <c r="K1750" s="33" t="str">
        <f>VLOOKUP(C1750,'PPE WBS Codes'!$E$3:$F$79,2,0)</f>
        <v>Load Bank</v>
      </c>
      <c r="L1750" s="39" t="s">
        <v>1628</v>
      </c>
      <c r="M1750" s="39" t="s">
        <v>1369</v>
      </c>
      <c r="N1750" s="33" t="str">
        <f t="shared" si="301"/>
        <v>Load Bank - Cable Trench and Tunnels for Wartsila Load Bank - E/I Termination Schedule</v>
      </c>
      <c r="O1750" s="134"/>
      <c r="P1750" s="134"/>
      <c r="Q1750" s="33" t="str">
        <f>IFERROR(VLOOKUP(PPE_PH1_CDDL[[#This Row],[RDMC Document Number]],[3]Docs!$B:$F,4,0),"No Placeholder Yet")</f>
        <v>RES - Reserved Placeholder</v>
      </c>
      <c r="R1750" s="33" t="str">
        <f>IFERROR(VLOOKUP(PPE_PH1_CDDL[[#This Row],[RDMC Document Number]],[3]Docs!$B:$F,5,0),"No Placeholder Yet")</f>
        <v>Pending</v>
      </c>
      <c r="S1750" s="137">
        <f t="shared" si="305"/>
        <v>0</v>
      </c>
      <c r="T1750" s="39" t="s">
        <v>1119</v>
      </c>
      <c r="U1750" s="39"/>
      <c r="V1750" s="178"/>
      <c r="W1750" s="39" t="s">
        <v>1629</v>
      </c>
      <c r="X1750" s="39" t="s">
        <v>1594</v>
      </c>
      <c r="Y1750" s="39" t="s">
        <v>1594</v>
      </c>
      <c r="Z1750" s="39" t="s">
        <v>1594</v>
      </c>
      <c r="AA1750" s="39"/>
      <c r="AB1750" s="152" t="s">
        <v>3165</v>
      </c>
    </row>
    <row r="1751" spans="1:28" ht="21.75" customHeight="1" x14ac:dyDescent="0.25">
      <c r="A1751" s="37" t="s">
        <v>30</v>
      </c>
      <c r="B1751" s="37" t="s">
        <v>31</v>
      </c>
      <c r="C1751" s="39">
        <v>6251</v>
      </c>
      <c r="D1751" s="39" t="s">
        <v>52</v>
      </c>
      <c r="E1751" s="39" t="s">
        <v>1365</v>
      </c>
      <c r="F1751" s="128" t="s">
        <v>527</v>
      </c>
      <c r="G1751" s="162" t="s">
        <v>35</v>
      </c>
      <c r="H1751" s="39" t="str">
        <f t="shared" si="303"/>
        <v>6105AK124-6251-EDIA-0045</v>
      </c>
      <c r="I1751" s="39" t="str">
        <f t="shared" si="300"/>
        <v>Q24050972-03-6251-E-DIA-0045</v>
      </c>
      <c r="J1751" s="39"/>
      <c r="K1751" s="33" t="str">
        <f>VLOOKUP(C1751,'PPE WBS Codes'!$E$3:$F$79,2,0)</f>
        <v>Load Bank</v>
      </c>
      <c r="L1751" s="39" t="s">
        <v>1630</v>
      </c>
      <c r="M1751" s="39" t="s">
        <v>1366</v>
      </c>
      <c r="N1751" s="33" t="str">
        <f t="shared" si="301"/>
        <v>Load Bank - Lightning Protection System forWartsila Load Bank - Cable Block Diagrams and Schedules</v>
      </c>
      <c r="O1751" s="134"/>
      <c r="P1751" s="134"/>
      <c r="Q1751" s="33" t="str">
        <f>IFERROR(VLOOKUP(PPE_PH1_CDDL[[#This Row],[RDMC Document Number]],[3]Docs!$B:$F,4,0),"No Placeholder Yet")</f>
        <v>RES - Reserved Placeholder</v>
      </c>
      <c r="R1751" s="33" t="str">
        <f>IFERROR(VLOOKUP(PPE_PH1_CDDL[[#This Row],[RDMC Document Number]],[3]Docs!$B:$F,5,0),"No Placeholder Yet")</f>
        <v>Pending</v>
      </c>
      <c r="S1751" s="137">
        <f t="shared" si="305"/>
        <v>0</v>
      </c>
      <c r="T1751" s="39" t="s">
        <v>1119</v>
      </c>
      <c r="U1751" s="39"/>
      <c r="V1751" s="178"/>
      <c r="W1751" s="39" t="s">
        <v>1631</v>
      </c>
      <c r="X1751" s="39" t="s">
        <v>1594</v>
      </c>
      <c r="Y1751" s="39"/>
      <c r="Z1751" s="39"/>
      <c r="AA1751" s="39"/>
      <c r="AB1751" s="152" t="s">
        <v>3165</v>
      </c>
    </row>
    <row r="1752" spans="1:28" ht="21.75" customHeight="1" x14ac:dyDescent="0.25">
      <c r="A1752" s="37" t="s">
        <v>30</v>
      </c>
      <c r="B1752" s="37" t="s">
        <v>31</v>
      </c>
      <c r="C1752" s="39">
        <v>6251</v>
      </c>
      <c r="D1752" s="39" t="s">
        <v>52</v>
      </c>
      <c r="E1752" s="39" t="s">
        <v>1365</v>
      </c>
      <c r="F1752" s="128" t="s">
        <v>530</v>
      </c>
      <c r="G1752" s="162" t="s">
        <v>35</v>
      </c>
      <c r="H1752" s="39" t="str">
        <f t="shared" si="303"/>
        <v>6105AK124-6251-EDIA-0046</v>
      </c>
      <c r="I1752" s="39" t="str">
        <f t="shared" si="300"/>
        <v>Q24050972-03-6251-E-DIA-0046</v>
      </c>
      <c r="J1752" s="39"/>
      <c r="K1752" s="33" t="str">
        <f>VLOOKUP(C1752,'PPE WBS Codes'!$E$3:$F$79,2,0)</f>
        <v>Load Bank</v>
      </c>
      <c r="L1752" s="39" t="s">
        <v>1630</v>
      </c>
      <c r="M1752" s="39" t="s">
        <v>1367</v>
      </c>
      <c r="N1752" s="33" t="str">
        <f t="shared" si="301"/>
        <v>Load Bank - Lightning Protection System forWartsila Load Bank - Electrical Circuit Diagrams (Schematics)</v>
      </c>
      <c r="O1752" s="134"/>
      <c r="P1752" s="134"/>
      <c r="Q1752" s="33" t="str">
        <f>IFERROR(VLOOKUP(PPE_PH1_CDDL[[#This Row],[RDMC Document Number]],[3]Docs!$B:$F,4,0),"No Placeholder Yet")</f>
        <v>RES - Reserved Placeholder</v>
      </c>
      <c r="R1752" s="33" t="str">
        <f>IFERROR(VLOOKUP(PPE_PH1_CDDL[[#This Row],[RDMC Document Number]],[3]Docs!$B:$F,5,0),"No Placeholder Yet")</f>
        <v>Pending</v>
      </c>
      <c r="S1752" s="137">
        <f t="shared" si="305"/>
        <v>0</v>
      </c>
      <c r="T1752" s="39" t="s">
        <v>1119</v>
      </c>
      <c r="U1752" s="39"/>
      <c r="V1752" s="178"/>
      <c r="W1752" s="39" t="s">
        <v>1631</v>
      </c>
      <c r="X1752" s="39" t="s">
        <v>1594</v>
      </c>
      <c r="Y1752" s="39"/>
      <c r="Z1752" s="39"/>
      <c r="AA1752" s="39"/>
      <c r="AB1752" s="152" t="s">
        <v>3165</v>
      </c>
    </row>
    <row r="1753" spans="1:28" ht="21.75" customHeight="1" x14ac:dyDescent="0.25">
      <c r="A1753" s="37" t="s">
        <v>30</v>
      </c>
      <c r="B1753" s="37" t="s">
        <v>31</v>
      </c>
      <c r="C1753" s="39">
        <v>6251</v>
      </c>
      <c r="D1753" s="39" t="s">
        <v>52</v>
      </c>
      <c r="E1753" s="39" t="s">
        <v>1365</v>
      </c>
      <c r="F1753" s="128" t="s">
        <v>532</v>
      </c>
      <c r="G1753" s="162" t="s">
        <v>35</v>
      </c>
      <c r="H1753" s="39" t="str">
        <f t="shared" si="303"/>
        <v>6105AK124-6251-EDIA-0047</v>
      </c>
      <c r="I1753" s="39" t="str">
        <f t="shared" si="300"/>
        <v>Q24050972-03-6251-E-DIA-0047</v>
      </c>
      <c r="J1753" s="39"/>
      <c r="K1753" s="33" t="str">
        <f>VLOOKUP(C1753,'PPE WBS Codes'!$E$3:$F$79,2,0)</f>
        <v>Load Bank</v>
      </c>
      <c r="L1753" s="39" t="s">
        <v>1632</v>
      </c>
      <c r="M1753" s="39" t="s">
        <v>1367</v>
      </c>
      <c r="N1753" s="33" t="str">
        <f t="shared" si="301"/>
        <v>Load Bank - Earthing System for Wartsila Load Bank - Electrical Circuit Diagrams (Schematics)</v>
      </c>
      <c r="O1753" s="134"/>
      <c r="P1753" s="134"/>
      <c r="Q1753" s="33" t="str">
        <f>IFERROR(VLOOKUP(PPE_PH1_CDDL[[#This Row],[RDMC Document Number]],[3]Docs!$B:$F,4,0),"No Placeholder Yet")</f>
        <v>RES - Reserved Placeholder</v>
      </c>
      <c r="R1753" s="33" t="str">
        <f>IFERROR(VLOOKUP(PPE_PH1_CDDL[[#This Row],[RDMC Document Number]],[3]Docs!$B:$F,5,0),"No Placeholder Yet")</f>
        <v>Pending</v>
      </c>
      <c r="S1753" s="137">
        <f t="shared" si="305"/>
        <v>0</v>
      </c>
      <c r="T1753" s="39" t="s">
        <v>1119</v>
      </c>
      <c r="U1753" s="39"/>
      <c r="V1753" s="178"/>
      <c r="W1753" s="39" t="s">
        <v>1649</v>
      </c>
      <c r="X1753" s="39" t="s">
        <v>1594</v>
      </c>
      <c r="Y1753" s="39"/>
      <c r="Z1753" s="39"/>
      <c r="AA1753" s="39"/>
      <c r="AB1753" s="152" t="s">
        <v>3165</v>
      </c>
    </row>
    <row r="1754" spans="1:28" ht="21.75" customHeight="1" x14ac:dyDescent="0.25">
      <c r="A1754" s="37" t="s">
        <v>30</v>
      </c>
      <c r="B1754" s="37" t="s">
        <v>31</v>
      </c>
      <c r="C1754" s="39">
        <v>6251</v>
      </c>
      <c r="D1754" s="39" t="s">
        <v>52</v>
      </c>
      <c r="E1754" s="39" t="s">
        <v>1365</v>
      </c>
      <c r="F1754" s="128" t="s">
        <v>535</v>
      </c>
      <c r="G1754" s="162" t="s">
        <v>35</v>
      </c>
      <c r="H1754" s="39" t="str">
        <f t="shared" si="303"/>
        <v>6105AK124-6251-EDIA-0048</v>
      </c>
      <c r="I1754" s="39" t="str">
        <f t="shared" si="300"/>
        <v>Q24050972-03-6251-E-DIA-0048</v>
      </c>
      <c r="J1754" s="39"/>
      <c r="K1754" s="33" t="str">
        <f>VLOOKUP(C1754,'PPE WBS Codes'!$E$3:$F$79,2,0)</f>
        <v>Load Bank</v>
      </c>
      <c r="L1754" s="39" t="s">
        <v>1632</v>
      </c>
      <c r="M1754" s="39" t="s">
        <v>1366</v>
      </c>
      <c r="N1754" s="33" t="str">
        <f t="shared" si="301"/>
        <v>Load Bank - Earthing System for Wartsila Load Bank - Cable Block Diagrams and Schedules</v>
      </c>
      <c r="O1754" s="134"/>
      <c r="P1754" s="134"/>
      <c r="Q1754" s="33" t="str">
        <f>IFERROR(VLOOKUP(PPE_PH1_CDDL[[#This Row],[RDMC Document Number]],[3]Docs!$B:$F,4,0),"No Placeholder Yet")</f>
        <v>RES - Reserved Placeholder</v>
      </c>
      <c r="R1754" s="33" t="str">
        <f>IFERROR(VLOOKUP(PPE_PH1_CDDL[[#This Row],[RDMC Document Number]],[3]Docs!$B:$F,5,0),"No Placeholder Yet")</f>
        <v>Pending</v>
      </c>
      <c r="S1754" s="137">
        <f t="shared" si="305"/>
        <v>0</v>
      </c>
      <c r="T1754" s="39" t="s">
        <v>1119</v>
      </c>
      <c r="U1754" s="39"/>
      <c r="V1754" s="178"/>
      <c r="W1754" s="39" t="s">
        <v>1649</v>
      </c>
      <c r="X1754" s="39" t="s">
        <v>1594</v>
      </c>
      <c r="Y1754" s="39"/>
      <c r="Z1754" s="39"/>
      <c r="AA1754" s="39"/>
      <c r="AB1754" s="152" t="s">
        <v>3165</v>
      </c>
    </row>
    <row r="1755" spans="1:28" ht="21.75" customHeight="1" x14ac:dyDescent="0.25">
      <c r="A1755" s="37" t="s">
        <v>30</v>
      </c>
      <c r="B1755" s="37" t="s">
        <v>31</v>
      </c>
      <c r="C1755" s="39">
        <v>6251</v>
      </c>
      <c r="D1755" s="39" t="s">
        <v>52</v>
      </c>
      <c r="E1755" s="39" t="s">
        <v>1365</v>
      </c>
      <c r="F1755" s="128" t="s">
        <v>538</v>
      </c>
      <c r="G1755" s="162" t="s">
        <v>35</v>
      </c>
      <c r="H1755" s="39" t="str">
        <f t="shared" si="303"/>
        <v>6105AK124-6251-EDIA-0049</v>
      </c>
      <c r="I1755" s="39" t="str">
        <f t="shared" si="300"/>
        <v>Q24050972-03-6251-E-DIA-0049</v>
      </c>
      <c r="J1755" s="39"/>
      <c r="K1755" s="33" t="str">
        <f>VLOOKUP(C1755,'PPE WBS Codes'!$E$3:$F$79,2,0)</f>
        <v>Load Bank</v>
      </c>
      <c r="L1755" s="39" t="s">
        <v>1632</v>
      </c>
      <c r="M1755" s="39" t="s">
        <v>1369</v>
      </c>
      <c r="N1755" s="33" t="str">
        <f t="shared" si="301"/>
        <v>Load Bank - Earthing System for Wartsila Load Bank - E/I Termination Schedule</v>
      </c>
      <c r="O1755" s="134"/>
      <c r="P1755" s="134"/>
      <c r="Q1755" s="33" t="str">
        <f>IFERROR(VLOOKUP(PPE_PH1_CDDL[[#This Row],[RDMC Document Number]],[3]Docs!$B:$F,4,0),"No Placeholder Yet")</f>
        <v>RES - Reserved Placeholder</v>
      </c>
      <c r="R1755" s="33" t="str">
        <f>IFERROR(VLOOKUP(PPE_PH1_CDDL[[#This Row],[RDMC Document Number]],[3]Docs!$B:$F,5,0),"No Placeholder Yet")</f>
        <v>Pending</v>
      </c>
      <c r="S1755" s="137">
        <f t="shared" si="305"/>
        <v>0</v>
      </c>
      <c r="T1755" s="39" t="s">
        <v>1119</v>
      </c>
      <c r="U1755" s="39"/>
      <c r="V1755" s="178"/>
      <c r="W1755" s="39" t="s">
        <v>1649</v>
      </c>
      <c r="X1755" s="39" t="s">
        <v>1594</v>
      </c>
      <c r="Y1755" s="39"/>
      <c r="Z1755" s="39"/>
      <c r="AA1755" s="39"/>
      <c r="AB1755" s="152" t="s">
        <v>3165</v>
      </c>
    </row>
    <row r="1756" spans="1:28" ht="21.75" customHeight="1" x14ac:dyDescent="0.25">
      <c r="A1756" s="37" t="s">
        <v>30</v>
      </c>
      <c r="B1756" s="37" t="s">
        <v>31</v>
      </c>
      <c r="C1756" s="39">
        <v>6251</v>
      </c>
      <c r="D1756" s="39" t="s">
        <v>52</v>
      </c>
      <c r="E1756" s="39" t="s">
        <v>1365</v>
      </c>
      <c r="F1756" s="128" t="s">
        <v>541</v>
      </c>
      <c r="G1756" s="162" t="s">
        <v>35</v>
      </c>
      <c r="H1756" s="39" t="str">
        <f t="shared" si="303"/>
        <v>6105AK124-6251-EDIA-0050</v>
      </c>
      <c r="I1756" s="39" t="str">
        <f t="shared" si="300"/>
        <v>Q24050972-03-6251-E-DIA-0050</v>
      </c>
      <c r="J1756" s="39"/>
      <c r="K1756" s="33" t="str">
        <f>VLOOKUP(C1756,'PPE WBS Codes'!$E$3:$F$79,2,0)</f>
        <v>Load Bank</v>
      </c>
      <c r="L1756" s="39" t="s">
        <v>1600</v>
      </c>
      <c r="M1756" s="39" t="s">
        <v>1366</v>
      </c>
      <c r="N1756" s="33" t="str">
        <f t="shared" si="301"/>
        <v>Load Bank - Pad Platform and Foundations for Emergency Gen Load Bank - Cable Block Diagrams and Schedules</v>
      </c>
      <c r="O1756" s="134"/>
      <c r="P1756" s="134"/>
      <c r="Q1756" s="33" t="str">
        <f>IFERROR(VLOOKUP(PPE_PH1_CDDL[[#This Row],[RDMC Document Number]],[3]Docs!$B:$F,4,0),"No Placeholder Yet")</f>
        <v>RES - Reserved Placeholder</v>
      </c>
      <c r="R1756" s="33" t="str">
        <f>IFERROR(VLOOKUP(PPE_PH1_CDDL[[#This Row],[RDMC Document Number]],[3]Docs!$B:$F,5,0),"No Placeholder Yet")</f>
        <v>Pending</v>
      </c>
      <c r="S1756" s="137">
        <f t="shared" si="305"/>
        <v>0</v>
      </c>
      <c r="T1756" s="39" t="s">
        <v>1119</v>
      </c>
      <c r="U1756" s="39"/>
      <c r="V1756" s="178"/>
      <c r="W1756" s="39" t="s">
        <v>1601</v>
      </c>
      <c r="X1756" s="39" t="s">
        <v>1602</v>
      </c>
      <c r="Y1756" s="39"/>
      <c r="Z1756" s="39"/>
      <c r="AA1756" s="39"/>
      <c r="AB1756" s="152" t="s">
        <v>3165</v>
      </c>
    </row>
    <row r="1757" spans="1:28" ht="21.75" customHeight="1" x14ac:dyDescent="0.25">
      <c r="A1757" s="37" t="s">
        <v>30</v>
      </c>
      <c r="B1757" s="37" t="s">
        <v>31</v>
      </c>
      <c r="C1757" s="39">
        <v>6251</v>
      </c>
      <c r="D1757" s="39" t="s">
        <v>52</v>
      </c>
      <c r="E1757" s="39" t="s">
        <v>1365</v>
      </c>
      <c r="F1757" s="128" t="s">
        <v>544</v>
      </c>
      <c r="G1757" s="162" t="s">
        <v>35</v>
      </c>
      <c r="H1757" s="39" t="str">
        <f t="shared" si="303"/>
        <v>6105AK124-6251-EDIA-0051</v>
      </c>
      <c r="I1757" s="39" t="str">
        <f t="shared" ref="I1757:I1819" si="306">"Q24050972"&amp;"-"&amp;"03"&amp;"-"&amp;C1757&amp;"-"&amp;D1757&amp;"-"&amp;E1757&amp;"-"&amp;F1757</f>
        <v>Q24050972-03-6251-E-DIA-0051</v>
      </c>
      <c r="J1757" s="39"/>
      <c r="K1757" s="33" t="str">
        <f>VLOOKUP(C1757,'PPE WBS Codes'!$E$3:$F$79,2,0)</f>
        <v>Load Bank</v>
      </c>
      <c r="L1757" s="39" t="s">
        <v>1635</v>
      </c>
      <c r="M1757" s="39" t="s">
        <v>1366</v>
      </c>
      <c r="N1757" s="33" t="str">
        <f t="shared" ref="N1757:N1819" si="307">K1757&amp;" - "&amp;L1757&amp;" - "&amp;M1757</f>
        <v>Load Bank - Fire Protection System Emergency Gen Load Bank - Cable Block Diagrams and Schedules</v>
      </c>
      <c r="O1757" s="134"/>
      <c r="P1757" s="134"/>
      <c r="Q1757" s="33" t="str">
        <f>IFERROR(VLOOKUP(PPE_PH1_CDDL[[#This Row],[RDMC Document Number]],[3]Docs!$B:$F,4,0),"No Placeholder Yet")</f>
        <v>RES - Reserved Placeholder</v>
      </c>
      <c r="R1757" s="33" t="str">
        <f>IFERROR(VLOOKUP(PPE_PH1_CDDL[[#This Row],[RDMC Document Number]],[3]Docs!$B:$F,5,0),"No Placeholder Yet")</f>
        <v>Pending</v>
      </c>
      <c r="S1757" s="137">
        <f t="shared" si="305"/>
        <v>0</v>
      </c>
      <c r="T1757" s="39" t="s">
        <v>1119</v>
      </c>
      <c r="U1757" s="39"/>
      <c r="V1757" s="178"/>
      <c r="W1757" s="39" t="s">
        <v>1636</v>
      </c>
      <c r="X1757" s="39" t="s">
        <v>1602</v>
      </c>
      <c r="Y1757" s="39"/>
      <c r="Z1757" s="39"/>
      <c r="AA1757" s="39"/>
      <c r="AB1757" s="152" t="s">
        <v>3165</v>
      </c>
    </row>
    <row r="1758" spans="1:28" ht="21.75" customHeight="1" x14ac:dyDescent="0.25">
      <c r="A1758" s="37" t="s">
        <v>30</v>
      </c>
      <c r="B1758" s="37" t="s">
        <v>31</v>
      </c>
      <c r="C1758" s="39">
        <v>6251</v>
      </c>
      <c r="D1758" s="39" t="s">
        <v>52</v>
      </c>
      <c r="E1758" s="39" t="s">
        <v>1365</v>
      </c>
      <c r="F1758" s="128" t="s">
        <v>547</v>
      </c>
      <c r="G1758" s="162" t="s">
        <v>35</v>
      </c>
      <c r="H1758" s="39" t="str">
        <f t="shared" si="303"/>
        <v>6105AK124-6251-EDIA-0052</v>
      </c>
      <c r="I1758" s="39" t="str">
        <f t="shared" si="306"/>
        <v>Q24050972-03-6251-E-DIA-0052</v>
      </c>
      <c r="J1758" s="39"/>
      <c r="K1758" s="33" t="str">
        <f>VLOOKUP(C1758,'PPE WBS Codes'!$E$3:$F$79,2,0)</f>
        <v>Load Bank</v>
      </c>
      <c r="L1758" s="39" t="s">
        <v>1635</v>
      </c>
      <c r="M1758" s="39" t="s">
        <v>1367</v>
      </c>
      <c r="N1758" s="33" t="str">
        <f t="shared" si="307"/>
        <v>Load Bank - Fire Protection System Emergency Gen Load Bank - Electrical Circuit Diagrams (Schematics)</v>
      </c>
      <c r="O1758" s="134"/>
      <c r="P1758" s="134"/>
      <c r="Q1758" s="33" t="str">
        <f>IFERROR(VLOOKUP(PPE_PH1_CDDL[[#This Row],[RDMC Document Number]],[3]Docs!$B:$F,4,0),"No Placeholder Yet")</f>
        <v>RES - Reserved Placeholder</v>
      </c>
      <c r="R1758" s="33" t="str">
        <f>IFERROR(VLOOKUP(PPE_PH1_CDDL[[#This Row],[RDMC Document Number]],[3]Docs!$B:$F,5,0),"No Placeholder Yet")</f>
        <v>Pending</v>
      </c>
      <c r="S1758" s="137">
        <f t="shared" si="305"/>
        <v>0</v>
      </c>
      <c r="T1758" s="39" t="s">
        <v>1119</v>
      </c>
      <c r="U1758" s="39"/>
      <c r="V1758" s="178"/>
      <c r="W1758" s="39" t="s">
        <v>1636</v>
      </c>
      <c r="X1758" s="39" t="s">
        <v>1602</v>
      </c>
      <c r="Y1758" s="39"/>
      <c r="Z1758" s="39"/>
      <c r="AA1758" s="39"/>
      <c r="AB1758" s="152" t="s">
        <v>3165</v>
      </c>
    </row>
    <row r="1759" spans="1:28" ht="21.75" customHeight="1" x14ac:dyDescent="0.25">
      <c r="A1759" s="37" t="s">
        <v>30</v>
      </c>
      <c r="B1759" s="37" t="s">
        <v>31</v>
      </c>
      <c r="C1759" s="39">
        <v>6251</v>
      </c>
      <c r="D1759" s="39" t="s">
        <v>52</v>
      </c>
      <c r="E1759" s="39" t="s">
        <v>1365</v>
      </c>
      <c r="F1759" s="128" t="s">
        <v>550</v>
      </c>
      <c r="G1759" s="162" t="s">
        <v>35</v>
      </c>
      <c r="H1759" s="39" t="str">
        <f t="shared" si="303"/>
        <v>6105AK124-6251-EDIA-0053</v>
      </c>
      <c r="I1759" s="39" t="str">
        <f t="shared" si="306"/>
        <v>Q24050972-03-6251-E-DIA-0053</v>
      </c>
      <c r="J1759" s="39"/>
      <c r="K1759" s="33" t="str">
        <f>VLOOKUP(C1759,'PPE WBS Codes'!$E$3:$F$79,2,0)</f>
        <v>Load Bank</v>
      </c>
      <c r="L1759" s="39" t="s">
        <v>1635</v>
      </c>
      <c r="M1759" s="39" t="s">
        <v>1369</v>
      </c>
      <c r="N1759" s="33" t="str">
        <f t="shared" si="307"/>
        <v>Load Bank - Fire Protection System Emergency Gen Load Bank - E/I Termination Schedule</v>
      </c>
      <c r="O1759" s="134"/>
      <c r="P1759" s="134"/>
      <c r="Q1759" s="33" t="str">
        <f>IFERROR(VLOOKUP(PPE_PH1_CDDL[[#This Row],[RDMC Document Number]],[3]Docs!$B:$F,4,0),"No Placeholder Yet")</f>
        <v>RES - Reserved Placeholder</v>
      </c>
      <c r="R1759" s="33" t="str">
        <f>IFERROR(VLOOKUP(PPE_PH1_CDDL[[#This Row],[RDMC Document Number]],[3]Docs!$B:$F,5,0),"No Placeholder Yet")</f>
        <v>Pending</v>
      </c>
      <c r="S1759" s="137">
        <f t="shared" si="305"/>
        <v>0</v>
      </c>
      <c r="T1759" s="39" t="s">
        <v>1119</v>
      </c>
      <c r="U1759" s="39"/>
      <c r="V1759" s="178"/>
      <c r="W1759" s="39" t="s">
        <v>1636</v>
      </c>
      <c r="X1759" s="39" t="s">
        <v>1602</v>
      </c>
      <c r="Y1759" s="39" t="s">
        <v>1602</v>
      </c>
      <c r="Z1759" s="39" t="s">
        <v>1602</v>
      </c>
      <c r="AA1759" s="39"/>
      <c r="AB1759" s="152" t="s">
        <v>3165</v>
      </c>
    </row>
    <row r="1760" spans="1:28" ht="21.75" customHeight="1" x14ac:dyDescent="0.25">
      <c r="A1760" s="37" t="s">
        <v>30</v>
      </c>
      <c r="B1760" s="37" t="s">
        <v>31</v>
      </c>
      <c r="C1760" s="39">
        <v>6251</v>
      </c>
      <c r="D1760" s="39" t="s">
        <v>52</v>
      </c>
      <c r="E1760" s="39" t="s">
        <v>1365</v>
      </c>
      <c r="F1760" s="128" t="s">
        <v>553</v>
      </c>
      <c r="G1760" s="162" t="s">
        <v>35</v>
      </c>
      <c r="H1760" s="39" t="str">
        <f t="shared" si="303"/>
        <v>6105AK124-6251-EDIA-0054</v>
      </c>
      <c r="I1760" s="39" t="str">
        <f t="shared" si="306"/>
        <v>Q24050972-03-6251-E-DIA-0054</v>
      </c>
      <c r="J1760" s="39"/>
      <c r="K1760" s="33" t="str">
        <f>VLOOKUP(C1760,'PPE WBS Codes'!$E$3:$F$79,2,0)</f>
        <v>Load Bank</v>
      </c>
      <c r="L1760" s="39" t="s">
        <v>1604</v>
      </c>
      <c r="M1760" s="39" t="s">
        <v>1366</v>
      </c>
      <c r="N1760" s="33" t="str">
        <f t="shared" si="307"/>
        <v>Load Bank - Small Power and Lighting forEmergency Gen Load Bank - Cable Block Diagrams and Schedules</v>
      </c>
      <c r="O1760" s="134"/>
      <c r="P1760" s="134"/>
      <c r="Q1760" s="33" t="str">
        <f>IFERROR(VLOOKUP(PPE_PH1_CDDL[[#This Row],[RDMC Document Number]],[3]Docs!$B:$F,4,0),"No Placeholder Yet")</f>
        <v>RES - Reserved Placeholder</v>
      </c>
      <c r="R1760" s="33" t="str">
        <f>IFERROR(VLOOKUP(PPE_PH1_CDDL[[#This Row],[RDMC Document Number]],[3]Docs!$B:$F,5,0),"No Placeholder Yet")</f>
        <v>Pending</v>
      </c>
      <c r="S1760" s="137">
        <f t="shared" si="305"/>
        <v>0</v>
      </c>
      <c r="T1760" s="39" t="s">
        <v>1119</v>
      </c>
      <c r="U1760" s="39"/>
      <c r="V1760" s="178"/>
      <c r="W1760" s="39" t="s">
        <v>1597</v>
      </c>
      <c r="X1760" s="39" t="s">
        <v>1602</v>
      </c>
      <c r="Y1760" s="39"/>
      <c r="Z1760" s="39"/>
      <c r="AA1760" s="39"/>
      <c r="AB1760" s="152" t="s">
        <v>3165</v>
      </c>
    </row>
    <row r="1761" spans="1:28" ht="21.75" customHeight="1" x14ac:dyDescent="0.25">
      <c r="A1761" s="37" t="s">
        <v>30</v>
      </c>
      <c r="B1761" s="37" t="s">
        <v>31</v>
      </c>
      <c r="C1761" s="39">
        <v>6251</v>
      </c>
      <c r="D1761" s="39" t="s">
        <v>52</v>
      </c>
      <c r="E1761" s="39" t="s">
        <v>1365</v>
      </c>
      <c r="F1761" s="128" t="s">
        <v>556</v>
      </c>
      <c r="G1761" s="162" t="s">
        <v>35</v>
      </c>
      <c r="H1761" s="39" t="str">
        <f t="shared" si="303"/>
        <v>6105AK124-6251-EDIA-0055</v>
      </c>
      <c r="I1761" s="39" t="str">
        <f t="shared" si="306"/>
        <v>Q24050972-03-6251-E-DIA-0055</v>
      </c>
      <c r="J1761" s="39"/>
      <c r="K1761" s="33" t="str">
        <f>VLOOKUP(C1761,'PPE WBS Codes'!$E$3:$F$79,2,0)</f>
        <v>Load Bank</v>
      </c>
      <c r="L1761" s="39" t="s">
        <v>1604</v>
      </c>
      <c r="M1761" s="39" t="s">
        <v>1372</v>
      </c>
      <c r="N1761" s="33" t="str">
        <f t="shared" si="307"/>
        <v>Load Bank - Small Power and Lighting forEmergency Gen Load Bank - Electrical Block Diagram</v>
      </c>
      <c r="O1761" s="134"/>
      <c r="P1761" s="134"/>
      <c r="Q1761" s="33" t="str">
        <f>IFERROR(VLOOKUP(PPE_PH1_CDDL[[#This Row],[RDMC Document Number]],[3]Docs!$B:$F,4,0),"No Placeholder Yet")</f>
        <v>RES - Reserved Placeholder</v>
      </c>
      <c r="R1761" s="33" t="str">
        <f>IFERROR(VLOOKUP(PPE_PH1_CDDL[[#This Row],[RDMC Document Number]],[3]Docs!$B:$F,5,0),"No Placeholder Yet")</f>
        <v>Pending</v>
      </c>
      <c r="S1761" s="137">
        <f t="shared" si="305"/>
        <v>0</v>
      </c>
      <c r="T1761" s="39" t="s">
        <v>1119</v>
      </c>
      <c r="U1761" s="39"/>
      <c r="V1761" s="178"/>
      <c r="W1761" s="39" t="s">
        <v>1597</v>
      </c>
      <c r="X1761" s="39" t="s">
        <v>1602</v>
      </c>
      <c r="Y1761" s="39"/>
      <c r="Z1761" s="39"/>
      <c r="AA1761" s="39"/>
      <c r="AB1761" s="152" t="s">
        <v>3165</v>
      </c>
    </row>
    <row r="1762" spans="1:28" ht="21.75" customHeight="1" x14ac:dyDescent="0.25">
      <c r="A1762" s="37" t="s">
        <v>30</v>
      </c>
      <c r="B1762" s="37" t="s">
        <v>31</v>
      </c>
      <c r="C1762" s="39">
        <v>6251</v>
      </c>
      <c r="D1762" s="39" t="s">
        <v>52</v>
      </c>
      <c r="E1762" s="39" t="s">
        <v>1365</v>
      </c>
      <c r="F1762" s="128" t="s">
        <v>559</v>
      </c>
      <c r="G1762" s="162" t="s">
        <v>35</v>
      </c>
      <c r="H1762" s="39" t="str">
        <f t="shared" si="303"/>
        <v>6105AK124-6251-EDIA-0056</v>
      </c>
      <c r="I1762" s="39" t="str">
        <f t="shared" si="306"/>
        <v>Q24050972-03-6251-E-DIA-0056</v>
      </c>
      <c r="J1762" s="39"/>
      <c r="K1762" s="33" t="str">
        <f>VLOOKUP(C1762,'PPE WBS Codes'!$E$3:$F$79,2,0)</f>
        <v>Load Bank</v>
      </c>
      <c r="L1762" s="39" t="s">
        <v>1604</v>
      </c>
      <c r="M1762" s="39" t="s">
        <v>1367</v>
      </c>
      <c r="N1762" s="33" t="str">
        <f t="shared" si="307"/>
        <v>Load Bank - Small Power and Lighting forEmergency Gen Load Bank - Electrical Circuit Diagrams (Schematics)</v>
      </c>
      <c r="O1762" s="134"/>
      <c r="P1762" s="134"/>
      <c r="Q1762" s="33" t="str">
        <f>IFERROR(VLOOKUP(PPE_PH1_CDDL[[#This Row],[RDMC Document Number]],[3]Docs!$B:$F,4,0),"No Placeholder Yet")</f>
        <v>RES - Reserved Placeholder</v>
      </c>
      <c r="R1762" s="33" t="str">
        <f>IFERROR(VLOOKUP(PPE_PH1_CDDL[[#This Row],[RDMC Document Number]],[3]Docs!$B:$F,5,0),"No Placeholder Yet")</f>
        <v>Pending</v>
      </c>
      <c r="S1762" s="137">
        <f t="shared" si="305"/>
        <v>0</v>
      </c>
      <c r="T1762" s="39" t="s">
        <v>1119</v>
      </c>
      <c r="U1762" s="39"/>
      <c r="V1762" s="178"/>
      <c r="W1762" s="39" t="s">
        <v>1597</v>
      </c>
      <c r="X1762" s="39" t="s">
        <v>1602</v>
      </c>
      <c r="Y1762" s="39"/>
      <c r="Z1762" s="39"/>
      <c r="AA1762" s="39"/>
      <c r="AB1762" s="152" t="s">
        <v>3165</v>
      </c>
    </row>
    <row r="1763" spans="1:28" ht="21.75" customHeight="1" x14ac:dyDescent="0.25">
      <c r="A1763" s="37" t="s">
        <v>30</v>
      </c>
      <c r="B1763" s="37" t="s">
        <v>31</v>
      </c>
      <c r="C1763" s="39">
        <v>6251</v>
      </c>
      <c r="D1763" s="39" t="s">
        <v>52</v>
      </c>
      <c r="E1763" s="39" t="s">
        <v>1365</v>
      </c>
      <c r="F1763" s="128" t="s">
        <v>562</v>
      </c>
      <c r="G1763" s="162" t="s">
        <v>35</v>
      </c>
      <c r="H1763" s="39" t="str">
        <f t="shared" si="303"/>
        <v>6105AK124-6251-EDIA-0057</v>
      </c>
      <c r="I1763" s="39" t="str">
        <f t="shared" si="306"/>
        <v>Q24050972-03-6251-E-DIA-0057</v>
      </c>
      <c r="J1763" s="39"/>
      <c r="K1763" s="33" t="str">
        <f>VLOOKUP(C1763,'PPE WBS Codes'!$E$3:$F$79,2,0)</f>
        <v>Load Bank</v>
      </c>
      <c r="L1763" s="39" t="s">
        <v>1604</v>
      </c>
      <c r="M1763" s="39" t="s">
        <v>1369</v>
      </c>
      <c r="N1763" s="33" t="str">
        <f t="shared" si="307"/>
        <v>Load Bank - Small Power and Lighting forEmergency Gen Load Bank - E/I Termination Schedule</v>
      </c>
      <c r="O1763" s="134"/>
      <c r="P1763" s="134"/>
      <c r="Q1763" s="33" t="str">
        <f>IFERROR(VLOOKUP(PPE_PH1_CDDL[[#This Row],[RDMC Document Number]],[3]Docs!$B:$F,4,0),"No Placeholder Yet")</f>
        <v>RES - Reserved Placeholder</v>
      </c>
      <c r="R1763" s="33" t="str">
        <f>IFERROR(VLOOKUP(PPE_PH1_CDDL[[#This Row],[RDMC Document Number]],[3]Docs!$B:$F,5,0),"No Placeholder Yet")</f>
        <v>Pending</v>
      </c>
      <c r="S1763" s="137">
        <f t="shared" si="305"/>
        <v>0</v>
      </c>
      <c r="T1763" s="39" t="s">
        <v>1119</v>
      </c>
      <c r="U1763" s="39"/>
      <c r="V1763" s="178"/>
      <c r="W1763" s="39" t="s">
        <v>1597</v>
      </c>
      <c r="X1763" s="39" t="s">
        <v>1602</v>
      </c>
      <c r="Y1763" s="39"/>
      <c r="Z1763" s="39"/>
      <c r="AA1763" s="39"/>
      <c r="AB1763" s="152" t="s">
        <v>3165</v>
      </c>
    </row>
    <row r="1764" spans="1:28" ht="21.75" customHeight="1" x14ac:dyDescent="0.25">
      <c r="A1764" s="37" t="s">
        <v>30</v>
      </c>
      <c r="B1764" s="37" t="s">
        <v>31</v>
      </c>
      <c r="C1764" s="39">
        <v>6251</v>
      </c>
      <c r="D1764" s="39" t="s">
        <v>52</v>
      </c>
      <c r="E1764" s="39" t="s">
        <v>1365</v>
      </c>
      <c r="F1764" s="128" t="s">
        <v>565</v>
      </c>
      <c r="G1764" s="162" t="s">
        <v>35</v>
      </c>
      <c r="H1764" s="39" t="str">
        <f t="shared" si="303"/>
        <v>6105AK124-6251-EDIA-0058</v>
      </c>
      <c r="I1764" s="39" t="str">
        <f t="shared" si="306"/>
        <v>Q24050972-03-6251-E-DIA-0058</v>
      </c>
      <c r="J1764" s="39"/>
      <c r="K1764" s="33" t="str">
        <f>VLOOKUP(C1764,'PPE WBS Codes'!$E$3:$F$79,2,0)</f>
        <v>Load Bank</v>
      </c>
      <c r="L1764" s="39" t="s">
        <v>1640</v>
      </c>
      <c r="M1764" s="39" t="s">
        <v>1366</v>
      </c>
      <c r="N1764" s="33" t="str">
        <f t="shared" si="307"/>
        <v>Load Bank - Metering Instruments for Emergency Gen Load Bank - Cable Block Diagrams and Schedules</v>
      </c>
      <c r="O1764" s="134"/>
      <c r="P1764" s="134"/>
      <c r="Q1764" s="33" t="str">
        <f>IFERROR(VLOOKUP(PPE_PH1_CDDL[[#This Row],[RDMC Document Number]],[3]Docs!$B:$F,4,0),"No Placeholder Yet")</f>
        <v>RES - Reserved Placeholder</v>
      </c>
      <c r="R1764" s="33" t="str">
        <f>IFERROR(VLOOKUP(PPE_PH1_CDDL[[#This Row],[RDMC Document Number]],[3]Docs!$B:$F,5,0),"No Placeholder Yet")</f>
        <v>Pending</v>
      </c>
      <c r="S1764" s="137">
        <f t="shared" si="305"/>
        <v>0</v>
      </c>
      <c r="T1764" s="39" t="s">
        <v>1119</v>
      </c>
      <c r="U1764" s="39"/>
      <c r="V1764" s="178"/>
      <c r="W1764" s="39" t="s">
        <v>1641</v>
      </c>
      <c r="X1764" s="39" t="s">
        <v>1602</v>
      </c>
      <c r="Y1764" s="39"/>
      <c r="Z1764" s="39"/>
      <c r="AA1764" s="39"/>
      <c r="AB1764" s="152" t="s">
        <v>3165</v>
      </c>
    </row>
    <row r="1765" spans="1:28" ht="21.75" customHeight="1" x14ac:dyDescent="0.25">
      <c r="A1765" s="37" t="s">
        <v>30</v>
      </c>
      <c r="B1765" s="37" t="s">
        <v>31</v>
      </c>
      <c r="C1765" s="39">
        <v>6251</v>
      </c>
      <c r="D1765" s="39" t="s">
        <v>52</v>
      </c>
      <c r="E1765" s="39" t="s">
        <v>1365</v>
      </c>
      <c r="F1765" s="128" t="s">
        <v>568</v>
      </c>
      <c r="G1765" s="162" t="s">
        <v>35</v>
      </c>
      <c r="H1765" s="39" t="str">
        <f t="shared" si="303"/>
        <v>6105AK124-6251-EDIA-0059</v>
      </c>
      <c r="I1765" s="39" t="str">
        <f t="shared" si="306"/>
        <v>Q24050972-03-6251-E-DIA-0059</v>
      </c>
      <c r="J1765" s="39"/>
      <c r="K1765" s="33" t="str">
        <f>VLOOKUP(C1765,'PPE WBS Codes'!$E$3:$F$79,2,0)</f>
        <v>Load Bank</v>
      </c>
      <c r="L1765" s="39" t="s">
        <v>1640</v>
      </c>
      <c r="M1765" s="39" t="s">
        <v>1367</v>
      </c>
      <c r="N1765" s="33" t="str">
        <f t="shared" si="307"/>
        <v>Load Bank - Metering Instruments for Emergency Gen Load Bank - Electrical Circuit Diagrams (Schematics)</v>
      </c>
      <c r="O1765" s="134"/>
      <c r="P1765" s="134"/>
      <c r="Q1765" s="33" t="str">
        <f>IFERROR(VLOOKUP(PPE_PH1_CDDL[[#This Row],[RDMC Document Number]],[3]Docs!$B:$F,4,0),"No Placeholder Yet")</f>
        <v>RES - Reserved Placeholder</v>
      </c>
      <c r="R1765" s="33" t="str">
        <f>IFERROR(VLOOKUP(PPE_PH1_CDDL[[#This Row],[RDMC Document Number]],[3]Docs!$B:$F,5,0),"No Placeholder Yet")</f>
        <v>Pending</v>
      </c>
      <c r="S1765" s="137">
        <f t="shared" si="305"/>
        <v>0</v>
      </c>
      <c r="T1765" s="39" t="s">
        <v>1119</v>
      </c>
      <c r="U1765" s="39"/>
      <c r="V1765" s="178"/>
      <c r="W1765" s="39" t="s">
        <v>1641</v>
      </c>
      <c r="X1765" s="39" t="s">
        <v>1602</v>
      </c>
      <c r="Y1765" s="39"/>
      <c r="Z1765" s="39"/>
      <c r="AA1765" s="39"/>
      <c r="AB1765" s="152" t="s">
        <v>3165</v>
      </c>
    </row>
    <row r="1766" spans="1:28" ht="21.75" customHeight="1" x14ac:dyDescent="0.25">
      <c r="A1766" s="37" t="s">
        <v>30</v>
      </c>
      <c r="B1766" s="37" t="s">
        <v>31</v>
      </c>
      <c r="C1766" s="39">
        <v>6251</v>
      </c>
      <c r="D1766" s="39" t="s">
        <v>52</v>
      </c>
      <c r="E1766" s="39" t="s">
        <v>1365</v>
      </c>
      <c r="F1766" s="128" t="s">
        <v>571</v>
      </c>
      <c r="G1766" s="162" t="s">
        <v>35</v>
      </c>
      <c r="H1766" s="39" t="str">
        <f t="shared" si="303"/>
        <v>6105AK124-6251-EDIA-0060</v>
      </c>
      <c r="I1766" s="39" t="str">
        <f t="shared" si="306"/>
        <v>Q24050972-03-6251-E-DIA-0060</v>
      </c>
      <c r="J1766" s="39"/>
      <c r="K1766" s="33" t="str">
        <f>VLOOKUP(C1766,'PPE WBS Codes'!$E$3:$F$79,2,0)</f>
        <v>Load Bank</v>
      </c>
      <c r="L1766" s="39" t="s">
        <v>1640</v>
      </c>
      <c r="M1766" s="39" t="s">
        <v>1372</v>
      </c>
      <c r="N1766" s="33" t="str">
        <f t="shared" si="307"/>
        <v>Load Bank - Metering Instruments for Emergency Gen Load Bank - Electrical Block Diagram</v>
      </c>
      <c r="O1766" s="134"/>
      <c r="P1766" s="134"/>
      <c r="Q1766" s="33" t="str">
        <f>IFERROR(VLOOKUP(PPE_PH1_CDDL[[#This Row],[RDMC Document Number]],[3]Docs!$B:$F,4,0),"No Placeholder Yet")</f>
        <v>RES - Reserved Placeholder</v>
      </c>
      <c r="R1766" s="33" t="str">
        <f>IFERROR(VLOOKUP(PPE_PH1_CDDL[[#This Row],[RDMC Document Number]],[3]Docs!$B:$F,5,0),"No Placeholder Yet")</f>
        <v>Pending</v>
      </c>
      <c r="S1766" s="137">
        <f t="shared" si="305"/>
        <v>0</v>
      </c>
      <c r="T1766" s="39" t="s">
        <v>1119</v>
      </c>
      <c r="U1766" s="39"/>
      <c r="V1766" s="178"/>
      <c r="W1766" s="39" t="s">
        <v>1641</v>
      </c>
      <c r="X1766" s="39" t="s">
        <v>1602</v>
      </c>
      <c r="Y1766" s="39"/>
      <c r="Z1766" s="39"/>
      <c r="AA1766" s="39"/>
      <c r="AB1766" s="152" t="s">
        <v>3165</v>
      </c>
    </row>
    <row r="1767" spans="1:28" ht="21.75" customHeight="1" x14ac:dyDescent="0.25">
      <c r="A1767" s="37" t="s">
        <v>30</v>
      </c>
      <c r="B1767" s="37" t="s">
        <v>31</v>
      </c>
      <c r="C1767" s="39">
        <v>6251</v>
      </c>
      <c r="D1767" s="39" t="s">
        <v>52</v>
      </c>
      <c r="E1767" s="39" t="s">
        <v>1365</v>
      </c>
      <c r="F1767" s="128" t="s">
        <v>574</v>
      </c>
      <c r="G1767" s="162" t="s">
        <v>35</v>
      </c>
      <c r="H1767" s="39" t="str">
        <f t="shared" si="303"/>
        <v>6105AK124-6251-EDIA-0061</v>
      </c>
      <c r="I1767" s="39" t="str">
        <f t="shared" si="306"/>
        <v>Q24050972-03-6251-E-DIA-0061</v>
      </c>
      <c r="J1767" s="39"/>
      <c r="K1767" s="33" t="str">
        <f>VLOOKUP(C1767,'PPE WBS Codes'!$E$3:$F$79,2,0)</f>
        <v>Load Bank</v>
      </c>
      <c r="L1767" s="39" t="s">
        <v>1583</v>
      </c>
      <c r="M1767" s="39" t="s">
        <v>1367</v>
      </c>
      <c r="N1767" s="33" t="str">
        <f t="shared" si="307"/>
        <v>Load Bank - 11kV Protection Relays for Emergency Gen Load Bank - Electrical Circuit Diagrams (Schematics)</v>
      </c>
      <c r="O1767" s="134"/>
      <c r="P1767" s="134"/>
      <c r="Q1767" s="33" t="str">
        <f>IFERROR(VLOOKUP(PPE_PH1_CDDL[[#This Row],[RDMC Document Number]],[3]Docs!$B:$F,4,0),"No Placeholder Yet")</f>
        <v>RES - Reserved Placeholder</v>
      </c>
      <c r="R1767" s="33" t="str">
        <f>IFERROR(VLOOKUP(PPE_PH1_CDDL[[#This Row],[RDMC Document Number]],[3]Docs!$B:$F,5,0),"No Placeholder Yet")</f>
        <v>Pending</v>
      </c>
      <c r="S1767" s="137">
        <f t="shared" si="305"/>
        <v>0</v>
      </c>
      <c r="T1767" s="39" t="s">
        <v>1119</v>
      </c>
      <c r="U1767" s="39"/>
      <c r="V1767" s="178"/>
      <c r="W1767" s="39" t="s">
        <v>1579</v>
      </c>
      <c r="X1767" s="39" t="s">
        <v>1602</v>
      </c>
      <c r="Y1767" s="39"/>
      <c r="Z1767" s="39"/>
      <c r="AA1767" s="39"/>
      <c r="AB1767" s="152" t="s">
        <v>3165</v>
      </c>
    </row>
    <row r="1768" spans="1:28" ht="21.75" customHeight="1" x14ac:dyDescent="0.25">
      <c r="A1768" s="37" t="s">
        <v>30</v>
      </c>
      <c r="B1768" s="37" t="s">
        <v>31</v>
      </c>
      <c r="C1768" s="39">
        <v>6251</v>
      </c>
      <c r="D1768" s="39" t="s">
        <v>52</v>
      </c>
      <c r="E1768" s="39" t="s">
        <v>1365</v>
      </c>
      <c r="F1768" s="128" t="s">
        <v>577</v>
      </c>
      <c r="G1768" s="162" t="s">
        <v>35</v>
      </c>
      <c r="H1768" s="39" t="str">
        <f t="shared" si="303"/>
        <v>6105AK124-6251-EDIA-0062</v>
      </c>
      <c r="I1768" s="39" t="str">
        <f t="shared" si="306"/>
        <v>Q24050972-03-6251-E-DIA-0062</v>
      </c>
      <c r="J1768" s="39"/>
      <c r="K1768" s="33" t="str">
        <f>VLOOKUP(C1768,'PPE WBS Codes'!$E$3:$F$79,2,0)</f>
        <v>Load Bank</v>
      </c>
      <c r="L1768" s="39" t="s">
        <v>1583</v>
      </c>
      <c r="M1768" s="39" t="s">
        <v>1372</v>
      </c>
      <c r="N1768" s="33" t="str">
        <f t="shared" si="307"/>
        <v>Load Bank - 11kV Protection Relays for Emergency Gen Load Bank - Electrical Block Diagram</v>
      </c>
      <c r="O1768" s="134"/>
      <c r="P1768" s="134"/>
      <c r="Q1768" s="33" t="str">
        <f>IFERROR(VLOOKUP(PPE_PH1_CDDL[[#This Row],[RDMC Document Number]],[3]Docs!$B:$F,4,0),"No Placeholder Yet")</f>
        <v>RES - Reserved Placeholder</v>
      </c>
      <c r="R1768" s="33" t="str">
        <f>IFERROR(VLOOKUP(PPE_PH1_CDDL[[#This Row],[RDMC Document Number]],[3]Docs!$B:$F,5,0),"No Placeholder Yet")</f>
        <v>Pending</v>
      </c>
      <c r="S1768" s="137">
        <f t="shared" si="305"/>
        <v>0</v>
      </c>
      <c r="T1768" s="39" t="s">
        <v>1119</v>
      </c>
      <c r="U1768" s="39"/>
      <c r="V1768" s="178"/>
      <c r="W1768" s="39" t="s">
        <v>1579</v>
      </c>
      <c r="X1768" s="39" t="s">
        <v>1602</v>
      </c>
      <c r="Y1768" s="39"/>
      <c r="Z1768" s="39"/>
      <c r="AA1768" s="39"/>
      <c r="AB1768" s="152" t="s">
        <v>3165</v>
      </c>
    </row>
    <row r="1769" spans="1:28" ht="21.75" customHeight="1" x14ac:dyDescent="0.25">
      <c r="A1769" s="37" t="s">
        <v>30</v>
      </c>
      <c r="B1769" s="37" t="s">
        <v>31</v>
      </c>
      <c r="C1769" s="39">
        <v>6251</v>
      </c>
      <c r="D1769" s="39" t="s">
        <v>52</v>
      </c>
      <c r="E1769" s="39" t="s">
        <v>1365</v>
      </c>
      <c r="F1769" s="174" t="s">
        <v>580</v>
      </c>
      <c r="G1769" s="162" t="s">
        <v>35</v>
      </c>
      <c r="H1769" s="39" t="str">
        <f t="shared" ref="H1769:H1831" si="308">A1769&amp;B1769&amp;"-"&amp;C1769&amp;"-"&amp;D1769&amp;E1769&amp;"-"&amp;F1769</f>
        <v>6105AK124-6251-EDIA-0063</v>
      </c>
      <c r="I1769" s="39" t="str">
        <f t="shared" si="306"/>
        <v>Q24050972-03-6251-E-DIA-0063</v>
      </c>
      <c r="J1769" s="162"/>
      <c r="K1769" s="33" t="str">
        <f>VLOOKUP(C1769,'PPE WBS Codes'!$E$3:$F$79,2,0)</f>
        <v>Load Bank</v>
      </c>
      <c r="L1769" s="162" t="s">
        <v>1583</v>
      </c>
      <c r="M1769" s="162" t="s">
        <v>1533</v>
      </c>
      <c r="N1769" s="33" t="str">
        <f t="shared" si="307"/>
        <v>Load Bank - 11kV Protection Relays for Emergency Gen Load Bank - Electrical Network Architecture</v>
      </c>
      <c r="O1769" s="175"/>
      <c r="P1769" s="175"/>
      <c r="Q1769" s="33" t="str">
        <f>IFERROR(VLOOKUP(PPE_PH1_CDDL[[#This Row],[RDMC Document Number]],[3]Docs!$B:$F,4,0),"No Placeholder Yet")</f>
        <v>RES - Reserved Placeholder</v>
      </c>
      <c r="R1769" s="33" t="str">
        <f>IFERROR(VLOOKUP(PPE_PH1_CDDL[[#This Row],[RDMC Document Number]],[3]Docs!$B:$F,5,0),"No Placeholder Yet")</f>
        <v>Pending</v>
      </c>
      <c r="S1769" s="137">
        <f t="shared" si="305"/>
        <v>0</v>
      </c>
      <c r="T1769" s="39" t="s">
        <v>1119</v>
      </c>
      <c r="U1769" s="162"/>
      <c r="V1769" s="178"/>
      <c r="W1769" s="39" t="s">
        <v>1579</v>
      </c>
      <c r="X1769" s="39" t="s">
        <v>1602</v>
      </c>
      <c r="Y1769" s="162"/>
      <c r="Z1769" s="162"/>
      <c r="AA1769" s="39"/>
      <c r="AB1769" s="152" t="s">
        <v>3165</v>
      </c>
    </row>
    <row r="1770" spans="1:28" ht="21.75" customHeight="1" x14ac:dyDescent="0.25">
      <c r="A1770" s="37" t="s">
        <v>30</v>
      </c>
      <c r="B1770" s="37" t="s">
        <v>31</v>
      </c>
      <c r="C1770" s="39">
        <v>6251</v>
      </c>
      <c r="D1770" s="39" t="s">
        <v>52</v>
      </c>
      <c r="E1770" s="39" t="s">
        <v>1365</v>
      </c>
      <c r="F1770" s="128" t="s">
        <v>583</v>
      </c>
      <c r="G1770" s="162" t="s">
        <v>35</v>
      </c>
      <c r="H1770" s="39" t="str">
        <f t="shared" si="308"/>
        <v>6105AK124-6251-EDIA-0064</v>
      </c>
      <c r="I1770" s="39" t="str">
        <f t="shared" si="306"/>
        <v>Q24050972-03-6251-E-DIA-0064</v>
      </c>
      <c r="J1770" s="39"/>
      <c r="K1770" s="33" t="str">
        <f>VLOOKUP(C1770,'PPE WBS Codes'!$E$3:$F$79,2,0)</f>
        <v>Load Bank</v>
      </c>
      <c r="L1770" s="39" t="s">
        <v>1583</v>
      </c>
      <c r="M1770" s="39" t="s">
        <v>1485</v>
      </c>
      <c r="N1770" s="33" t="str">
        <f t="shared" si="307"/>
        <v>Load Bank - 11kV Protection Relays for Emergency Gen Load Bank - Protection Relay Design</v>
      </c>
      <c r="O1770" s="134"/>
      <c r="P1770" s="134"/>
      <c r="Q1770" s="33" t="str">
        <f>IFERROR(VLOOKUP(PPE_PH1_CDDL[[#This Row],[RDMC Document Number]],[3]Docs!$B:$F,4,0),"No Placeholder Yet")</f>
        <v>RES - Reserved Placeholder</v>
      </c>
      <c r="R1770" s="33" t="str">
        <f>IFERROR(VLOOKUP(PPE_PH1_CDDL[[#This Row],[RDMC Document Number]],[3]Docs!$B:$F,5,0),"No Placeholder Yet")</f>
        <v>Pending</v>
      </c>
      <c r="S1770" s="137">
        <f t="shared" ref="S1770:S1787" si="309">IF(AND(O1770&lt;&gt;"",P1770&lt;&gt;"",R1770="Approved"),100%,
 IF(AND(O1770&lt;&gt;"",P1770&lt;&gt;""),66.67%,
 IF(O1770&lt;&gt;"",33.33%,
 0)))</f>
        <v>0</v>
      </c>
      <c r="T1770" s="39" t="s">
        <v>1119</v>
      </c>
      <c r="U1770" s="39"/>
      <c r="V1770" s="178"/>
      <c r="W1770" s="39" t="s">
        <v>1579</v>
      </c>
      <c r="X1770" s="39" t="s">
        <v>1602</v>
      </c>
      <c r="Y1770" s="39"/>
      <c r="Z1770" s="39"/>
      <c r="AA1770" s="39"/>
      <c r="AB1770" s="152" t="s">
        <v>3165</v>
      </c>
    </row>
    <row r="1771" spans="1:28" ht="21.75" customHeight="1" x14ac:dyDescent="0.25">
      <c r="A1771" s="37" t="s">
        <v>30</v>
      </c>
      <c r="B1771" s="37" t="s">
        <v>31</v>
      </c>
      <c r="C1771" s="39">
        <v>6251</v>
      </c>
      <c r="D1771" s="39" t="s">
        <v>52</v>
      </c>
      <c r="E1771" s="39" t="s">
        <v>1365</v>
      </c>
      <c r="F1771" s="128" t="s">
        <v>586</v>
      </c>
      <c r="G1771" s="162" t="s">
        <v>35</v>
      </c>
      <c r="H1771" s="39" t="str">
        <f t="shared" si="308"/>
        <v>6105AK124-6251-EDIA-0065</v>
      </c>
      <c r="I1771" s="39" t="str">
        <f t="shared" si="306"/>
        <v>Q24050972-03-6251-E-DIA-0065</v>
      </c>
      <c r="J1771" s="39"/>
      <c r="K1771" s="33" t="str">
        <f>VLOOKUP(C1771,'PPE WBS Codes'!$E$3:$F$79,2,0)</f>
        <v>Load Bank</v>
      </c>
      <c r="L1771" s="39" t="s">
        <v>1642</v>
      </c>
      <c r="M1771" s="39" t="s">
        <v>1366</v>
      </c>
      <c r="N1771" s="33" t="str">
        <f t="shared" si="307"/>
        <v>Load Bank - MV Cabling and Termination for Emergency Gen Load Bank - Cable Block Diagrams and Schedules</v>
      </c>
      <c r="O1771" s="134"/>
      <c r="P1771" s="134"/>
      <c r="Q1771" s="33" t="str">
        <f>IFERROR(VLOOKUP(PPE_PH1_CDDL[[#This Row],[RDMC Document Number]],[3]Docs!$B:$F,4,0),"No Placeholder Yet")</f>
        <v>RES - Reserved Placeholder</v>
      </c>
      <c r="R1771" s="33" t="str">
        <f>IFERROR(VLOOKUP(PPE_PH1_CDDL[[#This Row],[RDMC Document Number]],[3]Docs!$B:$F,5,0),"No Placeholder Yet")</f>
        <v>Pending</v>
      </c>
      <c r="S1771" s="137">
        <f t="shared" si="309"/>
        <v>0</v>
      </c>
      <c r="T1771" s="39" t="s">
        <v>1119</v>
      </c>
      <c r="U1771" s="39"/>
      <c r="V1771" s="178"/>
      <c r="W1771" s="39" t="s">
        <v>1625</v>
      </c>
      <c r="X1771" s="39" t="s">
        <v>1634</v>
      </c>
      <c r="Y1771" s="39"/>
      <c r="Z1771" s="39"/>
      <c r="AA1771" s="39"/>
      <c r="AB1771" s="152" t="s">
        <v>3165</v>
      </c>
    </row>
    <row r="1772" spans="1:28" ht="21.75" customHeight="1" x14ac:dyDescent="0.25">
      <c r="A1772" s="37" t="s">
        <v>30</v>
      </c>
      <c r="B1772" s="37" t="s">
        <v>31</v>
      </c>
      <c r="C1772" s="39">
        <v>6251</v>
      </c>
      <c r="D1772" s="39" t="s">
        <v>52</v>
      </c>
      <c r="E1772" s="39" t="s">
        <v>1365</v>
      </c>
      <c r="F1772" s="128" t="s">
        <v>589</v>
      </c>
      <c r="G1772" s="162" t="s">
        <v>35</v>
      </c>
      <c r="H1772" s="39" t="str">
        <f t="shared" si="308"/>
        <v>6105AK124-6251-EDIA-0066</v>
      </c>
      <c r="I1772" s="39" t="str">
        <f t="shared" si="306"/>
        <v>Q24050972-03-6251-E-DIA-0066</v>
      </c>
      <c r="J1772" s="39"/>
      <c r="K1772" s="33" t="str">
        <f>VLOOKUP(C1772,'PPE WBS Codes'!$E$3:$F$79,2,0)</f>
        <v>Load Bank</v>
      </c>
      <c r="L1772" s="39" t="s">
        <v>1642</v>
      </c>
      <c r="M1772" s="39" t="s">
        <v>1367</v>
      </c>
      <c r="N1772" s="33" t="str">
        <f t="shared" si="307"/>
        <v>Load Bank - MV Cabling and Termination for Emergency Gen Load Bank - Electrical Circuit Diagrams (Schematics)</v>
      </c>
      <c r="O1772" s="134"/>
      <c r="P1772" s="134"/>
      <c r="Q1772" s="33" t="str">
        <f>IFERROR(VLOOKUP(PPE_PH1_CDDL[[#This Row],[RDMC Document Number]],[3]Docs!$B:$F,4,0),"No Placeholder Yet")</f>
        <v>RES - Reserved Placeholder</v>
      </c>
      <c r="R1772" s="33" t="str">
        <f>IFERROR(VLOOKUP(PPE_PH1_CDDL[[#This Row],[RDMC Document Number]],[3]Docs!$B:$F,5,0),"No Placeholder Yet")</f>
        <v>Pending</v>
      </c>
      <c r="S1772" s="137">
        <f t="shared" si="309"/>
        <v>0</v>
      </c>
      <c r="T1772" s="39" t="s">
        <v>1119</v>
      </c>
      <c r="U1772" s="39"/>
      <c r="V1772" s="178"/>
      <c r="W1772" s="39" t="s">
        <v>1625</v>
      </c>
      <c r="X1772" s="39" t="s">
        <v>1634</v>
      </c>
      <c r="Y1772" s="39"/>
      <c r="Z1772" s="39"/>
      <c r="AA1772" s="39"/>
      <c r="AB1772" s="152" t="s">
        <v>3165</v>
      </c>
    </row>
    <row r="1773" spans="1:28" ht="21.75" customHeight="1" x14ac:dyDescent="0.25">
      <c r="A1773" s="37" t="s">
        <v>30</v>
      </c>
      <c r="B1773" s="37" t="s">
        <v>31</v>
      </c>
      <c r="C1773" s="39">
        <v>6251</v>
      </c>
      <c r="D1773" s="39" t="s">
        <v>52</v>
      </c>
      <c r="E1773" s="39" t="s">
        <v>1365</v>
      </c>
      <c r="F1773" s="128" t="s">
        <v>592</v>
      </c>
      <c r="G1773" s="162" t="s">
        <v>35</v>
      </c>
      <c r="H1773" s="39" t="str">
        <f t="shared" si="308"/>
        <v>6105AK124-6251-EDIA-0067</v>
      </c>
      <c r="I1773" s="39" t="str">
        <f t="shared" si="306"/>
        <v>Q24050972-03-6251-E-DIA-0067</v>
      </c>
      <c r="J1773" s="39"/>
      <c r="K1773" s="33" t="str">
        <f>VLOOKUP(C1773,'PPE WBS Codes'!$E$3:$F$79,2,0)</f>
        <v>Load Bank</v>
      </c>
      <c r="L1773" s="39" t="s">
        <v>1642</v>
      </c>
      <c r="M1773" s="39" t="s">
        <v>1372</v>
      </c>
      <c r="N1773" s="33" t="str">
        <f t="shared" si="307"/>
        <v>Load Bank - MV Cabling and Termination for Emergency Gen Load Bank - Electrical Block Diagram</v>
      </c>
      <c r="O1773" s="134"/>
      <c r="P1773" s="134"/>
      <c r="Q1773" s="33" t="str">
        <f>IFERROR(VLOOKUP(PPE_PH1_CDDL[[#This Row],[RDMC Document Number]],[3]Docs!$B:$F,4,0),"No Placeholder Yet")</f>
        <v>RES - Reserved Placeholder</v>
      </c>
      <c r="R1773" s="33" t="str">
        <f>IFERROR(VLOOKUP(PPE_PH1_CDDL[[#This Row],[RDMC Document Number]],[3]Docs!$B:$F,5,0),"No Placeholder Yet")</f>
        <v>Pending</v>
      </c>
      <c r="S1773" s="137">
        <f t="shared" si="309"/>
        <v>0</v>
      </c>
      <c r="T1773" s="39" t="s">
        <v>1119</v>
      </c>
      <c r="U1773" s="39"/>
      <c r="V1773" s="178"/>
      <c r="W1773" s="39" t="s">
        <v>1625</v>
      </c>
      <c r="X1773" s="39" t="s">
        <v>1634</v>
      </c>
      <c r="Y1773" s="39"/>
      <c r="Z1773" s="39"/>
      <c r="AA1773" s="39"/>
      <c r="AB1773" s="152" t="s">
        <v>3165</v>
      </c>
    </row>
    <row r="1774" spans="1:28" ht="21.75" customHeight="1" x14ac:dyDescent="0.25">
      <c r="A1774" s="37" t="s">
        <v>30</v>
      </c>
      <c r="B1774" s="37" t="s">
        <v>31</v>
      </c>
      <c r="C1774" s="39">
        <v>6251</v>
      </c>
      <c r="D1774" s="39" t="s">
        <v>52</v>
      </c>
      <c r="E1774" s="39" t="s">
        <v>1365</v>
      </c>
      <c r="F1774" s="128" t="s">
        <v>594</v>
      </c>
      <c r="G1774" s="162" t="s">
        <v>35</v>
      </c>
      <c r="H1774" s="39" t="str">
        <f t="shared" si="308"/>
        <v>6105AK124-6251-EDIA-0068</v>
      </c>
      <c r="I1774" s="39" t="str">
        <f t="shared" si="306"/>
        <v>Q24050972-03-6251-E-DIA-0068</v>
      </c>
      <c r="J1774" s="39"/>
      <c r="K1774" s="33" t="str">
        <f>VLOOKUP(C1774,'PPE WBS Codes'!$E$3:$F$79,2,0)</f>
        <v>Load Bank</v>
      </c>
      <c r="L1774" s="39" t="s">
        <v>1642</v>
      </c>
      <c r="M1774" s="39" t="s">
        <v>1369</v>
      </c>
      <c r="N1774" s="33" t="str">
        <f t="shared" si="307"/>
        <v>Load Bank - MV Cabling and Termination for Emergency Gen Load Bank - E/I Termination Schedule</v>
      </c>
      <c r="O1774" s="134"/>
      <c r="P1774" s="134"/>
      <c r="Q1774" s="33" t="str">
        <f>IFERROR(VLOOKUP(PPE_PH1_CDDL[[#This Row],[RDMC Document Number]],[3]Docs!$B:$F,4,0),"No Placeholder Yet")</f>
        <v>RES - Reserved Placeholder</v>
      </c>
      <c r="R1774" s="33" t="str">
        <f>IFERROR(VLOOKUP(PPE_PH1_CDDL[[#This Row],[RDMC Document Number]],[3]Docs!$B:$F,5,0),"No Placeholder Yet")</f>
        <v>Pending</v>
      </c>
      <c r="S1774" s="137">
        <f t="shared" si="309"/>
        <v>0</v>
      </c>
      <c r="T1774" s="39" t="s">
        <v>1119</v>
      </c>
      <c r="U1774" s="39"/>
      <c r="V1774" s="178"/>
      <c r="W1774" s="39" t="s">
        <v>1625</v>
      </c>
      <c r="X1774" s="39" t="s">
        <v>1634</v>
      </c>
      <c r="Y1774" s="39"/>
      <c r="Z1774" s="39"/>
      <c r="AA1774" s="39"/>
      <c r="AB1774" s="152" t="s">
        <v>3165</v>
      </c>
    </row>
    <row r="1775" spans="1:28" ht="21.75" customHeight="1" x14ac:dyDescent="0.25">
      <c r="A1775" s="37" t="s">
        <v>30</v>
      </c>
      <c r="B1775" s="37" t="s">
        <v>31</v>
      </c>
      <c r="C1775" s="39">
        <v>6251</v>
      </c>
      <c r="D1775" s="39" t="s">
        <v>52</v>
      </c>
      <c r="E1775" s="39" t="s">
        <v>1365</v>
      </c>
      <c r="F1775" s="128" t="s">
        <v>596</v>
      </c>
      <c r="G1775" s="162" t="s">
        <v>35</v>
      </c>
      <c r="H1775" s="39" t="str">
        <f t="shared" si="308"/>
        <v>6105AK124-6251-EDIA-0069</v>
      </c>
      <c r="I1775" s="39" t="str">
        <f t="shared" si="306"/>
        <v>Q24050972-03-6251-E-DIA-0069</v>
      </c>
      <c r="J1775" s="39"/>
      <c r="K1775" s="33" t="str">
        <f>VLOOKUP(C1775,'PPE WBS Codes'!$E$3:$F$79,2,0)</f>
        <v>Load Bank</v>
      </c>
      <c r="L1775" s="39" t="s">
        <v>1644</v>
      </c>
      <c r="M1775" s="39" t="s">
        <v>1366</v>
      </c>
      <c r="N1775" s="33" t="str">
        <f t="shared" si="307"/>
        <v>Load Bank - LV, Control and Signal Cables for Emergency Gen Load Bank - Cable Block Diagrams and Schedules</v>
      </c>
      <c r="O1775" s="134"/>
      <c r="P1775" s="134"/>
      <c r="Q1775" s="33" t="str">
        <f>IFERROR(VLOOKUP(PPE_PH1_CDDL[[#This Row],[RDMC Document Number]],[3]Docs!$B:$F,4,0),"No Placeholder Yet")</f>
        <v>RES - Reserved Placeholder</v>
      </c>
      <c r="R1775" s="33" t="str">
        <f>IFERROR(VLOOKUP(PPE_PH1_CDDL[[#This Row],[RDMC Document Number]],[3]Docs!$B:$F,5,0),"No Placeholder Yet")</f>
        <v>Pending</v>
      </c>
      <c r="S1775" s="137">
        <f t="shared" si="309"/>
        <v>0</v>
      </c>
      <c r="T1775" s="39" t="s">
        <v>1119</v>
      </c>
      <c r="U1775" s="39"/>
      <c r="V1775" s="178"/>
      <c r="W1775" s="39" t="s">
        <v>1627</v>
      </c>
      <c r="X1775" s="39" t="s">
        <v>1634</v>
      </c>
      <c r="Y1775" s="39"/>
      <c r="Z1775" s="39"/>
      <c r="AA1775" s="39"/>
      <c r="AB1775" s="152" t="s">
        <v>3165</v>
      </c>
    </row>
    <row r="1776" spans="1:28" ht="21.75" customHeight="1" x14ac:dyDescent="0.25">
      <c r="A1776" s="37" t="s">
        <v>30</v>
      </c>
      <c r="B1776" s="37" t="s">
        <v>31</v>
      </c>
      <c r="C1776" s="39">
        <v>6251</v>
      </c>
      <c r="D1776" s="39" t="s">
        <v>52</v>
      </c>
      <c r="E1776" s="39" t="s">
        <v>1365</v>
      </c>
      <c r="F1776" s="128" t="s">
        <v>598</v>
      </c>
      <c r="G1776" s="162" t="s">
        <v>35</v>
      </c>
      <c r="H1776" s="39" t="str">
        <f t="shared" si="308"/>
        <v>6105AK124-6251-EDIA-0070</v>
      </c>
      <c r="I1776" s="39" t="str">
        <f t="shared" si="306"/>
        <v>Q24050972-03-6251-E-DIA-0070</v>
      </c>
      <c r="J1776" s="39"/>
      <c r="K1776" s="33" t="str">
        <f>VLOOKUP(C1776,'PPE WBS Codes'!$E$3:$F$79,2,0)</f>
        <v>Load Bank</v>
      </c>
      <c r="L1776" s="39" t="s">
        <v>1644</v>
      </c>
      <c r="M1776" s="39" t="s">
        <v>1367</v>
      </c>
      <c r="N1776" s="33" t="str">
        <f t="shared" si="307"/>
        <v>Load Bank - LV, Control and Signal Cables for Emergency Gen Load Bank - Electrical Circuit Diagrams (Schematics)</v>
      </c>
      <c r="O1776" s="134"/>
      <c r="P1776" s="134"/>
      <c r="Q1776" s="33" t="str">
        <f>IFERROR(VLOOKUP(PPE_PH1_CDDL[[#This Row],[RDMC Document Number]],[3]Docs!$B:$F,4,0),"No Placeholder Yet")</f>
        <v>RES - Reserved Placeholder</v>
      </c>
      <c r="R1776" s="33" t="str">
        <f>IFERROR(VLOOKUP(PPE_PH1_CDDL[[#This Row],[RDMC Document Number]],[3]Docs!$B:$F,5,0),"No Placeholder Yet")</f>
        <v>Pending</v>
      </c>
      <c r="S1776" s="137">
        <f t="shared" si="309"/>
        <v>0</v>
      </c>
      <c r="T1776" s="39" t="s">
        <v>1119</v>
      </c>
      <c r="U1776" s="39"/>
      <c r="V1776" s="178"/>
      <c r="W1776" s="39" t="s">
        <v>1627</v>
      </c>
      <c r="X1776" s="39" t="s">
        <v>1634</v>
      </c>
      <c r="Y1776" s="39"/>
      <c r="Z1776" s="39"/>
      <c r="AA1776" s="39"/>
      <c r="AB1776" s="152" t="s">
        <v>3165</v>
      </c>
    </row>
    <row r="1777" spans="1:28" ht="21.75" customHeight="1" x14ac:dyDescent="0.25">
      <c r="A1777" s="37" t="s">
        <v>30</v>
      </c>
      <c r="B1777" s="37" t="s">
        <v>31</v>
      </c>
      <c r="C1777" s="39">
        <v>6251</v>
      </c>
      <c r="D1777" s="39" t="s">
        <v>52</v>
      </c>
      <c r="E1777" s="39" t="s">
        <v>1365</v>
      </c>
      <c r="F1777" s="128" t="s">
        <v>600</v>
      </c>
      <c r="G1777" s="162" t="s">
        <v>35</v>
      </c>
      <c r="H1777" s="39" t="str">
        <f t="shared" si="308"/>
        <v>6105AK124-6251-EDIA-0071</v>
      </c>
      <c r="I1777" s="39" t="str">
        <f t="shared" si="306"/>
        <v>Q24050972-03-6251-E-DIA-0071</v>
      </c>
      <c r="J1777" s="39"/>
      <c r="K1777" s="33" t="str">
        <f>VLOOKUP(C1777,'PPE WBS Codes'!$E$3:$F$79,2,0)</f>
        <v>Load Bank</v>
      </c>
      <c r="L1777" s="39" t="s">
        <v>1644</v>
      </c>
      <c r="M1777" s="39" t="s">
        <v>1372</v>
      </c>
      <c r="N1777" s="33" t="str">
        <f t="shared" si="307"/>
        <v>Load Bank - LV, Control and Signal Cables for Emergency Gen Load Bank - Electrical Block Diagram</v>
      </c>
      <c r="O1777" s="134"/>
      <c r="P1777" s="134"/>
      <c r="Q1777" s="33" t="str">
        <f>IFERROR(VLOOKUP(PPE_PH1_CDDL[[#This Row],[RDMC Document Number]],[3]Docs!$B:$F,4,0),"No Placeholder Yet")</f>
        <v>RES - Reserved Placeholder</v>
      </c>
      <c r="R1777" s="33" t="str">
        <f>IFERROR(VLOOKUP(PPE_PH1_CDDL[[#This Row],[RDMC Document Number]],[3]Docs!$B:$F,5,0),"No Placeholder Yet")</f>
        <v>Pending</v>
      </c>
      <c r="S1777" s="137">
        <f t="shared" si="309"/>
        <v>0</v>
      </c>
      <c r="T1777" s="39" t="s">
        <v>1119</v>
      </c>
      <c r="U1777" s="39"/>
      <c r="V1777" s="178"/>
      <c r="W1777" s="39" t="s">
        <v>1627</v>
      </c>
      <c r="X1777" s="39" t="s">
        <v>1634</v>
      </c>
      <c r="Y1777" s="39"/>
      <c r="Z1777" s="39"/>
      <c r="AA1777" s="39"/>
      <c r="AB1777" s="152" t="s">
        <v>3165</v>
      </c>
    </row>
    <row r="1778" spans="1:28" ht="21.75" customHeight="1" x14ac:dyDescent="0.25">
      <c r="A1778" s="37" t="s">
        <v>30</v>
      </c>
      <c r="B1778" s="37" t="s">
        <v>31</v>
      </c>
      <c r="C1778" s="39">
        <v>6251</v>
      </c>
      <c r="D1778" s="39" t="s">
        <v>52</v>
      </c>
      <c r="E1778" s="39" t="s">
        <v>1365</v>
      </c>
      <c r="F1778" s="128" t="s">
        <v>602</v>
      </c>
      <c r="G1778" s="162" t="s">
        <v>35</v>
      </c>
      <c r="H1778" s="39" t="str">
        <f t="shared" si="308"/>
        <v>6105AK124-6251-EDIA-0072</v>
      </c>
      <c r="I1778" s="39" t="str">
        <f t="shared" si="306"/>
        <v>Q24050972-03-6251-E-DIA-0072</v>
      </c>
      <c r="J1778" s="39"/>
      <c r="K1778" s="33" t="str">
        <f>VLOOKUP(C1778,'PPE WBS Codes'!$E$3:$F$79,2,0)</f>
        <v>Load Bank</v>
      </c>
      <c r="L1778" s="39" t="s">
        <v>1644</v>
      </c>
      <c r="M1778" s="39" t="s">
        <v>1369</v>
      </c>
      <c r="N1778" s="33" t="str">
        <f t="shared" si="307"/>
        <v>Load Bank - LV, Control and Signal Cables for Emergency Gen Load Bank - E/I Termination Schedule</v>
      </c>
      <c r="O1778" s="134"/>
      <c r="P1778" s="134"/>
      <c r="Q1778" s="33" t="str">
        <f>IFERROR(VLOOKUP(PPE_PH1_CDDL[[#This Row],[RDMC Document Number]],[3]Docs!$B:$F,4,0),"No Placeholder Yet")</f>
        <v>RES - Reserved Placeholder</v>
      </c>
      <c r="R1778" s="33" t="str">
        <f>IFERROR(VLOOKUP(PPE_PH1_CDDL[[#This Row],[RDMC Document Number]],[3]Docs!$B:$F,5,0),"No Placeholder Yet")</f>
        <v>Pending</v>
      </c>
      <c r="S1778" s="137">
        <f t="shared" si="309"/>
        <v>0</v>
      </c>
      <c r="T1778" s="39" t="s">
        <v>1119</v>
      </c>
      <c r="U1778" s="39"/>
      <c r="V1778" s="178"/>
      <c r="W1778" s="39" t="s">
        <v>1627</v>
      </c>
      <c r="X1778" s="39" t="s">
        <v>1634</v>
      </c>
      <c r="Y1778" s="39"/>
      <c r="Z1778" s="39"/>
      <c r="AA1778" s="39"/>
      <c r="AB1778" s="152" t="s">
        <v>3165</v>
      </c>
    </row>
    <row r="1779" spans="1:28" ht="21.75" customHeight="1" x14ac:dyDescent="0.25">
      <c r="A1779" s="37" t="s">
        <v>30</v>
      </c>
      <c r="B1779" s="37" t="s">
        <v>31</v>
      </c>
      <c r="C1779" s="39">
        <v>6251</v>
      </c>
      <c r="D1779" s="39" t="s">
        <v>52</v>
      </c>
      <c r="E1779" s="39" t="s">
        <v>1365</v>
      </c>
      <c r="F1779" s="128" t="s">
        <v>604</v>
      </c>
      <c r="G1779" s="162" t="s">
        <v>35</v>
      </c>
      <c r="H1779" s="39" t="str">
        <f t="shared" si="308"/>
        <v>6105AK124-6251-EDIA-0073</v>
      </c>
      <c r="I1779" s="39" t="str">
        <f t="shared" si="306"/>
        <v>Q24050972-03-6251-E-DIA-0073</v>
      </c>
      <c r="J1779" s="39"/>
      <c r="K1779" s="33" t="str">
        <f>VLOOKUP(C1779,'PPE WBS Codes'!$E$3:$F$79,2,0)</f>
        <v>Load Bank</v>
      </c>
      <c r="L1779" s="39" t="s">
        <v>1605</v>
      </c>
      <c r="M1779" s="39" t="s">
        <v>1366</v>
      </c>
      <c r="N1779" s="33" t="str">
        <f t="shared" si="307"/>
        <v>Load Bank - Cable Racks and Trays for Emergency Gen Load Bank - Cable Block Diagrams and Schedules</v>
      </c>
      <c r="O1779" s="134"/>
      <c r="P1779" s="134"/>
      <c r="Q1779" s="33" t="str">
        <f>IFERROR(VLOOKUP(PPE_PH1_CDDL[[#This Row],[RDMC Document Number]],[3]Docs!$B:$F,4,0),"No Placeholder Yet")</f>
        <v>RES - Reserved Placeholder</v>
      </c>
      <c r="R1779" s="33" t="str">
        <f>IFERROR(VLOOKUP(PPE_PH1_CDDL[[#This Row],[RDMC Document Number]],[3]Docs!$B:$F,5,0),"No Placeholder Yet")</f>
        <v>Pending</v>
      </c>
      <c r="S1779" s="137">
        <f t="shared" si="309"/>
        <v>0</v>
      </c>
      <c r="T1779" s="39" t="s">
        <v>1119</v>
      </c>
      <c r="U1779" s="39"/>
      <c r="V1779" s="178"/>
      <c r="W1779" s="39" t="s">
        <v>1599</v>
      </c>
      <c r="X1779" s="39" t="s">
        <v>1634</v>
      </c>
      <c r="Y1779" s="39"/>
      <c r="Z1779" s="39"/>
      <c r="AA1779" s="39"/>
      <c r="AB1779" s="152" t="s">
        <v>3165</v>
      </c>
    </row>
    <row r="1780" spans="1:28" ht="21.75" customHeight="1" x14ac:dyDescent="0.25">
      <c r="A1780" s="37" t="s">
        <v>30</v>
      </c>
      <c r="B1780" s="37" t="s">
        <v>31</v>
      </c>
      <c r="C1780" s="39">
        <v>6251</v>
      </c>
      <c r="D1780" s="39" t="s">
        <v>52</v>
      </c>
      <c r="E1780" s="39" t="s">
        <v>1365</v>
      </c>
      <c r="F1780" s="128" t="s">
        <v>606</v>
      </c>
      <c r="G1780" s="162" t="s">
        <v>35</v>
      </c>
      <c r="H1780" s="39" t="str">
        <f t="shared" si="308"/>
        <v>6105AK124-6251-EDIA-0074</v>
      </c>
      <c r="I1780" s="39" t="str">
        <f t="shared" si="306"/>
        <v>Q24050972-03-6251-E-DIA-0074</v>
      </c>
      <c r="J1780" s="39"/>
      <c r="K1780" s="33" t="str">
        <f>VLOOKUP(C1780,'PPE WBS Codes'!$E$3:$F$79,2,0)</f>
        <v>Load Bank</v>
      </c>
      <c r="L1780" s="39" t="s">
        <v>1605</v>
      </c>
      <c r="M1780" s="39" t="s">
        <v>1369</v>
      </c>
      <c r="N1780" s="33" t="str">
        <f t="shared" si="307"/>
        <v>Load Bank - Cable Racks and Trays for Emergency Gen Load Bank - E/I Termination Schedule</v>
      </c>
      <c r="O1780" s="134"/>
      <c r="P1780" s="134"/>
      <c r="Q1780" s="33" t="str">
        <f>IFERROR(VLOOKUP(PPE_PH1_CDDL[[#This Row],[RDMC Document Number]],[3]Docs!$B:$F,4,0),"No Placeholder Yet")</f>
        <v>RES - Reserved Placeholder</v>
      </c>
      <c r="R1780" s="33" t="str">
        <f>IFERROR(VLOOKUP(PPE_PH1_CDDL[[#This Row],[RDMC Document Number]],[3]Docs!$B:$F,5,0),"No Placeholder Yet")</f>
        <v>Pending</v>
      </c>
      <c r="S1780" s="137">
        <f t="shared" si="309"/>
        <v>0</v>
      </c>
      <c r="T1780" s="39" t="s">
        <v>1119</v>
      </c>
      <c r="U1780" s="39"/>
      <c r="V1780" s="178"/>
      <c r="W1780" s="39" t="s">
        <v>1599</v>
      </c>
      <c r="X1780" s="39" t="s">
        <v>1634</v>
      </c>
      <c r="Y1780" s="39"/>
      <c r="Z1780" s="39"/>
      <c r="AA1780" s="39"/>
      <c r="AB1780" s="152" t="s">
        <v>3165</v>
      </c>
    </row>
    <row r="1781" spans="1:28" ht="21.75" customHeight="1" x14ac:dyDescent="0.25">
      <c r="A1781" s="37" t="s">
        <v>30</v>
      </c>
      <c r="B1781" s="37" t="s">
        <v>31</v>
      </c>
      <c r="C1781" s="39">
        <v>6251</v>
      </c>
      <c r="D1781" s="39" t="s">
        <v>52</v>
      </c>
      <c r="E1781" s="39" t="s">
        <v>1365</v>
      </c>
      <c r="F1781" s="128" t="s">
        <v>608</v>
      </c>
      <c r="G1781" s="162" t="s">
        <v>35</v>
      </c>
      <c r="H1781" s="39" t="str">
        <f t="shared" si="308"/>
        <v>6105AK124-6251-EDIA-0075</v>
      </c>
      <c r="I1781" s="39" t="str">
        <f t="shared" si="306"/>
        <v>Q24050972-03-6251-E-DIA-0075</v>
      </c>
      <c r="J1781" s="39"/>
      <c r="K1781" s="33" t="str">
        <f>VLOOKUP(C1781,'PPE WBS Codes'!$E$3:$F$79,2,0)</f>
        <v>Load Bank</v>
      </c>
      <c r="L1781" s="39" t="s">
        <v>1646</v>
      </c>
      <c r="M1781" s="39" t="s">
        <v>1366</v>
      </c>
      <c r="N1781" s="33" t="str">
        <f t="shared" si="307"/>
        <v>Load Bank - Cable Trench and Tunnels for Emergency Gen Load Bank - Cable Block Diagrams and Schedules</v>
      </c>
      <c r="O1781" s="134"/>
      <c r="P1781" s="134"/>
      <c r="Q1781" s="33" t="str">
        <f>IFERROR(VLOOKUP(PPE_PH1_CDDL[[#This Row],[RDMC Document Number]],[3]Docs!$B:$F,4,0),"No Placeholder Yet")</f>
        <v>RES - Reserved Placeholder</v>
      </c>
      <c r="R1781" s="33" t="str">
        <f>IFERROR(VLOOKUP(PPE_PH1_CDDL[[#This Row],[RDMC Document Number]],[3]Docs!$B:$F,5,0),"No Placeholder Yet")</f>
        <v>Pending</v>
      </c>
      <c r="S1781" s="137">
        <f t="shared" si="309"/>
        <v>0</v>
      </c>
      <c r="T1781" s="39" t="s">
        <v>1119</v>
      </c>
      <c r="U1781" s="39"/>
      <c r="V1781" s="178"/>
      <c r="W1781" s="39" t="s">
        <v>1629</v>
      </c>
      <c r="X1781" s="39" t="s">
        <v>1634</v>
      </c>
      <c r="Y1781" s="39"/>
      <c r="Z1781" s="39"/>
      <c r="AA1781" s="39"/>
      <c r="AB1781" s="152" t="s">
        <v>3165</v>
      </c>
    </row>
    <row r="1782" spans="1:28" ht="21.75" customHeight="1" x14ac:dyDescent="0.25">
      <c r="A1782" s="37" t="s">
        <v>30</v>
      </c>
      <c r="B1782" s="37" t="s">
        <v>31</v>
      </c>
      <c r="C1782" s="39">
        <v>6251</v>
      </c>
      <c r="D1782" s="39" t="s">
        <v>52</v>
      </c>
      <c r="E1782" s="39" t="s">
        <v>1365</v>
      </c>
      <c r="F1782" s="128" t="s">
        <v>610</v>
      </c>
      <c r="G1782" s="162" t="s">
        <v>35</v>
      </c>
      <c r="H1782" s="39" t="str">
        <f t="shared" si="308"/>
        <v>6105AK124-6251-EDIA-0076</v>
      </c>
      <c r="I1782" s="39" t="str">
        <f t="shared" si="306"/>
        <v>Q24050972-03-6251-E-DIA-0076</v>
      </c>
      <c r="J1782" s="39"/>
      <c r="K1782" s="33" t="str">
        <f>VLOOKUP(C1782,'PPE WBS Codes'!$E$3:$F$79,2,0)</f>
        <v>Load Bank</v>
      </c>
      <c r="L1782" s="39" t="s">
        <v>1646</v>
      </c>
      <c r="M1782" s="39" t="s">
        <v>1369</v>
      </c>
      <c r="N1782" s="33" t="str">
        <f t="shared" si="307"/>
        <v>Load Bank - Cable Trench and Tunnels for Emergency Gen Load Bank - E/I Termination Schedule</v>
      </c>
      <c r="O1782" s="134"/>
      <c r="P1782" s="134"/>
      <c r="Q1782" s="33" t="str">
        <f>IFERROR(VLOOKUP(PPE_PH1_CDDL[[#This Row],[RDMC Document Number]],[3]Docs!$B:$F,4,0),"No Placeholder Yet")</f>
        <v>RES - Reserved Placeholder</v>
      </c>
      <c r="R1782" s="33" t="str">
        <f>IFERROR(VLOOKUP(PPE_PH1_CDDL[[#This Row],[RDMC Document Number]],[3]Docs!$B:$F,5,0),"No Placeholder Yet")</f>
        <v>Pending</v>
      </c>
      <c r="S1782" s="137">
        <f t="shared" si="309"/>
        <v>0</v>
      </c>
      <c r="T1782" s="39" t="s">
        <v>1119</v>
      </c>
      <c r="U1782" s="39"/>
      <c r="V1782" s="178"/>
      <c r="W1782" s="39" t="s">
        <v>1629</v>
      </c>
      <c r="X1782" s="39" t="s">
        <v>1634</v>
      </c>
      <c r="Y1782" s="39"/>
      <c r="Z1782" s="39"/>
      <c r="AA1782" s="39"/>
      <c r="AB1782" s="152" t="s">
        <v>3165</v>
      </c>
    </row>
    <row r="1783" spans="1:28" ht="21.75" customHeight="1" x14ac:dyDescent="0.25">
      <c r="A1783" s="37" t="s">
        <v>30</v>
      </c>
      <c r="B1783" s="37" t="s">
        <v>31</v>
      </c>
      <c r="C1783" s="39">
        <v>6251</v>
      </c>
      <c r="D1783" s="39" t="s">
        <v>52</v>
      </c>
      <c r="E1783" s="39" t="s">
        <v>1365</v>
      </c>
      <c r="F1783" s="128" t="s">
        <v>612</v>
      </c>
      <c r="G1783" s="162" t="s">
        <v>35</v>
      </c>
      <c r="H1783" s="39" t="str">
        <f t="shared" si="308"/>
        <v>6105AK124-6251-EDIA-0077</v>
      </c>
      <c r="I1783" s="39" t="str">
        <f t="shared" si="306"/>
        <v>Q24050972-03-6251-E-DIA-0077</v>
      </c>
      <c r="J1783" s="39"/>
      <c r="K1783" s="33" t="str">
        <f>VLOOKUP(C1783,'PPE WBS Codes'!$E$3:$F$79,2,0)</f>
        <v>Load Bank</v>
      </c>
      <c r="L1783" s="39" t="s">
        <v>1647</v>
      </c>
      <c r="M1783" s="39" t="s">
        <v>1366</v>
      </c>
      <c r="N1783" s="33" t="str">
        <f t="shared" si="307"/>
        <v>Load Bank - Lightning Protection System for Emergency Gen Load Bank - Cable Block Diagrams and Schedules</v>
      </c>
      <c r="O1783" s="134"/>
      <c r="P1783" s="134"/>
      <c r="Q1783" s="33" t="str">
        <f>IFERROR(VLOOKUP(PPE_PH1_CDDL[[#This Row],[RDMC Document Number]],[3]Docs!$B:$F,4,0),"No Placeholder Yet")</f>
        <v>RES - Reserved Placeholder</v>
      </c>
      <c r="R1783" s="33" t="str">
        <f>IFERROR(VLOOKUP(PPE_PH1_CDDL[[#This Row],[RDMC Document Number]],[3]Docs!$B:$F,5,0),"No Placeholder Yet")</f>
        <v>Pending</v>
      </c>
      <c r="S1783" s="137">
        <f t="shared" si="309"/>
        <v>0</v>
      </c>
      <c r="T1783" s="39" t="s">
        <v>1119</v>
      </c>
      <c r="U1783" s="39"/>
      <c r="V1783" s="178"/>
      <c r="W1783" s="39" t="s">
        <v>1690</v>
      </c>
      <c r="X1783" s="39" t="s">
        <v>1634</v>
      </c>
      <c r="Y1783" s="39"/>
      <c r="Z1783" s="39"/>
      <c r="AA1783" s="39"/>
      <c r="AB1783" s="152" t="s">
        <v>3165</v>
      </c>
    </row>
    <row r="1784" spans="1:28" ht="21.75" customHeight="1" x14ac:dyDescent="0.25">
      <c r="A1784" s="37" t="s">
        <v>30</v>
      </c>
      <c r="B1784" s="37" t="s">
        <v>31</v>
      </c>
      <c r="C1784" s="39">
        <v>6251</v>
      </c>
      <c r="D1784" s="39" t="s">
        <v>52</v>
      </c>
      <c r="E1784" s="39" t="s">
        <v>1365</v>
      </c>
      <c r="F1784" s="128" t="s">
        <v>614</v>
      </c>
      <c r="G1784" s="162" t="s">
        <v>35</v>
      </c>
      <c r="H1784" s="39" t="str">
        <f t="shared" si="308"/>
        <v>6105AK124-6251-EDIA-0078</v>
      </c>
      <c r="I1784" s="39" t="str">
        <f t="shared" si="306"/>
        <v>Q24050972-03-6251-E-DIA-0078</v>
      </c>
      <c r="J1784" s="39"/>
      <c r="K1784" s="33" t="str">
        <f>VLOOKUP(C1784,'PPE WBS Codes'!$E$3:$F$79,2,0)</f>
        <v>Load Bank</v>
      </c>
      <c r="L1784" s="39" t="s">
        <v>1647</v>
      </c>
      <c r="M1784" s="39" t="s">
        <v>1367</v>
      </c>
      <c r="N1784" s="33" t="str">
        <f t="shared" si="307"/>
        <v>Load Bank - Lightning Protection System for Emergency Gen Load Bank - Electrical Circuit Diagrams (Schematics)</v>
      </c>
      <c r="O1784" s="134"/>
      <c r="P1784" s="134"/>
      <c r="Q1784" s="33" t="str">
        <f>IFERROR(VLOOKUP(PPE_PH1_CDDL[[#This Row],[RDMC Document Number]],[3]Docs!$B:$F,4,0),"No Placeholder Yet")</f>
        <v>RES - Reserved Placeholder</v>
      </c>
      <c r="R1784" s="33" t="str">
        <f>IFERROR(VLOOKUP(PPE_PH1_CDDL[[#This Row],[RDMC Document Number]],[3]Docs!$B:$F,5,0),"No Placeholder Yet")</f>
        <v>Pending</v>
      </c>
      <c r="S1784" s="137">
        <f t="shared" si="309"/>
        <v>0</v>
      </c>
      <c r="T1784" s="39" t="s">
        <v>1119</v>
      </c>
      <c r="U1784" s="39"/>
      <c r="V1784" s="178"/>
      <c r="W1784" s="39" t="s">
        <v>1690</v>
      </c>
      <c r="X1784" s="39" t="s">
        <v>1634</v>
      </c>
      <c r="Y1784" s="39"/>
      <c r="Z1784" s="39"/>
      <c r="AA1784" s="39"/>
      <c r="AB1784" s="152" t="s">
        <v>3165</v>
      </c>
    </row>
    <row r="1785" spans="1:28" ht="21.75" customHeight="1" x14ac:dyDescent="0.25">
      <c r="A1785" s="37" t="s">
        <v>30</v>
      </c>
      <c r="B1785" s="37" t="s">
        <v>31</v>
      </c>
      <c r="C1785" s="39">
        <v>6251</v>
      </c>
      <c r="D1785" s="39" t="s">
        <v>52</v>
      </c>
      <c r="E1785" s="39" t="s">
        <v>1365</v>
      </c>
      <c r="F1785" s="128" t="s">
        <v>616</v>
      </c>
      <c r="G1785" s="162" t="s">
        <v>35</v>
      </c>
      <c r="H1785" s="39" t="str">
        <f t="shared" si="308"/>
        <v>6105AK124-6251-EDIA-0079</v>
      </c>
      <c r="I1785" s="39" t="str">
        <f t="shared" si="306"/>
        <v>Q24050972-03-6251-E-DIA-0079</v>
      </c>
      <c r="J1785" s="39"/>
      <c r="K1785" s="33" t="str">
        <f>VLOOKUP(C1785,'PPE WBS Codes'!$E$3:$F$79,2,0)</f>
        <v>Load Bank</v>
      </c>
      <c r="L1785" s="39" t="s">
        <v>1648</v>
      </c>
      <c r="M1785" s="39" t="s">
        <v>1367</v>
      </c>
      <c r="N1785" s="33" t="str">
        <f t="shared" si="307"/>
        <v>Load Bank - Earthing System forEmergency Gen Load Bank - Electrical Circuit Diagrams (Schematics)</v>
      </c>
      <c r="O1785" s="134"/>
      <c r="P1785" s="134"/>
      <c r="Q1785" s="33" t="str">
        <f>IFERROR(VLOOKUP(PPE_PH1_CDDL[[#This Row],[RDMC Document Number]],[3]Docs!$B:$F,4,0),"No Placeholder Yet")</f>
        <v>RES - Reserved Placeholder</v>
      </c>
      <c r="R1785" s="33" t="str">
        <f>IFERROR(VLOOKUP(PPE_PH1_CDDL[[#This Row],[RDMC Document Number]],[3]Docs!$B:$F,5,0),"No Placeholder Yet")</f>
        <v>Pending</v>
      </c>
      <c r="S1785" s="137">
        <f t="shared" si="309"/>
        <v>0</v>
      </c>
      <c r="T1785" s="39" t="s">
        <v>1119</v>
      </c>
      <c r="U1785" s="39"/>
      <c r="V1785" s="178"/>
      <c r="W1785" s="39" t="s">
        <v>1649</v>
      </c>
      <c r="X1785" s="39" t="s">
        <v>1634</v>
      </c>
      <c r="Y1785" s="39"/>
      <c r="Z1785" s="39"/>
      <c r="AA1785" s="39"/>
      <c r="AB1785" s="152" t="s">
        <v>3165</v>
      </c>
    </row>
    <row r="1786" spans="1:28" ht="21.75" customHeight="1" x14ac:dyDescent="0.25">
      <c r="A1786" s="37" t="s">
        <v>30</v>
      </c>
      <c r="B1786" s="37" t="s">
        <v>31</v>
      </c>
      <c r="C1786" s="39">
        <v>6251</v>
      </c>
      <c r="D1786" s="39" t="s">
        <v>52</v>
      </c>
      <c r="E1786" s="39" t="s">
        <v>1365</v>
      </c>
      <c r="F1786" s="128" t="s">
        <v>618</v>
      </c>
      <c r="G1786" s="162" t="s">
        <v>35</v>
      </c>
      <c r="H1786" s="39" t="str">
        <f t="shared" si="308"/>
        <v>6105AK124-6251-EDIA-0080</v>
      </c>
      <c r="I1786" s="39" t="str">
        <f t="shared" si="306"/>
        <v>Q24050972-03-6251-E-DIA-0080</v>
      </c>
      <c r="J1786" s="39"/>
      <c r="K1786" s="33" t="str">
        <f>VLOOKUP(C1786,'PPE WBS Codes'!$E$3:$F$79,2,0)</f>
        <v>Load Bank</v>
      </c>
      <c r="L1786" s="39" t="s">
        <v>1648</v>
      </c>
      <c r="M1786" s="39" t="s">
        <v>1366</v>
      </c>
      <c r="N1786" s="33" t="str">
        <f t="shared" si="307"/>
        <v>Load Bank - Earthing System forEmergency Gen Load Bank - Cable Block Diagrams and Schedules</v>
      </c>
      <c r="O1786" s="134"/>
      <c r="P1786" s="134"/>
      <c r="Q1786" s="33" t="str">
        <f>IFERROR(VLOOKUP(PPE_PH1_CDDL[[#This Row],[RDMC Document Number]],[3]Docs!$B:$F,4,0),"No Placeholder Yet")</f>
        <v>RES - Reserved Placeholder</v>
      </c>
      <c r="R1786" s="33" t="str">
        <f>IFERROR(VLOOKUP(PPE_PH1_CDDL[[#This Row],[RDMC Document Number]],[3]Docs!$B:$F,5,0),"No Placeholder Yet")</f>
        <v>Pending</v>
      </c>
      <c r="S1786" s="137">
        <f t="shared" si="309"/>
        <v>0</v>
      </c>
      <c r="T1786" s="39" t="s">
        <v>1119</v>
      </c>
      <c r="U1786" s="39"/>
      <c r="V1786" s="178"/>
      <c r="W1786" s="39" t="s">
        <v>1649</v>
      </c>
      <c r="X1786" s="39" t="s">
        <v>1634</v>
      </c>
      <c r="Y1786" s="39"/>
      <c r="Z1786" s="39"/>
      <c r="AA1786" s="39"/>
      <c r="AB1786" s="152" t="s">
        <v>3165</v>
      </c>
    </row>
    <row r="1787" spans="1:28" ht="21.75" customHeight="1" x14ac:dyDescent="0.25">
      <c r="A1787" s="37" t="s">
        <v>30</v>
      </c>
      <c r="B1787" s="37" t="s">
        <v>31</v>
      </c>
      <c r="C1787" s="39">
        <v>6251</v>
      </c>
      <c r="D1787" s="39" t="s">
        <v>52</v>
      </c>
      <c r="E1787" s="39" t="s">
        <v>1365</v>
      </c>
      <c r="F1787" s="174" t="s">
        <v>620</v>
      </c>
      <c r="G1787" s="162" t="s">
        <v>35</v>
      </c>
      <c r="H1787" s="39" t="str">
        <f t="shared" si="308"/>
        <v>6105AK124-6251-EDIA-0081</v>
      </c>
      <c r="I1787" s="39" t="str">
        <f t="shared" si="306"/>
        <v>Q24050972-03-6251-E-DIA-0081</v>
      </c>
      <c r="J1787" s="162"/>
      <c r="K1787" s="33" t="str">
        <f>VLOOKUP(C1787,'PPE WBS Codes'!$E$3:$F$79,2,0)</f>
        <v>Load Bank</v>
      </c>
      <c r="L1787" s="162" t="s">
        <v>1648</v>
      </c>
      <c r="M1787" s="162" t="s">
        <v>1369</v>
      </c>
      <c r="N1787" s="33" t="str">
        <f t="shared" si="307"/>
        <v>Load Bank - Earthing System forEmergency Gen Load Bank - E/I Termination Schedule</v>
      </c>
      <c r="O1787" s="175"/>
      <c r="P1787" s="175"/>
      <c r="Q1787" s="33" t="str">
        <f>IFERROR(VLOOKUP(PPE_PH1_CDDL[[#This Row],[RDMC Document Number]],[3]Docs!$B:$F,4,0),"No Placeholder Yet")</f>
        <v>RES - Reserved Placeholder</v>
      </c>
      <c r="R1787" s="33" t="str">
        <f>IFERROR(VLOOKUP(PPE_PH1_CDDL[[#This Row],[RDMC Document Number]],[3]Docs!$B:$F,5,0),"No Placeholder Yet")</f>
        <v>Pending</v>
      </c>
      <c r="S1787" s="137">
        <f t="shared" si="309"/>
        <v>0</v>
      </c>
      <c r="T1787" s="39" t="s">
        <v>1119</v>
      </c>
      <c r="U1787" s="162"/>
      <c r="V1787" s="178"/>
      <c r="W1787" s="39" t="s">
        <v>1649</v>
      </c>
      <c r="X1787" s="39" t="s">
        <v>1634</v>
      </c>
      <c r="Y1787" s="162"/>
      <c r="Z1787" s="162"/>
      <c r="AA1787" s="39"/>
      <c r="AB1787" s="152" t="s">
        <v>3165</v>
      </c>
    </row>
    <row r="1788" spans="1:28" ht="21.75" customHeight="1" x14ac:dyDescent="0.25">
      <c r="A1788" s="37" t="s">
        <v>30</v>
      </c>
      <c r="B1788" s="37" t="s">
        <v>31</v>
      </c>
      <c r="C1788" s="39">
        <v>6251</v>
      </c>
      <c r="D1788" s="39" t="s">
        <v>52</v>
      </c>
      <c r="E1788" s="39" t="s">
        <v>82</v>
      </c>
      <c r="F1788" s="128" t="s">
        <v>34</v>
      </c>
      <c r="G1788" s="162" t="s">
        <v>35</v>
      </c>
      <c r="H1788" s="39" t="str">
        <f t="shared" si="308"/>
        <v>6105AK124-6251-EDST-0001</v>
      </c>
      <c r="I1788" s="39" t="str">
        <f t="shared" si="306"/>
        <v>Q24050972-03-6251-E-DST-0001</v>
      </c>
      <c r="J1788" s="39"/>
      <c r="K1788" s="33" t="str">
        <f>VLOOKUP(C1788,'PPE WBS Codes'!$E$3:$F$79,2,0)</f>
        <v>Load Bank</v>
      </c>
      <c r="L1788" s="39" t="s">
        <v>1665</v>
      </c>
      <c r="M1788" s="39" t="s">
        <v>1373</v>
      </c>
      <c r="N1788" s="33" t="str">
        <f t="shared" si="307"/>
        <v>Load Bank - 36 MVA Power Station Mobile Load Bank Control Interface - Equipment Register and Technical Specifications</v>
      </c>
      <c r="O1788" s="134"/>
      <c r="P1788" s="134"/>
      <c r="Q1788" s="33" t="str">
        <f>IFERROR(VLOOKUP(PPE_PH1_CDDL[[#This Row],[RDMC Document Number]],[3]Docs!$B:$F,4,0),"No Placeholder Yet")</f>
        <v>RES - Reserved Placeholder</v>
      </c>
      <c r="R1788" s="33" t="str">
        <f>IFERROR(VLOOKUP(PPE_PH1_CDDL[[#This Row],[RDMC Document Number]],[3]Docs!$B:$F,5,0),"No Placeholder Yet")</f>
        <v>Pending</v>
      </c>
      <c r="S1788" s="137">
        <f t="shared" ref="S1788:S1818" si="310">IF(AND(O1788&lt;&gt;"",P1788&lt;&gt;"",R1788="Approved"),100%,
 IF(AND(O1788&lt;&gt;"",P1788&lt;&gt;""),66.67%,
 IF(O1788&lt;&gt;"",33.33%,
 0)))</f>
        <v>0</v>
      </c>
      <c r="T1788" s="39" t="s">
        <v>1119</v>
      </c>
      <c r="U1788" s="39"/>
      <c r="V1788" s="178"/>
      <c r="W1788" s="39" t="s">
        <v>1588</v>
      </c>
      <c r="X1788" s="39" t="s">
        <v>1691</v>
      </c>
      <c r="Y1788" s="39"/>
      <c r="Z1788" s="39"/>
      <c r="AA1788" s="39"/>
      <c r="AB1788" s="152" t="s">
        <v>3165</v>
      </c>
    </row>
    <row r="1789" spans="1:28" ht="21.75" customHeight="1" x14ac:dyDescent="0.25">
      <c r="A1789" s="37" t="s">
        <v>30</v>
      </c>
      <c r="B1789" s="37" t="s">
        <v>31</v>
      </c>
      <c r="C1789" s="39">
        <v>6251</v>
      </c>
      <c r="D1789" s="39" t="s">
        <v>52</v>
      </c>
      <c r="E1789" s="39" t="s">
        <v>82</v>
      </c>
      <c r="F1789" s="128" t="s">
        <v>46</v>
      </c>
      <c r="G1789" s="162" t="s">
        <v>35</v>
      </c>
      <c r="H1789" s="39" t="str">
        <f t="shared" si="308"/>
        <v>6105AK124-6251-EDST-0002</v>
      </c>
      <c r="I1789" s="39" t="str">
        <f t="shared" si="306"/>
        <v>Q24050972-03-6251-E-DST-0002</v>
      </c>
      <c r="J1789" s="39"/>
      <c r="K1789" s="33" t="str">
        <f>VLOOKUP(C1789,'PPE WBS Codes'!$E$3:$F$79,2,0)</f>
        <v>Load Bank</v>
      </c>
      <c r="L1789" s="39" t="s">
        <v>1606</v>
      </c>
      <c r="M1789" s="39" t="s">
        <v>1373</v>
      </c>
      <c r="N1789" s="33" t="str">
        <f t="shared" si="307"/>
        <v>Load Bank - 36 MVA Power Station Mobile Load Bank Connection Cables - Equipment Register and Technical Specifications</v>
      </c>
      <c r="O1789" s="134"/>
      <c r="P1789" s="134"/>
      <c r="Q1789" s="33" t="str">
        <f>IFERROR(VLOOKUP(PPE_PH1_CDDL[[#This Row],[RDMC Document Number]],[3]Docs!$B:$F,4,0),"No Placeholder Yet")</f>
        <v>RES - Reserved Placeholder</v>
      </c>
      <c r="R1789" s="33" t="str">
        <f>IFERROR(VLOOKUP(PPE_PH1_CDDL[[#This Row],[RDMC Document Number]],[3]Docs!$B:$F,5,0),"No Placeholder Yet")</f>
        <v>Pending</v>
      </c>
      <c r="S1789" s="137">
        <f t="shared" si="310"/>
        <v>0</v>
      </c>
      <c r="T1789" s="39" t="s">
        <v>1119</v>
      </c>
      <c r="U1789" s="39"/>
      <c r="V1789" s="178"/>
      <c r="W1789" s="39" t="s">
        <v>1588</v>
      </c>
      <c r="X1789" s="39" t="s">
        <v>1607</v>
      </c>
      <c r="Y1789" s="39"/>
      <c r="Z1789" s="39"/>
      <c r="AA1789" s="39"/>
      <c r="AB1789" s="152" t="s">
        <v>3165</v>
      </c>
    </row>
    <row r="1790" spans="1:28" ht="21.75" customHeight="1" x14ac:dyDescent="0.25">
      <c r="A1790" s="37" t="s">
        <v>30</v>
      </c>
      <c r="B1790" s="37" t="s">
        <v>31</v>
      </c>
      <c r="C1790" s="39">
        <v>6251</v>
      </c>
      <c r="D1790" s="39" t="s">
        <v>52</v>
      </c>
      <c r="E1790" s="39" t="s">
        <v>82</v>
      </c>
      <c r="F1790" s="128" t="s">
        <v>48</v>
      </c>
      <c r="G1790" s="162" t="s">
        <v>35</v>
      </c>
      <c r="H1790" s="39" t="str">
        <f t="shared" si="308"/>
        <v>6105AK124-6251-EDST-0003</v>
      </c>
      <c r="I1790" s="39" t="str">
        <f t="shared" si="306"/>
        <v>Q24050972-03-6251-E-DST-0003</v>
      </c>
      <c r="J1790" s="39"/>
      <c r="K1790" s="33" t="str">
        <f>VLOOKUP(C1790,'PPE WBS Codes'!$E$3:$F$79,2,0)</f>
        <v>Load Bank</v>
      </c>
      <c r="L1790" s="39" t="s">
        <v>1591</v>
      </c>
      <c r="M1790" s="39" t="s">
        <v>1373</v>
      </c>
      <c r="N1790" s="33" t="str">
        <f t="shared" si="307"/>
        <v>Load Bank - 36 MVA Power Station Mobile Load Bank Cable Racks - Equipment Register and Technical Specifications</v>
      </c>
      <c r="O1790" s="134"/>
      <c r="P1790" s="134"/>
      <c r="Q1790" s="33" t="str">
        <f>IFERROR(VLOOKUP(PPE_PH1_CDDL[[#This Row],[RDMC Document Number]],[3]Docs!$B:$F,4,0),"No Placeholder Yet")</f>
        <v>RES - Reserved Placeholder</v>
      </c>
      <c r="R1790" s="33" t="str">
        <f>IFERROR(VLOOKUP(PPE_PH1_CDDL[[#This Row],[RDMC Document Number]],[3]Docs!$B:$F,5,0),"No Placeholder Yet")</f>
        <v>Pending</v>
      </c>
      <c r="S1790" s="137">
        <f t="shared" si="310"/>
        <v>0</v>
      </c>
      <c r="T1790" s="39" t="s">
        <v>1119</v>
      </c>
      <c r="U1790" s="39"/>
      <c r="V1790" s="178"/>
      <c r="W1790" s="39" t="s">
        <v>1588</v>
      </c>
      <c r="X1790" s="39" t="s">
        <v>1609</v>
      </c>
      <c r="Y1790" s="39"/>
      <c r="Z1790" s="39"/>
      <c r="AA1790" s="39"/>
      <c r="AB1790" s="152" t="s">
        <v>3165</v>
      </c>
    </row>
    <row r="1791" spans="1:28" ht="21.75" customHeight="1" x14ac:dyDescent="0.25">
      <c r="A1791" s="37" t="s">
        <v>30</v>
      </c>
      <c r="B1791" s="37" t="s">
        <v>31</v>
      </c>
      <c r="C1791" s="39">
        <v>6251</v>
      </c>
      <c r="D1791" s="39" t="s">
        <v>52</v>
      </c>
      <c r="E1791" s="39" t="s">
        <v>82</v>
      </c>
      <c r="F1791" s="128" t="s">
        <v>50</v>
      </c>
      <c r="G1791" s="162" t="s">
        <v>35</v>
      </c>
      <c r="H1791" s="39" t="str">
        <f t="shared" si="308"/>
        <v>6105AK124-6251-EDST-0004</v>
      </c>
      <c r="I1791" s="39" t="str">
        <f t="shared" si="306"/>
        <v>Q24050972-03-6251-E-DST-0004</v>
      </c>
      <c r="J1791" s="39"/>
      <c r="K1791" s="33" t="str">
        <f>VLOOKUP(C1791,'PPE WBS Codes'!$E$3:$F$79,2,0)</f>
        <v>Load Bank</v>
      </c>
      <c r="L1791" s="39" t="s">
        <v>1610</v>
      </c>
      <c r="M1791" s="39" t="s">
        <v>1373</v>
      </c>
      <c r="N1791" s="33" t="str">
        <f t="shared" si="307"/>
        <v>Load Bank - 36 MVA Power Station Mobile Load Bank Earthing System - Equipment Register and Technical Specifications</v>
      </c>
      <c r="O1791" s="134"/>
      <c r="P1791" s="134"/>
      <c r="Q1791" s="33" t="str">
        <f>IFERROR(VLOOKUP(PPE_PH1_CDDL[[#This Row],[RDMC Document Number]],[3]Docs!$B:$F,4,0),"No Placeholder Yet")</f>
        <v>RES - Reserved Placeholder</v>
      </c>
      <c r="R1791" s="33" t="str">
        <f>IFERROR(VLOOKUP(PPE_PH1_CDDL[[#This Row],[RDMC Document Number]],[3]Docs!$B:$F,5,0),"No Placeholder Yet")</f>
        <v>Pending</v>
      </c>
      <c r="S1791" s="137">
        <f t="shared" si="310"/>
        <v>0</v>
      </c>
      <c r="T1791" s="39" t="s">
        <v>1119</v>
      </c>
      <c r="U1791" s="39"/>
      <c r="V1791" s="178"/>
      <c r="W1791" s="39" t="s">
        <v>1588</v>
      </c>
      <c r="X1791" s="39" t="s">
        <v>1611</v>
      </c>
      <c r="Y1791" s="39"/>
      <c r="Z1791" s="39"/>
      <c r="AA1791" s="39"/>
      <c r="AB1791" s="152" t="s">
        <v>3165</v>
      </c>
    </row>
    <row r="1792" spans="1:28" ht="21.75" customHeight="1" x14ac:dyDescent="0.25">
      <c r="A1792" s="37" t="s">
        <v>30</v>
      </c>
      <c r="B1792" s="37" t="s">
        <v>31</v>
      </c>
      <c r="C1792" s="39">
        <v>6251</v>
      </c>
      <c r="D1792" s="39" t="s">
        <v>52</v>
      </c>
      <c r="E1792" s="39" t="s">
        <v>82</v>
      </c>
      <c r="F1792" s="128" t="s">
        <v>101</v>
      </c>
      <c r="G1792" s="162" t="s">
        <v>35</v>
      </c>
      <c r="H1792" s="39" t="str">
        <f t="shared" si="308"/>
        <v>6105AK124-6251-EDST-0005</v>
      </c>
      <c r="I1792" s="39" t="str">
        <f t="shared" si="306"/>
        <v>Q24050972-03-6251-E-DST-0005</v>
      </c>
      <c r="J1792" s="39"/>
      <c r="K1792" s="33" t="str">
        <f>VLOOKUP(C1792,'PPE WBS Codes'!$E$3:$F$79,2,0)</f>
        <v>Load Bank</v>
      </c>
      <c r="L1792" s="39" t="s">
        <v>1614</v>
      </c>
      <c r="M1792" s="39" t="s">
        <v>1373</v>
      </c>
      <c r="N1792" s="33" t="str">
        <f t="shared" si="307"/>
        <v>Load Bank - Fire Protection and Detection System for Wartsila Load Bank - Equipment Register and Technical Specifications</v>
      </c>
      <c r="O1792" s="134"/>
      <c r="P1792" s="134"/>
      <c r="Q1792" s="33" t="str">
        <f>IFERROR(VLOOKUP(PPE_PH1_CDDL[[#This Row],[RDMC Document Number]],[3]Docs!$B:$F,4,0),"No Placeholder Yet")</f>
        <v>RES - Reserved Placeholder</v>
      </c>
      <c r="R1792" s="33" t="str">
        <f>IFERROR(VLOOKUP(PPE_PH1_CDDL[[#This Row],[RDMC Document Number]],[3]Docs!$B:$F,5,0),"No Placeholder Yet")</f>
        <v>Pending</v>
      </c>
      <c r="S1792" s="137">
        <f t="shared" si="310"/>
        <v>0</v>
      </c>
      <c r="T1792" s="39" t="s">
        <v>1119</v>
      </c>
      <c r="U1792" s="39"/>
      <c r="V1792" s="178"/>
      <c r="W1792" s="39" t="s">
        <v>1615</v>
      </c>
      <c r="X1792" s="39" t="s">
        <v>1580</v>
      </c>
      <c r="Y1792" s="39" t="s">
        <v>1580</v>
      </c>
      <c r="Z1792" s="39" t="s">
        <v>1580</v>
      </c>
      <c r="AA1792" s="39"/>
      <c r="AB1792" s="152" t="s">
        <v>3165</v>
      </c>
    </row>
    <row r="1793" spans="1:28" ht="21.75" customHeight="1" x14ac:dyDescent="0.25">
      <c r="A1793" s="37" t="s">
        <v>30</v>
      </c>
      <c r="B1793" s="37" t="s">
        <v>31</v>
      </c>
      <c r="C1793" s="39">
        <v>6251</v>
      </c>
      <c r="D1793" s="39" t="s">
        <v>52</v>
      </c>
      <c r="E1793" s="39" t="s">
        <v>82</v>
      </c>
      <c r="F1793" s="128" t="s">
        <v>161</v>
      </c>
      <c r="G1793" s="162" t="s">
        <v>35</v>
      </c>
      <c r="H1793" s="39" t="str">
        <f t="shared" si="308"/>
        <v>6105AK124-6251-EDST-0006</v>
      </c>
      <c r="I1793" s="39" t="str">
        <f t="shared" si="306"/>
        <v>Q24050972-03-6251-E-DST-0006</v>
      </c>
      <c r="J1793" s="39"/>
      <c r="K1793" s="33" t="str">
        <f>VLOOKUP(C1793,'PPE WBS Codes'!$E$3:$F$79,2,0)</f>
        <v>Load Bank</v>
      </c>
      <c r="L1793" s="39" t="s">
        <v>1596</v>
      </c>
      <c r="M1793" s="39" t="s">
        <v>1373</v>
      </c>
      <c r="N1793" s="33" t="str">
        <f t="shared" si="307"/>
        <v>Load Bank - Small Power and Lighting for Wartsila Load Bank - Equipment Register and Technical Specifications</v>
      </c>
      <c r="O1793" s="134"/>
      <c r="P1793" s="134"/>
      <c r="Q1793" s="33" t="str">
        <f>IFERROR(VLOOKUP(PPE_PH1_CDDL[[#This Row],[RDMC Document Number]],[3]Docs!$B:$F,4,0),"No Placeholder Yet")</f>
        <v>RES - Reserved Placeholder</v>
      </c>
      <c r="R1793" s="33" t="str">
        <f>IFERROR(VLOOKUP(PPE_PH1_CDDL[[#This Row],[RDMC Document Number]],[3]Docs!$B:$F,5,0),"No Placeholder Yet")</f>
        <v>Pending</v>
      </c>
      <c r="S1793" s="137">
        <f t="shared" si="310"/>
        <v>0</v>
      </c>
      <c r="T1793" s="39" t="s">
        <v>1119</v>
      </c>
      <c r="U1793" s="39"/>
      <c r="V1793" s="178"/>
      <c r="W1793" s="39" t="s">
        <v>1597</v>
      </c>
      <c r="X1793" s="39" t="s">
        <v>1580</v>
      </c>
      <c r="Y1793" s="39"/>
      <c r="Z1793" s="39"/>
      <c r="AA1793" s="39"/>
      <c r="AB1793" s="152" t="s">
        <v>3165</v>
      </c>
    </row>
    <row r="1794" spans="1:28" ht="21.75" customHeight="1" x14ac:dyDescent="0.25">
      <c r="A1794" s="37" t="s">
        <v>30</v>
      </c>
      <c r="B1794" s="37" t="s">
        <v>31</v>
      </c>
      <c r="C1794" s="39">
        <v>6251</v>
      </c>
      <c r="D1794" s="39" t="s">
        <v>52</v>
      </c>
      <c r="E1794" s="39" t="s">
        <v>82</v>
      </c>
      <c r="F1794" s="128" t="s">
        <v>170</v>
      </c>
      <c r="G1794" s="162" t="s">
        <v>35</v>
      </c>
      <c r="H1794" s="39" t="str">
        <f t="shared" si="308"/>
        <v>6105AK124-6251-EDST-0007</v>
      </c>
      <c r="I1794" s="39" t="str">
        <f t="shared" si="306"/>
        <v>Q24050972-03-6251-E-DST-0007</v>
      </c>
      <c r="J1794" s="39"/>
      <c r="K1794" s="33" t="str">
        <f>VLOOKUP(C1794,'PPE WBS Codes'!$E$3:$F$79,2,0)</f>
        <v>Load Bank</v>
      </c>
      <c r="L1794" s="39" t="s">
        <v>1622</v>
      </c>
      <c r="M1794" s="39" t="s">
        <v>1534</v>
      </c>
      <c r="N1794" s="33" t="str">
        <f t="shared" si="307"/>
        <v>Load Bank - Metering Instruments for Wartsila Load Bank - CT and PT Datasheets</v>
      </c>
      <c r="O1794" s="134"/>
      <c r="P1794" s="134"/>
      <c r="Q1794" s="33" t="str">
        <f>IFERROR(VLOOKUP(PPE_PH1_CDDL[[#This Row],[RDMC Document Number]],[3]Docs!$B:$F,4,0),"No Placeholder Yet")</f>
        <v>RES - Reserved Placeholder</v>
      </c>
      <c r="R1794" s="33" t="str">
        <f>IFERROR(VLOOKUP(PPE_PH1_CDDL[[#This Row],[RDMC Document Number]],[3]Docs!$B:$F,5,0),"No Placeholder Yet")</f>
        <v>Pending</v>
      </c>
      <c r="S1794" s="137">
        <f t="shared" si="310"/>
        <v>0</v>
      </c>
      <c r="T1794" s="39" t="s">
        <v>1119</v>
      </c>
      <c r="U1794" s="39"/>
      <c r="V1794" s="178"/>
      <c r="W1794" s="39" t="s">
        <v>1641</v>
      </c>
      <c r="X1794" s="39" t="s">
        <v>1580</v>
      </c>
      <c r="Y1794" s="39"/>
      <c r="Z1794" s="39"/>
      <c r="AA1794" s="39"/>
      <c r="AB1794" s="152" t="s">
        <v>3165</v>
      </c>
    </row>
    <row r="1795" spans="1:28" ht="21.75" customHeight="1" x14ac:dyDescent="0.25">
      <c r="A1795" s="37" t="s">
        <v>30</v>
      </c>
      <c r="B1795" s="37" t="s">
        <v>31</v>
      </c>
      <c r="C1795" s="39">
        <v>6251</v>
      </c>
      <c r="D1795" s="39" t="s">
        <v>52</v>
      </c>
      <c r="E1795" s="39" t="s">
        <v>82</v>
      </c>
      <c r="F1795" s="128" t="s">
        <v>108</v>
      </c>
      <c r="G1795" s="162" t="s">
        <v>35</v>
      </c>
      <c r="H1795" s="39" t="str">
        <f t="shared" si="308"/>
        <v>6105AK124-6251-EDST-0008</v>
      </c>
      <c r="I1795" s="39" t="str">
        <f t="shared" si="306"/>
        <v>Q24050972-03-6251-E-DST-0008</v>
      </c>
      <c r="J1795" s="39"/>
      <c r="K1795" s="33" t="str">
        <f>VLOOKUP(C1795,'PPE WBS Codes'!$E$3:$F$79,2,0)</f>
        <v>Load Bank</v>
      </c>
      <c r="L1795" s="39" t="s">
        <v>1622</v>
      </c>
      <c r="M1795" s="39" t="s">
        <v>1373</v>
      </c>
      <c r="N1795" s="33" t="str">
        <f t="shared" si="307"/>
        <v>Load Bank - Metering Instruments for Wartsila Load Bank - Equipment Register and Technical Specifications</v>
      </c>
      <c r="O1795" s="134"/>
      <c r="P1795" s="134"/>
      <c r="Q1795" s="33" t="str">
        <f>IFERROR(VLOOKUP(PPE_PH1_CDDL[[#This Row],[RDMC Document Number]],[3]Docs!$B:$F,4,0),"No Placeholder Yet")</f>
        <v>RES - Reserved Placeholder</v>
      </c>
      <c r="R1795" s="33" t="str">
        <f>IFERROR(VLOOKUP(PPE_PH1_CDDL[[#This Row],[RDMC Document Number]],[3]Docs!$B:$F,5,0),"No Placeholder Yet")</f>
        <v>Pending</v>
      </c>
      <c r="S1795" s="137">
        <f t="shared" si="310"/>
        <v>0</v>
      </c>
      <c r="T1795" s="39" t="s">
        <v>1119</v>
      </c>
      <c r="U1795" s="39"/>
      <c r="V1795" s="178"/>
      <c r="W1795" s="39" t="s">
        <v>1641</v>
      </c>
      <c r="X1795" s="39" t="s">
        <v>1580</v>
      </c>
      <c r="Y1795" s="39"/>
      <c r="Z1795" s="39"/>
      <c r="AA1795" s="39"/>
      <c r="AB1795" s="152" t="s">
        <v>3165</v>
      </c>
    </row>
    <row r="1796" spans="1:28" ht="21.75" customHeight="1" x14ac:dyDescent="0.25">
      <c r="A1796" s="37" t="s">
        <v>30</v>
      </c>
      <c r="B1796" s="37" t="s">
        <v>31</v>
      </c>
      <c r="C1796" s="39">
        <v>6251</v>
      </c>
      <c r="D1796" s="39" t="s">
        <v>52</v>
      </c>
      <c r="E1796" s="39" t="s">
        <v>82</v>
      </c>
      <c r="F1796" s="128" t="s">
        <v>173</v>
      </c>
      <c r="G1796" s="162" t="s">
        <v>35</v>
      </c>
      <c r="H1796" s="39" t="str">
        <f t="shared" si="308"/>
        <v>6105AK124-6251-EDST-0009</v>
      </c>
      <c r="I1796" s="39" t="str">
        <f t="shared" si="306"/>
        <v>Q24050972-03-6251-E-DST-0009</v>
      </c>
      <c r="J1796" s="39"/>
      <c r="K1796" s="33" t="str">
        <f>VLOOKUP(C1796,'PPE WBS Codes'!$E$3:$F$79,2,0)</f>
        <v>Load Bank</v>
      </c>
      <c r="L1796" s="39" t="s">
        <v>1578</v>
      </c>
      <c r="M1796" s="39" t="s">
        <v>1534</v>
      </c>
      <c r="N1796" s="33" t="str">
        <f t="shared" si="307"/>
        <v>Load Bank - 11kV Protection Relays for Wartsila Load Bank - CT and PT Datasheets</v>
      </c>
      <c r="O1796" s="134"/>
      <c r="P1796" s="134"/>
      <c r="Q1796" s="33" t="str">
        <f>IFERROR(VLOOKUP(PPE_PH1_CDDL[[#This Row],[RDMC Document Number]],[3]Docs!$B:$F,4,0),"No Placeholder Yet")</f>
        <v>RES - Reserved Placeholder</v>
      </c>
      <c r="R1796" s="33" t="str">
        <f>IFERROR(VLOOKUP(PPE_PH1_CDDL[[#This Row],[RDMC Document Number]],[3]Docs!$B:$F,5,0),"No Placeholder Yet")</f>
        <v>Pending</v>
      </c>
      <c r="S1796" s="137">
        <f t="shared" si="310"/>
        <v>0</v>
      </c>
      <c r="T1796" s="39" t="s">
        <v>1119</v>
      </c>
      <c r="U1796" s="39"/>
      <c r="V1796" s="178"/>
      <c r="W1796" s="39" t="s">
        <v>1579</v>
      </c>
      <c r="X1796" s="39" t="s">
        <v>1580</v>
      </c>
      <c r="Y1796" s="39"/>
      <c r="Z1796" s="39"/>
      <c r="AA1796" s="39"/>
      <c r="AB1796" s="152" t="s">
        <v>3165</v>
      </c>
    </row>
    <row r="1797" spans="1:28" ht="21.75" customHeight="1" x14ac:dyDescent="0.25">
      <c r="A1797" s="37" t="s">
        <v>30</v>
      </c>
      <c r="B1797" s="37" t="s">
        <v>31</v>
      </c>
      <c r="C1797" s="39">
        <v>6251</v>
      </c>
      <c r="D1797" s="39" t="s">
        <v>52</v>
      </c>
      <c r="E1797" s="39" t="s">
        <v>82</v>
      </c>
      <c r="F1797" s="128" t="s">
        <v>184</v>
      </c>
      <c r="G1797" s="162" t="s">
        <v>35</v>
      </c>
      <c r="H1797" s="39" t="str">
        <f t="shared" si="308"/>
        <v>6105AK124-6251-EDST-0010</v>
      </c>
      <c r="I1797" s="39" t="str">
        <f t="shared" si="306"/>
        <v>Q24050972-03-6251-E-DST-0010</v>
      </c>
      <c r="J1797" s="39"/>
      <c r="K1797" s="33" t="str">
        <f>VLOOKUP(C1797,'PPE WBS Codes'!$E$3:$F$79,2,0)</f>
        <v>Load Bank</v>
      </c>
      <c r="L1797" s="39" t="s">
        <v>1578</v>
      </c>
      <c r="M1797" s="39" t="s">
        <v>1373</v>
      </c>
      <c r="N1797" s="33" t="str">
        <f t="shared" si="307"/>
        <v>Load Bank - 11kV Protection Relays for Wartsila Load Bank - Equipment Register and Technical Specifications</v>
      </c>
      <c r="O1797" s="134"/>
      <c r="P1797" s="134"/>
      <c r="Q1797" s="33" t="str">
        <f>IFERROR(VLOOKUP(PPE_PH1_CDDL[[#This Row],[RDMC Document Number]],[3]Docs!$B:$F,4,0),"No Placeholder Yet")</f>
        <v>RES - Reserved Placeholder</v>
      </c>
      <c r="R1797" s="33" t="str">
        <f>IFERROR(VLOOKUP(PPE_PH1_CDDL[[#This Row],[RDMC Document Number]],[3]Docs!$B:$F,5,0),"No Placeholder Yet")</f>
        <v>Pending</v>
      </c>
      <c r="S1797" s="137">
        <f t="shared" si="310"/>
        <v>0</v>
      </c>
      <c r="T1797" s="39" t="s">
        <v>1119</v>
      </c>
      <c r="U1797" s="39"/>
      <c r="V1797" s="178"/>
      <c r="W1797" s="39" t="s">
        <v>1579</v>
      </c>
      <c r="X1797" s="39" t="s">
        <v>1580</v>
      </c>
      <c r="Y1797" s="39"/>
      <c r="Z1797" s="39"/>
      <c r="AA1797" s="39"/>
      <c r="AB1797" s="152" t="s">
        <v>3165</v>
      </c>
    </row>
    <row r="1798" spans="1:28" ht="21.75" customHeight="1" x14ac:dyDescent="0.25">
      <c r="A1798" s="37" t="s">
        <v>30</v>
      </c>
      <c r="B1798" s="37" t="s">
        <v>31</v>
      </c>
      <c r="C1798" s="39">
        <v>6251</v>
      </c>
      <c r="D1798" s="39" t="s">
        <v>52</v>
      </c>
      <c r="E1798" s="39" t="s">
        <v>82</v>
      </c>
      <c r="F1798" s="128" t="s">
        <v>187</v>
      </c>
      <c r="G1798" s="162" t="s">
        <v>35</v>
      </c>
      <c r="H1798" s="39" t="str">
        <f t="shared" si="308"/>
        <v>6105AK124-6251-EDST-0011</v>
      </c>
      <c r="I1798" s="39" t="str">
        <f t="shared" si="306"/>
        <v>Q24050972-03-6251-E-DST-0011</v>
      </c>
      <c r="J1798" s="39"/>
      <c r="K1798" s="33" t="str">
        <f>VLOOKUP(C1798,'PPE WBS Codes'!$E$3:$F$79,2,0)</f>
        <v>Load Bank</v>
      </c>
      <c r="L1798" s="39" t="s">
        <v>1581</v>
      </c>
      <c r="M1798" s="39" t="s">
        <v>1534</v>
      </c>
      <c r="N1798" s="33" t="str">
        <f t="shared" si="307"/>
        <v>Load Bank - 11kV Protection Relays for Emerg. Generation Load Bank - CT and PT Datasheets</v>
      </c>
      <c r="O1798" s="134"/>
      <c r="P1798" s="134"/>
      <c r="Q1798" s="33" t="str">
        <f>IFERROR(VLOOKUP(PPE_PH1_CDDL[[#This Row],[RDMC Document Number]],[3]Docs!$B:$F,4,0),"No Placeholder Yet")</f>
        <v>RES - Reserved Placeholder</v>
      </c>
      <c r="R1798" s="33" t="str">
        <f>IFERROR(VLOOKUP(PPE_PH1_CDDL[[#This Row],[RDMC Document Number]],[3]Docs!$B:$F,5,0),"No Placeholder Yet")</f>
        <v>Pending</v>
      </c>
      <c r="S1798" s="137">
        <f t="shared" si="310"/>
        <v>0</v>
      </c>
      <c r="T1798" s="39" t="s">
        <v>1119</v>
      </c>
      <c r="U1798" s="39"/>
      <c r="V1798" s="178"/>
      <c r="W1798" s="39" t="s">
        <v>1579</v>
      </c>
      <c r="X1798" s="39" t="s">
        <v>1689</v>
      </c>
      <c r="Y1798" s="39"/>
      <c r="Z1798" s="39"/>
      <c r="AA1798" s="39"/>
      <c r="AB1798" s="152" t="s">
        <v>3165</v>
      </c>
    </row>
    <row r="1799" spans="1:28" ht="21.75" customHeight="1" x14ac:dyDescent="0.25">
      <c r="A1799" s="37" t="s">
        <v>30</v>
      </c>
      <c r="B1799" s="37" t="s">
        <v>31</v>
      </c>
      <c r="C1799" s="39">
        <v>6251</v>
      </c>
      <c r="D1799" s="39" t="s">
        <v>52</v>
      </c>
      <c r="E1799" s="39" t="s">
        <v>82</v>
      </c>
      <c r="F1799" s="128" t="s">
        <v>213</v>
      </c>
      <c r="G1799" s="162" t="s">
        <v>35</v>
      </c>
      <c r="H1799" s="39" t="str">
        <f t="shared" si="308"/>
        <v>6105AK124-6251-EDST-0012</v>
      </c>
      <c r="I1799" s="39" t="str">
        <f t="shared" si="306"/>
        <v>Q24050972-03-6251-E-DST-0012</v>
      </c>
      <c r="J1799" s="39"/>
      <c r="K1799" s="33" t="str">
        <f>VLOOKUP(C1799,'PPE WBS Codes'!$E$3:$F$79,2,0)</f>
        <v>Load Bank</v>
      </c>
      <c r="L1799" s="39" t="s">
        <v>1581</v>
      </c>
      <c r="M1799" s="39" t="s">
        <v>1373</v>
      </c>
      <c r="N1799" s="33" t="str">
        <f t="shared" si="307"/>
        <v>Load Bank - 11kV Protection Relays for Emerg. Generation Load Bank - Equipment Register and Technical Specifications</v>
      </c>
      <c r="O1799" s="134"/>
      <c r="P1799" s="134"/>
      <c r="Q1799" s="33" t="str">
        <f>IFERROR(VLOOKUP(PPE_PH1_CDDL[[#This Row],[RDMC Document Number]],[3]Docs!$B:$F,4,0),"No Placeholder Yet")</f>
        <v>RES - Reserved Placeholder</v>
      </c>
      <c r="R1799" s="33" t="str">
        <f>IFERROR(VLOOKUP(PPE_PH1_CDDL[[#This Row],[RDMC Document Number]],[3]Docs!$B:$F,5,0),"No Placeholder Yet")</f>
        <v>Pending</v>
      </c>
      <c r="S1799" s="137">
        <f t="shared" si="310"/>
        <v>0</v>
      </c>
      <c r="T1799" s="39" t="s">
        <v>1119</v>
      </c>
      <c r="U1799" s="39"/>
      <c r="V1799" s="178"/>
      <c r="W1799" s="39" t="s">
        <v>1579</v>
      </c>
      <c r="X1799" s="39" t="s">
        <v>1692</v>
      </c>
      <c r="Y1799" s="39"/>
      <c r="Z1799" s="39"/>
      <c r="AA1799" s="39"/>
      <c r="AB1799" s="152" t="s">
        <v>3165</v>
      </c>
    </row>
    <row r="1800" spans="1:28" ht="21.75" customHeight="1" x14ac:dyDescent="0.25">
      <c r="A1800" s="37" t="s">
        <v>30</v>
      </c>
      <c r="B1800" s="37" t="s">
        <v>31</v>
      </c>
      <c r="C1800" s="39">
        <v>6251</v>
      </c>
      <c r="D1800" s="39" t="s">
        <v>52</v>
      </c>
      <c r="E1800" s="39" t="s">
        <v>82</v>
      </c>
      <c r="F1800" s="128" t="s">
        <v>215</v>
      </c>
      <c r="G1800" s="162" t="s">
        <v>35</v>
      </c>
      <c r="H1800" s="39" t="str">
        <f t="shared" si="308"/>
        <v>6105AK124-6251-EDST-0013</v>
      </c>
      <c r="I1800" s="39" t="str">
        <f t="shared" si="306"/>
        <v>Q24050972-03-6251-E-DST-0013</v>
      </c>
      <c r="J1800" s="39"/>
      <c r="K1800" s="33" t="str">
        <f>VLOOKUP(C1800,'PPE WBS Codes'!$E$3:$F$79,2,0)</f>
        <v>Load Bank</v>
      </c>
      <c r="L1800" s="39" t="s">
        <v>1624</v>
      </c>
      <c r="M1800" s="39" t="s">
        <v>1373</v>
      </c>
      <c r="N1800" s="33" t="str">
        <f t="shared" si="307"/>
        <v>Load Bank - MV Cabling and Termination for Wartsila Load Bank - Equipment Register and Technical Specifications</v>
      </c>
      <c r="O1800" s="134"/>
      <c r="P1800" s="134"/>
      <c r="Q1800" s="33" t="str">
        <f>IFERROR(VLOOKUP(PPE_PH1_CDDL[[#This Row],[RDMC Document Number]],[3]Docs!$B:$F,4,0),"No Placeholder Yet")</f>
        <v>RES - Reserved Placeholder</v>
      </c>
      <c r="R1800" s="33" t="str">
        <f>IFERROR(VLOOKUP(PPE_PH1_CDDL[[#This Row],[RDMC Document Number]],[3]Docs!$B:$F,5,0),"No Placeholder Yet")</f>
        <v>Pending</v>
      </c>
      <c r="S1800" s="137">
        <f t="shared" si="310"/>
        <v>0</v>
      </c>
      <c r="T1800" s="39" t="s">
        <v>1119</v>
      </c>
      <c r="U1800" s="39"/>
      <c r="V1800" s="178"/>
      <c r="W1800" s="39" t="s">
        <v>1625</v>
      </c>
      <c r="X1800" s="39" t="s">
        <v>1580</v>
      </c>
      <c r="Y1800" s="39"/>
      <c r="Z1800" s="39"/>
      <c r="AA1800" s="39"/>
      <c r="AB1800" s="152" t="s">
        <v>3165</v>
      </c>
    </row>
    <row r="1801" spans="1:28" ht="21.75" customHeight="1" x14ac:dyDescent="0.25">
      <c r="A1801" s="37" t="s">
        <v>30</v>
      </c>
      <c r="B1801" s="37" t="s">
        <v>31</v>
      </c>
      <c r="C1801" s="39">
        <v>6251</v>
      </c>
      <c r="D1801" s="39" t="s">
        <v>52</v>
      </c>
      <c r="E1801" s="39" t="s">
        <v>82</v>
      </c>
      <c r="F1801" s="128" t="s">
        <v>217</v>
      </c>
      <c r="G1801" s="162" t="s">
        <v>35</v>
      </c>
      <c r="H1801" s="39" t="str">
        <f t="shared" si="308"/>
        <v>6105AK124-6251-EDST-0014</v>
      </c>
      <c r="I1801" s="39" t="str">
        <f t="shared" si="306"/>
        <v>Q24050972-03-6251-E-DST-0014</v>
      </c>
      <c r="J1801" s="39"/>
      <c r="K1801" s="33" t="str">
        <f>VLOOKUP(C1801,'PPE WBS Codes'!$E$3:$F$79,2,0)</f>
        <v>Load Bank</v>
      </c>
      <c r="L1801" s="39" t="s">
        <v>1626</v>
      </c>
      <c r="M1801" s="39" t="s">
        <v>1373</v>
      </c>
      <c r="N1801" s="33" t="str">
        <f t="shared" si="307"/>
        <v>Load Bank - LV, Control and Signal Cables for Wartsila Load Bank - Equipment Register and Technical Specifications</v>
      </c>
      <c r="O1801" s="134"/>
      <c r="P1801" s="134"/>
      <c r="Q1801" s="33" t="str">
        <f>IFERROR(VLOOKUP(PPE_PH1_CDDL[[#This Row],[RDMC Document Number]],[3]Docs!$B:$F,4,0),"No Placeholder Yet")</f>
        <v>RES - Reserved Placeholder</v>
      </c>
      <c r="R1801" s="33" t="str">
        <f>IFERROR(VLOOKUP(PPE_PH1_CDDL[[#This Row],[RDMC Document Number]],[3]Docs!$B:$F,5,0),"No Placeholder Yet")</f>
        <v>Pending</v>
      </c>
      <c r="S1801" s="137">
        <f t="shared" si="310"/>
        <v>0</v>
      </c>
      <c r="T1801" s="39" t="s">
        <v>1119</v>
      </c>
      <c r="U1801" s="39"/>
      <c r="V1801" s="178"/>
      <c r="W1801" s="39" t="s">
        <v>1627</v>
      </c>
      <c r="X1801" s="39" t="s">
        <v>1580</v>
      </c>
      <c r="Y1801" s="39" t="s">
        <v>1580</v>
      </c>
      <c r="Z1801" s="39" t="s">
        <v>1580</v>
      </c>
      <c r="AA1801" s="39"/>
      <c r="AB1801" s="152" t="s">
        <v>3165</v>
      </c>
    </row>
    <row r="1802" spans="1:28" ht="21.75" customHeight="1" x14ac:dyDescent="0.25">
      <c r="A1802" s="37" t="s">
        <v>30</v>
      </c>
      <c r="B1802" s="37" t="s">
        <v>31</v>
      </c>
      <c r="C1802" s="39">
        <v>6251</v>
      </c>
      <c r="D1802" s="39" t="s">
        <v>52</v>
      </c>
      <c r="E1802" s="39" t="s">
        <v>82</v>
      </c>
      <c r="F1802" s="128" t="s">
        <v>219</v>
      </c>
      <c r="G1802" s="162" t="s">
        <v>35</v>
      </c>
      <c r="H1802" s="39" t="str">
        <f t="shared" si="308"/>
        <v>6105AK124-6251-EDST-0015</v>
      </c>
      <c r="I1802" s="39" t="str">
        <f t="shared" si="306"/>
        <v>Q24050972-03-6251-E-DST-0015</v>
      </c>
      <c r="J1802" s="39"/>
      <c r="K1802" s="33" t="str">
        <f>VLOOKUP(C1802,'PPE WBS Codes'!$E$3:$F$79,2,0)</f>
        <v>Load Bank</v>
      </c>
      <c r="L1802" s="39" t="s">
        <v>1598</v>
      </c>
      <c r="M1802" s="39" t="s">
        <v>1373</v>
      </c>
      <c r="N1802" s="33" t="str">
        <f t="shared" si="307"/>
        <v>Load Bank - Cable Racks and Trays for Wartsila Load Bank - Equipment Register and Technical Specifications</v>
      </c>
      <c r="O1802" s="134"/>
      <c r="P1802" s="134"/>
      <c r="Q1802" s="33" t="str">
        <f>IFERROR(VLOOKUP(PPE_PH1_CDDL[[#This Row],[RDMC Document Number]],[3]Docs!$B:$F,4,0),"No Placeholder Yet")</f>
        <v>RES - Reserved Placeholder</v>
      </c>
      <c r="R1802" s="33" t="str">
        <f>IFERROR(VLOOKUP(PPE_PH1_CDDL[[#This Row],[RDMC Document Number]],[3]Docs!$B:$F,5,0),"No Placeholder Yet")</f>
        <v>Pending</v>
      </c>
      <c r="S1802" s="137">
        <f t="shared" si="310"/>
        <v>0</v>
      </c>
      <c r="T1802" s="39" t="s">
        <v>1119</v>
      </c>
      <c r="U1802" s="39"/>
      <c r="V1802" s="178"/>
      <c r="W1802" s="39" t="s">
        <v>1599</v>
      </c>
      <c r="X1802" s="39" t="s">
        <v>1580</v>
      </c>
      <c r="Y1802" s="39"/>
      <c r="Z1802" s="39"/>
      <c r="AA1802" s="39"/>
      <c r="AB1802" s="152" t="s">
        <v>3165</v>
      </c>
    </row>
    <row r="1803" spans="1:28" ht="21.75" customHeight="1" x14ac:dyDescent="0.25">
      <c r="A1803" s="37" t="s">
        <v>30</v>
      </c>
      <c r="B1803" s="37" t="s">
        <v>31</v>
      </c>
      <c r="C1803" s="39">
        <v>6251</v>
      </c>
      <c r="D1803" s="39" t="s">
        <v>52</v>
      </c>
      <c r="E1803" s="39" t="s">
        <v>82</v>
      </c>
      <c r="F1803" s="128" t="s">
        <v>88</v>
      </c>
      <c r="G1803" s="162" t="s">
        <v>35</v>
      </c>
      <c r="H1803" s="39" t="str">
        <f t="shared" si="308"/>
        <v>6105AK124-6251-EDST-0016</v>
      </c>
      <c r="I1803" s="39" t="str">
        <f t="shared" si="306"/>
        <v>Q24050972-03-6251-E-DST-0016</v>
      </c>
      <c r="J1803" s="39"/>
      <c r="K1803" s="33" t="str">
        <f>VLOOKUP(C1803,'PPE WBS Codes'!$E$3:$F$79,2,0)</f>
        <v>Load Bank</v>
      </c>
      <c r="L1803" s="39" t="s">
        <v>1628</v>
      </c>
      <c r="M1803" s="39" t="s">
        <v>1373</v>
      </c>
      <c r="N1803" s="33" t="str">
        <f t="shared" si="307"/>
        <v>Load Bank - Cable Trench and Tunnels for Wartsila Load Bank - Equipment Register and Technical Specifications</v>
      </c>
      <c r="O1803" s="134"/>
      <c r="P1803" s="134"/>
      <c r="Q1803" s="33" t="str">
        <f>IFERROR(VLOOKUP(PPE_PH1_CDDL[[#This Row],[RDMC Document Number]],[3]Docs!$B:$F,4,0),"No Placeholder Yet")</f>
        <v>RES - Reserved Placeholder</v>
      </c>
      <c r="R1803" s="33" t="str">
        <f>IFERROR(VLOOKUP(PPE_PH1_CDDL[[#This Row],[RDMC Document Number]],[3]Docs!$B:$F,5,0),"No Placeholder Yet")</f>
        <v>Pending</v>
      </c>
      <c r="S1803" s="137">
        <f t="shared" si="310"/>
        <v>0</v>
      </c>
      <c r="T1803" s="39" t="s">
        <v>1119</v>
      </c>
      <c r="U1803" s="39"/>
      <c r="V1803" s="178"/>
      <c r="W1803" s="39" t="s">
        <v>1629</v>
      </c>
      <c r="X1803" s="39" t="s">
        <v>1580</v>
      </c>
      <c r="Y1803" s="39"/>
      <c r="Z1803" s="39"/>
      <c r="AA1803" s="39"/>
      <c r="AB1803" s="152" t="s">
        <v>3165</v>
      </c>
    </row>
    <row r="1804" spans="1:28" ht="21.75" customHeight="1" x14ac:dyDescent="0.25">
      <c r="A1804" s="37" t="s">
        <v>30</v>
      </c>
      <c r="B1804" s="37" t="s">
        <v>31</v>
      </c>
      <c r="C1804" s="39">
        <v>6251</v>
      </c>
      <c r="D1804" s="39" t="s">
        <v>52</v>
      </c>
      <c r="E1804" s="39" t="s">
        <v>82</v>
      </c>
      <c r="F1804" s="128" t="s">
        <v>143</v>
      </c>
      <c r="G1804" s="162" t="s">
        <v>35</v>
      </c>
      <c r="H1804" s="39" t="str">
        <f t="shared" si="308"/>
        <v>6105AK124-6251-EDST-0017</v>
      </c>
      <c r="I1804" s="39" t="str">
        <f t="shared" si="306"/>
        <v>Q24050972-03-6251-E-DST-0017</v>
      </c>
      <c r="J1804" s="39"/>
      <c r="K1804" s="33" t="str">
        <f>VLOOKUP(C1804,'PPE WBS Codes'!$E$3:$F$79,2,0)</f>
        <v>Load Bank</v>
      </c>
      <c r="L1804" s="39" t="s">
        <v>1630</v>
      </c>
      <c r="M1804" s="39" t="s">
        <v>1373</v>
      </c>
      <c r="N1804" s="33" t="str">
        <f t="shared" si="307"/>
        <v>Load Bank - Lightning Protection System forWartsila Load Bank - Equipment Register and Technical Specifications</v>
      </c>
      <c r="O1804" s="134"/>
      <c r="P1804" s="134"/>
      <c r="Q1804" s="33" t="str">
        <f>IFERROR(VLOOKUP(PPE_PH1_CDDL[[#This Row],[RDMC Document Number]],[3]Docs!$B:$F,4,0),"No Placeholder Yet")</f>
        <v>RES - Reserved Placeholder</v>
      </c>
      <c r="R1804" s="33" t="str">
        <f>IFERROR(VLOOKUP(PPE_PH1_CDDL[[#This Row],[RDMC Document Number]],[3]Docs!$B:$F,5,0),"No Placeholder Yet")</f>
        <v>Pending</v>
      </c>
      <c r="S1804" s="137">
        <f t="shared" si="310"/>
        <v>0</v>
      </c>
      <c r="T1804" s="39" t="s">
        <v>1119</v>
      </c>
      <c r="U1804" s="39"/>
      <c r="V1804" s="178"/>
      <c r="W1804" s="39" t="s">
        <v>1690</v>
      </c>
      <c r="X1804" s="39" t="s">
        <v>1580</v>
      </c>
      <c r="Y1804" s="39"/>
      <c r="Z1804" s="39"/>
      <c r="AA1804" s="39"/>
      <c r="AB1804" s="152" t="s">
        <v>3165</v>
      </c>
    </row>
    <row r="1805" spans="1:28" ht="21.75" customHeight="1" x14ac:dyDescent="0.25">
      <c r="A1805" s="37" t="s">
        <v>30</v>
      </c>
      <c r="B1805" s="37" t="s">
        <v>31</v>
      </c>
      <c r="C1805" s="39">
        <v>6251</v>
      </c>
      <c r="D1805" s="39" t="s">
        <v>52</v>
      </c>
      <c r="E1805" s="39" t="s">
        <v>82</v>
      </c>
      <c r="F1805" s="128" t="s">
        <v>223</v>
      </c>
      <c r="G1805" s="162" t="s">
        <v>35</v>
      </c>
      <c r="H1805" s="39" t="str">
        <f t="shared" si="308"/>
        <v>6105AK124-6251-EDST-0018</v>
      </c>
      <c r="I1805" s="39" t="str">
        <f t="shared" si="306"/>
        <v>Q24050972-03-6251-E-DST-0018</v>
      </c>
      <c r="J1805" s="39"/>
      <c r="K1805" s="33" t="str">
        <f>VLOOKUP(C1805,'PPE WBS Codes'!$E$3:$F$79,2,0)</f>
        <v>Load Bank</v>
      </c>
      <c r="L1805" s="39" t="s">
        <v>1632</v>
      </c>
      <c r="M1805" s="39" t="s">
        <v>1373</v>
      </c>
      <c r="N1805" s="33" t="str">
        <f t="shared" si="307"/>
        <v>Load Bank - Earthing System for Wartsila Load Bank - Equipment Register and Technical Specifications</v>
      </c>
      <c r="O1805" s="134"/>
      <c r="P1805" s="134"/>
      <c r="Q1805" s="33" t="str">
        <f>IFERROR(VLOOKUP(PPE_PH1_CDDL[[#This Row],[RDMC Document Number]],[3]Docs!$B:$F,4,0),"No Placeholder Yet")</f>
        <v>RES - Reserved Placeholder</v>
      </c>
      <c r="R1805" s="33" t="str">
        <f>IFERROR(VLOOKUP(PPE_PH1_CDDL[[#This Row],[RDMC Document Number]],[3]Docs!$B:$F,5,0),"No Placeholder Yet")</f>
        <v>Pending</v>
      </c>
      <c r="S1805" s="137">
        <f t="shared" si="310"/>
        <v>0</v>
      </c>
      <c r="T1805" s="39" t="s">
        <v>1119</v>
      </c>
      <c r="U1805" s="39"/>
      <c r="V1805" s="178"/>
      <c r="W1805" s="39" t="s">
        <v>1649</v>
      </c>
      <c r="X1805" s="39" t="s">
        <v>1580</v>
      </c>
      <c r="Y1805" s="39"/>
      <c r="Z1805" s="39"/>
      <c r="AA1805" s="39"/>
      <c r="AB1805" s="152" t="s">
        <v>3165</v>
      </c>
    </row>
    <row r="1806" spans="1:28" ht="21.75" customHeight="1" x14ac:dyDescent="0.25">
      <c r="A1806" s="37" t="s">
        <v>30</v>
      </c>
      <c r="B1806" s="37" t="s">
        <v>31</v>
      </c>
      <c r="C1806" s="39">
        <v>6251</v>
      </c>
      <c r="D1806" s="39" t="s">
        <v>52</v>
      </c>
      <c r="E1806" s="39" t="s">
        <v>82</v>
      </c>
      <c r="F1806" s="128" t="s">
        <v>150</v>
      </c>
      <c r="G1806" s="162" t="s">
        <v>35</v>
      </c>
      <c r="H1806" s="39" t="str">
        <f t="shared" si="308"/>
        <v>6105AK124-6251-EDST-0019</v>
      </c>
      <c r="I1806" s="39" t="str">
        <f t="shared" si="306"/>
        <v>Q24050972-03-6251-E-DST-0019</v>
      </c>
      <c r="J1806" s="39"/>
      <c r="K1806" s="33" t="str">
        <f>VLOOKUP(C1806,'PPE WBS Codes'!$E$3:$F$79,2,0)</f>
        <v>Load Bank</v>
      </c>
      <c r="L1806" s="39" t="s">
        <v>1635</v>
      </c>
      <c r="M1806" s="39" t="s">
        <v>1373</v>
      </c>
      <c r="N1806" s="33" t="str">
        <f t="shared" si="307"/>
        <v>Load Bank - Fire Protection System Emergency Gen Load Bank - Equipment Register and Technical Specifications</v>
      </c>
      <c r="O1806" s="134"/>
      <c r="P1806" s="134"/>
      <c r="Q1806" s="33" t="str">
        <f>IFERROR(VLOOKUP(PPE_PH1_CDDL[[#This Row],[RDMC Document Number]],[3]Docs!$B:$F,4,0),"No Placeholder Yet")</f>
        <v>RES - Reserved Placeholder</v>
      </c>
      <c r="R1806" s="33" t="str">
        <f>IFERROR(VLOOKUP(PPE_PH1_CDDL[[#This Row],[RDMC Document Number]],[3]Docs!$B:$F,5,0),"No Placeholder Yet")</f>
        <v>Pending</v>
      </c>
      <c r="S1806" s="137">
        <f t="shared" si="310"/>
        <v>0</v>
      </c>
      <c r="T1806" s="39" t="s">
        <v>1119</v>
      </c>
      <c r="U1806" s="39"/>
      <c r="V1806" s="178"/>
      <c r="W1806" s="39" t="s">
        <v>1636</v>
      </c>
      <c r="X1806" s="39" t="s">
        <v>1602</v>
      </c>
      <c r="Y1806" s="39"/>
      <c r="Z1806" s="39"/>
      <c r="AA1806" s="39"/>
      <c r="AB1806" s="152" t="s">
        <v>3165</v>
      </c>
    </row>
    <row r="1807" spans="1:28" ht="21.75" customHeight="1" x14ac:dyDescent="0.25">
      <c r="A1807" s="37" t="s">
        <v>30</v>
      </c>
      <c r="B1807" s="37" t="s">
        <v>31</v>
      </c>
      <c r="C1807" s="39">
        <v>6251</v>
      </c>
      <c r="D1807" s="39" t="s">
        <v>52</v>
      </c>
      <c r="E1807" s="39" t="s">
        <v>82</v>
      </c>
      <c r="F1807" s="128" t="s">
        <v>226</v>
      </c>
      <c r="G1807" s="162" t="s">
        <v>35</v>
      </c>
      <c r="H1807" s="39" t="str">
        <f t="shared" si="308"/>
        <v>6105AK124-6251-EDST-0020</v>
      </c>
      <c r="I1807" s="39" t="str">
        <f t="shared" si="306"/>
        <v>Q24050972-03-6251-E-DST-0020</v>
      </c>
      <c r="J1807" s="39"/>
      <c r="K1807" s="33" t="str">
        <f>VLOOKUP(C1807,'PPE WBS Codes'!$E$3:$F$79,2,0)</f>
        <v>Load Bank</v>
      </c>
      <c r="L1807" s="39" t="s">
        <v>1604</v>
      </c>
      <c r="M1807" s="39" t="s">
        <v>1373</v>
      </c>
      <c r="N1807" s="33" t="str">
        <f t="shared" si="307"/>
        <v>Load Bank - Small Power and Lighting forEmergency Gen Load Bank - Equipment Register and Technical Specifications</v>
      </c>
      <c r="O1807" s="134"/>
      <c r="P1807" s="134"/>
      <c r="Q1807" s="33" t="str">
        <f>IFERROR(VLOOKUP(PPE_PH1_CDDL[[#This Row],[RDMC Document Number]],[3]Docs!$B:$F,4,0),"No Placeholder Yet")</f>
        <v>RES - Reserved Placeholder</v>
      </c>
      <c r="R1807" s="33" t="str">
        <f>IFERROR(VLOOKUP(PPE_PH1_CDDL[[#This Row],[RDMC Document Number]],[3]Docs!$B:$F,5,0),"No Placeholder Yet")</f>
        <v>Pending</v>
      </c>
      <c r="S1807" s="137">
        <f t="shared" si="310"/>
        <v>0</v>
      </c>
      <c r="T1807" s="39" t="s">
        <v>1119</v>
      </c>
      <c r="U1807" s="39"/>
      <c r="V1807" s="178"/>
      <c r="W1807" s="39" t="s">
        <v>1597</v>
      </c>
      <c r="X1807" s="39" t="s">
        <v>1602</v>
      </c>
      <c r="Y1807" s="39"/>
      <c r="Z1807" s="39"/>
      <c r="AA1807" s="39"/>
      <c r="AB1807" s="152" t="s">
        <v>3165</v>
      </c>
    </row>
    <row r="1808" spans="1:28" ht="21.75" customHeight="1" x14ac:dyDescent="0.25">
      <c r="A1808" s="37" t="s">
        <v>30</v>
      </c>
      <c r="B1808" s="37" t="s">
        <v>31</v>
      </c>
      <c r="C1808" s="39">
        <v>6251</v>
      </c>
      <c r="D1808" s="39" t="s">
        <v>52</v>
      </c>
      <c r="E1808" s="39" t="s">
        <v>82</v>
      </c>
      <c r="F1808" s="128" t="s">
        <v>228</v>
      </c>
      <c r="G1808" s="162" t="s">
        <v>35</v>
      </c>
      <c r="H1808" s="39" t="str">
        <f t="shared" si="308"/>
        <v>6105AK124-6251-EDST-0021</v>
      </c>
      <c r="I1808" s="39" t="str">
        <f t="shared" si="306"/>
        <v>Q24050972-03-6251-E-DST-0021</v>
      </c>
      <c r="J1808" s="39"/>
      <c r="K1808" s="33" t="str">
        <f>VLOOKUP(C1808,'PPE WBS Codes'!$E$3:$F$79,2,0)</f>
        <v>Load Bank</v>
      </c>
      <c r="L1808" s="39" t="s">
        <v>1640</v>
      </c>
      <c r="M1808" s="39" t="s">
        <v>1534</v>
      </c>
      <c r="N1808" s="33" t="str">
        <f t="shared" si="307"/>
        <v>Load Bank - Metering Instruments for Emergency Gen Load Bank - CT and PT Datasheets</v>
      </c>
      <c r="O1808" s="134"/>
      <c r="P1808" s="134"/>
      <c r="Q1808" s="33" t="str">
        <f>IFERROR(VLOOKUP(PPE_PH1_CDDL[[#This Row],[RDMC Document Number]],[3]Docs!$B:$F,4,0),"No Placeholder Yet")</f>
        <v>RES - Reserved Placeholder</v>
      </c>
      <c r="R1808" s="33" t="str">
        <f>IFERROR(VLOOKUP(PPE_PH1_CDDL[[#This Row],[RDMC Document Number]],[3]Docs!$B:$F,5,0),"No Placeholder Yet")</f>
        <v>Pending</v>
      </c>
      <c r="S1808" s="137">
        <f t="shared" si="310"/>
        <v>0</v>
      </c>
      <c r="T1808" s="39" t="s">
        <v>1119</v>
      </c>
      <c r="U1808" s="39"/>
      <c r="V1808" s="178"/>
      <c r="W1808" s="39" t="s">
        <v>1641</v>
      </c>
      <c r="X1808" s="39" t="s">
        <v>1602</v>
      </c>
      <c r="Y1808" s="39"/>
      <c r="Z1808" s="39"/>
      <c r="AA1808" s="39"/>
      <c r="AB1808" s="152" t="s">
        <v>3165</v>
      </c>
    </row>
    <row r="1809" spans="1:28" ht="21.75" customHeight="1" x14ac:dyDescent="0.25">
      <c r="A1809" s="37" t="s">
        <v>30</v>
      </c>
      <c r="B1809" s="37" t="s">
        <v>31</v>
      </c>
      <c r="C1809" s="39">
        <v>6251</v>
      </c>
      <c r="D1809" s="39" t="s">
        <v>52</v>
      </c>
      <c r="E1809" s="39" t="s">
        <v>82</v>
      </c>
      <c r="F1809" s="174" t="s">
        <v>231</v>
      </c>
      <c r="G1809" s="162" t="s">
        <v>35</v>
      </c>
      <c r="H1809" s="39" t="str">
        <f t="shared" si="308"/>
        <v>6105AK124-6251-EDST-0022</v>
      </c>
      <c r="I1809" s="39" t="str">
        <f t="shared" si="306"/>
        <v>Q24050972-03-6251-E-DST-0022</v>
      </c>
      <c r="J1809" s="162"/>
      <c r="K1809" s="33" t="str">
        <f>VLOOKUP(C1809,'PPE WBS Codes'!$E$3:$F$79,2,0)</f>
        <v>Load Bank</v>
      </c>
      <c r="L1809" s="162" t="s">
        <v>1640</v>
      </c>
      <c r="M1809" s="162" t="s">
        <v>1373</v>
      </c>
      <c r="N1809" s="33" t="str">
        <f t="shared" si="307"/>
        <v>Load Bank - Metering Instruments for Emergency Gen Load Bank - Equipment Register and Technical Specifications</v>
      </c>
      <c r="O1809" s="175"/>
      <c r="P1809" s="175"/>
      <c r="Q1809" s="33" t="str">
        <f>IFERROR(VLOOKUP(PPE_PH1_CDDL[[#This Row],[RDMC Document Number]],[3]Docs!$B:$F,4,0),"No Placeholder Yet")</f>
        <v>RES - Reserved Placeholder</v>
      </c>
      <c r="R1809" s="33" t="str">
        <f>IFERROR(VLOOKUP(PPE_PH1_CDDL[[#This Row],[RDMC Document Number]],[3]Docs!$B:$F,5,0),"No Placeholder Yet")</f>
        <v>Pending</v>
      </c>
      <c r="S1809" s="137">
        <f t="shared" si="310"/>
        <v>0</v>
      </c>
      <c r="T1809" s="39" t="s">
        <v>1119</v>
      </c>
      <c r="U1809" s="162"/>
      <c r="V1809" s="178"/>
      <c r="W1809" s="162" t="s">
        <v>1641</v>
      </c>
      <c r="X1809" s="39" t="s">
        <v>1602</v>
      </c>
      <c r="Y1809" s="162"/>
      <c r="Z1809" s="162"/>
      <c r="AA1809" s="39"/>
      <c r="AB1809" s="152" t="s">
        <v>3165</v>
      </c>
    </row>
    <row r="1810" spans="1:28" ht="21.75" customHeight="1" x14ac:dyDescent="0.25">
      <c r="A1810" s="37" t="s">
        <v>30</v>
      </c>
      <c r="B1810" s="37" t="s">
        <v>31</v>
      </c>
      <c r="C1810" s="39">
        <v>6251</v>
      </c>
      <c r="D1810" s="39" t="s">
        <v>52</v>
      </c>
      <c r="E1810" s="39" t="s">
        <v>82</v>
      </c>
      <c r="F1810" s="128" t="s">
        <v>234</v>
      </c>
      <c r="G1810" s="162" t="s">
        <v>35</v>
      </c>
      <c r="H1810" s="39" t="str">
        <f t="shared" si="308"/>
        <v>6105AK124-6251-EDST-0023</v>
      </c>
      <c r="I1810" s="39" t="str">
        <f t="shared" si="306"/>
        <v>Q24050972-03-6251-E-DST-0023</v>
      </c>
      <c r="J1810" s="39"/>
      <c r="K1810" s="33" t="str">
        <f>VLOOKUP(C1810,'PPE WBS Codes'!$E$3:$F$79,2,0)</f>
        <v>Load Bank</v>
      </c>
      <c r="L1810" s="39" t="s">
        <v>1583</v>
      </c>
      <c r="M1810" s="39" t="s">
        <v>1534</v>
      </c>
      <c r="N1810" s="33" t="str">
        <f t="shared" si="307"/>
        <v>Load Bank - 11kV Protection Relays for Emergency Gen Load Bank - CT and PT Datasheets</v>
      </c>
      <c r="O1810" s="134"/>
      <c r="P1810" s="134"/>
      <c r="Q1810" s="33" t="str">
        <f>IFERROR(VLOOKUP(PPE_PH1_CDDL[[#This Row],[RDMC Document Number]],[3]Docs!$B:$F,4,0),"No Placeholder Yet")</f>
        <v>RES - Reserved Placeholder</v>
      </c>
      <c r="R1810" s="33" t="str">
        <f>IFERROR(VLOOKUP(PPE_PH1_CDDL[[#This Row],[RDMC Document Number]],[3]Docs!$B:$F,5,0),"No Placeholder Yet")</f>
        <v>Pending</v>
      </c>
      <c r="S1810" s="137">
        <f t="shared" si="310"/>
        <v>0</v>
      </c>
      <c r="T1810" s="39" t="s">
        <v>1119</v>
      </c>
      <c r="U1810" s="39"/>
      <c r="V1810" s="178"/>
      <c r="W1810" s="39" t="s">
        <v>1579</v>
      </c>
      <c r="X1810" s="39" t="s">
        <v>1602</v>
      </c>
      <c r="Y1810" s="39"/>
      <c r="Z1810" s="39"/>
      <c r="AA1810" s="39"/>
      <c r="AB1810" s="152" t="s">
        <v>3165</v>
      </c>
    </row>
    <row r="1811" spans="1:28" ht="21.75" customHeight="1" x14ac:dyDescent="0.25">
      <c r="A1811" s="37" t="s">
        <v>30</v>
      </c>
      <c r="B1811" s="37" t="s">
        <v>31</v>
      </c>
      <c r="C1811" s="39">
        <v>6251</v>
      </c>
      <c r="D1811" s="39" t="s">
        <v>52</v>
      </c>
      <c r="E1811" s="39" t="s">
        <v>82</v>
      </c>
      <c r="F1811" s="128" t="s">
        <v>236</v>
      </c>
      <c r="G1811" s="162" t="s">
        <v>35</v>
      </c>
      <c r="H1811" s="39" t="str">
        <f t="shared" si="308"/>
        <v>6105AK124-6251-EDST-0024</v>
      </c>
      <c r="I1811" s="39" t="str">
        <f t="shared" si="306"/>
        <v>Q24050972-03-6251-E-DST-0024</v>
      </c>
      <c r="J1811" s="39"/>
      <c r="K1811" s="33" t="str">
        <f>VLOOKUP(C1811,'PPE WBS Codes'!$E$3:$F$79,2,0)</f>
        <v>Load Bank</v>
      </c>
      <c r="L1811" s="39" t="s">
        <v>1583</v>
      </c>
      <c r="M1811" s="39" t="s">
        <v>1373</v>
      </c>
      <c r="N1811" s="33" t="str">
        <f t="shared" si="307"/>
        <v>Load Bank - 11kV Protection Relays for Emergency Gen Load Bank - Equipment Register and Technical Specifications</v>
      </c>
      <c r="O1811" s="134"/>
      <c r="P1811" s="134"/>
      <c r="Q1811" s="33" t="str">
        <f>IFERROR(VLOOKUP(PPE_PH1_CDDL[[#This Row],[RDMC Document Number]],[3]Docs!$B:$F,4,0),"No Placeholder Yet")</f>
        <v>RES - Reserved Placeholder</v>
      </c>
      <c r="R1811" s="33" t="str">
        <f>IFERROR(VLOOKUP(PPE_PH1_CDDL[[#This Row],[RDMC Document Number]],[3]Docs!$B:$F,5,0),"No Placeholder Yet")</f>
        <v>Pending</v>
      </c>
      <c r="S1811" s="137">
        <f t="shared" si="310"/>
        <v>0</v>
      </c>
      <c r="T1811" s="39" t="s">
        <v>1119</v>
      </c>
      <c r="U1811" s="39"/>
      <c r="V1811" s="178"/>
      <c r="W1811" s="39" t="s">
        <v>1579</v>
      </c>
      <c r="X1811" s="39" t="s">
        <v>1602</v>
      </c>
      <c r="Y1811" s="39"/>
      <c r="Z1811" s="39"/>
      <c r="AA1811" s="39"/>
      <c r="AB1811" s="152" t="s">
        <v>3165</v>
      </c>
    </row>
    <row r="1812" spans="1:28" ht="21.75" customHeight="1" x14ac:dyDescent="0.25">
      <c r="A1812" s="37" t="s">
        <v>30</v>
      </c>
      <c r="B1812" s="37" t="s">
        <v>31</v>
      </c>
      <c r="C1812" s="39">
        <v>6251</v>
      </c>
      <c r="D1812" s="39" t="s">
        <v>52</v>
      </c>
      <c r="E1812" s="39" t="s">
        <v>82</v>
      </c>
      <c r="F1812" s="128" t="s">
        <v>238</v>
      </c>
      <c r="G1812" s="162" t="s">
        <v>35</v>
      </c>
      <c r="H1812" s="39" t="str">
        <f t="shared" si="308"/>
        <v>6105AK124-6251-EDST-0025</v>
      </c>
      <c r="I1812" s="39" t="str">
        <f t="shared" si="306"/>
        <v>Q24050972-03-6251-E-DST-0025</v>
      </c>
      <c r="J1812" s="39"/>
      <c r="K1812" s="33" t="str">
        <f>VLOOKUP(C1812,'PPE WBS Codes'!$E$3:$F$79,2,0)</f>
        <v>Load Bank</v>
      </c>
      <c r="L1812" s="39" t="s">
        <v>1642</v>
      </c>
      <c r="M1812" s="39" t="s">
        <v>1373</v>
      </c>
      <c r="N1812" s="33" t="str">
        <f t="shared" si="307"/>
        <v>Load Bank - MV Cabling and Termination for Emergency Gen Load Bank - Equipment Register and Technical Specifications</v>
      </c>
      <c r="O1812" s="134"/>
      <c r="P1812" s="134"/>
      <c r="Q1812" s="33" t="str">
        <f>IFERROR(VLOOKUP(PPE_PH1_CDDL[[#This Row],[RDMC Document Number]],[3]Docs!$B:$F,4,0),"No Placeholder Yet")</f>
        <v>RES - Reserved Placeholder</v>
      </c>
      <c r="R1812" s="33" t="str">
        <f>IFERROR(VLOOKUP(PPE_PH1_CDDL[[#This Row],[RDMC Document Number]],[3]Docs!$B:$F,5,0),"No Placeholder Yet")</f>
        <v>Pending</v>
      </c>
      <c r="S1812" s="137">
        <f t="shared" si="310"/>
        <v>0</v>
      </c>
      <c r="T1812" s="39" t="s">
        <v>1119</v>
      </c>
      <c r="U1812" s="39"/>
      <c r="V1812" s="178"/>
      <c r="W1812" s="39" t="s">
        <v>1625</v>
      </c>
      <c r="X1812" s="39" t="s">
        <v>1602</v>
      </c>
      <c r="Y1812" s="39"/>
      <c r="Z1812" s="39"/>
      <c r="AA1812" s="39"/>
      <c r="AB1812" s="152" t="s">
        <v>3165</v>
      </c>
    </row>
    <row r="1813" spans="1:28" ht="21.75" customHeight="1" x14ac:dyDescent="0.25">
      <c r="A1813" s="37" t="s">
        <v>30</v>
      </c>
      <c r="B1813" s="37" t="s">
        <v>31</v>
      </c>
      <c r="C1813" s="39">
        <v>6251</v>
      </c>
      <c r="D1813" s="39" t="s">
        <v>52</v>
      </c>
      <c r="E1813" s="39" t="s">
        <v>82</v>
      </c>
      <c r="F1813" s="128" t="s">
        <v>240</v>
      </c>
      <c r="G1813" s="162" t="s">
        <v>35</v>
      </c>
      <c r="H1813" s="39" t="str">
        <f t="shared" si="308"/>
        <v>6105AK124-6251-EDST-0026</v>
      </c>
      <c r="I1813" s="39" t="str">
        <f t="shared" si="306"/>
        <v>Q24050972-03-6251-E-DST-0026</v>
      </c>
      <c r="J1813" s="39"/>
      <c r="K1813" s="33" t="str">
        <f>VLOOKUP(C1813,'PPE WBS Codes'!$E$3:$F$79,2,0)</f>
        <v>Load Bank</v>
      </c>
      <c r="L1813" s="39" t="s">
        <v>1644</v>
      </c>
      <c r="M1813" s="39" t="s">
        <v>1373</v>
      </c>
      <c r="N1813" s="33" t="str">
        <f t="shared" si="307"/>
        <v>Load Bank - LV, Control and Signal Cables for Emergency Gen Load Bank - Equipment Register and Technical Specifications</v>
      </c>
      <c r="O1813" s="134"/>
      <c r="P1813" s="134"/>
      <c r="Q1813" s="33" t="str">
        <f>IFERROR(VLOOKUP(PPE_PH1_CDDL[[#This Row],[RDMC Document Number]],[3]Docs!$B:$F,4,0),"No Placeholder Yet")</f>
        <v>RES - Reserved Placeholder</v>
      </c>
      <c r="R1813" s="33" t="str">
        <f>IFERROR(VLOOKUP(PPE_PH1_CDDL[[#This Row],[RDMC Document Number]],[3]Docs!$B:$F,5,0),"No Placeholder Yet")</f>
        <v>Pending</v>
      </c>
      <c r="S1813" s="137">
        <f t="shared" si="310"/>
        <v>0</v>
      </c>
      <c r="T1813" s="39" t="s">
        <v>1119</v>
      </c>
      <c r="U1813" s="39"/>
      <c r="V1813" s="178"/>
      <c r="W1813" s="39" t="s">
        <v>1693</v>
      </c>
      <c r="X1813" s="39" t="s">
        <v>1602</v>
      </c>
      <c r="Y1813" s="39"/>
      <c r="Z1813" s="39"/>
      <c r="AA1813" s="39"/>
      <c r="AB1813" s="152" t="s">
        <v>3165</v>
      </c>
    </row>
    <row r="1814" spans="1:28" ht="21.75" customHeight="1" x14ac:dyDescent="0.25">
      <c r="A1814" s="37" t="s">
        <v>30</v>
      </c>
      <c r="B1814" s="37" t="s">
        <v>31</v>
      </c>
      <c r="C1814" s="39">
        <v>6251</v>
      </c>
      <c r="D1814" s="39" t="s">
        <v>52</v>
      </c>
      <c r="E1814" s="39" t="s">
        <v>82</v>
      </c>
      <c r="F1814" s="128" t="s">
        <v>242</v>
      </c>
      <c r="G1814" s="162" t="s">
        <v>35</v>
      </c>
      <c r="H1814" s="39" t="str">
        <f t="shared" si="308"/>
        <v>6105AK124-6251-EDST-0027</v>
      </c>
      <c r="I1814" s="39" t="str">
        <f t="shared" si="306"/>
        <v>Q24050972-03-6251-E-DST-0027</v>
      </c>
      <c r="J1814" s="39"/>
      <c r="K1814" s="33" t="str">
        <f>VLOOKUP(C1814,'PPE WBS Codes'!$E$3:$F$79,2,0)</f>
        <v>Load Bank</v>
      </c>
      <c r="L1814" s="39" t="s">
        <v>1605</v>
      </c>
      <c r="M1814" s="39" t="s">
        <v>1373</v>
      </c>
      <c r="N1814" s="33" t="str">
        <f t="shared" si="307"/>
        <v>Load Bank - Cable Racks and Trays for Emergency Gen Load Bank - Equipment Register and Technical Specifications</v>
      </c>
      <c r="O1814" s="134"/>
      <c r="P1814" s="134"/>
      <c r="Q1814" s="33" t="str">
        <f>IFERROR(VLOOKUP(PPE_PH1_CDDL[[#This Row],[RDMC Document Number]],[3]Docs!$B:$F,4,0),"No Placeholder Yet")</f>
        <v>RES - Reserved Placeholder</v>
      </c>
      <c r="R1814" s="33" t="str">
        <f>IFERROR(VLOOKUP(PPE_PH1_CDDL[[#This Row],[RDMC Document Number]],[3]Docs!$B:$F,5,0),"No Placeholder Yet")</f>
        <v>Pending</v>
      </c>
      <c r="S1814" s="137">
        <f t="shared" si="310"/>
        <v>0</v>
      </c>
      <c r="T1814" s="39" t="s">
        <v>1119</v>
      </c>
      <c r="U1814" s="39"/>
      <c r="V1814" s="178"/>
      <c r="W1814" s="39" t="s">
        <v>1599</v>
      </c>
      <c r="X1814" s="39" t="s">
        <v>1602</v>
      </c>
      <c r="Y1814" s="39"/>
      <c r="Z1814" s="39"/>
      <c r="AA1814" s="39"/>
      <c r="AB1814" s="152" t="s">
        <v>3165</v>
      </c>
    </row>
    <row r="1815" spans="1:28" ht="21.75" customHeight="1" x14ac:dyDescent="0.25">
      <c r="A1815" s="37" t="s">
        <v>30</v>
      </c>
      <c r="B1815" s="37" t="s">
        <v>31</v>
      </c>
      <c r="C1815" s="39">
        <v>6251</v>
      </c>
      <c r="D1815" s="39" t="s">
        <v>52</v>
      </c>
      <c r="E1815" s="39" t="s">
        <v>82</v>
      </c>
      <c r="F1815" s="128" t="s">
        <v>244</v>
      </c>
      <c r="G1815" s="162" t="s">
        <v>35</v>
      </c>
      <c r="H1815" s="39" t="str">
        <f t="shared" si="308"/>
        <v>6105AK124-6251-EDST-0028</v>
      </c>
      <c r="I1815" s="39" t="str">
        <f t="shared" si="306"/>
        <v>Q24050972-03-6251-E-DST-0028</v>
      </c>
      <c r="J1815" s="39"/>
      <c r="K1815" s="33" t="str">
        <f>VLOOKUP(C1815,'PPE WBS Codes'!$E$3:$F$79,2,0)</f>
        <v>Load Bank</v>
      </c>
      <c r="L1815" s="39" t="s">
        <v>1646</v>
      </c>
      <c r="M1815" s="39" t="s">
        <v>1373</v>
      </c>
      <c r="N1815" s="33" t="str">
        <f t="shared" si="307"/>
        <v>Load Bank - Cable Trench and Tunnels for Emergency Gen Load Bank - Equipment Register and Technical Specifications</v>
      </c>
      <c r="O1815" s="134"/>
      <c r="P1815" s="134"/>
      <c r="Q1815" s="33" t="str">
        <f>IFERROR(VLOOKUP(PPE_PH1_CDDL[[#This Row],[RDMC Document Number]],[3]Docs!$B:$F,4,0),"No Placeholder Yet")</f>
        <v>RES - Reserved Placeholder</v>
      </c>
      <c r="R1815" s="33" t="str">
        <f>IFERROR(VLOOKUP(PPE_PH1_CDDL[[#This Row],[RDMC Document Number]],[3]Docs!$B:$F,5,0),"No Placeholder Yet")</f>
        <v>Pending</v>
      </c>
      <c r="S1815" s="137">
        <f t="shared" si="310"/>
        <v>0</v>
      </c>
      <c r="T1815" s="39" t="s">
        <v>1119</v>
      </c>
      <c r="U1815" s="39"/>
      <c r="V1815" s="178"/>
      <c r="W1815" s="39" t="s">
        <v>1629</v>
      </c>
      <c r="X1815" s="39" t="s">
        <v>1602</v>
      </c>
      <c r="Y1815" s="39"/>
      <c r="Z1815" s="39"/>
      <c r="AA1815" s="39"/>
      <c r="AB1815" s="152" t="s">
        <v>3165</v>
      </c>
    </row>
    <row r="1816" spans="1:28" ht="21.75" customHeight="1" x14ac:dyDescent="0.25">
      <c r="A1816" s="37" t="s">
        <v>30</v>
      </c>
      <c r="B1816" s="37" t="s">
        <v>31</v>
      </c>
      <c r="C1816" s="39">
        <v>6251</v>
      </c>
      <c r="D1816" s="39" t="s">
        <v>52</v>
      </c>
      <c r="E1816" s="39" t="s">
        <v>82</v>
      </c>
      <c r="F1816" s="128" t="s">
        <v>246</v>
      </c>
      <c r="G1816" s="162" t="s">
        <v>35</v>
      </c>
      <c r="H1816" s="39" t="str">
        <f t="shared" si="308"/>
        <v>6105AK124-6251-EDST-0029</v>
      </c>
      <c r="I1816" s="39" t="str">
        <f t="shared" si="306"/>
        <v>Q24050972-03-6251-E-DST-0029</v>
      </c>
      <c r="J1816" s="39"/>
      <c r="K1816" s="33" t="str">
        <f>VLOOKUP(C1816,'PPE WBS Codes'!$E$3:$F$79,2,0)</f>
        <v>Load Bank</v>
      </c>
      <c r="L1816" s="39" t="s">
        <v>1647</v>
      </c>
      <c r="M1816" s="39" t="s">
        <v>1373</v>
      </c>
      <c r="N1816" s="33" t="str">
        <f t="shared" si="307"/>
        <v>Load Bank - Lightning Protection System for Emergency Gen Load Bank - Equipment Register and Technical Specifications</v>
      </c>
      <c r="O1816" s="134"/>
      <c r="P1816" s="134"/>
      <c r="Q1816" s="33" t="str">
        <f>IFERROR(VLOOKUP(PPE_PH1_CDDL[[#This Row],[RDMC Document Number]],[3]Docs!$B:$F,4,0),"No Placeholder Yet")</f>
        <v>RES - Reserved Placeholder</v>
      </c>
      <c r="R1816" s="33" t="str">
        <f>IFERROR(VLOOKUP(PPE_PH1_CDDL[[#This Row],[RDMC Document Number]],[3]Docs!$B:$F,5,0),"No Placeholder Yet")</f>
        <v>Pending</v>
      </c>
      <c r="S1816" s="137">
        <f t="shared" si="310"/>
        <v>0</v>
      </c>
      <c r="T1816" s="39" t="s">
        <v>1119</v>
      </c>
      <c r="U1816" s="39"/>
      <c r="V1816" s="178"/>
      <c r="W1816" s="39" t="s">
        <v>1690</v>
      </c>
      <c r="X1816" s="39" t="s">
        <v>1602</v>
      </c>
      <c r="Y1816" s="39"/>
      <c r="Z1816" s="39"/>
      <c r="AA1816" s="39"/>
      <c r="AB1816" s="152" t="s">
        <v>3165</v>
      </c>
    </row>
    <row r="1817" spans="1:28" ht="21.75" customHeight="1" x14ac:dyDescent="0.25">
      <c r="A1817" s="37" t="s">
        <v>30</v>
      </c>
      <c r="B1817" s="37" t="s">
        <v>31</v>
      </c>
      <c r="C1817" s="39">
        <v>6251</v>
      </c>
      <c r="D1817" s="39" t="s">
        <v>52</v>
      </c>
      <c r="E1817" s="39" t="s">
        <v>82</v>
      </c>
      <c r="F1817" s="174" t="s">
        <v>248</v>
      </c>
      <c r="G1817" s="162" t="s">
        <v>35</v>
      </c>
      <c r="H1817" s="39" t="str">
        <f t="shared" si="308"/>
        <v>6105AK124-6251-EDST-0030</v>
      </c>
      <c r="I1817" s="39" t="str">
        <f t="shared" si="306"/>
        <v>Q24050972-03-6251-E-DST-0030</v>
      </c>
      <c r="J1817" s="162"/>
      <c r="K1817" s="33" t="str">
        <f>VLOOKUP(C1817,'PPE WBS Codes'!$E$3:$F$79,2,0)</f>
        <v>Load Bank</v>
      </c>
      <c r="L1817" s="162" t="s">
        <v>1648</v>
      </c>
      <c r="M1817" s="162" t="s">
        <v>1373</v>
      </c>
      <c r="N1817" s="33" t="str">
        <f t="shared" si="307"/>
        <v>Load Bank - Earthing System forEmergency Gen Load Bank - Equipment Register and Technical Specifications</v>
      </c>
      <c r="O1817" s="175"/>
      <c r="P1817" s="175"/>
      <c r="Q1817" s="33" t="str">
        <f>IFERROR(VLOOKUP(PPE_PH1_CDDL[[#This Row],[RDMC Document Number]],[3]Docs!$B:$F,4,0),"No Placeholder Yet")</f>
        <v>RES - Reserved Placeholder</v>
      </c>
      <c r="R1817" s="33" t="str">
        <f>IFERROR(VLOOKUP(PPE_PH1_CDDL[[#This Row],[RDMC Document Number]],[3]Docs!$B:$F,5,0),"No Placeholder Yet")</f>
        <v>Pending</v>
      </c>
      <c r="S1817" s="137">
        <f t="shared" si="310"/>
        <v>0</v>
      </c>
      <c r="T1817" s="39" t="s">
        <v>1119</v>
      </c>
      <c r="U1817" s="162"/>
      <c r="V1817" s="178"/>
      <c r="W1817" s="162" t="s">
        <v>1633</v>
      </c>
      <c r="X1817" s="39" t="s">
        <v>1602</v>
      </c>
      <c r="Y1817" s="162"/>
      <c r="Z1817" s="162"/>
      <c r="AA1817" s="39"/>
      <c r="AB1817" s="152" t="s">
        <v>3165</v>
      </c>
    </row>
    <row r="1818" spans="1:28" ht="21.75" customHeight="1" x14ac:dyDescent="0.25">
      <c r="A1818" s="37" t="s">
        <v>30</v>
      </c>
      <c r="B1818" s="37" t="s">
        <v>31</v>
      </c>
      <c r="C1818" s="162">
        <v>6200</v>
      </c>
      <c r="D1818" s="162" t="s">
        <v>42</v>
      </c>
      <c r="E1818" s="162" t="s">
        <v>342</v>
      </c>
      <c r="F1818" s="174" t="s">
        <v>34</v>
      </c>
      <c r="G1818" s="162" t="s">
        <v>35</v>
      </c>
      <c r="H1818" s="39" t="str">
        <f>A1818&amp;B1818&amp;"-"&amp;C1818&amp;"-"&amp;D1818&amp;E1818&amp;"-"&amp;F1818</f>
        <v>6105AK124-6200-GLST-0001</v>
      </c>
      <c r="I1818" s="39" t="str">
        <f t="shared" si="306"/>
        <v>Q24050972-03-6200-G-LST-0001</v>
      </c>
      <c r="J1818" s="162"/>
      <c r="K1818" s="162" t="s">
        <v>1257</v>
      </c>
      <c r="L1818" s="162" t="s">
        <v>1694</v>
      </c>
      <c r="M1818" s="162" t="s">
        <v>1695</v>
      </c>
      <c r="N1818" s="33" t="str">
        <f t="shared" si="307"/>
        <v>On-Site Power Supply and Transmission - Plant-Wide Substations Document Register - Document and Drawing Register</v>
      </c>
      <c r="O1818" s="175"/>
      <c r="P1818" s="175"/>
      <c r="Q1818" s="33" t="str">
        <f>IFERROR(VLOOKUP(PPE_PH1_CDDL[[#This Row],[RDMC Document Number]],[3]Docs!$B:$F,4,0),"No Placeholder Yet")</f>
        <v>RES - Reserved Placeholder</v>
      </c>
      <c r="R1818" s="33" t="str">
        <f>IFERROR(VLOOKUP(PPE_PH1_CDDL[[#This Row],[RDMC Document Number]],[3]Docs!$B:$F,5,0),"No Placeholder Yet")</f>
        <v>Pending</v>
      </c>
      <c r="S1818" s="137">
        <f t="shared" si="310"/>
        <v>0</v>
      </c>
      <c r="T1818" s="39" t="s">
        <v>1119</v>
      </c>
      <c r="U1818" s="162"/>
      <c r="V1818" s="178"/>
      <c r="W1818" s="162" t="s">
        <v>1696</v>
      </c>
      <c r="X1818" s="162" t="s">
        <v>1695</v>
      </c>
      <c r="Y1818" s="162"/>
      <c r="Z1818" s="162"/>
      <c r="AA1818" s="39"/>
      <c r="AB1818" s="152" t="s">
        <v>3165</v>
      </c>
    </row>
    <row r="1819" spans="1:28" ht="21.75" customHeight="1" x14ac:dyDescent="0.25">
      <c r="A1819" s="37" t="s">
        <v>30</v>
      </c>
      <c r="B1819" s="37" t="s">
        <v>31</v>
      </c>
      <c r="C1819" s="39">
        <v>6251</v>
      </c>
      <c r="D1819" s="39" t="s">
        <v>52</v>
      </c>
      <c r="E1819" s="39" t="s">
        <v>1374</v>
      </c>
      <c r="F1819" s="128" t="s">
        <v>34</v>
      </c>
      <c r="G1819" s="162" t="s">
        <v>35</v>
      </c>
      <c r="H1819" s="39" t="str">
        <f t="shared" si="308"/>
        <v>6105AK124-6251-EEQL-0001</v>
      </c>
      <c r="I1819" s="39" t="str">
        <f t="shared" si="306"/>
        <v>Q24050972-03-6251-E-EQL-0001</v>
      </c>
      <c r="J1819" s="39"/>
      <c r="K1819" s="33" t="str">
        <f>VLOOKUP(C1819,'PPE WBS Codes'!$E$3:$F$79,2,0)</f>
        <v>Load Bank</v>
      </c>
      <c r="L1819" s="39" t="s">
        <v>1665</v>
      </c>
      <c r="M1819" s="39" t="s">
        <v>1375</v>
      </c>
      <c r="N1819" s="33" t="str">
        <f t="shared" si="307"/>
        <v>Load Bank - 36 MVA Power Station Mobile Load Bank Control Interface - Electrical Equipment Load Register</v>
      </c>
      <c r="O1819" s="134"/>
      <c r="P1819" s="134"/>
      <c r="Q1819" s="33" t="str">
        <f>IFERROR(VLOOKUP(PPE_PH1_CDDL[[#This Row],[RDMC Document Number]],[3]Docs!$B:$F,4,0),"No Placeholder Yet")</f>
        <v>RES - Reserved Placeholder</v>
      </c>
      <c r="R1819" s="33" t="str">
        <f>IFERROR(VLOOKUP(PPE_PH1_CDDL[[#This Row],[RDMC Document Number]],[3]Docs!$B:$F,5,0),"No Placeholder Yet")</f>
        <v>Pending</v>
      </c>
      <c r="S1819" s="137">
        <f t="shared" ref="S1819:S1826" si="311">IF(AND(O1819&lt;&gt;"",P1819&lt;&gt;"",R1819="Approved"),100%,
 IF(AND(O1819&lt;&gt;"",P1819&lt;&gt;""),66.67%,
 IF(O1819&lt;&gt;"",33.33%,
 0)))</f>
        <v>0</v>
      </c>
      <c r="T1819" s="39" t="s">
        <v>1119</v>
      </c>
      <c r="U1819" s="39"/>
      <c r="V1819" s="178"/>
      <c r="W1819" s="39" t="s">
        <v>1588</v>
      </c>
      <c r="X1819" s="39" t="s">
        <v>1666</v>
      </c>
      <c r="Y1819" s="39"/>
      <c r="Z1819" s="39"/>
      <c r="AA1819" s="39"/>
      <c r="AB1819" s="152" t="s">
        <v>3165</v>
      </c>
    </row>
    <row r="1820" spans="1:28" ht="21.75" customHeight="1" x14ac:dyDescent="0.25">
      <c r="A1820" s="37" t="s">
        <v>30</v>
      </c>
      <c r="B1820" s="37" t="s">
        <v>31</v>
      </c>
      <c r="C1820" s="39">
        <v>6251</v>
      </c>
      <c r="D1820" s="39" t="s">
        <v>52</v>
      </c>
      <c r="E1820" s="39" t="s">
        <v>1374</v>
      </c>
      <c r="F1820" s="128" t="s">
        <v>46</v>
      </c>
      <c r="G1820" s="162" t="s">
        <v>35</v>
      </c>
      <c r="H1820" s="39" t="str">
        <f t="shared" si="308"/>
        <v>6105AK124-6251-EEQL-0002</v>
      </c>
      <c r="I1820" s="39" t="str">
        <f t="shared" ref="I1820:I1883" si="312">"Q24050972"&amp;"-"&amp;"03"&amp;"-"&amp;C1820&amp;"-"&amp;D1820&amp;"-"&amp;E1820&amp;"-"&amp;F1820</f>
        <v>Q24050972-03-6251-E-EQL-0002</v>
      </c>
      <c r="J1820" s="39"/>
      <c r="K1820" s="33" t="str">
        <f>VLOOKUP(C1820,'PPE WBS Codes'!$E$3:$F$79,2,0)</f>
        <v>Load Bank</v>
      </c>
      <c r="L1820" s="39" t="s">
        <v>1606</v>
      </c>
      <c r="M1820" s="39" t="s">
        <v>1375</v>
      </c>
      <c r="N1820" s="33" t="str">
        <f t="shared" ref="N1820:N1883" si="313">K1820&amp;" - "&amp;L1820&amp;" - "&amp;M1820</f>
        <v>Load Bank - 36 MVA Power Station Mobile Load Bank Connection Cables - Electrical Equipment Load Register</v>
      </c>
      <c r="O1820" s="134"/>
      <c r="P1820" s="134"/>
      <c r="Q1820" s="33" t="str">
        <f>IFERROR(VLOOKUP(PPE_PH1_CDDL[[#This Row],[RDMC Document Number]],[3]Docs!$B:$F,4,0),"No Placeholder Yet")</f>
        <v>RES - Reserved Placeholder</v>
      </c>
      <c r="R1820" s="33" t="str">
        <f>IFERROR(VLOOKUP(PPE_PH1_CDDL[[#This Row],[RDMC Document Number]],[3]Docs!$B:$F,5,0),"No Placeholder Yet")</f>
        <v>Pending</v>
      </c>
      <c r="S1820" s="137">
        <f t="shared" si="311"/>
        <v>0</v>
      </c>
      <c r="T1820" s="39" t="s">
        <v>1119</v>
      </c>
      <c r="U1820" s="39"/>
      <c r="V1820" s="178"/>
      <c r="W1820" s="39" t="s">
        <v>1588</v>
      </c>
      <c r="X1820" s="39" t="s">
        <v>1607</v>
      </c>
      <c r="Y1820" s="39"/>
      <c r="Z1820" s="39"/>
      <c r="AA1820" s="39"/>
      <c r="AB1820" s="152" t="s">
        <v>3165</v>
      </c>
    </row>
    <row r="1821" spans="1:28" ht="21.75" customHeight="1" x14ac:dyDescent="0.25">
      <c r="A1821" s="37" t="s">
        <v>30</v>
      </c>
      <c r="B1821" s="37" t="s">
        <v>31</v>
      </c>
      <c r="C1821" s="39">
        <v>6251</v>
      </c>
      <c r="D1821" s="39" t="s">
        <v>52</v>
      </c>
      <c r="E1821" s="39" t="s">
        <v>1374</v>
      </c>
      <c r="F1821" s="128" t="s">
        <v>48</v>
      </c>
      <c r="G1821" s="162" t="s">
        <v>35</v>
      </c>
      <c r="H1821" s="39" t="str">
        <f t="shared" si="308"/>
        <v>6105AK124-6251-EEQL-0003</v>
      </c>
      <c r="I1821" s="39" t="str">
        <f t="shared" si="312"/>
        <v>Q24050972-03-6251-E-EQL-0003</v>
      </c>
      <c r="J1821" s="39"/>
      <c r="K1821" s="33" t="str">
        <f>VLOOKUP(C1821,'PPE WBS Codes'!$E$3:$F$79,2,0)</f>
        <v>Load Bank</v>
      </c>
      <c r="L1821" s="39" t="s">
        <v>1596</v>
      </c>
      <c r="M1821" s="39" t="s">
        <v>1375</v>
      </c>
      <c r="N1821" s="33" t="str">
        <f t="shared" si="313"/>
        <v>Load Bank - Small Power and Lighting for Wartsila Load Bank - Electrical Equipment Load Register</v>
      </c>
      <c r="O1821" s="134"/>
      <c r="P1821" s="134"/>
      <c r="Q1821" s="33" t="str">
        <f>IFERROR(VLOOKUP(PPE_PH1_CDDL[[#This Row],[RDMC Document Number]],[3]Docs!$B:$F,4,0),"No Placeholder Yet")</f>
        <v>RES - Reserved Placeholder</v>
      </c>
      <c r="R1821" s="33" t="str">
        <f>IFERROR(VLOOKUP(PPE_PH1_CDDL[[#This Row],[RDMC Document Number]],[3]Docs!$B:$F,5,0),"No Placeholder Yet")</f>
        <v>Pending</v>
      </c>
      <c r="S1821" s="137">
        <f t="shared" si="311"/>
        <v>0</v>
      </c>
      <c r="T1821" s="39" t="s">
        <v>1119</v>
      </c>
      <c r="U1821" s="39"/>
      <c r="V1821" s="178"/>
      <c r="W1821" s="39" t="s">
        <v>1597</v>
      </c>
      <c r="X1821" s="39" t="s">
        <v>1580</v>
      </c>
      <c r="Y1821" s="39"/>
      <c r="Z1821" s="39"/>
      <c r="AA1821" s="39"/>
      <c r="AB1821" s="152" t="s">
        <v>3165</v>
      </c>
    </row>
    <row r="1822" spans="1:28" ht="21.75" customHeight="1" x14ac:dyDescent="0.25">
      <c r="A1822" s="37" t="s">
        <v>30</v>
      </c>
      <c r="B1822" s="37" t="s">
        <v>31</v>
      </c>
      <c r="C1822" s="39">
        <v>6251</v>
      </c>
      <c r="D1822" s="39" t="s">
        <v>52</v>
      </c>
      <c r="E1822" s="39" t="s">
        <v>1374</v>
      </c>
      <c r="F1822" s="128" t="s">
        <v>50</v>
      </c>
      <c r="G1822" s="162" t="s">
        <v>35</v>
      </c>
      <c r="H1822" s="39" t="str">
        <f t="shared" si="308"/>
        <v>6105AK124-6251-EEQL-0004</v>
      </c>
      <c r="I1822" s="39" t="str">
        <f t="shared" si="312"/>
        <v>Q24050972-03-6251-E-EQL-0004</v>
      </c>
      <c r="J1822" s="39"/>
      <c r="K1822" s="33" t="str">
        <f>VLOOKUP(C1822,'PPE WBS Codes'!$E$3:$F$79,2,0)</f>
        <v>Load Bank</v>
      </c>
      <c r="L1822" s="39" t="s">
        <v>1624</v>
      </c>
      <c r="M1822" s="39" t="s">
        <v>1375</v>
      </c>
      <c r="N1822" s="33" t="str">
        <f t="shared" si="313"/>
        <v>Load Bank - MV Cabling and Termination for Wartsila Load Bank - Electrical Equipment Load Register</v>
      </c>
      <c r="O1822" s="134"/>
      <c r="P1822" s="134"/>
      <c r="Q1822" s="33" t="str">
        <f>IFERROR(VLOOKUP(PPE_PH1_CDDL[[#This Row],[RDMC Document Number]],[3]Docs!$B:$F,4,0),"No Placeholder Yet")</f>
        <v>RES - Reserved Placeholder</v>
      </c>
      <c r="R1822" s="33" t="str">
        <f>IFERROR(VLOOKUP(PPE_PH1_CDDL[[#This Row],[RDMC Document Number]],[3]Docs!$B:$F,5,0),"No Placeholder Yet")</f>
        <v>Pending</v>
      </c>
      <c r="S1822" s="137">
        <f t="shared" si="311"/>
        <v>0</v>
      </c>
      <c r="T1822" s="39" t="s">
        <v>1119</v>
      </c>
      <c r="U1822" s="39"/>
      <c r="V1822" s="178"/>
      <c r="W1822" s="39" t="s">
        <v>1625</v>
      </c>
      <c r="X1822" s="39" t="s">
        <v>1580</v>
      </c>
      <c r="Y1822" s="39"/>
      <c r="Z1822" s="39"/>
      <c r="AA1822" s="39"/>
      <c r="AB1822" s="152" t="s">
        <v>3165</v>
      </c>
    </row>
    <row r="1823" spans="1:28" ht="21.75" customHeight="1" x14ac:dyDescent="0.25">
      <c r="A1823" s="37" t="s">
        <v>30</v>
      </c>
      <c r="B1823" s="37" t="s">
        <v>31</v>
      </c>
      <c r="C1823" s="39">
        <v>6251</v>
      </c>
      <c r="D1823" s="39" t="s">
        <v>52</v>
      </c>
      <c r="E1823" s="39" t="s">
        <v>1374</v>
      </c>
      <c r="F1823" s="128" t="s">
        <v>101</v>
      </c>
      <c r="G1823" s="162" t="s">
        <v>35</v>
      </c>
      <c r="H1823" s="39" t="str">
        <f t="shared" si="308"/>
        <v>6105AK124-6251-EEQL-0005</v>
      </c>
      <c r="I1823" s="39" t="str">
        <f t="shared" si="312"/>
        <v>Q24050972-03-6251-E-EQL-0005</v>
      </c>
      <c r="J1823" s="39"/>
      <c r="K1823" s="33" t="str">
        <f>VLOOKUP(C1823,'PPE WBS Codes'!$E$3:$F$79,2,0)</f>
        <v>Load Bank</v>
      </c>
      <c r="L1823" s="39" t="s">
        <v>1626</v>
      </c>
      <c r="M1823" s="39" t="s">
        <v>1375</v>
      </c>
      <c r="N1823" s="33" t="str">
        <f t="shared" si="313"/>
        <v>Load Bank - LV, Control and Signal Cables for Wartsila Load Bank - Electrical Equipment Load Register</v>
      </c>
      <c r="O1823" s="134"/>
      <c r="P1823" s="134"/>
      <c r="Q1823" s="33" t="str">
        <f>IFERROR(VLOOKUP(PPE_PH1_CDDL[[#This Row],[RDMC Document Number]],[3]Docs!$B:$F,4,0),"No Placeholder Yet")</f>
        <v>RES - Reserved Placeholder</v>
      </c>
      <c r="R1823" s="33" t="str">
        <f>IFERROR(VLOOKUP(PPE_PH1_CDDL[[#This Row],[RDMC Document Number]],[3]Docs!$B:$F,5,0),"No Placeholder Yet")</f>
        <v>Pending</v>
      </c>
      <c r="S1823" s="137">
        <f t="shared" si="311"/>
        <v>0</v>
      </c>
      <c r="T1823" s="39" t="s">
        <v>1119</v>
      </c>
      <c r="U1823" s="39"/>
      <c r="V1823" s="178"/>
      <c r="W1823" s="39" t="s">
        <v>1693</v>
      </c>
      <c r="X1823" s="39" t="s">
        <v>1580</v>
      </c>
      <c r="Y1823" s="39"/>
      <c r="Z1823" s="39"/>
      <c r="AA1823" s="39"/>
      <c r="AB1823" s="152" t="s">
        <v>3165</v>
      </c>
    </row>
    <row r="1824" spans="1:28" ht="21.75" customHeight="1" x14ac:dyDescent="0.25">
      <c r="A1824" s="37" t="s">
        <v>30</v>
      </c>
      <c r="B1824" s="37" t="s">
        <v>31</v>
      </c>
      <c r="C1824" s="39">
        <v>6251</v>
      </c>
      <c r="D1824" s="39" t="s">
        <v>52</v>
      </c>
      <c r="E1824" s="39" t="s">
        <v>1374</v>
      </c>
      <c r="F1824" s="128" t="s">
        <v>161</v>
      </c>
      <c r="G1824" s="162" t="s">
        <v>35</v>
      </c>
      <c r="H1824" s="39" t="str">
        <f t="shared" si="308"/>
        <v>6105AK124-6251-EEQL-0006</v>
      </c>
      <c r="I1824" s="39" t="str">
        <f t="shared" si="312"/>
        <v>Q24050972-03-6251-E-EQL-0006</v>
      </c>
      <c r="J1824" s="39"/>
      <c r="K1824" s="33" t="str">
        <f>VLOOKUP(C1824,'PPE WBS Codes'!$E$3:$F$79,2,0)</f>
        <v>Load Bank</v>
      </c>
      <c r="L1824" s="39" t="s">
        <v>1604</v>
      </c>
      <c r="M1824" s="39" t="s">
        <v>1375</v>
      </c>
      <c r="N1824" s="33" t="str">
        <f t="shared" si="313"/>
        <v>Load Bank - Small Power and Lighting forEmergency Gen Load Bank - Electrical Equipment Load Register</v>
      </c>
      <c r="O1824" s="134"/>
      <c r="P1824" s="134"/>
      <c r="Q1824" s="33" t="str">
        <f>IFERROR(VLOOKUP(PPE_PH1_CDDL[[#This Row],[RDMC Document Number]],[3]Docs!$B:$F,4,0),"No Placeholder Yet")</f>
        <v>RES - Reserved Placeholder</v>
      </c>
      <c r="R1824" s="33" t="str">
        <f>IFERROR(VLOOKUP(PPE_PH1_CDDL[[#This Row],[RDMC Document Number]],[3]Docs!$B:$F,5,0),"No Placeholder Yet")</f>
        <v>Pending</v>
      </c>
      <c r="S1824" s="137">
        <f t="shared" si="311"/>
        <v>0</v>
      </c>
      <c r="T1824" s="39" t="s">
        <v>1119</v>
      </c>
      <c r="U1824" s="39"/>
      <c r="V1824" s="178"/>
      <c r="W1824" s="39" t="s">
        <v>1597</v>
      </c>
      <c r="X1824" s="39" t="s">
        <v>1602</v>
      </c>
      <c r="Y1824" s="39"/>
      <c r="Z1824" s="39"/>
      <c r="AA1824" s="39"/>
      <c r="AB1824" s="152" t="s">
        <v>3165</v>
      </c>
    </row>
    <row r="1825" spans="1:28" ht="21.75" customHeight="1" x14ac:dyDescent="0.25">
      <c r="A1825" s="37" t="s">
        <v>30</v>
      </c>
      <c r="B1825" s="37" t="s">
        <v>31</v>
      </c>
      <c r="C1825" s="39">
        <v>6251</v>
      </c>
      <c r="D1825" s="39" t="s">
        <v>52</v>
      </c>
      <c r="E1825" s="39" t="s">
        <v>1374</v>
      </c>
      <c r="F1825" s="128" t="s">
        <v>170</v>
      </c>
      <c r="G1825" s="162" t="s">
        <v>35</v>
      </c>
      <c r="H1825" s="39" t="str">
        <f t="shared" si="308"/>
        <v>6105AK124-6251-EEQL-0007</v>
      </c>
      <c r="I1825" s="39" t="str">
        <f t="shared" si="312"/>
        <v>Q24050972-03-6251-E-EQL-0007</v>
      </c>
      <c r="J1825" s="39"/>
      <c r="K1825" s="33" t="str">
        <f>VLOOKUP(C1825,'PPE WBS Codes'!$E$3:$F$79,2,0)</f>
        <v>Load Bank</v>
      </c>
      <c r="L1825" s="39" t="s">
        <v>1642</v>
      </c>
      <c r="M1825" s="39" t="s">
        <v>1375</v>
      </c>
      <c r="N1825" s="33" t="str">
        <f t="shared" si="313"/>
        <v>Load Bank - MV Cabling and Termination for Emergency Gen Load Bank - Electrical Equipment Load Register</v>
      </c>
      <c r="O1825" s="134"/>
      <c r="P1825" s="134"/>
      <c r="Q1825" s="33" t="str">
        <f>IFERROR(VLOOKUP(PPE_PH1_CDDL[[#This Row],[RDMC Document Number]],[3]Docs!$B:$F,4,0),"No Placeholder Yet")</f>
        <v>RES - Reserved Placeholder</v>
      </c>
      <c r="R1825" s="33" t="str">
        <f>IFERROR(VLOOKUP(PPE_PH1_CDDL[[#This Row],[RDMC Document Number]],[3]Docs!$B:$F,5,0),"No Placeholder Yet")</f>
        <v>Pending</v>
      </c>
      <c r="S1825" s="137">
        <f t="shared" si="311"/>
        <v>0</v>
      </c>
      <c r="T1825" s="39" t="s">
        <v>1119</v>
      </c>
      <c r="U1825" s="39"/>
      <c r="V1825" s="178"/>
      <c r="W1825" s="39" t="s">
        <v>1625</v>
      </c>
      <c r="X1825" s="39" t="s">
        <v>1602</v>
      </c>
      <c r="Y1825" s="39"/>
      <c r="Z1825" s="39"/>
      <c r="AA1825" s="39"/>
      <c r="AB1825" s="152" t="s">
        <v>3165</v>
      </c>
    </row>
    <row r="1826" spans="1:28" ht="21.75" customHeight="1" x14ac:dyDescent="0.25">
      <c r="A1826" s="37" t="s">
        <v>30</v>
      </c>
      <c r="B1826" s="37" t="s">
        <v>31</v>
      </c>
      <c r="C1826" s="39">
        <v>6251</v>
      </c>
      <c r="D1826" s="39" t="s">
        <v>52</v>
      </c>
      <c r="E1826" s="39" t="s">
        <v>1374</v>
      </c>
      <c r="F1826" s="174" t="s">
        <v>108</v>
      </c>
      <c r="G1826" s="162" t="s">
        <v>35</v>
      </c>
      <c r="H1826" s="39" t="str">
        <f t="shared" si="308"/>
        <v>6105AK124-6251-EEQL-0008</v>
      </c>
      <c r="I1826" s="39" t="str">
        <f t="shared" si="312"/>
        <v>Q24050972-03-6251-E-EQL-0008</v>
      </c>
      <c r="J1826" s="162"/>
      <c r="K1826" s="33" t="str">
        <f>VLOOKUP(C1826,'PPE WBS Codes'!$E$3:$F$79,2,0)</f>
        <v>Load Bank</v>
      </c>
      <c r="L1826" s="162" t="s">
        <v>1644</v>
      </c>
      <c r="M1826" s="162" t="s">
        <v>1375</v>
      </c>
      <c r="N1826" s="33" t="str">
        <f t="shared" si="313"/>
        <v>Load Bank - LV, Control and Signal Cables for Emergency Gen Load Bank - Electrical Equipment Load Register</v>
      </c>
      <c r="O1826" s="175"/>
      <c r="P1826" s="175"/>
      <c r="Q1826" s="33" t="str">
        <f>IFERROR(VLOOKUP(PPE_PH1_CDDL[[#This Row],[RDMC Document Number]],[3]Docs!$B:$F,4,0),"No Placeholder Yet")</f>
        <v>RES - Reserved Placeholder</v>
      </c>
      <c r="R1826" s="33" t="str">
        <f>IFERROR(VLOOKUP(PPE_PH1_CDDL[[#This Row],[RDMC Document Number]],[3]Docs!$B:$F,5,0),"No Placeholder Yet")</f>
        <v>Pending</v>
      </c>
      <c r="S1826" s="137">
        <f t="shared" si="311"/>
        <v>0</v>
      </c>
      <c r="T1826" s="39" t="s">
        <v>1119</v>
      </c>
      <c r="U1826" s="162"/>
      <c r="V1826" s="178"/>
      <c r="W1826" s="162" t="s">
        <v>1627</v>
      </c>
      <c r="X1826" s="39" t="s">
        <v>1602</v>
      </c>
      <c r="Y1826" s="162"/>
      <c r="Z1826" s="162"/>
      <c r="AA1826" s="39"/>
      <c r="AB1826" s="152" t="s">
        <v>3165</v>
      </c>
    </row>
    <row r="1827" spans="1:28" ht="21.75" customHeight="1" x14ac:dyDescent="0.25">
      <c r="A1827" s="37" t="s">
        <v>30</v>
      </c>
      <c r="B1827" s="37" t="s">
        <v>31</v>
      </c>
      <c r="C1827" s="39">
        <v>6251</v>
      </c>
      <c r="D1827" s="39" t="s">
        <v>52</v>
      </c>
      <c r="E1827" s="39" t="s">
        <v>250</v>
      </c>
      <c r="F1827" s="128" t="s">
        <v>34</v>
      </c>
      <c r="G1827" s="39" t="s">
        <v>35</v>
      </c>
      <c r="H1827" s="39" t="str">
        <f t="shared" si="308"/>
        <v>6105AK124-6251-EGAD-0001</v>
      </c>
      <c r="I1827" s="39" t="str">
        <f t="shared" si="312"/>
        <v>Q24050972-03-6251-E-GAD-0001</v>
      </c>
      <c r="J1827" s="39"/>
      <c r="K1827" s="33" t="str">
        <f>VLOOKUP(C1827,'PPE WBS Codes'!$E$3:$F$79,2,0)</f>
        <v>Load Bank</v>
      </c>
      <c r="L1827" s="39" t="s">
        <v>1665</v>
      </c>
      <c r="M1827" s="39" t="s">
        <v>1535</v>
      </c>
      <c r="N1827" s="33" t="str">
        <f t="shared" si="313"/>
        <v>Load Bank - 36 MVA Power Station Mobile Load Bank Control Interface - Mobile Load Bank Electrical General Arrangement</v>
      </c>
      <c r="O1827" s="134"/>
      <c r="P1827" s="134"/>
      <c r="Q1827" s="33" t="str">
        <f>IFERROR(VLOOKUP(PPE_PH1_CDDL[[#This Row],[RDMC Document Number]],[3]Docs!$B:$F,4,0),"No Placeholder Yet")</f>
        <v>RES - Reserved Placeholder</v>
      </c>
      <c r="R1827" s="33" t="str">
        <f>IFERROR(VLOOKUP(PPE_PH1_CDDL[[#This Row],[RDMC Document Number]],[3]Docs!$B:$F,5,0),"No Placeholder Yet")</f>
        <v>Pending</v>
      </c>
      <c r="S1827" s="137">
        <f t="shared" ref="S1827:S1842" si="314">IF(AND(O1827&lt;&gt;"",P1827&lt;&gt;"",R1827="Approved"),100%,
 IF(AND(O1827&lt;&gt;"",P1827&lt;&gt;""),66.67%,
 IF(O1827&lt;&gt;"",33.33%,
 0)))</f>
        <v>0</v>
      </c>
      <c r="T1827" s="39" t="s">
        <v>1119</v>
      </c>
      <c r="U1827" s="39"/>
      <c r="V1827" s="178"/>
      <c r="W1827" s="39" t="s">
        <v>1588</v>
      </c>
      <c r="X1827" s="39" t="s">
        <v>1691</v>
      </c>
      <c r="Y1827" s="39"/>
      <c r="Z1827" s="39"/>
      <c r="AA1827" s="39"/>
      <c r="AB1827" s="152" t="s">
        <v>3165</v>
      </c>
    </row>
    <row r="1828" spans="1:28" ht="21.75" customHeight="1" x14ac:dyDescent="0.25">
      <c r="A1828" s="37" t="s">
        <v>30</v>
      </c>
      <c r="B1828" s="37" t="s">
        <v>31</v>
      </c>
      <c r="C1828" s="39">
        <v>6251</v>
      </c>
      <c r="D1828" s="39" t="s">
        <v>52</v>
      </c>
      <c r="E1828" s="39" t="s">
        <v>250</v>
      </c>
      <c r="F1828" s="128" t="s">
        <v>46</v>
      </c>
      <c r="G1828" s="39" t="s">
        <v>35</v>
      </c>
      <c r="H1828" s="39" t="str">
        <f t="shared" si="308"/>
        <v>6105AK124-6251-EGAD-0002</v>
      </c>
      <c r="I1828" s="39" t="str">
        <f t="shared" si="312"/>
        <v>Q24050972-03-6251-E-GAD-0002</v>
      </c>
      <c r="J1828" s="39"/>
      <c r="K1828" s="33" t="str">
        <f>VLOOKUP(C1828,'PPE WBS Codes'!$E$3:$F$79,2,0)</f>
        <v>Load Bank</v>
      </c>
      <c r="L1828" s="39" t="s">
        <v>1665</v>
      </c>
      <c r="M1828" s="39" t="s">
        <v>1536</v>
      </c>
      <c r="N1828" s="33" t="str">
        <f t="shared" si="313"/>
        <v>Load Bank - 36 MVA Power Station Mobile Load Bank Control Interface - Electrical Equipment Layout</v>
      </c>
      <c r="O1828" s="134"/>
      <c r="P1828" s="134"/>
      <c r="Q1828" s="33" t="str">
        <f>IFERROR(VLOOKUP(PPE_PH1_CDDL[[#This Row],[RDMC Document Number]],[3]Docs!$B:$F,4,0),"No Placeholder Yet")</f>
        <v>RES - Reserved Placeholder</v>
      </c>
      <c r="R1828" s="33" t="str">
        <f>IFERROR(VLOOKUP(PPE_PH1_CDDL[[#This Row],[RDMC Document Number]],[3]Docs!$B:$F,5,0),"No Placeholder Yet")</f>
        <v>Pending</v>
      </c>
      <c r="S1828" s="137">
        <f t="shared" si="314"/>
        <v>0</v>
      </c>
      <c r="T1828" s="39" t="s">
        <v>1119</v>
      </c>
      <c r="U1828" s="39"/>
      <c r="V1828" s="178"/>
      <c r="W1828" s="39" t="s">
        <v>1588</v>
      </c>
      <c r="X1828" s="39" t="s">
        <v>1691</v>
      </c>
      <c r="Y1828" s="39"/>
      <c r="Z1828" s="39"/>
      <c r="AA1828" s="39"/>
      <c r="AB1828" s="152" t="s">
        <v>3165</v>
      </c>
    </row>
    <row r="1829" spans="1:28" ht="21.75" customHeight="1" x14ac:dyDescent="0.25">
      <c r="A1829" s="37" t="s">
        <v>30</v>
      </c>
      <c r="B1829" s="37" t="s">
        <v>31</v>
      </c>
      <c r="C1829" s="39">
        <v>6251</v>
      </c>
      <c r="D1829" s="39" t="s">
        <v>52</v>
      </c>
      <c r="E1829" s="39" t="s">
        <v>250</v>
      </c>
      <c r="F1829" s="128" t="s">
        <v>48</v>
      </c>
      <c r="G1829" s="39" t="s">
        <v>35</v>
      </c>
      <c r="H1829" s="39" t="str">
        <f t="shared" si="308"/>
        <v>6105AK124-6251-EGAD-0003</v>
      </c>
      <c r="I1829" s="39" t="str">
        <f t="shared" si="312"/>
        <v>Q24050972-03-6251-E-GAD-0003</v>
      </c>
      <c r="J1829" s="39"/>
      <c r="K1829" s="33" t="str">
        <f>VLOOKUP(C1829,'PPE WBS Codes'!$E$3:$F$79,2,0)</f>
        <v>Load Bank</v>
      </c>
      <c r="L1829" s="39" t="s">
        <v>1606</v>
      </c>
      <c r="M1829" s="39" t="s">
        <v>1535</v>
      </c>
      <c r="N1829" s="33" t="str">
        <f t="shared" si="313"/>
        <v>Load Bank - 36 MVA Power Station Mobile Load Bank Connection Cables - Mobile Load Bank Electrical General Arrangement</v>
      </c>
      <c r="O1829" s="134"/>
      <c r="P1829" s="134"/>
      <c r="Q1829" s="33" t="str">
        <f>IFERROR(VLOOKUP(PPE_PH1_CDDL[[#This Row],[RDMC Document Number]],[3]Docs!$B:$F,4,0),"No Placeholder Yet")</f>
        <v>RES - Reserved Placeholder</v>
      </c>
      <c r="R1829" s="33" t="str">
        <f>IFERROR(VLOOKUP(PPE_PH1_CDDL[[#This Row],[RDMC Document Number]],[3]Docs!$B:$F,5,0),"No Placeholder Yet")</f>
        <v>Pending</v>
      </c>
      <c r="S1829" s="137">
        <f t="shared" si="314"/>
        <v>0</v>
      </c>
      <c r="T1829" s="39" t="s">
        <v>1119</v>
      </c>
      <c r="U1829" s="39"/>
      <c r="V1829" s="178"/>
      <c r="W1829" s="39" t="s">
        <v>1588</v>
      </c>
      <c r="X1829" s="39" t="s">
        <v>1607</v>
      </c>
      <c r="Y1829" s="39"/>
      <c r="Z1829" s="39"/>
      <c r="AA1829" s="39"/>
      <c r="AB1829" s="152" t="s">
        <v>3165</v>
      </c>
    </row>
    <row r="1830" spans="1:28" ht="21.75" customHeight="1" x14ac:dyDescent="0.25">
      <c r="A1830" s="37" t="s">
        <v>30</v>
      </c>
      <c r="B1830" s="37" t="s">
        <v>31</v>
      </c>
      <c r="C1830" s="39">
        <v>6251</v>
      </c>
      <c r="D1830" s="39" t="s">
        <v>52</v>
      </c>
      <c r="E1830" s="39" t="s">
        <v>250</v>
      </c>
      <c r="F1830" s="128" t="s">
        <v>50</v>
      </c>
      <c r="G1830" s="39" t="s">
        <v>35</v>
      </c>
      <c r="H1830" s="39" t="str">
        <f t="shared" si="308"/>
        <v>6105AK124-6251-EGAD-0004</v>
      </c>
      <c r="I1830" s="39" t="str">
        <f t="shared" si="312"/>
        <v>Q24050972-03-6251-E-GAD-0004</v>
      </c>
      <c r="J1830" s="39"/>
      <c r="K1830" s="33" t="str">
        <f>VLOOKUP(C1830,'PPE WBS Codes'!$E$3:$F$79,2,0)</f>
        <v>Load Bank</v>
      </c>
      <c r="L1830" s="39" t="s">
        <v>1606</v>
      </c>
      <c r="M1830" s="39" t="s">
        <v>1536</v>
      </c>
      <c r="N1830" s="33" t="str">
        <f t="shared" si="313"/>
        <v>Load Bank - 36 MVA Power Station Mobile Load Bank Connection Cables - Electrical Equipment Layout</v>
      </c>
      <c r="O1830" s="134"/>
      <c r="P1830" s="134"/>
      <c r="Q1830" s="33" t="str">
        <f>IFERROR(VLOOKUP(PPE_PH1_CDDL[[#This Row],[RDMC Document Number]],[3]Docs!$B:$F,4,0),"No Placeholder Yet")</f>
        <v>RES - Reserved Placeholder</v>
      </c>
      <c r="R1830" s="33" t="str">
        <f>IFERROR(VLOOKUP(PPE_PH1_CDDL[[#This Row],[RDMC Document Number]],[3]Docs!$B:$F,5,0),"No Placeholder Yet")</f>
        <v>Pending</v>
      </c>
      <c r="S1830" s="137">
        <f t="shared" si="314"/>
        <v>0</v>
      </c>
      <c r="T1830" s="39" t="s">
        <v>1119</v>
      </c>
      <c r="U1830" s="39"/>
      <c r="V1830" s="178"/>
      <c r="W1830" s="39" t="s">
        <v>1588</v>
      </c>
      <c r="X1830" s="39" t="s">
        <v>1607</v>
      </c>
      <c r="Y1830" s="39"/>
      <c r="Z1830" s="39"/>
      <c r="AA1830" s="39"/>
      <c r="AB1830" s="152" t="s">
        <v>3165</v>
      </c>
    </row>
    <row r="1831" spans="1:28" ht="21.75" customHeight="1" x14ac:dyDescent="0.25">
      <c r="A1831" s="37" t="s">
        <v>30</v>
      </c>
      <c r="B1831" s="37" t="s">
        <v>31</v>
      </c>
      <c r="C1831" s="39">
        <v>6251</v>
      </c>
      <c r="D1831" s="39" t="s">
        <v>52</v>
      </c>
      <c r="E1831" s="39" t="s">
        <v>250</v>
      </c>
      <c r="F1831" s="128" t="s">
        <v>101</v>
      </c>
      <c r="G1831" s="39" t="s">
        <v>35</v>
      </c>
      <c r="H1831" s="39" t="str">
        <f t="shared" si="308"/>
        <v>6105AK124-6251-EGAD-0005</v>
      </c>
      <c r="I1831" s="39" t="str">
        <f t="shared" si="312"/>
        <v>Q24050972-03-6251-E-GAD-0005</v>
      </c>
      <c r="J1831" s="39"/>
      <c r="K1831" s="33" t="str">
        <f>VLOOKUP(C1831,'PPE WBS Codes'!$E$3:$F$79,2,0)</f>
        <v>Load Bank</v>
      </c>
      <c r="L1831" s="39" t="s">
        <v>1610</v>
      </c>
      <c r="M1831" s="39" t="s">
        <v>1535</v>
      </c>
      <c r="N1831" s="33" t="str">
        <f t="shared" si="313"/>
        <v>Load Bank - 36 MVA Power Station Mobile Load Bank Earthing System - Mobile Load Bank Electrical General Arrangement</v>
      </c>
      <c r="O1831" s="134"/>
      <c r="P1831" s="134"/>
      <c r="Q1831" s="33" t="str">
        <f>IFERROR(VLOOKUP(PPE_PH1_CDDL[[#This Row],[RDMC Document Number]],[3]Docs!$B:$F,4,0),"No Placeholder Yet")</f>
        <v>RES - Reserved Placeholder</v>
      </c>
      <c r="R1831" s="33" t="str">
        <f>IFERROR(VLOOKUP(PPE_PH1_CDDL[[#This Row],[RDMC Document Number]],[3]Docs!$B:$F,5,0),"No Placeholder Yet")</f>
        <v>Pending</v>
      </c>
      <c r="S1831" s="137">
        <f t="shared" si="314"/>
        <v>0</v>
      </c>
      <c r="T1831" s="39" t="s">
        <v>1119</v>
      </c>
      <c r="U1831" s="39"/>
      <c r="V1831" s="178"/>
      <c r="W1831" s="39" t="s">
        <v>1588</v>
      </c>
      <c r="X1831" s="39" t="s">
        <v>1612</v>
      </c>
      <c r="Y1831" s="39"/>
      <c r="Z1831" s="39"/>
      <c r="AA1831" s="39"/>
      <c r="AB1831" s="152" t="s">
        <v>3165</v>
      </c>
    </row>
    <row r="1832" spans="1:28" ht="21.75" customHeight="1" x14ac:dyDescent="0.25">
      <c r="A1832" s="37" t="s">
        <v>30</v>
      </c>
      <c r="B1832" s="37" t="s">
        <v>31</v>
      </c>
      <c r="C1832" s="39">
        <v>6251</v>
      </c>
      <c r="D1832" s="39" t="s">
        <v>52</v>
      </c>
      <c r="E1832" s="39" t="s">
        <v>250</v>
      </c>
      <c r="F1832" s="128" t="s">
        <v>161</v>
      </c>
      <c r="G1832" s="39" t="s">
        <v>35</v>
      </c>
      <c r="H1832" s="39" t="str">
        <f t="shared" ref="H1832:H1895" si="315">A1832&amp;B1832&amp;"-"&amp;C1832&amp;"-"&amp;D1832&amp;E1832&amp;"-"&amp;F1832</f>
        <v>6105AK124-6251-EGAD-0006</v>
      </c>
      <c r="I1832" s="39" t="str">
        <f t="shared" si="312"/>
        <v>Q24050972-03-6251-E-GAD-0006</v>
      </c>
      <c r="J1832" s="39"/>
      <c r="K1832" s="33" t="str">
        <f>VLOOKUP(C1832,'PPE WBS Codes'!$E$3:$F$79,2,0)</f>
        <v>Load Bank</v>
      </c>
      <c r="L1832" s="39" t="s">
        <v>1578</v>
      </c>
      <c r="M1832" s="39" t="s">
        <v>1537</v>
      </c>
      <c r="N1832" s="33" t="str">
        <f t="shared" si="313"/>
        <v>Load Bank - 11kV Protection Relays for Wartsila Load Bank - Control Room Design</v>
      </c>
      <c r="O1832" s="134"/>
      <c r="P1832" s="134"/>
      <c r="Q1832" s="33" t="str">
        <f>IFERROR(VLOOKUP(PPE_PH1_CDDL[[#This Row],[RDMC Document Number]],[3]Docs!$B:$F,4,0),"No Placeholder Yet")</f>
        <v>RES - Reserved Placeholder</v>
      </c>
      <c r="R1832" s="33" t="str">
        <f>IFERROR(VLOOKUP(PPE_PH1_CDDL[[#This Row],[RDMC Document Number]],[3]Docs!$B:$F,5,0),"No Placeholder Yet")</f>
        <v>Pending</v>
      </c>
      <c r="S1832" s="137">
        <f t="shared" si="314"/>
        <v>0</v>
      </c>
      <c r="T1832" s="39" t="s">
        <v>1119</v>
      </c>
      <c r="U1832" s="39"/>
      <c r="V1832" s="178"/>
      <c r="W1832" s="39" t="s">
        <v>1579</v>
      </c>
      <c r="X1832" s="39" t="s">
        <v>1580</v>
      </c>
      <c r="Y1832" s="39"/>
      <c r="Z1832" s="39"/>
      <c r="AA1832" s="39"/>
      <c r="AB1832" s="152" t="s">
        <v>3165</v>
      </c>
    </row>
    <row r="1833" spans="1:28" ht="21.75" customHeight="1" x14ac:dyDescent="0.25">
      <c r="A1833" s="37" t="s">
        <v>30</v>
      </c>
      <c r="B1833" s="37" t="s">
        <v>31</v>
      </c>
      <c r="C1833" s="39">
        <v>6251</v>
      </c>
      <c r="D1833" s="39" t="s">
        <v>52</v>
      </c>
      <c r="E1833" s="39" t="s">
        <v>250</v>
      </c>
      <c r="F1833" s="128" t="s">
        <v>170</v>
      </c>
      <c r="G1833" s="39" t="s">
        <v>35</v>
      </c>
      <c r="H1833" s="39" t="str">
        <f t="shared" si="315"/>
        <v>6105AK124-6251-EGAD-0007</v>
      </c>
      <c r="I1833" s="39" t="str">
        <f t="shared" si="312"/>
        <v>Q24050972-03-6251-E-GAD-0007</v>
      </c>
      <c r="J1833" s="39"/>
      <c r="K1833" s="33" t="str">
        <f>VLOOKUP(C1833,'PPE WBS Codes'!$E$3:$F$79,2,0)</f>
        <v>Load Bank</v>
      </c>
      <c r="L1833" s="39" t="s">
        <v>1581</v>
      </c>
      <c r="M1833" s="39" t="s">
        <v>1537</v>
      </c>
      <c r="N1833" s="33" t="str">
        <f t="shared" si="313"/>
        <v>Load Bank - 11kV Protection Relays for Emerg. Generation Load Bank - Control Room Design</v>
      </c>
      <c r="O1833" s="134"/>
      <c r="P1833" s="134"/>
      <c r="Q1833" s="33" t="str">
        <f>IFERROR(VLOOKUP(PPE_PH1_CDDL[[#This Row],[RDMC Document Number]],[3]Docs!$B:$F,4,0),"No Placeholder Yet")</f>
        <v>RES - Reserved Placeholder</v>
      </c>
      <c r="R1833" s="33" t="str">
        <f>IFERROR(VLOOKUP(PPE_PH1_CDDL[[#This Row],[RDMC Document Number]],[3]Docs!$B:$F,5,0),"No Placeholder Yet")</f>
        <v>Pending</v>
      </c>
      <c r="S1833" s="137">
        <f t="shared" si="314"/>
        <v>0</v>
      </c>
      <c r="T1833" s="39" t="s">
        <v>1119</v>
      </c>
      <c r="U1833" s="39"/>
      <c r="V1833" s="178"/>
      <c r="W1833" s="39" t="s">
        <v>1579</v>
      </c>
      <c r="X1833" s="39" t="s">
        <v>1692</v>
      </c>
      <c r="Y1833" s="39"/>
      <c r="Z1833" s="39"/>
      <c r="AA1833" s="39"/>
      <c r="AB1833" s="152" t="s">
        <v>3165</v>
      </c>
    </row>
    <row r="1834" spans="1:28" ht="21.75" customHeight="1" x14ac:dyDescent="0.25">
      <c r="A1834" s="37" t="s">
        <v>30</v>
      </c>
      <c r="B1834" s="37" t="s">
        <v>31</v>
      </c>
      <c r="C1834" s="39">
        <v>6251</v>
      </c>
      <c r="D1834" s="39" t="s">
        <v>52</v>
      </c>
      <c r="E1834" s="39" t="s">
        <v>250</v>
      </c>
      <c r="F1834" s="174" t="s">
        <v>108</v>
      </c>
      <c r="G1834" s="162" t="s">
        <v>35</v>
      </c>
      <c r="H1834" s="39" t="str">
        <f t="shared" si="315"/>
        <v>6105AK124-6251-EGAD-0008</v>
      </c>
      <c r="I1834" s="39" t="str">
        <f t="shared" si="312"/>
        <v>Q24050972-03-6251-E-GAD-0008</v>
      </c>
      <c r="J1834" s="162"/>
      <c r="K1834" s="33" t="str">
        <f>VLOOKUP(C1834,'PPE WBS Codes'!$E$3:$F$79,2,0)</f>
        <v>Load Bank</v>
      </c>
      <c r="L1834" s="162" t="s">
        <v>1583</v>
      </c>
      <c r="M1834" s="162" t="s">
        <v>1537</v>
      </c>
      <c r="N1834" s="33" t="str">
        <f t="shared" si="313"/>
        <v>Load Bank - 11kV Protection Relays for Emergency Gen Load Bank - Control Room Design</v>
      </c>
      <c r="O1834" s="175"/>
      <c r="P1834" s="175"/>
      <c r="Q1834" s="33" t="str">
        <f>IFERROR(VLOOKUP(PPE_PH1_CDDL[[#This Row],[RDMC Document Number]],[3]Docs!$B:$F,4,0),"No Placeholder Yet")</f>
        <v>RES - Reserved Placeholder</v>
      </c>
      <c r="R1834" s="33" t="str">
        <f>IFERROR(VLOOKUP(PPE_PH1_CDDL[[#This Row],[RDMC Document Number]],[3]Docs!$B:$F,5,0),"No Placeholder Yet")</f>
        <v>Pending</v>
      </c>
      <c r="S1834" s="137">
        <f t="shared" si="314"/>
        <v>0</v>
      </c>
      <c r="T1834" s="39" t="s">
        <v>1119</v>
      </c>
      <c r="U1834" s="162"/>
      <c r="V1834" s="178"/>
      <c r="W1834" s="39" t="s">
        <v>1579</v>
      </c>
      <c r="X1834" s="162" t="s">
        <v>1602</v>
      </c>
      <c r="Y1834" s="162"/>
      <c r="Z1834" s="162"/>
      <c r="AA1834" s="39"/>
      <c r="AB1834" s="152" t="s">
        <v>3165</v>
      </c>
    </row>
    <row r="1835" spans="1:28" ht="21.75" customHeight="1" x14ac:dyDescent="0.25">
      <c r="A1835" s="37" t="s">
        <v>30</v>
      </c>
      <c r="B1835" s="37" t="s">
        <v>31</v>
      </c>
      <c r="C1835" s="39">
        <v>6251</v>
      </c>
      <c r="D1835" s="39" t="s">
        <v>52</v>
      </c>
      <c r="E1835" s="39" t="s">
        <v>321</v>
      </c>
      <c r="F1835" s="128" t="s">
        <v>46</v>
      </c>
      <c r="G1835" s="39" t="s">
        <v>35</v>
      </c>
      <c r="H1835" s="39" t="str">
        <f t="shared" si="315"/>
        <v>6105AK124-6251-ELAY-0002</v>
      </c>
      <c r="I1835" s="39" t="str">
        <f t="shared" si="312"/>
        <v>Q24050972-03-6251-E-LAY-0002</v>
      </c>
      <c r="J1835" s="39"/>
      <c r="K1835" s="33" t="str">
        <f>VLOOKUP(C1835,'PPE WBS Codes'!$E$3:$F$79,2,0)</f>
        <v>Load Bank</v>
      </c>
      <c r="L1835" s="39" t="s">
        <v>1596</v>
      </c>
      <c r="M1835" s="39" t="s">
        <v>1376</v>
      </c>
      <c r="N1835" s="33" t="str">
        <f t="shared" si="313"/>
        <v>Load Bank - Small Power and Lighting for Wartsila Load Bank - Control Room Power and Earthing Design</v>
      </c>
      <c r="O1835" s="134"/>
      <c r="P1835" s="134"/>
      <c r="Q1835" s="33" t="str">
        <f>IFERROR(VLOOKUP(PPE_PH1_CDDL[[#This Row],[RDMC Document Number]],[3]Docs!$B:$F,4,0),"No Placeholder Yet")</f>
        <v>RES - Reserved Placeholder</v>
      </c>
      <c r="R1835" s="33" t="str">
        <f>IFERROR(VLOOKUP(PPE_PH1_CDDL[[#This Row],[RDMC Document Number]],[3]Docs!$B:$F,5,0),"No Placeholder Yet")</f>
        <v>Pending</v>
      </c>
      <c r="S1835" s="137">
        <f t="shared" si="314"/>
        <v>0</v>
      </c>
      <c r="T1835" s="39" t="s">
        <v>1119</v>
      </c>
      <c r="U1835" s="39"/>
      <c r="V1835" s="178"/>
      <c r="W1835" s="39" t="s">
        <v>1597</v>
      </c>
      <c r="X1835" s="39" t="s">
        <v>1580</v>
      </c>
      <c r="Y1835" s="39"/>
      <c r="Z1835" s="39"/>
      <c r="AA1835" s="39"/>
      <c r="AB1835" s="152" t="s">
        <v>3165</v>
      </c>
    </row>
    <row r="1836" spans="1:28" ht="21.75" customHeight="1" x14ac:dyDescent="0.25">
      <c r="A1836" s="37" t="s">
        <v>30</v>
      </c>
      <c r="B1836" s="37" t="s">
        <v>31</v>
      </c>
      <c r="C1836" s="39">
        <v>6251</v>
      </c>
      <c r="D1836" s="39" t="s">
        <v>52</v>
      </c>
      <c r="E1836" s="39" t="s">
        <v>321</v>
      </c>
      <c r="F1836" s="128" t="s">
        <v>48</v>
      </c>
      <c r="G1836" s="39" t="s">
        <v>35</v>
      </c>
      <c r="H1836" s="39" t="str">
        <f t="shared" si="315"/>
        <v>6105AK124-6251-ELAY-0003</v>
      </c>
      <c r="I1836" s="39" t="str">
        <f t="shared" si="312"/>
        <v>Q24050972-03-6251-E-LAY-0003</v>
      </c>
      <c r="J1836" s="39"/>
      <c r="K1836" s="33" t="str">
        <f>VLOOKUP(C1836,'PPE WBS Codes'!$E$3:$F$79,2,0)</f>
        <v>Load Bank</v>
      </c>
      <c r="L1836" s="39" t="s">
        <v>1622</v>
      </c>
      <c r="M1836" s="39" t="s">
        <v>1698</v>
      </c>
      <c r="N1836" s="33" t="str">
        <f t="shared" si="313"/>
        <v>Load Bank - Metering Instruments for Wartsila Load Bank - Switch Room (PCC and MCC) Detail Design</v>
      </c>
      <c r="O1836" s="134"/>
      <c r="P1836" s="134"/>
      <c r="Q1836" s="33" t="str">
        <f>IFERROR(VLOOKUP(PPE_PH1_CDDL[[#This Row],[RDMC Document Number]],[3]Docs!$B:$F,4,0),"No Placeholder Yet")</f>
        <v>RES - Reserved Placeholder</v>
      </c>
      <c r="R1836" s="33" t="str">
        <f>IFERROR(VLOOKUP(PPE_PH1_CDDL[[#This Row],[RDMC Document Number]],[3]Docs!$B:$F,5,0),"No Placeholder Yet")</f>
        <v>Pending</v>
      </c>
      <c r="S1836" s="137">
        <f t="shared" si="314"/>
        <v>0</v>
      </c>
      <c r="T1836" s="39" t="s">
        <v>1119</v>
      </c>
      <c r="U1836" s="39"/>
      <c r="V1836" s="178"/>
      <c r="W1836" s="39" t="s">
        <v>1623</v>
      </c>
      <c r="X1836" s="39" t="s">
        <v>1580</v>
      </c>
      <c r="Y1836" s="39"/>
      <c r="Z1836" s="39"/>
      <c r="AA1836" s="39"/>
      <c r="AB1836" s="152" t="s">
        <v>3165</v>
      </c>
    </row>
    <row r="1837" spans="1:28" ht="21.75" customHeight="1" x14ac:dyDescent="0.25">
      <c r="A1837" s="37" t="s">
        <v>30</v>
      </c>
      <c r="B1837" s="37" t="s">
        <v>31</v>
      </c>
      <c r="C1837" s="39">
        <v>6251</v>
      </c>
      <c r="D1837" s="39" t="s">
        <v>52</v>
      </c>
      <c r="E1837" s="39" t="s">
        <v>321</v>
      </c>
      <c r="F1837" s="128" t="s">
        <v>50</v>
      </c>
      <c r="G1837" s="39" t="s">
        <v>35</v>
      </c>
      <c r="H1837" s="39" t="str">
        <f t="shared" si="315"/>
        <v>6105AK124-6251-ELAY-0004</v>
      </c>
      <c r="I1837" s="39" t="str">
        <f t="shared" si="312"/>
        <v>Q24050972-03-6251-E-LAY-0004</v>
      </c>
      <c r="J1837" s="39"/>
      <c r="K1837" s="33" t="str">
        <f>VLOOKUP(C1837,'PPE WBS Codes'!$E$3:$F$79,2,0)</f>
        <v>Load Bank</v>
      </c>
      <c r="L1837" s="39" t="s">
        <v>1630</v>
      </c>
      <c r="M1837" s="39" t="s">
        <v>1376</v>
      </c>
      <c r="N1837" s="33" t="str">
        <f t="shared" si="313"/>
        <v>Load Bank - Lightning Protection System forWartsila Load Bank - Control Room Power and Earthing Design</v>
      </c>
      <c r="O1837" s="134"/>
      <c r="P1837" s="134"/>
      <c r="Q1837" s="33" t="str">
        <f>IFERROR(VLOOKUP(PPE_PH1_CDDL[[#This Row],[RDMC Document Number]],[3]Docs!$B:$F,4,0),"No Placeholder Yet")</f>
        <v>RES - Reserved Placeholder</v>
      </c>
      <c r="R1837" s="33" t="str">
        <f>IFERROR(VLOOKUP(PPE_PH1_CDDL[[#This Row],[RDMC Document Number]],[3]Docs!$B:$F,5,0),"No Placeholder Yet")</f>
        <v>Pending</v>
      </c>
      <c r="S1837" s="137">
        <f t="shared" si="314"/>
        <v>0</v>
      </c>
      <c r="T1837" s="39" t="s">
        <v>1119</v>
      </c>
      <c r="U1837" s="39"/>
      <c r="V1837" s="178"/>
      <c r="W1837" s="39" t="s">
        <v>1631</v>
      </c>
      <c r="X1837" s="39" t="s">
        <v>1580</v>
      </c>
      <c r="Y1837" s="39"/>
      <c r="Z1837" s="39"/>
      <c r="AA1837" s="39"/>
      <c r="AB1837" s="152" t="s">
        <v>3165</v>
      </c>
    </row>
    <row r="1838" spans="1:28" ht="21.75" customHeight="1" x14ac:dyDescent="0.25">
      <c r="A1838" s="37" t="s">
        <v>30</v>
      </c>
      <c r="B1838" s="37" t="s">
        <v>31</v>
      </c>
      <c r="C1838" s="39">
        <v>6251</v>
      </c>
      <c r="D1838" s="39" t="s">
        <v>52</v>
      </c>
      <c r="E1838" s="39" t="s">
        <v>321</v>
      </c>
      <c r="F1838" s="128" t="s">
        <v>101</v>
      </c>
      <c r="G1838" s="39" t="s">
        <v>35</v>
      </c>
      <c r="H1838" s="39" t="str">
        <f t="shared" si="315"/>
        <v>6105AK124-6251-ELAY-0005</v>
      </c>
      <c r="I1838" s="39" t="str">
        <f t="shared" si="312"/>
        <v>Q24050972-03-6251-E-LAY-0005</v>
      </c>
      <c r="J1838" s="39"/>
      <c r="K1838" s="33" t="str">
        <f>VLOOKUP(C1838,'PPE WBS Codes'!$E$3:$F$79,2,0)</f>
        <v>Load Bank</v>
      </c>
      <c r="L1838" s="39" t="s">
        <v>1632</v>
      </c>
      <c r="M1838" s="39" t="s">
        <v>1376</v>
      </c>
      <c r="N1838" s="33" t="str">
        <f t="shared" si="313"/>
        <v>Load Bank - Earthing System for Wartsila Load Bank - Control Room Power and Earthing Design</v>
      </c>
      <c r="O1838" s="134"/>
      <c r="P1838" s="134"/>
      <c r="Q1838" s="33" t="str">
        <f>IFERROR(VLOOKUP(PPE_PH1_CDDL[[#This Row],[RDMC Document Number]],[3]Docs!$B:$F,4,0),"No Placeholder Yet")</f>
        <v>RES - Reserved Placeholder</v>
      </c>
      <c r="R1838" s="33" t="str">
        <f>IFERROR(VLOOKUP(PPE_PH1_CDDL[[#This Row],[RDMC Document Number]],[3]Docs!$B:$F,5,0),"No Placeholder Yet")</f>
        <v>Pending</v>
      </c>
      <c r="S1838" s="137">
        <f t="shared" si="314"/>
        <v>0</v>
      </c>
      <c r="T1838" s="39" t="s">
        <v>1119</v>
      </c>
      <c r="U1838" s="39"/>
      <c r="V1838" s="178"/>
      <c r="W1838" s="39" t="s">
        <v>1649</v>
      </c>
      <c r="X1838" s="39" t="s">
        <v>1580</v>
      </c>
      <c r="Y1838" s="39"/>
      <c r="Z1838" s="39"/>
      <c r="AA1838" s="39"/>
      <c r="AB1838" s="152" t="s">
        <v>3165</v>
      </c>
    </row>
    <row r="1839" spans="1:28" ht="21.75" customHeight="1" x14ac:dyDescent="0.25">
      <c r="A1839" s="37" t="s">
        <v>30</v>
      </c>
      <c r="B1839" s="37" t="s">
        <v>31</v>
      </c>
      <c r="C1839" s="39">
        <v>6251</v>
      </c>
      <c r="D1839" s="39" t="s">
        <v>52</v>
      </c>
      <c r="E1839" s="39" t="s">
        <v>321</v>
      </c>
      <c r="F1839" s="128" t="s">
        <v>161</v>
      </c>
      <c r="G1839" s="39" t="s">
        <v>35</v>
      </c>
      <c r="H1839" s="39" t="str">
        <f t="shared" si="315"/>
        <v>6105AK124-6251-ELAY-0006</v>
      </c>
      <c r="I1839" s="39" t="str">
        <f t="shared" si="312"/>
        <v>Q24050972-03-6251-E-LAY-0006</v>
      </c>
      <c r="J1839" s="39"/>
      <c r="K1839" s="33" t="str">
        <f>VLOOKUP(C1839,'PPE WBS Codes'!$E$3:$F$79,2,0)</f>
        <v>Load Bank</v>
      </c>
      <c r="L1839" s="39" t="s">
        <v>1604</v>
      </c>
      <c r="M1839" s="39" t="s">
        <v>1376</v>
      </c>
      <c r="N1839" s="33" t="str">
        <f t="shared" si="313"/>
        <v>Load Bank - Small Power and Lighting forEmergency Gen Load Bank - Control Room Power and Earthing Design</v>
      </c>
      <c r="O1839" s="134"/>
      <c r="P1839" s="134"/>
      <c r="Q1839" s="33" t="str">
        <f>IFERROR(VLOOKUP(PPE_PH1_CDDL[[#This Row],[RDMC Document Number]],[3]Docs!$B:$F,4,0),"No Placeholder Yet")</f>
        <v>RES - Reserved Placeholder</v>
      </c>
      <c r="R1839" s="33" t="str">
        <f>IFERROR(VLOOKUP(PPE_PH1_CDDL[[#This Row],[RDMC Document Number]],[3]Docs!$B:$F,5,0),"No Placeholder Yet")</f>
        <v>Pending</v>
      </c>
      <c r="S1839" s="137">
        <f t="shared" si="314"/>
        <v>0</v>
      </c>
      <c r="T1839" s="39" t="s">
        <v>1119</v>
      </c>
      <c r="U1839" s="39"/>
      <c r="V1839" s="178"/>
      <c r="W1839" s="39" t="s">
        <v>1597</v>
      </c>
      <c r="X1839" s="39" t="s">
        <v>1602</v>
      </c>
      <c r="Y1839" s="39"/>
      <c r="Z1839" s="39"/>
      <c r="AA1839" s="39"/>
      <c r="AB1839" s="152" t="s">
        <v>3165</v>
      </c>
    </row>
    <row r="1840" spans="1:28" ht="21.75" customHeight="1" x14ac:dyDescent="0.25">
      <c r="A1840" s="37" t="s">
        <v>30</v>
      </c>
      <c r="B1840" s="37" t="s">
        <v>31</v>
      </c>
      <c r="C1840" s="39">
        <v>6251</v>
      </c>
      <c r="D1840" s="39" t="s">
        <v>52</v>
      </c>
      <c r="E1840" s="39" t="s">
        <v>321</v>
      </c>
      <c r="F1840" s="128" t="s">
        <v>170</v>
      </c>
      <c r="G1840" s="39" t="s">
        <v>35</v>
      </c>
      <c r="H1840" s="39" t="str">
        <f t="shared" si="315"/>
        <v>6105AK124-6251-ELAY-0007</v>
      </c>
      <c r="I1840" s="39" t="str">
        <f t="shared" si="312"/>
        <v>Q24050972-03-6251-E-LAY-0007</v>
      </c>
      <c r="J1840" s="39"/>
      <c r="K1840" s="33" t="str">
        <f>VLOOKUP(C1840,'PPE WBS Codes'!$E$3:$F$79,2,0)</f>
        <v>Load Bank</v>
      </c>
      <c r="L1840" s="39" t="s">
        <v>1640</v>
      </c>
      <c r="M1840" s="39" t="s">
        <v>1698</v>
      </c>
      <c r="N1840" s="33" t="str">
        <f t="shared" si="313"/>
        <v>Load Bank - Metering Instruments for Emergency Gen Load Bank - Switch Room (PCC and MCC) Detail Design</v>
      </c>
      <c r="O1840" s="134"/>
      <c r="P1840" s="134"/>
      <c r="Q1840" s="33" t="str">
        <f>IFERROR(VLOOKUP(PPE_PH1_CDDL[[#This Row],[RDMC Document Number]],[3]Docs!$B:$F,4,0),"No Placeholder Yet")</f>
        <v>RES - Reserved Placeholder</v>
      </c>
      <c r="R1840" s="33" t="str">
        <f>IFERROR(VLOOKUP(PPE_PH1_CDDL[[#This Row],[RDMC Document Number]],[3]Docs!$B:$F,5,0),"No Placeholder Yet")</f>
        <v>Pending</v>
      </c>
      <c r="S1840" s="137">
        <f t="shared" si="314"/>
        <v>0</v>
      </c>
      <c r="T1840" s="39" t="s">
        <v>1119</v>
      </c>
      <c r="U1840" s="39"/>
      <c r="V1840" s="178"/>
      <c r="W1840" s="39" t="s">
        <v>1641</v>
      </c>
      <c r="X1840" s="39" t="s">
        <v>1602</v>
      </c>
      <c r="Y1840" s="39"/>
      <c r="Z1840" s="39"/>
      <c r="AA1840" s="39"/>
      <c r="AB1840" s="152" t="s">
        <v>3165</v>
      </c>
    </row>
    <row r="1841" spans="1:28" ht="21.75" customHeight="1" x14ac:dyDescent="0.25">
      <c r="A1841" s="37" t="s">
        <v>30</v>
      </c>
      <c r="B1841" s="37" t="s">
        <v>31</v>
      </c>
      <c r="C1841" s="39">
        <v>6251</v>
      </c>
      <c r="D1841" s="39" t="s">
        <v>52</v>
      </c>
      <c r="E1841" s="39" t="s">
        <v>321</v>
      </c>
      <c r="F1841" s="128" t="s">
        <v>108</v>
      </c>
      <c r="G1841" s="39" t="s">
        <v>35</v>
      </c>
      <c r="H1841" s="39" t="str">
        <f t="shared" si="315"/>
        <v>6105AK124-6251-ELAY-0008</v>
      </c>
      <c r="I1841" s="39" t="str">
        <f t="shared" si="312"/>
        <v>Q24050972-03-6251-E-LAY-0008</v>
      </c>
      <c r="J1841" s="39"/>
      <c r="K1841" s="33" t="str">
        <f>VLOOKUP(C1841,'PPE WBS Codes'!$E$3:$F$79,2,0)</f>
        <v>Load Bank</v>
      </c>
      <c r="L1841" s="39" t="s">
        <v>1647</v>
      </c>
      <c r="M1841" s="39" t="s">
        <v>1376</v>
      </c>
      <c r="N1841" s="33" t="str">
        <f t="shared" si="313"/>
        <v>Load Bank - Lightning Protection System for Emergency Gen Load Bank - Control Room Power and Earthing Design</v>
      </c>
      <c r="O1841" s="134"/>
      <c r="P1841" s="134"/>
      <c r="Q1841" s="33" t="str">
        <f>IFERROR(VLOOKUP(PPE_PH1_CDDL[[#This Row],[RDMC Document Number]],[3]Docs!$B:$F,4,0),"No Placeholder Yet")</f>
        <v>RES - Reserved Placeholder</v>
      </c>
      <c r="R1841" s="33" t="str">
        <f>IFERROR(VLOOKUP(PPE_PH1_CDDL[[#This Row],[RDMC Document Number]],[3]Docs!$B:$F,5,0),"No Placeholder Yet")</f>
        <v>Pending</v>
      </c>
      <c r="S1841" s="137">
        <f t="shared" si="314"/>
        <v>0</v>
      </c>
      <c r="T1841" s="39" t="s">
        <v>1119</v>
      </c>
      <c r="U1841" s="39"/>
      <c r="V1841" s="178"/>
      <c r="W1841" s="39" t="s">
        <v>1631</v>
      </c>
      <c r="X1841" s="39" t="s">
        <v>1602</v>
      </c>
      <c r="Y1841" s="39"/>
      <c r="Z1841" s="39"/>
      <c r="AA1841" s="39"/>
      <c r="AB1841" s="152" t="s">
        <v>3165</v>
      </c>
    </row>
    <row r="1842" spans="1:28" ht="21.75" customHeight="1" x14ac:dyDescent="0.25">
      <c r="A1842" s="37" t="s">
        <v>30</v>
      </c>
      <c r="B1842" s="37" t="s">
        <v>31</v>
      </c>
      <c r="C1842" s="39">
        <v>6251</v>
      </c>
      <c r="D1842" s="39" t="s">
        <v>52</v>
      </c>
      <c r="E1842" s="39" t="s">
        <v>321</v>
      </c>
      <c r="F1842" s="174" t="s">
        <v>173</v>
      </c>
      <c r="G1842" s="162" t="s">
        <v>35</v>
      </c>
      <c r="H1842" s="39" t="str">
        <f t="shared" si="315"/>
        <v>6105AK124-6251-ELAY-0009</v>
      </c>
      <c r="I1842" s="39" t="str">
        <f t="shared" si="312"/>
        <v>Q24050972-03-6251-E-LAY-0009</v>
      </c>
      <c r="J1842" s="162"/>
      <c r="K1842" s="33" t="str">
        <f>VLOOKUP(C1842,'PPE WBS Codes'!$E$3:$F$79,2,0)</f>
        <v>Load Bank</v>
      </c>
      <c r="L1842" s="162" t="s">
        <v>1648</v>
      </c>
      <c r="M1842" s="162" t="s">
        <v>1376</v>
      </c>
      <c r="N1842" s="33" t="str">
        <f t="shared" si="313"/>
        <v>Load Bank - Earthing System forEmergency Gen Load Bank - Control Room Power and Earthing Design</v>
      </c>
      <c r="O1842" s="175"/>
      <c r="P1842" s="175"/>
      <c r="Q1842" s="33" t="str">
        <f>IFERROR(VLOOKUP(PPE_PH1_CDDL[[#This Row],[RDMC Document Number]],[3]Docs!$B:$F,4,0),"No Placeholder Yet")</f>
        <v>RES - Reserved Placeholder</v>
      </c>
      <c r="R1842" s="33" t="str">
        <f>IFERROR(VLOOKUP(PPE_PH1_CDDL[[#This Row],[RDMC Document Number]],[3]Docs!$B:$F,5,0),"No Placeholder Yet")</f>
        <v>Pending</v>
      </c>
      <c r="S1842" s="137">
        <f t="shared" si="314"/>
        <v>0</v>
      </c>
      <c r="T1842" s="39" t="s">
        <v>1119</v>
      </c>
      <c r="U1842" s="162"/>
      <c r="V1842" s="178"/>
      <c r="W1842" s="162" t="s">
        <v>1649</v>
      </c>
      <c r="X1842" s="39" t="s">
        <v>1602</v>
      </c>
      <c r="Y1842" s="162"/>
      <c r="Z1842" s="162"/>
      <c r="AA1842" s="39"/>
      <c r="AB1842" s="152" t="s">
        <v>3165</v>
      </c>
    </row>
    <row r="1843" spans="1:28" ht="21.75" customHeight="1" x14ac:dyDescent="0.25">
      <c r="A1843" s="37" t="s">
        <v>30</v>
      </c>
      <c r="B1843" s="37" t="s">
        <v>31</v>
      </c>
      <c r="C1843" s="39">
        <v>6251</v>
      </c>
      <c r="D1843" s="39" t="s">
        <v>52</v>
      </c>
      <c r="E1843" s="39" t="s">
        <v>1328</v>
      </c>
      <c r="F1843" s="128" t="s">
        <v>34</v>
      </c>
      <c r="G1843" s="162" t="s">
        <v>35</v>
      </c>
      <c r="H1843" s="39" t="str">
        <f t="shared" si="315"/>
        <v>6105AK124-6251-EMDL-0001</v>
      </c>
      <c r="I1843" s="39" t="str">
        <f t="shared" si="312"/>
        <v>Q24050972-03-6251-E-MDL-0001</v>
      </c>
      <c r="J1843" s="39"/>
      <c r="K1843" s="33" t="str">
        <f>VLOOKUP(C1843,'PPE WBS Codes'!$E$3:$F$79,2,0)</f>
        <v>Load Bank</v>
      </c>
      <c r="L1843" s="39" t="s">
        <v>1665</v>
      </c>
      <c r="M1843" s="39" t="s">
        <v>1509</v>
      </c>
      <c r="N1843" s="33" t="str">
        <f t="shared" si="313"/>
        <v>Load Bank - 36 MVA Power Station Mobile Load Bank Control Interface - ETAP Network Model</v>
      </c>
      <c r="O1843" s="134"/>
      <c r="P1843" s="134"/>
      <c r="Q1843" s="33" t="str">
        <f>IFERROR(VLOOKUP(PPE_PH1_CDDL[[#This Row],[RDMC Document Number]],[3]Docs!$B:$F,4,0),"No Placeholder Yet")</f>
        <v>RES - Reserved Placeholder</v>
      </c>
      <c r="R1843" s="33" t="str">
        <f>IFERROR(VLOOKUP(PPE_PH1_CDDL[[#This Row],[RDMC Document Number]],[3]Docs!$B:$F,5,0),"No Placeholder Yet")</f>
        <v>Pending</v>
      </c>
      <c r="S1843" s="137">
        <f t="shared" ref="S1843:S1847" si="316">IF(AND(O1843&lt;&gt;"",P1843&lt;&gt;"",R1843="Approved"),100%,
 IF(AND(O1843&lt;&gt;"",P1843&lt;&gt;""),66.67%,
 IF(O1843&lt;&gt;"",33.33%,
 0)))</f>
        <v>0</v>
      </c>
      <c r="T1843" s="39" t="s">
        <v>1119</v>
      </c>
      <c r="U1843" s="39"/>
      <c r="V1843" s="178"/>
      <c r="W1843" s="39" t="s">
        <v>1588</v>
      </c>
      <c r="X1843" s="39" t="s">
        <v>1666</v>
      </c>
      <c r="Y1843" s="39"/>
      <c r="Z1843" s="39"/>
      <c r="AA1843" s="39"/>
      <c r="AB1843" s="152" t="s">
        <v>3165</v>
      </c>
    </row>
    <row r="1844" spans="1:28" ht="21.75" customHeight="1" x14ac:dyDescent="0.25">
      <c r="A1844" s="37" t="s">
        <v>30</v>
      </c>
      <c r="B1844" s="37" t="s">
        <v>31</v>
      </c>
      <c r="C1844" s="39">
        <v>6251</v>
      </c>
      <c r="D1844" s="39" t="s">
        <v>52</v>
      </c>
      <c r="E1844" s="39" t="s">
        <v>1328</v>
      </c>
      <c r="F1844" s="128" t="s">
        <v>46</v>
      </c>
      <c r="G1844" s="162" t="s">
        <v>35</v>
      </c>
      <c r="H1844" s="39" t="str">
        <f t="shared" si="315"/>
        <v>6105AK124-6251-EMDL-0002</v>
      </c>
      <c r="I1844" s="39" t="str">
        <f t="shared" si="312"/>
        <v>Q24050972-03-6251-E-MDL-0002</v>
      </c>
      <c r="J1844" s="39"/>
      <c r="K1844" s="33" t="str">
        <f>VLOOKUP(C1844,'PPE WBS Codes'!$E$3:$F$79,2,0)</f>
        <v>Load Bank</v>
      </c>
      <c r="L1844" s="39" t="s">
        <v>1606</v>
      </c>
      <c r="M1844" s="39" t="s">
        <v>1509</v>
      </c>
      <c r="N1844" s="33" t="str">
        <f t="shared" si="313"/>
        <v>Load Bank - 36 MVA Power Station Mobile Load Bank Connection Cables - ETAP Network Model</v>
      </c>
      <c r="O1844" s="134"/>
      <c r="P1844" s="134"/>
      <c r="Q1844" s="33" t="str">
        <f>IFERROR(VLOOKUP(PPE_PH1_CDDL[[#This Row],[RDMC Document Number]],[3]Docs!$B:$F,4,0),"No Placeholder Yet")</f>
        <v>RES - Reserved Placeholder</v>
      </c>
      <c r="R1844" s="33" t="str">
        <f>IFERROR(VLOOKUP(PPE_PH1_CDDL[[#This Row],[RDMC Document Number]],[3]Docs!$B:$F,5,0),"No Placeholder Yet")</f>
        <v>Pending</v>
      </c>
      <c r="S1844" s="137">
        <f t="shared" si="316"/>
        <v>0</v>
      </c>
      <c r="T1844" s="39" t="s">
        <v>1119</v>
      </c>
      <c r="U1844" s="39"/>
      <c r="V1844" s="178"/>
      <c r="W1844" s="39" t="s">
        <v>1588</v>
      </c>
      <c r="X1844" s="39" t="s">
        <v>1607</v>
      </c>
      <c r="Y1844" s="39"/>
      <c r="Z1844" s="39"/>
      <c r="AA1844" s="39"/>
      <c r="AB1844" s="152" t="s">
        <v>3165</v>
      </c>
    </row>
    <row r="1845" spans="1:28" ht="21.75" customHeight="1" x14ac:dyDescent="0.25">
      <c r="A1845" s="37" t="s">
        <v>30</v>
      </c>
      <c r="B1845" s="37" t="s">
        <v>31</v>
      </c>
      <c r="C1845" s="39">
        <v>6251</v>
      </c>
      <c r="D1845" s="39" t="s">
        <v>52</v>
      </c>
      <c r="E1845" s="39" t="s">
        <v>1328</v>
      </c>
      <c r="F1845" s="128" t="s">
        <v>48</v>
      </c>
      <c r="G1845" s="162" t="s">
        <v>35</v>
      </c>
      <c r="H1845" s="39" t="str">
        <f t="shared" si="315"/>
        <v>6105AK124-6251-EMDL-0003</v>
      </c>
      <c r="I1845" s="39" t="str">
        <f t="shared" si="312"/>
        <v>Q24050972-03-6251-E-MDL-0003</v>
      </c>
      <c r="J1845" s="39"/>
      <c r="K1845" s="33" t="str">
        <f>VLOOKUP(C1845,'PPE WBS Codes'!$E$3:$F$79,2,0)</f>
        <v>Load Bank</v>
      </c>
      <c r="L1845" s="39" t="s">
        <v>1578</v>
      </c>
      <c r="M1845" s="39" t="s">
        <v>1509</v>
      </c>
      <c r="N1845" s="33" t="str">
        <f t="shared" si="313"/>
        <v>Load Bank - 11kV Protection Relays for Wartsila Load Bank - ETAP Network Model</v>
      </c>
      <c r="O1845" s="134"/>
      <c r="P1845" s="134"/>
      <c r="Q1845" s="33" t="str">
        <f>IFERROR(VLOOKUP(PPE_PH1_CDDL[[#This Row],[RDMC Document Number]],[3]Docs!$B:$F,4,0),"No Placeholder Yet")</f>
        <v>RES - Reserved Placeholder</v>
      </c>
      <c r="R1845" s="33" t="str">
        <f>IFERROR(VLOOKUP(PPE_PH1_CDDL[[#This Row],[RDMC Document Number]],[3]Docs!$B:$F,5,0),"No Placeholder Yet")</f>
        <v>Pending</v>
      </c>
      <c r="S1845" s="137">
        <f t="shared" si="316"/>
        <v>0</v>
      </c>
      <c r="T1845" s="39" t="s">
        <v>1119</v>
      </c>
      <c r="U1845" s="39"/>
      <c r="V1845" s="178"/>
      <c r="W1845" s="39" t="s">
        <v>1579</v>
      </c>
      <c r="X1845" s="39" t="s">
        <v>1580</v>
      </c>
      <c r="Y1845" s="39"/>
      <c r="Z1845" s="39"/>
      <c r="AA1845" s="39"/>
      <c r="AB1845" s="152" t="s">
        <v>3165</v>
      </c>
    </row>
    <row r="1846" spans="1:28" ht="21.75" customHeight="1" x14ac:dyDescent="0.25">
      <c r="A1846" s="37" t="s">
        <v>30</v>
      </c>
      <c r="B1846" s="37" t="s">
        <v>31</v>
      </c>
      <c r="C1846" s="39">
        <v>6251</v>
      </c>
      <c r="D1846" s="39" t="s">
        <v>52</v>
      </c>
      <c r="E1846" s="39" t="s">
        <v>1328</v>
      </c>
      <c r="F1846" s="128" t="s">
        <v>50</v>
      </c>
      <c r="G1846" s="162" t="s">
        <v>35</v>
      </c>
      <c r="H1846" s="39" t="str">
        <f t="shared" si="315"/>
        <v>6105AK124-6251-EMDL-0004</v>
      </c>
      <c r="I1846" s="39" t="str">
        <f t="shared" si="312"/>
        <v>Q24050972-03-6251-E-MDL-0004</v>
      </c>
      <c r="J1846" s="39"/>
      <c r="K1846" s="33" t="str">
        <f>VLOOKUP(C1846,'PPE WBS Codes'!$E$3:$F$79,2,0)</f>
        <v>Load Bank</v>
      </c>
      <c r="L1846" s="39" t="s">
        <v>1581</v>
      </c>
      <c r="M1846" s="39" t="s">
        <v>1509</v>
      </c>
      <c r="N1846" s="33" t="str">
        <f t="shared" si="313"/>
        <v>Load Bank - 11kV Protection Relays for Emerg. Generation Load Bank - ETAP Network Model</v>
      </c>
      <c r="O1846" s="134"/>
      <c r="P1846" s="134"/>
      <c r="Q1846" s="33" t="str">
        <f>IFERROR(VLOOKUP(PPE_PH1_CDDL[[#This Row],[RDMC Document Number]],[3]Docs!$B:$F,4,0),"No Placeholder Yet")</f>
        <v>RES - Reserved Placeholder</v>
      </c>
      <c r="R1846" s="33" t="str">
        <f>IFERROR(VLOOKUP(PPE_PH1_CDDL[[#This Row],[RDMC Document Number]],[3]Docs!$B:$F,5,0),"No Placeholder Yet")</f>
        <v>Pending</v>
      </c>
      <c r="S1846" s="137">
        <f t="shared" si="316"/>
        <v>0</v>
      </c>
      <c r="T1846" s="39" t="s">
        <v>1119</v>
      </c>
      <c r="U1846" s="39"/>
      <c r="V1846" s="178"/>
      <c r="W1846" s="39" t="s">
        <v>1579</v>
      </c>
      <c r="X1846" s="39" t="s">
        <v>1689</v>
      </c>
      <c r="Y1846" s="39"/>
      <c r="Z1846" s="39"/>
      <c r="AA1846" s="39"/>
      <c r="AB1846" s="152" t="s">
        <v>3165</v>
      </c>
    </row>
    <row r="1847" spans="1:28" ht="21.75" customHeight="1" x14ac:dyDescent="0.25">
      <c r="A1847" s="37" t="s">
        <v>30</v>
      </c>
      <c r="B1847" s="37" t="s">
        <v>31</v>
      </c>
      <c r="C1847" s="39">
        <v>6251</v>
      </c>
      <c r="D1847" s="39" t="s">
        <v>52</v>
      </c>
      <c r="E1847" s="39" t="s">
        <v>1328</v>
      </c>
      <c r="F1847" s="174" t="s">
        <v>101</v>
      </c>
      <c r="G1847" s="162" t="s">
        <v>35</v>
      </c>
      <c r="H1847" s="39" t="str">
        <f t="shared" si="315"/>
        <v>6105AK124-6251-EMDL-0005</v>
      </c>
      <c r="I1847" s="39" t="str">
        <f t="shared" si="312"/>
        <v>Q24050972-03-6251-E-MDL-0005</v>
      </c>
      <c r="J1847" s="162"/>
      <c r="K1847" s="33" t="str">
        <f>VLOOKUP(C1847,'PPE WBS Codes'!$E$3:$F$79,2,0)</f>
        <v>Load Bank</v>
      </c>
      <c r="L1847" s="162" t="s">
        <v>1583</v>
      </c>
      <c r="M1847" s="162" t="s">
        <v>1509</v>
      </c>
      <c r="N1847" s="33" t="str">
        <f t="shared" si="313"/>
        <v>Load Bank - 11kV Protection Relays for Emergency Gen Load Bank - ETAP Network Model</v>
      </c>
      <c r="O1847" s="175"/>
      <c r="P1847" s="175"/>
      <c r="Q1847" s="33" t="str">
        <f>IFERROR(VLOOKUP(PPE_PH1_CDDL[[#This Row],[RDMC Document Number]],[3]Docs!$B:$F,4,0),"No Placeholder Yet")</f>
        <v>RES - Reserved Placeholder</v>
      </c>
      <c r="R1847" s="33" t="str">
        <f>IFERROR(VLOOKUP(PPE_PH1_CDDL[[#This Row],[RDMC Document Number]],[3]Docs!$B:$F,5,0),"No Placeholder Yet")</f>
        <v>Pending</v>
      </c>
      <c r="S1847" s="137">
        <f t="shared" si="316"/>
        <v>0</v>
      </c>
      <c r="T1847" s="39" t="s">
        <v>1119</v>
      </c>
      <c r="U1847" s="162"/>
      <c r="V1847" s="178"/>
      <c r="W1847" s="162" t="s">
        <v>1579</v>
      </c>
      <c r="X1847" s="162" t="s">
        <v>1602</v>
      </c>
      <c r="Y1847" s="162"/>
      <c r="Z1847" s="162"/>
      <c r="AA1847" s="39"/>
      <c r="AB1847" s="152" t="s">
        <v>3165</v>
      </c>
    </row>
    <row r="1848" spans="1:28" ht="21.75" customHeight="1" x14ac:dyDescent="0.25">
      <c r="A1848" s="37" t="s">
        <v>30</v>
      </c>
      <c r="B1848" s="37" t="s">
        <v>31</v>
      </c>
      <c r="C1848" s="39">
        <v>6251</v>
      </c>
      <c r="D1848" s="39" t="s">
        <v>52</v>
      </c>
      <c r="E1848" s="39" t="s">
        <v>1377</v>
      </c>
      <c r="F1848" s="128" t="s">
        <v>34</v>
      </c>
      <c r="G1848" s="39" t="s">
        <v>35</v>
      </c>
      <c r="H1848" s="39" t="str">
        <f t="shared" si="315"/>
        <v>6105AK124-6251-EQRA-0001</v>
      </c>
      <c r="I1848" s="39" t="str">
        <f t="shared" si="312"/>
        <v>Q24050972-03-6251-E-QRA-0001</v>
      </c>
      <c r="J1848" s="39"/>
      <c r="K1848" s="33" t="str">
        <f>VLOOKUP(C1848,'PPE WBS Codes'!$E$3:$F$79,2,0)</f>
        <v>Load Bank</v>
      </c>
      <c r="L1848" s="39" t="s">
        <v>1587</v>
      </c>
      <c r="M1848" s="39" t="s">
        <v>1378</v>
      </c>
      <c r="N1848" s="33" t="str">
        <f t="shared" si="313"/>
        <v>Load Bank - 36 MVA Power Station Mobile Load Bank Concrete Pad - Lightning Protection Study and Risk Assessment</v>
      </c>
      <c r="O1848" s="134"/>
      <c r="P1848" s="134"/>
      <c r="Q1848" s="33" t="str">
        <f>IFERROR(VLOOKUP(PPE_PH1_CDDL[[#This Row],[RDMC Document Number]],[3]Docs!$B:$F,4,0),"No Placeholder Yet")</f>
        <v>RES - Reserved Placeholder</v>
      </c>
      <c r="R1848" s="33" t="str">
        <f>IFERROR(VLOOKUP(PPE_PH1_CDDL[[#This Row],[RDMC Document Number]],[3]Docs!$B:$F,5,0),"No Placeholder Yet")</f>
        <v>Pending</v>
      </c>
      <c r="S1848" s="137">
        <f t="shared" ref="S1848:S1864" si="317">IF(AND(O1848&lt;&gt;"",P1848&lt;&gt;"",R1848="Approved"),100%,
 IF(AND(O1848&lt;&gt;"",P1848&lt;&gt;""),66.67%,
 IF(O1848&lt;&gt;"",33.33%,
 0)))</f>
        <v>0</v>
      </c>
      <c r="T1848" s="39" t="s">
        <v>1119</v>
      </c>
      <c r="U1848" s="39"/>
      <c r="V1848" s="178"/>
      <c r="W1848" s="39" t="s">
        <v>1608</v>
      </c>
      <c r="X1848" s="39" t="s">
        <v>1664</v>
      </c>
      <c r="Y1848" s="39"/>
      <c r="Z1848" s="39"/>
      <c r="AA1848" s="39"/>
      <c r="AB1848" s="152" t="s">
        <v>3165</v>
      </c>
    </row>
    <row r="1849" spans="1:28" ht="21.75" customHeight="1" x14ac:dyDescent="0.25">
      <c r="A1849" s="37" t="s">
        <v>30</v>
      </c>
      <c r="B1849" s="37" t="s">
        <v>31</v>
      </c>
      <c r="C1849" s="39">
        <v>6251</v>
      </c>
      <c r="D1849" s="39" t="s">
        <v>52</v>
      </c>
      <c r="E1849" s="39" t="s">
        <v>1377</v>
      </c>
      <c r="F1849" s="128" t="s">
        <v>46</v>
      </c>
      <c r="G1849" s="39" t="s">
        <v>35</v>
      </c>
      <c r="H1849" s="39" t="str">
        <f t="shared" si="315"/>
        <v>6105AK124-6251-EQRA-0002</v>
      </c>
      <c r="I1849" s="39" t="str">
        <f t="shared" si="312"/>
        <v>Q24050972-03-6251-E-QRA-0002</v>
      </c>
      <c r="J1849" s="39"/>
      <c r="K1849" s="33" t="str">
        <f>VLOOKUP(C1849,'PPE WBS Codes'!$E$3:$F$79,2,0)</f>
        <v>Load Bank</v>
      </c>
      <c r="L1849" s="39" t="s">
        <v>1665</v>
      </c>
      <c r="M1849" s="39" t="s">
        <v>1379</v>
      </c>
      <c r="N1849" s="33" t="str">
        <f t="shared" si="313"/>
        <v>Load Bank - 36 MVA Power Station Mobile Load Bank Control Interface - Risk Assessment: Electrical Hazards</v>
      </c>
      <c r="O1849" s="134"/>
      <c r="P1849" s="134"/>
      <c r="Q1849" s="33" t="str">
        <f>IFERROR(VLOOKUP(PPE_PH1_CDDL[[#This Row],[RDMC Document Number]],[3]Docs!$B:$F,4,0),"No Placeholder Yet")</f>
        <v>RES - Reserved Placeholder</v>
      </c>
      <c r="R1849" s="33" t="str">
        <f>IFERROR(VLOOKUP(PPE_PH1_CDDL[[#This Row],[RDMC Document Number]],[3]Docs!$B:$F,5,0),"No Placeholder Yet")</f>
        <v>Pending</v>
      </c>
      <c r="S1849" s="137">
        <f t="shared" si="317"/>
        <v>0</v>
      </c>
      <c r="T1849" s="39" t="s">
        <v>1119</v>
      </c>
      <c r="U1849" s="39"/>
      <c r="V1849" s="178"/>
      <c r="W1849" s="39" t="s">
        <v>1608</v>
      </c>
      <c r="X1849" s="39" t="s">
        <v>1666</v>
      </c>
      <c r="Y1849" s="39"/>
      <c r="Z1849" s="39"/>
      <c r="AA1849" s="39"/>
      <c r="AB1849" s="152" t="s">
        <v>3165</v>
      </c>
    </row>
    <row r="1850" spans="1:28" ht="21.75" customHeight="1" x14ac:dyDescent="0.25">
      <c r="A1850" s="37" t="s">
        <v>30</v>
      </c>
      <c r="B1850" s="37" t="s">
        <v>31</v>
      </c>
      <c r="C1850" s="39">
        <v>6251</v>
      </c>
      <c r="D1850" s="39" t="s">
        <v>52</v>
      </c>
      <c r="E1850" s="39" t="s">
        <v>1377</v>
      </c>
      <c r="F1850" s="128" t="s">
        <v>48</v>
      </c>
      <c r="G1850" s="39" t="s">
        <v>35</v>
      </c>
      <c r="H1850" s="39" t="str">
        <f t="shared" si="315"/>
        <v>6105AK124-6251-EQRA-0003</v>
      </c>
      <c r="I1850" s="39" t="str">
        <f t="shared" si="312"/>
        <v>Q24050972-03-6251-E-QRA-0003</v>
      </c>
      <c r="J1850" s="39"/>
      <c r="K1850" s="33" t="str">
        <f>VLOOKUP(C1850,'PPE WBS Codes'!$E$3:$F$79,2,0)</f>
        <v>Load Bank</v>
      </c>
      <c r="L1850" s="39" t="s">
        <v>1606</v>
      </c>
      <c r="M1850" s="39" t="s">
        <v>1379</v>
      </c>
      <c r="N1850" s="33" t="str">
        <f t="shared" si="313"/>
        <v>Load Bank - 36 MVA Power Station Mobile Load Bank Connection Cables - Risk Assessment: Electrical Hazards</v>
      </c>
      <c r="O1850" s="134"/>
      <c r="P1850" s="134"/>
      <c r="Q1850" s="33" t="str">
        <f>IFERROR(VLOOKUP(PPE_PH1_CDDL[[#This Row],[RDMC Document Number]],[3]Docs!$B:$F,4,0),"No Placeholder Yet")</f>
        <v>RES - Reserved Placeholder</v>
      </c>
      <c r="R1850" s="33" t="str">
        <f>IFERROR(VLOOKUP(PPE_PH1_CDDL[[#This Row],[RDMC Document Number]],[3]Docs!$B:$F,5,0),"No Placeholder Yet")</f>
        <v>Pending</v>
      </c>
      <c r="S1850" s="137">
        <f t="shared" si="317"/>
        <v>0</v>
      </c>
      <c r="T1850" s="39" t="s">
        <v>1119</v>
      </c>
      <c r="U1850" s="39"/>
      <c r="V1850" s="178"/>
      <c r="W1850" s="39" t="s">
        <v>1608</v>
      </c>
      <c r="X1850" s="39" t="s">
        <v>1607</v>
      </c>
      <c r="Y1850" s="39"/>
      <c r="Z1850" s="39"/>
      <c r="AA1850" s="39"/>
      <c r="AB1850" s="152" t="s">
        <v>3165</v>
      </c>
    </row>
    <row r="1851" spans="1:28" ht="21.75" customHeight="1" x14ac:dyDescent="0.25">
      <c r="A1851" s="37" t="s">
        <v>30</v>
      </c>
      <c r="B1851" s="37" t="s">
        <v>31</v>
      </c>
      <c r="C1851" s="39">
        <v>6251</v>
      </c>
      <c r="D1851" s="39" t="s">
        <v>52</v>
      </c>
      <c r="E1851" s="39" t="s">
        <v>1377</v>
      </c>
      <c r="F1851" s="128" t="s">
        <v>50</v>
      </c>
      <c r="G1851" s="39" t="s">
        <v>35</v>
      </c>
      <c r="H1851" s="39" t="str">
        <f t="shared" si="315"/>
        <v>6105AK124-6251-EQRA-0004</v>
      </c>
      <c r="I1851" s="39" t="str">
        <f t="shared" si="312"/>
        <v>Q24050972-03-6251-E-QRA-0004</v>
      </c>
      <c r="J1851" s="39"/>
      <c r="K1851" s="33" t="str">
        <f>VLOOKUP(C1851,'PPE WBS Codes'!$E$3:$F$79,2,0)</f>
        <v>Load Bank</v>
      </c>
      <c r="L1851" s="39" t="s">
        <v>1591</v>
      </c>
      <c r="M1851" s="39" t="s">
        <v>1378</v>
      </c>
      <c r="N1851" s="33" t="str">
        <f t="shared" si="313"/>
        <v>Load Bank - 36 MVA Power Station Mobile Load Bank Cable Racks - Lightning Protection Study and Risk Assessment</v>
      </c>
      <c r="O1851" s="134"/>
      <c r="P1851" s="134"/>
      <c r="Q1851" s="33" t="str">
        <f>IFERROR(VLOOKUP(PPE_PH1_CDDL[[#This Row],[RDMC Document Number]],[3]Docs!$B:$F,4,0),"No Placeholder Yet")</f>
        <v>RES - Reserved Placeholder</v>
      </c>
      <c r="R1851" s="33" t="str">
        <f>IFERROR(VLOOKUP(PPE_PH1_CDDL[[#This Row],[RDMC Document Number]],[3]Docs!$B:$F,5,0),"No Placeholder Yet")</f>
        <v>Pending</v>
      </c>
      <c r="S1851" s="137">
        <f t="shared" si="317"/>
        <v>0</v>
      </c>
      <c r="T1851" s="39" t="s">
        <v>1119</v>
      </c>
      <c r="U1851" s="39"/>
      <c r="V1851" s="178"/>
      <c r="W1851" s="39" t="s">
        <v>1608</v>
      </c>
      <c r="X1851" s="39" t="s">
        <v>1609</v>
      </c>
      <c r="Y1851" s="39"/>
      <c r="Z1851" s="39"/>
      <c r="AA1851" s="39"/>
      <c r="AB1851" s="152" t="s">
        <v>3165</v>
      </c>
    </row>
    <row r="1852" spans="1:28" ht="21.75" customHeight="1" x14ac:dyDescent="0.25">
      <c r="A1852" s="37" t="s">
        <v>30</v>
      </c>
      <c r="B1852" s="37" t="s">
        <v>31</v>
      </c>
      <c r="C1852" s="39">
        <v>6251</v>
      </c>
      <c r="D1852" s="39" t="s">
        <v>52</v>
      </c>
      <c r="E1852" s="39" t="s">
        <v>1377</v>
      </c>
      <c r="F1852" s="128" t="s">
        <v>101</v>
      </c>
      <c r="G1852" s="39" t="s">
        <v>35</v>
      </c>
      <c r="H1852" s="39" t="str">
        <f t="shared" si="315"/>
        <v>6105AK124-6251-EQRA-0005</v>
      </c>
      <c r="I1852" s="39" t="str">
        <f t="shared" si="312"/>
        <v>Q24050972-03-6251-E-QRA-0005</v>
      </c>
      <c r="J1852" s="39"/>
      <c r="K1852" s="33" t="str">
        <f>VLOOKUP(C1852,'PPE WBS Codes'!$E$3:$F$79,2,0)</f>
        <v>Load Bank</v>
      </c>
      <c r="L1852" s="39" t="s">
        <v>1610</v>
      </c>
      <c r="M1852" s="39" t="s">
        <v>1379</v>
      </c>
      <c r="N1852" s="33" t="str">
        <f t="shared" si="313"/>
        <v>Load Bank - 36 MVA Power Station Mobile Load Bank Earthing System - Risk Assessment: Electrical Hazards</v>
      </c>
      <c r="O1852" s="134"/>
      <c r="P1852" s="134"/>
      <c r="Q1852" s="33" t="str">
        <f>IFERROR(VLOOKUP(PPE_PH1_CDDL[[#This Row],[RDMC Document Number]],[3]Docs!$B:$F,4,0),"No Placeholder Yet")</f>
        <v>RES - Reserved Placeholder</v>
      </c>
      <c r="R1852" s="33" t="str">
        <f>IFERROR(VLOOKUP(PPE_PH1_CDDL[[#This Row],[RDMC Document Number]],[3]Docs!$B:$F,5,0),"No Placeholder Yet")</f>
        <v>Pending</v>
      </c>
      <c r="S1852" s="137">
        <f t="shared" si="317"/>
        <v>0</v>
      </c>
      <c r="T1852" s="39" t="s">
        <v>1119</v>
      </c>
      <c r="U1852" s="39"/>
      <c r="V1852" s="178"/>
      <c r="W1852" s="39" t="s">
        <v>1608</v>
      </c>
      <c r="X1852" s="39" t="s">
        <v>1612</v>
      </c>
      <c r="Y1852" s="39"/>
      <c r="Z1852" s="39"/>
      <c r="AA1852" s="39"/>
      <c r="AB1852" s="152" t="s">
        <v>3165</v>
      </c>
    </row>
    <row r="1853" spans="1:28" ht="21.75" customHeight="1" x14ac:dyDescent="0.25">
      <c r="A1853" s="37" t="s">
        <v>30</v>
      </c>
      <c r="B1853" s="37" t="s">
        <v>31</v>
      </c>
      <c r="C1853" s="39">
        <v>6251</v>
      </c>
      <c r="D1853" s="39" t="s">
        <v>52</v>
      </c>
      <c r="E1853" s="39" t="s">
        <v>1377</v>
      </c>
      <c r="F1853" s="128" t="s">
        <v>161</v>
      </c>
      <c r="G1853" s="39" t="s">
        <v>35</v>
      </c>
      <c r="H1853" s="39" t="str">
        <f t="shared" si="315"/>
        <v>6105AK124-6251-EQRA-0006</v>
      </c>
      <c r="I1853" s="39" t="str">
        <f t="shared" si="312"/>
        <v>Q24050972-03-6251-E-QRA-0006</v>
      </c>
      <c r="J1853" s="39"/>
      <c r="K1853" s="33" t="str">
        <f>VLOOKUP(C1853,'PPE WBS Codes'!$E$3:$F$79,2,0)</f>
        <v>Load Bank</v>
      </c>
      <c r="L1853" s="39" t="s">
        <v>1592</v>
      </c>
      <c r="M1853" s="39" t="s">
        <v>1378</v>
      </c>
      <c r="N1853" s="33" t="str">
        <f t="shared" si="313"/>
        <v>Load Bank - Platform and Foundations for Wartsila Load Bank - Lightning Protection Study and Risk Assessment</v>
      </c>
      <c r="O1853" s="134"/>
      <c r="P1853" s="134"/>
      <c r="Q1853" s="33" t="str">
        <f>IFERROR(VLOOKUP(PPE_PH1_CDDL[[#This Row],[RDMC Document Number]],[3]Docs!$B:$F,4,0),"No Placeholder Yet")</f>
        <v>RES - Reserved Placeholder</v>
      </c>
      <c r="R1853" s="33" t="str">
        <f>IFERROR(VLOOKUP(PPE_PH1_CDDL[[#This Row],[RDMC Document Number]],[3]Docs!$B:$F,5,0),"No Placeholder Yet")</f>
        <v>Pending</v>
      </c>
      <c r="S1853" s="137">
        <f t="shared" si="317"/>
        <v>0</v>
      </c>
      <c r="T1853" s="39" t="s">
        <v>1119</v>
      </c>
      <c r="U1853" s="39"/>
      <c r="V1853" s="178"/>
      <c r="W1853" s="39" t="s">
        <v>1593</v>
      </c>
      <c r="X1853" s="39" t="s">
        <v>1580</v>
      </c>
      <c r="Y1853" s="39"/>
      <c r="Z1853" s="39"/>
      <c r="AA1853" s="39"/>
      <c r="AB1853" s="152" t="s">
        <v>3165</v>
      </c>
    </row>
    <row r="1854" spans="1:28" ht="21.75" customHeight="1" x14ac:dyDescent="0.25">
      <c r="A1854" s="37" t="s">
        <v>30</v>
      </c>
      <c r="B1854" s="37" t="s">
        <v>31</v>
      </c>
      <c r="C1854" s="39">
        <v>6251</v>
      </c>
      <c r="D1854" s="39" t="s">
        <v>52</v>
      </c>
      <c r="E1854" s="39" t="s">
        <v>1377</v>
      </c>
      <c r="F1854" s="128" t="s">
        <v>170</v>
      </c>
      <c r="G1854" s="39" t="s">
        <v>35</v>
      </c>
      <c r="H1854" s="39" t="str">
        <f t="shared" si="315"/>
        <v>6105AK124-6251-EQRA-0007</v>
      </c>
      <c r="I1854" s="39" t="str">
        <f t="shared" si="312"/>
        <v>Q24050972-03-6251-E-QRA-0007</v>
      </c>
      <c r="J1854" s="39"/>
      <c r="K1854" s="33" t="str">
        <f>VLOOKUP(C1854,'PPE WBS Codes'!$E$3:$F$79,2,0)</f>
        <v>Load Bank</v>
      </c>
      <c r="L1854" s="39" t="s">
        <v>1614</v>
      </c>
      <c r="M1854" s="39" t="s">
        <v>1379</v>
      </c>
      <c r="N1854" s="33" t="str">
        <f t="shared" si="313"/>
        <v>Load Bank - Fire Protection and Detection System for Wartsila Load Bank - Risk Assessment: Electrical Hazards</v>
      </c>
      <c r="O1854" s="134"/>
      <c r="P1854" s="134"/>
      <c r="Q1854" s="33" t="str">
        <f>IFERROR(VLOOKUP(PPE_PH1_CDDL[[#This Row],[RDMC Document Number]],[3]Docs!$B:$F,4,0),"No Placeholder Yet")</f>
        <v>RES - Reserved Placeholder</v>
      </c>
      <c r="R1854" s="33" t="str">
        <f>IFERROR(VLOOKUP(PPE_PH1_CDDL[[#This Row],[RDMC Document Number]],[3]Docs!$B:$F,5,0),"No Placeholder Yet")</f>
        <v>Pending</v>
      </c>
      <c r="S1854" s="137">
        <f t="shared" si="317"/>
        <v>0</v>
      </c>
      <c r="T1854" s="39" t="s">
        <v>1119</v>
      </c>
      <c r="U1854" s="39"/>
      <c r="V1854" s="178"/>
      <c r="W1854" s="39" t="s">
        <v>1615</v>
      </c>
      <c r="X1854" s="39" t="s">
        <v>1580</v>
      </c>
      <c r="Y1854" s="39"/>
      <c r="Z1854" s="39"/>
      <c r="AA1854" s="39"/>
      <c r="AB1854" s="152" t="s">
        <v>3165</v>
      </c>
    </row>
    <row r="1855" spans="1:28" ht="21.75" customHeight="1" x14ac:dyDescent="0.25">
      <c r="A1855" s="37" t="s">
        <v>30</v>
      </c>
      <c r="B1855" s="37" t="s">
        <v>31</v>
      </c>
      <c r="C1855" s="39">
        <v>6251</v>
      </c>
      <c r="D1855" s="39" t="s">
        <v>52</v>
      </c>
      <c r="E1855" s="39" t="s">
        <v>1377</v>
      </c>
      <c r="F1855" s="128" t="s">
        <v>108</v>
      </c>
      <c r="G1855" s="39" t="s">
        <v>35</v>
      </c>
      <c r="H1855" s="39" t="str">
        <f t="shared" si="315"/>
        <v>6105AK124-6251-EQRA-0008</v>
      </c>
      <c r="I1855" s="39" t="str">
        <f t="shared" si="312"/>
        <v>Q24050972-03-6251-E-QRA-0008</v>
      </c>
      <c r="J1855" s="39"/>
      <c r="K1855" s="33" t="str">
        <f>VLOOKUP(C1855,'PPE WBS Codes'!$E$3:$F$79,2,0)</f>
        <v>Load Bank</v>
      </c>
      <c r="L1855" s="39" t="s">
        <v>1596</v>
      </c>
      <c r="M1855" s="39" t="s">
        <v>1378</v>
      </c>
      <c r="N1855" s="33" t="str">
        <f t="shared" si="313"/>
        <v>Load Bank - Small Power and Lighting for Wartsila Load Bank - Lightning Protection Study and Risk Assessment</v>
      </c>
      <c r="O1855" s="134"/>
      <c r="P1855" s="134"/>
      <c r="Q1855" s="33" t="str">
        <f>IFERROR(VLOOKUP(PPE_PH1_CDDL[[#This Row],[RDMC Document Number]],[3]Docs!$B:$F,4,0),"No Placeholder Yet")</f>
        <v>RES - Reserved Placeholder</v>
      </c>
      <c r="R1855" s="33" t="str">
        <f>IFERROR(VLOOKUP(PPE_PH1_CDDL[[#This Row],[RDMC Document Number]],[3]Docs!$B:$F,5,0),"No Placeholder Yet")</f>
        <v>Pending</v>
      </c>
      <c r="S1855" s="137">
        <f t="shared" si="317"/>
        <v>0</v>
      </c>
      <c r="T1855" s="39" t="s">
        <v>1119</v>
      </c>
      <c r="U1855" s="39"/>
      <c r="V1855" s="178"/>
      <c r="W1855" s="39" t="s">
        <v>1660</v>
      </c>
      <c r="X1855" s="39" t="s">
        <v>1580</v>
      </c>
      <c r="Y1855" s="39"/>
      <c r="Z1855" s="39"/>
      <c r="AA1855" s="39"/>
      <c r="AB1855" s="152" t="s">
        <v>3165</v>
      </c>
    </row>
    <row r="1856" spans="1:28" ht="21.75" customHeight="1" x14ac:dyDescent="0.25">
      <c r="A1856" s="37" t="s">
        <v>30</v>
      </c>
      <c r="B1856" s="37" t="s">
        <v>31</v>
      </c>
      <c r="C1856" s="39">
        <v>6251</v>
      </c>
      <c r="D1856" s="39" t="s">
        <v>52</v>
      </c>
      <c r="E1856" s="39" t="s">
        <v>1377</v>
      </c>
      <c r="F1856" s="128" t="s">
        <v>173</v>
      </c>
      <c r="G1856" s="39" t="s">
        <v>35</v>
      </c>
      <c r="H1856" s="39" t="str">
        <f t="shared" si="315"/>
        <v>6105AK124-6251-EQRA-0009</v>
      </c>
      <c r="I1856" s="39" t="str">
        <f t="shared" si="312"/>
        <v>Q24050972-03-6251-E-QRA-0009</v>
      </c>
      <c r="J1856" s="39"/>
      <c r="K1856" s="33" t="str">
        <f>VLOOKUP(C1856,'PPE WBS Codes'!$E$3:$F$79,2,0)</f>
        <v>Load Bank</v>
      </c>
      <c r="L1856" s="39" t="s">
        <v>1598</v>
      </c>
      <c r="M1856" s="39" t="s">
        <v>1378</v>
      </c>
      <c r="N1856" s="33" t="str">
        <f t="shared" si="313"/>
        <v>Load Bank - Cable Racks and Trays for Wartsila Load Bank - Lightning Protection Study and Risk Assessment</v>
      </c>
      <c r="O1856" s="134"/>
      <c r="P1856" s="134"/>
      <c r="Q1856" s="33" t="str">
        <f>IFERROR(VLOOKUP(PPE_PH1_CDDL[[#This Row],[RDMC Document Number]],[3]Docs!$B:$F,4,0),"No Placeholder Yet")</f>
        <v>RES - Reserved Placeholder</v>
      </c>
      <c r="R1856" s="33" t="str">
        <f>IFERROR(VLOOKUP(PPE_PH1_CDDL[[#This Row],[RDMC Document Number]],[3]Docs!$B:$F,5,0),"No Placeholder Yet")</f>
        <v>Pending</v>
      </c>
      <c r="S1856" s="137">
        <f t="shared" si="317"/>
        <v>0</v>
      </c>
      <c r="T1856" s="39" t="s">
        <v>1119</v>
      </c>
      <c r="U1856" s="39"/>
      <c r="V1856" s="178"/>
      <c r="W1856" s="39" t="s">
        <v>1599</v>
      </c>
      <c r="X1856" s="39" t="s">
        <v>1580</v>
      </c>
      <c r="Y1856" s="39"/>
      <c r="Z1856" s="39"/>
      <c r="AA1856" s="39"/>
      <c r="AB1856" s="152" t="s">
        <v>3165</v>
      </c>
    </row>
    <row r="1857" spans="1:28" ht="21.75" customHeight="1" x14ac:dyDescent="0.25">
      <c r="A1857" s="37" t="s">
        <v>30</v>
      </c>
      <c r="B1857" s="37" t="s">
        <v>31</v>
      </c>
      <c r="C1857" s="39">
        <v>6251</v>
      </c>
      <c r="D1857" s="39" t="s">
        <v>52</v>
      </c>
      <c r="E1857" s="39" t="s">
        <v>1377</v>
      </c>
      <c r="F1857" s="128" t="s">
        <v>184</v>
      </c>
      <c r="G1857" s="39" t="s">
        <v>35</v>
      </c>
      <c r="H1857" s="39" t="str">
        <f t="shared" si="315"/>
        <v>6105AK124-6251-EQRA-0010</v>
      </c>
      <c r="I1857" s="39" t="str">
        <f t="shared" si="312"/>
        <v>Q24050972-03-6251-E-QRA-0010</v>
      </c>
      <c r="J1857" s="39"/>
      <c r="K1857" s="33" t="str">
        <f>VLOOKUP(C1857,'PPE WBS Codes'!$E$3:$F$79,2,0)</f>
        <v>Load Bank</v>
      </c>
      <c r="L1857" s="39" t="s">
        <v>1628</v>
      </c>
      <c r="M1857" s="39" t="s">
        <v>1379</v>
      </c>
      <c r="N1857" s="33" t="str">
        <f t="shared" si="313"/>
        <v>Load Bank - Cable Trench and Tunnels for Wartsila Load Bank - Risk Assessment: Electrical Hazards</v>
      </c>
      <c r="O1857" s="134"/>
      <c r="P1857" s="134"/>
      <c r="Q1857" s="33" t="str">
        <f>IFERROR(VLOOKUP(PPE_PH1_CDDL[[#This Row],[RDMC Document Number]],[3]Docs!$B:$F,4,0),"No Placeholder Yet")</f>
        <v>RES - Reserved Placeholder</v>
      </c>
      <c r="R1857" s="33" t="str">
        <f>IFERROR(VLOOKUP(PPE_PH1_CDDL[[#This Row],[RDMC Document Number]],[3]Docs!$B:$F,5,0),"No Placeholder Yet")</f>
        <v>Pending</v>
      </c>
      <c r="S1857" s="137">
        <f t="shared" si="317"/>
        <v>0</v>
      </c>
      <c r="T1857" s="39" t="s">
        <v>1119</v>
      </c>
      <c r="U1857" s="39"/>
      <c r="V1857" s="178"/>
      <c r="W1857" s="39" t="s">
        <v>1629</v>
      </c>
      <c r="X1857" s="39" t="s">
        <v>1580</v>
      </c>
      <c r="Y1857" s="39"/>
      <c r="Z1857" s="39"/>
      <c r="AA1857" s="39"/>
      <c r="AB1857" s="152" t="s">
        <v>3165</v>
      </c>
    </row>
    <row r="1858" spans="1:28" ht="21.75" customHeight="1" x14ac:dyDescent="0.25">
      <c r="A1858" s="37" t="s">
        <v>30</v>
      </c>
      <c r="B1858" s="37" t="s">
        <v>31</v>
      </c>
      <c r="C1858" s="39">
        <v>6251</v>
      </c>
      <c r="D1858" s="39" t="s">
        <v>52</v>
      </c>
      <c r="E1858" s="39" t="s">
        <v>1377</v>
      </c>
      <c r="F1858" s="128" t="s">
        <v>187</v>
      </c>
      <c r="G1858" s="39" t="s">
        <v>35</v>
      </c>
      <c r="H1858" s="39" t="str">
        <f t="shared" si="315"/>
        <v>6105AK124-6251-EQRA-0011</v>
      </c>
      <c r="I1858" s="39" t="str">
        <f t="shared" si="312"/>
        <v>Q24050972-03-6251-E-QRA-0011</v>
      </c>
      <c r="J1858" s="39"/>
      <c r="K1858" s="33" t="str">
        <f>VLOOKUP(C1858,'PPE WBS Codes'!$E$3:$F$79,2,0)</f>
        <v>Load Bank</v>
      </c>
      <c r="L1858" s="39" t="s">
        <v>1630</v>
      </c>
      <c r="M1858" s="39" t="s">
        <v>1378</v>
      </c>
      <c r="N1858" s="33" t="str">
        <f t="shared" si="313"/>
        <v>Load Bank - Lightning Protection System forWartsila Load Bank - Lightning Protection Study and Risk Assessment</v>
      </c>
      <c r="O1858" s="134"/>
      <c r="P1858" s="134"/>
      <c r="Q1858" s="33" t="str">
        <f>IFERROR(VLOOKUP(PPE_PH1_CDDL[[#This Row],[RDMC Document Number]],[3]Docs!$B:$F,4,0),"No Placeholder Yet")</f>
        <v>RES - Reserved Placeholder</v>
      </c>
      <c r="R1858" s="33" t="str">
        <f>IFERROR(VLOOKUP(PPE_PH1_CDDL[[#This Row],[RDMC Document Number]],[3]Docs!$B:$F,5,0),"No Placeholder Yet")</f>
        <v>Pending</v>
      </c>
      <c r="S1858" s="137">
        <f t="shared" si="317"/>
        <v>0</v>
      </c>
      <c r="T1858" s="39" t="s">
        <v>1119</v>
      </c>
      <c r="U1858" s="39"/>
      <c r="V1858" s="178"/>
      <c r="W1858" s="39" t="s">
        <v>1631</v>
      </c>
      <c r="X1858" s="39" t="s">
        <v>1580</v>
      </c>
      <c r="Y1858" s="39"/>
      <c r="Z1858" s="39"/>
      <c r="AA1858" s="39"/>
      <c r="AB1858" s="152" t="s">
        <v>3165</v>
      </c>
    </row>
    <row r="1859" spans="1:28" ht="21.75" customHeight="1" x14ac:dyDescent="0.25">
      <c r="A1859" s="37" t="s">
        <v>30</v>
      </c>
      <c r="B1859" s="37" t="s">
        <v>31</v>
      </c>
      <c r="C1859" s="39">
        <v>6251</v>
      </c>
      <c r="D1859" s="39" t="s">
        <v>52</v>
      </c>
      <c r="E1859" s="39" t="s">
        <v>1377</v>
      </c>
      <c r="F1859" s="128" t="s">
        <v>213</v>
      </c>
      <c r="G1859" s="39" t="s">
        <v>35</v>
      </c>
      <c r="H1859" s="39" t="str">
        <f t="shared" si="315"/>
        <v>6105AK124-6251-EQRA-0012</v>
      </c>
      <c r="I1859" s="39" t="str">
        <f t="shared" si="312"/>
        <v>Q24050972-03-6251-E-QRA-0012</v>
      </c>
      <c r="J1859" s="39"/>
      <c r="K1859" s="33" t="str">
        <f>VLOOKUP(C1859,'PPE WBS Codes'!$E$3:$F$79,2,0)</f>
        <v>Load Bank</v>
      </c>
      <c r="L1859" s="39" t="s">
        <v>1600</v>
      </c>
      <c r="M1859" s="39" t="s">
        <v>1378</v>
      </c>
      <c r="N1859" s="33" t="str">
        <f t="shared" si="313"/>
        <v>Load Bank - Pad Platform and Foundations for Emergency Gen Load Bank - Lightning Protection Study and Risk Assessment</v>
      </c>
      <c r="O1859" s="134"/>
      <c r="P1859" s="134"/>
      <c r="Q1859" s="33" t="str">
        <f>IFERROR(VLOOKUP(PPE_PH1_CDDL[[#This Row],[RDMC Document Number]],[3]Docs!$B:$F,4,0),"No Placeholder Yet")</f>
        <v>RES - Reserved Placeholder</v>
      </c>
      <c r="R1859" s="33" t="str">
        <f>IFERROR(VLOOKUP(PPE_PH1_CDDL[[#This Row],[RDMC Document Number]],[3]Docs!$B:$F,5,0),"No Placeholder Yet")</f>
        <v>Pending</v>
      </c>
      <c r="S1859" s="137">
        <f t="shared" si="317"/>
        <v>0</v>
      </c>
      <c r="T1859" s="39" t="s">
        <v>1119</v>
      </c>
      <c r="U1859" s="39"/>
      <c r="V1859" s="178"/>
      <c r="W1859" s="39" t="s">
        <v>1601</v>
      </c>
      <c r="X1859" s="39" t="s">
        <v>1580</v>
      </c>
      <c r="Y1859" s="39"/>
      <c r="Z1859" s="39"/>
      <c r="AA1859" s="39"/>
      <c r="AB1859" s="152" t="s">
        <v>3165</v>
      </c>
    </row>
    <row r="1860" spans="1:28" ht="21.75" customHeight="1" x14ac:dyDescent="0.25">
      <c r="A1860" s="37" t="s">
        <v>30</v>
      </c>
      <c r="B1860" s="37" t="s">
        <v>31</v>
      </c>
      <c r="C1860" s="39">
        <v>6251</v>
      </c>
      <c r="D1860" s="39" t="s">
        <v>52</v>
      </c>
      <c r="E1860" s="39" t="s">
        <v>1377</v>
      </c>
      <c r="F1860" s="128" t="s">
        <v>215</v>
      </c>
      <c r="G1860" s="39" t="s">
        <v>35</v>
      </c>
      <c r="H1860" s="39" t="str">
        <f t="shared" si="315"/>
        <v>6105AK124-6251-EQRA-0013</v>
      </c>
      <c r="I1860" s="39" t="str">
        <f t="shared" si="312"/>
        <v>Q24050972-03-6251-E-QRA-0013</v>
      </c>
      <c r="J1860" s="39"/>
      <c r="K1860" s="33" t="str">
        <f>VLOOKUP(C1860,'PPE WBS Codes'!$E$3:$F$79,2,0)</f>
        <v>Load Bank</v>
      </c>
      <c r="L1860" s="39" t="s">
        <v>1635</v>
      </c>
      <c r="M1860" s="39" t="s">
        <v>1379</v>
      </c>
      <c r="N1860" s="33" t="str">
        <f t="shared" si="313"/>
        <v>Load Bank - Fire Protection System Emergency Gen Load Bank - Risk Assessment: Electrical Hazards</v>
      </c>
      <c r="O1860" s="134"/>
      <c r="P1860" s="134"/>
      <c r="Q1860" s="33" t="str">
        <f>IFERROR(VLOOKUP(PPE_PH1_CDDL[[#This Row],[RDMC Document Number]],[3]Docs!$B:$F,4,0),"No Placeholder Yet")</f>
        <v>RES - Reserved Placeholder</v>
      </c>
      <c r="R1860" s="33" t="str">
        <f>IFERROR(VLOOKUP(PPE_PH1_CDDL[[#This Row],[RDMC Document Number]],[3]Docs!$B:$F,5,0),"No Placeholder Yet")</f>
        <v>Pending</v>
      </c>
      <c r="S1860" s="137">
        <f t="shared" si="317"/>
        <v>0</v>
      </c>
      <c r="T1860" s="39" t="s">
        <v>1119</v>
      </c>
      <c r="U1860" s="39"/>
      <c r="V1860" s="178"/>
      <c r="W1860" s="39" t="s">
        <v>1636</v>
      </c>
      <c r="X1860" s="39" t="s">
        <v>1602</v>
      </c>
      <c r="Y1860" s="39"/>
      <c r="Z1860" s="39"/>
      <c r="AA1860" s="39"/>
      <c r="AB1860" s="152" t="s">
        <v>3165</v>
      </c>
    </row>
    <row r="1861" spans="1:28" ht="21.75" customHeight="1" x14ac:dyDescent="0.25">
      <c r="A1861" s="37" t="s">
        <v>30</v>
      </c>
      <c r="B1861" s="37" t="s">
        <v>31</v>
      </c>
      <c r="C1861" s="39">
        <v>6251</v>
      </c>
      <c r="D1861" s="39" t="s">
        <v>52</v>
      </c>
      <c r="E1861" s="39" t="s">
        <v>1377</v>
      </c>
      <c r="F1861" s="128" t="s">
        <v>217</v>
      </c>
      <c r="G1861" s="39" t="s">
        <v>35</v>
      </c>
      <c r="H1861" s="39" t="str">
        <f t="shared" si="315"/>
        <v>6105AK124-6251-EQRA-0014</v>
      </c>
      <c r="I1861" s="39" t="str">
        <f t="shared" si="312"/>
        <v>Q24050972-03-6251-E-QRA-0014</v>
      </c>
      <c r="J1861" s="39"/>
      <c r="K1861" s="33" t="str">
        <f>VLOOKUP(C1861,'PPE WBS Codes'!$E$3:$F$79,2,0)</f>
        <v>Load Bank</v>
      </c>
      <c r="L1861" s="39" t="s">
        <v>1604</v>
      </c>
      <c r="M1861" s="39" t="s">
        <v>1378</v>
      </c>
      <c r="N1861" s="33" t="str">
        <f t="shared" si="313"/>
        <v>Load Bank - Small Power and Lighting forEmergency Gen Load Bank - Lightning Protection Study and Risk Assessment</v>
      </c>
      <c r="O1861" s="134"/>
      <c r="P1861" s="134"/>
      <c r="Q1861" s="33" t="str">
        <f>IFERROR(VLOOKUP(PPE_PH1_CDDL[[#This Row],[RDMC Document Number]],[3]Docs!$B:$F,4,0),"No Placeholder Yet")</f>
        <v>RES - Reserved Placeholder</v>
      </c>
      <c r="R1861" s="33" t="str">
        <f>IFERROR(VLOOKUP(PPE_PH1_CDDL[[#This Row],[RDMC Document Number]],[3]Docs!$B:$F,5,0),"No Placeholder Yet")</f>
        <v>Pending</v>
      </c>
      <c r="S1861" s="137">
        <f t="shared" si="317"/>
        <v>0</v>
      </c>
      <c r="T1861" s="39" t="s">
        <v>1119</v>
      </c>
      <c r="U1861" s="39"/>
      <c r="V1861" s="178"/>
      <c r="W1861" s="39" t="s">
        <v>1597</v>
      </c>
      <c r="X1861" s="39" t="s">
        <v>1602</v>
      </c>
      <c r="Y1861" s="39"/>
      <c r="Z1861" s="39"/>
      <c r="AA1861" s="39"/>
      <c r="AB1861" s="152" t="s">
        <v>3165</v>
      </c>
    </row>
    <row r="1862" spans="1:28" ht="21.75" customHeight="1" x14ac:dyDescent="0.25">
      <c r="A1862" s="37" t="s">
        <v>30</v>
      </c>
      <c r="B1862" s="37" t="s">
        <v>31</v>
      </c>
      <c r="C1862" s="39">
        <v>6251</v>
      </c>
      <c r="D1862" s="39" t="s">
        <v>52</v>
      </c>
      <c r="E1862" s="39" t="s">
        <v>1377</v>
      </c>
      <c r="F1862" s="128" t="s">
        <v>219</v>
      </c>
      <c r="G1862" s="39" t="s">
        <v>35</v>
      </c>
      <c r="H1862" s="39" t="str">
        <f t="shared" si="315"/>
        <v>6105AK124-6251-EQRA-0015</v>
      </c>
      <c r="I1862" s="39" t="str">
        <f t="shared" si="312"/>
        <v>Q24050972-03-6251-E-QRA-0015</v>
      </c>
      <c r="J1862" s="39"/>
      <c r="K1862" s="33" t="str">
        <f>VLOOKUP(C1862,'PPE WBS Codes'!$E$3:$F$79,2,0)</f>
        <v>Load Bank</v>
      </c>
      <c r="L1862" s="39" t="s">
        <v>1605</v>
      </c>
      <c r="M1862" s="39" t="s">
        <v>1378</v>
      </c>
      <c r="N1862" s="33" t="str">
        <f t="shared" si="313"/>
        <v>Load Bank - Cable Racks and Trays for Emergency Gen Load Bank - Lightning Protection Study and Risk Assessment</v>
      </c>
      <c r="O1862" s="134"/>
      <c r="P1862" s="134"/>
      <c r="Q1862" s="33" t="str">
        <f>IFERROR(VLOOKUP(PPE_PH1_CDDL[[#This Row],[RDMC Document Number]],[3]Docs!$B:$F,4,0),"No Placeholder Yet")</f>
        <v>RES - Reserved Placeholder</v>
      </c>
      <c r="R1862" s="33" t="str">
        <f>IFERROR(VLOOKUP(PPE_PH1_CDDL[[#This Row],[RDMC Document Number]],[3]Docs!$B:$F,5,0),"No Placeholder Yet")</f>
        <v>Pending</v>
      </c>
      <c r="S1862" s="137">
        <f t="shared" si="317"/>
        <v>0</v>
      </c>
      <c r="T1862" s="39" t="s">
        <v>1119</v>
      </c>
      <c r="U1862" s="39"/>
      <c r="V1862" s="178"/>
      <c r="W1862" s="39" t="s">
        <v>1599</v>
      </c>
      <c r="X1862" s="39" t="s">
        <v>1602</v>
      </c>
      <c r="Y1862" s="39"/>
      <c r="Z1862" s="39"/>
      <c r="AA1862" s="39"/>
      <c r="AB1862" s="152" t="s">
        <v>3165</v>
      </c>
    </row>
    <row r="1863" spans="1:28" ht="21.75" customHeight="1" x14ac:dyDescent="0.25">
      <c r="A1863" s="37" t="s">
        <v>30</v>
      </c>
      <c r="B1863" s="37" t="s">
        <v>31</v>
      </c>
      <c r="C1863" s="39">
        <v>6251</v>
      </c>
      <c r="D1863" s="39" t="s">
        <v>52</v>
      </c>
      <c r="E1863" s="39" t="s">
        <v>1377</v>
      </c>
      <c r="F1863" s="128" t="s">
        <v>88</v>
      </c>
      <c r="G1863" s="39" t="s">
        <v>35</v>
      </c>
      <c r="H1863" s="39" t="str">
        <f t="shared" si="315"/>
        <v>6105AK124-6251-EQRA-0016</v>
      </c>
      <c r="I1863" s="39" t="str">
        <f t="shared" si="312"/>
        <v>Q24050972-03-6251-E-QRA-0016</v>
      </c>
      <c r="J1863" s="39"/>
      <c r="K1863" s="33" t="str">
        <f>VLOOKUP(C1863,'PPE WBS Codes'!$E$3:$F$79,2,0)</f>
        <v>Load Bank</v>
      </c>
      <c r="L1863" s="39" t="s">
        <v>1646</v>
      </c>
      <c r="M1863" s="39" t="s">
        <v>1379</v>
      </c>
      <c r="N1863" s="33" t="str">
        <f t="shared" si="313"/>
        <v>Load Bank - Cable Trench and Tunnels for Emergency Gen Load Bank - Risk Assessment: Electrical Hazards</v>
      </c>
      <c r="O1863" s="134"/>
      <c r="P1863" s="134"/>
      <c r="Q1863" s="33" t="str">
        <f>IFERROR(VLOOKUP(PPE_PH1_CDDL[[#This Row],[RDMC Document Number]],[3]Docs!$B:$F,4,0),"No Placeholder Yet")</f>
        <v>RES - Reserved Placeholder</v>
      </c>
      <c r="R1863" s="33" t="str">
        <f>IFERROR(VLOOKUP(PPE_PH1_CDDL[[#This Row],[RDMC Document Number]],[3]Docs!$B:$F,5,0),"No Placeholder Yet")</f>
        <v>Pending</v>
      </c>
      <c r="S1863" s="137">
        <f t="shared" si="317"/>
        <v>0</v>
      </c>
      <c r="T1863" s="39" t="s">
        <v>1119</v>
      </c>
      <c r="U1863" s="39"/>
      <c r="V1863" s="178"/>
      <c r="W1863" s="39" t="s">
        <v>1629</v>
      </c>
      <c r="X1863" s="39" t="s">
        <v>1602</v>
      </c>
      <c r="Y1863" s="39"/>
      <c r="Z1863" s="39"/>
      <c r="AA1863" s="39"/>
      <c r="AB1863" s="152" t="s">
        <v>3165</v>
      </c>
    </row>
    <row r="1864" spans="1:28" ht="21.75" customHeight="1" x14ac:dyDescent="0.25">
      <c r="A1864" s="37" t="s">
        <v>30</v>
      </c>
      <c r="B1864" s="37" t="s">
        <v>31</v>
      </c>
      <c r="C1864" s="39">
        <v>6251</v>
      </c>
      <c r="D1864" s="39" t="s">
        <v>52</v>
      </c>
      <c r="E1864" s="39" t="s">
        <v>1377</v>
      </c>
      <c r="F1864" s="174" t="s">
        <v>143</v>
      </c>
      <c r="G1864" s="162" t="s">
        <v>35</v>
      </c>
      <c r="H1864" s="39" t="str">
        <f t="shared" si="315"/>
        <v>6105AK124-6251-EQRA-0017</v>
      </c>
      <c r="I1864" s="39" t="str">
        <f t="shared" si="312"/>
        <v>Q24050972-03-6251-E-QRA-0017</v>
      </c>
      <c r="J1864" s="162"/>
      <c r="K1864" s="33" t="str">
        <f>VLOOKUP(C1864,'PPE WBS Codes'!$E$3:$F$79,2,0)</f>
        <v>Load Bank</v>
      </c>
      <c r="L1864" s="162" t="s">
        <v>1647</v>
      </c>
      <c r="M1864" s="162" t="s">
        <v>1378</v>
      </c>
      <c r="N1864" s="33" t="str">
        <f t="shared" si="313"/>
        <v>Load Bank - Lightning Protection System for Emergency Gen Load Bank - Lightning Protection Study and Risk Assessment</v>
      </c>
      <c r="O1864" s="175"/>
      <c r="P1864" s="175"/>
      <c r="Q1864" s="33" t="str">
        <f>IFERROR(VLOOKUP(PPE_PH1_CDDL[[#This Row],[RDMC Document Number]],[3]Docs!$B:$F,4,0),"No Placeholder Yet")</f>
        <v>RES - Reserved Placeholder</v>
      </c>
      <c r="R1864" s="33" t="str">
        <f>IFERROR(VLOOKUP(PPE_PH1_CDDL[[#This Row],[RDMC Document Number]],[3]Docs!$B:$F,5,0),"No Placeholder Yet")</f>
        <v>Pending</v>
      </c>
      <c r="S1864" s="137">
        <f t="shared" si="317"/>
        <v>0</v>
      </c>
      <c r="T1864" s="39" t="s">
        <v>1119</v>
      </c>
      <c r="U1864" s="162"/>
      <c r="V1864" s="178"/>
      <c r="W1864" s="162" t="s">
        <v>1631</v>
      </c>
      <c r="X1864" s="39" t="s">
        <v>1602</v>
      </c>
      <c r="Y1864" s="162"/>
      <c r="Z1864" s="162"/>
      <c r="AA1864" s="39"/>
      <c r="AB1864" s="152" t="s">
        <v>3165</v>
      </c>
    </row>
    <row r="1865" spans="1:28" ht="21.75" customHeight="1" x14ac:dyDescent="0.25">
      <c r="A1865" s="37" t="s">
        <v>30</v>
      </c>
      <c r="B1865" s="37" t="s">
        <v>31</v>
      </c>
      <c r="C1865" s="39">
        <v>6251</v>
      </c>
      <c r="D1865" s="39" t="s">
        <v>52</v>
      </c>
      <c r="E1865" s="39" t="s">
        <v>638</v>
      </c>
      <c r="F1865" s="128" t="s">
        <v>34</v>
      </c>
      <c r="G1865" s="162" t="s">
        <v>35</v>
      </c>
      <c r="H1865" s="39" t="str">
        <f t="shared" si="315"/>
        <v>6105AK124-6251-ERPT-0001</v>
      </c>
      <c r="I1865" s="39" t="str">
        <f t="shared" si="312"/>
        <v>Q24050972-03-6251-E-RPT-0001</v>
      </c>
      <c r="J1865" s="39"/>
      <c r="K1865" s="33" t="str">
        <f>VLOOKUP(C1865,'PPE WBS Codes'!$E$3:$F$79,2,0)</f>
        <v>Load Bank</v>
      </c>
      <c r="L1865" s="39" t="s">
        <v>1587</v>
      </c>
      <c r="M1865" s="39" t="s">
        <v>1538</v>
      </c>
      <c r="N1865" s="33" t="str">
        <f t="shared" si="313"/>
        <v>Load Bank - 36 MVA Power Station Mobile Load Bank Concrete Pad - Load Bank Operational and Maintenance Study</v>
      </c>
      <c r="O1865" s="134"/>
      <c r="P1865" s="134"/>
      <c r="Q1865" s="33" t="str">
        <f>IFERROR(VLOOKUP(PPE_PH1_CDDL[[#This Row],[RDMC Document Number]],[3]Docs!$B:$F,4,0),"No Placeholder Yet")</f>
        <v>RES - Reserved Placeholder</v>
      </c>
      <c r="R1865" s="33" t="str">
        <f>IFERROR(VLOOKUP(PPE_PH1_CDDL[[#This Row],[RDMC Document Number]],[3]Docs!$B:$F,5,0),"No Placeholder Yet")</f>
        <v>Pending</v>
      </c>
      <c r="S1865" s="137">
        <f t="shared" ref="S1865:S1892" si="318">IF(AND(O1865&lt;&gt;"",P1865&lt;&gt;"",R1865="Approved"),100%,
 IF(AND(O1865&lt;&gt;"",P1865&lt;&gt;""),66.67%,
 IF(O1865&lt;&gt;"",33.33%,
 0)))</f>
        <v>0</v>
      </c>
      <c r="T1865" s="39" t="s">
        <v>1119</v>
      </c>
      <c r="U1865" s="39"/>
      <c r="V1865" s="178"/>
      <c r="W1865" s="39" t="s">
        <v>1588</v>
      </c>
      <c r="X1865" s="39" t="s">
        <v>1664</v>
      </c>
      <c r="Y1865" s="39"/>
      <c r="Z1865" s="39"/>
      <c r="AA1865" s="39"/>
      <c r="AB1865" s="152" t="s">
        <v>3165</v>
      </c>
    </row>
    <row r="1866" spans="1:28" ht="21.75" customHeight="1" x14ac:dyDescent="0.25">
      <c r="A1866" s="37" t="s">
        <v>30</v>
      </c>
      <c r="B1866" s="37" t="s">
        <v>31</v>
      </c>
      <c r="C1866" s="39">
        <v>6251</v>
      </c>
      <c r="D1866" s="39" t="s">
        <v>52</v>
      </c>
      <c r="E1866" s="39" t="s">
        <v>638</v>
      </c>
      <c r="F1866" s="128" t="s">
        <v>46</v>
      </c>
      <c r="G1866" s="162" t="s">
        <v>35</v>
      </c>
      <c r="H1866" s="39" t="str">
        <f t="shared" si="315"/>
        <v>6105AK124-6251-ERPT-0002</v>
      </c>
      <c r="I1866" s="39" t="str">
        <f t="shared" si="312"/>
        <v>Q24050972-03-6251-E-RPT-0002</v>
      </c>
      <c r="J1866" s="39"/>
      <c r="K1866" s="33" t="str">
        <f>VLOOKUP(C1866,'PPE WBS Codes'!$E$3:$F$79,2,0)</f>
        <v>Load Bank</v>
      </c>
      <c r="L1866" s="39" t="s">
        <v>1665</v>
      </c>
      <c r="M1866" s="39" t="s">
        <v>1538</v>
      </c>
      <c r="N1866" s="33" t="str">
        <f t="shared" si="313"/>
        <v>Load Bank - 36 MVA Power Station Mobile Load Bank Control Interface - Load Bank Operational and Maintenance Study</v>
      </c>
      <c r="O1866" s="134"/>
      <c r="P1866" s="134"/>
      <c r="Q1866" s="33" t="str">
        <f>IFERROR(VLOOKUP(PPE_PH1_CDDL[[#This Row],[RDMC Document Number]],[3]Docs!$B:$F,4,0),"No Placeholder Yet")</f>
        <v>RES - Reserved Placeholder</v>
      </c>
      <c r="R1866" s="33" t="str">
        <f>IFERROR(VLOOKUP(PPE_PH1_CDDL[[#This Row],[RDMC Document Number]],[3]Docs!$B:$F,5,0),"No Placeholder Yet")</f>
        <v>Pending</v>
      </c>
      <c r="S1866" s="137">
        <f t="shared" si="318"/>
        <v>0</v>
      </c>
      <c r="T1866" s="39" t="s">
        <v>1119</v>
      </c>
      <c r="U1866" s="39"/>
      <c r="V1866" s="178"/>
      <c r="W1866" s="39" t="s">
        <v>1588</v>
      </c>
      <c r="X1866" s="39" t="s">
        <v>1666</v>
      </c>
      <c r="Y1866" s="39"/>
      <c r="Z1866" s="39"/>
      <c r="AA1866" s="39"/>
      <c r="AB1866" s="152" t="s">
        <v>3165</v>
      </c>
    </row>
    <row r="1867" spans="1:28" ht="21.75" customHeight="1" x14ac:dyDescent="0.25">
      <c r="A1867" s="37" t="s">
        <v>30</v>
      </c>
      <c r="B1867" s="37" t="s">
        <v>31</v>
      </c>
      <c r="C1867" s="39">
        <v>6251</v>
      </c>
      <c r="D1867" s="39" t="s">
        <v>52</v>
      </c>
      <c r="E1867" s="39" t="s">
        <v>638</v>
      </c>
      <c r="F1867" s="128" t="s">
        <v>48</v>
      </c>
      <c r="G1867" s="162" t="s">
        <v>35</v>
      </c>
      <c r="H1867" s="39" t="str">
        <f t="shared" si="315"/>
        <v>6105AK124-6251-ERPT-0003</v>
      </c>
      <c r="I1867" s="39" t="str">
        <f t="shared" si="312"/>
        <v>Q24050972-03-6251-E-RPT-0003</v>
      </c>
      <c r="J1867" s="39"/>
      <c r="K1867" s="33" t="str">
        <f>VLOOKUP(C1867,'PPE WBS Codes'!$E$3:$F$79,2,0)</f>
        <v>Load Bank</v>
      </c>
      <c r="L1867" s="39" t="s">
        <v>1606</v>
      </c>
      <c r="M1867" s="39" t="s">
        <v>1538</v>
      </c>
      <c r="N1867" s="33" t="str">
        <f t="shared" si="313"/>
        <v>Load Bank - 36 MVA Power Station Mobile Load Bank Connection Cables - Load Bank Operational and Maintenance Study</v>
      </c>
      <c r="O1867" s="134"/>
      <c r="P1867" s="134"/>
      <c r="Q1867" s="33" t="str">
        <f>IFERROR(VLOOKUP(PPE_PH1_CDDL[[#This Row],[RDMC Document Number]],[3]Docs!$B:$F,4,0),"No Placeholder Yet")</f>
        <v>RES - Reserved Placeholder</v>
      </c>
      <c r="R1867" s="33" t="str">
        <f>IFERROR(VLOOKUP(PPE_PH1_CDDL[[#This Row],[RDMC Document Number]],[3]Docs!$B:$F,5,0),"No Placeholder Yet")</f>
        <v>Pending</v>
      </c>
      <c r="S1867" s="137">
        <f t="shared" si="318"/>
        <v>0</v>
      </c>
      <c r="T1867" s="39" t="s">
        <v>1119</v>
      </c>
      <c r="U1867" s="39"/>
      <c r="V1867" s="178"/>
      <c r="W1867" s="39" t="s">
        <v>1588</v>
      </c>
      <c r="X1867" s="39" t="s">
        <v>1607</v>
      </c>
      <c r="Y1867" s="39"/>
      <c r="Z1867" s="39"/>
      <c r="AA1867" s="39"/>
      <c r="AB1867" s="152" t="s">
        <v>3165</v>
      </c>
    </row>
    <row r="1868" spans="1:28" ht="21.75" customHeight="1" x14ac:dyDescent="0.25">
      <c r="A1868" s="37" t="s">
        <v>30</v>
      </c>
      <c r="B1868" s="37" t="s">
        <v>31</v>
      </c>
      <c r="C1868" s="39">
        <v>6251</v>
      </c>
      <c r="D1868" s="39" t="s">
        <v>52</v>
      </c>
      <c r="E1868" s="39" t="s">
        <v>638</v>
      </c>
      <c r="F1868" s="128" t="s">
        <v>50</v>
      </c>
      <c r="G1868" s="162" t="s">
        <v>35</v>
      </c>
      <c r="H1868" s="39" t="str">
        <f t="shared" si="315"/>
        <v>6105AK124-6251-ERPT-0004</v>
      </c>
      <c r="I1868" s="39" t="str">
        <f t="shared" si="312"/>
        <v>Q24050972-03-6251-E-RPT-0004</v>
      </c>
      <c r="J1868" s="39"/>
      <c r="K1868" s="33" t="str">
        <f>VLOOKUP(C1868,'PPE WBS Codes'!$E$3:$F$79,2,0)</f>
        <v>Load Bank</v>
      </c>
      <c r="L1868" s="39" t="s">
        <v>1610</v>
      </c>
      <c r="M1868" s="39" t="s">
        <v>1538</v>
      </c>
      <c r="N1868" s="33" t="str">
        <f t="shared" si="313"/>
        <v>Load Bank - 36 MVA Power Station Mobile Load Bank Earthing System - Load Bank Operational and Maintenance Study</v>
      </c>
      <c r="O1868" s="134"/>
      <c r="P1868" s="134"/>
      <c r="Q1868" s="33" t="str">
        <f>IFERROR(VLOOKUP(PPE_PH1_CDDL[[#This Row],[RDMC Document Number]],[3]Docs!$B:$F,4,0),"No Placeholder Yet")</f>
        <v>RES - Reserved Placeholder</v>
      </c>
      <c r="R1868" s="33" t="str">
        <f>IFERROR(VLOOKUP(PPE_PH1_CDDL[[#This Row],[RDMC Document Number]],[3]Docs!$B:$F,5,0),"No Placeholder Yet")</f>
        <v>Pending</v>
      </c>
      <c r="S1868" s="137">
        <f t="shared" si="318"/>
        <v>0</v>
      </c>
      <c r="T1868" s="39" t="s">
        <v>1119</v>
      </c>
      <c r="U1868" s="39"/>
      <c r="V1868" s="178"/>
      <c r="W1868" s="39" t="s">
        <v>1588</v>
      </c>
      <c r="X1868" s="39" t="s">
        <v>1611</v>
      </c>
      <c r="Y1868" s="39"/>
      <c r="Z1868" s="39"/>
      <c r="AA1868" s="39"/>
      <c r="AB1868" s="152" t="s">
        <v>3165</v>
      </c>
    </row>
    <row r="1869" spans="1:28" ht="21.75" customHeight="1" x14ac:dyDescent="0.25">
      <c r="A1869" s="37" t="s">
        <v>30</v>
      </c>
      <c r="B1869" s="37" t="s">
        <v>31</v>
      </c>
      <c r="C1869" s="39">
        <v>6251</v>
      </c>
      <c r="D1869" s="39" t="s">
        <v>52</v>
      </c>
      <c r="E1869" s="39" t="s">
        <v>638</v>
      </c>
      <c r="F1869" s="128" t="s">
        <v>101</v>
      </c>
      <c r="G1869" s="162" t="s">
        <v>35</v>
      </c>
      <c r="H1869" s="39" t="str">
        <f t="shared" si="315"/>
        <v>6105AK124-6251-ERPT-0005</v>
      </c>
      <c r="I1869" s="39" t="str">
        <f t="shared" si="312"/>
        <v>Q24050972-03-6251-E-RPT-0005</v>
      </c>
      <c r="J1869" s="39"/>
      <c r="K1869" s="33" t="str">
        <f>VLOOKUP(C1869,'PPE WBS Codes'!$E$3:$F$79,2,0)</f>
        <v>Load Bank</v>
      </c>
      <c r="L1869" s="39" t="s">
        <v>1592</v>
      </c>
      <c r="M1869" s="39" t="s">
        <v>1538</v>
      </c>
      <c r="N1869" s="33" t="str">
        <f t="shared" si="313"/>
        <v>Load Bank - Platform and Foundations for Wartsila Load Bank - Load Bank Operational and Maintenance Study</v>
      </c>
      <c r="O1869" s="134"/>
      <c r="P1869" s="134"/>
      <c r="Q1869" s="33" t="str">
        <f>IFERROR(VLOOKUP(PPE_PH1_CDDL[[#This Row],[RDMC Document Number]],[3]Docs!$B:$F,4,0),"No Placeholder Yet")</f>
        <v>RES - Reserved Placeholder</v>
      </c>
      <c r="R1869" s="33" t="str">
        <f>IFERROR(VLOOKUP(PPE_PH1_CDDL[[#This Row],[RDMC Document Number]],[3]Docs!$B:$F,5,0),"No Placeholder Yet")</f>
        <v>Pending</v>
      </c>
      <c r="S1869" s="137">
        <f t="shared" si="318"/>
        <v>0</v>
      </c>
      <c r="T1869" s="39" t="s">
        <v>1119</v>
      </c>
      <c r="U1869" s="39"/>
      <c r="V1869" s="178"/>
      <c r="W1869" s="39" t="s">
        <v>1593</v>
      </c>
      <c r="X1869" s="39" t="s">
        <v>1594</v>
      </c>
      <c r="Y1869" s="39"/>
      <c r="Z1869" s="39"/>
      <c r="AA1869" s="39"/>
      <c r="AB1869" s="152" t="s">
        <v>3165</v>
      </c>
    </row>
    <row r="1870" spans="1:28" ht="21.75" customHeight="1" x14ac:dyDescent="0.25">
      <c r="A1870" s="37" t="s">
        <v>30</v>
      </c>
      <c r="B1870" s="37" t="s">
        <v>31</v>
      </c>
      <c r="C1870" s="39">
        <v>6251</v>
      </c>
      <c r="D1870" s="39" t="s">
        <v>52</v>
      </c>
      <c r="E1870" s="39" t="s">
        <v>638</v>
      </c>
      <c r="F1870" s="128" t="s">
        <v>161</v>
      </c>
      <c r="G1870" s="162" t="s">
        <v>35</v>
      </c>
      <c r="H1870" s="39" t="str">
        <f t="shared" si="315"/>
        <v>6105AK124-6251-ERPT-0006</v>
      </c>
      <c r="I1870" s="39" t="str">
        <f t="shared" si="312"/>
        <v>Q24050972-03-6251-E-RPT-0006</v>
      </c>
      <c r="J1870" s="39"/>
      <c r="K1870" s="33" t="str">
        <f>VLOOKUP(C1870,'PPE WBS Codes'!$E$3:$F$79,2,0)</f>
        <v>Load Bank</v>
      </c>
      <c r="L1870" s="39" t="s">
        <v>1578</v>
      </c>
      <c r="M1870" s="39" t="s">
        <v>1539</v>
      </c>
      <c r="N1870" s="33" t="str">
        <f t="shared" si="313"/>
        <v>Load Bank - 11kV Protection Relays for Wartsila Load Bank - HV/MV Operational and Maintenance Study</v>
      </c>
      <c r="O1870" s="134"/>
      <c r="P1870" s="134"/>
      <c r="Q1870" s="33" t="str">
        <f>IFERROR(VLOOKUP(PPE_PH1_CDDL[[#This Row],[RDMC Document Number]],[3]Docs!$B:$F,4,0),"No Placeholder Yet")</f>
        <v>RES - Reserved Placeholder</v>
      </c>
      <c r="R1870" s="33" t="str">
        <f>IFERROR(VLOOKUP(PPE_PH1_CDDL[[#This Row],[RDMC Document Number]],[3]Docs!$B:$F,5,0),"No Placeholder Yet")</f>
        <v>Pending</v>
      </c>
      <c r="S1870" s="137">
        <f t="shared" si="318"/>
        <v>0</v>
      </c>
      <c r="T1870" s="39" t="s">
        <v>1119</v>
      </c>
      <c r="U1870" s="39"/>
      <c r="V1870" s="178"/>
      <c r="W1870" s="39" t="s">
        <v>1579</v>
      </c>
      <c r="X1870" s="39" t="s">
        <v>1580</v>
      </c>
      <c r="Y1870" s="39"/>
      <c r="Z1870" s="39"/>
      <c r="AA1870" s="39"/>
      <c r="AB1870" s="152" t="s">
        <v>3165</v>
      </c>
    </row>
    <row r="1871" spans="1:28" ht="21.75" customHeight="1" x14ac:dyDescent="0.25">
      <c r="A1871" s="37" t="s">
        <v>30</v>
      </c>
      <c r="B1871" s="37" t="s">
        <v>31</v>
      </c>
      <c r="C1871" s="39">
        <v>6251</v>
      </c>
      <c r="D1871" s="39" t="s">
        <v>52</v>
      </c>
      <c r="E1871" s="39" t="s">
        <v>638</v>
      </c>
      <c r="F1871" s="128" t="s">
        <v>170</v>
      </c>
      <c r="G1871" s="162" t="s">
        <v>35</v>
      </c>
      <c r="H1871" s="39" t="str">
        <f t="shared" si="315"/>
        <v>6105AK124-6251-ERPT-0007</v>
      </c>
      <c r="I1871" s="39" t="str">
        <f t="shared" si="312"/>
        <v>Q24050972-03-6251-E-RPT-0007</v>
      </c>
      <c r="J1871" s="39"/>
      <c r="K1871" s="33" t="str">
        <f>VLOOKUP(C1871,'PPE WBS Codes'!$E$3:$F$79,2,0)</f>
        <v>Load Bank</v>
      </c>
      <c r="L1871" s="39" t="s">
        <v>1578</v>
      </c>
      <c r="M1871" s="39" t="s">
        <v>1540</v>
      </c>
      <c r="N1871" s="33" t="str">
        <f t="shared" si="313"/>
        <v>Load Bank - 11kV Protection Relays for Wartsila Load Bank - Reactive Power Study</v>
      </c>
      <c r="O1871" s="134"/>
      <c r="P1871" s="134"/>
      <c r="Q1871" s="33" t="str">
        <f>IFERROR(VLOOKUP(PPE_PH1_CDDL[[#This Row],[RDMC Document Number]],[3]Docs!$B:$F,4,0),"No Placeholder Yet")</f>
        <v>RES - Reserved Placeholder</v>
      </c>
      <c r="R1871" s="33" t="str">
        <f>IFERROR(VLOOKUP(PPE_PH1_CDDL[[#This Row],[RDMC Document Number]],[3]Docs!$B:$F,5,0),"No Placeholder Yet")</f>
        <v>Pending</v>
      </c>
      <c r="S1871" s="137">
        <f t="shared" si="318"/>
        <v>0</v>
      </c>
      <c r="T1871" s="39" t="s">
        <v>1119</v>
      </c>
      <c r="U1871" s="39"/>
      <c r="V1871" s="178"/>
      <c r="W1871" s="39" t="s">
        <v>1579</v>
      </c>
      <c r="X1871" s="39" t="s">
        <v>1580</v>
      </c>
      <c r="Y1871" s="39"/>
      <c r="Z1871" s="39"/>
      <c r="AA1871" s="39"/>
      <c r="AB1871" s="152" t="s">
        <v>3165</v>
      </c>
    </row>
    <row r="1872" spans="1:28" ht="21.75" customHeight="1" x14ac:dyDescent="0.25">
      <c r="A1872" s="37" t="s">
        <v>30</v>
      </c>
      <c r="B1872" s="37" t="s">
        <v>31</v>
      </c>
      <c r="C1872" s="39">
        <v>6251</v>
      </c>
      <c r="D1872" s="39" t="s">
        <v>52</v>
      </c>
      <c r="E1872" s="39" t="s">
        <v>638</v>
      </c>
      <c r="F1872" s="128" t="s">
        <v>108</v>
      </c>
      <c r="G1872" s="162" t="s">
        <v>35</v>
      </c>
      <c r="H1872" s="39" t="str">
        <f t="shared" si="315"/>
        <v>6105AK124-6251-ERPT-0008</v>
      </c>
      <c r="I1872" s="39" t="str">
        <f t="shared" si="312"/>
        <v>Q24050972-03-6251-E-RPT-0008</v>
      </c>
      <c r="J1872" s="39"/>
      <c r="K1872" s="33" t="str">
        <f>VLOOKUP(C1872,'PPE WBS Codes'!$E$3:$F$79,2,0)</f>
        <v>Load Bank</v>
      </c>
      <c r="L1872" s="39" t="s">
        <v>1581</v>
      </c>
      <c r="M1872" s="39" t="s">
        <v>1539</v>
      </c>
      <c r="N1872" s="33" t="str">
        <f t="shared" si="313"/>
        <v>Load Bank - 11kV Protection Relays for Emerg. Generation Load Bank - HV/MV Operational and Maintenance Study</v>
      </c>
      <c r="O1872" s="134"/>
      <c r="P1872" s="134"/>
      <c r="Q1872" s="33" t="str">
        <f>IFERROR(VLOOKUP(PPE_PH1_CDDL[[#This Row],[RDMC Document Number]],[3]Docs!$B:$F,4,0),"No Placeholder Yet")</f>
        <v>RES - Reserved Placeholder</v>
      </c>
      <c r="R1872" s="33" t="str">
        <f>IFERROR(VLOOKUP(PPE_PH1_CDDL[[#This Row],[RDMC Document Number]],[3]Docs!$B:$F,5,0),"No Placeholder Yet")</f>
        <v>Pending</v>
      </c>
      <c r="S1872" s="137">
        <f t="shared" si="318"/>
        <v>0</v>
      </c>
      <c r="T1872" s="39" t="s">
        <v>1119</v>
      </c>
      <c r="U1872" s="39"/>
      <c r="V1872" s="178"/>
      <c r="W1872" s="39" t="s">
        <v>1579</v>
      </c>
      <c r="X1872" s="39" t="s">
        <v>1689</v>
      </c>
      <c r="Y1872" s="39"/>
      <c r="Z1872" s="39"/>
      <c r="AA1872" s="39"/>
      <c r="AB1872" s="152" t="s">
        <v>3165</v>
      </c>
    </row>
    <row r="1873" spans="1:28" ht="21.75" customHeight="1" x14ac:dyDescent="0.25">
      <c r="A1873" s="37" t="s">
        <v>30</v>
      </c>
      <c r="B1873" s="37" t="s">
        <v>31</v>
      </c>
      <c r="C1873" s="39">
        <v>6251</v>
      </c>
      <c r="D1873" s="39" t="s">
        <v>52</v>
      </c>
      <c r="E1873" s="39" t="s">
        <v>638</v>
      </c>
      <c r="F1873" s="128" t="s">
        <v>173</v>
      </c>
      <c r="G1873" s="162" t="s">
        <v>35</v>
      </c>
      <c r="H1873" s="39" t="str">
        <f t="shared" si="315"/>
        <v>6105AK124-6251-ERPT-0009</v>
      </c>
      <c r="I1873" s="39" t="str">
        <f t="shared" si="312"/>
        <v>Q24050972-03-6251-E-RPT-0009</v>
      </c>
      <c r="J1873" s="39"/>
      <c r="K1873" s="33" t="str">
        <f>VLOOKUP(C1873,'PPE WBS Codes'!$E$3:$F$79,2,0)</f>
        <v>Load Bank</v>
      </c>
      <c r="L1873" s="39" t="s">
        <v>1581</v>
      </c>
      <c r="M1873" s="39" t="s">
        <v>1540</v>
      </c>
      <c r="N1873" s="33" t="str">
        <f t="shared" si="313"/>
        <v>Load Bank - 11kV Protection Relays for Emerg. Generation Load Bank - Reactive Power Study</v>
      </c>
      <c r="O1873" s="134"/>
      <c r="P1873" s="134"/>
      <c r="Q1873" s="33" t="str">
        <f>IFERROR(VLOOKUP(PPE_PH1_CDDL[[#This Row],[RDMC Document Number]],[3]Docs!$B:$F,4,0),"No Placeholder Yet")</f>
        <v>RES - Reserved Placeholder</v>
      </c>
      <c r="R1873" s="33" t="str">
        <f>IFERROR(VLOOKUP(PPE_PH1_CDDL[[#This Row],[RDMC Document Number]],[3]Docs!$B:$F,5,0),"No Placeholder Yet")</f>
        <v>Pending</v>
      </c>
      <c r="S1873" s="137">
        <f t="shared" si="318"/>
        <v>0</v>
      </c>
      <c r="T1873" s="39" t="s">
        <v>1119</v>
      </c>
      <c r="U1873" s="39"/>
      <c r="V1873" s="178"/>
      <c r="W1873" s="39" t="s">
        <v>1579</v>
      </c>
      <c r="X1873" s="39" t="s">
        <v>1689</v>
      </c>
      <c r="Y1873" s="39"/>
      <c r="Z1873" s="39"/>
      <c r="AA1873" s="39"/>
      <c r="AB1873" s="152" t="s">
        <v>3165</v>
      </c>
    </row>
    <row r="1874" spans="1:28" ht="21.75" customHeight="1" x14ac:dyDescent="0.25">
      <c r="A1874" s="37" t="s">
        <v>30</v>
      </c>
      <c r="B1874" s="37" t="s">
        <v>31</v>
      </c>
      <c r="C1874" s="39">
        <v>6251</v>
      </c>
      <c r="D1874" s="39" t="s">
        <v>52</v>
      </c>
      <c r="E1874" s="39" t="s">
        <v>638</v>
      </c>
      <c r="F1874" s="128" t="s">
        <v>184</v>
      </c>
      <c r="G1874" s="162" t="s">
        <v>35</v>
      </c>
      <c r="H1874" s="39" t="str">
        <f t="shared" si="315"/>
        <v>6105AK124-6251-ERPT-0010</v>
      </c>
      <c r="I1874" s="39" t="str">
        <f t="shared" si="312"/>
        <v>Q24050972-03-6251-E-RPT-0010</v>
      </c>
      <c r="J1874" s="39"/>
      <c r="K1874" s="33" t="str">
        <f>VLOOKUP(C1874,'PPE WBS Codes'!$E$3:$F$79,2,0)</f>
        <v>Load Bank</v>
      </c>
      <c r="L1874" s="39" t="s">
        <v>1600</v>
      </c>
      <c r="M1874" s="39" t="s">
        <v>1538</v>
      </c>
      <c r="N1874" s="33" t="str">
        <f t="shared" si="313"/>
        <v>Load Bank - Pad Platform and Foundations for Emergency Gen Load Bank - Load Bank Operational and Maintenance Study</v>
      </c>
      <c r="O1874" s="134"/>
      <c r="P1874" s="134"/>
      <c r="Q1874" s="33" t="str">
        <f>IFERROR(VLOOKUP(PPE_PH1_CDDL[[#This Row],[RDMC Document Number]],[3]Docs!$B:$F,4,0),"No Placeholder Yet")</f>
        <v>RES - Reserved Placeholder</v>
      </c>
      <c r="R1874" s="33" t="str">
        <f>IFERROR(VLOOKUP(PPE_PH1_CDDL[[#This Row],[RDMC Document Number]],[3]Docs!$B:$F,5,0),"No Placeholder Yet")</f>
        <v>Pending</v>
      </c>
      <c r="S1874" s="137">
        <f t="shared" si="318"/>
        <v>0</v>
      </c>
      <c r="T1874" s="39" t="s">
        <v>1119</v>
      </c>
      <c r="U1874" s="39"/>
      <c r="V1874" s="178"/>
      <c r="W1874" s="39" t="s">
        <v>1651</v>
      </c>
      <c r="X1874" s="39" t="s">
        <v>1689</v>
      </c>
      <c r="Y1874" s="39"/>
      <c r="Z1874" s="39"/>
      <c r="AA1874" s="39"/>
      <c r="AB1874" s="152" t="s">
        <v>3165</v>
      </c>
    </row>
    <row r="1875" spans="1:28" ht="21.75" customHeight="1" x14ac:dyDescent="0.25">
      <c r="A1875" s="37" t="s">
        <v>30</v>
      </c>
      <c r="B1875" s="37" t="s">
        <v>31</v>
      </c>
      <c r="C1875" s="39">
        <v>6251</v>
      </c>
      <c r="D1875" s="39" t="s">
        <v>52</v>
      </c>
      <c r="E1875" s="39" t="s">
        <v>638</v>
      </c>
      <c r="F1875" s="128" t="s">
        <v>187</v>
      </c>
      <c r="G1875" s="162" t="s">
        <v>35</v>
      </c>
      <c r="H1875" s="39" t="str">
        <f t="shared" si="315"/>
        <v>6105AK124-6251-ERPT-0011</v>
      </c>
      <c r="I1875" s="39" t="str">
        <f t="shared" si="312"/>
        <v>Q24050972-03-6251-E-RPT-0011</v>
      </c>
      <c r="J1875" s="39"/>
      <c r="K1875" s="33" t="str">
        <f>VLOOKUP(C1875,'PPE WBS Codes'!$E$3:$F$79,2,0)</f>
        <v>Load Bank</v>
      </c>
      <c r="L1875" s="39" t="s">
        <v>1583</v>
      </c>
      <c r="M1875" s="39" t="s">
        <v>1539</v>
      </c>
      <c r="N1875" s="33" t="str">
        <f t="shared" si="313"/>
        <v>Load Bank - 11kV Protection Relays for Emergency Gen Load Bank - HV/MV Operational and Maintenance Study</v>
      </c>
      <c r="O1875" s="134"/>
      <c r="P1875" s="134"/>
      <c r="Q1875" s="33" t="str">
        <f>IFERROR(VLOOKUP(PPE_PH1_CDDL[[#This Row],[RDMC Document Number]],[3]Docs!$B:$F,4,0),"No Placeholder Yet")</f>
        <v>RES - Reserved Placeholder</v>
      </c>
      <c r="R1875" s="33" t="str">
        <f>IFERROR(VLOOKUP(PPE_PH1_CDDL[[#This Row],[RDMC Document Number]],[3]Docs!$B:$F,5,0),"No Placeholder Yet")</f>
        <v>Pending</v>
      </c>
      <c r="S1875" s="137">
        <f t="shared" si="318"/>
        <v>0</v>
      </c>
      <c r="T1875" s="39" t="s">
        <v>1119</v>
      </c>
      <c r="U1875" s="39"/>
      <c r="V1875" s="178"/>
      <c r="W1875" s="39" t="s">
        <v>1699</v>
      </c>
      <c r="X1875" s="39" t="s">
        <v>1689</v>
      </c>
      <c r="Y1875" s="39"/>
      <c r="Z1875" s="39"/>
      <c r="AA1875" s="39"/>
      <c r="AB1875" s="152" t="s">
        <v>3165</v>
      </c>
    </row>
    <row r="1876" spans="1:28" ht="21.75" customHeight="1" x14ac:dyDescent="0.25">
      <c r="A1876" s="37" t="s">
        <v>30</v>
      </c>
      <c r="B1876" s="37" t="s">
        <v>31</v>
      </c>
      <c r="C1876" s="39">
        <v>6251</v>
      </c>
      <c r="D1876" s="39" t="s">
        <v>52</v>
      </c>
      <c r="E1876" s="39" t="s">
        <v>638</v>
      </c>
      <c r="F1876" s="174" t="s">
        <v>213</v>
      </c>
      <c r="G1876" s="162" t="s">
        <v>35</v>
      </c>
      <c r="H1876" s="39" t="str">
        <f t="shared" si="315"/>
        <v>6105AK124-6251-ERPT-0012</v>
      </c>
      <c r="I1876" s="39" t="str">
        <f t="shared" si="312"/>
        <v>Q24050972-03-6251-E-RPT-0012</v>
      </c>
      <c r="J1876" s="162"/>
      <c r="K1876" s="33" t="str">
        <f>VLOOKUP(C1876,'PPE WBS Codes'!$E$3:$F$79,2,0)</f>
        <v>Load Bank</v>
      </c>
      <c r="L1876" s="162" t="s">
        <v>1583</v>
      </c>
      <c r="M1876" s="162" t="s">
        <v>1540</v>
      </c>
      <c r="N1876" s="33" t="str">
        <f t="shared" si="313"/>
        <v>Load Bank - 11kV Protection Relays for Emergency Gen Load Bank - Reactive Power Study</v>
      </c>
      <c r="O1876" s="175"/>
      <c r="P1876" s="175"/>
      <c r="Q1876" s="33" t="str">
        <f>IFERROR(VLOOKUP(PPE_PH1_CDDL[[#This Row],[RDMC Document Number]],[3]Docs!$B:$F,4,0),"No Placeholder Yet")</f>
        <v>RES - Reserved Placeholder</v>
      </c>
      <c r="R1876" s="33" t="str">
        <f>IFERROR(VLOOKUP(PPE_PH1_CDDL[[#This Row],[RDMC Document Number]],[3]Docs!$B:$F,5,0),"No Placeholder Yet")</f>
        <v>Pending</v>
      </c>
      <c r="S1876" s="137">
        <f t="shared" si="318"/>
        <v>0</v>
      </c>
      <c r="T1876" s="39" t="s">
        <v>1119</v>
      </c>
      <c r="U1876" s="162"/>
      <c r="V1876" s="178"/>
      <c r="W1876" s="162" t="s">
        <v>1699</v>
      </c>
      <c r="X1876" s="39" t="s">
        <v>1689</v>
      </c>
      <c r="Y1876" s="162"/>
      <c r="Z1876" s="162"/>
      <c r="AA1876" s="39"/>
      <c r="AB1876" s="152" t="s">
        <v>3165</v>
      </c>
    </row>
    <row r="1877" spans="1:28" ht="21.75" customHeight="1" x14ac:dyDescent="0.25">
      <c r="A1877" s="37" t="s">
        <v>30</v>
      </c>
      <c r="B1877" s="37" t="s">
        <v>31</v>
      </c>
      <c r="C1877" s="39">
        <v>6251</v>
      </c>
      <c r="D1877" s="39" t="s">
        <v>52</v>
      </c>
      <c r="E1877" s="39" t="s">
        <v>662</v>
      </c>
      <c r="F1877" s="128" t="s">
        <v>46</v>
      </c>
      <c r="G1877" s="39" t="s">
        <v>35</v>
      </c>
      <c r="H1877" s="39" t="str">
        <f t="shared" si="315"/>
        <v>6105AK124-6251-ESLD-0002</v>
      </c>
      <c r="I1877" s="39" t="str">
        <f t="shared" si="312"/>
        <v>Q24050972-03-6251-E-SLD-0002</v>
      </c>
      <c r="J1877" s="39"/>
      <c r="K1877" s="33" t="str">
        <f>VLOOKUP(C1877,'PPE WBS Codes'!$E$3:$F$79,2,0)</f>
        <v>Load Bank</v>
      </c>
      <c r="L1877" s="39" t="s">
        <v>1665</v>
      </c>
      <c r="M1877" s="39" t="s">
        <v>1381</v>
      </c>
      <c r="N1877" s="33" t="str">
        <f t="shared" si="313"/>
        <v>Load Bank - 36 MVA Power Station Mobile Load Bank Control Interface - Electrical Single Line Diagram</v>
      </c>
      <c r="O1877" s="134"/>
      <c r="P1877" s="134"/>
      <c r="Q1877" s="33" t="str">
        <f>IFERROR(VLOOKUP(PPE_PH1_CDDL[[#This Row],[RDMC Document Number]],[3]Docs!$B:$F,4,0),"No Placeholder Yet")</f>
        <v>RES - Reserved Placeholder</v>
      </c>
      <c r="R1877" s="33" t="str">
        <f>IFERROR(VLOOKUP(PPE_PH1_CDDL[[#This Row],[RDMC Document Number]],[3]Docs!$B:$F,5,0),"No Placeholder Yet")</f>
        <v>Pending</v>
      </c>
      <c r="S1877" s="137">
        <f t="shared" si="318"/>
        <v>0</v>
      </c>
      <c r="T1877" s="39" t="s">
        <v>1119</v>
      </c>
      <c r="U1877" s="39"/>
      <c r="V1877" s="178"/>
      <c r="W1877" s="39" t="s">
        <v>1608</v>
      </c>
      <c r="X1877" s="39" t="s">
        <v>1691</v>
      </c>
      <c r="Y1877" s="39"/>
      <c r="Z1877" s="39"/>
      <c r="AA1877" s="39"/>
      <c r="AB1877" s="152" t="s">
        <v>3165</v>
      </c>
    </row>
    <row r="1878" spans="1:28" ht="21.75" customHeight="1" x14ac:dyDescent="0.25">
      <c r="A1878" s="37" t="s">
        <v>30</v>
      </c>
      <c r="B1878" s="37" t="s">
        <v>31</v>
      </c>
      <c r="C1878" s="39">
        <v>6251</v>
      </c>
      <c r="D1878" s="39" t="s">
        <v>52</v>
      </c>
      <c r="E1878" s="39" t="s">
        <v>662</v>
      </c>
      <c r="F1878" s="128" t="s">
        <v>48</v>
      </c>
      <c r="G1878" s="39" t="s">
        <v>35</v>
      </c>
      <c r="H1878" s="39" t="str">
        <f t="shared" si="315"/>
        <v>6105AK124-6251-ESLD-0003</v>
      </c>
      <c r="I1878" s="39" t="str">
        <f t="shared" si="312"/>
        <v>Q24050972-03-6251-E-SLD-0003</v>
      </c>
      <c r="J1878" s="39"/>
      <c r="K1878" s="33" t="str">
        <f>VLOOKUP(C1878,'PPE WBS Codes'!$E$3:$F$79,2,0)</f>
        <v>Load Bank</v>
      </c>
      <c r="L1878" s="39" t="s">
        <v>1606</v>
      </c>
      <c r="M1878" s="39" t="s">
        <v>1381</v>
      </c>
      <c r="N1878" s="33" t="str">
        <f t="shared" si="313"/>
        <v>Load Bank - 36 MVA Power Station Mobile Load Bank Connection Cables - Electrical Single Line Diagram</v>
      </c>
      <c r="O1878" s="134"/>
      <c r="P1878" s="134"/>
      <c r="Q1878" s="33" t="str">
        <f>IFERROR(VLOOKUP(PPE_PH1_CDDL[[#This Row],[RDMC Document Number]],[3]Docs!$B:$F,4,0),"No Placeholder Yet")</f>
        <v>RES - Reserved Placeholder</v>
      </c>
      <c r="R1878" s="33" t="str">
        <f>IFERROR(VLOOKUP(PPE_PH1_CDDL[[#This Row],[RDMC Document Number]],[3]Docs!$B:$F,5,0),"No Placeholder Yet")</f>
        <v>Pending</v>
      </c>
      <c r="S1878" s="137">
        <f t="shared" si="318"/>
        <v>0</v>
      </c>
      <c r="T1878" s="39" t="s">
        <v>1119</v>
      </c>
      <c r="U1878" s="39"/>
      <c r="V1878" s="178"/>
      <c r="W1878" s="39" t="s">
        <v>1608</v>
      </c>
      <c r="X1878" s="39" t="s">
        <v>1658</v>
      </c>
      <c r="Y1878" s="39"/>
      <c r="Z1878" s="39"/>
      <c r="AA1878" s="39"/>
      <c r="AB1878" s="152" t="s">
        <v>3165</v>
      </c>
    </row>
    <row r="1879" spans="1:28" ht="21.75" customHeight="1" x14ac:dyDescent="0.25">
      <c r="A1879" s="37" t="s">
        <v>30</v>
      </c>
      <c r="B1879" s="37" t="s">
        <v>31</v>
      </c>
      <c r="C1879" s="39">
        <v>6251</v>
      </c>
      <c r="D1879" s="39" t="s">
        <v>52</v>
      </c>
      <c r="E1879" s="39" t="s">
        <v>662</v>
      </c>
      <c r="F1879" s="128" t="s">
        <v>50</v>
      </c>
      <c r="G1879" s="39" t="s">
        <v>35</v>
      </c>
      <c r="H1879" s="39" t="str">
        <f t="shared" si="315"/>
        <v>6105AK124-6251-ESLD-0004</v>
      </c>
      <c r="I1879" s="39" t="str">
        <f t="shared" si="312"/>
        <v>Q24050972-03-6251-E-SLD-0004</v>
      </c>
      <c r="J1879" s="39"/>
      <c r="K1879" s="33" t="str">
        <f>VLOOKUP(C1879,'PPE WBS Codes'!$E$3:$F$79,2,0)</f>
        <v>Load Bank</v>
      </c>
      <c r="L1879" s="39" t="s">
        <v>1610</v>
      </c>
      <c r="M1879" s="39" t="s">
        <v>1381</v>
      </c>
      <c r="N1879" s="33" t="str">
        <f t="shared" si="313"/>
        <v>Load Bank - 36 MVA Power Station Mobile Load Bank Earthing System - Electrical Single Line Diagram</v>
      </c>
      <c r="O1879" s="134"/>
      <c r="P1879" s="134"/>
      <c r="Q1879" s="33" t="str">
        <f>IFERROR(VLOOKUP(PPE_PH1_CDDL[[#This Row],[RDMC Document Number]],[3]Docs!$B:$F,4,0),"No Placeholder Yet")</f>
        <v>RES - Reserved Placeholder</v>
      </c>
      <c r="R1879" s="33" t="str">
        <f>IFERROR(VLOOKUP(PPE_PH1_CDDL[[#This Row],[RDMC Document Number]],[3]Docs!$B:$F,5,0),"No Placeholder Yet")</f>
        <v>Pending</v>
      </c>
      <c r="S1879" s="137">
        <f t="shared" si="318"/>
        <v>0</v>
      </c>
      <c r="T1879" s="39" t="s">
        <v>1119</v>
      </c>
      <c r="U1879" s="39"/>
      <c r="V1879" s="178"/>
      <c r="W1879" s="39" t="s">
        <v>1608</v>
      </c>
      <c r="X1879" s="39" t="s">
        <v>1611</v>
      </c>
      <c r="Y1879" s="39"/>
      <c r="Z1879" s="39"/>
      <c r="AA1879" s="39"/>
      <c r="AB1879" s="152" t="s">
        <v>3165</v>
      </c>
    </row>
    <row r="1880" spans="1:28" ht="21.75" customHeight="1" x14ac:dyDescent="0.25">
      <c r="A1880" s="37" t="s">
        <v>30</v>
      </c>
      <c r="B1880" s="37" t="s">
        <v>31</v>
      </c>
      <c r="C1880" s="39">
        <v>6251</v>
      </c>
      <c r="D1880" s="39" t="s">
        <v>52</v>
      </c>
      <c r="E1880" s="39" t="s">
        <v>662</v>
      </c>
      <c r="F1880" s="128" t="s">
        <v>101</v>
      </c>
      <c r="G1880" s="39" t="s">
        <v>35</v>
      </c>
      <c r="H1880" s="39" t="str">
        <f t="shared" si="315"/>
        <v>6105AK124-6251-ESLD-0005</v>
      </c>
      <c r="I1880" s="39" t="str">
        <f t="shared" si="312"/>
        <v>Q24050972-03-6251-E-SLD-0005</v>
      </c>
      <c r="J1880" s="39"/>
      <c r="K1880" s="33" t="str">
        <f>VLOOKUP(C1880,'PPE WBS Codes'!$E$3:$F$79,2,0)</f>
        <v>Load Bank</v>
      </c>
      <c r="L1880" s="39" t="s">
        <v>1596</v>
      </c>
      <c r="M1880" s="39" t="s">
        <v>1381</v>
      </c>
      <c r="N1880" s="33" t="str">
        <f t="shared" si="313"/>
        <v>Load Bank - Small Power and Lighting for Wartsila Load Bank - Electrical Single Line Diagram</v>
      </c>
      <c r="O1880" s="134"/>
      <c r="P1880" s="134"/>
      <c r="Q1880" s="33" t="str">
        <f>IFERROR(VLOOKUP(PPE_PH1_CDDL[[#This Row],[RDMC Document Number]],[3]Docs!$B:$F,4,0),"No Placeholder Yet")</f>
        <v>RES - Reserved Placeholder</v>
      </c>
      <c r="R1880" s="33" t="str">
        <f>IFERROR(VLOOKUP(PPE_PH1_CDDL[[#This Row],[RDMC Document Number]],[3]Docs!$B:$F,5,0),"No Placeholder Yet")</f>
        <v>Pending</v>
      </c>
      <c r="S1880" s="137">
        <f t="shared" si="318"/>
        <v>0</v>
      </c>
      <c r="T1880" s="39" t="s">
        <v>1119</v>
      </c>
      <c r="U1880" s="39"/>
      <c r="V1880" s="178"/>
      <c r="W1880" s="39" t="s">
        <v>1660</v>
      </c>
      <c r="X1880" s="39" t="s">
        <v>1580</v>
      </c>
      <c r="Y1880" s="39"/>
      <c r="Z1880" s="39"/>
      <c r="AA1880" s="39"/>
      <c r="AB1880" s="152" t="s">
        <v>3165</v>
      </c>
    </row>
    <row r="1881" spans="1:28" ht="21.75" customHeight="1" x14ac:dyDescent="0.25">
      <c r="A1881" s="37" t="s">
        <v>30</v>
      </c>
      <c r="B1881" s="37" t="s">
        <v>31</v>
      </c>
      <c r="C1881" s="39">
        <v>6251</v>
      </c>
      <c r="D1881" s="39" t="s">
        <v>52</v>
      </c>
      <c r="E1881" s="39" t="s">
        <v>662</v>
      </c>
      <c r="F1881" s="128" t="s">
        <v>161</v>
      </c>
      <c r="G1881" s="39" t="s">
        <v>35</v>
      </c>
      <c r="H1881" s="39" t="str">
        <f t="shared" si="315"/>
        <v>6105AK124-6251-ESLD-0006</v>
      </c>
      <c r="I1881" s="39" t="str">
        <f t="shared" si="312"/>
        <v>Q24050972-03-6251-E-SLD-0006</v>
      </c>
      <c r="J1881" s="39"/>
      <c r="K1881" s="33" t="str">
        <f>VLOOKUP(C1881,'PPE WBS Codes'!$E$3:$F$79,2,0)</f>
        <v>Load Bank</v>
      </c>
      <c r="L1881" s="39" t="s">
        <v>1578</v>
      </c>
      <c r="M1881" s="39" t="s">
        <v>1381</v>
      </c>
      <c r="N1881" s="33" t="str">
        <f t="shared" si="313"/>
        <v>Load Bank - 11kV Protection Relays for Wartsila Load Bank - Electrical Single Line Diagram</v>
      </c>
      <c r="O1881" s="134"/>
      <c r="P1881" s="134"/>
      <c r="Q1881" s="33" t="str">
        <f>IFERROR(VLOOKUP(PPE_PH1_CDDL[[#This Row],[RDMC Document Number]],[3]Docs!$B:$F,4,0),"No Placeholder Yet")</f>
        <v>RES - Reserved Placeholder</v>
      </c>
      <c r="R1881" s="33" t="str">
        <f>IFERROR(VLOOKUP(PPE_PH1_CDDL[[#This Row],[RDMC Document Number]],[3]Docs!$B:$F,5,0),"No Placeholder Yet")</f>
        <v>Pending</v>
      </c>
      <c r="S1881" s="137">
        <f t="shared" si="318"/>
        <v>0</v>
      </c>
      <c r="T1881" s="39" t="s">
        <v>1119</v>
      </c>
      <c r="U1881" s="39"/>
      <c r="V1881" s="178"/>
      <c r="W1881" s="39" t="s">
        <v>1579</v>
      </c>
      <c r="X1881" s="39" t="s">
        <v>1580</v>
      </c>
      <c r="Y1881" s="39"/>
      <c r="Z1881" s="39"/>
      <c r="AA1881" s="39"/>
      <c r="AB1881" s="152" t="s">
        <v>3165</v>
      </c>
    </row>
    <row r="1882" spans="1:28" ht="21.75" customHeight="1" x14ac:dyDescent="0.25">
      <c r="A1882" s="37" t="s">
        <v>30</v>
      </c>
      <c r="B1882" s="37" t="s">
        <v>31</v>
      </c>
      <c r="C1882" s="39">
        <v>6251</v>
      </c>
      <c r="D1882" s="39" t="s">
        <v>52</v>
      </c>
      <c r="E1882" s="39" t="s">
        <v>662</v>
      </c>
      <c r="F1882" s="128" t="s">
        <v>170</v>
      </c>
      <c r="G1882" s="39" t="s">
        <v>35</v>
      </c>
      <c r="H1882" s="39" t="str">
        <f t="shared" si="315"/>
        <v>6105AK124-6251-ESLD-0007</v>
      </c>
      <c r="I1882" s="39" t="str">
        <f t="shared" si="312"/>
        <v>Q24050972-03-6251-E-SLD-0007</v>
      </c>
      <c r="J1882" s="39"/>
      <c r="K1882" s="33" t="str">
        <f>VLOOKUP(C1882,'PPE WBS Codes'!$E$3:$F$79,2,0)</f>
        <v>Load Bank</v>
      </c>
      <c r="L1882" s="39" t="s">
        <v>1581</v>
      </c>
      <c r="M1882" s="39" t="s">
        <v>1381</v>
      </c>
      <c r="N1882" s="33" t="str">
        <f t="shared" si="313"/>
        <v>Load Bank - 11kV Protection Relays for Emerg. Generation Load Bank - Electrical Single Line Diagram</v>
      </c>
      <c r="O1882" s="134"/>
      <c r="P1882" s="134"/>
      <c r="Q1882" s="33" t="str">
        <f>IFERROR(VLOOKUP(PPE_PH1_CDDL[[#This Row],[RDMC Document Number]],[3]Docs!$B:$F,4,0),"No Placeholder Yet")</f>
        <v>RES - Reserved Placeholder</v>
      </c>
      <c r="R1882" s="33" t="str">
        <f>IFERROR(VLOOKUP(PPE_PH1_CDDL[[#This Row],[RDMC Document Number]],[3]Docs!$B:$F,5,0),"No Placeholder Yet")</f>
        <v>Pending</v>
      </c>
      <c r="S1882" s="137">
        <f t="shared" si="318"/>
        <v>0</v>
      </c>
      <c r="T1882" s="39" t="s">
        <v>1119</v>
      </c>
      <c r="U1882" s="39"/>
      <c r="V1882" s="178"/>
      <c r="W1882" s="39" t="s">
        <v>1579</v>
      </c>
      <c r="X1882" s="39" t="s">
        <v>1689</v>
      </c>
      <c r="Y1882" s="39"/>
      <c r="Z1882" s="39"/>
      <c r="AA1882" s="39"/>
      <c r="AB1882" s="152" t="s">
        <v>3165</v>
      </c>
    </row>
    <row r="1883" spans="1:28" ht="21.75" customHeight="1" x14ac:dyDescent="0.25">
      <c r="A1883" s="37" t="s">
        <v>30</v>
      </c>
      <c r="B1883" s="37" t="s">
        <v>31</v>
      </c>
      <c r="C1883" s="39">
        <v>6251</v>
      </c>
      <c r="D1883" s="39" t="s">
        <v>52</v>
      </c>
      <c r="E1883" s="39" t="s">
        <v>662</v>
      </c>
      <c r="F1883" s="128" t="s">
        <v>108</v>
      </c>
      <c r="G1883" s="39" t="s">
        <v>35</v>
      </c>
      <c r="H1883" s="39" t="str">
        <f t="shared" si="315"/>
        <v>6105AK124-6251-ESLD-0008</v>
      </c>
      <c r="I1883" s="39" t="str">
        <f t="shared" si="312"/>
        <v>Q24050972-03-6251-E-SLD-0008</v>
      </c>
      <c r="J1883" s="39"/>
      <c r="K1883" s="33" t="str">
        <f>VLOOKUP(C1883,'PPE WBS Codes'!$E$3:$F$79,2,0)</f>
        <v>Load Bank</v>
      </c>
      <c r="L1883" s="39" t="s">
        <v>1624</v>
      </c>
      <c r="M1883" s="39" t="s">
        <v>1381</v>
      </c>
      <c r="N1883" s="33" t="str">
        <f t="shared" si="313"/>
        <v>Load Bank - MV Cabling and Termination for Wartsila Load Bank - Electrical Single Line Diagram</v>
      </c>
      <c r="O1883" s="134"/>
      <c r="P1883" s="134"/>
      <c r="Q1883" s="33" t="str">
        <f>IFERROR(VLOOKUP(PPE_PH1_CDDL[[#This Row],[RDMC Document Number]],[3]Docs!$B:$F,4,0),"No Placeholder Yet")</f>
        <v>RES - Reserved Placeholder</v>
      </c>
      <c r="R1883" s="33" t="str">
        <f>IFERROR(VLOOKUP(PPE_PH1_CDDL[[#This Row],[RDMC Document Number]],[3]Docs!$B:$F,5,0),"No Placeholder Yet")</f>
        <v>Pending</v>
      </c>
      <c r="S1883" s="137">
        <f t="shared" si="318"/>
        <v>0</v>
      </c>
      <c r="T1883" s="39" t="s">
        <v>1119</v>
      </c>
      <c r="U1883" s="39"/>
      <c r="V1883" s="178"/>
      <c r="W1883" s="39" t="s">
        <v>1625</v>
      </c>
      <c r="X1883" s="39" t="s">
        <v>1594</v>
      </c>
      <c r="Y1883" s="39"/>
      <c r="Z1883" s="39"/>
      <c r="AA1883" s="39"/>
      <c r="AB1883" s="152" t="s">
        <v>3165</v>
      </c>
    </row>
    <row r="1884" spans="1:28" ht="21.75" customHeight="1" x14ac:dyDescent="0.25">
      <c r="A1884" s="37" t="s">
        <v>30</v>
      </c>
      <c r="B1884" s="37" t="s">
        <v>31</v>
      </c>
      <c r="C1884" s="39">
        <v>6251</v>
      </c>
      <c r="D1884" s="39" t="s">
        <v>52</v>
      </c>
      <c r="E1884" s="39" t="s">
        <v>662</v>
      </c>
      <c r="F1884" s="128" t="s">
        <v>173</v>
      </c>
      <c r="G1884" s="39" t="s">
        <v>35</v>
      </c>
      <c r="H1884" s="39" t="str">
        <f t="shared" si="315"/>
        <v>6105AK124-6251-ESLD-0009</v>
      </c>
      <c r="I1884" s="39" t="str">
        <f t="shared" ref="I1884:I1947" si="319">"Q24050972"&amp;"-"&amp;"03"&amp;"-"&amp;C1884&amp;"-"&amp;D1884&amp;"-"&amp;E1884&amp;"-"&amp;F1884</f>
        <v>Q24050972-03-6251-E-SLD-0009</v>
      </c>
      <c r="J1884" s="39"/>
      <c r="K1884" s="33" t="str">
        <f>VLOOKUP(C1884,'PPE WBS Codes'!$E$3:$F$79,2,0)</f>
        <v>Load Bank</v>
      </c>
      <c r="L1884" s="39" t="s">
        <v>1626</v>
      </c>
      <c r="M1884" s="39" t="s">
        <v>1381</v>
      </c>
      <c r="N1884" s="33" t="str">
        <f t="shared" ref="N1884:N1947" si="320">K1884&amp;" - "&amp;L1884&amp;" - "&amp;M1884</f>
        <v>Load Bank - LV, Control and Signal Cables for Wartsila Load Bank - Electrical Single Line Diagram</v>
      </c>
      <c r="O1884" s="134"/>
      <c r="P1884" s="134"/>
      <c r="Q1884" s="33" t="str">
        <f>IFERROR(VLOOKUP(PPE_PH1_CDDL[[#This Row],[RDMC Document Number]],[3]Docs!$B:$F,4,0),"No Placeholder Yet")</f>
        <v>RES - Reserved Placeholder</v>
      </c>
      <c r="R1884" s="33" t="str">
        <f>IFERROR(VLOOKUP(PPE_PH1_CDDL[[#This Row],[RDMC Document Number]],[3]Docs!$B:$F,5,0),"No Placeholder Yet")</f>
        <v>Pending</v>
      </c>
      <c r="S1884" s="137">
        <f t="shared" si="318"/>
        <v>0</v>
      </c>
      <c r="T1884" s="39" t="s">
        <v>1119</v>
      </c>
      <c r="U1884" s="39"/>
      <c r="V1884" s="178"/>
      <c r="W1884" s="39" t="s">
        <v>1627</v>
      </c>
      <c r="X1884" s="39" t="s">
        <v>1594</v>
      </c>
      <c r="Y1884" s="39"/>
      <c r="Z1884" s="39"/>
      <c r="AA1884" s="39"/>
      <c r="AB1884" s="152" t="s">
        <v>3165</v>
      </c>
    </row>
    <row r="1885" spans="1:28" ht="21.75" customHeight="1" x14ac:dyDescent="0.25">
      <c r="A1885" s="37" t="s">
        <v>30</v>
      </c>
      <c r="B1885" s="37" t="s">
        <v>31</v>
      </c>
      <c r="C1885" s="39">
        <v>6251</v>
      </c>
      <c r="D1885" s="39" t="s">
        <v>52</v>
      </c>
      <c r="E1885" s="39" t="s">
        <v>662</v>
      </c>
      <c r="F1885" s="128" t="s">
        <v>184</v>
      </c>
      <c r="G1885" s="39" t="s">
        <v>35</v>
      </c>
      <c r="H1885" s="39" t="str">
        <f t="shared" si="315"/>
        <v>6105AK124-6251-ESLD-0010</v>
      </c>
      <c r="I1885" s="39" t="str">
        <f t="shared" si="319"/>
        <v>Q24050972-03-6251-E-SLD-0010</v>
      </c>
      <c r="J1885" s="39"/>
      <c r="K1885" s="33" t="str">
        <f>VLOOKUP(C1885,'PPE WBS Codes'!$E$3:$F$79,2,0)</f>
        <v>Load Bank</v>
      </c>
      <c r="L1885" s="39" t="s">
        <v>1628</v>
      </c>
      <c r="M1885" s="39" t="s">
        <v>1381</v>
      </c>
      <c r="N1885" s="33" t="str">
        <f t="shared" si="320"/>
        <v>Load Bank - Cable Trench and Tunnels for Wartsila Load Bank - Electrical Single Line Diagram</v>
      </c>
      <c r="O1885" s="134"/>
      <c r="P1885" s="134"/>
      <c r="Q1885" s="33" t="str">
        <f>IFERROR(VLOOKUP(PPE_PH1_CDDL[[#This Row],[RDMC Document Number]],[3]Docs!$B:$F,4,0),"No Placeholder Yet")</f>
        <v>RES - Reserved Placeholder</v>
      </c>
      <c r="R1885" s="33" t="str">
        <f>IFERROR(VLOOKUP(PPE_PH1_CDDL[[#This Row],[RDMC Document Number]],[3]Docs!$B:$F,5,0),"No Placeholder Yet")</f>
        <v>Pending</v>
      </c>
      <c r="S1885" s="137">
        <f t="shared" si="318"/>
        <v>0</v>
      </c>
      <c r="T1885" s="39" t="s">
        <v>1119</v>
      </c>
      <c r="U1885" s="39"/>
      <c r="V1885" s="178"/>
      <c r="W1885" s="39" t="s">
        <v>1629</v>
      </c>
      <c r="X1885" s="39" t="s">
        <v>1594</v>
      </c>
      <c r="Y1885" s="39"/>
      <c r="Z1885" s="39"/>
      <c r="AA1885" s="39"/>
      <c r="AB1885" s="152" t="s">
        <v>3165</v>
      </c>
    </row>
    <row r="1886" spans="1:28" ht="21.75" customHeight="1" x14ac:dyDescent="0.25">
      <c r="A1886" s="37" t="s">
        <v>30</v>
      </c>
      <c r="B1886" s="37" t="s">
        <v>31</v>
      </c>
      <c r="C1886" s="39">
        <v>6251</v>
      </c>
      <c r="D1886" s="39" t="s">
        <v>52</v>
      </c>
      <c r="E1886" s="39" t="s">
        <v>662</v>
      </c>
      <c r="F1886" s="128" t="s">
        <v>187</v>
      </c>
      <c r="G1886" s="39" t="s">
        <v>35</v>
      </c>
      <c r="H1886" s="39" t="str">
        <f t="shared" si="315"/>
        <v>6105AK124-6251-ESLD-0011</v>
      </c>
      <c r="I1886" s="39" t="str">
        <f t="shared" si="319"/>
        <v>Q24050972-03-6251-E-SLD-0011</v>
      </c>
      <c r="J1886" s="39"/>
      <c r="K1886" s="33" t="str">
        <f>VLOOKUP(C1886,'PPE WBS Codes'!$E$3:$F$79,2,0)</f>
        <v>Load Bank</v>
      </c>
      <c r="L1886" s="39" t="s">
        <v>1630</v>
      </c>
      <c r="M1886" s="39" t="s">
        <v>1381</v>
      </c>
      <c r="N1886" s="33" t="str">
        <f t="shared" si="320"/>
        <v>Load Bank - Lightning Protection System forWartsila Load Bank - Electrical Single Line Diagram</v>
      </c>
      <c r="O1886" s="134"/>
      <c r="P1886" s="134"/>
      <c r="Q1886" s="33" t="str">
        <f>IFERROR(VLOOKUP(PPE_PH1_CDDL[[#This Row],[RDMC Document Number]],[3]Docs!$B:$F,4,0),"No Placeholder Yet")</f>
        <v>RES - Reserved Placeholder</v>
      </c>
      <c r="R1886" s="33" t="str">
        <f>IFERROR(VLOOKUP(PPE_PH1_CDDL[[#This Row],[RDMC Document Number]],[3]Docs!$B:$F,5,0),"No Placeholder Yet")</f>
        <v>Pending</v>
      </c>
      <c r="S1886" s="137">
        <f t="shared" si="318"/>
        <v>0</v>
      </c>
      <c r="T1886" s="39" t="s">
        <v>1119</v>
      </c>
      <c r="U1886" s="39"/>
      <c r="V1886" s="178"/>
      <c r="W1886" s="39" t="s">
        <v>1631</v>
      </c>
      <c r="X1886" s="39" t="s">
        <v>1594</v>
      </c>
      <c r="Y1886" s="39"/>
      <c r="Z1886" s="39"/>
      <c r="AA1886" s="39"/>
      <c r="AB1886" s="152" t="s">
        <v>3165</v>
      </c>
    </row>
    <row r="1887" spans="1:28" ht="21.75" customHeight="1" x14ac:dyDescent="0.25">
      <c r="A1887" s="37" t="s">
        <v>30</v>
      </c>
      <c r="B1887" s="37" t="s">
        <v>31</v>
      </c>
      <c r="C1887" s="39">
        <v>6251</v>
      </c>
      <c r="D1887" s="39" t="s">
        <v>52</v>
      </c>
      <c r="E1887" s="39" t="s">
        <v>662</v>
      </c>
      <c r="F1887" s="128" t="s">
        <v>213</v>
      </c>
      <c r="G1887" s="39" t="s">
        <v>35</v>
      </c>
      <c r="H1887" s="39" t="str">
        <f t="shared" si="315"/>
        <v>6105AK124-6251-ESLD-0012</v>
      </c>
      <c r="I1887" s="39" t="str">
        <f t="shared" si="319"/>
        <v>Q24050972-03-6251-E-SLD-0012</v>
      </c>
      <c r="J1887" s="39"/>
      <c r="K1887" s="33" t="str">
        <f>VLOOKUP(C1887,'PPE WBS Codes'!$E$3:$F$79,2,0)</f>
        <v>Load Bank</v>
      </c>
      <c r="L1887" s="39" t="s">
        <v>1604</v>
      </c>
      <c r="M1887" s="39" t="s">
        <v>1381</v>
      </c>
      <c r="N1887" s="33" t="str">
        <f t="shared" si="320"/>
        <v>Load Bank - Small Power and Lighting forEmergency Gen Load Bank - Electrical Single Line Diagram</v>
      </c>
      <c r="O1887" s="134"/>
      <c r="P1887" s="134"/>
      <c r="Q1887" s="33" t="str">
        <f>IFERROR(VLOOKUP(PPE_PH1_CDDL[[#This Row],[RDMC Document Number]],[3]Docs!$B:$F,4,0),"No Placeholder Yet")</f>
        <v>RES - Reserved Placeholder</v>
      </c>
      <c r="R1887" s="33" t="str">
        <f>IFERROR(VLOOKUP(PPE_PH1_CDDL[[#This Row],[RDMC Document Number]],[3]Docs!$B:$F,5,0),"No Placeholder Yet")</f>
        <v>Pending</v>
      </c>
      <c r="S1887" s="137">
        <f t="shared" si="318"/>
        <v>0</v>
      </c>
      <c r="T1887" s="39" t="s">
        <v>1119</v>
      </c>
      <c r="U1887" s="39"/>
      <c r="V1887" s="178"/>
      <c r="W1887" s="39" t="s">
        <v>1597</v>
      </c>
      <c r="X1887" s="39" t="s">
        <v>1602</v>
      </c>
      <c r="Y1887" s="39"/>
      <c r="Z1887" s="39"/>
      <c r="AA1887" s="39"/>
      <c r="AB1887" s="152" t="s">
        <v>3165</v>
      </c>
    </row>
    <row r="1888" spans="1:28" ht="21.75" customHeight="1" x14ac:dyDescent="0.25">
      <c r="A1888" s="37" t="s">
        <v>30</v>
      </c>
      <c r="B1888" s="37" t="s">
        <v>31</v>
      </c>
      <c r="C1888" s="39">
        <v>6251</v>
      </c>
      <c r="D1888" s="39" t="s">
        <v>52</v>
      </c>
      <c r="E1888" s="39" t="s">
        <v>662</v>
      </c>
      <c r="F1888" s="128" t="s">
        <v>215</v>
      </c>
      <c r="G1888" s="39" t="s">
        <v>35</v>
      </c>
      <c r="H1888" s="39" t="str">
        <f t="shared" si="315"/>
        <v>6105AK124-6251-ESLD-0013</v>
      </c>
      <c r="I1888" s="39" t="str">
        <f t="shared" si="319"/>
        <v>Q24050972-03-6251-E-SLD-0013</v>
      </c>
      <c r="J1888" s="39"/>
      <c r="K1888" s="33" t="str">
        <f>VLOOKUP(C1888,'PPE WBS Codes'!$E$3:$F$79,2,0)</f>
        <v>Load Bank</v>
      </c>
      <c r="L1888" s="39" t="s">
        <v>1583</v>
      </c>
      <c r="M1888" s="39" t="s">
        <v>1381</v>
      </c>
      <c r="N1888" s="33" t="str">
        <f t="shared" si="320"/>
        <v>Load Bank - 11kV Protection Relays for Emergency Gen Load Bank - Electrical Single Line Diagram</v>
      </c>
      <c r="O1888" s="134"/>
      <c r="P1888" s="134"/>
      <c r="Q1888" s="33" t="str">
        <f>IFERROR(VLOOKUP(PPE_PH1_CDDL[[#This Row],[RDMC Document Number]],[3]Docs!$B:$F,4,0),"No Placeholder Yet")</f>
        <v>RES - Reserved Placeholder</v>
      </c>
      <c r="R1888" s="33" t="str">
        <f>IFERROR(VLOOKUP(PPE_PH1_CDDL[[#This Row],[RDMC Document Number]],[3]Docs!$B:$F,5,0),"No Placeholder Yet")</f>
        <v>Pending</v>
      </c>
      <c r="S1888" s="137">
        <f t="shared" si="318"/>
        <v>0</v>
      </c>
      <c r="T1888" s="39" t="s">
        <v>1119</v>
      </c>
      <c r="U1888" s="39"/>
      <c r="V1888" s="178"/>
      <c r="W1888" s="39" t="s">
        <v>1579</v>
      </c>
      <c r="X1888" s="39" t="s">
        <v>1602</v>
      </c>
      <c r="Y1888" s="39"/>
      <c r="Z1888" s="39"/>
      <c r="AA1888" s="39"/>
      <c r="AB1888" s="152" t="s">
        <v>3165</v>
      </c>
    </row>
    <row r="1889" spans="1:28" ht="21.75" customHeight="1" x14ac:dyDescent="0.25">
      <c r="A1889" s="37" t="s">
        <v>30</v>
      </c>
      <c r="B1889" s="37" t="s">
        <v>31</v>
      </c>
      <c r="C1889" s="39">
        <v>6251</v>
      </c>
      <c r="D1889" s="39" t="s">
        <v>52</v>
      </c>
      <c r="E1889" s="39" t="s">
        <v>662</v>
      </c>
      <c r="F1889" s="128" t="s">
        <v>217</v>
      </c>
      <c r="G1889" s="39" t="s">
        <v>35</v>
      </c>
      <c r="H1889" s="39" t="str">
        <f t="shared" si="315"/>
        <v>6105AK124-6251-ESLD-0014</v>
      </c>
      <c r="I1889" s="39" t="str">
        <f t="shared" si="319"/>
        <v>Q24050972-03-6251-E-SLD-0014</v>
      </c>
      <c r="J1889" s="39"/>
      <c r="K1889" s="33" t="str">
        <f>VLOOKUP(C1889,'PPE WBS Codes'!$E$3:$F$79,2,0)</f>
        <v>Load Bank</v>
      </c>
      <c r="L1889" s="39" t="s">
        <v>1642</v>
      </c>
      <c r="M1889" s="39" t="s">
        <v>1381</v>
      </c>
      <c r="N1889" s="33" t="str">
        <f t="shared" si="320"/>
        <v>Load Bank - MV Cabling and Termination for Emergency Gen Load Bank - Electrical Single Line Diagram</v>
      </c>
      <c r="O1889" s="134"/>
      <c r="P1889" s="134"/>
      <c r="Q1889" s="33" t="str">
        <f>IFERROR(VLOOKUP(PPE_PH1_CDDL[[#This Row],[RDMC Document Number]],[3]Docs!$B:$F,4,0),"No Placeholder Yet")</f>
        <v>RES - Reserved Placeholder</v>
      </c>
      <c r="R1889" s="33" t="str">
        <f>IFERROR(VLOOKUP(PPE_PH1_CDDL[[#This Row],[RDMC Document Number]],[3]Docs!$B:$F,5,0),"No Placeholder Yet")</f>
        <v>Pending</v>
      </c>
      <c r="S1889" s="137">
        <f t="shared" si="318"/>
        <v>0</v>
      </c>
      <c r="T1889" s="39" t="s">
        <v>1119</v>
      </c>
      <c r="U1889" s="39"/>
      <c r="V1889" s="178"/>
      <c r="W1889" s="39" t="s">
        <v>1625</v>
      </c>
      <c r="X1889" s="39" t="s">
        <v>1602</v>
      </c>
      <c r="Y1889" s="39"/>
      <c r="Z1889" s="39"/>
      <c r="AA1889" s="39"/>
      <c r="AB1889" s="152" t="s">
        <v>3165</v>
      </c>
    </row>
    <row r="1890" spans="1:28" ht="21.75" customHeight="1" x14ac:dyDescent="0.25">
      <c r="A1890" s="37" t="s">
        <v>30</v>
      </c>
      <c r="B1890" s="37" t="s">
        <v>31</v>
      </c>
      <c r="C1890" s="39">
        <v>6251</v>
      </c>
      <c r="D1890" s="39" t="s">
        <v>52</v>
      </c>
      <c r="E1890" s="39" t="s">
        <v>662</v>
      </c>
      <c r="F1890" s="128" t="s">
        <v>219</v>
      </c>
      <c r="G1890" s="39" t="s">
        <v>35</v>
      </c>
      <c r="H1890" s="39" t="str">
        <f t="shared" si="315"/>
        <v>6105AK124-6251-ESLD-0015</v>
      </c>
      <c r="I1890" s="39" t="str">
        <f t="shared" si="319"/>
        <v>Q24050972-03-6251-E-SLD-0015</v>
      </c>
      <c r="J1890" s="39"/>
      <c r="K1890" s="33" t="str">
        <f>VLOOKUP(C1890,'PPE WBS Codes'!$E$3:$F$79,2,0)</f>
        <v>Load Bank</v>
      </c>
      <c r="L1890" s="39" t="s">
        <v>1644</v>
      </c>
      <c r="M1890" s="39" t="s">
        <v>1381</v>
      </c>
      <c r="N1890" s="33" t="str">
        <f t="shared" si="320"/>
        <v>Load Bank - LV, Control and Signal Cables for Emergency Gen Load Bank - Electrical Single Line Diagram</v>
      </c>
      <c r="O1890" s="134"/>
      <c r="P1890" s="134"/>
      <c r="Q1890" s="33" t="str">
        <f>IFERROR(VLOOKUP(PPE_PH1_CDDL[[#This Row],[RDMC Document Number]],[3]Docs!$B:$F,4,0),"No Placeholder Yet")</f>
        <v>RES - Reserved Placeholder</v>
      </c>
      <c r="R1890" s="33" t="str">
        <f>IFERROR(VLOOKUP(PPE_PH1_CDDL[[#This Row],[RDMC Document Number]],[3]Docs!$B:$F,5,0),"No Placeholder Yet")</f>
        <v>Pending</v>
      </c>
      <c r="S1890" s="137">
        <f t="shared" si="318"/>
        <v>0</v>
      </c>
      <c r="T1890" s="39" t="s">
        <v>1119</v>
      </c>
      <c r="U1890" s="39"/>
      <c r="V1890" s="178"/>
      <c r="W1890" s="39" t="s">
        <v>1627</v>
      </c>
      <c r="X1890" s="39" t="s">
        <v>1602</v>
      </c>
      <c r="Y1890" s="39"/>
      <c r="Z1890" s="39"/>
      <c r="AA1890" s="39"/>
      <c r="AB1890" s="152" t="s">
        <v>3165</v>
      </c>
    </row>
    <row r="1891" spans="1:28" ht="21.75" customHeight="1" x14ac:dyDescent="0.25">
      <c r="A1891" s="37" t="s">
        <v>30</v>
      </c>
      <c r="B1891" s="37" t="s">
        <v>31</v>
      </c>
      <c r="C1891" s="39">
        <v>6251</v>
      </c>
      <c r="D1891" s="39" t="s">
        <v>52</v>
      </c>
      <c r="E1891" s="39" t="s">
        <v>662</v>
      </c>
      <c r="F1891" s="128" t="s">
        <v>88</v>
      </c>
      <c r="G1891" s="39" t="s">
        <v>35</v>
      </c>
      <c r="H1891" s="39" t="str">
        <f t="shared" si="315"/>
        <v>6105AK124-6251-ESLD-0016</v>
      </c>
      <c r="I1891" s="39" t="str">
        <f t="shared" si="319"/>
        <v>Q24050972-03-6251-E-SLD-0016</v>
      </c>
      <c r="J1891" s="39"/>
      <c r="K1891" s="33" t="str">
        <f>VLOOKUP(C1891,'PPE WBS Codes'!$E$3:$F$79,2,0)</f>
        <v>Load Bank</v>
      </c>
      <c r="L1891" s="39" t="s">
        <v>1646</v>
      </c>
      <c r="M1891" s="39" t="s">
        <v>1381</v>
      </c>
      <c r="N1891" s="33" t="str">
        <f t="shared" si="320"/>
        <v>Load Bank - Cable Trench and Tunnels for Emergency Gen Load Bank - Electrical Single Line Diagram</v>
      </c>
      <c r="O1891" s="134"/>
      <c r="P1891" s="134"/>
      <c r="Q1891" s="33" t="str">
        <f>IFERROR(VLOOKUP(PPE_PH1_CDDL[[#This Row],[RDMC Document Number]],[3]Docs!$B:$F,4,0),"No Placeholder Yet")</f>
        <v>RES - Reserved Placeholder</v>
      </c>
      <c r="R1891" s="33" t="str">
        <f>IFERROR(VLOOKUP(PPE_PH1_CDDL[[#This Row],[RDMC Document Number]],[3]Docs!$B:$F,5,0),"No Placeholder Yet")</f>
        <v>Pending</v>
      </c>
      <c r="S1891" s="137">
        <f t="shared" si="318"/>
        <v>0</v>
      </c>
      <c r="T1891" s="39" t="s">
        <v>1119</v>
      </c>
      <c r="U1891" s="39"/>
      <c r="V1891" s="178"/>
      <c r="W1891" s="39" t="s">
        <v>1629</v>
      </c>
      <c r="X1891" s="39" t="s">
        <v>1602</v>
      </c>
      <c r="Y1891" s="39"/>
      <c r="Z1891" s="39"/>
      <c r="AA1891" s="39"/>
      <c r="AB1891" s="152" t="s">
        <v>3165</v>
      </c>
    </row>
    <row r="1892" spans="1:28" ht="21.75" customHeight="1" x14ac:dyDescent="0.25">
      <c r="A1892" s="37" t="s">
        <v>30</v>
      </c>
      <c r="B1892" s="37" t="s">
        <v>31</v>
      </c>
      <c r="C1892" s="39">
        <v>6251</v>
      </c>
      <c r="D1892" s="39" t="s">
        <v>52</v>
      </c>
      <c r="E1892" s="39" t="s">
        <v>662</v>
      </c>
      <c r="F1892" s="174" t="s">
        <v>143</v>
      </c>
      <c r="G1892" s="162" t="s">
        <v>35</v>
      </c>
      <c r="H1892" s="39" t="str">
        <f t="shared" si="315"/>
        <v>6105AK124-6251-ESLD-0017</v>
      </c>
      <c r="I1892" s="39" t="str">
        <f t="shared" si="319"/>
        <v>Q24050972-03-6251-E-SLD-0017</v>
      </c>
      <c r="J1892" s="162"/>
      <c r="K1892" s="33" t="str">
        <f>VLOOKUP(C1892,'PPE WBS Codes'!$E$3:$F$79,2,0)</f>
        <v>Load Bank</v>
      </c>
      <c r="L1892" s="162" t="s">
        <v>1647</v>
      </c>
      <c r="M1892" s="39" t="s">
        <v>1381</v>
      </c>
      <c r="N1892" s="33" t="str">
        <f t="shared" si="320"/>
        <v>Load Bank - Lightning Protection System for Emergency Gen Load Bank - Electrical Single Line Diagram</v>
      </c>
      <c r="O1892" s="175"/>
      <c r="P1892" s="175"/>
      <c r="Q1892" s="33" t="str">
        <f>IFERROR(VLOOKUP(PPE_PH1_CDDL[[#This Row],[RDMC Document Number]],[3]Docs!$B:$F,4,0),"No Placeholder Yet")</f>
        <v>RES - Reserved Placeholder</v>
      </c>
      <c r="R1892" s="33" t="str">
        <f>IFERROR(VLOOKUP(PPE_PH1_CDDL[[#This Row],[RDMC Document Number]],[3]Docs!$B:$F,5,0),"No Placeholder Yet")</f>
        <v>Pending</v>
      </c>
      <c r="S1892" s="137">
        <f t="shared" si="318"/>
        <v>0</v>
      </c>
      <c r="T1892" s="39" t="s">
        <v>1119</v>
      </c>
      <c r="U1892" s="162"/>
      <c r="V1892" s="178"/>
      <c r="W1892" s="162" t="s">
        <v>1631</v>
      </c>
      <c r="X1892" s="39" t="s">
        <v>1602</v>
      </c>
      <c r="Y1892" s="162"/>
      <c r="Z1892" s="162"/>
      <c r="AA1892" s="39"/>
      <c r="AB1892" s="152" t="s">
        <v>3165</v>
      </c>
    </row>
    <row r="1893" spans="1:28" ht="21.75" customHeight="1" x14ac:dyDescent="0.25">
      <c r="A1893" s="37" t="s">
        <v>30</v>
      </c>
      <c r="B1893" s="37" t="s">
        <v>31</v>
      </c>
      <c r="C1893" s="39">
        <v>6251</v>
      </c>
      <c r="D1893" s="39" t="s">
        <v>52</v>
      </c>
      <c r="E1893" s="39" t="s">
        <v>1170</v>
      </c>
      <c r="F1893" s="128" t="s">
        <v>34</v>
      </c>
      <c r="G1893" s="162" t="s">
        <v>35</v>
      </c>
      <c r="H1893" s="39" t="str">
        <f t="shared" si="315"/>
        <v>6105AK124-6251-ESPC-0001</v>
      </c>
      <c r="I1893" s="39" t="str">
        <f t="shared" si="319"/>
        <v>Q24050972-03-6251-E-SPC-0001</v>
      </c>
      <c r="J1893" s="39"/>
      <c r="K1893" s="33" t="str">
        <f>VLOOKUP(C1893,'PPE WBS Codes'!$E$3:$F$79,2,0)</f>
        <v>Load Bank</v>
      </c>
      <c r="L1893" s="39" t="s">
        <v>1587</v>
      </c>
      <c r="M1893" s="39" t="s">
        <v>1383</v>
      </c>
      <c r="N1893" s="33" t="str">
        <f t="shared" si="320"/>
        <v>Load Bank - 36 MVA Power Station Mobile Load Bank Concrete Pad - Lighting and Luminaire Design</v>
      </c>
      <c r="O1893" s="134"/>
      <c r="P1893" s="134"/>
      <c r="Q1893" s="33" t="str">
        <f>IFERROR(VLOOKUP(PPE_PH1_CDDL[[#This Row],[RDMC Document Number]],[3]Docs!$B:$F,4,0),"No Placeholder Yet")</f>
        <v>RES - Reserved Placeholder</v>
      </c>
      <c r="R1893" s="33" t="str">
        <f>IFERROR(VLOOKUP(PPE_PH1_CDDL[[#This Row],[RDMC Document Number]],[3]Docs!$B:$F,5,0),"No Placeholder Yet")</f>
        <v>Pending</v>
      </c>
      <c r="S1893" s="137">
        <f t="shared" ref="S1893:S1925" si="321">IF(AND(O1893&lt;&gt;"",P1893&lt;&gt;"",R1893="Approved"),100%,
 IF(AND(O1893&lt;&gt;"",P1893&lt;&gt;""),66.67%,
 IF(O1893&lt;&gt;"",33.33%,
 0)))</f>
        <v>0</v>
      </c>
      <c r="T1893" s="39" t="s">
        <v>1119</v>
      </c>
      <c r="U1893" s="39"/>
      <c r="V1893" s="178"/>
      <c r="W1893" s="39" t="s">
        <v>1608</v>
      </c>
      <c r="X1893" s="39" t="s">
        <v>1700</v>
      </c>
      <c r="Y1893" s="39"/>
      <c r="Z1893" s="39"/>
      <c r="AA1893" s="39"/>
      <c r="AB1893" s="152" t="s">
        <v>3165</v>
      </c>
    </row>
    <row r="1894" spans="1:28" ht="21.75" customHeight="1" x14ac:dyDescent="0.25">
      <c r="A1894" s="37" t="s">
        <v>30</v>
      </c>
      <c r="B1894" s="37" t="s">
        <v>31</v>
      </c>
      <c r="C1894" s="39">
        <v>6251</v>
      </c>
      <c r="D1894" s="39" t="s">
        <v>52</v>
      </c>
      <c r="E1894" s="39" t="s">
        <v>1170</v>
      </c>
      <c r="F1894" s="128" t="s">
        <v>46</v>
      </c>
      <c r="G1894" s="162" t="s">
        <v>35</v>
      </c>
      <c r="H1894" s="39" t="str">
        <f t="shared" si="315"/>
        <v>6105AK124-6251-ESPC-0002</v>
      </c>
      <c r="I1894" s="39" t="str">
        <f t="shared" si="319"/>
        <v>Q24050972-03-6251-E-SPC-0002</v>
      </c>
      <c r="J1894" s="39"/>
      <c r="K1894" s="33" t="str">
        <f>VLOOKUP(C1894,'PPE WBS Codes'!$E$3:$F$79,2,0)</f>
        <v>Load Bank</v>
      </c>
      <c r="L1894" s="39" t="s">
        <v>1665</v>
      </c>
      <c r="M1894" s="39" t="s">
        <v>1382</v>
      </c>
      <c r="N1894" s="33" t="str">
        <f t="shared" si="320"/>
        <v>Load Bank - 36 MVA Power Station Mobile Load Bank Control Interface - Cable and Conductor Specifications</v>
      </c>
      <c r="O1894" s="134"/>
      <c r="P1894" s="134"/>
      <c r="Q1894" s="33" t="str">
        <f>IFERROR(VLOOKUP(PPE_PH1_CDDL[[#This Row],[RDMC Document Number]],[3]Docs!$B:$F,4,0),"No Placeholder Yet")</f>
        <v>RES - Reserved Placeholder</v>
      </c>
      <c r="R1894" s="33" t="str">
        <f>IFERROR(VLOOKUP(PPE_PH1_CDDL[[#This Row],[RDMC Document Number]],[3]Docs!$B:$F,5,0),"No Placeholder Yet")</f>
        <v>Pending</v>
      </c>
      <c r="S1894" s="137">
        <f t="shared" si="321"/>
        <v>0</v>
      </c>
      <c r="T1894" s="39" t="s">
        <v>1119</v>
      </c>
      <c r="U1894" s="39"/>
      <c r="V1894" s="178"/>
      <c r="W1894" s="39" t="s">
        <v>1608</v>
      </c>
      <c r="X1894" s="39" t="s">
        <v>1701</v>
      </c>
      <c r="Y1894" s="39"/>
      <c r="Z1894" s="39"/>
      <c r="AA1894" s="39"/>
      <c r="AB1894" s="152" t="s">
        <v>3165</v>
      </c>
    </row>
    <row r="1895" spans="1:28" ht="21.75" customHeight="1" x14ac:dyDescent="0.25">
      <c r="A1895" s="37" t="s">
        <v>30</v>
      </c>
      <c r="B1895" s="37" t="s">
        <v>31</v>
      </c>
      <c r="C1895" s="39">
        <v>6251</v>
      </c>
      <c r="D1895" s="39" t="s">
        <v>52</v>
      </c>
      <c r="E1895" s="39" t="s">
        <v>1170</v>
      </c>
      <c r="F1895" s="128" t="s">
        <v>48</v>
      </c>
      <c r="G1895" s="162" t="s">
        <v>35</v>
      </c>
      <c r="H1895" s="39" t="str">
        <f t="shared" si="315"/>
        <v>6105AK124-6251-ESPC-0003</v>
      </c>
      <c r="I1895" s="39" t="str">
        <f t="shared" si="319"/>
        <v>Q24050972-03-6251-E-SPC-0003</v>
      </c>
      <c r="J1895" s="39"/>
      <c r="K1895" s="33" t="str">
        <f>VLOOKUP(C1895,'PPE WBS Codes'!$E$3:$F$79,2,0)</f>
        <v>Load Bank</v>
      </c>
      <c r="L1895" s="39" t="s">
        <v>1665</v>
      </c>
      <c r="M1895" s="39" t="s">
        <v>1384</v>
      </c>
      <c r="N1895" s="33" t="str">
        <f t="shared" si="320"/>
        <v>Load Bank - 36 MVA Power Station Mobile Load Bank Control Interface - Cable Termination Specifications</v>
      </c>
      <c r="O1895" s="134"/>
      <c r="P1895" s="134"/>
      <c r="Q1895" s="33" t="str">
        <f>IFERROR(VLOOKUP(PPE_PH1_CDDL[[#This Row],[RDMC Document Number]],[3]Docs!$B:$F,4,0),"No Placeholder Yet")</f>
        <v>RES - Reserved Placeholder</v>
      </c>
      <c r="R1895" s="33" t="str">
        <f>IFERROR(VLOOKUP(PPE_PH1_CDDL[[#This Row],[RDMC Document Number]],[3]Docs!$B:$F,5,0),"No Placeholder Yet")</f>
        <v>Pending</v>
      </c>
      <c r="S1895" s="137">
        <f t="shared" si="321"/>
        <v>0</v>
      </c>
      <c r="T1895" s="39" t="s">
        <v>1119</v>
      </c>
      <c r="U1895" s="39"/>
      <c r="V1895" s="178"/>
      <c r="W1895" s="39" t="s">
        <v>1608</v>
      </c>
      <c r="X1895" s="39" t="s">
        <v>1702</v>
      </c>
      <c r="Y1895" s="39"/>
      <c r="Z1895" s="39"/>
      <c r="AA1895" s="39"/>
      <c r="AB1895" s="152" t="s">
        <v>3165</v>
      </c>
    </row>
    <row r="1896" spans="1:28" ht="21.75" customHeight="1" x14ac:dyDescent="0.25">
      <c r="A1896" s="37" t="s">
        <v>30</v>
      </c>
      <c r="B1896" s="37" t="s">
        <v>31</v>
      </c>
      <c r="C1896" s="39">
        <v>6251</v>
      </c>
      <c r="D1896" s="39" t="s">
        <v>52</v>
      </c>
      <c r="E1896" s="39" t="s">
        <v>1170</v>
      </c>
      <c r="F1896" s="128" t="s">
        <v>50</v>
      </c>
      <c r="G1896" s="162" t="s">
        <v>35</v>
      </c>
      <c r="H1896" s="39" t="str">
        <f t="shared" ref="H1896:H1959" si="322">A1896&amp;B1896&amp;"-"&amp;C1896&amp;"-"&amp;D1896&amp;E1896&amp;"-"&amp;F1896</f>
        <v>6105AK124-6251-ESPC-0004</v>
      </c>
      <c r="I1896" s="39" t="str">
        <f t="shared" si="319"/>
        <v>Q24050972-03-6251-E-SPC-0004</v>
      </c>
      <c r="J1896" s="39"/>
      <c r="K1896" s="33" t="str">
        <f>VLOOKUP(C1896,'PPE WBS Codes'!$E$3:$F$79,2,0)</f>
        <v>Load Bank</v>
      </c>
      <c r="L1896" s="39" t="s">
        <v>1665</v>
      </c>
      <c r="M1896" s="39" t="s">
        <v>1541</v>
      </c>
      <c r="N1896" s="33" t="str">
        <f t="shared" si="320"/>
        <v>Load Bank - 36 MVA Power Station Mobile Load Bank Control Interface - Electrical Equipment Communication Specification</v>
      </c>
      <c r="O1896" s="134"/>
      <c r="P1896" s="134"/>
      <c r="Q1896" s="33" t="str">
        <f>IFERROR(VLOOKUP(PPE_PH1_CDDL[[#This Row],[RDMC Document Number]],[3]Docs!$B:$F,4,0),"No Placeholder Yet")</f>
        <v>RES - Reserved Placeholder</v>
      </c>
      <c r="R1896" s="33" t="str">
        <f>IFERROR(VLOOKUP(PPE_PH1_CDDL[[#This Row],[RDMC Document Number]],[3]Docs!$B:$F,5,0),"No Placeholder Yet")</f>
        <v>Pending</v>
      </c>
      <c r="S1896" s="137">
        <f t="shared" si="321"/>
        <v>0</v>
      </c>
      <c r="T1896" s="39" t="s">
        <v>1119</v>
      </c>
      <c r="U1896" s="39"/>
      <c r="V1896" s="178"/>
      <c r="W1896" s="39" t="s">
        <v>1608</v>
      </c>
      <c r="X1896" s="39" t="s">
        <v>1702</v>
      </c>
      <c r="Y1896" s="39"/>
      <c r="Z1896" s="39"/>
      <c r="AA1896" s="39"/>
      <c r="AB1896" s="152" t="s">
        <v>3165</v>
      </c>
    </row>
    <row r="1897" spans="1:28" ht="21.75" customHeight="1" x14ac:dyDescent="0.25">
      <c r="A1897" s="37" t="s">
        <v>30</v>
      </c>
      <c r="B1897" s="37" t="s">
        <v>31</v>
      </c>
      <c r="C1897" s="39">
        <v>6251</v>
      </c>
      <c r="D1897" s="39" t="s">
        <v>52</v>
      </c>
      <c r="E1897" s="39" t="s">
        <v>1170</v>
      </c>
      <c r="F1897" s="128" t="s">
        <v>101</v>
      </c>
      <c r="G1897" s="162" t="s">
        <v>35</v>
      </c>
      <c r="H1897" s="39" t="str">
        <f t="shared" si="322"/>
        <v>6105AK124-6251-ESPC-0005</v>
      </c>
      <c r="I1897" s="39" t="str">
        <f t="shared" si="319"/>
        <v>Q24050972-03-6251-E-SPC-0005</v>
      </c>
      <c r="J1897" s="39"/>
      <c r="K1897" s="33" t="str">
        <f>VLOOKUP(C1897,'PPE WBS Codes'!$E$3:$F$79,2,0)</f>
        <v>Load Bank</v>
      </c>
      <c r="L1897" s="39" t="s">
        <v>1606</v>
      </c>
      <c r="M1897" s="39" t="s">
        <v>1382</v>
      </c>
      <c r="N1897" s="33" t="str">
        <f t="shared" si="320"/>
        <v>Load Bank - 36 MVA Power Station Mobile Load Bank Connection Cables - Cable and Conductor Specifications</v>
      </c>
      <c r="O1897" s="134"/>
      <c r="P1897" s="134"/>
      <c r="Q1897" s="33" t="str">
        <f>IFERROR(VLOOKUP(PPE_PH1_CDDL[[#This Row],[RDMC Document Number]],[3]Docs!$B:$F,4,0),"No Placeholder Yet")</f>
        <v>RES - Reserved Placeholder</v>
      </c>
      <c r="R1897" s="33" t="str">
        <f>IFERROR(VLOOKUP(PPE_PH1_CDDL[[#This Row],[RDMC Document Number]],[3]Docs!$B:$F,5,0),"No Placeholder Yet")</f>
        <v>Pending</v>
      </c>
      <c r="S1897" s="137">
        <f t="shared" si="321"/>
        <v>0</v>
      </c>
      <c r="T1897" s="39" t="s">
        <v>1119</v>
      </c>
      <c r="U1897" s="39"/>
      <c r="V1897" s="178"/>
      <c r="W1897" s="39" t="s">
        <v>1588</v>
      </c>
      <c r="X1897" s="39" t="s">
        <v>1703</v>
      </c>
      <c r="Y1897" s="39"/>
      <c r="Z1897" s="39"/>
      <c r="AA1897" s="39"/>
      <c r="AB1897" s="152" t="s">
        <v>3165</v>
      </c>
    </row>
    <row r="1898" spans="1:28" ht="21.75" customHeight="1" x14ac:dyDescent="0.25">
      <c r="A1898" s="37" t="s">
        <v>30</v>
      </c>
      <c r="B1898" s="37" t="s">
        <v>31</v>
      </c>
      <c r="C1898" s="39">
        <v>6251</v>
      </c>
      <c r="D1898" s="39" t="s">
        <v>52</v>
      </c>
      <c r="E1898" s="39" t="s">
        <v>1170</v>
      </c>
      <c r="F1898" s="128" t="s">
        <v>161</v>
      </c>
      <c r="G1898" s="162" t="s">
        <v>35</v>
      </c>
      <c r="H1898" s="39" t="str">
        <f t="shared" si="322"/>
        <v>6105AK124-6251-ESPC-0006</v>
      </c>
      <c r="I1898" s="39" t="str">
        <f t="shared" si="319"/>
        <v>Q24050972-03-6251-E-SPC-0006</v>
      </c>
      <c r="J1898" s="39"/>
      <c r="K1898" s="33" t="str">
        <f>VLOOKUP(C1898,'PPE WBS Codes'!$E$3:$F$79,2,0)</f>
        <v>Load Bank</v>
      </c>
      <c r="L1898" s="39" t="s">
        <v>1606</v>
      </c>
      <c r="M1898" s="39" t="s">
        <v>1384</v>
      </c>
      <c r="N1898" s="33" t="str">
        <f t="shared" si="320"/>
        <v>Load Bank - 36 MVA Power Station Mobile Load Bank Connection Cables - Cable Termination Specifications</v>
      </c>
      <c r="O1898" s="134"/>
      <c r="P1898" s="134"/>
      <c r="Q1898" s="33" t="str">
        <f>IFERROR(VLOOKUP(PPE_PH1_CDDL[[#This Row],[RDMC Document Number]],[3]Docs!$B:$F,4,0),"No Placeholder Yet")</f>
        <v>RES - Reserved Placeholder</v>
      </c>
      <c r="R1898" s="33" t="str">
        <f>IFERROR(VLOOKUP(PPE_PH1_CDDL[[#This Row],[RDMC Document Number]],[3]Docs!$B:$F,5,0),"No Placeholder Yet")</f>
        <v>Pending</v>
      </c>
      <c r="S1898" s="137">
        <f t="shared" si="321"/>
        <v>0</v>
      </c>
      <c r="T1898" s="39" t="s">
        <v>1119</v>
      </c>
      <c r="U1898" s="39"/>
      <c r="V1898" s="178"/>
      <c r="W1898" s="39" t="s">
        <v>1588</v>
      </c>
      <c r="X1898" s="39" t="s">
        <v>1703</v>
      </c>
      <c r="Y1898" s="39"/>
      <c r="Z1898" s="39"/>
      <c r="AA1898" s="39"/>
      <c r="AB1898" s="152" t="s">
        <v>3165</v>
      </c>
    </row>
    <row r="1899" spans="1:28" ht="21.75" customHeight="1" x14ac:dyDescent="0.25">
      <c r="A1899" s="37" t="s">
        <v>30</v>
      </c>
      <c r="B1899" s="37" t="s">
        <v>31</v>
      </c>
      <c r="C1899" s="39">
        <v>6251</v>
      </c>
      <c r="D1899" s="39" t="s">
        <v>52</v>
      </c>
      <c r="E1899" s="39" t="s">
        <v>1170</v>
      </c>
      <c r="F1899" s="128" t="s">
        <v>170</v>
      </c>
      <c r="G1899" s="162" t="s">
        <v>35</v>
      </c>
      <c r="H1899" s="39" t="str">
        <f t="shared" si="322"/>
        <v>6105AK124-6251-ESPC-0007</v>
      </c>
      <c r="I1899" s="39" t="str">
        <f t="shared" si="319"/>
        <v>Q24050972-03-6251-E-SPC-0007</v>
      </c>
      <c r="J1899" s="39"/>
      <c r="K1899" s="33" t="str">
        <f>VLOOKUP(C1899,'PPE WBS Codes'!$E$3:$F$79,2,0)</f>
        <v>Load Bank</v>
      </c>
      <c r="L1899" s="39" t="s">
        <v>1606</v>
      </c>
      <c r="M1899" s="39" t="s">
        <v>1541</v>
      </c>
      <c r="N1899" s="33" t="str">
        <f t="shared" si="320"/>
        <v>Load Bank - 36 MVA Power Station Mobile Load Bank Connection Cables - Electrical Equipment Communication Specification</v>
      </c>
      <c r="O1899" s="134"/>
      <c r="P1899" s="134"/>
      <c r="Q1899" s="33" t="str">
        <f>IFERROR(VLOOKUP(PPE_PH1_CDDL[[#This Row],[RDMC Document Number]],[3]Docs!$B:$F,4,0),"No Placeholder Yet")</f>
        <v>RES - Reserved Placeholder</v>
      </c>
      <c r="R1899" s="33" t="str">
        <f>IFERROR(VLOOKUP(PPE_PH1_CDDL[[#This Row],[RDMC Document Number]],[3]Docs!$B:$F,5,0),"No Placeholder Yet")</f>
        <v>Pending</v>
      </c>
      <c r="S1899" s="137">
        <f t="shared" si="321"/>
        <v>0</v>
      </c>
      <c r="T1899" s="39" t="s">
        <v>1119</v>
      </c>
      <c r="U1899" s="39"/>
      <c r="V1899" s="178"/>
      <c r="W1899" s="39" t="s">
        <v>1588</v>
      </c>
      <c r="X1899" s="39" t="s">
        <v>1703</v>
      </c>
      <c r="Y1899" s="39"/>
      <c r="Z1899" s="39"/>
      <c r="AA1899" s="39"/>
      <c r="AB1899" s="152" t="s">
        <v>3165</v>
      </c>
    </row>
    <row r="1900" spans="1:28" ht="21.75" customHeight="1" x14ac:dyDescent="0.25">
      <c r="A1900" s="37" t="s">
        <v>30</v>
      </c>
      <c r="B1900" s="37" t="s">
        <v>31</v>
      </c>
      <c r="C1900" s="39">
        <v>6251</v>
      </c>
      <c r="D1900" s="39" t="s">
        <v>52</v>
      </c>
      <c r="E1900" s="39" t="s">
        <v>1170</v>
      </c>
      <c r="F1900" s="128" t="s">
        <v>108</v>
      </c>
      <c r="G1900" s="162" t="s">
        <v>35</v>
      </c>
      <c r="H1900" s="39" t="str">
        <f t="shared" si="322"/>
        <v>6105AK124-6251-ESPC-0008</v>
      </c>
      <c r="I1900" s="39" t="str">
        <f t="shared" si="319"/>
        <v>Q24050972-03-6251-E-SPC-0008</v>
      </c>
      <c r="J1900" s="39"/>
      <c r="K1900" s="33" t="str">
        <f>VLOOKUP(C1900,'PPE WBS Codes'!$E$3:$F$79,2,0)</f>
        <v>Load Bank</v>
      </c>
      <c r="L1900" s="39" t="s">
        <v>1591</v>
      </c>
      <c r="M1900" s="39" t="s">
        <v>1382</v>
      </c>
      <c r="N1900" s="33" t="str">
        <f t="shared" si="320"/>
        <v>Load Bank - 36 MVA Power Station Mobile Load Bank Cable Racks - Cable and Conductor Specifications</v>
      </c>
      <c r="O1900" s="134"/>
      <c r="P1900" s="134"/>
      <c r="Q1900" s="33" t="str">
        <f>IFERROR(VLOOKUP(PPE_PH1_CDDL[[#This Row],[RDMC Document Number]],[3]Docs!$B:$F,4,0),"No Placeholder Yet")</f>
        <v>RES - Reserved Placeholder</v>
      </c>
      <c r="R1900" s="33" t="str">
        <f>IFERROR(VLOOKUP(PPE_PH1_CDDL[[#This Row],[RDMC Document Number]],[3]Docs!$B:$F,5,0),"No Placeholder Yet")</f>
        <v>Pending</v>
      </c>
      <c r="S1900" s="137">
        <f t="shared" si="321"/>
        <v>0</v>
      </c>
      <c r="T1900" s="39" t="s">
        <v>1119</v>
      </c>
      <c r="U1900" s="39"/>
      <c r="V1900" s="178"/>
      <c r="W1900" s="39" t="s">
        <v>1588</v>
      </c>
      <c r="X1900" s="39" t="s">
        <v>1704</v>
      </c>
      <c r="Y1900" s="39"/>
      <c r="Z1900" s="39"/>
      <c r="AA1900" s="39"/>
      <c r="AB1900" s="152" t="s">
        <v>3165</v>
      </c>
    </row>
    <row r="1901" spans="1:28" ht="21.75" customHeight="1" x14ac:dyDescent="0.25">
      <c r="A1901" s="37" t="s">
        <v>30</v>
      </c>
      <c r="B1901" s="37" t="s">
        <v>31</v>
      </c>
      <c r="C1901" s="39">
        <v>6251</v>
      </c>
      <c r="D1901" s="39" t="s">
        <v>52</v>
      </c>
      <c r="E1901" s="39" t="s">
        <v>1170</v>
      </c>
      <c r="F1901" s="128" t="s">
        <v>173</v>
      </c>
      <c r="G1901" s="162" t="s">
        <v>35</v>
      </c>
      <c r="H1901" s="39" t="str">
        <f t="shared" si="322"/>
        <v>6105AK124-6251-ESPC-0009</v>
      </c>
      <c r="I1901" s="39" t="str">
        <f t="shared" si="319"/>
        <v>Q24050972-03-6251-E-SPC-0009</v>
      </c>
      <c r="J1901" s="39"/>
      <c r="K1901" s="33" t="str">
        <f>VLOOKUP(C1901,'PPE WBS Codes'!$E$3:$F$79,2,0)</f>
        <v>Load Bank</v>
      </c>
      <c r="L1901" s="39" t="s">
        <v>1610</v>
      </c>
      <c r="M1901" s="39" t="s">
        <v>1382</v>
      </c>
      <c r="N1901" s="33" t="str">
        <f t="shared" si="320"/>
        <v>Load Bank - 36 MVA Power Station Mobile Load Bank Earthing System - Cable and Conductor Specifications</v>
      </c>
      <c r="O1901" s="134"/>
      <c r="P1901" s="134"/>
      <c r="Q1901" s="33" t="str">
        <f>IFERROR(VLOOKUP(PPE_PH1_CDDL[[#This Row],[RDMC Document Number]],[3]Docs!$B:$F,4,0),"No Placeholder Yet")</f>
        <v>RES - Reserved Placeholder</v>
      </c>
      <c r="R1901" s="33" t="str">
        <f>IFERROR(VLOOKUP(PPE_PH1_CDDL[[#This Row],[RDMC Document Number]],[3]Docs!$B:$F,5,0),"No Placeholder Yet")</f>
        <v>Pending</v>
      </c>
      <c r="S1901" s="137">
        <f t="shared" si="321"/>
        <v>0</v>
      </c>
      <c r="T1901" s="39" t="s">
        <v>1119</v>
      </c>
      <c r="U1901" s="39"/>
      <c r="V1901" s="178"/>
      <c r="W1901" s="39" t="s">
        <v>1588</v>
      </c>
      <c r="X1901" s="39" t="s">
        <v>1705</v>
      </c>
      <c r="Y1901" s="39"/>
      <c r="Z1901" s="39"/>
      <c r="AA1901" s="39"/>
      <c r="AB1901" s="152" t="s">
        <v>3165</v>
      </c>
    </row>
    <row r="1902" spans="1:28" ht="21.75" customHeight="1" x14ac:dyDescent="0.25">
      <c r="A1902" s="37" t="s">
        <v>30</v>
      </c>
      <c r="B1902" s="37" t="s">
        <v>31</v>
      </c>
      <c r="C1902" s="39">
        <v>6251</v>
      </c>
      <c r="D1902" s="39" t="s">
        <v>52</v>
      </c>
      <c r="E1902" s="39" t="s">
        <v>1170</v>
      </c>
      <c r="F1902" s="128" t="s">
        <v>184</v>
      </c>
      <c r="G1902" s="162" t="s">
        <v>35</v>
      </c>
      <c r="H1902" s="39" t="str">
        <f t="shared" si="322"/>
        <v>6105AK124-6251-ESPC-0010</v>
      </c>
      <c r="I1902" s="39" t="str">
        <f t="shared" si="319"/>
        <v>Q24050972-03-6251-E-SPC-0010</v>
      </c>
      <c r="J1902" s="39"/>
      <c r="K1902" s="33" t="str">
        <f>VLOOKUP(C1902,'PPE WBS Codes'!$E$3:$F$79,2,0)</f>
        <v>Load Bank</v>
      </c>
      <c r="L1902" s="39" t="s">
        <v>1610</v>
      </c>
      <c r="M1902" s="39" t="s">
        <v>1384</v>
      </c>
      <c r="N1902" s="33" t="str">
        <f t="shared" si="320"/>
        <v>Load Bank - 36 MVA Power Station Mobile Load Bank Earthing System - Cable Termination Specifications</v>
      </c>
      <c r="O1902" s="134"/>
      <c r="P1902" s="134"/>
      <c r="Q1902" s="33" t="str">
        <f>IFERROR(VLOOKUP(PPE_PH1_CDDL[[#This Row],[RDMC Document Number]],[3]Docs!$B:$F,4,0),"No Placeholder Yet")</f>
        <v>RES - Reserved Placeholder</v>
      </c>
      <c r="R1902" s="33" t="str">
        <f>IFERROR(VLOOKUP(PPE_PH1_CDDL[[#This Row],[RDMC Document Number]],[3]Docs!$B:$F,5,0),"No Placeholder Yet")</f>
        <v>Pending</v>
      </c>
      <c r="S1902" s="137">
        <f t="shared" si="321"/>
        <v>0</v>
      </c>
      <c r="T1902" s="39" t="s">
        <v>1119</v>
      </c>
      <c r="U1902" s="39"/>
      <c r="V1902" s="178"/>
      <c r="W1902" s="39" t="s">
        <v>1588</v>
      </c>
      <c r="X1902" s="39" t="s">
        <v>1705</v>
      </c>
      <c r="Y1902" s="39"/>
      <c r="Z1902" s="39"/>
      <c r="AA1902" s="39"/>
      <c r="AB1902" s="152" t="s">
        <v>3165</v>
      </c>
    </row>
    <row r="1903" spans="1:28" ht="21.75" customHeight="1" x14ac:dyDescent="0.25">
      <c r="A1903" s="37" t="s">
        <v>30</v>
      </c>
      <c r="B1903" s="37" t="s">
        <v>31</v>
      </c>
      <c r="C1903" s="39">
        <v>6251</v>
      </c>
      <c r="D1903" s="39" t="s">
        <v>52</v>
      </c>
      <c r="E1903" s="39" t="s">
        <v>1170</v>
      </c>
      <c r="F1903" s="128" t="s">
        <v>187</v>
      </c>
      <c r="G1903" s="162" t="s">
        <v>35</v>
      </c>
      <c r="H1903" s="39" t="str">
        <f t="shared" si="322"/>
        <v>6105AK124-6251-ESPC-0011</v>
      </c>
      <c r="I1903" s="39" t="str">
        <f t="shared" si="319"/>
        <v>Q24050972-03-6251-E-SPC-0011</v>
      </c>
      <c r="J1903" s="39"/>
      <c r="K1903" s="33" t="str">
        <f>VLOOKUP(C1903,'PPE WBS Codes'!$E$3:$F$79,2,0)</f>
        <v>Load Bank</v>
      </c>
      <c r="L1903" s="39" t="s">
        <v>1592</v>
      </c>
      <c r="M1903" s="39" t="s">
        <v>1383</v>
      </c>
      <c r="N1903" s="33" t="str">
        <f t="shared" si="320"/>
        <v>Load Bank - Platform and Foundations for Wartsila Load Bank - Lighting and Luminaire Design</v>
      </c>
      <c r="O1903" s="134"/>
      <c r="P1903" s="134"/>
      <c r="Q1903" s="33" t="str">
        <f>IFERROR(VLOOKUP(PPE_PH1_CDDL[[#This Row],[RDMC Document Number]],[3]Docs!$B:$F,4,0),"No Placeholder Yet")</f>
        <v>RES - Reserved Placeholder</v>
      </c>
      <c r="R1903" s="33" t="str">
        <f>IFERROR(VLOOKUP(PPE_PH1_CDDL[[#This Row],[RDMC Document Number]],[3]Docs!$B:$F,5,0),"No Placeholder Yet")</f>
        <v>Pending</v>
      </c>
      <c r="S1903" s="137">
        <f t="shared" si="321"/>
        <v>0</v>
      </c>
      <c r="T1903" s="39" t="s">
        <v>1119</v>
      </c>
      <c r="U1903" s="39"/>
      <c r="V1903" s="178"/>
      <c r="W1903" s="39" t="s">
        <v>1593</v>
      </c>
      <c r="X1903" s="39" t="s">
        <v>1580</v>
      </c>
      <c r="Y1903" s="39"/>
      <c r="Z1903" s="39"/>
      <c r="AA1903" s="39"/>
      <c r="AB1903" s="152" t="s">
        <v>3165</v>
      </c>
    </row>
    <row r="1904" spans="1:28" ht="21.75" customHeight="1" x14ac:dyDescent="0.25">
      <c r="A1904" s="37" t="s">
        <v>30</v>
      </c>
      <c r="B1904" s="37" t="s">
        <v>31</v>
      </c>
      <c r="C1904" s="39">
        <v>6251</v>
      </c>
      <c r="D1904" s="39" t="s">
        <v>52</v>
      </c>
      <c r="E1904" s="39" t="s">
        <v>1170</v>
      </c>
      <c r="F1904" s="128" t="s">
        <v>213</v>
      </c>
      <c r="G1904" s="162" t="s">
        <v>35</v>
      </c>
      <c r="H1904" s="39" t="str">
        <f t="shared" si="322"/>
        <v>6105AK124-6251-ESPC-0012</v>
      </c>
      <c r="I1904" s="39" t="str">
        <f t="shared" si="319"/>
        <v>Q24050972-03-6251-E-SPC-0012</v>
      </c>
      <c r="J1904" s="39"/>
      <c r="K1904" s="33" t="str">
        <f>VLOOKUP(C1904,'PPE WBS Codes'!$E$3:$F$79,2,0)</f>
        <v>Load Bank</v>
      </c>
      <c r="L1904" s="39" t="s">
        <v>1596</v>
      </c>
      <c r="M1904" s="39" t="s">
        <v>1384</v>
      </c>
      <c r="N1904" s="33" t="str">
        <f t="shared" si="320"/>
        <v>Load Bank - Small Power and Lighting for Wartsila Load Bank - Cable Termination Specifications</v>
      </c>
      <c r="O1904" s="134"/>
      <c r="P1904" s="134"/>
      <c r="Q1904" s="33" t="str">
        <f>IFERROR(VLOOKUP(PPE_PH1_CDDL[[#This Row],[RDMC Document Number]],[3]Docs!$B:$F,4,0),"No Placeholder Yet")</f>
        <v>RES - Reserved Placeholder</v>
      </c>
      <c r="R1904" s="33" t="str">
        <f>IFERROR(VLOOKUP(PPE_PH1_CDDL[[#This Row],[RDMC Document Number]],[3]Docs!$B:$F,5,0),"No Placeholder Yet")</f>
        <v>Pending</v>
      </c>
      <c r="S1904" s="137">
        <f t="shared" si="321"/>
        <v>0</v>
      </c>
      <c r="T1904" s="39" t="s">
        <v>1119</v>
      </c>
      <c r="U1904" s="39"/>
      <c r="V1904" s="178"/>
      <c r="W1904" s="39" t="s">
        <v>1660</v>
      </c>
      <c r="X1904" s="39" t="s">
        <v>1580</v>
      </c>
      <c r="Y1904" s="39"/>
      <c r="Z1904" s="39"/>
      <c r="AA1904" s="39"/>
      <c r="AB1904" s="152" t="s">
        <v>3165</v>
      </c>
    </row>
    <row r="1905" spans="1:28" ht="21.75" customHeight="1" x14ac:dyDescent="0.25">
      <c r="A1905" s="37" t="s">
        <v>30</v>
      </c>
      <c r="B1905" s="37" t="s">
        <v>31</v>
      </c>
      <c r="C1905" s="39">
        <v>6251</v>
      </c>
      <c r="D1905" s="39" t="s">
        <v>52</v>
      </c>
      <c r="E1905" s="39" t="s">
        <v>1170</v>
      </c>
      <c r="F1905" s="128" t="s">
        <v>215</v>
      </c>
      <c r="G1905" s="162" t="s">
        <v>35</v>
      </c>
      <c r="H1905" s="39" t="str">
        <f t="shared" si="322"/>
        <v>6105AK124-6251-ESPC-0013</v>
      </c>
      <c r="I1905" s="39" t="str">
        <f t="shared" si="319"/>
        <v>Q24050972-03-6251-E-SPC-0013</v>
      </c>
      <c r="J1905" s="39"/>
      <c r="K1905" s="33" t="str">
        <f>VLOOKUP(C1905,'PPE WBS Codes'!$E$3:$F$79,2,0)</f>
        <v>Load Bank</v>
      </c>
      <c r="L1905" s="39" t="s">
        <v>1596</v>
      </c>
      <c r="M1905" s="39" t="s">
        <v>1382</v>
      </c>
      <c r="N1905" s="33" t="str">
        <f t="shared" si="320"/>
        <v>Load Bank - Small Power and Lighting for Wartsila Load Bank - Cable and Conductor Specifications</v>
      </c>
      <c r="O1905" s="134"/>
      <c r="P1905" s="134"/>
      <c r="Q1905" s="33" t="str">
        <f>IFERROR(VLOOKUP(PPE_PH1_CDDL[[#This Row],[RDMC Document Number]],[3]Docs!$B:$F,4,0),"No Placeholder Yet")</f>
        <v>RES - Reserved Placeholder</v>
      </c>
      <c r="R1905" s="33" t="str">
        <f>IFERROR(VLOOKUP(PPE_PH1_CDDL[[#This Row],[RDMC Document Number]],[3]Docs!$B:$F,5,0),"No Placeholder Yet")</f>
        <v>Pending</v>
      </c>
      <c r="S1905" s="137">
        <f t="shared" si="321"/>
        <v>0</v>
      </c>
      <c r="T1905" s="39" t="s">
        <v>1119</v>
      </c>
      <c r="U1905" s="39"/>
      <c r="V1905" s="178"/>
      <c r="W1905" s="39" t="s">
        <v>1660</v>
      </c>
      <c r="X1905" s="39" t="s">
        <v>1580</v>
      </c>
      <c r="Y1905" s="39"/>
      <c r="Z1905" s="39"/>
      <c r="AA1905" s="39"/>
      <c r="AB1905" s="152" t="s">
        <v>3165</v>
      </c>
    </row>
    <row r="1906" spans="1:28" ht="21.75" customHeight="1" x14ac:dyDescent="0.25">
      <c r="A1906" s="37" t="s">
        <v>30</v>
      </c>
      <c r="B1906" s="37" t="s">
        <v>31</v>
      </c>
      <c r="C1906" s="39">
        <v>6251</v>
      </c>
      <c r="D1906" s="39" t="s">
        <v>52</v>
      </c>
      <c r="E1906" s="39" t="s">
        <v>1170</v>
      </c>
      <c r="F1906" s="128" t="s">
        <v>217</v>
      </c>
      <c r="G1906" s="162" t="s">
        <v>35</v>
      </c>
      <c r="H1906" s="39" t="str">
        <f t="shared" si="322"/>
        <v>6105AK124-6251-ESPC-0014</v>
      </c>
      <c r="I1906" s="39" t="str">
        <f t="shared" si="319"/>
        <v>Q24050972-03-6251-E-SPC-0014</v>
      </c>
      <c r="J1906" s="39"/>
      <c r="K1906" s="33" t="str">
        <f>VLOOKUP(C1906,'PPE WBS Codes'!$E$3:$F$79,2,0)</f>
        <v>Load Bank</v>
      </c>
      <c r="L1906" s="39" t="s">
        <v>1596</v>
      </c>
      <c r="M1906" s="39" t="s">
        <v>1383</v>
      </c>
      <c r="N1906" s="33" t="str">
        <f t="shared" si="320"/>
        <v>Load Bank - Small Power and Lighting for Wartsila Load Bank - Lighting and Luminaire Design</v>
      </c>
      <c r="O1906" s="134"/>
      <c r="P1906" s="134"/>
      <c r="Q1906" s="33" t="str">
        <f>IFERROR(VLOOKUP(PPE_PH1_CDDL[[#This Row],[RDMC Document Number]],[3]Docs!$B:$F,4,0),"No Placeholder Yet")</f>
        <v>RES - Reserved Placeholder</v>
      </c>
      <c r="R1906" s="33" t="str">
        <f>IFERROR(VLOOKUP(PPE_PH1_CDDL[[#This Row],[RDMC Document Number]],[3]Docs!$B:$F,5,0),"No Placeholder Yet")</f>
        <v>Pending</v>
      </c>
      <c r="S1906" s="137">
        <f t="shared" si="321"/>
        <v>0</v>
      </c>
      <c r="T1906" s="39" t="s">
        <v>1119</v>
      </c>
      <c r="U1906" s="39"/>
      <c r="V1906" s="178"/>
      <c r="W1906" s="39" t="s">
        <v>1660</v>
      </c>
      <c r="X1906" s="39" t="s">
        <v>1580</v>
      </c>
      <c r="Y1906" s="39"/>
      <c r="Z1906" s="39"/>
      <c r="AA1906" s="39"/>
      <c r="AB1906" s="152" t="s">
        <v>3165</v>
      </c>
    </row>
    <row r="1907" spans="1:28" ht="21.75" customHeight="1" x14ac:dyDescent="0.25">
      <c r="A1907" s="37" t="s">
        <v>30</v>
      </c>
      <c r="B1907" s="37" t="s">
        <v>31</v>
      </c>
      <c r="C1907" s="39">
        <v>6251</v>
      </c>
      <c r="D1907" s="39" t="s">
        <v>52</v>
      </c>
      <c r="E1907" s="39" t="s">
        <v>1170</v>
      </c>
      <c r="F1907" s="128" t="s">
        <v>219</v>
      </c>
      <c r="G1907" s="162" t="s">
        <v>35</v>
      </c>
      <c r="H1907" s="39" t="str">
        <f t="shared" si="322"/>
        <v>6105AK124-6251-ESPC-0015</v>
      </c>
      <c r="I1907" s="39" t="str">
        <f t="shared" si="319"/>
        <v>Q24050972-03-6251-E-SPC-0015</v>
      </c>
      <c r="J1907" s="39"/>
      <c r="K1907" s="33" t="str">
        <f>VLOOKUP(C1907,'PPE WBS Codes'!$E$3:$F$79,2,0)</f>
        <v>Load Bank</v>
      </c>
      <c r="L1907" s="39" t="s">
        <v>1622</v>
      </c>
      <c r="M1907" s="39" t="s">
        <v>1384</v>
      </c>
      <c r="N1907" s="33" t="str">
        <f t="shared" si="320"/>
        <v>Load Bank - Metering Instruments for Wartsila Load Bank - Cable Termination Specifications</v>
      </c>
      <c r="O1907" s="134"/>
      <c r="P1907" s="134"/>
      <c r="Q1907" s="33" t="str">
        <f>IFERROR(VLOOKUP(PPE_PH1_CDDL[[#This Row],[RDMC Document Number]],[3]Docs!$B:$F,4,0),"No Placeholder Yet")</f>
        <v>RES - Reserved Placeholder</v>
      </c>
      <c r="R1907" s="33" t="str">
        <f>IFERROR(VLOOKUP(PPE_PH1_CDDL[[#This Row],[RDMC Document Number]],[3]Docs!$B:$F,5,0),"No Placeholder Yet")</f>
        <v>Pending</v>
      </c>
      <c r="S1907" s="137">
        <f t="shared" si="321"/>
        <v>0</v>
      </c>
      <c r="T1907" s="39" t="s">
        <v>1119</v>
      </c>
      <c r="U1907" s="39"/>
      <c r="V1907" s="178"/>
      <c r="W1907" s="39" t="s">
        <v>1641</v>
      </c>
      <c r="X1907" s="39" t="s">
        <v>1580</v>
      </c>
      <c r="Y1907" s="39"/>
      <c r="Z1907" s="39"/>
      <c r="AA1907" s="39"/>
      <c r="AB1907" s="152" t="s">
        <v>3165</v>
      </c>
    </row>
    <row r="1908" spans="1:28" ht="21.75" customHeight="1" x14ac:dyDescent="0.25">
      <c r="A1908" s="37" t="s">
        <v>30</v>
      </c>
      <c r="B1908" s="37" t="s">
        <v>31</v>
      </c>
      <c r="C1908" s="39">
        <v>6251</v>
      </c>
      <c r="D1908" s="39" t="s">
        <v>52</v>
      </c>
      <c r="E1908" s="39" t="s">
        <v>1170</v>
      </c>
      <c r="F1908" s="128" t="s">
        <v>88</v>
      </c>
      <c r="G1908" s="162" t="s">
        <v>35</v>
      </c>
      <c r="H1908" s="39" t="str">
        <f t="shared" si="322"/>
        <v>6105AK124-6251-ESPC-0016</v>
      </c>
      <c r="I1908" s="39" t="str">
        <f t="shared" si="319"/>
        <v>Q24050972-03-6251-E-SPC-0016</v>
      </c>
      <c r="J1908" s="39"/>
      <c r="K1908" s="33" t="str">
        <f>VLOOKUP(C1908,'PPE WBS Codes'!$E$3:$F$79,2,0)</f>
        <v>Load Bank</v>
      </c>
      <c r="L1908" s="39" t="s">
        <v>1578</v>
      </c>
      <c r="M1908" s="39" t="s">
        <v>1541</v>
      </c>
      <c r="N1908" s="33" t="str">
        <f t="shared" si="320"/>
        <v>Load Bank - 11kV Protection Relays for Wartsila Load Bank - Electrical Equipment Communication Specification</v>
      </c>
      <c r="O1908" s="134"/>
      <c r="P1908" s="134"/>
      <c r="Q1908" s="33" t="str">
        <f>IFERROR(VLOOKUP(PPE_PH1_CDDL[[#This Row],[RDMC Document Number]],[3]Docs!$B:$F,4,0),"No Placeholder Yet")</f>
        <v>RES - Reserved Placeholder</v>
      </c>
      <c r="R1908" s="33" t="str">
        <f>IFERROR(VLOOKUP(PPE_PH1_CDDL[[#This Row],[RDMC Document Number]],[3]Docs!$B:$F,5,0),"No Placeholder Yet")</f>
        <v>Pending</v>
      </c>
      <c r="S1908" s="137">
        <f t="shared" si="321"/>
        <v>0</v>
      </c>
      <c r="T1908" s="39" t="s">
        <v>1119</v>
      </c>
      <c r="U1908" s="39"/>
      <c r="V1908" s="178"/>
      <c r="W1908" s="39" t="s">
        <v>1579</v>
      </c>
      <c r="X1908" s="39" t="s">
        <v>1580</v>
      </c>
      <c r="Y1908" s="39"/>
      <c r="Z1908" s="39"/>
      <c r="AA1908" s="39"/>
      <c r="AB1908" s="152" t="s">
        <v>3165</v>
      </c>
    </row>
    <row r="1909" spans="1:28" ht="21.75" customHeight="1" x14ac:dyDescent="0.25">
      <c r="A1909" s="37" t="s">
        <v>30</v>
      </c>
      <c r="B1909" s="37" t="s">
        <v>31</v>
      </c>
      <c r="C1909" s="39">
        <v>6251</v>
      </c>
      <c r="D1909" s="39" t="s">
        <v>52</v>
      </c>
      <c r="E1909" s="39" t="s">
        <v>1170</v>
      </c>
      <c r="F1909" s="128" t="s">
        <v>143</v>
      </c>
      <c r="G1909" s="162" t="s">
        <v>35</v>
      </c>
      <c r="H1909" s="39" t="str">
        <f t="shared" si="322"/>
        <v>6105AK124-6251-ESPC-0017</v>
      </c>
      <c r="I1909" s="39" t="str">
        <f t="shared" si="319"/>
        <v>Q24050972-03-6251-E-SPC-0017</v>
      </c>
      <c r="J1909" s="39"/>
      <c r="K1909" s="33" t="str">
        <f>VLOOKUP(C1909,'PPE WBS Codes'!$E$3:$F$79,2,0)</f>
        <v>Load Bank</v>
      </c>
      <c r="L1909" s="39" t="s">
        <v>1581</v>
      </c>
      <c r="M1909" s="39" t="s">
        <v>1541</v>
      </c>
      <c r="N1909" s="33" t="str">
        <f t="shared" si="320"/>
        <v>Load Bank - 11kV Protection Relays for Emerg. Generation Load Bank - Electrical Equipment Communication Specification</v>
      </c>
      <c r="O1909" s="134"/>
      <c r="P1909" s="134"/>
      <c r="Q1909" s="33" t="str">
        <f>IFERROR(VLOOKUP(PPE_PH1_CDDL[[#This Row],[RDMC Document Number]],[3]Docs!$B:$F,4,0),"No Placeholder Yet")</f>
        <v>RES - Reserved Placeholder</v>
      </c>
      <c r="R1909" s="33" t="str">
        <f>IFERROR(VLOOKUP(PPE_PH1_CDDL[[#This Row],[RDMC Document Number]],[3]Docs!$B:$F,5,0),"No Placeholder Yet")</f>
        <v>Pending</v>
      </c>
      <c r="S1909" s="137">
        <f t="shared" si="321"/>
        <v>0</v>
      </c>
      <c r="T1909" s="39" t="s">
        <v>1119</v>
      </c>
      <c r="U1909" s="39"/>
      <c r="V1909" s="178"/>
      <c r="W1909" s="39" t="s">
        <v>1579</v>
      </c>
      <c r="X1909" s="39" t="s">
        <v>1689</v>
      </c>
      <c r="Y1909" s="39"/>
      <c r="Z1909" s="39"/>
      <c r="AA1909" s="39"/>
      <c r="AB1909" s="152" t="s">
        <v>3165</v>
      </c>
    </row>
    <row r="1910" spans="1:28" ht="21.75" customHeight="1" x14ac:dyDescent="0.25">
      <c r="A1910" s="37" t="s">
        <v>30</v>
      </c>
      <c r="B1910" s="37" t="s">
        <v>31</v>
      </c>
      <c r="C1910" s="39">
        <v>6251</v>
      </c>
      <c r="D1910" s="39" t="s">
        <v>52</v>
      </c>
      <c r="E1910" s="39" t="s">
        <v>1170</v>
      </c>
      <c r="F1910" s="128" t="s">
        <v>223</v>
      </c>
      <c r="G1910" s="162" t="s">
        <v>35</v>
      </c>
      <c r="H1910" s="39" t="str">
        <f t="shared" si="322"/>
        <v>6105AK124-6251-ESPC-0018</v>
      </c>
      <c r="I1910" s="39" t="str">
        <f t="shared" si="319"/>
        <v>Q24050972-03-6251-E-SPC-0018</v>
      </c>
      <c r="J1910" s="39"/>
      <c r="K1910" s="33" t="str">
        <f>VLOOKUP(C1910,'PPE WBS Codes'!$E$3:$F$79,2,0)</f>
        <v>Load Bank</v>
      </c>
      <c r="L1910" s="39" t="s">
        <v>1624</v>
      </c>
      <c r="M1910" s="39" t="s">
        <v>1384</v>
      </c>
      <c r="N1910" s="33" t="str">
        <f t="shared" si="320"/>
        <v>Load Bank - MV Cabling and Termination for Wartsila Load Bank - Cable Termination Specifications</v>
      </c>
      <c r="O1910" s="134"/>
      <c r="P1910" s="134"/>
      <c r="Q1910" s="33" t="str">
        <f>IFERROR(VLOOKUP(PPE_PH1_CDDL[[#This Row],[RDMC Document Number]],[3]Docs!$B:$F,4,0),"No Placeholder Yet")</f>
        <v>RES - Reserved Placeholder</v>
      </c>
      <c r="R1910" s="33" t="str">
        <f>IFERROR(VLOOKUP(PPE_PH1_CDDL[[#This Row],[RDMC Document Number]],[3]Docs!$B:$F,5,0),"No Placeholder Yet")</f>
        <v>Pending</v>
      </c>
      <c r="S1910" s="137">
        <f t="shared" si="321"/>
        <v>0</v>
      </c>
      <c r="T1910" s="39" t="s">
        <v>1119</v>
      </c>
      <c r="U1910" s="39"/>
      <c r="V1910" s="178"/>
      <c r="W1910" s="39" t="s">
        <v>1625</v>
      </c>
      <c r="X1910" s="39" t="s">
        <v>1594</v>
      </c>
      <c r="Y1910" s="39"/>
      <c r="Z1910" s="39"/>
      <c r="AA1910" s="39"/>
      <c r="AB1910" s="152" t="s">
        <v>3165</v>
      </c>
    </row>
    <row r="1911" spans="1:28" ht="21.75" customHeight="1" x14ac:dyDescent="0.25">
      <c r="A1911" s="37" t="s">
        <v>30</v>
      </c>
      <c r="B1911" s="37" t="s">
        <v>31</v>
      </c>
      <c r="C1911" s="39">
        <v>6251</v>
      </c>
      <c r="D1911" s="39" t="s">
        <v>52</v>
      </c>
      <c r="E1911" s="39" t="s">
        <v>1170</v>
      </c>
      <c r="F1911" s="128" t="s">
        <v>150</v>
      </c>
      <c r="G1911" s="162" t="s">
        <v>35</v>
      </c>
      <c r="H1911" s="39" t="str">
        <f t="shared" si="322"/>
        <v>6105AK124-6251-ESPC-0019</v>
      </c>
      <c r="I1911" s="39" t="str">
        <f t="shared" si="319"/>
        <v>Q24050972-03-6251-E-SPC-0019</v>
      </c>
      <c r="J1911" s="39"/>
      <c r="K1911" s="33" t="str">
        <f>VLOOKUP(C1911,'PPE WBS Codes'!$E$3:$F$79,2,0)</f>
        <v>Load Bank</v>
      </c>
      <c r="L1911" s="39" t="s">
        <v>1626</v>
      </c>
      <c r="M1911" s="39" t="s">
        <v>1384</v>
      </c>
      <c r="N1911" s="33" t="str">
        <f t="shared" si="320"/>
        <v>Load Bank - LV, Control and Signal Cables for Wartsila Load Bank - Cable Termination Specifications</v>
      </c>
      <c r="O1911" s="134"/>
      <c r="P1911" s="134"/>
      <c r="Q1911" s="33" t="str">
        <f>IFERROR(VLOOKUP(PPE_PH1_CDDL[[#This Row],[RDMC Document Number]],[3]Docs!$B:$F,4,0),"No Placeholder Yet")</f>
        <v>RES - Reserved Placeholder</v>
      </c>
      <c r="R1911" s="33" t="str">
        <f>IFERROR(VLOOKUP(PPE_PH1_CDDL[[#This Row],[RDMC Document Number]],[3]Docs!$B:$F,5,0),"No Placeholder Yet")</f>
        <v>Pending</v>
      </c>
      <c r="S1911" s="137">
        <f t="shared" si="321"/>
        <v>0</v>
      </c>
      <c r="T1911" s="39" t="s">
        <v>1119</v>
      </c>
      <c r="U1911" s="39"/>
      <c r="V1911" s="178"/>
      <c r="W1911" s="39" t="s">
        <v>1627</v>
      </c>
      <c r="X1911" s="39" t="s">
        <v>1594</v>
      </c>
      <c r="Y1911" s="39"/>
      <c r="Z1911" s="39"/>
      <c r="AA1911" s="39"/>
      <c r="AB1911" s="152" t="s">
        <v>3165</v>
      </c>
    </row>
    <row r="1912" spans="1:28" ht="21.75" customHeight="1" x14ac:dyDescent="0.25">
      <c r="A1912" s="37" t="s">
        <v>30</v>
      </c>
      <c r="B1912" s="37" t="s">
        <v>31</v>
      </c>
      <c r="C1912" s="39">
        <v>6251</v>
      </c>
      <c r="D1912" s="39" t="s">
        <v>52</v>
      </c>
      <c r="E1912" s="39" t="s">
        <v>1170</v>
      </c>
      <c r="F1912" s="128" t="s">
        <v>226</v>
      </c>
      <c r="G1912" s="162" t="s">
        <v>35</v>
      </c>
      <c r="H1912" s="39" t="str">
        <f t="shared" si="322"/>
        <v>6105AK124-6251-ESPC-0020</v>
      </c>
      <c r="I1912" s="39" t="str">
        <f t="shared" si="319"/>
        <v>Q24050972-03-6251-E-SPC-0020</v>
      </c>
      <c r="J1912" s="39"/>
      <c r="K1912" s="33" t="str">
        <f>VLOOKUP(C1912,'PPE WBS Codes'!$E$3:$F$79,2,0)</f>
        <v>Load Bank</v>
      </c>
      <c r="L1912" s="39" t="s">
        <v>1598</v>
      </c>
      <c r="M1912" s="39" t="s">
        <v>1382</v>
      </c>
      <c r="N1912" s="33" t="str">
        <f t="shared" si="320"/>
        <v>Load Bank - Cable Racks and Trays for Wartsila Load Bank - Cable and Conductor Specifications</v>
      </c>
      <c r="O1912" s="134"/>
      <c r="P1912" s="134"/>
      <c r="Q1912" s="33" t="str">
        <f>IFERROR(VLOOKUP(PPE_PH1_CDDL[[#This Row],[RDMC Document Number]],[3]Docs!$B:$F,4,0),"No Placeholder Yet")</f>
        <v>RES - Reserved Placeholder</v>
      </c>
      <c r="R1912" s="33" t="str">
        <f>IFERROR(VLOOKUP(PPE_PH1_CDDL[[#This Row],[RDMC Document Number]],[3]Docs!$B:$F,5,0),"No Placeholder Yet")</f>
        <v>Pending</v>
      </c>
      <c r="S1912" s="137">
        <f t="shared" si="321"/>
        <v>0</v>
      </c>
      <c r="T1912" s="39" t="s">
        <v>1119</v>
      </c>
      <c r="U1912" s="39"/>
      <c r="V1912" s="178"/>
      <c r="W1912" s="39" t="s">
        <v>1599</v>
      </c>
      <c r="X1912" s="39" t="s">
        <v>1594</v>
      </c>
      <c r="Y1912" s="39"/>
      <c r="Z1912" s="39"/>
      <c r="AA1912" s="39"/>
      <c r="AB1912" s="152" t="s">
        <v>3165</v>
      </c>
    </row>
    <row r="1913" spans="1:28" ht="21.75" customHeight="1" x14ac:dyDescent="0.25">
      <c r="A1913" s="37" t="s">
        <v>30</v>
      </c>
      <c r="B1913" s="37" t="s">
        <v>31</v>
      </c>
      <c r="C1913" s="39">
        <v>6251</v>
      </c>
      <c r="D1913" s="39" t="s">
        <v>52</v>
      </c>
      <c r="E1913" s="39" t="s">
        <v>1170</v>
      </c>
      <c r="F1913" s="128" t="s">
        <v>228</v>
      </c>
      <c r="G1913" s="162" t="s">
        <v>35</v>
      </c>
      <c r="H1913" s="39" t="str">
        <f t="shared" si="322"/>
        <v>6105AK124-6251-ESPC-0021</v>
      </c>
      <c r="I1913" s="39" t="str">
        <f t="shared" si="319"/>
        <v>Q24050972-03-6251-E-SPC-0021</v>
      </c>
      <c r="J1913" s="39"/>
      <c r="K1913" s="33" t="str">
        <f>VLOOKUP(C1913,'PPE WBS Codes'!$E$3:$F$79,2,0)</f>
        <v>Load Bank</v>
      </c>
      <c r="L1913" s="39" t="s">
        <v>1628</v>
      </c>
      <c r="M1913" s="39" t="s">
        <v>1382</v>
      </c>
      <c r="N1913" s="33" t="str">
        <f t="shared" si="320"/>
        <v>Load Bank - Cable Trench and Tunnels for Wartsila Load Bank - Cable and Conductor Specifications</v>
      </c>
      <c r="O1913" s="134"/>
      <c r="P1913" s="134"/>
      <c r="Q1913" s="33" t="str">
        <f>IFERROR(VLOOKUP(PPE_PH1_CDDL[[#This Row],[RDMC Document Number]],[3]Docs!$B:$F,4,0),"No Placeholder Yet")</f>
        <v>RES - Reserved Placeholder</v>
      </c>
      <c r="R1913" s="33" t="str">
        <f>IFERROR(VLOOKUP(PPE_PH1_CDDL[[#This Row],[RDMC Document Number]],[3]Docs!$B:$F,5,0),"No Placeholder Yet")</f>
        <v>Pending</v>
      </c>
      <c r="S1913" s="137">
        <f t="shared" si="321"/>
        <v>0</v>
      </c>
      <c r="T1913" s="39" t="s">
        <v>1119</v>
      </c>
      <c r="U1913" s="39"/>
      <c r="V1913" s="178"/>
      <c r="W1913" s="39" t="s">
        <v>1706</v>
      </c>
      <c r="X1913" s="39" t="s">
        <v>1594</v>
      </c>
      <c r="Y1913" s="39"/>
      <c r="Z1913" s="39"/>
      <c r="AA1913" s="39"/>
      <c r="AB1913" s="152" t="s">
        <v>3165</v>
      </c>
    </row>
    <row r="1914" spans="1:28" ht="21.75" customHeight="1" x14ac:dyDescent="0.25">
      <c r="A1914" s="37" t="s">
        <v>30</v>
      </c>
      <c r="B1914" s="37" t="s">
        <v>31</v>
      </c>
      <c r="C1914" s="39">
        <v>6251</v>
      </c>
      <c r="D1914" s="39" t="s">
        <v>52</v>
      </c>
      <c r="E1914" s="39" t="s">
        <v>1170</v>
      </c>
      <c r="F1914" s="128" t="s">
        <v>231</v>
      </c>
      <c r="G1914" s="162" t="s">
        <v>35</v>
      </c>
      <c r="H1914" s="39" t="str">
        <f t="shared" si="322"/>
        <v>6105AK124-6251-ESPC-0022</v>
      </c>
      <c r="I1914" s="39" t="str">
        <f t="shared" si="319"/>
        <v>Q24050972-03-6251-E-SPC-0022</v>
      </c>
      <c r="J1914" s="39"/>
      <c r="K1914" s="33" t="str">
        <f>VLOOKUP(C1914,'PPE WBS Codes'!$E$3:$F$79,2,0)</f>
        <v>Load Bank</v>
      </c>
      <c r="L1914" s="39" t="s">
        <v>1628</v>
      </c>
      <c r="M1914" s="39" t="s">
        <v>1383</v>
      </c>
      <c r="N1914" s="33" t="str">
        <f t="shared" si="320"/>
        <v>Load Bank - Cable Trench and Tunnels for Wartsila Load Bank - Lighting and Luminaire Design</v>
      </c>
      <c r="O1914" s="134"/>
      <c r="P1914" s="134"/>
      <c r="Q1914" s="33" t="str">
        <f>IFERROR(VLOOKUP(PPE_PH1_CDDL[[#This Row],[RDMC Document Number]],[3]Docs!$B:$F,4,0),"No Placeholder Yet")</f>
        <v>RES - Reserved Placeholder</v>
      </c>
      <c r="R1914" s="33" t="str">
        <f>IFERROR(VLOOKUP(PPE_PH1_CDDL[[#This Row],[RDMC Document Number]],[3]Docs!$B:$F,5,0),"No Placeholder Yet")</f>
        <v>Pending</v>
      </c>
      <c r="S1914" s="137">
        <f t="shared" si="321"/>
        <v>0</v>
      </c>
      <c r="T1914" s="39" t="s">
        <v>1119</v>
      </c>
      <c r="U1914" s="39"/>
      <c r="V1914" s="178"/>
      <c r="W1914" s="39" t="s">
        <v>1706</v>
      </c>
      <c r="X1914" s="39" t="s">
        <v>1594</v>
      </c>
      <c r="Y1914" s="39"/>
      <c r="Z1914" s="39"/>
      <c r="AA1914" s="39"/>
      <c r="AB1914" s="152" t="s">
        <v>3165</v>
      </c>
    </row>
    <row r="1915" spans="1:28" ht="21.75" customHeight="1" x14ac:dyDescent="0.25">
      <c r="A1915" s="37" t="s">
        <v>30</v>
      </c>
      <c r="B1915" s="37" t="s">
        <v>31</v>
      </c>
      <c r="C1915" s="39">
        <v>6251</v>
      </c>
      <c r="D1915" s="39" t="s">
        <v>52</v>
      </c>
      <c r="E1915" s="39" t="s">
        <v>1170</v>
      </c>
      <c r="F1915" s="174" t="s">
        <v>234</v>
      </c>
      <c r="G1915" s="162" t="s">
        <v>35</v>
      </c>
      <c r="H1915" s="39" t="str">
        <f t="shared" si="322"/>
        <v>6105AK124-6251-ESPC-0023</v>
      </c>
      <c r="I1915" s="39" t="str">
        <f t="shared" si="319"/>
        <v>Q24050972-03-6251-E-SPC-0023</v>
      </c>
      <c r="J1915" s="162"/>
      <c r="K1915" s="33" t="str">
        <f>VLOOKUP(C1915,'PPE WBS Codes'!$E$3:$F$79,2,0)</f>
        <v>Load Bank</v>
      </c>
      <c r="L1915" s="162" t="s">
        <v>1600</v>
      </c>
      <c r="M1915" s="162" t="s">
        <v>1383</v>
      </c>
      <c r="N1915" s="33" t="str">
        <f t="shared" si="320"/>
        <v>Load Bank - Pad Platform and Foundations for Emergency Gen Load Bank - Lighting and Luminaire Design</v>
      </c>
      <c r="O1915" s="175"/>
      <c r="P1915" s="175"/>
      <c r="Q1915" s="33" t="str">
        <f>IFERROR(VLOOKUP(PPE_PH1_CDDL[[#This Row],[RDMC Document Number]],[3]Docs!$B:$F,4,0),"No Placeholder Yet")</f>
        <v>RES - Reserved Placeholder</v>
      </c>
      <c r="R1915" s="33" t="str">
        <f>IFERROR(VLOOKUP(PPE_PH1_CDDL[[#This Row],[RDMC Document Number]],[3]Docs!$B:$F,5,0),"No Placeholder Yet")</f>
        <v>Pending</v>
      </c>
      <c r="S1915" s="137">
        <f t="shared" si="321"/>
        <v>0</v>
      </c>
      <c r="T1915" s="39" t="s">
        <v>1119</v>
      </c>
      <c r="U1915" s="162"/>
      <c r="V1915" s="178"/>
      <c r="W1915" s="162" t="s">
        <v>1601</v>
      </c>
      <c r="X1915" s="162" t="s">
        <v>1602</v>
      </c>
      <c r="Y1915" s="162"/>
      <c r="Z1915" s="162"/>
      <c r="AA1915" s="39"/>
      <c r="AB1915" s="152" t="s">
        <v>3165</v>
      </c>
    </row>
    <row r="1916" spans="1:28" ht="21.75" customHeight="1" x14ac:dyDescent="0.25">
      <c r="A1916" s="37" t="s">
        <v>30</v>
      </c>
      <c r="B1916" s="37" t="s">
        <v>31</v>
      </c>
      <c r="C1916" s="39">
        <v>6251</v>
      </c>
      <c r="D1916" s="39" t="s">
        <v>52</v>
      </c>
      <c r="E1916" s="39" t="s">
        <v>1170</v>
      </c>
      <c r="F1916" s="128" t="s">
        <v>236</v>
      </c>
      <c r="G1916" s="162" t="s">
        <v>35</v>
      </c>
      <c r="H1916" s="39" t="str">
        <f t="shared" si="322"/>
        <v>6105AK124-6251-ESPC-0024</v>
      </c>
      <c r="I1916" s="39" t="str">
        <f t="shared" si="319"/>
        <v>Q24050972-03-6251-E-SPC-0024</v>
      </c>
      <c r="J1916" s="39"/>
      <c r="K1916" s="33" t="str">
        <f>VLOOKUP(C1916,'PPE WBS Codes'!$E$3:$F$79,2,0)</f>
        <v>Load Bank</v>
      </c>
      <c r="L1916" s="39" t="s">
        <v>1604</v>
      </c>
      <c r="M1916" s="39" t="s">
        <v>1384</v>
      </c>
      <c r="N1916" s="33" t="str">
        <f t="shared" si="320"/>
        <v>Load Bank - Small Power and Lighting forEmergency Gen Load Bank - Cable Termination Specifications</v>
      </c>
      <c r="O1916" s="134"/>
      <c r="P1916" s="134"/>
      <c r="Q1916" s="33" t="str">
        <f>IFERROR(VLOOKUP(PPE_PH1_CDDL[[#This Row],[RDMC Document Number]],[3]Docs!$B:$F,4,0),"No Placeholder Yet")</f>
        <v>RES - Reserved Placeholder</v>
      </c>
      <c r="R1916" s="33" t="str">
        <f>IFERROR(VLOOKUP(PPE_PH1_CDDL[[#This Row],[RDMC Document Number]],[3]Docs!$B:$F,5,0),"No Placeholder Yet")</f>
        <v>Pending</v>
      </c>
      <c r="S1916" s="137">
        <f t="shared" si="321"/>
        <v>0</v>
      </c>
      <c r="T1916" s="39" t="s">
        <v>1119</v>
      </c>
      <c r="U1916" s="39"/>
      <c r="V1916" s="178"/>
      <c r="W1916" s="39" t="s">
        <v>1660</v>
      </c>
      <c r="X1916" s="162" t="s">
        <v>1602</v>
      </c>
      <c r="Y1916" s="39"/>
      <c r="Z1916" s="39"/>
      <c r="AA1916" s="39"/>
      <c r="AB1916" s="152" t="s">
        <v>3165</v>
      </c>
    </row>
    <row r="1917" spans="1:28" ht="21.75" customHeight="1" x14ac:dyDescent="0.25">
      <c r="A1917" s="37" t="s">
        <v>30</v>
      </c>
      <c r="B1917" s="37" t="s">
        <v>31</v>
      </c>
      <c r="C1917" s="39">
        <v>6251</v>
      </c>
      <c r="D1917" s="39" t="s">
        <v>52</v>
      </c>
      <c r="E1917" s="39" t="s">
        <v>1170</v>
      </c>
      <c r="F1917" s="128" t="s">
        <v>238</v>
      </c>
      <c r="G1917" s="162" t="s">
        <v>35</v>
      </c>
      <c r="H1917" s="39" t="str">
        <f t="shared" si="322"/>
        <v>6105AK124-6251-ESPC-0025</v>
      </c>
      <c r="I1917" s="39" t="str">
        <f t="shared" si="319"/>
        <v>Q24050972-03-6251-E-SPC-0025</v>
      </c>
      <c r="J1917" s="39"/>
      <c r="K1917" s="33" t="str">
        <f>VLOOKUP(C1917,'PPE WBS Codes'!$E$3:$F$79,2,0)</f>
        <v>Load Bank</v>
      </c>
      <c r="L1917" s="39" t="s">
        <v>1604</v>
      </c>
      <c r="M1917" s="39" t="s">
        <v>1382</v>
      </c>
      <c r="N1917" s="33" t="str">
        <f t="shared" si="320"/>
        <v>Load Bank - Small Power and Lighting forEmergency Gen Load Bank - Cable and Conductor Specifications</v>
      </c>
      <c r="O1917" s="134"/>
      <c r="P1917" s="134"/>
      <c r="Q1917" s="33" t="str">
        <f>IFERROR(VLOOKUP(PPE_PH1_CDDL[[#This Row],[RDMC Document Number]],[3]Docs!$B:$F,4,0),"No Placeholder Yet")</f>
        <v>RES - Reserved Placeholder</v>
      </c>
      <c r="R1917" s="33" t="str">
        <f>IFERROR(VLOOKUP(PPE_PH1_CDDL[[#This Row],[RDMC Document Number]],[3]Docs!$B:$F,5,0),"No Placeholder Yet")</f>
        <v>Pending</v>
      </c>
      <c r="S1917" s="137">
        <f t="shared" si="321"/>
        <v>0</v>
      </c>
      <c r="T1917" s="39" t="s">
        <v>1119</v>
      </c>
      <c r="U1917" s="39"/>
      <c r="V1917" s="178"/>
      <c r="W1917" s="39" t="s">
        <v>1660</v>
      </c>
      <c r="X1917" s="162" t="s">
        <v>1602</v>
      </c>
      <c r="Y1917" s="39"/>
      <c r="Z1917" s="39"/>
      <c r="AA1917" s="39"/>
      <c r="AB1917" s="152" t="s">
        <v>3165</v>
      </c>
    </row>
    <row r="1918" spans="1:28" ht="21.75" customHeight="1" x14ac:dyDescent="0.25">
      <c r="A1918" s="37" t="s">
        <v>30</v>
      </c>
      <c r="B1918" s="37" t="s">
        <v>31</v>
      </c>
      <c r="C1918" s="39">
        <v>6251</v>
      </c>
      <c r="D1918" s="39" t="s">
        <v>52</v>
      </c>
      <c r="E1918" s="39" t="s">
        <v>1170</v>
      </c>
      <c r="F1918" s="128" t="s">
        <v>240</v>
      </c>
      <c r="G1918" s="162" t="s">
        <v>35</v>
      </c>
      <c r="H1918" s="39" t="str">
        <f t="shared" si="322"/>
        <v>6105AK124-6251-ESPC-0026</v>
      </c>
      <c r="I1918" s="39" t="str">
        <f t="shared" si="319"/>
        <v>Q24050972-03-6251-E-SPC-0026</v>
      </c>
      <c r="J1918" s="39"/>
      <c r="K1918" s="33" t="str">
        <f>VLOOKUP(C1918,'PPE WBS Codes'!$E$3:$F$79,2,0)</f>
        <v>Load Bank</v>
      </c>
      <c r="L1918" s="39" t="s">
        <v>1604</v>
      </c>
      <c r="M1918" s="39" t="s">
        <v>1383</v>
      </c>
      <c r="N1918" s="33" t="str">
        <f t="shared" si="320"/>
        <v>Load Bank - Small Power and Lighting forEmergency Gen Load Bank - Lighting and Luminaire Design</v>
      </c>
      <c r="O1918" s="134"/>
      <c r="P1918" s="134"/>
      <c r="Q1918" s="33" t="str">
        <f>IFERROR(VLOOKUP(PPE_PH1_CDDL[[#This Row],[RDMC Document Number]],[3]Docs!$B:$F,4,0),"No Placeholder Yet")</f>
        <v>RES - Reserved Placeholder</v>
      </c>
      <c r="R1918" s="33" t="str">
        <f>IFERROR(VLOOKUP(PPE_PH1_CDDL[[#This Row],[RDMC Document Number]],[3]Docs!$B:$F,5,0),"No Placeholder Yet")</f>
        <v>Pending</v>
      </c>
      <c r="S1918" s="137">
        <f t="shared" si="321"/>
        <v>0</v>
      </c>
      <c r="T1918" s="39" t="s">
        <v>1119</v>
      </c>
      <c r="U1918" s="39"/>
      <c r="V1918" s="178"/>
      <c r="W1918" s="39" t="s">
        <v>1660</v>
      </c>
      <c r="X1918" s="162" t="s">
        <v>1602</v>
      </c>
      <c r="Y1918" s="39"/>
      <c r="Z1918" s="39"/>
      <c r="AA1918" s="39"/>
      <c r="AB1918" s="152" t="s">
        <v>3165</v>
      </c>
    </row>
    <row r="1919" spans="1:28" ht="21.75" customHeight="1" x14ac:dyDescent="0.25">
      <c r="A1919" s="37" t="s">
        <v>30</v>
      </c>
      <c r="B1919" s="37" t="s">
        <v>31</v>
      </c>
      <c r="C1919" s="39">
        <v>6251</v>
      </c>
      <c r="D1919" s="39" t="s">
        <v>52</v>
      </c>
      <c r="E1919" s="39" t="s">
        <v>1170</v>
      </c>
      <c r="F1919" s="128" t="s">
        <v>242</v>
      </c>
      <c r="G1919" s="162" t="s">
        <v>35</v>
      </c>
      <c r="H1919" s="39" t="str">
        <f t="shared" si="322"/>
        <v>6105AK124-6251-ESPC-0027</v>
      </c>
      <c r="I1919" s="39" t="str">
        <f t="shared" si="319"/>
        <v>Q24050972-03-6251-E-SPC-0027</v>
      </c>
      <c r="J1919" s="39"/>
      <c r="K1919" s="33" t="str">
        <f>VLOOKUP(C1919,'PPE WBS Codes'!$E$3:$F$79,2,0)</f>
        <v>Load Bank</v>
      </c>
      <c r="L1919" s="39" t="s">
        <v>1640</v>
      </c>
      <c r="M1919" s="39" t="s">
        <v>1384</v>
      </c>
      <c r="N1919" s="33" t="str">
        <f t="shared" si="320"/>
        <v>Load Bank - Metering Instruments for Emergency Gen Load Bank - Cable Termination Specifications</v>
      </c>
      <c r="O1919" s="134"/>
      <c r="P1919" s="134"/>
      <c r="Q1919" s="33" t="str">
        <f>IFERROR(VLOOKUP(PPE_PH1_CDDL[[#This Row],[RDMC Document Number]],[3]Docs!$B:$F,4,0),"No Placeholder Yet")</f>
        <v>RES - Reserved Placeholder</v>
      </c>
      <c r="R1919" s="33" t="str">
        <f>IFERROR(VLOOKUP(PPE_PH1_CDDL[[#This Row],[RDMC Document Number]],[3]Docs!$B:$F,5,0),"No Placeholder Yet")</f>
        <v>Pending</v>
      </c>
      <c r="S1919" s="137">
        <f t="shared" si="321"/>
        <v>0</v>
      </c>
      <c r="T1919" s="39" t="s">
        <v>1119</v>
      </c>
      <c r="U1919" s="39"/>
      <c r="V1919" s="178"/>
      <c r="W1919" s="39" t="s">
        <v>1623</v>
      </c>
      <c r="X1919" s="162" t="s">
        <v>1602</v>
      </c>
      <c r="Y1919" s="39"/>
      <c r="Z1919" s="39"/>
      <c r="AA1919" s="39"/>
      <c r="AB1919" s="152" t="s">
        <v>3165</v>
      </c>
    </row>
    <row r="1920" spans="1:28" ht="21.75" customHeight="1" x14ac:dyDescent="0.25">
      <c r="A1920" s="37" t="s">
        <v>30</v>
      </c>
      <c r="B1920" s="37" t="s">
        <v>31</v>
      </c>
      <c r="C1920" s="39">
        <v>6251</v>
      </c>
      <c r="D1920" s="39" t="s">
        <v>52</v>
      </c>
      <c r="E1920" s="39" t="s">
        <v>1170</v>
      </c>
      <c r="F1920" s="128" t="s">
        <v>244</v>
      </c>
      <c r="G1920" s="162" t="s">
        <v>35</v>
      </c>
      <c r="H1920" s="39" t="str">
        <f t="shared" si="322"/>
        <v>6105AK124-6251-ESPC-0028</v>
      </c>
      <c r="I1920" s="39" t="str">
        <f t="shared" si="319"/>
        <v>Q24050972-03-6251-E-SPC-0028</v>
      </c>
      <c r="J1920" s="39"/>
      <c r="K1920" s="33" t="str">
        <f>VLOOKUP(C1920,'PPE WBS Codes'!$E$3:$F$79,2,0)</f>
        <v>Load Bank</v>
      </c>
      <c r="L1920" s="39" t="s">
        <v>1583</v>
      </c>
      <c r="M1920" s="39" t="s">
        <v>1541</v>
      </c>
      <c r="N1920" s="33" t="str">
        <f t="shared" si="320"/>
        <v>Load Bank - 11kV Protection Relays for Emergency Gen Load Bank - Electrical Equipment Communication Specification</v>
      </c>
      <c r="O1920" s="134"/>
      <c r="P1920" s="134"/>
      <c r="Q1920" s="33" t="str">
        <f>IFERROR(VLOOKUP(PPE_PH1_CDDL[[#This Row],[RDMC Document Number]],[3]Docs!$B:$F,4,0),"No Placeholder Yet")</f>
        <v>RES - Reserved Placeholder</v>
      </c>
      <c r="R1920" s="33" t="str">
        <f>IFERROR(VLOOKUP(PPE_PH1_CDDL[[#This Row],[RDMC Document Number]],[3]Docs!$B:$F,5,0),"No Placeholder Yet")</f>
        <v>Pending</v>
      </c>
      <c r="S1920" s="137">
        <f t="shared" si="321"/>
        <v>0</v>
      </c>
      <c r="T1920" s="39" t="s">
        <v>1119</v>
      </c>
      <c r="U1920" s="39"/>
      <c r="V1920" s="178"/>
      <c r="W1920" s="39" t="s">
        <v>1579</v>
      </c>
      <c r="X1920" s="162" t="s">
        <v>1602</v>
      </c>
      <c r="Y1920" s="39"/>
      <c r="Z1920" s="39"/>
      <c r="AA1920" s="39"/>
      <c r="AB1920" s="152" t="s">
        <v>3165</v>
      </c>
    </row>
    <row r="1921" spans="1:28" ht="21.75" customHeight="1" x14ac:dyDescent="0.25">
      <c r="A1921" s="37" t="s">
        <v>30</v>
      </c>
      <c r="B1921" s="37" t="s">
        <v>31</v>
      </c>
      <c r="C1921" s="39">
        <v>6251</v>
      </c>
      <c r="D1921" s="39" t="s">
        <v>52</v>
      </c>
      <c r="E1921" s="39" t="s">
        <v>1170</v>
      </c>
      <c r="F1921" s="128" t="s">
        <v>246</v>
      </c>
      <c r="G1921" s="162" t="s">
        <v>35</v>
      </c>
      <c r="H1921" s="39" t="str">
        <f t="shared" si="322"/>
        <v>6105AK124-6251-ESPC-0029</v>
      </c>
      <c r="I1921" s="39" t="str">
        <f t="shared" si="319"/>
        <v>Q24050972-03-6251-E-SPC-0029</v>
      </c>
      <c r="J1921" s="39"/>
      <c r="K1921" s="33" t="str">
        <f>VLOOKUP(C1921,'PPE WBS Codes'!$E$3:$F$79,2,0)</f>
        <v>Load Bank</v>
      </c>
      <c r="L1921" s="39" t="s">
        <v>1642</v>
      </c>
      <c r="M1921" s="39" t="s">
        <v>1384</v>
      </c>
      <c r="N1921" s="33" t="str">
        <f t="shared" si="320"/>
        <v>Load Bank - MV Cabling and Termination for Emergency Gen Load Bank - Cable Termination Specifications</v>
      </c>
      <c r="O1921" s="134"/>
      <c r="P1921" s="134"/>
      <c r="Q1921" s="33" t="str">
        <f>IFERROR(VLOOKUP(PPE_PH1_CDDL[[#This Row],[RDMC Document Number]],[3]Docs!$B:$F,4,0),"No Placeholder Yet")</f>
        <v>RES - Reserved Placeholder</v>
      </c>
      <c r="R1921" s="33" t="str">
        <f>IFERROR(VLOOKUP(PPE_PH1_CDDL[[#This Row],[RDMC Document Number]],[3]Docs!$B:$F,5,0),"No Placeholder Yet")</f>
        <v>Pending</v>
      </c>
      <c r="S1921" s="137">
        <f t="shared" si="321"/>
        <v>0</v>
      </c>
      <c r="T1921" s="39" t="s">
        <v>1119</v>
      </c>
      <c r="U1921" s="39"/>
      <c r="V1921" s="178"/>
      <c r="W1921" s="39" t="s">
        <v>1625</v>
      </c>
      <c r="X1921" s="162" t="s">
        <v>1602</v>
      </c>
      <c r="Y1921" s="39"/>
      <c r="Z1921" s="39"/>
      <c r="AA1921" s="39"/>
      <c r="AB1921" s="152" t="s">
        <v>3165</v>
      </c>
    </row>
    <row r="1922" spans="1:28" ht="21.75" customHeight="1" x14ac:dyDescent="0.25">
      <c r="A1922" s="37" t="s">
        <v>30</v>
      </c>
      <c r="B1922" s="37" t="s">
        <v>31</v>
      </c>
      <c r="C1922" s="39">
        <v>6251</v>
      </c>
      <c r="D1922" s="39" t="s">
        <v>52</v>
      </c>
      <c r="E1922" s="39" t="s">
        <v>1170</v>
      </c>
      <c r="F1922" s="128" t="s">
        <v>248</v>
      </c>
      <c r="G1922" s="162" t="s">
        <v>35</v>
      </c>
      <c r="H1922" s="39" t="str">
        <f t="shared" si="322"/>
        <v>6105AK124-6251-ESPC-0030</v>
      </c>
      <c r="I1922" s="39" t="str">
        <f t="shared" si="319"/>
        <v>Q24050972-03-6251-E-SPC-0030</v>
      </c>
      <c r="J1922" s="39"/>
      <c r="K1922" s="33" t="str">
        <f>VLOOKUP(C1922,'PPE WBS Codes'!$E$3:$F$79,2,0)</f>
        <v>Load Bank</v>
      </c>
      <c r="L1922" s="39" t="s">
        <v>1644</v>
      </c>
      <c r="M1922" s="39" t="s">
        <v>1384</v>
      </c>
      <c r="N1922" s="33" t="str">
        <f t="shared" si="320"/>
        <v>Load Bank - LV, Control and Signal Cables for Emergency Gen Load Bank - Cable Termination Specifications</v>
      </c>
      <c r="O1922" s="134"/>
      <c r="P1922" s="134"/>
      <c r="Q1922" s="33" t="str">
        <f>IFERROR(VLOOKUP(PPE_PH1_CDDL[[#This Row],[RDMC Document Number]],[3]Docs!$B:$F,4,0),"No Placeholder Yet")</f>
        <v>RES - Reserved Placeholder</v>
      </c>
      <c r="R1922" s="33" t="str">
        <f>IFERROR(VLOOKUP(PPE_PH1_CDDL[[#This Row],[RDMC Document Number]],[3]Docs!$B:$F,5,0),"No Placeholder Yet")</f>
        <v>Pending</v>
      </c>
      <c r="S1922" s="137">
        <f t="shared" si="321"/>
        <v>0</v>
      </c>
      <c r="T1922" s="39" t="s">
        <v>1119</v>
      </c>
      <c r="U1922" s="39"/>
      <c r="V1922" s="178"/>
      <c r="W1922" s="39" t="s">
        <v>1693</v>
      </c>
      <c r="X1922" s="162" t="s">
        <v>1602</v>
      </c>
      <c r="Y1922" s="39"/>
      <c r="Z1922" s="39"/>
      <c r="AA1922" s="39"/>
      <c r="AB1922" s="152" t="s">
        <v>3165</v>
      </c>
    </row>
    <row r="1923" spans="1:28" ht="21.75" customHeight="1" x14ac:dyDescent="0.25">
      <c r="A1923" s="37" t="s">
        <v>30</v>
      </c>
      <c r="B1923" s="37" t="s">
        <v>31</v>
      </c>
      <c r="C1923" s="39">
        <v>6251</v>
      </c>
      <c r="D1923" s="39" t="s">
        <v>52</v>
      </c>
      <c r="E1923" s="39" t="s">
        <v>1170</v>
      </c>
      <c r="F1923" s="128" t="s">
        <v>486</v>
      </c>
      <c r="G1923" s="162" t="s">
        <v>35</v>
      </c>
      <c r="H1923" s="39" t="str">
        <f t="shared" si="322"/>
        <v>6105AK124-6251-ESPC-0031</v>
      </c>
      <c r="I1923" s="39" t="str">
        <f t="shared" si="319"/>
        <v>Q24050972-03-6251-E-SPC-0031</v>
      </c>
      <c r="J1923" s="39"/>
      <c r="K1923" s="33" t="str">
        <f>VLOOKUP(C1923,'PPE WBS Codes'!$E$3:$F$79,2,0)</f>
        <v>Load Bank</v>
      </c>
      <c r="L1923" s="39" t="s">
        <v>1605</v>
      </c>
      <c r="M1923" s="39" t="s">
        <v>1382</v>
      </c>
      <c r="N1923" s="33" t="str">
        <f t="shared" si="320"/>
        <v>Load Bank - Cable Racks and Trays for Emergency Gen Load Bank - Cable and Conductor Specifications</v>
      </c>
      <c r="O1923" s="134"/>
      <c r="P1923" s="134"/>
      <c r="Q1923" s="33" t="str">
        <f>IFERROR(VLOOKUP(PPE_PH1_CDDL[[#This Row],[RDMC Document Number]],[3]Docs!$B:$F,4,0),"No Placeholder Yet")</f>
        <v>RES - Reserved Placeholder</v>
      </c>
      <c r="R1923" s="33" t="str">
        <f>IFERROR(VLOOKUP(PPE_PH1_CDDL[[#This Row],[RDMC Document Number]],[3]Docs!$B:$F,5,0),"No Placeholder Yet")</f>
        <v>Pending</v>
      </c>
      <c r="S1923" s="137">
        <f t="shared" si="321"/>
        <v>0</v>
      </c>
      <c r="T1923" s="39" t="s">
        <v>1119</v>
      </c>
      <c r="U1923" s="39"/>
      <c r="V1923" s="178"/>
      <c r="W1923" s="39" t="s">
        <v>1599</v>
      </c>
      <c r="X1923" s="162" t="s">
        <v>1602</v>
      </c>
      <c r="Y1923" s="39"/>
      <c r="Z1923" s="39"/>
      <c r="AA1923" s="39"/>
      <c r="AB1923" s="152" t="s">
        <v>3165</v>
      </c>
    </row>
    <row r="1924" spans="1:28" ht="21.75" customHeight="1" x14ac:dyDescent="0.25">
      <c r="A1924" s="37" t="s">
        <v>30</v>
      </c>
      <c r="B1924" s="37" t="s">
        <v>31</v>
      </c>
      <c r="C1924" s="39">
        <v>6251</v>
      </c>
      <c r="D1924" s="39" t="s">
        <v>52</v>
      </c>
      <c r="E1924" s="39" t="s">
        <v>1170</v>
      </c>
      <c r="F1924" s="128" t="s">
        <v>489</v>
      </c>
      <c r="G1924" s="162" t="s">
        <v>35</v>
      </c>
      <c r="H1924" s="39" t="str">
        <f t="shared" si="322"/>
        <v>6105AK124-6251-ESPC-0032</v>
      </c>
      <c r="I1924" s="39" t="str">
        <f t="shared" si="319"/>
        <v>Q24050972-03-6251-E-SPC-0032</v>
      </c>
      <c r="J1924" s="39"/>
      <c r="K1924" s="33" t="str">
        <f>VLOOKUP(C1924,'PPE WBS Codes'!$E$3:$F$79,2,0)</f>
        <v>Load Bank</v>
      </c>
      <c r="L1924" s="39" t="s">
        <v>1646</v>
      </c>
      <c r="M1924" s="39" t="s">
        <v>1382</v>
      </c>
      <c r="N1924" s="33" t="str">
        <f t="shared" si="320"/>
        <v>Load Bank - Cable Trench and Tunnels for Emergency Gen Load Bank - Cable and Conductor Specifications</v>
      </c>
      <c r="O1924" s="134"/>
      <c r="P1924" s="134"/>
      <c r="Q1924" s="33" t="str">
        <f>IFERROR(VLOOKUP(PPE_PH1_CDDL[[#This Row],[RDMC Document Number]],[3]Docs!$B:$F,4,0),"No Placeholder Yet")</f>
        <v>RES - Reserved Placeholder</v>
      </c>
      <c r="R1924" s="33" t="str">
        <f>IFERROR(VLOOKUP(PPE_PH1_CDDL[[#This Row],[RDMC Document Number]],[3]Docs!$B:$F,5,0),"No Placeholder Yet")</f>
        <v>Pending</v>
      </c>
      <c r="S1924" s="137">
        <f t="shared" si="321"/>
        <v>0</v>
      </c>
      <c r="T1924" s="39" t="s">
        <v>1119</v>
      </c>
      <c r="U1924" s="39"/>
      <c r="V1924" s="178"/>
      <c r="W1924" s="39" t="s">
        <v>1629</v>
      </c>
      <c r="X1924" s="162" t="s">
        <v>1602</v>
      </c>
      <c r="Y1924" s="39"/>
      <c r="Z1924" s="39"/>
      <c r="AA1924" s="39"/>
      <c r="AB1924" s="152" t="s">
        <v>3165</v>
      </c>
    </row>
    <row r="1925" spans="1:28" ht="21.75" customHeight="1" x14ac:dyDescent="0.25">
      <c r="A1925" s="37" t="s">
        <v>30</v>
      </c>
      <c r="B1925" s="37" t="s">
        <v>31</v>
      </c>
      <c r="C1925" s="39">
        <v>6251</v>
      </c>
      <c r="D1925" s="39" t="s">
        <v>52</v>
      </c>
      <c r="E1925" s="39" t="s">
        <v>1170</v>
      </c>
      <c r="F1925" s="174" t="s">
        <v>492</v>
      </c>
      <c r="G1925" s="162" t="s">
        <v>35</v>
      </c>
      <c r="H1925" s="39" t="str">
        <f t="shared" si="322"/>
        <v>6105AK124-6251-ESPC-0033</v>
      </c>
      <c r="I1925" s="39" t="str">
        <f t="shared" si="319"/>
        <v>Q24050972-03-6251-E-SPC-0033</v>
      </c>
      <c r="J1925" s="162"/>
      <c r="K1925" s="33" t="str">
        <f>VLOOKUP(C1925,'PPE WBS Codes'!$E$3:$F$79,2,0)</f>
        <v>Load Bank</v>
      </c>
      <c r="L1925" s="162" t="s">
        <v>1646</v>
      </c>
      <c r="M1925" s="162" t="s">
        <v>1383</v>
      </c>
      <c r="N1925" s="33" t="str">
        <f t="shared" si="320"/>
        <v>Load Bank - Cable Trench and Tunnels for Emergency Gen Load Bank - Lighting and Luminaire Design</v>
      </c>
      <c r="O1925" s="175"/>
      <c r="P1925" s="175"/>
      <c r="Q1925" s="33" t="str">
        <f>IFERROR(VLOOKUP(PPE_PH1_CDDL[[#This Row],[RDMC Document Number]],[3]Docs!$B:$F,4,0),"No Placeholder Yet")</f>
        <v>RES - Reserved Placeholder</v>
      </c>
      <c r="R1925" s="33" t="str">
        <f>IFERROR(VLOOKUP(PPE_PH1_CDDL[[#This Row],[RDMC Document Number]],[3]Docs!$B:$F,5,0),"No Placeholder Yet")</f>
        <v>Pending</v>
      </c>
      <c r="S1925" s="137">
        <f t="shared" si="321"/>
        <v>0</v>
      </c>
      <c r="T1925" s="39" t="s">
        <v>1119</v>
      </c>
      <c r="U1925" s="162"/>
      <c r="V1925" s="178"/>
      <c r="W1925" s="162" t="s">
        <v>1629</v>
      </c>
      <c r="X1925" s="162" t="s">
        <v>1602</v>
      </c>
      <c r="Y1925" s="162"/>
      <c r="Z1925" s="162"/>
      <c r="AA1925" s="39"/>
      <c r="AB1925" s="152" t="s">
        <v>3165</v>
      </c>
    </row>
    <row r="1926" spans="1:28" ht="21.75" customHeight="1" x14ac:dyDescent="0.25">
      <c r="A1926" s="37" t="s">
        <v>30</v>
      </c>
      <c r="B1926" s="37" t="s">
        <v>31</v>
      </c>
      <c r="C1926" s="39">
        <v>6251</v>
      </c>
      <c r="D1926" s="39" t="s">
        <v>52</v>
      </c>
      <c r="E1926" s="39" t="s">
        <v>700</v>
      </c>
      <c r="F1926" s="128" t="s">
        <v>34</v>
      </c>
      <c r="G1926" s="162" t="s">
        <v>35</v>
      </c>
      <c r="H1926" s="39" t="str">
        <f t="shared" si="322"/>
        <v>6105AK124-6251-ESTD-0001</v>
      </c>
      <c r="I1926" s="39" t="str">
        <f t="shared" si="319"/>
        <v>Q24050972-03-6251-E-STD-0001</v>
      </c>
      <c r="J1926" s="39"/>
      <c r="K1926" s="33" t="str">
        <f>VLOOKUP(C1926,'PPE WBS Codes'!$E$3:$F$79,2,0)</f>
        <v>Load Bank</v>
      </c>
      <c r="L1926" s="39" t="s">
        <v>1587</v>
      </c>
      <c r="M1926" s="39" t="s">
        <v>1391</v>
      </c>
      <c r="N1926" s="33" t="str">
        <f t="shared" si="320"/>
        <v>Load Bank - 36 MVA Power Station Mobile Load Bank Concrete Pad - Earth Map and Bonding Design</v>
      </c>
      <c r="O1926" s="134"/>
      <c r="P1926" s="134"/>
      <c r="Q1926" s="33" t="str">
        <f>IFERROR(VLOOKUP(PPE_PH1_CDDL[[#This Row],[RDMC Document Number]],[3]Docs!$B:$F,4,0),"No Placeholder Yet")</f>
        <v>RES - Reserved Placeholder</v>
      </c>
      <c r="R1926" s="33" t="str">
        <f>IFERROR(VLOOKUP(PPE_PH1_CDDL[[#This Row],[RDMC Document Number]],[3]Docs!$B:$F,5,0),"No Placeholder Yet")</f>
        <v>Pending</v>
      </c>
      <c r="S1926" s="137">
        <f t="shared" ref="S1926:S1947" si="323">IF(AND(O1926&lt;&gt;"",P1926&lt;&gt;"",R1926="Approved"),100%,
 IF(AND(O1926&lt;&gt;"",P1926&lt;&gt;""),66.67%,
 IF(O1926&lt;&gt;"",33.33%,
 0)))</f>
        <v>0</v>
      </c>
      <c r="T1926" s="39" t="s">
        <v>1119</v>
      </c>
      <c r="U1926" s="39"/>
      <c r="V1926" s="178"/>
      <c r="W1926" s="39" t="s">
        <v>1588</v>
      </c>
      <c r="X1926" s="39" t="s">
        <v>1700</v>
      </c>
      <c r="Y1926" s="39"/>
      <c r="Z1926" s="39"/>
      <c r="AA1926" s="39"/>
      <c r="AB1926" s="152" t="s">
        <v>3165</v>
      </c>
    </row>
    <row r="1927" spans="1:28" ht="21.75" customHeight="1" x14ac:dyDescent="0.25">
      <c r="A1927" s="37" t="s">
        <v>30</v>
      </c>
      <c r="B1927" s="37" t="s">
        <v>31</v>
      </c>
      <c r="C1927" s="39">
        <v>6251</v>
      </c>
      <c r="D1927" s="39" t="s">
        <v>52</v>
      </c>
      <c r="E1927" s="39" t="s">
        <v>700</v>
      </c>
      <c r="F1927" s="128" t="s">
        <v>46</v>
      </c>
      <c r="G1927" s="162" t="s">
        <v>35</v>
      </c>
      <c r="H1927" s="39" t="str">
        <f t="shared" si="322"/>
        <v>6105AK124-6251-ESTD-0002</v>
      </c>
      <c r="I1927" s="39" t="str">
        <f t="shared" si="319"/>
        <v>Q24050972-03-6251-E-STD-0002</v>
      </c>
      <c r="J1927" s="39"/>
      <c r="K1927" s="33" t="str">
        <f>VLOOKUP(C1927,'PPE WBS Codes'!$E$3:$F$79,2,0)</f>
        <v>Load Bank</v>
      </c>
      <c r="L1927" s="39" t="s">
        <v>1587</v>
      </c>
      <c r="M1927" s="39" t="s">
        <v>1385</v>
      </c>
      <c r="N1927" s="33" t="str">
        <f t="shared" si="320"/>
        <v>Load Bank - 36 MVA Power Station Mobile Load Bank Concrete Pad - Electrical Equipment Installation Requirements</v>
      </c>
      <c r="O1927" s="134"/>
      <c r="P1927" s="134"/>
      <c r="Q1927" s="33" t="str">
        <f>IFERROR(VLOOKUP(PPE_PH1_CDDL[[#This Row],[RDMC Document Number]],[3]Docs!$B:$F,4,0),"No Placeholder Yet")</f>
        <v>RES - Reserved Placeholder</v>
      </c>
      <c r="R1927" s="33" t="str">
        <f>IFERROR(VLOOKUP(PPE_PH1_CDDL[[#This Row],[RDMC Document Number]],[3]Docs!$B:$F,5,0),"No Placeholder Yet")</f>
        <v>Pending</v>
      </c>
      <c r="S1927" s="137">
        <f t="shared" si="323"/>
        <v>0</v>
      </c>
      <c r="T1927" s="39" t="s">
        <v>1119</v>
      </c>
      <c r="U1927" s="39"/>
      <c r="V1927" s="178"/>
      <c r="W1927" s="39" t="s">
        <v>1588</v>
      </c>
      <c r="X1927" s="39" t="s">
        <v>1700</v>
      </c>
      <c r="Y1927" s="39"/>
      <c r="Z1927" s="39"/>
      <c r="AA1927" s="39"/>
      <c r="AB1927" s="152" t="s">
        <v>3165</v>
      </c>
    </row>
    <row r="1928" spans="1:28" ht="21.75" customHeight="1" x14ac:dyDescent="0.25">
      <c r="A1928" s="37" t="s">
        <v>30</v>
      </c>
      <c r="B1928" s="37" t="s">
        <v>31</v>
      </c>
      <c r="C1928" s="39">
        <v>6251</v>
      </c>
      <c r="D1928" s="39" t="s">
        <v>52</v>
      </c>
      <c r="E1928" s="39" t="s">
        <v>700</v>
      </c>
      <c r="F1928" s="128" t="s">
        <v>48</v>
      </c>
      <c r="G1928" s="162" t="s">
        <v>35</v>
      </c>
      <c r="H1928" s="39" t="str">
        <f t="shared" si="322"/>
        <v>6105AK124-6251-ESTD-0003</v>
      </c>
      <c r="I1928" s="39" t="str">
        <f t="shared" si="319"/>
        <v>Q24050972-03-6251-E-STD-0003</v>
      </c>
      <c r="J1928" s="39"/>
      <c r="K1928" s="33" t="str">
        <f>VLOOKUP(C1928,'PPE WBS Codes'!$E$3:$F$79,2,0)</f>
        <v>Load Bank</v>
      </c>
      <c r="L1928" s="39" t="s">
        <v>1587</v>
      </c>
      <c r="M1928" s="39" t="s">
        <v>1388</v>
      </c>
      <c r="N1928" s="33" t="str">
        <f t="shared" si="320"/>
        <v>Load Bank - 36 MVA Power Station Mobile Load Bank Concrete Pad - Thermal Management and Fire Prevention Design</v>
      </c>
      <c r="O1928" s="134"/>
      <c r="P1928" s="134"/>
      <c r="Q1928" s="33" t="str">
        <f>IFERROR(VLOOKUP(PPE_PH1_CDDL[[#This Row],[RDMC Document Number]],[3]Docs!$B:$F,4,0),"No Placeholder Yet")</f>
        <v>RES - Reserved Placeholder</v>
      </c>
      <c r="R1928" s="33" t="str">
        <f>IFERROR(VLOOKUP(PPE_PH1_CDDL[[#This Row],[RDMC Document Number]],[3]Docs!$B:$F,5,0),"No Placeholder Yet")</f>
        <v>Pending</v>
      </c>
      <c r="S1928" s="137">
        <f t="shared" si="323"/>
        <v>0</v>
      </c>
      <c r="T1928" s="39" t="s">
        <v>1119</v>
      </c>
      <c r="U1928" s="39"/>
      <c r="V1928" s="178"/>
      <c r="W1928" s="39" t="s">
        <v>1588</v>
      </c>
      <c r="X1928" s="39" t="s">
        <v>1700</v>
      </c>
      <c r="Y1928" s="39"/>
      <c r="Z1928" s="39"/>
      <c r="AA1928" s="39"/>
      <c r="AB1928" s="152" t="s">
        <v>3165</v>
      </c>
    </row>
    <row r="1929" spans="1:28" ht="21.75" customHeight="1" x14ac:dyDescent="0.25">
      <c r="A1929" s="37" t="s">
        <v>30</v>
      </c>
      <c r="B1929" s="37" t="s">
        <v>31</v>
      </c>
      <c r="C1929" s="39">
        <v>6251</v>
      </c>
      <c r="D1929" s="39" t="s">
        <v>52</v>
      </c>
      <c r="E1929" s="39" t="s">
        <v>700</v>
      </c>
      <c r="F1929" s="128" t="s">
        <v>50</v>
      </c>
      <c r="G1929" s="162" t="s">
        <v>35</v>
      </c>
      <c r="H1929" s="39" t="str">
        <f t="shared" si="322"/>
        <v>6105AK124-6251-ESTD-0004</v>
      </c>
      <c r="I1929" s="39" t="str">
        <f t="shared" si="319"/>
        <v>Q24050972-03-6251-E-STD-0004</v>
      </c>
      <c r="J1929" s="39"/>
      <c r="K1929" s="33" t="str">
        <f>VLOOKUP(C1929,'PPE WBS Codes'!$E$3:$F$79,2,0)</f>
        <v>Load Bank</v>
      </c>
      <c r="L1929" s="39" t="s">
        <v>1665</v>
      </c>
      <c r="M1929" s="39" t="s">
        <v>1385</v>
      </c>
      <c r="N1929" s="33" t="str">
        <f t="shared" si="320"/>
        <v>Load Bank - 36 MVA Power Station Mobile Load Bank Control Interface - Electrical Equipment Installation Requirements</v>
      </c>
      <c r="O1929" s="134"/>
      <c r="P1929" s="134"/>
      <c r="Q1929" s="33" t="str">
        <f>IFERROR(VLOOKUP(PPE_PH1_CDDL[[#This Row],[RDMC Document Number]],[3]Docs!$B:$F,4,0),"No Placeholder Yet")</f>
        <v>RES - Reserved Placeholder</v>
      </c>
      <c r="R1929" s="33" t="str">
        <f>IFERROR(VLOOKUP(PPE_PH1_CDDL[[#This Row],[RDMC Document Number]],[3]Docs!$B:$F,5,0),"No Placeholder Yet")</f>
        <v>Pending</v>
      </c>
      <c r="S1929" s="137">
        <f t="shared" si="323"/>
        <v>0</v>
      </c>
      <c r="T1929" s="39" t="s">
        <v>1119</v>
      </c>
      <c r="U1929" s="39"/>
      <c r="V1929" s="178"/>
      <c r="W1929" s="39" t="s">
        <v>1588</v>
      </c>
      <c r="X1929" s="39" t="s">
        <v>1701</v>
      </c>
      <c r="Y1929" s="39"/>
      <c r="Z1929" s="39"/>
      <c r="AA1929" s="39"/>
      <c r="AB1929" s="152" t="s">
        <v>3165</v>
      </c>
    </row>
    <row r="1930" spans="1:28" ht="21.75" customHeight="1" x14ac:dyDescent="0.25">
      <c r="A1930" s="37" t="s">
        <v>30</v>
      </c>
      <c r="B1930" s="37" t="s">
        <v>31</v>
      </c>
      <c r="C1930" s="39">
        <v>6251</v>
      </c>
      <c r="D1930" s="39" t="s">
        <v>52</v>
      </c>
      <c r="E1930" s="39" t="s">
        <v>700</v>
      </c>
      <c r="F1930" s="128" t="s">
        <v>101</v>
      </c>
      <c r="G1930" s="162" t="s">
        <v>35</v>
      </c>
      <c r="H1930" s="39" t="str">
        <f t="shared" si="322"/>
        <v>6105AK124-6251-ESTD-0005</v>
      </c>
      <c r="I1930" s="39" t="str">
        <f t="shared" si="319"/>
        <v>Q24050972-03-6251-E-STD-0005</v>
      </c>
      <c r="J1930" s="39"/>
      <c r="K1930" s="33" t="str">
        <f>VLOOKUP(C1930,'PPE WBS Codes'!$E$3:$F$79,2,0)</f>
        <v>Load Bank</v>
      </c>
      <c r="L1930" s="39" t="s">
        <v>1665</v>
      </c>
      <c r="M1930" s="39" t="s">
        <v>1390</v>
      </c>
      <c r="N1930" s="33" t="str">
        <f t="shared" si="320"/>
        <v>Load Bank - 36 MVA Power Station Mobile Load Bank Control Interface - Electrical Design Standards</v>
      </c>
      <c r="O1930" s="134"/>
      <c r="P1930" s="134"/>
      <c r="Q1930" s="33" t="str">
        <f>IFERROR(VLOOKUP(PPE_PH1_CDDL[[#This Row],[RDMC Document Number]],[3]Docs!$B:$F,4,0),"No Placeholder Yet")</f>
        <v>RES - Reserved Placeholder</v>
      </c>
      <c r="R1930" s="33" t="str">
        <f>IFERROR(VLOOKUP(PPE_PH1_CDDL[[#This Row],[RDMC Document Number]],[3]Docs!$B:$F,5,0),"No Placeholder Yet")</f>
        <v>Pending</v>
      </c>
      <c r="S1930" s="137">
        <f t="shared" si="323"/>
        <v>0</v>
      </c>
      <c r="T1930" s="39" t="s">
        <v>1119</v>
      </c>
      <c r="U1930" s="39"/>
      <c r="V1930" s="178"/>
      <c r="W1930" s="39" t="s">
        <v>1588</v>
      </c>
      <c r="X1930" s="39" t="s">
        <v>1701</v>
      </c>
      <c r="Y1930" s="39"/>
      <c r="Z1930" s="39"/>
      <c r="AA1930" s="39"/>
      <c r="AB1930" s="152" t="s">
        <v>3165</v>
      </c>
    </row>
    <row r="1931" spans="1:28" ht="21.75" customHeight="1" x14ac:dyDescent="0.25">
      <c r="A1931" s="37" t="s">
        <v>30</v>
      </c>
      <c r="B1931" s="37" t="s">
        <v>31</v>
      </c>
      <c r="C1931" s="39">
        <v>6251</v>
      </c>
      <c r="D1931" s="39" t="s">
        <v>52</v>
      </c>
      <c r="E1931" s="39" t="s">
        <v>700</v>
      </c>
      <c r="F1931" s="128" t="s">
        <v>161</v>
      </c>
      <c r="G1931" s="162" t="s">
        <v>35</v>
      </c>
      <c r="H1931" s="39" t="str">
        <f t="shared" si="322"/>
        <v>6105AK124-6251-ESTD-0006</v>
      </c>
      <c r="I1931" s="39" t="str">
        <f t="shared" si="319"/>
        <v>Q24050972-03-6251-E-STD-0006</v>
      </c>
      <c r="J1931" s="39"/>
      <c r="K1931" s="33" t="str">
        <f>VLOOKUP(C1931,'PPE WBS Codes'!$E$3:$F$79,2,0)</f>
        <v>Load Bank</v>
      </c>
      <c r="L1931" s="39" t="s">
        <v>1606</v>
      </c>
      <c r="M1931" s="39" t="s">
        <v>1385</v>
      </c>
      <c r="N1931" s="33" t="str">
        <f t="shared" si="320"/>
        <v>Load Bank - 36 MVA Power Station Mobile Load Bank Connection Cables - Electrical Equipment Installation Requirements</v>
      </c>
      <c r="O1931" s="134"/>
      <c r="P1931" s="134"/>
      <c r="Q1931" s="33" t="str">
        <f>IFERROR(VLOOKUP(PPE_PH1_CDDL[[#This Row],[RDMC Document Number]],[3]Docs!$B:$F,4,0),"No Placeholder Yet")</f>
        <v>RES - Reserved Placeholder</v>
      </c>
      <c r="R1931" s="33" t="str">
        <f>IFERROR(VLOOKUP(PPE_PH1_CDDL[[#This Row],[RDMC Document Number]],[3]Docs!$B:$F,5,0),"No Placeholder Yet")</f>
        <v>Pending</v>
      </c>
      <c r="S1931" s="137">
        <f t="shared" si="323"/>
        <v>0</v>
      </c>
      <c r="T1931" s="39" t="s">
        <v>1119</v>
      </c>
      <c r="U1931" s="39"/>
      <c r="V1931" s="178"/>
      <c r="W1931" s="39" t="s">
        <v>1588</v>
      </c>
      <c r="X1931" s="39" t="s">
        <v>1707</v>
      </c>
      <c r="Y1931" s="39"/>
      <c r="Z1931" s="39"/>
      <c r="AA1931" s="39"/>
      <c r="AB1931" s="152" t="s">
        <v>3165</v>
      </c>
    </row>
    <row r="1932" spans="1:28" ht="21.75" customHeight="1" x14ac:dyDescent="0.25">
      <c r="A1932" s="37" t="s">
        <v>30</v>
      </c>
      <c r="B1932" s="37" t="s">
        <v>31</v>
      </c>
      <c r="C1932" s="39">
        <v>6251</v>
      </c>
      <c r="D1932" s="39" t="s">
        <v>52</v>
      </c>
      <c r="E1932" s="39" t="s">
        <v>700</v>
      </c>
      <c r="F1932" s="128" t="s">
        <v>170</v>
      </c>
      <c r="G1932" s="162" t="s">
        <v>35</v>
      </c>
      <c r="H1932" s="39" t="str">
        <f t="shared" si="322"/>
        <v>6105AK124-6251-ESTD-0007</v>
      </c>
      <c r="I1932" s="39" t="str">
        <f t="shared" si="319"/>
        <v>Q24050972-03-6251-E-STD-0007</v>
      </c>
      <c r="J1932" s="39"/>
      <c r="K1932" s="33" t="str">
        <f>VLOOKUP(C1932,'PPE WBS Codes'!$E$3:$F$79,2,0)</f>
        <v>Load Bank</v>
      </c>
      <c r="L1932" s="39" t="s">
        <v>1606</v>
      </c>
      <c r="M1932" s="39" t="s">
        <v>1390</v>
      </c>
      <c r="N1932" s="33" t="str">
        <f t="shared" si="320"/>
        <v>Load Bank - 36 MVA Power Station Mobile Load Bank Connection Cables - Electrical Design Standards</v>
      </c>
      <c r="O1932" s="134"/>
      <c r="P1932" s="134"/>
      <c r="Q1932" s="33" t="str">
        <f>IFERROR(VLOOKUP(PPE_PH1_CDDL[[#This Row],[RDMC Document Number]],[3]Docs!$B:$F,4,0),"No Placeholder Yet")</f>
        <v>RES - Reserved Placeholder</v>
      </c>
      <c r="R1932" s="33" t="str">
        <f>IFERROR(VLOOKUP(PPE_PH1_CDDL[[#This Row],[RDMC Document Number]],[3]Docs!$B:$F,5,0),"No Placeholder Yet")</f>
        <v>Pending</v>
      </c>
      <c r="S1932" s="137">
        <f t="shared" si="323"/>
        <v>0</v>
      </c>
      <c r="T1932" s="39" t="s">
        <v>1119</v>
      </c>
      <c r="U1932" s="39"/>
      <c r="V1932" s="178"/>
      <c r="W1932" s="39" t="s">
        <v>1588</v>
      </c>
      <c r="X1932" s="39" t="s">
        <v>1707</v>
      </c>
      <c r="Y1932" s="39"/>
      <c r="Z1932" s="39"/>
      <c r="AA1932" s="39"/>
      <c r="AB1932" s="152" t="s">
        <v>3165</v>
      </c>
    </row>
    <row r="1933" spans="1:28" ht="21.75" customHeight="1" x14ac:dyDescent="0.25">
      <c r="A1933" s="37" t="s">
        <v>30</v>
      </c>
      <c r="B1933" s="37" t="s">
        <v>31</v>
      </c>
      <c r="C1933" s="39">
        <v>6251</v>
      </c>
      <c r="D1933" s="39" t="s">
        <v>52</v>
      </c>
      <c r="E1933" s="39" t="s">
        <v>700</v>
      </c>
      <c r="F1933" s="128" t="s">
        <v>108</v>
      </c>
      <c r="G1933" s="162" t="s">
        <v>35</v>
      </c>
      <c r="H1933" s="39" t="str">
        <f t="shared" si="322"/>
        <v>6105AK124-6251-ESTD-0008</v>
      </c>
      <c r="I1933" s="39" t="str">
        <f t="shared" si="319"/>
        <v>Q24050972-03-6251-E-STD-0008</v>
      </c>
      <c r="J1933" s="39"/>
      <c r="K1933" s="33" t="str">
        <f>VLOOKUP(C1933,'PPE WBS Codes'!$E$3:$F$79,2,0)</f>
        <v>Load Bank</v>
      </c>
      <c r="L1933" s="39" t="s">
        <v>1591</v>
      </c>
      <c r="M1933" s="39" t="s">
        <v>1388</v>
      </c>
      <c r="N1933" s="33" t="str">
        <f t="shared" si="320"/>
        <v>Load Bank - 36 MVA Power Station Mobile Load Bank Cable Racks - Thermal Management and Fire Prevention Design</v>
      </c>
      <c r="O1933" s="134"/>
      <c r="P1933" s="134"/>
      <c r="Q1933" s="33" t="str">
        <f>IFERROR(VLOOKUP(PPE_PH1_CDDL[[#This Row],[RDMC Document Number]],[3]Docs!$B:$F,4,0),"No Placeholder Yet")</f>
        <v>RES - Reserved Placeholder</v>
      </c>
      <c r="R1933" s="33" t="str">
        <f>IFERROR(VLOOKUP(PPE_PH1_CDDL[[#This Row],[RDMC Document Number]],[3]Docs!$B:$F,5,0),"No Placeholder Yet")</f>
        <v>Pending</v>
      </c>
      <c r="S1933" s="137">
        <f t="shared" si="323"/>
        <v>0</v>
      </c>
      <c r="T1933" s="39" t="s">
        <v>1119</v>
      </c>
      <c r="U1933" s="39"/>
      <c r="V1933" s="178"/>
      <c r="W1933" s="39" t="s">
        <v>1588</v>
      </c>
      <c r="X1933" s="39" t="s">
        <v>1708</v>
      </c>
      <c r="Y1933" s="39"/>
      <c r="Z1933" s="39"/>
      <c r="AA1933" s="39"/>
      <c r="AB1933" s="152" t="s">
        <v>3165</v>
      </c>
    </row>
    <row r="1934" spans="1:28" ht="21.75" customHeight="1" x14ac:dyDescent="0.25">
      <c r="A1934" s="37" t="s">
        <v>30</v>
      </c>
      <c r="B1934" s="37" t="s">
        <v>31</v>
      </c>
      <c r="C1934" s="39">
        <v>6251</v>
      </c>
      <c r="D1934" s="39" t="s">
        <v>52</v>
      </c>
      <c r="E1934" s="39" t="s">
        <v>700</v>
      </c>
      <c r="F1934" s="128" t="s">
        <v>173</v>
      </c>
      <c r="G1934" s="162" t="s">
        <v>35</v>
      </c>
      <c r="H1934" s="39" t="str">
        <f t="shared" si="322"/>
        <v>6105AK124-6251-ESTD-0009</v>
      </c>
      <c r="I1934" s="39" t="str">
        <f t="shared" si="319"/>
        <v>Q24050972-03-6251-E-STD-0009</v>
      </c>
      <c r="J1934" s="39"/>
      <c r="K1934" s="33" t="str">
        <f>VLOOKUP(C1934,'PPE WBS Codes'!$E$3:$F$79,2,0)</f>
        <v>Load Bank</v>
      </c>
      <c r="L1934" s="39" t="s">
        <v>1610</v>
      </c>
      <c r="M1934" s="39" t="s">
        <v>1391</v>
      </c>
      <c r="N1934" s="33" t="str">
        <f t="shared" si="320"/>
        <v>Load Bank - 36 MVA Power Station Mobile Load Bank Earthing System - Earth Map and Bonding Design</v>
      </c>
      <c r="O1934" s="134"/>
      <c r="P1934" s="134"/>
      <c r="Q1934" s="33" t="str">
        <f>IFERROR(VLOOKUP(PPE_PH1_CDDL[[#This Row],[RDMC Document Number]],[3]Docs!$B:$F,4,0),"No Placeholder Yet")</f>
        <v>RES - Reserved Placeholder</v>
      </c>
      <c r="R1934" s="33" t="str">
        <f>IFERROR(VLOOKUP(PPE_PH1_CDDL[[#This Row],[RDMC Document Number]],[3]Docs!$B:$F,5,0),"No Placeholder Yet")</f>
        <v>Pending</v>
      </c>
      <c r="S1934" s="137">
        <f t="shared" si="323"/>
        <v>0</v>
      </c>
      <c r="T1934" s="39" t="s">
        <v>1119</v>
      </c>
      <c r="U1934" s="39"/>
      <c r="V1934" s="178"/>
      <c r="W1934" s="39" t="s">
        <v>1588</v>
      </c>
      <c r="X1934" s="39" t="s">
        <v>1649</v>
      </c>
      <c r="Y1934" s="39"/>
      <c r="Z1934" s="39"/>
      <c r="AA1934" s="39"/>
      <c r="AB1934" s="152" t="s">
        <v>3165</v>
      </c>
    </row>
    <row r="1935" spans="1:28" ht="21.75" customHeight="1" x14ac:dyDescent="0.25">
      <c r="A1935" s="37" t="s">
        <v>30</v>
      </c>
      <c r="B1935" s="37" t="s">
        <v>31</v>
      </c>
      <c r="C1935" s="39">
        <v>6251</v>
      </c>
      <c r="D1935" s="39" t="s">
        <v>52</v>
      </c>
      <c r="E1935" s="39" t="s">
        <v>700</v>
      </c>
      <c r="F1935" s="128" t="s">
        <v>184</v>
      </c>
      <c r="G1935" s="162" t="s">
        <v>35</v>
      </c>
      <c r="H1935" s="39" t="str">
        <f t="shared" si="322"/>
        <v>6105AK124-6251-ESTD-0010</v>
      </c>
      <c r="I1935" s="39" t="str">
        <f t="shared" si="319"/>
        <v>Q24050972-03-6251-E-STD-0010</v>
      </c>
      <c r="J1935" s="39"/>
      <c r="K1935" s="33" t="str">
        <f>VLOOKUP(C1935,'PPE WBS Codes'!$E$3:$F$79,2,0)</f>
        <v>Load Bank</v>
      </c>
      <c r="L1935" s="39" t="s">
        <v>1610</v>
      </c>
      <c r="M1935" s="39" t="s">
        <v>1385</v>
      </c>
      <c r="N1935" s="33" t="str">
        <f t="shared" si="320"/>
        <v>Load Bank - 36 MVA Power Station Mobile Load Bank Earthing System - Electrical Equipment Installation Requirements</v>
      </c>
      <c r="O1935" s="134"/>
      <c r="P1935" s="134"/>
      <c r="Q1935" s="33" t="str">
        <f>IFERROR(VLOOKUP(PPE_PH1_CDDL[[#This Row],[RDMC Document Number]],[3]Docs!$B:$F,4,0),"No Placeholder Yet")</f>
        <v>RES - Reserved Placeholder</v>
      </c>
      <c r="R1935" s="33" t="str">
        <f>IFERROR(VLOOKUP(PPE_PH1_CDDL[[#This Row],[RDMC Document Number]],[3]Docs!$B:$F,5,0),"No Placeholder Yet")</f>
        <v>Pending</v>
      </c>
      <c r="S1935" s="137">
        <f t="shared" si="323"/>
        <v>0</v>
      </c>
      <c r="T1935" s="39" t="s">
        <v>1119</v>
      </c>
      <c r="U1935" s="39"/>
      <c r="V1935" s="178"/>
      <c r="W1935" s="39" t="s">
        <v>1588</v>
      </c>
      <c r="X1935" s="39" t="s">
        <v>1649</v>
      </c>
      <c r="Y1935" s="39"/>
      <c r="Z1935" s="39"/>
      <c r="AA1935" s="39"/>
      <c r="AB1935" s="152" t="s">
        <v>3165</v>
      </c>
    </row>
    <row r="1936" spans="1:28" ht="21.75" customHeight="1" x14ac:dyDescent="0.25">
      <c r="A1936" s="37" t="s">
        <v>30</v>
      </c>
      <c r="B1936" s="37" t="s">
        <v>31</v>
      </c>
      <c r="C1936" s="39">
        <v>6251</v>
      </c>
      <c r="D1936" s="39" t="s">
        <v>52</v>
      </c>
      <c r="E1936" s="39" t="s">
        <v>700</v>
      </c>
      <c r="F1936" s="128" t="s">
        <v>187</v>
      </c>
      <c r="G1936" s="162" t="s">
        <v>35</v>
      </c>
      <c r="H1936" s="39" t="str">
        <f t="shared" si="322"/>
        <v>6105AK124-6251-ESTD-0011</v>
      </c>
      <c r="I1936" s="39" t="str">
        <f t="shared" si="319"/>
        <v>Q24050972-03-6251-E-STD-0011</v>
      </c>
      <c r="J1936" s="39"/>
      <c r="K1936" s="33" t="str">
        <f>VLOOKUP(C1936,'PPE WBS Codes'!$E$3:$F$79,2,0)</f>
        <v>Load Bank</v>
      </c>
      <c r="L1936" s="39" t="s">
        <v>1592</v>
      </c>
      <c r="M1936" s="39" t="s">
        <v>1391</v>
      </c>
      <c r="N1936" s="33" t="str">
        <f t="shared" si="320"/>
        <v>Load Bank - Platform and Foundations for Wartsila Load Bank - Earth Map and Bonding Design</v>
      </c>
      <c r="O1936" s="134"/>
      <c r="P1936" s="134"/>
      <c r="Q1936" s="33" t="str">
        <f>IFERROR(VLOOKUP(PPE_PH1_CDDL[[#This Row],[RDMC Document Number]],[3]Docs!$B:$F,4,0),"No Placeholder Yet")</f>
        <v>RES - Reserved Placeholder</v>
      </c>
      <c r="R1936" s="33" t="str">
        <f>IFERROR(VLOOKUP(PPE_PH1_CDDL[[#This Row],[RDMC Document Number]],[3]Docs!$B:$F,5,0),"No Placeholder Yet")</f>
        <v>Pending</v>
      </c>
      <c r="S1936" s="137">
        <f t="shared" si="323"/>
        <v>0</v>
      </c>
      <c r="T1936" s="39" t="s">
        <v>1119</v>
      </c>
      <c r="U1936" s="39"/>
      <c r="V1936" s="178"/>
      <c r="W1936" s="39" t="s">
        <v>1593</v>
      </c>
      <c r="X1936" s="39" t="s">
        <v>1594</v>
      </c>
      <c r="Y1936" s="39"/>
      <c r="Z1936" s="39"/>
      <c r="AA1936" s="39"/>
      <c r="AB1936" s="152" t="s">
        <v>3165</v>
      </c>
    </row>
    <row r="1937" spans="1:28" ht="21.75" customHeight="1" x14ac:dyDescent="0.25">
      <c r="A1937" s="37" t="s">
        <v>30</v>
      </c>
      <c r="B1937" s="37" t="s">
        <v>31</v>
      </c>
      <c r="C1937" s="39">
        <v>6251</v>
      </c>
      <c r="D1937" s="39" t="s">
        <v>52</v>
      </c>
      <c r="E1937" s="39" t="s">
        <v>700</v>
      </c>
      <c r="F1937" s="128" t="s">
        <v>213</v>
      </c>
      <c r="G1937" s="162" t="s">
        <v>35</v>
      </c>
      <c r="H1937" s="39" t="str">
        <f t="shared" si="322"/>
        <v>6105AK124-6251-ESTD-0012</v>
      </c>
      <c r="I1937" s="39" t="str">
        <f t="shared" si="319"/>
        <v>Q24050972-03-6251-E-STD-0012</v>
      </c>
      <c r="J1937" s="39"/>
      <c r="K1937" s="33" t="str">
        <f>VLOOKUP(C1937,'PPE WBS Codes'!$E$3:$F$79,2,0)</f>
        <v>Load Bank</v>
      </c>
      <c r="L1937" s="39" t="s">
        <v>1592</v>
      </c>
      <c r="M1937" s="39" t="s">
        <v>1385</v>
      </c>
      <c r="N1937" s="33" t="str">
        <f t="shared" si="320"/>
        <v>Load Bank - Platform and Foundations for Wartsila Load Bank - Electrical Equipment Installation Requirements</v>
      </c>
      <c r="O1937" s="134"/>
      <c r="P1937" s="134"/>
      <c r="Q1937" s="33" t="str">
        <f>IFERROR(VLOOKUP(PPE_PH1_CDDL[[#This Row],[RDMC Document Number]],[3]Docs!$B:$F,4,0),"No Placeholder Yet")</f>
        <v>RES - Reserved Placeholder</v>
      </c>
      <c r="R1937" s="33" t="str">
        <f>IFERROR(VLOOKUP(PPE_PH1_CDDL[[#This Row],[RDMC Document Number]],[3]Docs!$B:$F,5,0),"No Placeholder Yet")</f>
        <v>Pending</v>
      </c>
      <c r="S1937" s="137">
        <f t="shared" si="323"/>
        <v>0</v>
      </c>
      <c r="T1937" s="39" t="s">
        <v>1119</v>
      </c>
      <c r="U1937" s="39"/>
      <c r="V1937" s="178"/>
      <c r="W1937" s="39" t="s">
        <v>1593</v>
      </c>
      <c r="X1937" s="39" t="s">
        <v>1594</v>
      </c>
      <c r="Y1937" s="39"/>
      <c r="Z1937" s="39"/>
      <c r="AA1937" s="39"/>
      <c r="AB1937" s="152" t="s">
        <v>3165</v>
      </c>
    </row>
    <row r="1938" spans="1:28" ht="21.75" customHeight="1" x14ac:dyDescent="0.25">
      <c r="A1938" s="37" t="s">
        <v>30</v>
      </c>
      <c r="B1938" s="37" t="s">
        <v>31</v>
      </c>
      <c r="C1938" s="39">
        <v>6251</v>
      </c>
      <c r="D1938" s="39" t="s">
        <v>52</v>
      </c>
      <c r="E1938" s="39" t="s">
        <v>700</v>
      </c>
      <c r="F1938" s="128" t="s">
        <v>215</v>
      </c>
      <c r="G1938" s="162" t="s">
        <v>35</v>
      </c>
      <c r="H1938" s="39" t="str">
        <f t="shared" si="322"/>
        <v>6105AK124-6251-ESTD-0013</v>
      </c>
      <c r="I1938" s="39" t="str">
        <f t="shared" si="319"/>
        <v>Q24050972-03-6251-E-STD-0013</v>
      </c>
      <c r="J1938" s="39"/>
      <c r="K1938" s="33" t="str">
        <f>VLOOKUP(C1938,'PPE WBS Codes'!$E$3:$F$79,2,0)</f>
        <v>Load Bank</v>
      </c>
      <c r="L1938" s="39" t="s">
        <v>1592</v>
      </c>
      <c r="M1938" s="39" t="s">
        <v>1388</v>
      </c>
      <c r="N1938" s="33" t="str">
        <f t="shared" si="320"/>
        <v>Load Bank - Platform and Foundations for Wartsila Load Bank - Thermal Management and Fire Prevention Design</v>
      </c>
      <c r="O1938" s="134"/>
      <c r="P1938" s="134"/>
      <c r="Q1938" s="33" t="str">
        <f>IFERROR(VLOOKUP(PPE_PH1_CDDL[[#This Row],[RDMC Document Number]],[3]Docs!$B:$F,4,0),"No Placeholder Yet")</f>
        <v>RES - Reserved Placeholder</v>
      </c>
      <c r="R1938" s="33" t="str">
        <f>IFERROR(VLOOKUP(PPE_PH1_CDDL[[#This Row],[RDMC Document Number]],[3]Docs!$B:$F,5,0),"No Placeholder Yet")</f>
        <v>Pending</v>
      </c>
      <c r="S1938" s="137">
        <f t="shared" si="323"/>
        <v>0</v>
      </c>
      <c r="T1938" s="39" t="s">
        <v>1119</v>
      </c>
      <c r="U1938" s="39"/>
      <c r="V1938" s="178"/>
      <c r="W1938" s="39" t="s">
        <v>1593</v>
      </c>
      <c r="X1938" s="39" t="s">
        <v>1594</v>
      </c>
      <c r="Y1938" s="39"/>
      <c r="Z1938" s="39"/>
      <c r="AA1938" s="39"/>
      <c r="AB1938" s="152" t="s">
        <v>3165</v>
      </c>
    </row>
    <row r="1939" spans="1:28" ht="21.75" customHeight="1" x14ac:dyDescent="0.25">
      <c r="A1939" s="37" t="s">
        <v>30</v>
      </c>
      <c r="B1939" s="37" t="s">
        <v>31</v>
      </c>
      <c r="C1939" s="39">
        <v>6251</v>
      </c>
      <c r="D1939" s="39" t="s">
        <v>52</v>
      </c>
      <c r="E1939" s="39" t="s">
        <v>700</v>
      </c>
      <c r="F1939" s="128" t="s">
        <v>217</v>
      </c>
      <c r="G1939" s="162" t="s">
        <v>35</v>
      </c>
      <c r="H1939" s="39" t="str">
        <f t="shared" si="322"/>
        <v>6105AK124-6251-ESTD-0014</v>
      </c>
      <c r="I1939" s="39" t="str">
        <f t="shared" si="319"/>
        <v>Q24050972-03-6251-E-STD-0014</v>
      </c>
      <c r="J1939" s="39"/>
      <c r="K1939" s="33" t="str">
        <f>VLOOKUP(C1939,'PPE WBS Codes'!$E$3:$F$79,2,0)</f>
        <v>Load Bank</v>
      </c>
      <c r="L1939" s="39" t="s">
        <v>1614</v>
      </c>
      <c r="M1939" s="39" t="s">
        <v>1388</v>
      </c>
      <c r="N1939" s="33" t="str">
        <f t="shared" si="320"/>
        <v>Load Bank - Fire Protection and Detection System for Wartsila Load Bank - Thermal Management and Fire Prevention Design</v>
      </c>
      <c r="O1939" s="134"/>
      <c r="P1939" s="134"/>
      <c r="Q1939" s="33" t="str">
        <f>IFERROR(VLOOKUP(PPE_PH1_CDDL[[#This Row],[RDMC Document Number]],[3]Docs!$B:$F,4,0),"No Placeholder Yet")</f>
        <v>RES - Reserved Placeholder</v>
      </c>
      <c r="R1939" s="33" t="str">
        <f>IFERROR(VLOOKUP(PPE_PH1_CDDL[[#This Row],[RDMC Document Number]],[3]Docs!$B:$F,5,0),"No Placeholder Yet")</f>
        <v>Pending</v>
      </c>
      <c r="S1939" s="137">
        <f t="shared" si="323"/>
        <v>0</v>
      </c>
      <c r="T1939" s="39" t="s">
        <v>1119</v>
      </c>
      <c r="U1939" s="39"/>
      <c r="V1939" s="178"/>
      <c r="W1939" s="39" t="s">
        <v>1615</v>
      </c>
      <c r="X1939" s="39" t="s">
        <v>1594</v>
      </c>
      <c r="Y1939" s="39"/>
      <c r="Z1939" s="39"/>
      <c r="AA1939" s="39"/>
      <c r="AB1939" s="152" t="s">
        <v>3165</v>
      </c>
    </row>
    <row r="1940" spans="1:28" ht="21.75" customHeight="1" x14ac:dyDescent="0.25">
      <c r="A1940" s="37" t="s">
        <v>30</v>
      </c>
      <c r="B1940" s="37" t="s">
        <v>31</v>
      </c>
      <c r="C1940" s="39">
        <v>6251</v>
      </c>
      <c r="D1940" s="39" t="s">
        <v>52</v>
      </c>
      <c r="E1940" s="39" t="s">
        <v>700</v>
      </c>
      <c r="F1940" s="128" t="s">
        <v>219</v>
      </c>
      <c r="G1940" s="162" t="s">
        <v>35</v>
      </c>
      <c r="H1940" s="39" t="str">
        <f t="shared" si="322"/>
        <v>6105AK124-6251-ESTD-0015</v>
      </c>
      <c r="I1940" s="39" t="str">
        <f t="shared" si="319"/>
        <v>Q24050972-03-6251-E-STD-0015</v>
      </c>
      <c r="J1940" s="39"/>
      <c r="K1940" s="33" t="str">
        <f>VLOOKUP(C1940,'PPE WBS Codes'!$E$3:$F$79,2,0)</f>
        <v>Load Bank</v>
      </c>
      <c r="L1940" s="39" t="s">
        <v>1596</v>
      </c>
      <c r="M1940" s="39" t="s">
        <v>1385</v>
      </c>
      <c r="N1940" s="33" t="str">
        <f t="shared" si="320"/>
        <v>Load Bank - Small Power and Lighting for Wartsila Load Bank - Electrical Equipment Installation Requirements</v>
      </c>
      <c r="O1940" s="134"/>
      <c r="P1940" s="134"/>
      <c r="Q1940" s="33" t="str">
        <f>IFERROR(VLOOKUP(PPE_PH1_CDDL[[#This Row],[RDMC Document Number]],[3]Docs!$B:$F,4,0),"No Placeholder Yet")</f>
        <v>RES - Reserved Placeholder</v>
      </c>
      <c r="R1940" s="33" t="str">
        <f>IFERROR(VLOOKUP(PPE_PH1_CDDL[[#This Row],[RDMC Document Number]],[3]Docs!$B:$F,5,0),"No Placeholder Yet")</f>
        <v>Pending</v>
      </c>
      <c r="S1940" s="137">
        <f t="shared" si="323"/>
        <v>0</v>
      </c>
      <c r="T1940" s="39" t="s">
        <v>1119</v>
      </c>
      <c r="U1940" s="39"/>
      <c r="V1940" s="178"/>
      <c r="W1940" s="39" t="s">
        <v>1597</v>
      </c>
      <c r="X1940" s="39" t="s">
        <v>1594</v>
      </c>
      <c r="Y1940" s="39"/>
      <c r="Z1940" s="39"/>
      <c r="AA1940" s="39"/>
      <c r="AB1940" s="152" t="s">
        <v>3165</v>
      </c>
    </row>
    <row r="1941" spans="1:28" ht="21.75" customHeight="1" x14ac:dyDescent="0.25">
      <c r="A1941" s="37" t="s">
        <v>30</v>
      </c>
      <c r="B1941" s="37" t="s">
        <v>31</v>
      </c>
      <c r="C1941" s="39">
        <v>6251</v>
      </c>
      <c r="D1941" s="39" t="s">
        <v>52</v>
      </c>
      <c r="E1941" s="39" t="s">
        <v>700</v>
      </c>
      <c r="F1941" s="128" t="s">
        <v>88</v>
      </c>
      <c r="G1941" s="162" t="s">
        <v>35</v>
      </c>
      <c r="H1941" s="39" t="str">
        <f t="shared" si="322"/>
        <v>6105AK124-6251-ESTD-0016</v>
      </c>
      <c r="I1941" s="39" t="str">
        <f t="shared" si="319"/>
        <v>Q24050972-03-6251-E-STD-0016</v>
      </c>
      <c r="J1941" s="39"/>
      <c r="K1941" s="33" t="str">
        <f>VLOOKUP(C1941,'PPE WBS Codes'!$E$3:$F$79,2,0)</f>
        <v>Load Bank</v>
      </c>
      <c r="L1941" s="39" t="s">
        <v>1596</v>
      </c>
      <c r="M1941" s="39" t="s">
        <v>1391</v>
      </c>
      <c r="N1941" s="33" t="str">
        <f t="shared" si="320"/>
        <v>Load Bank - Small Power and Lighting for Wartsila Load Bank - Earth Map and Bonding Design</v>
      </c>
      <c r="O1941" s="134"/>
      <c r="P1941" s="134"/>
      <c r="Q1941" s="33" t="str">
        <f>IFERROR(VLOOKUP(PPE_PH1_CDDL[[#This Row],[RDMC Document Number]],[3]Docs!$B:$F,4,0),"No Placeholder Yet")</f>
        <v>RES - Reserved Placeholder</v>
      </c>
      <c r="R1941" s="33" t="str">
        <f>IFERROR(VLOOKUP(PPE_PH1_CDDL[[#This Row],[RDMC Document Number]],[3]Docs!$B:$F,5,0),"No Placeholder Yet")</f>
        <v>Pending</v>
      </c>
      <c r="S1941" s="137">
        <f t="shared" si="323"/>
        <v>0</v>
      </c>
      <c r="T1941" s="39" t="s">
        <v>1119</v>
      </c>
      <c r="U1941" s="39"/>
      <c r="V1941" s="178"/>
      <c r="W1941" s="39" t="s">
        <v>1597</v>
      </c>
      <c r="X1941" s="39" t="s">
        <v>1594</v>
      </c>
      <c r="Y1941" s="39"/>
      <c r="Z1941" s="39"/>
      <c r="AA1941" s="39"/>
      <c r="AB1941" s="152" t="s">
        <v>3165</v>
      </c>
    </row>
    <row r="1942" spans="1:28" ht="21.75" customHeight="1" x14ac:dyDescent="0.25">
      <c r="A1942" s="37" t="s">
        <v>30</v>
      </c>
      <c r="B1942" s="37" t="s">
        <v>31</v>
      </c>
      <c r="C1942" s="39">
        <v>6251</v>
      </c>
      <c r="D1942" s="39" t="s">
        <v>52</v>
      </c>
      <c r="E1942" s="39" t="s">
        <v>700</v>
      </c>
      <c r="F1942" s="128" t="s">
        <v>143</v>
      </c>
      <c r="G1942" s="162" t="s">
        <v>35</v>
      </c>
      <c r="H1942" s="39" t="str">
        <f t="shared" si="322"/>
        <v>6105AK124-6251-ESTD-0017</v>
      </c>
      <c r="I1942" s="39" t="str">
        <f t="shared" si="319"/>
        <v>Q24050972-03-6251-E-STD-0017</v>
      </c>
      <c r="J1942" s="39"/>
      <c r="K1942" s="33" t="str">
        <f>VLOOKUP(C1942,'PPE WBS Codes'!$E$3:$F$79,2,0)</f>
        <v>Load Bank</v>
      </c>
      <c r="L1942" s="39" t="s">
        <v>1596</v>
      </c>
      <c r="M1942" s="39" t="s">
        <v>1390</v>
      </c>
      <c r="N1942" s="33" t="str">
        <f t="shared" si="320"/>
        <v>Load Bank - Small Power and Lighting for Wartsila Load Bank - Electrical Design Standards</v>
      </c>
      <c r="O1942" s="134"/>
      <c r="P1942" s="134"/>
      <c r="Q1942" s="33" t="str">
        <f>IFERROR(VLOOKUP(PPE_PH1_CDDL[[#This Row],[RDMC Document Number]],[3]Docs!$B:$F,4,0),"No Placeholder Yet")</f>
        <v>RES - Reserved Placeholder</v>
      </c>
      <c r="R1942" s="33" t="str">
        <f>IFERROR(VLOOKUP(PPE_PH1_CDDL[[#This Row],[RDMC Document Number]],[3]Docs!$B:$F,5,0),"No Placeholder Yet")</f>
        <v>Pending</v>
      </c>
      <c r="S1942" s="137">
        <f t="shared" si="323"/>
        <v>0</v>
      </c>
      <c r="T1942" s="39" t="s">
        <v>1119</v>
      </c>
      <c r="U1942" s="39"/>
      <c r="V1942" s="178"/>
      <c r="W1942" s="39" t="s">
        <v>1597</v>
      </c>
      <c r="X1942" s="39" t="s">
        <v>1594</v>
      </c>
      <c r="Y1942" s="39"/>
      <c r="Z1942" s="39"/>
      <c r="AA1942" s="39"/>
      <c r="AB1942" s="152" t="s">
        <v>3165</v>
      </c>
    </row>
    <row r="1943" spans="1:28" ht="21.75" customHeight="1" x14ac:dyDescent="0.25">
      <c r="A1943" s="37" t="s">
        <v>30</v>
      </c>
      <c r="B1943" s="37" t="s">
        <v>31</v>
      </c>
      <c r="C1943" s="39">
        <v>6251</v>
      </c>
      <c r="D1943" s="39" t="s">
        <v>52</v>
      </c>
      <c r="E1943" s="39" t="s">
        <v>700</v>
      </c>
      <c r="F1943" s="128" t="s">
        <v>223</v>
      </c>
      <c r="G1943" s="162" t="s">
        <v>35</v>
      </c>
      <c r="H1943" s="39" t="str">
        <f t="shared" si="322"/>
        <v>6105AK124-6251-ESTD-0018</v>
      </c>
      <c r="I1943" s="39" t="str">
        <f t="shared" si="319"/>
        <v>Q24050972-03-6251-E-STD-0018</v>
      </c>
      <c r="J1943" s="39"/>
      <c r="K1943" s="33" t="str">
        <f>VLOOKUP(C1943,'PPE WBS Codes'!$E$3:$F$79,2,0)</f>
        <v>Load Bank</v>
      </c>
      <c r="L1943" s="39" t="s">
        <v>1622</v>
      </c>
      <c r="M1943" s="39" t="s">
        <v>1385</v>
      </c>
      <c r="N1943" s="33" t="str">
        <f t="shared" si="320"/>
        <v>Load Bank - Metering Instruments for Wartsila Load Bank - Electrical Equipment Installation Requirements</v>
      </c>
      <c r="O1943" s="134"/>
      <c r="P1943" s="134"/>
      <c r="Q1943" s="33" t="str">
        <f>IFERROR(VLOOKUP(PPE_PH1_CDDL[[#This Row],[RDMC Document Number]],[3]Docs!$B:$F,4,0),"No Placeholder Yet")</f>
        <v>RES - Reserved Placeholder</v>
      </c>
      <c r="R1943" s="33" t="str">
        <f>IFERROR(VLOOKUP(PPE_PH1_CDDL[[#This Row],[RDMC Document Number]],[3]Docs!$B:$F,5,0),"No Placeholder Yet")</f>
        <v>Pending</v>
      </c>
      <c r="S1943" s="137">
        <f t="shared" si="323"/>
        <v>0</v>
      </c>
      <c r="T1943" s="39" t="s">
        <v>1119</v>
      </c>
      <c r="U1943" s="39"/>
      <c r="V1943" s="178"/>
      <c r="W1943" s="39" t="s">
        <v>1641</v>
      </c>
      <c r="X1943" s="39" t="s">
        <v>1594</v>
      </c>
      <c r="Y1943" s="39"/>
      <c r="Z1943" s="39"/>
      <c r="AA1943" s="39"/>
      <c r="AB1943" s="152" t="s">
        <v>3165</v>
      </c>
    </row>
    <row r="1944" spans="1:28" ht="21.75" customHeight="1" x14ac:dyDescent="0.25">
      <c r="A1944" s="37" t="s">
        <v>30</v>
      </c>
      <c r="B1944" s="37" t="s">
        <v>31</v>
      </c>
      <c r="C1944" s="39">
        <v>6251</v>
      </c>
      <c r="D1944" s="39" t="s">
        <v>52</v>
      </c>
      <c r="E1944" s="39" t="s">
        <v>700</v>
      </c>
      <c r="F1944" s="128" t="s">
        <v>150</v>
      </c>
      <c r="G1944" s="162" t="s">
        <v>35</v>
      </c>
      <c r="H1944" s="39" t="str">
        <f t="shared" si="322"/>
        <v>6105AK124-6251-ESTD-0019</v>
      </c>
      <c r="I1944" s="39" t="str">
        <f t="shared" si="319"/>
        <v>Q24050972-03-6251-E-STD-0019</v>
      </c>
      <c r="J1944" s="39"/>
      <c r="K1944" s="33" t="str">
        <f>VLOOKUP(C1944,'PPE WBS Codes'!$E$3:$F$79,2,0)</f>
        <v>Load Bank</v>
      </c>
      <c r="L1944" s="39" t="s">
        <v>1578</v>
      </c>
      <c r="M1944" s="39" t="s">
        <v>1385</v>
      </c>
      <c r="N1944" s="33" t="str">
        <f t="shared" si="320"/>
        <v>Load Bank - 11kV Protection Relays for Wartsila Load Bank - Electrical Equipment Installation Requirements</v>
      </c>
      <c r="O1944" s="134"/>
      <c r="P1944" s="134"/>
      <c r="Q1944" s="33" t="str">
        <f>IFERROR(VLOOKUP(PPE_PH1_CDDL[[#This Row],[RDMC Document Number]],[3]Docs!$B:$F,4,0),"No Placeholder Yet")</f>
        <v>RES - Reserved Placeholder</v>
      </c>
      <c r="R1944" s="33" t="str">
        <f>IFERROR(VLOOKUP(PPE_PH1_CDDL[[#This Row],[RDMC Document Number]],[3]Docs!$B:$F,5,0),"No Placeholder Yet")</f>
        <v>Pending</v>
      </c>
      <c r="S1944" s="137">
        <f t="shared" si="323"/>
        <v>0</v>
      </c>
      <c r="T1944" s="39" t="s">
        <v>1119</v>
      </c>
      <c r="U1944" s="39"/>
      <c r="V1944" s="178"/>
      <c r="W1944" s="39" t="s">
        <v>1579</v>
      </c>
      <c r="X1944" s="39" t="s">
        <v>1594</v>
      </c>
      <c r="Y1944" s="39"/>
      <c r="Z1944" s="39"/>
      <c r="AA1944" s="39"/>
      <c r="AB1944" s="152" t="s">
        <v>3165</v>
      </c>
    </row>
    <row r="1945" spans="1:28" ht="21.75" customHeight="1" x14ac:dyDescent="0.25">
      <c r="A1945" s="37" t="s">
        <v>30</v>
      </c>
      <c r="B1945" s="37" t="s">
        <v>31</v>
      </c>
      <c r="C1945" s="39">
        <v>6251</v>
      </c>
      <c r="D1945" s="39" t="s">
        <v>52</v>
      </c>
      <c r="E1945" s="39" t="s">
        <v>700</v>
      </c>
      <c r="F1945" s="128" t="s">
        <v>226</v>
      </c>
      <c r="G1945" s="162" t="s">
        <v>35</v>
      </c>
      <c r="H1945" s="39" t="str">
        <f t="shared" si="322"/>
        <v>6105AK124-6251-ESTD-0020</v>
      </c>
      <c r="I1945" s="39" t="str">
        <f t="shared" si="319"/>
        <v>Q24050972-03-6251-E-STD-0020</v>
      </c>
      <c r="J1945" s="39"/>
      <c r="K1945" s="33" t="str">
        <f>VLOOKUP(C1945,'PPE WBS Codes'!$E$3:$F$79,2,0)</f>
        <v>Load Bank</v>
      </c>
      <c r="L1945" s="39" t="s">
        <v>1578</v>
      </c>
      <c r="M1945" s="39" t="s">
        <v>1390</v>
      </c>
      <c r="N1945" s="33" t="str">
        <f t="shared" si="320"/>
        <v>Load Bank - 11kV Protection Relays for Wartsila Load Bank - Electrical Design Standards</v>
      </c>
      <c r="O1945" s="134"/>
      <c r="P1945" s="134"/>
      <c r="Q1945" s="33" t="str">
        <f>IFERROR(VLOOKUP(PPE_PH1_CDDL[[#This Row],[RDMC Document Number]],[3]Docs!$B:$F,4,0),"No Placeholder Yet")</f>
        <v>RES - Reserved Placeholder</v>
      </c>
      <c r="R1945" s="33" t="str">
        <f>IFERROR(VLOOKUP(PPE_PH1_CDDL[[#This Row],[RDMC Document Number]],[3]Docs!$B:$F,5,0),"No Placeholder Yet")</f>
        <v>Pending</v>
      </c>
      <c r="S1945" s="137">
        <f t="shared" si="323"/>
        <v>0</v>
      </c>
      <c r="T1945" s="39" t="s">
        <v>1119</v>
      </c>
      <c r="U1945" s="39"/>
      <c r="V1945" s="178"/>
      <c r="W1945" s="39" t="s">
        <v>1579</v>
      </c>
      <c r="X1945" s="39" t="s">
        <v>1594</v>
      </c>
      <c r="Y1945" s="39"/>
      <c r="Z1945" s="39"/>
      <c r="AA1945" s="39"/>
      <c r="AB1945" s="152" t="s">
        <v>3165</v>
      </c>
    </row>
    <row r="1946" spans="1:28" ht="21.75" customHeight="1" x14ac:dyDescent="0.25">
      <c r="A1946" s="37" t="s">
        <v>30</v>
      </c>
      <c r="B1946" s="37" t="s">
        <v>31</v>
      </c>
      <c r="C1946" s="39">
        <v>6251</v>
      </c>
      <c r="D1946" s="39" t="s">
        <v>52</v>
      </c>
      <c r="E1946" s="39" t="s">
        <v>700</v>
      </c>
      <c r="F1946" s="128" t="s">
        <v>228</v>
      </c>
      <c r="G1946" s="162" t="s">
        <v>35</v>
      </c>
      <c r="H1946" s="39" t="str">
        <f t="shared" si="322"/>
        <v>6105AK124-6251-ESTD-0021</v>
      </c>
      <c r="I1946" s="39" t="str">
        <f t="shared" si="319"/>
        <v>Q24050972-03-6251-E-STD-0021</v>
      </c>
      <c r="J1946" s="39"/>
      <c r="K1946" s="33" t="str">
        <f>VLOOKUP(C1946,'PPE WBS Codes'!$E$3:$F$79,2,0)</f>
        <v>Load Bank</v>
      </c>
      <c r="L1946" s="39" t="s">
        <v>1581</v>
      </c>
      <c r="M1946" s="39" t="s">
        <v>1385</v>
      </c>
      <c r="N1946" s="33" t="str">
        <f t="shared" si="320"/>
        <v>Load Bank - 11kV Protection Relays for Emerg. Generation Load Bank - Electrical Equipment Installation Requirements</v>
      </c>
      <c r="O1946" s="134"/>
      <c r="P1946" s="134"/>
      <c r="Q1946" s="33" t="str">
        <f>IFERROR(VLOOKUP(PPE_PH1_CDDL[[#This Row],[RDMC Document Number]],[3]Docs!$B:$F,4,0),"No Placeholder Yet")</f>
        <v>RES - Reserved Placeholder</v>
      </c>
      <c r="R1946" s="33" t="str">
        <f>IFERROR(VLOOKUP(PPE_PH1_CDDL[[#This Row],[RDMC Document Number]],[3]Docs!$B:$F,5,0),"No Placeholder Yet")</f>
        <v>Pending</v>
      </c>
      <c r="S1946" s="137">
        <f t="shared" si="323"/>
        <v>0</v>
      </c>
      <c r="T1946" s="39" t="s">
        <v>1119</v>
      </c>
      <c r="U1946" s="39"/>
      <c r="V1946" s="178"/>
      <c r="W1946" s="39" t="s">
        <v>1579</v>
      </c>
      <c r="X1946" s="39" t="s">
        <v>1689</v>
      </c>
      <c r="Y1946" s="39"/>
      <c r="Z1946" s="39"/>
      <c r="AA1946" s="39"/>
      <c r="AB1946" s="152" t="s">
        <v>3165</v>
      </c>
    </row>
    <row r="1947" spans="1:28" ht="21.75" customHeight="1" x14ac:dyDescent="0.25">
      <c r="A1947" s="37" t="s">
        <v>30</v>
      </c>
      <c r="B1947" s="37" t="s">
        <v>31</v>
      </c>
      <c r="C1947" s="39">
        <v>6251</v>
      </c>
      <c r="D1947" s="39" t="s">
        <v>52</v>
      </c>
      <c r="E1947" s="39" t="s">
        <v>700</v>
      </c>
      <c r="F1947" s="174" t="s">
        <v>231</v>
      </c>
      <c r="G1947" s="162" t="s">
        <v>35</v>
      </c>
      <c r="H1947" s="39" t="str">
        <f t="shared" si="322"/>
        <v>6105AK124-6251-ESTD-0022</v>
      </c>
      <c r="I1947" s="39" t="str">
        <f t="shared" si="319"/>
        <v>Q24050972-03-6251-E-STD-0022</v>
      </c>
      <c r="J1947" s="162"/>
      <c r="K1947" s="33" t="str">
        <f>VLOOKUP(C1947,'PPE WBS Codes'!$E$3:$F$79,2,0)</f>
        <v>Load Bank</v>
      </c>
      <c r="L1947" s="162" t="s">
        <v>1581</v>
      </c>
      <c r="M1947" s="162" t="s">
        <v>1390</v>
      </c>
      <c r="N1947" s="33" t="str">
        <f t="shared" si="320"/>
        <v>Load Bank - 11kV Protection Relays for Emerg. Generation Load Bank - Electrical Design Standards</v>
      </c>
      <c r="O1947" s="175"/>
      <c r="P1947" s="175"/>
      <c r="Q1947" s="33" t="str">
        <f>IFERROR(VLOOKUP(PPE_PH1_CDDL[[#This Row],[RDMC Document Number]],[3]Docs!$B:$F,4,0),"No Placeholder Yet")</f>
        <v>RES - Reserved Placeholder</v>
      </c>
      <c r="R1947" s="33" t="str">
        <f>IFERROR(VLOOKUP(PPE_PH1_CDDL[[#This Row],[RDMC Document Number]],[3]Docs!$B:$F,5,0),"No Placeholder Yet")</f>
        <v>Pending</v>
      </c>
      <c r="S1947" s="137">
        <f t="shared" si="323"/>
        <v>0</v>
      </c>
      <c r="T1947" s="39" t="s">
        <v>1119</v>
      </c>
      <c r="U1947" s="162"/>
      <c r="V1947" s="178"/>
      <c r="W1947" s="39" t="s">
        <v>1579</v>
      </c>
      <c r="X1947" s="162" t="s">
        <v>1689</v>
      </c>
      <c r="Y1947" s="162"/>
      <c r="Z1947" s="162"/>
      <c r="AA1947" s="39"/>
      <c r="AB1947" s="152" t="s">
        <v>3165</v>
      </c>
    </row>
    <row r="1948" spans="1:28" ht="21.75" customHeight="1" x14ac:dyDescent="0.25">
      <c r="A1948" s="37" t="s">
        <v>30</v>
      </c>
      <c r="B1948" s="37" t="s">
        <v>31</v>
      </c>
      <c r="C1948" s="39">
        <v>6251</v>
      </c>
      <c r="D1948" s="39" t="s">
        <v>52</v>
      </c>
      <c r="E1948" s="39" t="s">
        <v>700</v>
      </c>
      <c r="F1948" s="128" t="s">
        <v>234</v>
      </c>
      <c r="G1948" s="162" t="s">
        <v>35</v>
      </c>
      <c r="H1948" s="39" t="str">
        <f t="shared" si="322"/>
        <v>6105AK124-6251-ESTD-0023</v>
      </c>
      <c r="I1948" s="39" t="str">
        <f t="shared" ref="I1948:I2011" si="324">"Q24050972"&amp;"-"&amp;"03"&amp;"-"&amp;C1948&amp;"-"&amp;D1948&amp;"-"&amp;E1948&amp;"-"&amp;F1948</f>
        <v>Q24050972-03-6251-E-STD-0023</v>
      </c>
      <c r="J1948" s="39"/>
      <c r="K1948" s="33" t="str">
        <f>VLOOKUP(C1948,'PPE WBS Codes'!$E$3:$F$79,2,0)</f>
        <v>Load Bank</v>
      </c>
      <c r="L1948" s="39" t="s">
        <v>1624</v>
      </c>
      <c r="M1948" s="39" t="s">
        <v>1385</v>
      </c>
      <c r="N1948" s="33" t="str">
        <f t="shared" ref="N1948:N2011" si="325">K1948&amp;" - "&amp;L1948&amp;" - "&amp;M1948</f>
        <v>Load Bank - MV Cabling and Termination for Wartsila Load Bank - Electrical Equipment Installation Requirements</v>
      </c>
      <c r="O1948" s="134"/>
      <c r="P1948" s="134"/>
      <c r="Q1948" s="33" t="str">
        <f>IFERROR(VLOOKUP(PPE_PH1_CDDL[[#This Row],[RDMC Document Number]],[3]Docs!$B:$F,4,0),"No Placeholder Yet")</f>
        <v>RES - Reserved Placeholder</v>
      </c>
      <c r="R1948" s="33" t="str">
        <f>IFERROR(VLOOKUP(PPE_PH1_CDDL[[#This Row],[RDMC Document Number]],[3]Docs!$B:$F,5,0),"No Placeholder Yet")</f>
        <v>Pending</v>
      </c>
      <c r="S1948" s="137">
        <f t="shared" ref="S1948:S1969" si="326">IF(AND(O1948&lt;&gt;"",P1948&lt;&gt;"",R1948="Approved"),100%,
 IF(AND(O1948&lt;&gt;"",P1948&lt;&gt;""),66.67%,
 IF(O1948&lt;&gt;"",33.33%,
 0)))</f>
        <v>0</v>
      </c>
      <c r="T1948" s="39" t="s">
        <v>1119</v>
      </c>
      <c r="U1948" s="39"/>
      <c r="V1948" s="178"/>
      <c r="W1948" s="39" t="s">
        <v>1625</v>
      </c>
      <c r="X1948" s="39" t="s">
        <v>1580</v>
      </c>
      <c r="Y1948" s="39"/>
      <c r="Z1948" s="39"/>
      <c r="AA1948" s="39"/>
      <c r="AB1948" s="152" t="s">
        <v>3165</v>
      </c>
    </row>
    <row r="1949" spans="1:28" ht="21.75" customHeight="1" x14ac:dyDescent="0.25">
      <c r="A1949" s="37" t="s">
        <v>30</v>
      </c>
      <c r="B1949" s="37" t="s">
        <v>31</v>
      </c>
      <c r="C1949" s="39">
        <v>6251</v>
      </c>
      <c r="D1949" s="39" t="s">
        <v>52</v>
      </c>
      <c r="E1949" s="39" t="s">
        <v>700</v>
      </c>
      <c r="F1949" s="128" t="s">
        <v>236</v>
      </c>
      <c r="G1949" s="162" t="s">
        <v>35</v>
      </c>
      <c r="H1949" s="39" t="str">
        <f t="shared" si="322"/>
        <v>6105AK124-6251-ESTD-0024</v>
      </c>
      <c r="I1949" s="39" t="str">
        <f t="shared" si="324"/>
        <v>Q24050972-03-6251-E-STD-0024</v>
      </c>
      <c r="J1949" s="39"/>
      <c r="K1949" s="33" t="str">
        <f>VLOOKUP(C1949,'PPE WBS Codes'!$E$3:$F$79,2,0)</f>
        <v>Load Bank</v>
      </c>
      <c r="L1949" s="39" t="s">
        <v>1626</v>
      </c>
      <c r="M1949" s="39" t="s">
        <v>1385</v>
      </c>
      <c r="N1949" s="33" t="str">
        <f t="shared" si="325"/>
        <v>Load Bank - LV, Control and Signal Cables for Wartsila Load Bank - Electrical Equipment Installation Requirements</v>
      </c>
      <c r="O1949" s="134"/>
      <c r="P1949" s="134"/>
      <c r="Q1949" s="33" t="str">
        <f>IFERROR(VLOOKUP(PPE_PH1_CDDL[[#This Row],[RDMC Document Number]],[3]Docs!$B:$F,4,0),"No Placeholder Yet")</f>
        <v>RES - Reserved Placeholder</v>
      </c>
      <c r="R1949" s="33" t="str">
        <f>IFERROR(VLOOKUP(PPE_PH1_CDDL[[#This Row],[RDMC Document Number]],[3]Docs!$B:$F,5,0),"No Placeholder Yet")</f>
        <v>Pending</v>
      </c>
      <c r="S1949" s="137">
        <f t="shared" si="326"/>
        <v>0</v>
      </c>
      <c r="T1949" s="39" t="s">
        <v>1119</v>
      </c>
      <c r="U1949" s="39"/>
      <c r="V1949" s="178"/>
      <c r="W1949" s="39" t="s">
        <v>1627</v>
      </c>
      <c r="X1949" s="39" t="s">
        <v>1580</v>
      </c>
      <c r="Y1949" s="39"/>
      <c r="Z1949" s="39"/>
      <c r="AA1949" s="39"/>
      <c r="AB1949" s="152" t="s">
        <v>3165</v>
      </c>
    </row>
    <row r="1950" spans="1:28" ht="21.75" customHeight="1" x14ac:dyDescent="0.25">
      <c r="A1950" s="37" t="s">
        <v>30</v>
      </c>
      <c r="B1950" s="37" t="s">
        <v>31</v>
      </c>
      <c r="C1950" s="39">
        <v>6251</v>
      </c>
      <c r="D1950" s="39" t="s">
        <v>52</v>
      </c>
      <c r="E1950" s="39" t="s">
        <v>700</v>
      </c>
      <c r="F1950" s="128" t="s">
        <v>238</v>
      </c>
      <c r="G1950" s="162" t="s">
        <v>35</v>
      </c>
      <c r="H1950" s="39" t="str">
        <f t="shared" si="322"/>
        <v>6105AK124-6251-ESTD-0025</v>
      </c>
      <c r="I1950" s="39" t="str">
        <f t="shared" si="324"/>
        <v>Q24050972-03-6251-E-STD-0025</v>
      </c>
      <c r="J1950" s="39"/>
      <c r="K1950" s="33" t="str">
        <f>VLOOKUP(C1950,'PPE WBS Codes'!$E$3:$F$79,2,0)</f>
        <v>Load Bank</v>
      </c>
      <c r="L1950" s="39" t="s">
        <v>1598</v>
      </c>
      <c r="M1950" s="39" t="s">
        <v>1388</v>
      </c>
      <c r="N1950" s="33" t="str">
        <f t="shared" si="325"/>
        <v>Load Bank - Cable Racks and Trays for Wartsila Load Bank - Thermal Management and Fire Prevention Design</v>
      </c>
      <c r="O1950" s="134"/>
      <c r="P1950" s="134"/>
      <c r="Q1950" s="33" t="str">
        <f>IFERROR(VLOOKUP(PPE_PH1_CDDL[[#This Row],[RDMC Document Number]],[3]Docs!$B:$F,4,0),"No Placeholder Yet")</f>
        <v>RES - Reserved Placeholder</v>
      </c>
      <c r="R1950" s="33" t="str">
        <f>IFERROR(VLOOKUP(PPE_PH1_CDDL[[#This Row],[RDMC Document Number]],[3]Docs!$B:$F,5,0),"No Placeholder Yet")</f>
        <v>Pending</v>
      </c>
      <c r="S1950" s="137">
        <f t="shared" si="326"/>
        <v>0</v>
      </c>
      <c r="T1950" s="39" t="s">
        <v>1119</v>
      </c>
      <c r="U1950" s="39"/>
      <c r="V1950" s="178"/>
      <c r="W1950" s="39" t="s">
        <v>1599</v>
      </c>
      <c r="X1950" s="39" t="s">
        <v>1580</v>
      </c>
      <c r="Y1950" s="39"/>
      <c r="Z1950" s="39"/>
      <c r="AA1950" s="39"/>
      <c r="AB1950" s="152" t="s">
        <v>3165</v>
      </c>
    </row>
    <row r="1951" spans="1:28" ht="21.75" customHeight="1" x14ac:dyDescent="0.25">
      <c r="A1951" s="37" t="s">
        <v>30</v>
      </c>
      <c r="B1951" s="37" t="s">
        <v>31</v>
      </c>
      <c r="C1951" s="39">
        <v>6251</v>
      </c>
      <c r="D1951" s="39" t="s">
        <v>52</v>
      </c>
      <c r="E1951" s="39" t="s">
        <v>700</v>
      </c>
      <c r="F1951" s="128" t="s">
        <v>240</v>
      </c>
      <c r="G1951" s="162" t="s">
        <v>35</v>
      </c>
      <c r="H1951" s="39" t="str">
        <f t="shared" si="322"/>
        <v>6105AK124-6251-ESTD-0026</v>
      </c>
      <c r="I1951" s="39" t="str">
        <f t="shared" si="324"/>
        <v>Q24050972-03-6251-E-STD-0026</v>
      </c>
      <c r="J1951" s="39"/>
      <c r="K1951" s="33" t="str">
        <f>VLOOKUP(C1951,'PPE WBS Codes'!$E$3:$F$79,2,0)</f>
        <v>Load Bank</v>
      </c>
      <c r="L1951" s="39" t="s">
        <v>1628</v>
      </c>
      <c r="M1951" s="39" t="s">
        <v>1385</v>
      </c>
      <c r="N1951" s="33" t="str">
        <f t="shared" si="325"/>
        <v>Load Bank - Cable Trench and Tunnels for Wartsila Load Bank - Electrical Equipment Installation Requirements</v>
      </c>
      <c r="O1951" s="134"/>
      <c r="P1951" s="134"/>
      <c r="Q1951" s="33" t="str">
        <f>IFERROR(VLOOKUP(PPE_PH1_CDDL[[#This Row],[RDMC Document Number]],[3]Docs!$B:$F,4,0),"No Placeholder Yet")</f>
        <v>RES - Reserved Placeholder</v>
      </c>
      <c r="R1951" s="33" t="str">
        <f>IFERROR(VLOOKUP(PPE_PH1_CDDL[[#This Row],[RDMC Document Number]],[3]Docs!$B:$F,5,0),"No Placeholder Yet")</f>
        <v>Pending</v>
      </c>
      <c r="S1951" s="137">
        <f t="shared" si="326"/>
        <v>0</v>
      </c>
      <c r="T1951" s="39" t="s">
        <v>1119</v>
      </c>
      <c r="U1951" s="39"/>
      <c r="V1951" s="178"/>
      <c r="W1951" s="39" t="s">
        <v>1629</v>
      </c>
      <c r="X1951" s="39" t="s">
        <v>1580</v>
      </c>
      <c r="Y1951" s="39"/>
      <c r="Z1951" s="39"/>
      <c r="AA1951" s="39"/>
      <c r="AB1951" s="152" t="s">
        <v>3165</v>
      </c>
    </row>
    <row r="1952" spans="1:28" ht="21.75" customHeight="1" x14ac:dyDescent="0.25">
      <c r="A1952" s="37" t="s">
        <v>30</v>
      </c>
      <c r="B1952" s="37" t="s">
        <v>31</v>
      </c>
      <c r="C1952" s="39">
        <v>6251</v>
      </c>
      <c r="D1952" s="39" t="s">
        <v>52</v>
      </c>
      <c r="E1952" s="39" t="s">
        <v>700</v>
      </c>
      <c r="F1952" s="128" t="s">
        <v>242</v>
      </c>
      <c r="G1952" s="162" t="s">
        <v>35</v>
      </c>
      <c r="H1952" s="39" t="str">
        <f t="shared" si="322"/>
        <v>6105AK124-6251-ESTD-0027</v>
      </c>
      <c r="I1952" s="39" t="str">
        <f t="shared" si="324"/>
        <v>Q24050972-03-6251-E-STD-0027</v>
      </c>
      <c r="J1952" s="39"/>
      <c r="K1952" s="33" t="str">
        <f>VLOOKUP(C1952,'PPE WBS Codes'!$E$3:$F$79,2,0)</f>
        <v>Load Bank</v>
      </c>
      <c r="L1952" s="39" t="s">
        <v>1628</v>
      </c>
      <c r="M1952" s="39" t="s">
        <v>1390</v>
      </c>
      <c r="N1952" s="33" t="str">
        <f t="shared" si="325"/>
        <v>Load Bank - Cable Trench and Tunnels for Wartsila Load Bank - Electrical Design Standards</v>
      </c>
      <c r="O1952" s="134"/>
      <c r="P1952" s="134"/>
      <c r="Q1952" s="33" t="str">
        <f>IFERROR(VLOOKUP(PPE_PH1_CDDL[[#This Row],[RDMC Document Number]],[3]Docs!$B:$F,4,0),"No Placeholder Yet")</f>
        <v>RES - Reserved Placeholder</v>
      </c>
      <c r="R1952" s="33" t="str">
        <f>IFERROR(VLOOKUP(PPE_PH1_CDDL[[#This Row],[RDMC Document Number]],[3]Docs!$B:$F,5,0),"No Placeholder Yet")</f>
        <v>Pending</v>
      </c>
      <c r="S1952" s="137">
        <f t="shared" si="326"/>
        <v>0</v>
      </c>
      <c r="T1952" s="39" t="s">
        <v>1119</v>
      </c>
      <c r="U1952" s="39"/>
      <c r="V1952" s="178"/>
      <c r="W1952" s="39" t="s">
        <v>1629</v>
      </c>
      <c r="X1952" s="39" t="s">
        <v>1580</v>
      </c>
      <c r="Y1952" s="39"/>
      <c r="Z1952" s="39"/>
      <c r="AA1952" s="39"/>
      <c r="AB1952" s="152" t="s">
        <v>3165</v>
      </c>
    </row>
    <row r="1953" spans="1:28" ht="21.75" customHeight="1" x14ac:dyDescent="0.25">
      <c r="A1953" s="37" t="s">
        <v>30</v>
      </c>
      <c r="B1953" s="37" t="s">
        <v>31</v>
      </c>
      <c r="C1953" s="39">
        <v>6251</v>
      </c>
      <c r="D1953" s="39" t="s">
        <v>52</v>
      </c>
      <c r="E1953" s="39" t="s">
        <v>700</v>
      </c>
      <c r="F1953" s="128" t="s">
        <v>244</v>
      </c>
      <c r="G1953" s="162" t="s">
        <v>35</v>
      </c>
      <c r="H1953" s="39" t="str">
        <f t="shared" si="322"/>
        <v>6105AK124-6251-ESTD-0028</v>
      </c>
      <c r="I1953" s="39" t="str">
        <f t="shared" si="324"/>
        <v>Q24050972-03-6251-E-STD-0028</v>
      </c>
      <c r="J1953" s="39"/>
      <c r="K1953" s="33" t="str">
        <f>VLOOKUP(C1953,'PPE WBS Codes'!$E$3:$F$79,2,0)</f>
        <v>Load Bank</v>
      </c>
      <c r="L1953" s="39" t="s">
        <v>1628</v>
      </c>
      <c r="M1953" s="39" t="s">
        <v>1388</v>
      </c>
      <c r="N1953" s="33" t="str">
        <f t="shared" si="325"/>
        <v>Load Bank - Cable Trench and Tunnels for Wartsila Load Bank - Thermal Management and Fire Prevention Design</v>
      </c>
      <c r="O1953" s="134"/>
      <c r="P1953" s="134"/>
      <c r="Q1953" s="33" t="str">
        <f>IFERROR(VLOOKUP(PPE_PH1_CDDL[[#This Row],[RDMC Document Number]],[3]Docs!$B:$F,4,0),"No Placeholder Yet")</f>
        <v>RES - Reserved Placeholder</v>
      </c>
      <c r="R1953" s="33" t="str">
        <f>IFERROR(VLOOKUP(PPE_PH1_CDDL[[#This Row],[RDMC Document Number]],[3]Docs!$B:$F,5,0),"No Placeholder Yet")</f>
        <v>Pending</v>
      </c>
      <c r="S1953" s="137">
        <f t="shared" si="326"/>
        <v>0</v>
      </c>
      <c r="T1953" s="39" t="s">
        <v>1119</v>
      </c>
      <c r="U1953" s="39"/>
      <c r="V1953" s="178"/>
      <c r="W1953" s="39" t="s">
        <v>1629</v>
      </c>
      <c r="X1953" s="39" t="s">
        <v>1580</v>
      </c>
      <c r="Y1953" s="39"/>
      <c r="Z1953" s="39"/>
      <c r="AA1953" s="39"/>
      <c r="AB1953" s="152" t="s">
        <v>3165</v>
      </c>
    </row>
    <row r="1954" spans="1:28" ht="21.75" customHeight="1" x14ac:dyDescent="0.25">
      <c r="A1954" s="37" t="s">
        <v>30</v>
      </c>
      <c r="B1954" s="37" t="s">
        <v>31</v>
      </c>
      <c r="C1954" s="39">
        <v>6251</v>
      </c>
      <c r="D1954" s="39" t="s">
        <v>52</v>
      </c>
      <c r="E1954" s="39" t="s">
        <v>700</v>
      </c>
      <c r="F1954" s="128" t="s">
        <v>246</v>
      </c>
      <c r="G1954" s="162" t="s">
        <v>35</v>
      </c>
      <c r="H1954" s="39" t="str">
        <f t="shared" si="322"/>
        <v>6105AK124-6251-ESTD-0029</v>
      </c>
      <c r="I1954" s="39" t="str">
        <f t="shared" si="324"/>
        <v>Q24050972-03-6251-E-STD-0029</v>
      </c>
      <c r="J1954" s="39"/>
      <c r="K1954" s="33" t="str">
        <f>VLOOKUP(C1954,'PPE WBS Codes'!$E$3:$F$79,2,0)</f>
        <v>Load Bank</v>
      </c>
      <c r="L1954" s="39" t="s">
        <v>1630</v>
      </c>
      <c r="M1954" s="39" t="s">
        <v>1390</v>
      </c>
      <c r="N1954" s="33" t="str">
        <f t="shared" si="325"/>
        <v>Load Bank - Lightning Protection System forWartsila Load Bank - Electrical Design Standards</v>
      </c>
      <c r="O1954" s="134"/>
      <c r="P1954" s="134"/>
      <c r="Q1954" s="33" t="str">
        <f>IFERROR(VLOOKUP(PPE_PH1_CDDL[[#This Row],[RDMC Document Number]],[3]Docs!$B:$F,4,0),"No Placeholder Yet")</f>
        <v>RES - Reserved Placeholder</v>
      </c>
      <c r="R1954" s="33" t="str">
        <f>IFERROR(VLOOKUP(PPE_PH1_CDDL[[#This Row],[RDMC Document Number]],[3]Docs!$B:$F,5,0),"No Placeholder Yet")</f>
        <v>Pending</v>
      </c>
      <c r="S1954" s="137">
        <f t="shared" si="326"/>
        <v>0</v>
      </c>
      <c r="T1954" s="39" t="s">
        <v>1119</v>
      </c>
      <c r="U1954" s="39"/>
      <c r="V1954" s="178"/>
      <c r="W1954" s="39" t="s">
        <v>1631</v>
      </c>
      <c r="X1954" s="39" t="s">
        <v>1580</v>
      </c>
      <c r="Y1954" s="39"/>
      <c r="Z1954" s="39"/>
      <c r="AA1954" s="39"/>
      <c r="AB1954" s="152" t="s">
        <v>3165</v>
      </c>
    </row>
    <row r="1955" spans="1:28" ht="21.75" customHeight="1" x14ac:dyDescent="0.25">
      <c r="A1955" s="37" t="s">
        <v>30</v>
      </c>
      <c r="B1955" s="37" t="s">
        <v>31</v>
      </c>
      <c r="C1955" s="39">
        <v>6251</v>
      </c>
      <c r="D1955" s="39" t="s">
        <v>52</v>
      </c>
      <c r="E1955" s="39" t="s">
        <v>700</v>
      </c>
      <c r="F1955" s="128" t="s">
        <v>248</v>
      </c>
      <c r="G1955" s="162" t="s">
        <v>35</v>
      </c>
      <c r="H1955" s="39" t="str">
        <f t="shared" si="322"/>
        <v>6105AK124-6251-ESTD-0030</v>
      </c>
      <c r="I1955" s="39" t="str">
        <f t="shared" si="324"/>
        <v>Q24050972-03-6251-E-STD-0030</v>
      </c>
      <c r="J1955" s="39"/>
      <c r="K1955" s="33" t="str">
        <f>VLOOKUP(C1955,'PPE WBS Codes'!$E$3:$F$79,2,0)</f>
        <v>Load Bank</v>
      </c>
      <c r="L1955" s="39" t="s">
        <v>1630</v>
      </c>
      <c r="M1955" s="39" t="s">
        <v>1391</v>
      </c>
      <c r="N1955" s="33" t="str">
        <f t="shared" si="325"/>
        <v>Load Bank - Lightning Protection System forWartsila Load Bank - Earth Map and Bonding Design</v>
      </c>
      <c r="O1955" s="134"/>
      <c r="P1955" s="134"/>
      <c r="Q1955" s="33" t="str">
        <f>IFERROR(VLOOKUP(PPE_PH1_CDDL[[#This Row],[RDMC Document Number]],[3]Docs!$B:$F,4,0),"No Placeholder Yet")</f>
        <v>RES - Reserved Placeholder</v>
      </c>
      <c r="R1955" s="33" t="str">
        <f>IFERROR(VLOOKUP(PPE_PH1_CDDL[[#This Row],[RDMC Document Number]],[3]Docs!$B:$F,5,0),"No Placeholder Yet")</f>
        <v>Pending</v>
      </c>
      <c r="S1955" s="137">
        <f t="shared" si="326"/>
        <v>0</v>
      </c>
      <c r="T1955" s="39" t="s">
        <v>1119</v>
      </c>
      <c r="U1955" s="39"/>
      <c r="V1955" s="178"/>
      <c r="W1955" s="39" t="s">
        <v>1631</v>
      </c>
      <c r="X1955" s="39" t="s">
        <v>1580</v>
      </c>
      <c r="Y1955" s="39"/>
      <c r="Z1955" s="39"/>
      <c r="AA1955" s="39"/>
      <c r="AB1955" s="152" t="s">
        <v>3165</v>
      </c>
    </row>
    <row r="1956" spans="1:28" ht="21.75" customHeight="1" x14ac:dyDescent="0.25">
      <c r="A1956" s="37" t="s">
        <v>30</v>
      </c>
      <c r="B1956" s="37" t="s">
        <v>31</v>
      </c>
      <c r="C1956" s="39">
        <v>6251</v>
      </c>
      <c r="D1956" s="39" t="s">
        <v>52</v>
      </c>
      <c r="E1956" s="39" t="s">
        <v>700</v>
      </c>
      <c r="F1956" s="128" t="s">
        <v>486</v>
      </c>
      <c r="G1956" s="162" t="s">
        <v>35</v>
      </c>
      <c r="H1956" s="39" t="str">
        <f t="shared" si="322"/>
        <v>6105AK124-6251-ESTD-0031</v>
      </c>
      <c r="I1956" s="39" t="str">
        <f t="shared" si="324"/>
        <v>Q24050972-03-6251-E-STD-0031</v>
      </c>
      <c r="J1956" s="39"/>
      <c r="K1956" s="33" t="str">
        <f>VLOOKUP(C1956,'PPE WBS Codes'!$E$3:$F$79,2,0)</f>
        <v>Load Bank</v>
      </c>
      <c r="L1956" s="39" t="s">
        <v>1630</v>
      </c>
      <c r="M1956" s="39" t="s">
        <v>1388</v>
      </c>
      <c r="N1956" s="33" t="str">
        <f t="shared" si="325"/>
        <v>Load Bank - Lightning Protection System forWartsila Load Bank - Thermal Management and Fire Prevention Design</v>
      </c>
      <c r="O1956" s="134"/>
      <c r="P1956" s="134"/>
      <c r="Q1956" s="33" t="str">
        <f>IFERROR(VLOOKUP(PPE_PH1_CDDL[[#This Row],[RDMC Document Number]],[3]Docs!$B:$F,4,0),"No Placeholder Yet")</f>
        <v>RES - Reserved Placeholder</v>
      </c>
      <c r="R1956" s="33" t="str">
        <f>IFERROR(VLOOKUP(PPE_PH1_CDDL[[#This Row],[RDMC Document Number]],[3]Docs!$B:$F,5,0),"No Placeholder Yet")</f>
        <v>Pending</v>
      </c>
      <c r="S1956" s="137">
        <f t="shared" si="326"/>
        <v>0</v>
      </c>
      <c r="T1956" s="39" t="s">
        <v>1119</v>
      </c>
      <c r="U1956" s="39"/>
      <c r="V1956" s="178"/>
      <c r="W1956" s="39" t="s">
        <v>1631</v>
      </c>
      <c r="X1956" s="39" t="s">
        <v>1580</v>
      </c>
      <c r="Y1956" s="39"/>
      <c r="Z1956" s="39"/>
      <c r="AA1956" s="39"/>
      <c r="AB1956" s="152" t="s">
        <v>3165</v>
      </c>
    </row>
    <row r="1957" spans="1:28" ht="21.75" customHeight="1" x14ac:dyDescent="0.25">
      <c r="A1957" s="37" t="s">
        <v>30</v>
      </c>
      <c r="B1957" s="37" t="s">
        <v>31</v>
      </c>
      <c r="C1957" s="39">
        <v>6251</v>
      </c>
      <c r="D1957" s="39" t="s">
        <v>52</v>
      </c>
      <c r="E1957" s="39" t="s">
        <v>700</v>
      </c>
      <c r="F1957" s="128" t="s">
        <v>489</v>
      </c>
      <c r="G1957" s="162" t="s">
        <v>35</v>
      </c>
      <c r="H1957" s="39" t="str">
        <f t="shared" si="322"/>
        <v>6105AK124-6251-ESTD-0032</v>
      </c>
      <c r="I1957" s="39" t="str">
        <f t="shared" si="324"/>
        <v>Q24050972-03-6251-E-STD-0032</v>
      </c>
      <c r="J1957" s="39"/>
      <c r="K1957" s="33" t="str">
        <f>VLOOKUP(C1957,'PPE WBS Codes'!$E$3:$F$79,2,0)</f>
        <v>Load Bank</v>
      </c>
      <c r="L1957" s="39" t="s">
        <v>1632</v>
      </c>
      <c r="M1957" s="39" t="s">
        <v>1391</v>
      </c>
      <c r="N1957" s="33" t="str">
        <f t="shared" si="325"/>
        <v>Load Bank - Earthing System for Wartsila Load Bank - Earth Map and Bonding Design</v>
      </c>
      <c r="O1957" s="134"/>
      <c r="P1957" s="134"/>
      <c r="Q1957" s="33" t="str">
        <f>IFERROR(VLOOKUP(PPE_PH1_CDDL[[#This Row],[RDMC Document Number]],[3]Docs!$B:$F,4,0),"No Placeholder Yet")</f>
        <v>RES - Reserved Placeholder</v>
      </c>
      <c r="R1957" s="33" t="str">
        <f>IFERROR(VLOOKUP(PPE_PH1_CDDL[[#This Row],[RDMC Document Number]],[3]Docs!$B:$F,5,0),"No Placeholder Yet")</f>
        <v>Pending</v>
      </c>
      <c r="S1957" s="137">
        <f t="shared" si="326"/>
        <v>0</v>
      </c>
      <c r="T1957" s="39" t="s">
        <v>1119</v>
      </c>
      <c r="U1957" s="39"/>
      <c r="V1957" s="178"/>
      <c r="W1957" s="39" t="s">
        <v>1649</v>
      </c>
      <c r="X1957" s="39" t="s">
        <v>1580</v>
      </c>
      <c r="Y1957" s="39"/>
      <c r="Z1957" s="39"/>
      <c r="AA1957" s="39"/>
      <c r="AB1957" s="152" t="s">
        <v>3165</v>
      </c>
    </row>
    <row r="1958" spans="1:28" ht="21.75" customHeight="1" x14ac:dyDescent="0.25">
      <c r="A1958" s="37" t="s">
        <v>30</v>
      </c>
      <c r="B1958" s="37" t="s">
        <v>31</v>
      </c>
      <c r="C1958" s="39">
        <v>6251</v>
      </c>
      <c r="D1958" s="39" t="s">
        <v>52</v>
      </c>
      <c r="E1958" s="39" t="s">
        <v>700</v>
      </c>
      <c r="F1958" s="128" t="s">
        <v>492</v>
      </c>
      <c r="G1958" s="162" t="s">
        <v>35</v>
      </c>
      <c r="H1958" s="39" t="str">
        <f t="shared" si="322"/>
        <v>6105AK124-6251-ESTD-0033</v>
      </c>
      <c r="I1958" s="39" t="str">
        <f t="shared" si="324"/>
        <v>Q24050972-03-6251-E-STD-0033</v>
      </c>
      <c r="J1958" s="39"/>
      <c r="K1958" s="33" t="str">
        <f>VLOOKUP(C1958,'PPE WBS Codes'!$E$3:$F$79,2,0)</f>
        <v>Load Bank</v>
      </c>
      <c r="L1958" s="39" t="s">
        <v>1632</v>
      </c>
      <c r="M1958" s="39" t="s">
        <v>1390</v>
      </c>
      <c r="N1958" s="33" t="str">
        <f t="shared" si="325"/>
        <v>Load Bank - Earthing System for Wartsila Load Bank - Electrical Design Standards</v>
      </c>
      <c r="O1958" s="134"/>
      <c r="P1958" s="134"/>
      <c r="Q1958" s="33" t="str">
        <f>IFERROR(VLOOKUP(PPE_PH1_CDDL[[#This Row],[RDMC Document Number]],[3]Docs!$B:$F,4,0),"No Placeholder Yet")</f>
        <v>RES - Reserved Placeholder</v>
      </c>
      <c r="R1958" s="33" t="str">
        <f>IFERROR(VLOOKUP(PPE_PH1_CDDL[[#This Row],[RDMC Document Number]],[3]Docs!$B:$F,5,0),"No Placeholder Yet")</f>
        <v>Pending</v>
      </c>
      <c r="S1958" s="137">
        <f t="shared" si="326"/>
        <v>0</v>
      </c>
      <c r="T1958" s="39" t="s">
        <v>1119</v>
      </c>
      <c r="U1958" s="39"/>
      <c r="V1958" s="178"/>
      <c r="W1958" s="39" t="s">
        <v>1649</v>
      </c>
      <c r="X1958" s="39" t="s">
        <v>1580</v>
      </c>
      <c r="Y1958" s="39"/>
      <c r="Z1958" s="39"/>
      <c r="AA1958" s="39"/>
      <c r="AB1958" s="152" t="s">
        <v>3165</v>
      </c>
    </row>
    <row r="1959" spans="1:28" ht="21.75" customHeight="1" x14ac:dyDescent="0.25">
      <c r="A1959" s="37" t="s">
        <v>30</v>
      </c>
      <c r="B1959" s="37" t="s">
        <v>31</v>
      </c>
      <c r="C1959" s="39">
        <v>6251</v>
      </c>
      <c r="D1959" s="39" t="s">
        <v>52</v>
      </c>
      <c r="E1959" s="39" t="s">
        <v>700</v>
      </c>
      <c r="F1959" s="128" t="s">
        <v>495</v>
      </c>
      <c r="G1959" s="162" t="s">
        <v>35</v>
      </c>
      <c r="H1959" s="39" t="str">
        <f t="shared" si="322"/>
        <v>6105AK124-6251-ESTD-0034</v>
      </c>
      <c r="I1959" s="39" t="str">
        <f t="shared" si="324"/>
        <v>Q24050972-03-6251-E-STD-0034</v>
      </c>
      <c r="J1959" s="39"/>
      <c r="K1959" s="33" t="str">
        <f>VLOOKUP(C1959,'PPE WBS Codes'!$E$3:$F$79,2,0)</f>
        <v>Load Bank</v>
      </c>
      <c r="L1959" s="39" t="s">
        <v>1600</v>
      </c>
      <c r="M1959" s="39" t="s">
        <v>1391</v>
      </c>
      <c r="N1959" s="33" t="str">
        <f t="shared" si="325"/>
        <v>Load Bank - Pad Platform and Foundations for Emergency Gen Load Bank - Earth Map and Bonding Design</v>
      </c>
      <c r="O1959" s="134"/>
      <c r="P1959" s="134"/>
      <c r="Q1959" s="33" t="str">
        <f>IFERROR(VLOOKUP(PPE_PH1_CDDL[[#This Row],[RDMC Document Number]],[3]Docs!$B:$F,4,0),"No Placeholder Yet")</f>
        <v>RES - Reserved Placeholder</v>
      </c>
      <c r="R1959" s="33" t="str">
        <f>IFERROR(VLOOKUP(PPE_PH1_CDDL[[#This Row],[RDMC Document Number]],[3]Docs!$B:$F,5,0),"No Placeholder Yet")</f>
        <v>Pending</v>
      </c>
      <c r="S1959" s="137">
        <f t="shared" si="326"/>
        <v>0</v>
      </c>
      <c r="T1959" s="39" t="s">
        <v>1119</v>
      </c>
      <c r="U1959" s="39"/>
      <c r="V1959" s="178"/>
      <c r="W1959" s="39" t="s">
        <v>1601</v>
      </c>
      <c r="X1959" s="39" t="s">
        <v>1634</v>
      </c>
      <c r="Y1959" s="39"/>
      <c r="Z1959" s="39"/>
      <c r="AA1959" s="39"/>
      <c r="AB1959" s="152" t="s">
        <v>3165</v>
      </c>
    </row>
    <row r="1960" spans="1:28" ht="21.75" customHeight="1" x14ac:dyDescent="0.25">
      <c r="A1960" s="37" t="s">
        <v>30</v>
      </c>
      <c r="B1960" s="37" t="s">
        <v>31</v>
      </c>
      <c r="C1960" s="39">
        <v>6251</v>
      </c>
      <c r="D1960" s="39" t="s">
        <v>52</v>
      </c>
      <c r="E1960" s="39" t="s">
        <v>700</v>
      </c>
      <c r="F1960" s="128" t="s">
        <v>498</v>
      </c>
      <c r="G1960" s="162" t="s">
        <v>35</v>
      </c>
      <c r="H1960" s="39" t="str">
        <f t="shared" ref="H1960:H2023" si="327">A1960&amp;B1960&amp;"-"&amp;C1960&amp;"-"&amp;D1960&amp;E1960&amp;"-"&amp;F1960</f>
        <v>6105AK124-6251-ESTD-0035</v>
      </c>
      <c r="I1960" s="39" t="str">
        <f t="shared" si="324"/>
        <v>Q24050972-03-6251-E-STD-0035</v>
      </c>
      <c r="J1960" s="39"/>
      <c r="K1960" s="33" t="str">
        <f>VLOOKUP(C1960,'PPE WBS Codes'!$E$3:$F$79,2,0)</f>
        <v>Load Bank</v>
      </c>
      <c r="L1960" s="39" t="s">
        <v>1600</v>
      </c>
      <c r="M1960" s="39" t="s">
        <v>1385</v>
      </c>
      <c r="N1960" s="33" t="str">
        <f t="shared" si="325"/>
        <v>Load Bank - Pad Platform and Foundations for Emergency Gen Load Bank - Electrical Equipment Installation Requirements</v>
      </c>
      <c r="O1960" s="134"/>
      <c r="P1960" s="134"/>
      <c r="Q1960" s="33" t="str">
        <f>IFERROR(VLOOKUP(PPE_PH1_CDDL[[#This Row],[RDMC Document Number]],[3]Docs!$B:$F,4,0),"No Placeholder Yet")</f>
        <v>RES - Reserved Placeholder</v>
      </c>
      <c r="R1960" s="33" t="str">
        <f>IFERROR(VLOOKUP(PPE_PH1_CDDL[[#This Row],[RDMC Document Number]],[3]Docs!$B:$F,5,0),"No Placeholder Yet")</f>
        <v>Pending</v>
      </c>
      <c r="S1960" s="137">
        <f t="shared" si="326"/>
        <v>0</v>
      </c>
      <c r="T1960" s="39" t="s">
        <v>1119</v>
      </c>
      <c r="U1960" s="39"/>
      <c r="V1960" s="178"/>
      <c r="W1960" s="39" t="s">
        <v>1601</v>
      </c>
      <c r="X1960" s="39" t="s">
        <v>1634</v>
      </c>
      <c r="Y1960" s="39"/>
      <c r="Z1960" s="39"/>
      <c r="AA1960" s="39"/>
      <c r="AB1960" s="152" t="s">
        <v>3165</v>
      </c>
    </row>
    <row r="1961" spans="1:28" ht="21.75" customHeight="1" x14ac:dyDescent="0.25">
      <c r="A1961" s="37" t="s">
        <v>30</v>
      </c>
      <c r="B1961" s="37" t="s">
        <v>31</v>
      </c>
      <c r="C1961" s="39">
        <v>6251</v>
      </c>
      <c r="D1961" s="39" t="s">
        <v>52</v>
      </c>
      <c r="E1961" s="39" t="s">
        <v>700</v>
      </c>
      <c r="F1961" s="128" t="s">
        <v>501</v>
      </c>
      <c r="G1961" s="162" t="s">
        <v>35</v>
      </c>
      <c r="H1961" s="39" t="str">
        <f t="shared" si="327"/>
        <v>6105AK124-6251-ESTD-0036</v>
      </c>
      <c r="I1961" s="39" t="str">
        <f t="shared" si="324"/>
        <v>Q24050972-03-6251-E-STD-0036</v>
      </c>
      <c r="J1961" s="39"/>
      <c r="K1961" s="33" t="str">
        <f>VLOOKUP(C1961,'PPE WBS Codes'!$E$3:$F$79,2,0)</f>
        <v>Load Bank</v>
      </c>
      <c r="L1961" s="39" t="s">
        <v>1600</v>
      </c>
      <c r="M1961" s="39" t="s">
        <v>1388</v>
      </c>
      <c r="N1961" s="33" t="str">
        <f t="shared" si="325"/>
        <v>Load Bank - Pad Platform and Foundations for Emergency Gen Load Bank - Thermal Management and Fire Prevention Design</v>
      </c>
      <c r="O1961" s="134"/>
      <c r="P1961" s="134"/>
      <c r="Q1961" s="33" t="str">
        <f>IFERROR(VLOOKUP(PPE_PH1_CDDL[[#This Row],[RDMC Document Number]],[3]Docs!$B:$F,4,0),"No Placeholder Yet")</f>
        <v>RES - Reserved Placeholder</v>
      </c>
      <c r="R1961" s="33" t="str">
        <f>IFERROR(VLOOKUP(PPE_PH1_CDDL[[#This Row],[RDMC Document Number]],[3]Docs!$B:$F,5,0),"No Placeholder Yet")</f>
        <v>Pending</v>
      </c>
      <c r="S1961" s="137">
        <f t="shared" si="326"/>
        <v>0</v>
      </c>
      <c r="T1961" s="39" t="s">
        <v>1119</v>
      </c>
      <c r="U1961" s="39"/>
      <c r="V1961" s="178"/>
      <c r="W1961" s="39" t="s">
        <v>1601</v>
      </c>
      <c r="X1961" s="39" t="s">
        <v>1634</v>
      </c>
      <c r="Y1961" s="39"/>
      <c r="Z1961" s="39"/>
      <c r="AA1961" s="39"/>
      <c r="AB1961" s="152" t="s">
        <v>3165</v>
      </c>
    </row>
    <row r="1962" spans="1:28" ht="21.75" customHeight="1" x14ac:dyDescent="0.25">
      <c r="A1962" s="37" t="s">
        <v>30</v>
      </c>
      <c r="B1962" s="37" t="s">
        <v>31</v>
      </c>
      <c r="C1962" s="39">
        <v>6251</v>
      </c>
      <c r="D1962" s="39" t="s">
        <v>52</v>
      </c>
      <c r="E1962" s="39" t="s">
        <v>700</v>
      </c>
      <c r="F1962" s="128" t="s">
        <v>504</v>
      </c>
      <c r="G1962" s="162" t="s">
        <v>35</v>
      </c>
      <c r="H1962" s="39" t="str">
        <f t="shared" si="327"/>
        <v>6105AK124-6251-ESTD-0037</v>
      </c>
      <c r="I1962" s="39" t="str">
        <f t="shared" si="324"/>
        <v>Q24050972-03-6251-E-STD-0037</v>
      </c>
      <c r="J1962" s="39"/>
      <c r="K1962" s="33" t="str">
        <f>VLOOKUP(C1962,'PPE WBS Codes'!$E$3:$F$79,2,0)</f>
        <v>Load Bank</v>
      </c>
      <c r="L1962" s="39" t="s">
        <v>1635</v>
      </c>
      <c r="M1962" s="39" t="s">
        <v>1388</v>
      </c>
      <c r="N1962" s="33" t="str">
        <f t="shared" si="325"/>
        <v>Load Bank - Fire Protection System Emergency Gen Load Bank - Thermal Management and Fire Prevention Design</v>
      </c>
      <c r="O1962" s="134"/>
      <c r="P1962" s="134"/>
      <c r="Q1962" s="33" t="str">
        <f>IFERROR(VLOOKUP(PPE_PH1_CDDL[[#This Row],[RDMC Document Number]],[3]Docs!$B:$F,4,0),"No Placeholder Yet")</f>
        <v>RES - Reserved Placeholder</v>
      </c>
      <c r="R1962" s="33" t="str">
        <f>IFERROR(VLOOKUP(PPE_PH1_CDDL[[#This Row],[RDMC Document Number]],[3]Docs!$B:$F,5,0),"No Placeholder Yet")</f>
        <v>Pending</v>
      </c>
      <c r="S1962" s="137">
        <f t="shared" si="326"/>
        <v>0</v>
      </c>
      <c r="T1962" s="39" t="s">
        <v>1119</v>
      </c>
      <c r="U1962" s="39"/>
      <c r="V1962" s="178"/>
      <c r="W1962" s="39" t="s">
        <v>1636</v>
      </c>
      <c r="X1962" s="39" t="s">
        <v>1634</v>
      </c>
      <c r="Y1962" s="39"/>
      <c r="Z1962" s="39"/>
      <c r="AA1962" s="39"/>
      <c r="AB1962" s="152" t="s">
        <v>3165</v>
      </c>
    </row>
    <row r="1963" spans="1:28" ht="21.75" customHeight="1" x14ac:dyDescent="0.25">
      <c r="A1963" s="37" t="s">
        <v>30</v>
      </c>
      <c r="B1963" s="37" t="s">
        <v>31</v>
      </c>
      <c r="C1963" s="39">
        <v>6251</v>
      </c>
      <c r="D1963" s="39" t="s">
        <v>52</v>
      </c>
      <c r="E1963" s="39" t="s">
        <v>700</v>
      </c>
      <c r="F1963" s="128" t="s">
        <v>507</v>
      </c>
      <c r="G1963" s="162" t="s">
        <v>35</v>
      </c>
      <c r="H1963" s="39" t="str">
        <f t="shared" si="327"/>
        <v>6105AK124-6251-ESTD-0038</v>
      </c>
      <c r="I1963" s="39" t="str">
        <f t="shared" si="324"/>
        <v>Q24050972-03-6251-E-STD-0038</v>
      </c>
      <c r="J1963" s="39"/>
      <c r="K1963" s="33" t="str">
        <f>VLOOKUP(C1963,'PPE WBS Codes'!$E$3:$F$79,2,0)</f>
        <v>Load Bank</v>
      </c>
      <c r="L1963" s="39" t="s">
        <v>1604</v>
      </c>
      <c r="M1963" s="39" t="s">
        <v>1385</v>
      </c>
      <c r="N1963" s="33" t="str">
        <f t="shared" si="325"/>
        <v>Load Bank - Small Power and Lighting forEmergency Gen Load Bank - Electrical Equipment Installation Requirements</v>
      </c>
      <c r="O1963" s="134"/>
      <c r="P1963" s="134"/>
      <c r="Q1963" s="33" t="str">
        <f>IFERROR(VLOOKUP(PPE_PH1_CDDL[[#This Row],[RDMC Document Number]],[3]Docs!$B:$F,4,0),"No Placeholder Yet")</f>
        <v>RES - Reserved Placeholder</v>
      </c>
      <c r="R1963" s="33" t="str">
        <f>IFERROR(VLOOKUP(PPE_PH1_CDDL[[#This Row],[RDMC Document Number]],[3]Docs!$B:$F,5,0),"No Placeholder Yet")</f>
        <v>Pending</v>
      </c>
      <c r="S1963" s="137">
        <f t="shared" si="326"/>
        <v>0</v>
      </c>
      <c r="T1963" s="39" t="s">
        <v>1119</v>
      </c>
      <c r="U1963" s="39"/>
      <c r="V1963" s="178"/>
      <c r="W1963" s="39" t="s">
        <v>1597</v>
      </c>
      <c r="X1963" s="39" t="s">
        <v>1634</v>
      </c>
      <c r="Y1963" s="39"/>
      <c r="Z1963" s="39"/>
      <c r="AA1963" s="39"/>
      <c r="AB1963" s="152" t="s">
        <v>3165</v>
      </c>
    </row>
    <row r="1964" spans="1:28" ht="21.75" customHeight="1" x14ac:dyDescent="0.25">
      <c r="A1964" s="37" t="s">
        <v>30</v>
      </c>
      <c r="B1964" s="37" t="s">
        <v>31</v>
      </c>
      <c r="C1964" s="39">
        <v>6251</v>
      </c>
      <c r="D1964" s="39" t="s">
        <v>52</v>
      </c>
      <c r="E1964" s="39" t="s">
        <v>700</v>
      </c>
      <c r="F1964" s="128" t="s">
        <v>510</v>
      </c>
      <c r="G1964" s="162" t="s">
        <v>35</v>
      </c>
      <c r="H1964" s="39" t="str">
        <f t="shared" si="327"/>
        <v>6105AK124-6251-ESTD-0039</v>
      </c>
      <c r="I1964" s="39" t="str">
        <f t="shared" si="324"/>
        <v>Q24050972-03-6251-E-STD-0039</v>
      </c>
      <c r="J1964" s="39"/>
      <c r="K1964" s="33" t="str">
        <f>VLOOKUP(C1964,'PPE WBS Codes'!$E$3:$F$79,2,0)</f>
        <v>Load Bank</v>
      </c>
      <c r="L1964" s="39" t="s">
        <v>1604</v>
      </c>
      <c r="M1964" s="39" t="s">
        <v>1391</v>
      </c>
      <c r="N1964" s="33" t="str">
        <f t="shared" si="325"/>
        <v>Load Bank - Small Power and Lighting forEmergency Gen Load Bank - Earth Map and Bonding Design</v>
      </c>
      <c r="O1964" s="134"/>
      <c r="P1964" s="134"/>
      <c r="Q1964" s="33" t="str">
        <f>IFERROR(VLOOKUP(PPE_PH1_CDDL[[#This Row],[RDMC Document Number]],[3]Docs!$B:$F,4,0),"No Placeholder Yet")</f>
        <v>RES - Reserved Placeholder</v>
      </c>
      <c r="R1964" s="33" t="str">
        <f>IFERROR(VLOOKUP(PPE_PH1_CDDL[[#This Row],[RDMC Document Number]],[3]Docs!$B:$F,5,0),"No Placeholder Yet")</f>
        <v>Pending</v>
      </c>
      <c r="S1964" s="137">
        <f t="shared" si="326"/>
        <v>0</v>
      </c>
      <c r="T1964" s="39" t="s">
        <v>1119</v>
      </c>
      <c r="U1964" s="39"/>
      <c r="V1964" s="178"/>
      <c r="W1964" s="39" t="s">
        <v>1597</v>
      </c>
      <c r="X1964" s="39" t="s">
        <v>1634</v>
      </c>
      <c r="Y1964" s="39"/>
      <c r="Z1964" s="39"/>
      <c r="AA1964" s="39"/>
      <c r="AB1964" s="152" t="s">
        <v>3165</v>
      </c>
    </row>
    <row r="1965" spans="1:28" ht="21.75" customHeight="1" x14ac:dyDescent="0.25">
      <c r="A1965" s="37" t="s">
        <v>30</v>
      </c>
      <c r="B1965" s="37" t="s">
        <v>31</v>
      </c>
      <c r="C1965" s="39">
        <v>6251</v>
      </c>
      <c r="D1965" s="39" t="s">
        <v>52</v>
      </c>
      <c r="E1965" s="39" t="s">
        <v>700</v>
      </c>
      <c r="F1965" s="128" t="s">
        <v>513</v>
      </c>
      <c r="G1965" s="162" t="s">
        <v>35</v>
      </c>
      <c r="H1965" s="39" t="str">
        <f t="shared" si="327"/>
        <v>6105AK124-6251-ESTD-0040</v>
      </c>
      <c r="I1965" s="39" t="str">
        <f t="shared" si="324"/>
        <v>Q24050972-03-6251-E-STD-0040</v>
      </c>
      <c r="J1965" s="39"/>
      <c r="K1965" s="33" t="str">
        <f>VLOOKUP(C1965,'PPE WBS Codes'!$E$3:$F$79,2,0)</f>
        <v>Load Bank</v>
      </c>
      <c r="L1965" s="39" t="s">
        <v>1604</v>
      </c>
      <c r="M1965" s="39" t="s">
        <v>1390</v>
      </c>
      <c r="N1965" s="33" t="str">
        <f t="shared" si="325"/>
        <v>Load Bank - Small Power and Lighting forEmergency Gen Load Bank - Electrical Design Standards</v>
      </c>
      <c r="O1965" s="134"/>
      <c r="P1965" s="134"/>
      <c r="Q1965" s="33" t="str">
        <f>IFERROR(VLOOKUP(PPE_PH1_CDDL[[#This Row],[RDMC Document Number]],[3]Docs!$B:$F,4,0),"No Placeholder Yet")</f>
        <v>RES - Reserved Placeholder</v>
      </c>
      <c r="R1965" s="33" t="str">
        <f>IFERROR(VLOOKUP(PPE_PH1_CDDL[[#This Row],[RDMC Document Number]],[3]Docs!$B:$F,5,0),"No Placeholder Yet")</f>
        <v>Pending</v>
      </c>
      <c r="S1965" s="137">
        <f t="shared" si="326"/>
        <v>0</v>
      </c>
      <c r="T1965" s="39" t="s">
        <v>1119</v>
      </c>
      <c r="U1965" s="39"/>
      <c r="V1965" s="178"/>
      <c r="W1965" s="39" t="s">
        <v>1597</v>
      </c>
      <c r="X1965" s="39" t="s">
        <v>1634</v>
      </c>
      <c r="Y1965" s="39"/>
      <c r="Z1965" s="39"/>
      <c r="AA1965" s="39"/>
      <c r="AB1965" s="152" t="s">
        <v>3165</v>
      </c>
    </row>
    <row r="1966" spans="1:28" ht="21.75" customHeight="1" x14ac:dyDescent="0.25">
      <c r="A1966" s="37" t="s">
        <v>30</v>
      </c>
      <c r="B1966" s="37" t="s">
        <v>31</v>
      </c>
      <c r="C1966" s="39">
        <v>6251</v>
      </c>
      <c r="D1966" s="39" t="s">
        <v>52</v>
      </c>
      <c r="E1966" s="39" t="s">
        <v>700</v>
      </c>
      <c r="F1966" s="128" t="s">
        <v>516</v>
      </c>
      <c r="G1966" s="162" t="s">
        <v>35</v>
      </c>
      <c r="H1966" s="39" t="str">
        <f t="shared" si="327"/>
        <v>6105AK124-6251-ESTD-0041</v>
      </c>
      <c r="I1966" s="39" t="str">
        <f t="shared" si="324"/>
        <v>Q24050972-03-6251-E-STD-0041</v>
      </c>
      <c r="J1966" s="39"/>
      <c r="K1966" s="33" t="str">
        <f>VLOOKUP(C1966,'PPE WBS Codes'!$E$3:$F$79,2,0)</f>
        <v>Load Bank</v>
      </c>
      <c r="L1966" s="39" t="s">
        <v>1640</v>
      </c>
      <c r="M1966" s="39" t="s">
        <v>1385</v>
      </c>
      <c r="N1966" s="33" t="str">
        <f t="shared" si="325"/>
        <v>Load Bank - Metering Instruments for Emergency Gen Load Bank - Electrical Equipment Installation Requirements</v>
      </c>
      <c r="O1966" s="134"/>
      <c r="P1966" s="134"/>
      <c r="Q1966" s="33" t="str">
        <f>IFERROR(VLOOKUP(PPE_PH1_CDDL[[#This Row],[RDMC Document Number]],[3]Docs!$B:$F,4,0),"No Placeholder Yet")</f>
        <v>RES - Reserved Placeholder</v>
      </c>
      <c r="R1966" s="33" t="str">
        <f>IFERROR(VLOOKUP(PPE_PH1_CDDL[[#This Row],[RDMC Document Number]],[3]Docs!$B:$F,5,0),"No Placeholder Yet")</f>
        <v>Pending</v>
      </c>
      <c r="S1966" s="137">
        <f t="shared" si="326"/>
        <v>0</v>
      </c>
      <c r="T1966" s="39" t="s">
        <v>1119</v>
      </c>
      <c r="U1966" s="39"/>
      <c r="V1966" s="178"/>
      <c r="W1966" s="39" t="s">
        <v>1641</v>
      </c>
      <c r="X1966" s="39" t="s">
        <v>1634</v>
      </c>
      <c r="Y1966" s="39"/>
      <c r="Z1966" s="39"/>
      <c r="AA1966" s="39"/>
      <c r="AB1966" s="152" t="s">
        <v>3165</v>
      </c>
    </row>
    <row r="1967" spans="1:28" ht="21.75" customHeight="1" x14ac:dyDescent="0.25">
      <c r="A1967" s="37" t="s">
        <v>30</v>
      </c>
      <c r="B1967" s="37" t="s">
        <v>31</v>
      </c>
      <c r="C1967" s="39">
        <v>6251</v>
      </c>
      <c r="D1967" s="39" t="s">
        <v>52</v>
      </c>
      <c r="E1967" s="39" t="s">
        <v>700</v>
      </c>
      <c r="F1967" s="128" t="s">
        <v>518</v>
      </c>
      <c r="G1967" s="162" t="s">
        <v>35</v>
      </c>
      <c r="H1967" s="39" t="str">
        <f t="shared" si="327"/>
        <v>6105AK124-6251-ESTD-0042</v>
      </c>
      <c r="I1967" s="39" t="str">
        <f t="shared" si="324"/>
        <v>Q24050972-03-6251-E-STD-0042</v>
      </c>
      <c r="J1967" s="39"/>
      <c r="K1967" s="33" t="str">
        <f>VLOOKUP(C1967,'PPE WBS Codes'!$E$3:$F$79,2,0)</f>
        <v>Load Bank</v>
      </c>
      <c r="L1967" s="39" t="s">
        <v>1583</v>
      </c>
      <c r="M1967" s="39" t="s">
        <v>1385</v>
      </c>
      <c r="N1967" s="33" t="str">
        <f t="shared" si="325"/>
        <v>Load Bank - 11kV Protection Relays for Emergency Gen Load Bank - Electrical Equipment Installation Requirements</v>
      </c>
      <c r="O1967" s="134"/>
      <c r="P1967" s="134"/>
      <c r="Q1967" s="33" t="str">
        <f>IFERROR(VLOOKUP(PPE_PH1_CDDL[[#This Row],[RDMC Document Number]],[3]Docs!$B:$F,4,0),"No Placeholder Yet")</f>
        <v>RES - Reserved Placeholder</v>
      </c>
      <c r="R1967" s="33" t="str">
        <f>IFERROR(VLOOKUP(PPE_PH1_CDDL[[#This Row],[RDMC Document Number]],[3]Docs!$B:$F,5,0),"No Placeholder Yet")</f>
        <v>Pending</v>
      </c>
      <c r="S1967" s="137">
        <f t="shared" si="326"/>
        <v>0</v>
      </c>
      <c r="T1967" s="39" t="s">
        <v>1119</v>
      </c>
      <c r="U1967" s="39"/>
      <c r="V1967" s="178"/>
      <c r="W1967" s="39" t="s">
        <v>1579</v>
      </c>
      <c r="X1967" s="39" t="s">
        <v>1634</v>
      </c>
      <c r="Y1967" s="39"/>
      <c r="Z1967" s="39"/>
      <c r="AA1967" s="39"/>
      <c r="AB1967" s="152" t="s">
        <v>3165</v>
      </c>
    </row>
    <row r="1968" spans="1:28" ht="21.75" customHeight="1" x14ac:dyDescent="0.25">
      <c r="A1968" s="37" t="s">
        <v>30</v>
      </c>
      <c r="B1968" s="37" t="s">
        <v>31</v>
      </c>
      <c r="C1968" s="39">
        <v>6251</v>
      </c>
      <c r="D1968" s="39" t="s">
        <v>52</v>
      </c>
      <c r="E1968" s="39" t="s">
        <v>700</v>
      </c>
      <c r="F1968" s="128" t="s">
        <v>521</v>
      </c>
      <c r="G1968" s="162" t="s">
        <v>35</v>
      </c>
      <c r="H1968" s="39" t="str">
        <f t="shared" si="327"/>
        <v>6105AK124-6251-ESTD-0043</v>
      </c>
      <c r="I1968" s="39" t="str">
        <f t="shared" si="324"/>
        <v>Q24050972-03-6251-E-STD-0043</v>
      </c>
      <c r="J1968" s="39"/>
      <c r="K1968" s="33" t="str">
        <f>VLOOKUP(C1968,'PPE WBS Codes'!$E$3:$F$79,2,0)</f>
        <v>Load Bank</v>
      </c>
      <c r="L1968" s="39" t="s">
        <v>1583</v>
      </c>
      <c r="M1968" s="39" t="s">
        <v>1390</v>
      </c>
      <c r="N1968" s="33" t="str">
        <f t="shared" si="325"/>
        <v>Load Bank - 11kV Protection Relays for Emergency Gen Load Bank - Electrical Design Standards</v>
      </c>
      <c r="O1968" s="134"/>
      <c r="P1968" s="134"/>
      <c r="Q1968" s="33" t="str">
        <f>IFERROR(VLOOKUP(PPE_PH1_CDDL[[#This Row],[RDMC Document Number]],[3]Docs!$B:$F,4,0),"No Placeholder Yet")</f>
        <v>RES - Reserved Placeholder</v>
      </c>
      <c r="R1968" s="33" t="str">
        <f>IFERROR(VLOOKUP(PPE_PH1_CDDL[[#This Row],[RDMC Document Number]],[3]Docs!$B:$F,5,0),"No Placeholder Yet")</f>
        <v>Pending</v>
      </c>
      <c r="S1968" s="137">
        <f t="shared" si="326"/>
        <v>0</v>
      </c>
      <c r="T1968" s="39" t="s">
        <v>1119</v>
      </c>
      <c r="U1968" s="39"/>
      <c r="V1968" s="178"/>
      <c r="W1968" s="39" t="s">
        <v>1579</v>
      </c>
      <c r="X1968" s="39" t="s">
        <v>1634</v>
      </c>
      <c r="Y1968" s="39"/>
      <c r="Z1968" s="39"/>
      <c r="AA1968" s="39"/>
      <c r="AB1968" s="152" t="s">
        <v>3165</v>
      </c>
    </row>
    <row r="1969" spans="1:28" ht="21.75" customHeight="1" x14ac:dyDescent="0.25">
      <c r="A1969" s="37" t="s">
        <v>30</v>
      </c>
      <c r="B1969" s="37" t="s">
        <v>31</v>
      </c>
      <c r="C1969" s="39">
        <v>6251</v>
      </c>
      <c r="D1969" s="39" t="s">
        <v>52</v>
      </c>
      <c r="E1969" s="39" t="s">
        <v>700</v>
      </c>
      <c r="F1969" s="174" t="s">
        <v>524</v>
      </c>
      <c r="G1969" s="162" t="s">
        <v>35</v>
      </c>
      <c r="H1969" s="39" t="str">
        <f t="shared" si="327"/>
        <v>6105AK124-6251-ESTD-0044</v>
      </c>
      <c r="I1969" s="39" t="str">
        <f t="shared" si="324"/>
        <v>Q24050972-03-6251-E-STD-0044</v>
      </c>
      <c r="J1969" s="162"/>
      <c r="K1969" s="33" t="str">
        <f>VLOOKUP(C1969,'PPE WBS Codes'!$E$3:$F$79,2,0)</f>
        <v>Load Bank</v>
      </c>
      <c r="L1969" s="162" t="s">
        <v>1642</v>
      </c>
      <c r="M1969" s="162" t="s">
        <v>1385</v>
      </c>
      <c r="N1969" s="33" t="str">
        <f t="shared" si="325"/>
        <v>Load Bank - MV Cabling and Termination for Emergency Gen Load Bank - Electrical Equipment Installation Requirements</v>
      </c>
      <c r="O1969" s="175"/>
      <c r="P1969" s="175"/>
      <c r="Q1969" s="33" t="str">
        <f>IFERROR(VLOOKUP(PPE_PH1_CDDL[[#This Row],[RDMC Document Number]],[3]Docs!$B:$F,4,0),"No Placeholder Yet")</f>
        <v>RES - Reserved Placeholder</v>
      </c>
      <c r="R1969" s="33" t="str">
        <f>IFERROR(VLOOKUP(PPE_PH1_CDDL[[#This Row],[RDMC Document Number]],[3]Docs!$B:$F,5,0),"No Placeholder Yet")</f>
        <v>Pending</v>
      </c>
      <c r="S1969" s="137">
        <f t="shared" si="326"/>
        <v>0</v>
      </c>
      <c r="T1969" s="39" t="s">
        <v>1119</v>
      </c>
      <c r="U1969" s="162"/>
      <c r="V1969" s="178"/>
      <c r="W1969" s="162" t="s">
        <v>1625</v>
      </c>
      <c r="X1969" s="39" t="s">
        <v>1634</v>
      </c>
      <c r="Y1969" s="162"/>
      <c r="Z1969" s="162"/>
      <c r="AA1969" s="39"/>
      <c r="AB1969" s="152" t="s">
        <v>3165</v>
      </c>
    </row>
    <row r="1970" spans="1:28" ht="21.75" customHeight="1" x14ac:dyDescent="0.25">
      <c r="A1970" s="37" t="s">
        <v>30</v>
      </c>
      <c r="B1970" s="37" t="s">
        <v>31</v>
      </c>
      <c r="C1970" s="39">
        <v>6251</v>
      </c>
      <c r="D1970" s="39" t="s">
        <v>52</v>
      </c>
      <c r="E1970" s="39" t="s">
        <v>700</v>
      </c>
      <c r="F1970" s="128" t="s">
        <v>527</v>
      </c>
      <c r="G1970" s="162" t="s">
        <v>35</v>
      </c>
      <c r="H1970" s="39" t="str">
        <f t="shared" si="327"/>
        <v>6105AK124-6251-ESTD-0045</v>
      </c>
      <c r="I1970" s="39" t="str">
        <f t="shared" si="324"/>
        <v>Q24050972-03-6251-E-STD-0045</v>
      </c>
      <c r="J1970" s="39"/>
      <c r="K1970" s="33" t="str">
        <f>VLOOKUP(C1970,'PPE WBS Codes'!$E$3:$F$79,2,0)</f>
        <v>Load Bank</v>
      </c>
      <c r="L1970" s="39" t="s">
        <v>1644</v>
      </c>
      <c r="M1970" s="39" t="s">
        <v>1385</v>
      </c>
      <c r="N1970" s="33" t="str">
        <f t="shared" si="325"/>
        <v>Load Bank - LV, Control and Signal Cables for Emergency Gen Load Bank - Electrical Equipment Installation Requirements</v>
      </c>
      <c r="O1970" s="134"/>
      <c r="P1970" s="134"/>
      <c r="Q1970" s="33" t="str">
        <f>IFERROR(VLOOKUP(PPE_PH1_CDDL[[#This Row],[RDMC Document Number]],[3]Docs!$B:$F,4,0),"No Placeholder Yet")</f>
        <v>RES - Reserved Placeholder</v>
      </c>
      <c r="R1970" s="33" t="str">
        <f>IFERROR(VLOOKUP(PPE_PH1_CDDL[[#This Row],[RDMC Document Number]],[3]Docs!$B:$F,5,0),"No Placeholder Yet")</f>
        <v>Pending</v>
      </c>
      <c r="S1970" s="137">
        <f t="shared" ref="S1970:S1978" si="328">IF(AND(O1970&lt;&gt;"",P1970&lt;&gt;"",R1970="Approved"),100%,
 IF(AND(O1970&lt;&gt;"",P1970&lt;&gt;""),66.67%,
 IF(O1970&lt;&gt;"",33.33%,
 0)))</f>
        <v>0</v>
      </c>
      <c r="T1970" s="39" t="s">
        <v>1119</v>
      </c>
      <c r="U1970" s="39"/>
      <c r="V1970" s="178"/>
      <c r="W1970" s="39" t="s">
        <v>1627</v>
      </c>
      <c r="X1970" s="39" t="s">
        <v>1602</v>
      </c>
      <c r="Y1970" s="39"/>
      <c r="Z1970" s="39"/>
      <c r="AA1970" s="39"/>
      <c r="AB1970" s="152" t="s">
        <v>3165</v>
      </c>
    </row>
    <row r="1971" spans="1:28" ht="21.75" customHeight="1" x14ac:dyDescent="0.25">
      <c r="A1971" s="37" t="s">
        <v>30</v>
      </c>
      <c r="B1971" s="37" t="s">
        <v>31</v>
      </c>
      <c r="C1971" s="39">
        <v>6251</v>
      </c>
      <c r="D1971" s="39" t="s">
        <v>52</v>
      </c>
      <c r="E1971" s="39" t="s">
        <v>700</v>
      </c>
      <c r="F1971" s="128" t="s">
        <v>530</v>
      </c>
      <c r="G1971" s="162" t="s">
        <v>35</v>
      </c>
      <c r="H1971" s="39" t="str">
        <f t="shared" si="327"/>
        <v>6105AK124-6251-ESTD-0046</v>
      </c>
      <c r="I1971" s="39" t="str">
        <f t="shared" si="324"/>
        <v>Q24050972-03-6251-E-STD-0046</v>
      </c>
      <c r="J1971" s="39"/>
      <c r="K1971" s="33" t="str">
        <f>VLOOKUP(C1971,'PPE WBS Codes'!$E$3:$F$79,2,0)</f>
        <v>Load Bank</v>
      </c>
      <c r="L1971" s="39" t="s">
        <v>1605</v>
      </c>
      <c r="M1971" s="39" t="s">
        <v>1388</v>
      </c>
      <c r="N1971" s="33" t="str">
        <f t="shared" si="325"/>
        <v>Load Bank - Cable Racks and Trays for Emergency Gen Load Bank - Thermal Management and Fire Prevention Design</v>
      </c>
      <c r="O1971" s="134"/>
      <c r="P1971" s="134"/>
      <c r="Q1971" s="33" t="str">
        <f>IFERROR(VLOOKUP(PPE_PH1_CDDL[[#This Row],[RDMC Document Number]],[3]Docs!$B:$F,4,0),"No Placeholder Yet")</f>
        <v>RES - Reserved Placeholder</v>
      </c>
      <c r="R1971" s="33" t="str">
        <f>IFERROR(VLOOKUP(PPE_PH1_CDDL[[#This Row],[RDMC Document Number]],[3]Docs!$B:$F,5,0),"No Placeholder Yet")</f>
        <v>Pending</v>
      </c>
      <c r="S1971" s="137">
        <f t="shared" si="328"/>
        <v>0</v>
      </c>
      <c r="T1971" s="39" t="s">
        <v>1119</v>
      </c>
      <c r="U1971" s="39"/>
      <c r="V1971" s="178"/>
      <c r="W1971" s="39" t="s">
        <v>1645</v>
      </c>
      <c r="X1971" s="39" t="s">
        <v>1602</v>
      </c>
      <c r="Y1971" s="39"/>
      <c r="Z1971" s="39"/>
      <c r="AA1971" s="39"/>
      <c r="AB1971" s="152" t="s">
        <v>3165</v>
      </c>
    </row>
    <row r="1972" spans="1:28" ht="21.75" customHeight="1" x14ac:dyDescent="0.25">
      <c r="A1972" s="37" t="s">
        <v>30</v>
      </c>
      <c r="B1972" s="37" t="s">
        <v>31</v>
      </c>
      <c r="C1972" s="39">
        <v>6251</v>
      </c>
      <c r="D1972" s="39" t="s">
        <v>52</v>
      </c>
      <c r="E1972" s="39" t="s">
        <v>700</v>
      </c>
      <c r="F1972" s="128" t="s">
        <v>532</v>
      </c>
      <c r="G1972" s="162" t="s">
        <v>35</v>
      </c>
      <c r="H1972" s="39" t="str">
        <f t="shared" si="327"/>
        <v>6105AK124-6251-ESTD-0047</v>
      </c>
      <c r="I1972" s="39" t="str">
        <f t="shared" si="324"/>
        <v>Q24050972-03-6251-E-STD-0047</v>
      </c>
      <c r="J1972" s="39"/>
      <c r="K1972" s="33" t="str">
        <f>VLOOKUP(C1972,'PPE WBS Codes'!$E$3:$F$79,2,0)</f>
        <v>Load Bank</v>
      </c>
      <c r="L1972" s="39" t="s">
        <v>1646</v>
      </c>
      <c r="M1972" s="39" t="s">
        <v>1385</v>
      </c>
      <c r="N1972" s="33" t="str">
        <f t="shared" si="325"/>
        <v>Load Bank - Cable Trench and Tunnels for Emergency Gen Load Bank - Electrical Equipment Installation Requirements</v>
      </c>
      <c r="O1972" s="134"/>
      <c r="P1972" s="134"/>
      <c r="Q1972" s="33" t="str">
        <f>IFERROR(VLOOKUP(PPE_PH1_CDDL[[#This Row],[RDMC Document Number]],[3]Docs!$B:$F,4,0),"No Placeholder Yet")</f>
        <v>RES - Reserved Placeholder</v>
      </c>
      <c r="R1972" s="33" t="str">
        <f>IFERROR(VLOOKUP(PPE_PH1_CDDL[[#This Row],[RDMC Document Number]],[3]Docs!$B:$F,5,0),"No Placeholder Yet")</f>
        <v>Pending</v>
      </c>
      <c r="S1972" s="137">
        <f t="shared" si="328"/>
        <v>0</v>
      </c>
      <c r="T1972" s="39" t="s">
        <v>1119</v>
      </c>
      <c r="U1972" s="39"/>
      <c r="V1972" s="178"/>
      <c r="W1972" s="39" t="s">
        <v>1629</v>
      </c>
      <c r="X1972" s="39" t="s">
        <v>1602</v>
      </c>
      <c r="Y1972" s="39"/>
      <c r="Z1972" s="39"/>
      <c r="AA1972" s="39"/>
      <c r="AB1972" s="152" t="s">
        <v>3165</v>
      </c>
    </row>
    <row r="1973" spans="1:28" ht="21.75" customHeight="1" x14ac:dyDescent="0.25">
      <c r="A1973" s="37" t="s">
        <v>30</v>
      </c>
      <c r="B1973" s="37" t="s">
        <v>31</v>
      </c>
      <c r="C1973" s="39">
        <v>6251</v>
      </c>
      <c r="D1973" s="39" t="s">
        <v>52</v>
      </c>
      <c r="E1973" s="39" t="s">
        <v>700</v>
      </c>
      <c r="F1973" s="128" t="s">
        <v>535</v>
      </c>
      <c r="G1973" s="162" t="s">
        <v>35</v>
      </c>
      <c r="H1973" s="39" t="str">
        <f t="shared" si="327"/>
        <v>6105AK124-6251-ESTD-0048</v>
      </c>
      <c r="I1973" s="39" t="str">
        <f t="shared" si="324"/>
        <v>Q24050972-03-6251-E-STD-0048</v>
      </c>
      <c r="J1973" s="39"/>
      <c r="K1973" s="33" t="str">
        <f>VLOOKUP(C1973,'PPE WBS Codes'!$E$3:$F$79,2,0)</f>
        <v>Load Bank</v>
      </c>
      <c r="L1973" s="39" t="s">
        <v>1646</v>
      </c>
      <c r="M1973" s="39" t="s">
        <v>1390</v>
      </c>
      <c r="N1973" s="33" t="str">
        <f t="shared" si="325"/>
        <v>Load Bank - Cable Trench and Tunnels for Emergency Gen Load Bank - Electrical Design Standards</v>
      </c>
      <c r="O1973" s="134"/>
      <c r="P1973" s="134"/>
      <c r="Q1973" s="33" t="str">
        <f>IFERROR(VLOOKUP(PPE_PH1_CDDL[[#This Row],[RDMC Document Number]],[3]Docs!$B:$F,4,0),"No Placeholder Yet")</f>
        <v>RES - Reserved Placeholder</v>
      </c>
      <c r="R1973" s="33" t="str">
        <f>IFERROR(VLOOKUP(PPE_PH1_CDDL[[#This Row],[RDMC Document Number]],[3]Docs!$B:$F,5,0),"No Placeholder Yet")</f>
        <v>Pending</v>
      </c>
      <c r="S1973" s="137">
        <f t="shared" si="328"/>
        <v>0</v>
      </c>
      <c r="T1973" s="39" t="s">
        <v>1119</v>
      </c>
      <c r="U1973" s="39"/>
      <c r="V1973" s="178"/>
      <c r="W1973" s="39" t="s">
        <v>1629</v>
      </c>
      <c r="X1973" s="39" t="s">
        <v>1602</v>
      </c>
      <c r="Y1973" s="39"/>
      <c r="Z1973" s="39"/>
      <c r="AA1973" s="39"/>
      <c r="AB1973" s="152" t="s">
        <v>3165</v>
      </c>
    </row>
    <row r="1974" spans="1:28" ht="21.75" customHeight="1" x14ac:dyDescent="0.25">
      <c r="A1974" s="37" t="s">
        <v>30</v>
      </c>
      <c r="B1974" s="37" t="s">
        <v>31</v>
      </c>
      <c r="C1974" s="39">
        <v>6251</v>
      </c>
      <c r="D1974" s="39" t="s">
        <v>52</v>
      </c>
      <c r="E1974" s="39" t="s">
        <v>700</v>
      </c>
      <c r="F1974" s="128" t="s">
        <v>538</v>
      </c>
      <c r="G1974" s="162" t="s">
        <v>35</v>
      </c>
      <c r="H1974" s="39" t="str">
        <f t="shared" si="327"/>
        <v>6105AK124-6251-ESTD-0049</v>
      </c>
      <c r="I1974" s="39" t="str">
        <f t="shared" si="324"/>
        <v>Q24050972-03-6251-E-STD-0049</v>
      </c>
      <c r="J1974" s="39"/>
      <c r="K1974" s="33" t="str">
        <f>VLOOKUP(C1974,'PPE WBS Codes'!$E$3:$F$79,2,0)</f>
        <v>Load Bank</v>
      </c>
      <c r="L1974" s="39" t="s">
        <v>1646</v>
      </c>
      <c r="M1974" s="39" t="s">
        <v>1388</v>
      </c>
      <c r="N1974" s="33" t="str">
        <f t="shared" si="325"/>
        <v>Load Bank - Cable Trench and Tunnels for Emergency Gen Load Bank - Thermal Management and Fire Prevention Design</v>
      </c>
      <c r="O1974" s="134"/>
      <c r="P1974" s="134"/>
      <c r="Q1974" s="33" t="str">
        <f>IFERROR(VLOOKUP(PPE_PH1_CDDL[[#This Row],[RDMC Document Number]],[3]Docs!$B:$F,4,0),"No Placeholder Yet")</f>
        <v>RES - Reserved Placeholder</v>
      </c>
      <c r="R1974" s="33" t="str">
        <f>IFERROR(VLOOKUP(PPE_PH1_CDDL[[#This Row],[RDMC Document Number]],[3]Docs!$B:$F,5,0),"No Placeholder Yet")</f>
        <v>Pending</v>
      </c>
      <c r="S1974" s="137">
        <f t="shared" si="328"/>
        <v>0</v>
      </c>
      <c r="T1974" s="39" t="s">
        <v>1119</v>
      </c>
      <c r="U1974" s="39"/>
      <c r="V1974" s="178"/>
      <c r="W1974" s="39" t="s">
        <v>1629</v>
      </c>
      <c r="X1974" s="39" t="s">
        <v>1602</v>
      </c>
      <c r="Y1974" s="39"/>
      <c r="Z1974" s="39"/>
      <c r="AA1974" s="39"/>
      <c r="AB1974" s="152" t="s">
        <v>3165</v>
      </c>
    </row>
    <row r="1975" spans="1:28" ht="21.75" customHeight="1" x14ac:dyDescent="0.25">
      <c r="A1975" s="37" t="s">
        <v>30</v>
      </c>
      <c r="B1975" s="37" t="s">
        <v>31</v>
      </c>
      <c r="C1975" s="39">
        <v>6251</v>
      </c>
      <c r="D1975" s="39" t="s">
        <v>52</v>
      </c>
      <c r="E1975" s="39" t="s">
        <v>700</v>
      </c>
      <c r="F1975" s="128" t="s">
        <v>541</v>
      </c>
      <c r="G1975" s="162" t="s">
        <v>35</v>
      </c>
      <c r="H1975" s="39" t="str">
        <f t="shared" si="327"/>
        <v>6105AK124-6251-ESTD-0050</v>
      </c>
      <c r="I1975" s="39" t="str">
        <f t="shared" si="324"/>
        <v>Q24050972-03-6251-E-STD-0050</v>
      </c>
      <c r="J1975" s="39"/>
      <c r="K1975" s="33" t="str">
        <f>VLOOKUP(C1975,'PPE WBS Codes'!$E$3:$F$79,2,0)</f>
        <v>Load Bank</v>
      </c>
      <c r="L1975" s="39" t="s">
        <v>1647</v>
      </c>
      <c r="M1975" s="39" t="s">
        <v>1390</v>
      </c>
      <c r="N1975" s="33" t="str">
        <f t="shared" si="325"/>
        <v>Load Bank - Lightning Protection System for Emergency Gen Load Bank - Electrical Design Standards</v>
      </c>
      <c r="O1975" s="134"/>
      <c r="P1975" s="134"/>
      <c r="Q1975" s="33" t="str">
        <f>IFERROR(VLOOKUP(PPE_PH1_CDDL[[#This Row],[RDMC Document Number]],[3]Docs!$B:$F,4,0),"No Placeholder Yet")</f>
        <v>RES - Reserved Placeholder</v>
      </c>
      <c r="R1975" s="33" t="str">
        <f>IFERROR(VLOOKUP(PPE_PH1_CDDL[[#This Row],[RDMC Document Number]],[3]Docs!$B:$F,5,0),"No Placeholder Yet")</f>
        <v>Pending</v>
      </c>
      <c r="S1975" s="137">
        <f t="shared" si="328"/>
        <v>0</v>
      </c>
      <c r="T1975" s="39" t="s">
        <v>1119</v>
      </c>
      <c r="U1975" s="39"/>
      <c r="V1975" s="178"/>
      <c r="W1975" s="39" t="s">
        <v>1631</v>
      </c>
      <c r="X1975" s="39" t="s">
        <v>1602</v>
      </c>
      <c r="Y1975" s="39"/>
      <c r="Z1975" s="39"/>
      <c r="AA1975" s="39"/>
      <c r="AB1975" s="152" t="s">
        <v>3165</v>
      </c>
    </row>
    <row r="1976" spans="1:28" ht="21.75" customHeight="1" x14ac:dyDescent="0.25">
      <c r="A1976" s="37" t="s">
        <v>30</v>
      </c>
      <c r="B1976" s="37" t="s">
        <v>31</v>
      </c>
      <c r="C1976" s="39">
        <v>6251</v>
      </c>
      <c r="D1976" s="39" t="s">
        <v>52</v>
      </c>
      <c r="E1976" s="39" t="s">
        <v>700</v>
      </c>
      <c r="F1976" s="128" t="s">
        <v>544</v>
      </c>
      <c r="G1976" s="162" t="s">
        <v>35</v>
      </c>
      <c r="H1976" s="39" t="str">
        <f t="shared" si="327"/>
        <v>6105AK124-6251-ESTD-0051</v>
      </c>
      <c r="I1976" s="39" t="str">
        <f t="shared" si="324"/>
        <v>Q24050972-03-6251-E-STD-0051</v>
      </c>
      <c r="J1976" s="39"/>
      <c r="K1976" s="33" t="str">
        <f>VLOOKUP(C1976,'PPE WBS Codes'!$E$3:$F$79,2,0)</f>
        <v>Load Bank</v>
      </c>
      <c r="L1976" s="39" t="s">
        <v>1647</v>
      </c>
      <c r="M1976" s="39" t="s">
        <v>1391</v>
      </c>
      <c r="N1976" s="33" t="str">
        <f t="shared" si="325"/>
        <v>Load Bank - Lightning Protection System for Emergency Gen Load Bank - Earth Map and Bonding Design</v>
      </c>
      <c r="O1976" s="134"/>
      <c r="P1976" s="134"/>
      <c r="Q1976" s="33" t="str">
        <f>IFERROR(VLOOKUP(PPE_PH1_CDDL[[#This Row],[RDMC Document Number]],[3]Docs!$B:$F,4,0),"No Placeholder Yet")</f>
        <v>RES - Reserved Placeholder</v>
      </c>
      <c r="R1976" s="33" t="str">
        <f>IFERROR(VLOOKUP(PPE_PH1_CDDL[[#This Row],[RDMC Document Number]],[3]Docs!$B:$F,5,0),"No Placeholder Yet")</f>
        <v>Pending</v>
      </c>
      <c r="S1976" s="137">
        <f t="shared" si="328"/>
        <v>0</v>
      </c>
      <c r="T1976" s="39" t="s">
        <v>1119</v>
      </c>
      <c r="U1976" s="39"/>
      <c r="V1976" s="178"/>
      <c r="W1976" s="39" t="s">
        <v>1631</v>
      </c>
      <c r="X1976" s="39" t="s">
        <v>1602</v>
      </c>
      <c r="Y1976" s="39"/>
      <c r="Z1976" s="39"/>
      <c r="AA1976" s="39"/>
      <c r="AB1976" s="152" t="s">
        <v>3165</v>
      </c>
    </row>
    <row r="1977" spans="1:28" ht="21.75" customHeight="1" x14ac:dyDescent="0.25">
      <c r="A1977" s="37" t="s">
        <v>30</v>
      </c>
      <c r="B1977" s="37" t="s">
        <v>31</v>
      </c>
      <c r="C1977" s="39">
        <v>6251</v>
      </c>
      <c r="D1977" s="39" t="s">
        <v>52</v>
      </c>
      <c r="E1977" s="39" t="s">
        <v>700</v>
      </c>
      <c r="F1977" s="128" t="s">
        <v>547</v>
      </c>
      <c r="G1977" s="162" t="s">
        <v>35</v>
      </c>
      <c r="H1977" s="39" t="str">
        <f t="shared" si="327"/>
        <v>6105AK124-6251-ESTD-0052</v>
      </c>
      <c r="I1977" s="39" t="str">
        <f t="shared" si="324"/>
        <v>Q24050972-03-6251-E-STD-0052</v>
      </c>
      <c r="J1977" s="39"/>
      <c r="K1977" s="33" t="str">
        <f>VLOOKUP(C1977,'PPE WBS Codes'!$E$3:$F$79,2,0)</f>
        <v>Load Bank</v>
      </c>
      <c r="L1977" s="39" t="s">
        <v>1647</v>
      </c>
      <c r="M1977" s="39" t="s">
        <v>1388</v>
      </c>
      <c r="N1977" s="33" t="str">
        <f t="shared" si="325"/>
        <v>Load Bank - Lightning Protection System for Emergency Gen Load Bank - Thermal Management and Fire Prevention Design</v>
      </c>
      <c r="O1977" s="134"/>
      <c r="P1977" s="134"/>
      <c r="Q1977" s="33" t="str">
        <f>IFERROR(VLOOKUP(PPE_PH1_CDDL[[#This Row],[RDMC Document Number]],[3]Docs!$B:$F,4,0),"No Placeholder Yet")</f>
        <v>RES - Reserved Placeholder</v>
      </c>
      <c r="R1977" s="33" t="str">
        <f>IFERROR(VLOOKUP(PPE_PH1_CDDL[[#This Row],[RDMC Document Number]],[3]Docs!$B:$F,5,0),"No Placeholder Yet")</f>
        <v>Pending</v>
      </c>
      <c r="S1977" s="137">
        <f t="shared" si="328"/>
        <v>0</v>
      </c>
      <c r="T1977" s="39" t="s">
        <v>1119</v>
      </c>
      <c r="U1977" s="39"/>
      <c r="V1977" s="178"/>
      <c r="W1977" s="39" t="s">
        <v>1631</v>
      </c>
      <c r="X1977" s="39" t="s">
        <v>1602</v>
      </c>
      <c r="Y1977" s="39"/>
      <c r="Z1977" s="39"/>
      <c r="AA1977" s="39"/>
      <c r="AB1977" s="152" t="s">
        <v>3165</v>
      </c>
    </row>
    <row r="1978" spans="1:28" ht="21.75" customHeight="1" x14ac:dyDescent="0.25">
      <c r="A1978" s="37" t="s">
        <v>30</v>
      </c>
      <c r="B1978" s="37" t="s">
        <v>31</v>
      </c>
      <c r="C1978" s="39">
        <v>6251</v>
      </c>
      <c r="D1978" s="39" t="s">
        <v>52</v>
      </c>
      <c r="E1978" s="39" t="s">
        <v>700</v>
      </c>
      <c r="F1978" s="128" t="s">
        <v>550</v>
      </c>
      <c r="G1978" s="162" t="s">
        <v>35</v>
      </c>
      <c r="H1978" s="39" t="str">
        <f t="shared" si="327"/>
        <v>6105AK124-6251-ESTD-0053</v>
      </c>
      <c r="I1978" s="39" t="str">
        <f t="shared" si="324"/>
        <v>Q24050972-03-6251-E-STD-0053</v>
      </c>
      <c r="J1978" s="39"/>
      <c r="K1978" s="33" t="str">
        <f>VLOOKUP(C1978,'PPE WBS Codes'!$E$3:$F$79,2,0)</f>
        <v>Load Bank</v>
      </c>
      <c r="L1978" s="39" t="s">
        <v>1648</v>
      </c>
      <c r="M1978" s="39" t="s">
        <v>1391</v>
      </c>
      <c r="N1978" s="33" t="str">
        <f t="shared" si="325"/>
        <v>Load Bank - Earthing System forEmergency Gen Load Bank - Earth Map and Bonding Design</v>
      </c>
      <c r="O1978" s="134"/>
      <c r="P1978" s="134"/>
      <c r="Q1978" s="33" t="str">
        <f>IFERROR(VLOOKUP(PPE_PH1_CDDL[[#This Row],[RDMC Document Number]],[3]Docs!$B:$F,4,0),"No Placeholder Yet")</f>
        <v>RES - Reserved Placeholder</v>
      </c>
      <c r="R1978" s="33" t="str">
        <f>IFERROR(VLOOKUP(PPE_PH1_CDDL[[#This Row],[RDMC Document Number]],[3]Docs!$B:$F,5,0),"No Placeholder Yet")</f>
        <v>Pending</v>
      </c>
      <c r="S1978" s="137">
        <f t="shared" si="328"/>
        <v>0</v>
      </c>
      <c r="T1978" s="39" t="s">
        <v>1119</v>
      </c>
      <c r="U1978" s="39"/>
      <c r="V1978" s="178"/>
      <c r="W1978" s="39" t="s">
        <v>1649</v>
      </c>
      <c r="X1978" s="39" t="s">
        <v>1602</v>
      </c>
      <c r="Y1978" s="39"/>
      <c r="Z1978" s="39"/>
      <c r="AA1978" s="39"/>
      <c r="AB1978" s="152" t="s">
        <v>3165</v>
      </c>
    </row>
    <row r="1979" spans="1:28" ht="21.75" customHeight="1" x14ac:dyDescent="0.25">
      <c r="A1979" s="37" t="s">
        <v>30</v>
      </c>
      <c r="B1979" s="37" t="s">
        <v>31</v>
      </c>
      <c r="C1979" s="39">
        <v>6251</v>
      </c>
      <c r="D1979" s="39" t="s">
        <v>52</v>
      </c>
      <c r="E1979" s="39" t="s">
        <v>700</v>
      </c>
      <c r="F1979" s="174" t="s">
        <v>553</v>
      </c>
      <c r="G1979" s="162" t="s">
        <v>35</v>
      </c>
      <c r="H1979" s="39" t="str">
        <f t="shared" si="327"/>
        <v>6105AK124-6251-ESTD-0054</v>
      </c>
      <c r="I1979" s="39" t="str">
        <f t="shared" si="324"/>
        <v>Q24050972-03-6251-E-STD-0054</v>
      </c>
      <c r="J1979" s="162"/>
      <c r="K1979" s="33" t="str">
        <f>VLOOKUP(C1979,'PPE WBS Codes'!$E$3:$F$79,2,0)</f>
        <v>Load Bank</v>
      </c>
      <c r="L1979" s="162" t="s">
        <v>1648</v>
      </c>
      <c r="M1979" s="162" t="s">
        <v>1390</v>
      </c>
      <c r="N1979" s="33" t="str">
        <f t="shared" si="325"/>
        <v>Load Bank - Earthing System forEmergency Gen Load Bank - Electrical Design Standards</v>
      </c>
      <c r="O1979" s="175"/>
      <c r="P1979" s="175"/>
      <c r="Q1979" s="33" t="str">
        <f>IFERROR(VLOOKUP(PPE_PH1_CDDL[[#This Row],[RDMC Document Number]],[3]Docs!$B:$F,4,0),"No Placeholder Yet")</f>
        <v>RES - Reserved Placeholder</v>
      </c>
      <c r="R1979" s="33" t="str">
        <f>IFERROR(VLOOKUP(PPE_PH1_CDDL[[#This Row],[RDMC Document Number]],[3]Docs!$B:$F,5,0),"No Placeholder Yet")</f>
        <v>Pending</v>
      </c>
      <c r="S1979" s="137">
        <f>IF(AND(O1979&lt;&gt;"",P1979&lt;&gt;"",R1979="Approved"),100%,
 IF(AND(O1979&lt;&gt;"",P1979&lt;&gt;""),66.67%,
 IF(O1979&lt;&gt;"",33.33%,
 0)))</f>
        <v>0</v>
      </c>
      <c r="T1979" s="39" t="s">
        <v>1119</v>
      </c>
      <c r="U1979" s="162"/>
      <c r="V1979" s="178"/>
      <c r="W1979" s="162" t="s">
        <v>1649</v>
      </c>
      <c r="X1979" s="39" t="s">
        <v>1602</v>
      </c>
      <c r="Y1979" s="162"/>
      <c r="Z1979" s="162"/>
      <c r="AA1979" s="39"/>
      <c r="AB1979" s="152" t="s">
        <v>3165</v>
      </c>
    </row>
    <row r="1980" spans="1:28" ht="21.75" customHeight="1" x14ac:dyDescent="0.25">
      <c r="A1980" s="37" t="s">
        <v>30</v>
      </c>
      <c r="B1980" s="37" t="s">
        <v>31</v>
      </c>
      <c r="C1980" s="39">
        <v>6251</v>
      </c>
      <c r="D1980" s="39" t="s">
        <v>973</v>
      </c>
      <c r="E1980" s="39" t="s">
        <v>73</v>
      </c>
      <c r="F1980" s="128" t="s">
        <v>34</v>
      </c>
      <c r="G1980" s="39" t="s">
        <v>35</v>
      </c>
      <c r="H1980" s="39" t="str">
        <f t="shared" si="327"/>
        <v>6105AK124-6251-FDBD-0001</v>
      </c>
      <c r="I1980" s="39" t="str">
        <f t="shared" si="324"/>
        <v>Q24050972-03-6251-F-DBD-0001</v>
      </c>
      <c r="J1980" s="39"/>
      <c r="K1980" s="33" t="str">
        <f>VLOOKUP(C1980,'PPE WBS Codes'!$E$3:$F$79,2,0)</f>
        <v>Load Bank</v>
      </c>
      <c r="L1980" s="39" t="s">
        <v>1665</v>
      </c>
      <c r="M1980" s="39" t="s">
        <v>1396</v>
      </c>
      <c r="N1980" s="33" t="str">
        <f t="shared" si="325"/>
        <v xml:space="preserve">Load Bank - 36 MVA Power Station Mobile Load Bank Control Interface - Control System Configuration </v>
      </c>
      <c r="O1980" s="134"/>
      <c r="P1980" s="134"/>
      <c r="Q1980" s="33" t="str">
        <f>IFERROR(VLOOKUP(PPE_PH1_CDDL[[#This Row],[RDMC Document Number]],[3]Docs!$B:$F,4,0),"No Placeholder Yet")</f>
        <v>RES - Reserved Placeholder</v>
      </c>
      <c r="R1980" s="33" t="str">
        <f>IFERROR(VLOOKUP(PPE_PH1_CDDL[[#This Row],[RDMC Document Number]],[3]Docs!$B:$F,5,0),"No Placeholder Yet")</f>
        <v>Pending</v>
      </c>
      <c r="S1980" s="137">
        <f t="shared" ref="S1980:S1982" si="329">IF(AND(O1980&lt;&gt;"",P1980&lt;&gt;"",R1980="Approved"),100%,
 IF(AND(O1980&lt;&gt;"",P1980&lt;&gt;""),66.67%,
 IF(O1980&lt;&gt;"",33.33%,
 0)))</f>
        <v>0</v>
      </c>
      <c r="T1980" s="39" t="s">
        <v>1119</v>
      </c>
      <c r="U1980" s="39"/>
      <c r="V1980" s="178"/>
      <c r="W1980" s="39" t="s">
        <v>1588</v>
      </c>
      <c r="X1980" s="39" t="s">
        <v>1702</v>
      </c>
      <c r="Y1980" s="39"/>
      <c r="Z1980" s="39"/>
      <c r="AA1980" s="39"/>
      <c r="AB1980" s="152" t="s">
        <v>3165</v>
      </c>
    </row>
    <row r="1981" spans="1:28" ht="21.75" customHeight="1" x14ac:dyDescent="0.25">
      <c r="A1981" s="37" t="s">
        <v>30</v>
      </c>
      <c r="B1981" s="37" t="s">
        <v>31</v>
      </c>
      <c r="C1981" s="39">
        <v>6251</v>
      </c>
      <c r="D1981" s="39" t="s">
        <v>973</v>
      </c>
      <c r="E1981" s="39" t="s">
        <v>73</v>
      </c>
      <c r="F1981" s="128" t="s">
        <v>46</v>
      </c>
      <c r="G1981" s="39" t="s">
        <v>35</v>
      </c>
      <c r="H1981" s="39" t="str">
        <f t="shared" si="327"/>
        <v>6105AK124-6251-FDBD-0002</v>
      </c>
      <c r="I1981" s="39" t="str">
        <f t="shared" si="324"/>
        <v>Q24050972-03-6251-F-DBD-0002</v>
      </c>
      <c r="J1981" s="39"/>
      <c r="K1981" s="33" t="str">
        <f>VLOOKUP(C1981,'PPE WBS Codes'!$E$3:$F$79,2,0)</f>
        <v>Load Bank</v>
      </c>
      <c r="L1981" s="39" t="s">
        <v>1614</v>
      </c>
      <c r="M1981" s="39" t="s">
        <v>1396</v>
      </c>
      <c r="N1981" s="33" t="str">
        <f t="shared" si="325"/>
        <v xml:space="preserve">Load Bank - Fire Protection and Detection System for Wartsila Load Bank - Control System Configuration </v>
      </c>
      <c r="O1981" s="134"/>
      <c r="P1981" s="134"/>
      <c r="Q1981" s="33" t="str">
        <f>IFERROR(VLOOKUP(PPE_PH1_CDDL[[#This Row],[RDMC Document Number]],[3]Docs!$B:$F,4,0),"No Placeholder Yet")</f>
        <v>RES - Reserved Placeholder</v>
      </c>
      <c r="R1981" s="33" t="str">
        <f>IFERROR(VLOOKUP(PPE_PH1_CDDL[[#This Row],[RDMC Document Number]],[3]Docs!$B:$F,5,0),"No Placeholder Yet")</f>
        <v>Pending</v>
      </c>
      <c r="S1981" s="137">
        <f t="shared" si="329"/>
        <v>0</v>
      </c>
      <c r="T1981" s="39" t="s">
        <v>1119</v>
      </c>
      <c r="U1981" s="39"/>
      <c r="V1981" s="178"/>
      <c r="W1981" s="39" t="s">
        <v>1615</v>
      </c>
      <c r="X1981" s="39" t="s">
        <v>1580</v>
      </c>
      <c r="Y1981" s="39"/>
      <c r="Z1981" s="39"/>
      <c r="AA1981" s="39"/>
      <c r="AB1981" s="152" t="s">
        <v>3165</v>
      </c>
    </row>
    <row r="1982" spans="1:28" ht="21.75" customHeight="1" x14ac:dyDescent="0.25">
      <c r="A1982" s="37" t="s">
        <v>30</v>
      </c>
      <c r="B1982" s="37" t="s">
        <v>31</v>
      </c>
      <c r="C1982" s="39">
        <v>6251</v>
      </c>
      <c r="D1982" s="39" t="s">
        <v>973</v>
      </c>
      <c r="E1982" s="39" t="s">
        <v>73</v>
      </c>
      <c r="F1982" s="174" t="s">
        <v>48</v>
      </c>
      <c r="G1982" s="162" t="s">
        <v>35</v>
      </c>
      <c r="H1982" s="39" t="str">
        <f t="shared" si="327"/>
        <v>6105AK124-6251-FDBD-0003</v>
      </c>
      <c r="I1982" s="39" t="str">
        <f t="shared" si="324"/>
        <v>Q24050972-03-6251-F-DBD-0003</v>
      </c>
      <c r="J1982" s="162"/>
      <c r="K1982" s="33" t="str">
        <f>VLOOKUP(C1982,'PPE WBS Codes'!$E$3:$F$79,2,0)</f>
        <v>Load Bank</v>
      </c>
      <c r="L1982" s="162" t="s">
        <v>1635</v>
      </c>
      <c r="M1982" s="162" t="s">
        <v>1396</v>
      </c>
      <c r="N1982" s="33" t="str">
        <f t="shared" si="325"/>
        <v xml:space="preserve">Load Bank - Fire Protection System Emergency Gen Load Bank - Control System Configuration </v>
      </c>
      <c r="O1982" s="175"/>
      <c r="P1982" s="175"/>
      <c r="Q1982" s="33" t="str">
        <f>IFERROR(VLOOKUP(PPE_PH1_CDDL[[#This Row],[RDMC Document Number]],[3]Docs!$B:$F,4,0),"No Placeholder Yet")</f>
        <v>RES - Reserved Placeholder</v>
      </c>
      <c r="R1982" s="33" t="str">
        <f>IFERROR(VLOOKUP(PPE_PH1_CDDL[[#This Row],[RDMC Document Number]],[3]Docs!$B:$F,5,0),"No Placeholder Yet")</f>
        <v>Pending</v>
      </c>
      <c r="S1982" s="137">
        <f t="shared" si="329"/>
        <v>0</v>
      </c>
      <c r="T1982" s="39" t="s">
        <v>1119</v>
      </c>
      <c r="U1982" s="162"/>
      <c r="V1982" s="178"/>
      <c r="W1982" s="162" t="s">
        <v>1636</v>
      </c>
      <c r="X1982" s="162" t="s">
        <v>1602</v>
      </c>
      <c r="Y1982" s="162"/>
      <c r="Z1982" s="162"/>
      <c r="AA1982" s="39"/>
      <c r="AB1982" s="152" t="s">
        <v>3165</v>
      </c>
    </row>
    <row r="1983" spans="1:28" ht="21.75" customHeight="1" x14ac:dyDescent="0.25">
      <c r="A1983" s="37" t="s">
        <v>30</v>
      </c>
      <c r="B1983" s="37" t="s">
        <v>31</v>
      </c>
      <c r="C1983" s="39">
        <v>6251</v>
      </c>
      <c r="D1983" s="39" t="s">
        <v>973</v>
      </c>
      <c r="E1983" s="39" t="s">
        <v>1365</v>
      </c>
      <c r="F1983" s="128" t="s">
        <v>34</v>
      </c>
      <c r="G1983" s="162" t="s">
        <v>35</v>
      </c>
      <c r="H1983" s="39" t="str">
        <f t="shared" si="327"/>
        <v>6105AK124-6251-FDIA-0001</v>
      </c>
      <c r="I1983" s="39" t="str">
        <f t="shared" si="324"/>
        <v>Q24050972-03-6251-F-DIA-0001</v>
      </c>
      <c r="J1983" s="39"/>
      <c r="K1983" s="33" t="str">
        <f>VLOOKUP(C1983,'PPE WBS Codes'!$E$3:$F$79,2,0)</f>
        <v>Load Bank</v>
      </c>
      <c r="L1983" s="39" t="s">
        <v>1665</v>
      </c>
      <c r="M1983" s="39" t="s">
        <v>1392</v>
      </c>
      <c r="N1983" s="33" t="str">
        <f t="shared" si="325"/>
        <v>Load Bank - 36 MVA Power Station Mobile Load Bank Control Interface - Control Network Architecture Design</v>
      </c>
      <c r="O1983" s="134"/>
      <c r="P1983" s="134"/>
      <c r="Q1983" s="33" t="str">
        <f>IFERROR(VLOOKUP(PPE_PH1_CDDL[[#This Row],[RDMC Document Number]],[3]Docs!$B:$F,4,0),"No Placeholder Yet")</f>
        <v>RES - Reserved Placeholder</v>
      </c>
      <c r="R1983" s="33" t="str">
        <f>IFERROR(VLOOKUP(PPE_PH1_CDDL[[#This Row],[RDMC Document Number]],[3]Docs!$B:$F,5,0),"No Placeholder Yet")</f>
        <v>Pending</v>
      </c>
      <c r="S1983" s="137">
        <f t="shared" ref="S1983:S1999" si="330">IF(AND(O1983&lt;&gt;"",P1983&lt;&gt;"",R1983="Approved"),100%,
 IF(AND(O1983&lt;&gt;"",P1983&lt;&gt;""),66.67%,
 IF(O1983&lt;&gt;"",33.33%,
 0)))</f>
        <v>0</v>
      </c>
      <c r="T1983" s="39" t="s">
        <v>1119</v>
      </c>
      <c r="U1983" s="39"/>
      <c r="V1983" s="178"/>
      <c r="W1983" s="39" t="s">
        <v>1588</v>
      </c>
      <c r="X1983" s="39" t="s">
        <v>1701</v>
      </c>
      <c r="Y1983" s="39"/>
      <c r="Z1983" s="39"/>
      <c r="AA1983" s="39"/>
      <c r="AB1983" s="152" t="s">
        <v>3165</v>
      </c>
    </row>
    <row r="1984" spans="1:28" ht="21.75" customHeight="1" x14ac:dyDescent="0.25">
      <c r="A1984" s="37" t="s">
        <v>30</v>
      </c>
      <c r="B1984" s="37" t="s">
        <v>31</v>
      </c>
      <c r="C1984" s="39">
        <v>6251</v>
      </c>
      <c r="D1984" s="39" t="s">
        <v>973</v>
      </c>
      <c r="E1984" s="39" t="s">
        <v>1365</v>
      </c>
      <c r="F1984" s="128" t="s">
        <v>46</v>
      </c>
      <c r="G1984" s="162" t="s">
        <v>35</v>
      </c>
      <c r="H1984" s="39" t="str">
        <f t="shared" si="327"/>
        <v>6105AK124-6251-FDIA-0002</v>
      </c>
      <c r="I1984" s="39" t="str">
        <f t="shared" si="324"/>
        <v>Q24050972-03-6251-F-DIA-0002</v>
      </c>
      <c r="J1984" s="39"/>
      <c r="K1984" s="33" t="str">
        <f>VLOOKUP(C1984,'PPE WBS Codes'!$E$3:$F$79,2,0)</f>
        <v>Load Bank</v>
      </c>
      <c r="L1984" s="39" t="s">
        <v>1665</v>
      </c>
      <c r="M1984" s="39" t="s">
        <v>1394</v>
      </c>
      <c r="N1984" s="33" t="str">
        <f t="shared" si="325"/>
        <v>Load Bank - 36 MVA Power Station Mobile Load Bank Control Interface - Control Network Communication Design</v>
      </c>
      <c r="O1984" s="134"/>
      <c r="P1984" s="134"/>
      <c r="Q1984" s="33" t="str">
        <f>IFERROR(VLOOKUP(PPE_PH1_CDDL[[#This Row],[RDMC Document Number]],[3]Docs!$B:$F,4,0),"No Placeholder Yet")</f>
        <v>RES - Reserved Placeholder</v>
      </c>
      <c r="R1984" s="33" t="str">
        <f>IFERROR(VLOOKUP(PPE_PH1_CDDL[[#This Row],[RDMC Document Number]],[3]Docs!$B:$F,5,0),"No Placeholder Yet")</f>
        <v>Pending</v>
      </c>
      <c r="S1984" s="137">
        <f t="shared" si="330"/>
        <v>0</v>
      </c>
      <c r="T1984" s="39" t="s">
        <v>1119</v>
      </c>
      <c r="U1984" s="39"/>
      <c r="V1984" s="178"/>
      <c r="W1984" s="39" t="s">
        <v>1588</v>
      </c>
      <c r="X1984" s="39" t="s">
        <v>1701</v>
      </c>
      <c r="Y1984" s="39"/>
      <c r="Z1984" s="39"/>
      <c r="AA1984" s="39"/>
      <c r="AB1984" s="152" t="s">
        <v>3165</v>
      </c>
    </row>
    <row r="1985" spans="1:28" ht="21.75" customHeight="1" x14ac:dyDescent="0.25">
      <c r="A1985" s="37" t="s">
        <v>30</v>
      </c>
      <c r="B1985" s="37" t="s">
        <v>31</v>
      </c>
      <c r="C1985" s="39">
        <v>6251</v>
      </c>
      <c r="D1985" s="39" t="s">
        <v>973</v>
      </c>
      <c r="E1985" s="39" t="s">
        <v>1365</v>
      </c>
      <c r="F1985" s="128" t="s">
        <v>48</v>
      </c>
      <c r="G1985" s="162" t="s">
        <v>35</v>
      </c>
      <c r="H1985" s="39" t="str">
        <f t="shared" si="327"/>
        <v>6105AK124-6251-FDIA-0003</v>
      </c>
      <c r="I1985" s="39" t="str">
        <f t="shared" si="324"/>
        <v>Q24050972-03-6251-F-DIA-0003</v>
      </c>
      <c r="J1985" s="39"/>
      <c r="K1985" s="33" t="str">
        <f>VLOOKUP(C1985,'PPE WBS Codes'!$E$3:$F$79,2,0)</f>
        <v>Load Bank</v>
      </c>
      <c r="L1985" s="39" t="s">
        <v>1665</v>
      </c>
      <c r="M1985" s="39" t="s">
        <v>1393</v>
      </c>
      <c r="N1985" s="33" t="str">
        <f t="shared" si="325"/>
        <v>Load Bank - 36 MVA Power Station Mobile Load Bank Control Interface - Interface Panel and I/O Schematics</v>
      </c>
      <c r="O1985" s="134"/>
      <c r="P1985" s="134"/>
      <c r="Q1985" s="33" t="str">
        <f>IFERROR(VLOOKUP(PPE_PH1_CDDL[[#This Row],[RDMC Document Number]],[3]Docs!$B:$F,4,0),"No Placeholder Yet")</f>
        <v>RES - Reserved Placeholder</v>
      </c>
      <c r="R1985" s="33" t="str">
        <f>IFERROR(VLOOKUP(PPE_PH1_CDDL[[#This Row],[RDMC Document Number]],[3]Docs!$B:$F,5,0),"No Placeholder Yet")</f>
        <v>Pending</v>
      </c>
      <c r="S1985" s="137">
        <f t="shared" si="330"/>
        <v>0</v>
      </c>
      <c r="T1985" s="39" t="s">
        <v>1119</v>
      </c>
      <c r="U1985" s="39"/>
      <c r="V1985" s="178"/>
      <c r="W1985" s="39" t="s">
        <v>1588</v>
      </c>
      <c r="X1985" s="39" t="s">
        <v>1701</v>
      </c>
      <c r="Y1985" s="39"/>
      <c r="Z1985" s="39"/>
      <c r="AA1985" s="39"/>
      <c r="AB1985" s="152" t="s">
        <v>3165</v>
      </c>
    </row>
    <row r="1986" spans="1:28" ht="21.75" customHeight="1" x14ac:dyDescent="0.25">
      <c r="A1986" s="37" t="s">
        <v>30</v>
      </c>
      <c r="B1986" s="37" t="s">
        <v>31</v>
      </c>
      <c r="C1986" s="39">
        <v>6251</v>
      </c>
      <c r="D1986" s="39" t="s">
        <v>973</v>
      </c>
      <c r="E1986" s="39" t="s">
        <v>1365</v>
      </c>
      <c r="F1986" s="128" t="s">
        <v>50</v>
      </c>
      <c r="G1986" s="162" t="s">
        <v>35</v>
      </c>
      <c r="H1986" s="39" t="str">
        <f t="shared" si="327"/>
        <v>6105AK124-6251-FDIA-0004</v>
      </c>
      <c r="I1986" s="39" t="str">
        <f t="shared" si="324"/>
        <v>Q24050972-03-6251-F-DIA-0004</v>
      </c>
      <c r="J1986" s="39"/>
      <c r="K1986" s="33" t="str">
        <f>VLOOKUP(C1986,'PPE WBS Codes'!$E$3:$F$79,2,0)</f>
        <v>Load Bank</v>
      </c>
      <c r="L1986" s="39" t="s">
        <v>1591</v>
      </c>
      <c r="M1986" s="39" t="s">
        <v>1392</v>
      </c>
      <c r="N1986" s="33" t="str">
        <f t="shared" si="325"/>
        <v>Load Bank - 36 MVA Power Station Mobile Load Bank Cable Racks - Control Network Architecture Design</v>
      </c>
      <c r="O1986" s="134"/>
      <c r="P1986" s="134"/>
      <c r="Q1986" s="33" t="str">
        <f>IFERROR(VLOOKUP(PPE_PH1_CDDL[[#This Row],[RDMC Document Number]],[3]Docs!$B:$F,4,0),"No Placeholder Yet")</f>
        <v>RES - Reserved Placeholder</v>
      </c>
      <c r="R1986" s="33" t="str">
        <f>IFERROR(VLOOKUP(PPE_PH1_CDDL[[#This Row],[RDMC Document Number]],[3]Docs!$B:$F,5,0),"No Placeholder Yet")</f>
        <v>Pending</v>
      </c>
      <c r="S1986" s="137">
        <f t="shared" si="330"/>
        <v>0</v>
      </c>
      <c r="T1986" s="39" t="s">
        <v>1119</v>
      </c>
      <c r="U1986" s="39"/>
      <c r="V1986" s="178"/>
      <c r="W1986" s="39" t="s">
        <v>1588</v>
      </c>
      <c r="X1986" s="39" t="s">
        <v>1708</v>
      </c>
      <c r="Y1986" s="39"/>
      <c r="Z1986" s="39"/>
      <c r="AA1986" s="39"/>
      <c r="AB1986" s="152" t="s">
        <v>3165</v>
      </c>
    </row>
    <row r="1987" spans="1:28" ht="21.75" customHeight="1" x14ac:dyDescent="0.25">
      <c r="A1987" s="37" t="s">
        <v>30</v>
      </c>
      <c r="B1987" s="37" t="s">
        <v>31</v>
      </c>
      <c r="C1987" s="39">
        <v>6251</v>
      </c>
      <c r="D1987" s="39" t="s">
        <v>973</v>
      </c>
      <c r="E1987" s="39" t="s">
        <v>1365</v>
      </c>
      <c r="F1987" s="128" t="s">
        <v>101</v>
      </c>
      <c r="G1987" s="162" t="s">
        <v>35</v>
      </c>
      <c r="H1987" s="39" t="str">
        <f t="shared" si="327"/>
        <v>6105AK124-6251-FDIA-0005</v>
      </c>
      <c r="I1987" s="39" t="str">
        <f t="shared" si="324"/>
        <v>Q24050972-03-6251-F-DIA-0005</v>
      </c>
      <c r="J1987" s="39"/>
      <c r="K1987" s="33" t="str">
        <f>VLOOKUP(C1987,'PPE WBS Codes'!$E$3:$F$79,2,0)</f>
        <v>Load Bank</v>
      </c>
      <c r="L1987" s="39" t="s">
        <v>1614</v>
      </c>
      <c r="M1987" s="39" t="s">
        <v>1392</v>
      </c>
      <c r="N1987" s="33" t="str">
        <f t="shared" si="325"/>
        <v>Load Bank - Fire Protection and Detection System for Wartsila Load Bank - Control Network Architecture Design</v>
      </c>
      <c r="O1987" s="134"/>
      <c r="P1987" s="134"/>
      <c r="Q1987" s="33" t="str">
        <f>IFERROR(VLOOKUP(PPE_PH1_CDDL[[#This Row],[RDMC Document Number]],[3]Docs!$B:$F,4,0),"No Placeholder Yet")</f>
        <v>RES - Reserved Placeholder</v>
      </c>
      <c r="R1987" s="33" t="str">
        <f>IFERROR(VLOOKUP(PPE_PH1_CDDL[[#This Row],[RDMC Document Number]],[3]Docs!$B:$F,5,0),"No Placeholder Yet")</f>
        <v>Pending</v>
      </c>
      <c r="S1987" s="137">
        <f t="shared" si="330"/>
        <v>0</v>
      </c>
      <c r="T1987" s="39" t="s">
        <v>1119</v>
      </c>
      <c r="U1987" s="39"/>
      <c r="V1987" s="178"/>
      <c r="W1987" s="39" t="s">
        <v>1615</v>
      </c>
      <c r="X1987" s="39" t="s">
        <v>1580</v>
      </c>
      <c r="Y1987" s="39"/>
      <c r="Z1987" s="39"/>
      <c r="AA1987" s="39"/>
      <c r="AB1987" s="152" t="s">
        <v>3165</v>
      </c>
    </row>
    <row r="1988" spans="1:28" ht="21.75" customHeight="1" x14ac:dyDescent="0.25">
      <c r="A1988" s="37" t="s">
        <v>30</v>
      </c>
      <c r="B1988" s="37" t="s">
        <v>31</v>
      </c>
      <c r="C1988" s="39">
        <v>6251</v>
      </c>
      <c r="D1988" s="39" t="s">
        <v>973</v>
      </c>
      <c r="E1988" s="39" t="s">
        <v>1365</v>
      </c>
      <c r="F1988" s="128" t="s">
        <v>161</v>
      </c>
      <c r="G1988" s="162" t="s">
        <v>35</v>
      </c>
      <c r="H1988" s="39" t="str">
        <f t="shared" si="327"/>
        <v>6105AK124-6251-FDIA-0006</v>
      </c>
      <c r="I1988" s="39" t="str">
        <f t="shared" si="324"/>
        <v>Q24050972-03-6251-F-DIA-0006</v>
      </c>
      <c r="J1988" s="39"/>
      <c r="K1988" s="33" t="str">
        <f>VLOOKUP(C1988,'PPE WBS Codes'!$E$3:$F$79,2,0)</f>
        <v>Load Bank</v>
      </c>
      <c r="L1988" s="39" t="s">
        <v>1614</v>
      </c>
      <c r="M1988" s="39" t="s">
        <v>1394</v>
      </c>
      <c r="N1988" s="33" t="str">
        <f t="shared" si="325"/>
        <v>Load Bank - Fire Protection and Detection System for Wartsila Load Bank - Control Network Communication Design</v>
      </c>
      <c r="O1988" s="134"/>
      <c r="P1988" s="134"/>
      <c r="Q1988" s="33" t="str">
        <f>IFERROR(VLOOKUP(PPE_PH1_CDDL[[#This Row],[RDMC Document Number]],[3]Docs!$B:$F,4,0),"No Placeholder Yet")</f>
        <v>RES - Reserved Placeholder</v>
      </c>
      <c r="R1988" s="33" t="str">
        <f>IFERROR(VLOOKUP(PPE_PH1_CDDL[[#This Row],[RDMC Document Number]],[3]Docs!$B:$F,5,0),"No Placeholder Yet")</f>
        <v>Pending</v>
      </c>
      <c r="S1988" s="137">
        <f t="shared" si="330"/>
        <v>0</v>
      </c>
      <c r="T1988" s="39" t="s">
        <v>1119</v>
      </c>
      <c r="U1988" s="39"/>
      <c r="V1988" s="178"/>
      <c r="W1988" s="39" t="s">
        <v>1615</v>
      </c>
      <c r="X1988" s="39" t="s">
        <v>1580</v>
      </c>
      <c r="Y1988" s="39"/>
      <c r="Z1988" s="39"/>
      <c r="AA1988" s="39"/>
      <c r="AB1988" s="152" t="s">
        <v>3165</v>
      </c>
    </row>
    <row r="1989" spans="1:28" ht="21.75" customHeight="1" x14ac:dyDescent="0.25">
      <c r="A1989" s="37" t="s">
        <v>30</v>
      </c>
      <c r="B1989" s="37" t="s">
        <v>31</v>
      </c>
      <c r="C1989" s="39">
        <v>6251</v>
      </c>
      <c r="D1989" s="39" t="s">
        <v>973</v>
      </c>
      <c r="E1989" s="39" t="s">
        <v>1365</v>
      </c>
      <c r="F1989" s="128" t="s">
        <v>170</v>
      </c>
      <c r="G1989" s="162" t="s">
        <v>35</v>
      </c>
      <c r="H1989" s="39" t="str">
        <f t="shared" si="327"/>
        <v>6105AK124-6251-FDIA-0007</v>
      </c>
      <c r="I1989" s="39" t="str">
        <f t="shared" si="324"/>
        <v>Q24050972-03-6251-F-DIA-0007</v>
      </c>
      <c r="J1989" s="39"/>
      <c r="K1989" s="33" t="str">
        <f>VLOOKUP(C1989,'PPE WBS Codes'!$E$3:$F$79,2,0)</f>
        <v>Load Bank</v>
      </c>
      <c r="L1989" s="39" t="s">
        <v>1614</v>
      </c>
      <c r="M1989" s="39" t="s">
        <v>1395</v>
      </c>
      <c r="N1989" s="33" t="str">
        <f t="shared" si="325"/>
        <v>Load Bank - Fire Protection and Detection System for Wartsila Load Bank - Emergency Shutdown System Design</v>
      </c>
      <c r="O1989" s="134"/>
      <c r="P1989" s="134"/>
      <c r="Q1989" s="33" t="str">
        <f>IFERROR(VLOOKUP(PPE_PH1_CDDL[[#This Row],[RDMC Document Number]],[3]Docs!$B:$F,4,0),"No Placeholder Yet")</f>
        <v>RES - Reserved Placeholder</v>
      </c>
      <c r="R1989" s="33" t="str">
        <f>IFERROR(VLOOKUP(PPE_PH1_CDDL[[#This Row],[RDMC Document Number]],[3]Docs!$B:$F,5,0),"No Placeholder Yet")</f>
        <v>Pending</v>
      </c>
      <c r="S1989" s="137">
        <f t="shared" si="330"/>
        <v>0</v>
      </c>
      <c r="T1989" s="39" t="s">
        <v>1119</v>
      </c>
      <c r="U1989" s="39"/>
      <c r="V1989" s="178"/>
      <c r="W1989" s="39" t="s">
        <v>1615</v>
      </c>
      <c r="X1989" s="39" t="s">
        <v>1580</v>
      </c>
      <c r="Y1989" s="39"/>
      <c r="Z1989" s="39"/>
      <c r="AA1989" s="39"/>
      <c r="AB1989" s="152" t="s">
        <v>3165</v>
      </c>
    </row>
    <row r="1990" spans="1:28" ht="21.75" customHeight="1" x14ac:dyDescent="0.25">
      <c r="A1990" s="37" t="s">
        <v>30</v>
      </c>
      <c r="B1990" s="37" t="s">
        <v>31</v>
      </c>
      <c r="C1990" s="39">
        <v>6251</v>
      </c>
      <c r="D1990" s="39" t="s">
        <v>973</v>
      </c>
      <c r="E1990" s="39" t="s">
        <v>1365</v>
      </c>
      <c r="F1990" s="128" t="s">
        <v>108</v>
      </c>
      <c r="G1990" s="162" t="s">
        <v>35</v>
      </c>
      <c r="H1990" s="39" t="str">
        <f t="shared" si="327"/>
        <v>6105AK124-6251-FDIA-0008</v>
      </c>
      <c r="I1990" s="39" t="str">
        <f t="shared" si="324"/>
        <v>Q24050972-03-6251-F-DIA-0008</v>
      </c>
      <c r="J1990" s="39"/>
      <c r="K1990" s="33" t="str">
        <f>VLOOKUP(C1990,'PPE WBS Codes'!$E$3:$F$79,2,0)</f>
        <v>Load Bank</v>
      </c>
      <c r="L1990" s="39" t="s">
        <v>1578</v>
      </c>
      <c r="M1990" s="39" t="s">
        <v>1394</v>
      </c>
      <c r="N1990" s="33" t="str">
        <f t="shared" si="325"/>
        <v>Load Bank - 11kV Protection Relays for Wartsila Load Bank - Control Network Communication Design</v>
      </c>
      <c r="O1990" s="134"/>
      <c r="P1990" s="134"/>
      <c r="Q1990" s="33" t="str">
        <f>IFERROR(VLOOKUP(PPE_PH1_CDDL[[#This Row],[RDMC Document Number]],[3]Docs!$B:$F,4,0),"No Placeholder Yet")</f>
        <v>RES - Reserved Placeholder</v>
      </c>
      <c r="R1990" s="33" t="str">
        <f>IFERROR(VLOOKUP(PPE_PH1_CDDL[[#This Row],[RDMC Document Number]],[3]Docs!$B:$F,5,0),"No Placeholder Yet")</f>
        <v>Pending</v>
      </c>
      <c r="S1990" s="137">
        <f t="shared" si="330"/>
        <v>0</v>
      </c>
      <c r="T1990" s="39" t="s">
        <v>1119</v>
      </c>
      <c r="U1990" s="39"/>
      <c r="V1990" s="178"/>
      <c r="W1990" s="39" t="s">
        <v>1579</v>
      </c>
      <c r="X1990" s="39" t="s">
        <v>1580</v>
      </c>
      <c r="Y1990" s="39"/>
      <c r="Z1990" s="39"/>
      <c r="AA1990" s="39"/>
      <c r="AB1990" s="152" t="s">
        <v>3165</v>
      </c>
    </row>
    <row r="1991" spans="1:28" ht="21.75" customHeight="1" x14ac:dyDescent="0.25">
      <c r="A1991" s="37" t="s">
        <v>30</v>
      </c>
      <c r="B1991" s="37" t="s">
        <v>31</v>
      </c>
      <c r="C1991" s="39">
        <v>6251</v>
      </c>
      <c r="D1991" s="39" t="s">
        <v>973</v>
      </c>
      <c r="E1991" s="39" t="s">
        <v>1365</v>
      </c>
      <c r="F1991" s="128" t="s">
        <v>173</v>
      </c>
      <c r="G1991" s="162" t="s">
        <v>35</v>
      </c>
      <c r="H1991" s="39" t="str">
        <f t="shared" si="327"/>
        <v>6105AK124-6251-FDIA-0009</v>
      </c>
      <c r="I1991" s="39" t="str">
        <f t="shared" si="324"/>
        <v>Q24050972-03-6251-F-DIA-0009</v>
      </c>
      <c r="J1991" s="39"/>
      <c r="K1991" s="33" t="str">
        <f>VLOOKUP(C1991,'PPE WBS Codes'!$E$3:$F$79,2,0)</f>
        <v>Load Bank</v>
      </c>
      <c r="L1991" s="39" t="s">
        <v>1581</v>
      </c>
      <c r="M1991" s="39" t="s">
        <v>1394</v>
      </c>
      <c r="N1991" s="33" t="str">
        <f t="shared" si="325"/>
        <v>Load Bank - 11kV Protection Relays for Emerg. Generation Load Bank - Control Network Communication Design</v>
      </c>
      <c r="O1991" s="134"/>
      <c r="P1991" s="134"/>
      <c r="Q1991" s="33" t="str">
        <f>IFERROR(VLOOKUP(PPE_PH1_CDDL[[#This Row],[RDMC Document Number]],[3]Docs!$B:$F,4,0),"No Placeholder Yet")</f>
        <v>RES - Reserved Placeholder</v>
      </c>
      <c r="R1991" s="33" t="str">
        <f>IFERROR(VLOOKUP(PPE_PH1_CDDL[[#This Row],[RDMC Document Number]],[3]Docs!$B:$F,5,0),"No Placeholder Yet")</f>
        <v>Pending</v>
      </c>
      <c r="S1991" s="137">
        <f t="shared" si="330"/>
        <v>0</v>
      </c>
      <c r="T1991" s="39" t="s">
        <v>1119</v>
      </c>
      <c r="U1991" s="39"/>
      <c r="V1991" s="178"/>
      <c r="W1991" s="39" t="s">
        <v>1579</v>
      </c>
      <c r="X1991" s="39" t="s">
        <v>1580</v>
      </c>
      <c r="Y1991" s="39"/>
      <c r="Z1991" s="39"/>
      <c r="AA1991" s="39"/>
      <c r="AB1991" s="152" t="s">
        <v>3165</v>
      </c>
    </row>
    <row r="1992" spans="1:28" ht="21.75" customHeight="1" x14ac:dyDescent="0.25">
      <c r="A1992" s="37" t="s">
        <v>30</v>
      </c>
      <c r="B1992" s="37" t="s">
        <v>31</v>
      </c>
      <c r="C1992" s="39">
        <v>6251</v>
      </c>
      <c r="D1992" s="39" t="s">
        <v>973</v>
      </c>
      <c r="E1992" s="39" t="s">
        <v>1365</v>
      </c>
      <c r="F1992" s="128" t="s">
        <v>184</v>
      </c>
      <c r="G1992" s="162" t="s">
        <v>35</v>
      </c>
      <c r="H1992" s="39" t="str">
        <f t="shared" si="327"/>
        <v>6105AK124-6251-FDIA-0010</v>
      </c>
      <c r="I1992" s="39" t="str">
        <f t="shared" si="324"/>
        <v>Q24050972-03-6251-F-DIA-0010</v>
      </c>
      <c r="J1992" s="39"/>
      <c r="K1992" s="33" t="str">
        <f>VLOOKUP(C1992,'PPE WBS Codes'!$E$3:$F$79,2,0)</f>
        <v>Load Bank</v>
      </c>
      <c r="L1992" s="39" t="s">
        <v>1598</v>
      </c>
      <c r="M1992" s="39" t="s">
        <v>1392</v>
      </c>
      <c r="N1992" s="33" t="str">
        <f t="shared" si="325"/>
        <v>Load Bank - Cable Racks and Trays for Wartsila Load Bank - Control Network Architecture Design</v>
      </c>
      <c r="O1992" s="134"/>
      <c r="P1992" s="134"/>
      <c r="Q1992" s="33" t="str">
        <f>IFERROR(VLOOKUP(PPE_PH1_CDDL[[#This Row],[RDMC Document Number]],[3]Docs!$B:$F,4,0),"No Placeholder Yet")</f>
        <v>RES - Reserved Placeholder</v>
      </c>
      <c r="R1992" s="33" t="str">
        <f>IFERROR(VLOOKUP(PPE_PH1_CDDL[[#This Row],[RDMC Document Number]],[3]Docs!$B:$F,5,0),"No Placeholder Yet")</f>
        <v>Pending</v>
      </c>
      <c r="S1992" s="137">
        <f t="shared" si="330"/>
        <v>0</v>
      </c>
      <c r="T1992" s="39" t="s">
        <v>1119</v>
      </c>
      <c r="U1992" s="39"/>
      <c r="V1992" s="178"/>
      <c r="W1992" s="39" t="s">
        <v>1599</v>
      </c>
      <c r="X1992" s="39" t="s">
        <v>1580</v>
      </c>
      <c r="Y1992" s="39"/>
      <c r="Z1992" s="39"/>
      <c r="AA1992" s="39"/>
      <c r="AB1992" s="152" t="s">
        <v>3165</v>
      </c>
    </row>
    <row r="1993" spans="1:28" ht="21.75" customHeight="1" x14ac:dyDescent="0.25">
      <c r="A1993" s="37" t="s">
        <v>30</v>
      </c>
      <c r="B1993" s="37" t="s">
        <v>31</v>
      </c>
      <c r="C1993" s="39">
        <v>6251</v>
      </c>
      <c r="D1993" s="39" t="s">
        <v>973</v>
      </c>
      <c r="E1993" s="39" t="s">
        <v>1365</v>
      </c>
      <c r="F1993" s="128" t="s">
        <v>187</v>
      </c>
      <c r="G1993" s="162" t="s">
        <v>35</v>
      </c>
      <c r="H1993" s="39" t="str">
        <f t="shared" si="327"/>
        <v>6105AK124-6251-FDIA-0011</v>
      </c>
      <c r="I1993" s="39" t="str">
        <f t="shared" si="324"/>
        <v>Q24050972-03-6251-F-DIA-0011</v>
      </c>
      <c r="J1993" s="39"/>
      <c r="K1993" s="33" t="str">
        <f>VLOOKUP(C1993,'PPE WBS Codes'!$E$3:$F$79,2,0)</f>
        <v>Load Bank</v>
      </c>
      <c r="L1993" s="39" t="s">
        <v>1632</v>
      </c>
      <c r="M1993" s="39" t="s">
        <v>1393</v>
      </c>
      <c r="N1993" s="33" t="str">
        <f t="shared" si="325"/>
        <v>Load Bank - Earthing System for Wartsila Load Bank - Interface Panel and I/O Schematics</v>
      </c>
      <c r="O1993" s="134"/>
      <c r="P1993" s="134"/>
      <c r="Q1993" s="33" t="str">
        <f>IFERROR(VLOOKUP(PPE_PH1_CDDL[[#This Row],[RDMC Document Number]],[3]Docs!$B:$F,4,0),"No Placeholder Yet")</f>
        <v>RES - Reserved Placeholder</v>
      </c>
      <c r="R1993" s="33" t="str">
        <f>IFERROR(VLOOKUP(PPE_PH1_CDDL[[#This Row],[RDMC Document Number]],[3]Docs!$B:$F,5,0),"No Placeholder Yet")</f>
        <v>Pending</v>
      </c>
      <c r="S1993" s="137">
        <f t="shared" si="330"/>
        <v>0</v>
      </c>
      <c r="T1993" s="39" t="s">
        <v>1119</v>
      </c>
      <c r="U1993" s="39"/>
      <c r="V1993" s="178"/>
      <c r="W1993" s="39" t="s">
        <v>1649</v>
      </c>
      <c r="X1993" s="39" t="s">
        <v>1580</v>
      </c>
      <c r="Y1993" s="39"/>
      <c r="Z1993" s="39"/>
      <c r="AA1993" s="39"/>
      <c r="AB1993" s="152" t="s">
        <v>3165</v>
      </c>
    </row>
    <row r="1994" spans="1:28" ht="21.75" customHeight="1" x14ac:dyDescent="0.25">
      <c r="A1994" s="37" t="s">
        <v>30</v>
      </c>
      <c r="B1994" s="37" t="s">
        <v>31</v>
      </c>
      <c r="C1994" s="39">
        <v>6251</v>
      </c>
      <c r="D1994" s="39" t="s">
        <v>973</v>
      </c>
      <c r="E1994" s="39" t="s">
        <v>1365</v>
      </c>
      <c r="F1994" s="128" t="s">
        <v>213</v>
      </c>
      <c r="G1994" s="162" t="s">
        <v>35</v>
      </c>
      <c r="H1994" s="39" t="str">
        <f t="shared" si="327"/>
        <v>6105AK124-6251-FDIA-0012</v>
      </c>
      <c r="I1994" s="39" t="str">
        <f t="shared" si="324"/>
        <v>Q24050972-03-6251-F-DIA-0012</v>
      </c>
      <c r="J1994" s="39"/>
      <c r="K1994" s="33" t="str">
        <f>VLOOKUP(C1994,'PPE WBS Codes'!$E$3:$F$79,2,0)</f>
        <v>Load Bank</v>
      </c>
      <c r="L1994" s="39" t="s">
        <v>1635</v>
      </c>
      <c r="M1994" s="39" t="s">
        <v>1392</v>
      </c>
      <c r="N1994" s="33" t="str">
        <f t="shared" si="325"/>
        <v>Load Bank - Fire Protection System Emergency Gen Load Bank - Control Network Architecture Design</v>
      </c>
      <c r="O1994" s="134"/>
      <c r="P1994" s="134"/>
      <c r="Q1994" s="33" t="str">
        <f>IFERROR(VLOOKUP(PPE_PH1_CDDL[[#This Row],[RDMC Document Number]],[3]Docs!$B:$F,4,0),"No Placeholder Yet")</f>
        <v>RES - Reserved Placeholder</v>
      </c>
      <c r="R1994" s="33" t="str">
        <f>IFERROR(VLOOKUP(PPE_PH1_CDDL[[#This Row],[RDMC Document Number]],[3]Docs!$B:$F,5,0),"No Placeholder Yet")</f>
        <v>Pending</v>
      </c>
      <c r="S1994" s="137">
        <f t="shared" si="330"/>
        <v>0</v>
      </c>
      <c r="T1994" s="39" t="s">
        <v>1119</v>
      </c>
      <c r="U1994" s="39"/>
      <c r="V1994" s="178"/>
      <c r="W1994" s="39" t="s">
        <v>1709</v>
      </c>
      <c r="X1994" s="39" t="s">
        <v>1634</v>
      </c>
      <c r="Y1994" s="39"/>
      <c r="Z1994" s="39"/>
      <c r="AA1994" s="39"/>
      <c r="AB1994" s="152" t="s">
        <v>3165</v>
      </c>
    </row>
    <row r="1995" spans="1:28" ht="21.75" customHeight="1" x14ac:dyDescent="0.25">
      <c r="A1995" s="37" t="s">
        <v>30</v>
      </c>
      <c r="B1995" s="37" t="s">
        <v>31</v>
      </c>
      <c r="C1995" s="39">
        <v>6251</v>
      </c>
      <c r="D1995" s="39" t="s">
        <v>973</v>
      </c>
      <c r="E1995" s="39" t="s">
        <v>1365</v>
      </c>
      <c r="F1995" s="128" t="s">
        <v>215</v>
      </c>
      <c r="G1995" s="162" t="s">
        <v>35</v>
      </c>
      <c r="H1995" s="39" t="str">
        <f t="shared" si="327"/>
        <v>6105AK124-6251-FDIA-0013</v>
      </c>
      <c r="I1995" s="39" t="str">
        <f t="shared" si="324"/>
        <v>Q24050972-03-6251-F-DIA-0013</v>
      </c>
      <c r="J1995" s="39"/>
      <c r="K1995" s="33" t="str">
        <f>VLOOKUP(C1995,'PPE WBS Codes'!$E$3:$F$79,2,0)</f>
        <v>Load Bank</v>
      </c>
      <c r="L1995" s="39" t="s">
        <v>1635</v>
      </c>
      <c r="M1995" s="39" t="s">
        <v>1394</v>
      </c>
      <c r="N1995" s="33" t="str">
        <f t="shared" si="325"/>
        <v>Load Bank - Fire Protection System Emergency Gen Load Bank - Control Network Communication Design</v>
      </c>
      <c r="O1995" s="134"/>
      <c r="P1995" s="134"/>
      <c r="Q1995" s="33" t="str">
        <f>IFERROR(VLOOKUP(PPE_PH1_CDDL[[#This Row],[RDMC Document Number]],[3]Docs!$B:$F,4,0),"No Placeholder Yet")</f>
        <v>RES - Reserved Placeholder</v>
      </c>
      <c r="R1995" s="33" t="str">
        <f>IFERROR(VLOOKUP(PPE_PH1_CDDL[[#This Row],[RDMC Document Number]],[3]Docs!$B:$F,5,0),"No Placeholder Yet")</f>
        <v>Pending</v>
      </c>
      <c r="S1995" s="137">
        <f t="shared" si="330"/>
        <v>0</v>
      </c>
      <c r="T1995" s="39" t="s">
        <v>1119</v>
      </c>
      <c r="U1995" s="39"/>
      <c r="V1995" s="178"/>
      <c r="W1995" s="39" t="s">
        <v>1709</v>
      </c>
      <c r="X1995" s="39" t="s">
        <v>1634</v>
      </c>
      <c r="Y1995" s="39"/>
      <c r="Z1995" s="39"/>
      <c r="AA1995" s="39"/>
      <c r="AB1995" s="152" t="s">
        <v>3165</v>
      </c>
    </row>
    <row r="1996" spans="1:28" ht="21.75" customHeight="1" x14ac:dyDescent="0.25">
      <c r="A1996" s="37" t="s">
        <v>30</v>
      </c>
      <c r="B1996" s="37" t="s">
        <v>31</v>
      </c>
      <c r="C1996" s="39">
        <v>6251</v>
      </c>
      <c r="D1996" s="39" t="s">
        <v>973</v>
      </c>
      <c r="E1996" s="39" t="s">
        <v>1365</v>
      </c>
      <c r="F1996" s="128" t="s">
        <v>217</v>
      </c>
      <c r="G1996" s="162" t="s">
        <v>35</v>
      </c>
      <c r="H1996" s="39" t="str">
        <f t="shared" si="327"/>
        <v>6105AK124-6251-FDIA-0014</v>
      </c>
      <c r="I1996" s="39" t="str">
        <f t="shared" si="324"/>
        <v>Q24050972-03-6251-F-DIA-0014</v>
      </c>
      <c r="J1996" s="39"/>
      <c r="K1996" s="33" t="str">
        <f>VLOOKUP(C1996,'PPE WBS Codes'!$E$3:$F$79,2,0)</f>
        <v>Load Bank</v>
      </c>
      <c r="L1996" s="39" t="s">
        <v>1635</v>
      </c>
      <c r="M1996" s="39" t="s">
        <v>1395</v>
      </c>
      <c r="N1996" s="33" t="str">
        <f t="shared" si="325"/>
        <v>Load Bank - Fire Protection System Emergency Gen Load Bank - Emergency Shutdown System Design</v>
      </c>
      <c r="O1996" s="134"/>
      <c r="P1996" s="134"/>
      <c r="Q1996" s="33" t="str">
        <f>IFERROR(VLOOKUP(PPE_PH1_CDDL[[#This Row],[RDMC Document Number]],[3]Docs!$B:$F,4,0),"No Placeholder Yet")</f>
        <v>RES - Reserved Placeholder</v>
      </c>
      <c r="R1996" s="33" t="str">
        <f>IFERROR(VLOOKUP(PPE_PH1_CDDL[[#This Row],[RDMC Document Number]],[3]Docs!$B:$F,5,0),"No Placeholder Yet")</f>
        <v>Pending</v>
      </c>
      <c r="S1996" s="137">
        <f t="shared" si="330"/>
        <v>0</v>
      </c>
      <c r="T1996" s="39" t="s">
        <v>1119</v>
      </c>
      <c r="U1996" s="39"/>
      <c r="V1996" s="178"/>
      <c r="W1996" s="39" t="s">
        <v>1709</v>
      </c>
      <c r="X1996" s="39" t="s">
        <v>1634</v>
      </c>
      <c r="Y1996" s="39"/>
      <c r="Z1996" s="39"/>
      <c r="AA1996" s="39"/>
      <c r="AB1996" s="152" t="s">
        <v>3165</v>
      </c>
    </row>
    <row r="1997" spans="1:28" ht="21.75" customHeight="1" x14ac:dyDescent="0.25">
      <c r="A1997" s="37" t="s">
        <v>30</v>
      </c>
      <c r="B1997" s="37" t="s">
        <v>31</v>
      </c>
      <c r="C1997" s="39">
        <v>6251</v>
      </c>
      <c r="D1997" s="39" t="s">
        <v>973</v>
      </c>
      <c r="E1997" s="39" t="s">
        <v>1365</v>
      </c>
      <c r="F1997" s="128" t="s">
        <v>219</v>
      </c>
      <c r="G1997" s="162" t="s">
        <v>35</v>
      </c>
      <c r="H1997" s="39" t="str">
        <f t="shared" si="327"/>
        <v>6105AK124-6251-FDIA-0015</v>
      </c>
      <c r="I1997" s="39" t="str">
        <f t="shared" si="324"/>
        <v>Q24050972-03-6251-F-DIA-0015</v>
      </c>
      <c r="J1997" s="39"/>
      <c r="K1997" s="33" t="str">
        <f>VLOOKUP(C1997,'PPE WBS Codes'!$E$3:$F$79,2,0)</f>
        <v>Load Bank</v>
      </c>
      <c r="L1997" s="39" t="s">
        <v>1583</v>
      </c>
      <c r="M1997" s="39" t="s">
        <v>1394</v>
      </c>
      <c r="N1997" s="33" t="str">
        <f t="shared" si="325"/>
        <v>Load Bank - 11kV Protection Relays for Emergency Gen Load Bank - Control Network Communication Design</v>
      </c>
      <c r="O1997" s="134"/>
      <c r="P1997" s="134"/>
      <c r="Q1997" s="33" t="str">
        <f>IFERROR(VLOOKUP(PPE_PH1_CDDL[[#This Row],[RDMC Document Number]],[3]Docs!$B:$F,4,0),"No Placeholder Yet")</f>
        <v>RES - Reserved Placeholder</v>
      </c>
      <c r="R1997" s="33" t="str">
        <f>IFERROR(VLOOKUP(PPE_PH1_CDDL[[#This Row],[RDMC Document Number]],[3]Docs!$B:$F,5,0),"No Placeholder Yet")</f>
        <v>Pending</v>
      </c>
      <c r="S1997" s="137">
        <f t="shared" si="330"/>
        <v>0</v>
      </c>
      <c r="T1997" s="39" t="s">
        <v>1119</v>
      </c>
      <c r="U1997" s="39"/>
      <c r="V1997" s="178"/>
      <c r="W1997" s="39" t="s">
        <v>1579</v>
      </c>
      <c r="X1997" s="39" t="s">
        <v>1634</v>
      </c>
      <c r="Y1997" s="39"/>
      <c r="Z1997" s="39"/>
      <c r="AA1997" s="39"/>
      <c r="AB1997" s="152" t="s">
        <v>3165</v>
      </c>
    </row>
    <row r="1998" spans="1:28" ht="21.75" customHeight="1" x14ac:dyDescent="0.25">
      <c r="A1998" s="37" t="s">
        <v>30</v>
      </c>
      <c r="B1998" s="37" t="s">
        <v>31</v>
      </c>
      <c r="C1998" s="39">
        <v>6251</v>
      </c>
      <c r="D1998" s="39" t="s">
        <v>973</v>
      </c>
      <c r="E1998" s="39" t="s">
        <v>1365</v>
      </c>
      <c r="F1998" s="128" t="s">
        <v>88</v>
      </c>
      <c r="G1998" s="162" t="s">
        <v>35</v>
      </c>
      <c r="H1998" s="39" t="str">
        <f t="shared" si="327"/>
        <v>6105AK124-6251-FDIA-0016</v>
      </c>
      <c r="I1998" s="39" t="str">
        <f t="shared" si="324"/>
        <v>Q24050972-03-6251-F-DIA-0016</v>
      </c>
      <c r="J1998" s="39"/>
      <c r="K1998" s="33" t="str">
        <f>VLOOKUP(C1998,'PPE WBS Codes'!$E$3:$F$79,2,0)</f>
        <v>Load Bank</v>
      </c>
      <c r="L1998" s="39" t="s">
        <v>1605</v>
      </c>
      <c r="M1998" s="39" t="s">
        <v>1392</v>
      </c>
      <c r="N1998" s="33" t="str">
        <f t="shared" si="325"/>
        <v>Load Bank - Cable Racks and Trays for Emergency Gen Load Bank - Control Network Architecture Design</v>
      </c>
      <c r="O1998" s="134"/>
      <c r="P1998" s="134"/>
      <c r="Q1998" s="33" t="str">
        <f>IFERROR(VLOOKUP(PPE_PH1_CDDL[[#This Row],[RDMC Document Number]],[3]Docs!$B:$F,4,0),"No Placeholder Yet")</f>
        <v>RES - Reserved Placeholder</v>
      </c>
      <c r="R1998" s="33" t="str">
        <f>IFERROR(VLOOKUP(PPE_PH1_CDDL[[#This Row],[RDMC Document Number]],[3]Docs!$B:$F,5,0),"No Placeholder Yet")</f>
        <v>Pending</v>
      </c>
      <c r="S1998" s="137">
        <f t="shared" si="330"/>
        <v>0</v>
      </c>
      <c r="T1998" s="39" t="s">
        <v>1119</v>
      </c>
      <c r="U1998" s="39"/>
      <c r="V1998" s="178"/>
      <c r="W1998" s="39" t="s">
        <v>1599</v>
      </c>
      <c r="X1998" s="39" t="s">
        <v>1634</v>
      </c>
      <c r="Y1998" s="39"/>
      <c r="Z1998" s="39"/>
      <c r="AA1998" s="39"/>
      <c r="AB1998" s="152" t="s">
        <v>3165</v>
      </c>
    </row>
    <row r="1999" spans="1:28" ht="21.75" customHeight="1" x14ac:dyDescent="0.25">
      <c r="A1999" s="37" t="s">
        <v>30</v>
      </c>
      <c r="B1999" s="37" t="s">
        <v>31</v>
      </c>
      <c r="C1999" s="39">
        <v>6251</v>
      </c>
      <c r="D1999" s="39" t="s">
        <v>973</v>
      </c>
      <c r="E1999" s="39" t="s">
        <v>1365</v>
      </c>
      <c r="F1999" s="174" t="s">
        <v>143</v>
      </c>
      <c r="G1999" s="162" t="s">
        <v>35</v>
      </c>
      <c r="H1999" s="39" t="str">
        <f t="shared" si="327"/>
        <v>6105AK124-6251-FDIA-0017</v>
      </c>
      <c r="I1999" s="39" t="str">
        <f t="shared" si="324"/>
        <v>Q24050972-03-6251-F-DIA-0017</v>
      </c>
      <c r="J1999" s="162"/>
      <c r="K1999" s="33" t="str">
        <f>VLOOKUP(C1999,'PPE WBS Codes'!$E$3:$F$79,2,0)</f>
        <v>Load Bank</v>
      </c>
      <c r="L1999" s="162" t="s">
        <v>1648</v>
      </c>
      <c r="M1999" s="162" t="s">
        <v>1393</v>
      </c>
      <c r="N1999" s="33" t="str">
        <f t="shared" si="325"/>
        <v>Load Bank - Earthing System forEmergency Gen Load Bank - Interface Panel and I/O Schematics</v>
      </c>
      <c r="O1999" s="175"/>
      <c r="P1999" s="175"/>
      <c r="Q1999" s="33" t="str">
        <f>IFERROR(VLOOKUP(PPE_PH1_CDDL[[#This Row],[RDMC Document Number]],[3]Docs!$B:$F,4,0),"No Placeholder Yet")</f>
        <v>RES - Reserved Placeholder</v>
      </c>
      <c r="R1999" s="33" t="str">
        <f>IFERROR(VLOOKUP(PPE_PH1_CDDL[[#This Row],[RDMC Document Number]],[3]Docs!$B:$F,5,0),"No Placeholder Yet")</f>
        <v>Pending</v>
      </c>
      <c r="S1999" s="137">
        <f t="shared" si="330"/>
        <v>0</v>
      </c>
      <c r="T1999" s="39" t="s">
        <v>1119</v>
      </c>
      <c r="U1999" s="162"/>
      <c r="V1999" s="178"/>
      <c r="W1999" s="162" t="s">
        <v>1649</v>
      </c>
      <c r="X1999" s="39" t="s">
        <v>1634</v>
      </c>
      <c r="Y1999" s="162"/>
      <c r="Z1999" s="162"/>
      <c r="AA1999" s="39"/>
      <c r="AB1999" s="152" t="s">
        <v>3165</v>
      </c>
    </row>
    <row r="2000" spans="1:28" ht="21.75" customHeight="1" x14ac:dyDescent="0.25">
      <c r="A2000" s="37" t="s">
        <v>30</v>
      </c>
      <c r="B2000" s="37" t="s">
        <v>31</v>
      </c>
      <c r="C2000" s="39">
        <v>6251</v>
      </c>
      <c r="D2000" s="39" t="s">
        <v>973</v>
      </c>
      <c r="E2000" s="39" t="s">
        <v>321</v>
      </c>
      <c r="F2000" s="128" t="s">
        <v>34</v>
      </c>
      <c r="G2000" s="39" t="s">
        <v>35</v>
      </c>
      <c r="H2000" s="39" t="str">
        <f t="shared" si="327"/>
        <v>6105AK124-6251-FLAY-0001</v>
      </c>
      <c r="I2000" s="39" t="str">
        <f t="shared" si="324"/>
        <v>Q24050972-03-6251-F-LAY-0001</v>
      </c>
      <c r="J2000" s="39"/>
      <c r="K2000" s="33" t="str">
        <f>VLOOKUP(C2000,'PPE WBS Codes'!$E$3:$F$79,2,0)</f>
        <v>Load Bank</v>
      </c>
      <c r="L2000" s="39" t="s">
        <v>1578</v>
      </c>
      <c r="M2000" s="39" t="s">
        <v>1546</v>
      </c>
      <c r="N2000" s="33" t="str">
        <f t="shared" si="325"/>
        <v>Load Bank - 11kV Protection Relays for Wartsila Load Bank - HMI and Graphics design</v>
      </c>
      <c r="O2000" s="134"/>
      <c r="P2000" s="134"/>
      <c r="Q2000" s="33" t="str">
        <f>IFERROR(VLOOKUP(PPE_PH1_CDDL[[#This Row],[RDMC Document Number]],[3]Docs!$B:$F,4,0),"No Placeholder Yet")</f>
        <v>RES - Reserved Placeholder</v>
      </c>
      <c r="R2000" s="33" t="str">
        <f>IFERROR(VLOOKUP(PPE_PH1_CDDL[[#This Row],[RDMC Document Number]],[3]Docs!$B:$F,5,0),"No Placeholder Yet")</f>
        <v>Pending</v>
      </c>
      <c r="S2000" s="137">
        <f t="shared" ref="S2000:S2002" si="331">IF(AND(O2000&lt;&gt;"",P2000&lt;&gt;"",R2000="Approved"),100%,
 IF(AND(O2000&lt;&gt;"",P2000&lt;&gt;""),66.67%,
 IF(O2000&lt;&gt;"",33.33%,
 0)))</f>
        <v>0</v>
      </c>
      <c r="T2000" s="39" t="s">
        <v>1119</v>
      </c>
      <c r="U2000" s="39"/>
      <c r="V2000" s="178"/>
      <c r="W2000" s="39" t="s">
        <v>1579</v>
      </c>
      <c r="X2000" s="39" t="s">
        <v>1580</v>
      </c>
      <c r="Y2000" s="39"/>
      <c r="Z2000" s="39"/>
      <c r="AA2000" s="39"/>
      <c r="AB2000" s="152" t="s">
        <v>3165</v>
      </c>
    </row>
    <row r="2001" spans="1:28" ht="21.75" customHeight="1" x14ac:dyDescent="0.25">
      <c r="A2001" s="37" t="s">
        <v>30</v>
      </c>
      <c r="B2001" s="37" t="s">
        <v>31</v>
      </c>
      <c r="C2001" s="39">
        <v>6251</v>
      </c>
      <c r="D2001" s="39" t="s">
        <v>973</v>
      </c>
      <c r="E2001" s="39" t="s">
        <v>321</v>
      </c>
      <c r="F2001" s="128" t="s">
        <v>46</v>
      </c>
      <c r="G2001" s="39" t="s">
        <v>35</v>
      </c>
      <c r="H2001" s="39" t="str">
        <f t="shared" si="327"/>
        <v>6105AK124-6251-FLAY-0002</v>
      </c>
      <c r="I2001" s="39" t="str">
        <f t="shared" si="324"/>
        <v>Q24050972-03-6251-F-LAY-0002</v>
      </c>
      <c r="J2001" s="39"/>
      <c r="K2001" s="33" t="str">
        <f>VLOOKUP(C2001,'PPE WBS Codes'!$E$3:$F$79,2,0)</f>
        <v>Load Bank</v>
      </c>
      <c r="L2001" s="39" t="s">
        <v>1581</v>
      </c>
      <c r="M2001" s="39" t="s">
        <v>1546</v>
      </c>
      <c r="N2001" s="33" t="str">
        <f t="shared" si="325"/>
        <v>Load Bank - 11kV Protection Relays for Emerg. Generation Load Bank - HMI and Graphics design</v>
      </c>
      <c r="O2001" s="134"/>
      <c r="P2001" s="134"/>
      <c r="Q2001" s="33" t="str">
        <f>IFERROR(VLOOKUP(PPE_PH1_CDDL[[#This Row],[RDMC Document Number]],[3]Docs!$B:$F,4,0),"No Placeholder Yet")</f>
        <v>RES - Reserved Placeholder</v>
      </c>
      <c r="R2001" s="33" t="str">
        <f>IFERROR(VLOOKUP(PPE_PH1_CDDL[[#This Row],[RDMC Document Number]],[3]Docs!$B:$F,5,0),"No Placeholder Yet")</f>
        <v>Pending</v>
      </c>
      <c r="S2001" s="137">
        <f t="shared" si="331"/>
        <v>0</v>
      </c>
      <c r="T2001" s="39" t="s">
        <v>1119</v>
      </c>
      <c r="U2001" s="39"/>
      <c r="V2001" s="178"/>
      <c r="W2001" s="39" t="s">
        <v>1579</v>
      </c>
      <c r="X2001" s="39" t="s">
        <v>1689</v>
      </c>
      <c r="Y2001" s="39"/>
      <c r="Z2001" s="39"/>
      <c r="AA2001" s="39"/>
      <c r="AB2001" s="152" t="s">
        <v>3165</v>
      </c>
    </row>
    <row r="2002" spans="1:28" ht="21.75" customHeight="1" x14ac:dyDescent="0.25">
      <c r="A2002" s="37" t="s">
        <v>30</v>
      </c>
      <c r="B2002" s="37" t="s">
        <v>31</v>
      </c>
      <c r="C2002" s="39">
        <v>6251</v>
      </c>
      <c r="D2002" s="39" t="s">
        <v>973</v>
      </c>
      <c r="E2002" s="39" t="s">
        <v>321</v>
      </c>
      <c r="F2002" s="174" t="s">
        <v>48</v>
      </c>
      <c r="G2002" s="162" t="s">
        <v>35</v>
      </c>
      <c r="H2002" s="39" t="str">
        <f t="shared" si="327"/>
        <v>6105AK124-6251-FLAY-0003</v>
      </c>
      <c r="I2002" s="39" t="str">
        <f t="shared" si="324"/>
        <v>Q24050972-03-6251-F-LAY-0003</v>
      </c>
      <c r="J2002" s="162"/>
      <c r="K2002" s="33" t="str">
        <f>VLOOKUP(C2002,'PPE WBS Codes'!$E$3:$F$79,2,0)</f>
        <v>Load Bank</v>
      </c>
      <c r="L2002" s="162" t="s">
        <v>1583</v>
      </c>
      <c r="M2002" s="162" t="s">
        <v>1546</v>
      </c>
      <c r="N2002" s="33" t="str">
        <f t="shared" si="325"/>
        <v>Load Bank - 11kV Protection Relays for Emergency Gen Load Bank - HMI and Graphics design</v>
      </c>
      <c r="O2002" s="175"/>
      <c r="P2002" s="175"/>
      <c r="Q2002" s="33" t="str">
        <f>IFERROR(VLOOKUP(PPE_PH1_CDDL[[#This Row],[RDMC Document Number]],[3]Docs!$B:$F,4,0),"No Placeholder Yet")</f>
        <v>RES - Reserved Placeholder</v>
      </c>
      <c r="R2002" s="33" t="str">
        <f>IFERROR(VLOOKUP(PPE_PH1_CDDL[[#This Row],[RDMC Document Number]],[3]Docs!$B:$F,5,0),"No Placeholder Yet")</f>
        <v>Pending</v>
      </c>
      <c r="S2002" s="137">
        <f t="shared" si="331"/>
        <v>0</v>
      </c>
      <c r="T2002" s="39" t="s">
        <v>1119</v>
      </c>
      <c r="U2002" s="162"/>
      <c r="V2002" s="178"/>
      <c r="W2002" s="39" t="s">
        <v>1579</v>
      </c>
      <c r="X2002" s="162" t="s">
        <v>1634</v>
      </c>
      <c r="Y2002" s="162"/>
      <c r="Z2002" s="162"/>
      <c r="AA2002" s="39"/>
      <c r="AB2002" s="152" t="s">
        <v>3165</v>
      </c>
    </row>
    <row r="2003" spans="1:28" ht="21.75" customHeight="1" x14ac:dyDescent="0.25">
      <c r="A2003" s="37" t="s">
        <v>30</v>
      </c>
      <c r="B2003" s="37" t="s">
        <v>31</v>
      </c>
      <c r="C2003" s="39">
        <v>6251</v>
      </c>
      <c r="D2003" s="39" t="s">
        <v>973</v>
      </c>
      <c r="E2003" s="39" t="s">
        <v>1397</v>
      </c>
      <c r="F2003" s="128" t="s">
        <v>34</v>
      </c>
      <c r="G2003" s="162" t="s">
        <v>35</v>
      </c>
      <c r="H2003" s="39" t="str">
        <f t="shared" si="327"/>
        <v>6105AK124-6251-FNAR-0001</v>
      </c>
      <c r="I2003" s="39" t="str">
        <f t="shared" si="324"/>
        <v>Q24050972-03-6251-F-NAR-0001</v>
      </c>
      <c r="J2003" s="39"/>
      <c r="K2003" s="33" t="str">
        <f>VLOOKUP(C2003,'PPE WBS Codes'!$E$3:$F$79,2,0)</f>
        <v>Load Bank</v>
      </c>
      <c r="L2003" s="39" t="s">
        <v>1665</v>
      </c>
      <c r="M2003" s="39" t="s">
        <v>1398</v>
      </c>
      <c r="N2003" s="33" t="str">
        <f t="shared" si="325"/>
        <v>Load Bank - 36 MVA Power Station Mobile Load Bank Control Interface - Control System Control Narrative &amp; Interlock Design</v>
      </c>
      <c r="O2003" s="134"/>
      <c r="P2003" s="134"/>
      <c r="Q2003" s="33" t="str">
        <f>IFERROR(VLOOKUP(PPE_PH1_CDDL[[#This Row],[RDMC Document Number]],[3]Docs!$B:$F,4,0),"No Placeholder Yet")</f>
        <v>RES - Reserved Placeholder</v>
      </c>
      <c r="R2003" s="33" t="str">
        <f>IFERROR(VLOOKUP(PPE_PH1_CDDL[[#This Row],[RDMC Document Number]],[3]Docs!$B:$F,5,0),"No Placeholder Yet")</f>
        <v>Pending</v>
      </c>
      <c r="S2003" s="137">
        <f t="shared" ref="S2003:S2010" si="332">IF(AND(O2003&lt;&gt;"",P2003&lt;&gt;"",R2003="Approved"),100%,
 IF(AND(O2003&lt;&gt;"",P2003&lt;&gt;""),66.67%,
 IF(O2003&lt;&gt;"",33.33%,
 0)))</f>
        <v>0</v>
      </c>
      <c r="T2003" s="39" t="s">
        <v>1119</v>
      </c>
      <c r="U2003" s="39"/>
      <c r="V2003" s="178"/>
      <c r="W2003" s="39" t="s">
        <v>1608</v>
      </c>
      <c r="X2003" s="39" t="s">
        <v>1701</v>
      </c>
      <c r="Y2003" s="39"/>
      <c r="Z2003" s="39"/>
      <c r="AA2003" s="39"/>
      <c r="AB2003" s="152" t="s">
        <v>3165</v>
      </c>
    </row>
    <row r="2004" spans="1:28" ht="21.75" customHeight="1" x14ac:dyDescent="0.25">
      <c r="A2004" s="37" t="s">
        <v>30</v>
      </c>
      <c r="B2004" s="37" t="s">
        <v>31</v>
      </c>
      <c r="C2004" s="39">
        <v>6251</v>
      </c>
      <c r="D2004" s="39" t="s">
        <v>973</v>
      </c>
      <c r="E2004" s="39" t="s">
        <v>1397</v>
      </c>
      <c r="F2004" s="128" t="s">
        <v>46</v>
      </c>
      <c r="G2004" s="162" t="s">
        <v>35</v>
      </c>
      <c r="H2004" s="39" t="str">
        <f t="shared" si="327"/>
        <v>6105AK124-6251-FNAR-0002</v>
      </c>
      <c r="I2004" s="39" t="str">
        <f t="shared" si="324"/>
        <v>Q24050972-03-6251-F-NAR-0002</v>
      </c>
      <c r="J2004" s="39"/>
      <c r="K2004" s="33" t="str">
        <f>VLOOKUP(C2004,'PPE WBS Codes'!$E$3:$F$79,2,0)</f>
        <v>Load Bank</v>
      </c>
      <c r="L2004" s="39" t="s">
        <v>1614</v>
      </c>
      <c r="M2004" s="39" t="s">
        <v>1398</v>
      </c>
      <c r="N2004" s="33" t="str">
        <f t="shared" si="325"/>
        <v>Load Bank - Fire Protection and Detection System for Wartsila Load Bank - Control System Control Narrative &amp; Interlock Design</v>
      </c>
      <c r="O2004" s="134"/>
      <c r="P2004" s="134"/>
      <c r="Q2004" s="33" t="str">
        <f>IFERROR(VLOOKUP(PPE_PH1_CDDL[[#This Row],[RDMC Document Number]],[3]Docs!$B:$F,4,0),"No Placeholder Yet")</f>
        <v>RES - Reserved Placeholder</v>
      </c>
      <c r="R2004" s="33" t="str">
        <f>IFERROR(VLOOKUP(PPE_PH1_CDDL[[#This Row],[RDMC Document Number]],[3]Docs!$B:$F,5,0),"No Placeholder Yet")</f>
        <v>Pending</v>
      </c>
      <c r="S2004" s="137">
        <f t="shared" si="332"/>
        <v>0</v>
      </c>
      <c r="T2004" s="39" t="s">
        <v>1119</v>
      </c>
      <c r="U2004" s="39"/>
      <c r="V2004" s="178"/>
      <c r="W2004" s="39" t="s">
        <v>1615</v>
      </c>
      <c r="X2004" s="39" t="s">
        <v>1580</v>
      </c>
      <c r="Y2004" s="39"/>
      <c r="Z2004" s="39"/>
      <c r="AA2004" s="39"/>
      <c r="AB2004" s="152" t="s">
        <v>3165</v>
      </c>
    </row>
    <row r="2005" spans="1:28" ht="21.75" customHeight="1" x14ac:dyDescent="0.25">
      <c r="A2005" s="37" t="s">
        <v>30</v>
      </c>
      <c r="B2005" s="37" t="s">
        <v>31</v>
      </c>
      <c r="C2005" s="39">
        <v>6251</v>
      </c>
      <c r="D2005" s="39" t="s">
        <v>973</v>
      </c>
      <c r="E2005" s="39" t="s">
        <v>1397</v>
      </c>
      <c r="F2005" s="128" t="s">
        <v>48</v>
      </c>
      <c r="G2005" s="162" t="s">
        <v>35</v>
      </c>
      <c r="H2005" s="39" t="str">
        <f t="shared" si="327"/>
        <v>6105AK124-6251-FNAR-0003</v>
      </c>
      <c r="I2005" s="39" t="str">
        <f t="shared" si="324"/>
        <v>Q24050972-03-6251-F-NAR-0003</v>
      </c>
      <c r="J2005" s="39"/>
      <c r="K2005" s="33" t="str">
        <f>VLOOKUP(C2005,'PPE WBS Codes'!$E$3:$F$79,2,0)</f>
        <v>Load Bank</v>
      </c>
      <c r="L2005" s="39" t="s">
        <v>1614</v>
      </c>
      <c r="M2005" s="39" t="s">
        <v>1400</v>
      </c>
      <c r="N2005" s="33" t="str">
        <f t="shared" si="325"/>
        <v>Load Bank - Fire Protection and Detection System for Wartsila Load Bank - Emergency Shutdown System Control Narrative</v>
      </c>
      <c r="O2005" s="134"/>
      <c r="P2005" s="134"/>
      <c r="Q2005" s="33" t="str">
        <f>IFERROR(VLOOKUP(PPE_PH1_CDDL[[#This Row],[RDMC Document Number]],[3]Docs!$B:$F,4,0),"No Placeholder Yet")</f>
        <v>RES - Reserved Placeholder</v>
      </c>
      <c r="R2005" s="33" t="str">
        <f>IFERROR(VLOOKUP(PPE_PH1_CDDL[[#This Row],[RDMC Document Number]],[3]Docs!$B:$F,5,0),"No Placeholder Yet")</f>
        <v>Pending</v>
      </c>
      <c r="S2005" s="137">
        <f t="shared" si="332"/>
        <v>0</v>
      </c>
      <c r="T2005" s="39" t="s">
        <v>1119</v>
      </c>
      <c r="U2005" s="39"/>
      <c r="V2005" s="178"/>
      <c r="W2005" s="39" t="s">
        <v>1615</v>
      </c>
      <c r="X2005" s="39" t="s">
        <v>1580</v>
      </c>
      <c r="Y2005" s="39"/>
      <c r="Z2005" s="39"/>
      <c r="AA2005" s="39"/>
      <c r="AB2005" s="152" t="s">
        <v>3165</v>
      </c>
    </row>
    <row r="2006" spans="1:28" ht="21.75" customHeight="1" x14ac:dyDescent="0.25">
      <c r="A2006" s="37" t="s">
        <v>30</v>
      </c>
      <c r="B2006" s="37" t="s">
        <v>31</v>
      </c>
      <c r="C2006" s="39">
        <v>6251</v>
      </c>
      <c r="D2006" s="39" t="s">
        <v>973</v>
      </c>
      <c r="E2006" s="39" t="s">
        <v>1397</v>
      </c>
      <c r="F2006" s="128" t="s">
        <v>50</v>
      </c>
      <c r="G2006" s="162" t="s">
        <v>35</v>
      </c>
      <c r="H2006" s="39" t="str">
        <f t="shared" si="327"/>
        <v>6105AK124-6251-FNAR-0004</v>
      </c>
      <c r="I2006" s="39" t="str">
        <f t="shared" si="324"/>
        <v>Q24050972-03-6251-F-NAR-0004</v>
      </c>
      <c r="J2006" s="39"/>
      <c r="K2006" s="33" t="str">
        <f>VLOOKUP(C2006,'PPE WBS Codes'!$E$3:$F$79,2,0)</f>
        <v>Load Bank</v>
      </c>
      <c r="L2006" s="39" t="s">
        <v>1578</v>
      </c>
      <c r="M2006" s="39" t="s">
        <v>1398</v>
      </c>
      <c r="N2006" s="33" t="str">
        <f t="shared" si="325"/>
        <v>Load Bank - 11kV Protection Relays for Wartsila Load Bank - Control System Control Narrative &amp; Interlock Design</v>
      </c>
      <c r="O2006" s="134"/>
      <c r="P2006" s="134"/>
      <c r="Q2006" s="33" t="str">
        <f>IFERROR(VLOOKUP(PPE_PH1_CDDL[[#This Row],[RDMC Document Number]],[3]Docs!$B:$F,4,0),"No Placeholder Yet")</f>
        <v>RES - Reserved Placeholder</v>
      </c>
      <c r="R2006" s="33" t="str">
        <f>IFERROR(VLOOKUP(PPE_PH1_CDDL[[#This Row],[RDMC Document Number]],[3]Docs!$B:$F,5,0),"No Placeholder Yet")</f>
        <v>Pending</v>
      </c>
      <c r="S2006" s="137">
        <f t="shared" si="332"/>
        <v>0</v>
      </c>
      <c r="T2006" s="39" t="s">
        <v>1119</v>
      </c>
      <c r="U2006" s="39"/>
      <c r="V2006" s="178"/>
      <c r="W2006" s="39" t="s">
        <v>1579</v>
      </c>
      <c r="X2006" s="39" t="s">
        <v>1580</v>
      </c>
      <c r="Y2006" s="39"/>
      <c r="Z2006" s="39"/>
      <c r="AA2006" s="39"/>
      <c r="AB2006" s="152" t="s">
        <v>3165</v>
      </c>
    </row>
    <row r="2007" spans="1:28" ht="21.75" customHeight="1" x14ac:dyDescent="0.25">
      <c r="A2007" s="37" t="s">
        <v>30</v>
      </c>
      <c r="B2007" s="37" t="s">
        <v>31</v>
      </c>
      <c r="C2007" s="39">
        <v>6251</v>
      </c>
      <c r="D2007" s="39" t="s">
        <v>973</v>
      </c>
      <c r="E2007" s="39" t="s">
        <v>1397</v>
      </c>
      <c r="F2007" s="128" t="s">
        <v>101</v>
      </c>
      <c r="G2007" s="162" t="s">
        <v>35</v>
      </c>
      <c r="H2007" s="39" t="str">
        <f t="shared" si="327"/>
        <v>6105AK124-6251-FNAR-0005</v>
      </c>
      <c r="I2007" s="39" t="str">
        <f t="shared" si="324"/>
        <v>Q24050972-03-6251-F-NAR-0005</v>
      </c>
      <c r="J2007" s="39"/>
      <c r="K2007" s="33" t="str">
        <f>VLOOKUP(C2007,'PPE WBS Codes'!$E$3:$F$79,2,0)</f>
        <v>Load Bank</v>
      </c>
      <c r="L2007" s="39" t="s">
        <v>1581</v>
      </c>
      <c r="M2007" s="39" t="s">
        <v>1398</v>
      </c>
      <c r="N2007" s="33" t="str">
        <f t="shared" si="325"/>
        <v>Load Bank - 11kV Protection Relays for Emerg. Generation Load Bank - Control System Control Narrative &amp; Interlock Design</v>
      </c>
      <c r="O2007" s="134"/>
      <c r="P2007" s="134"/>
      <c r="Q2007" s="33" t="str">
        <f>IFERROR(VLOOKUP(PPE_PH1_CDDL[[#This Row],[RDMC Document Number]],[3]Docs!$B:$F,4,0),"No Placeholder Yet")</f>
        <v>RES - Reserved Placeholder</v>
      </c>
      <c r="R2007" s="33" t="str">
        <f>IFERROR(VLOOKUP(PPE_PH1_CDDL[[#This Row],[RDMC Document Number]],[3]Docs!$B:$F,5,0),"No Placeholder Yet")</f>
        <v>Pending</v>
      </c>
      <c r="S2007" s="137">
        <f t="shared" si="332"/>
        <v>0</v>
      </c>
      <c r="T2007" s="39" t="s">
        <v>1119</v>
      </c>
      <c r="U2007" s="39"/>
      <c r="V2007" s="178"/>
      <c r="W2007" s="39" t="s">
        <v>1579</v>
      </c>
      <c r="X2007" s="39" t="s">
        <v>1689</v>
      </c>
      <c r="Y2007" s="39"/>
      <c r="Z2007" s="39"/>
      <c r="AA2007" s="39"/>
      <c r="AB2007" s="152" t="s">
        <v>3165</v>
      </c>
    </row>
    <row r="2008" spans="1:28" ht="21.75" customHeight="1" x14ac:dyDescent="0.25">
      <c r="A2008" s="37" t="s">
        <v>30</v>
      </c>
      <c r="B2008" s="37" t="s">
        <v>31</v>
      </c>
      <c r="C2008" s="39">
        <v>6251</v>
      </c>
      <c r="D2008" s="39" t="s">
        <v>973</v>
      </c>
      <c r="E2008" s="39" t="s">
        <v>1397</v>
      </c>
      <c r="F2008" s="128" t="s">
        <v>161</v>
      </c>
      <c r="G2008" s="162" t="s">
        <v>35</v>
      </c>
      <c r="H2008" s="39" t="str">
        <f t="shared" si="327"/>
        <v>6105AK124-6251-FNAR-0006</v>
      </c>
      <c r="I2008" s="39" t="str">
        <f t="shared" si="324"/>
        <v>Q24050972-03-6251-F-NAR-0006</v>
      </c>
      <c r="J2008" s="39"/>
      <c r="K2008" s="33" t="str">
        <f>VLOOKUP(C2008,'PPE WBS Codes'!$E$3:$F$79,2,0)</f>
        <v>Load Bank</v>
      </c>
      <c r="L2008" s="39" t="s">
        <v>1635</v>
      </c>
      <c r="M2008" s="39" t="s">
        <v>1398</v>
      </c>
      <c r="N2008" s="33" t="str">
        <f t="shared" si="325"/>
        <v>Load Bank - Fire Protection System Emergency Gen Load Bank - Control System Control Narrative &amp; Interlock Design</v>
      </c>
      <c r="O2008" s="134"/>
      <c r="P2008" s="134"/>
      <c r="Q2008" s="33" t="str">
        <f>IFERROR(VLOOKUP(PPE_PH1_CDDL[[#This Row],[RDMC Document Number]],[3]Docs!$B:$F,4,0),"No Placeholder Yet")</f>
        <v>RES - Reserved Placeholder</v>
      </c>
      <c r="R2008" s="33" t="str">
        <f>IFERROR(VLOOKUP(PPE_PH1_CDDL[[#This Row],[RDMC Document Number]],[3]Docs!$B:$F,5,0),"No Placeholder Yet")</f>
        <v>Pending</v>
      </c>
      <c r="S2008" s="137">
        <f t="shared" si="332"/>
        <v>0</v>
      </c>
      <c r="T2008" s="39" t="s">
        <v>1119</v>
      </c>
      <c r="U2008" s="39"/>
      <c r="V2008" s="178"/>
      <c r="W2008" s="39" t="s">
        <v>1709</v>
      </c>
      <c r="X2008" s="39" t="s">
        <v>1689</v>
      </c>
      <c r="Y2008" s="39"/>
      <c r="Z2008" s="39"/>
      <c r="AA2008" s="39"/>
      <c r="AB2008" s="152" t="s">
        <v>3165</v>
      </c>
    </row>
    <row r="2009" spans="1:28" ht="21.75" customHeight="1" x14ac:dyDescent="0.25">
      <c r="A2009" s="37" t="s">
        <v>30</v>
      </c>
      <c r="B2009" s="37" t="s">
        <v>31</v>
      </c>
      <c r="C2009" s="39">
        <v>6251</v>
      </c>
      <c r="D2009" s="39" t="s">
        <v>973</v>
      </c>
      <c r="E2009" s="39" t="s">
        <v>1397</v>
      </c>
      <c r="F2009" s="128" t="s">
        <v>170</v>
      </c>
      <c r="G2009" s="162" t="s">
        <v>35</v>
      </c>
      <c r="H2009" s="39" t="str">
        <f t="shared" si="327"/>
        <v>6105AK124-6251-FNAR-0007</v>
      </c>
      <c r="I2009" s="39" t="str">
        <f t="shared" si="324"/>
        <v>Q24050972-03-6251-F-NAR-0007</v>
      </c>
      <c r="J2009" s="39"/>
      <c r="K2009" s="33" t="str">
        <f>VLOOKUP(C2009,'PPE WBS Codes'!$E$3:$F$79,2,0)</f>
        <v>Load Bank</v>
      </c>
      <c r="L2009" s="39" t="s">
        <v>1635</v>
      </c>
      <c r="M2009" s="39" t="s">
        <v>1400</v>
      </c>
      <c r="N2009" s="33" t="str">
        <f t="shared" si="325"/>
        <v>Load Bank - Fire Protection System Emergency Gen Load Bank - Emergency Shutdown System Control Narrative</v>
      </c>
      <c r="O2009" s="134"/>
      <c r="P2009" s="134"/>
      <c r="Q2009" s="33" t="str">
        <f>IFERROR(VLOOKUP(PPE_PH1_CDDL[[#This Row],[RDMC Document Number]],[3]Docs!$B:$F,4,0),"No Placeholder Yet")</f>
        <v>RES - Reserved Placeholder</v>
      </c>
      <c r="R2009" s="33" t="str">
        <f>IFERROR(VLOOKUP(PPE_PH1_CDDL[[#This Row],[RDMC Document Number]],[3]Docs!$B:$F,5,0),"No Placeholder Yet")</f>
        <v>Pending</v>
      </c>
      <c r="S2009" s="137">
        <f t="shared" si="332"/>
        <v>0</v>
      </c>
      <c r="T2009" s="39" t="s">
        <v>1119</v>
      </c>
      <c r="U2009" s="39"/>
      <c r="V2009" s="178"/>
      <c r="W2009" s="39" t="s">
        <v>1709</v>
      </c>
      <c r="X2009" s="39" t="s">
        <v>1689</v>
      </c>
      <c r="Y2009" s="39"/>
      <c r="Z2009" s="39"/>
      <c r="AA2009" s="39"/>
      <c r="AB2009" s="152" t="s">
        <v>3165</v>
      </c>
    </row>
    <row r="2010" spans="1:28" ht="21.75" customHeight="1" x14ac:dyDescent="0.25">
      <c r="A2010" s="37" t="s">
        <v>30</v>
      </c>
      <c r="B2010" s="37" t="s">
        <v>31</v>
      </c>
      <c r="C2010" s="39">
        <v>6251</v>
      </c>
      <c r="D2010" s="39" t="s">
        <v>973</v>
      </c>
      <c r="E2010" s="39" t="s">
        <v>1397</v>
      </c>
      <c r="F2010" s="174" t="s">
        <v>108</v>
      </c>
      <c r="G2010" s="162" t="s">
        <v>35</v>
      </c>
      <c r="H2010" s="39" t="str">
        <f t="shared" si="327"/>
        <v>6105AK124-6251-FNAR-0008</v>
      </c>
      <c r="I2010" s="39" t="str">
        <f t="shared" si="324"/>
        <v>Q24050972-03-6251-F-NAR-0008</v>
      </c>
      <c r="J2010" s="162"/>
      <c r="K2010" s="33" t="str">
        <f>VLOOKUP(C2010,'PPE WBS Codes'!$E$3:$F$79,2,0)</f>
        <v>Load Bank</v>
      </c>
      <c r="L2010" s="162" t="s">
        <v>1583</v>
      </c>
      <c r="M2010" s="162" t="s">
        <v>1398</v>
      </c>
      <c r="N2010" s="33" t="str">
        <f t="shared" si="325"/>
        <v>Load Bank - 11kV Protection Relays for Emergency Gen Load Bank - Control System Control Narrative &amp; Interlock Design</v>
      </c>
      <c r="O2010" s="175"/>
      <c r="P2010" s="175"/>
      <c r="Q2010" s="33" t="str">
        <f>IFERROR(VLOOKUP(PPE_PH1_CDDL[[#This Row],[RDMC Document Number]],[3]Docs!$B:$F,4,0),"No Placeholder Yet")</f>
        <v>RES - Reserved Placeholder</v>
      </c>
      <c r="R2010" s="33" t="str">
        <f>IFERROR(VLOOKUP(PPE_PH1_CDDL[[#This Row],[RDMC Document Number]],[3]Docs!$B:$F,5,0),"No Placeholder Yet")</f>
        <v>Pending</v>
      </c>
      <c r="S2010" s="137">
        <f t="shared" si="332"/>
        <v>0</v>
      </c>
      <c r="T2010" s="39" t="s">
        <v>1119</v>
      </c>
      <c r="U2010" s="162"/>
      <c r="V2010" s="178"/>
      <c r="W2010" s="162" t="s">
        <v>1579</v>
      </c>
      <c r="X2010" s="39" t="s">
        <v>1689</v>
      </c>
      <c r="Y2010" s="162"/>
      <c r="Z2010" s="162"/>
      <c r="AA2010" s="39"/>
      <c r="AB2010" s="152" t="s">
        <v>3165</v>
      </c>
    </row>
    <row r="2011" spans="1:28" ht="21.75" customHeight="1" x14ac:dyDescent="0.25">
      <c r="A2011" s="37" t="s">
        <v>30</v>
      </c>
      <c r="B2011" s="37" t="s">
        <v>31</v>
      </c>
      <c r="C2011" s="39">
        <v>6251</v>
      </c>
      <c r="D2011" s="39" t="s">
        <v>973</v>
      </c>
      <c r="E2011" s="39" t="s">
        <v>394</v>
      </c>
      <c r="F2011" s="128" t="s">
        <v>34</v>
      </c>
      <c r="G2011" s="39" t="s">
        <v>35</v>
      </c>
      <c r="H2011" s="39" t="str">
        <f t="shared" si="327"/>
        <v>6105AK124-6251-FPHL-0001</v>
      </c>
      <c r="I2011" s="39" t="str">
        <f t="shared" si="324"/>
        <v>Q24050972-03-6251-F-PHL-0001</v>
      </c>
      <c r="J2011" s="39"/>
      <c r="K2011" s="33" t="str">
        <f>VLOOKUP(C2011,'PPE WBS Codes'!$E$3:$F$79,2,0)</f>
        <v>Load Bank</v>
      </c>
      <c r="L2011" s="39" t="s">
        <v>1578</v>
      </c>
      <c r="M2011" s="39" t="s">
        <v>1547</v>
      </c>
      <c r="N2011" s="33" t="str">
        <f t="shared" si="325"/>
        <v>Load Bank - 11kV Protection Relays for Wartsila Load Bank - Control System Control Philosophy</v>
      </c>
      <c r="O2011" s="134"/>
      <c r="P2011" s="134"/>
      <c r="Q2011" s="33" t="str">
        <f>IFERROR(VLOOKUP(PPE_PH1_CDDL[[#This Row],[RDMC Document Number]],[3]Docs!$B:$F,4,0),"No Placeholder Yet")</f>
        <v>RES - Reserved Placeholder</v>
      </c>
      <c r="R2011" s="33" t="str">
        <f>IFERROR(VLOOKUP(PPE_PH1_CDDL[[#This Row],[RDMC Document Number]],[3]Docs!$B:$F,5,0),"No Placeholder Yet")</f>
        <v>Pending</v>
      </c>
      <c r="S2011" s="137">
        <f t="shared" ref="S2011:S2013" si="333">IF(AND(O2011&lt;&gt;"",P2011&lt;&gt;"",R2011="Approved"),100%,
 IF(AND(O2011&lt;&gt;"",P2011&lt;&gt;""),66.67%,
 IF(O2011&lt;&gt;"",33.33%,
 0)))</f>
        <v>0</v>
      </c>
      <c r="T2011" s="39" t="s">
        <v>1119</v>
      </c>
      <c r="U2011" s="39"/>
      <c r="V2011" s="178"/>
      <c r="W2011" s="39" t="s">
        <v>1579</v>
      </c>
      <c r="X2011" s="39" t="s">
        <v>1594</v>
      </c>
      <c r="Y2011" s="39"/>
      <c r="Z2011" s="39"/>
      <c r="AA2011" s="39"/>
      <c r="AB2011" s="152" t="s">
        <v>3165</v>
      </c>
    </row>
    <row r="2012" spans="1:28" ht="21.75" customHeight="1" x14ac:dyDescent="0.25">
      <c r="A2012" s="37" t="s">
        <v>30</v>
      </c>
      <c r="B2012" s="37" t="s">
        <v>31</v>
      </c>
      <c r="C2012" s="39">
        <v>6251</v>
      </c>
      <c r="D2012" s="39" t="s">
        <v>973</v>
      </c>
      <c r="E2012" s="39" t="s">
        <v>394</v>
      </c>
      <c r="F2012" s="128" t="s">
        <v>46</v>
      </c>
      <c r="G2012" s="39" t="s">
        <v>35</v>
      </c>
      <c r="H2012" s="39" t="str">
        <f t="shared" si="327"/>
        <v>6105AK124-6251-FPHL-0002</v>
      </c>
      <c r="I2012" s="39" t="str">
        <f t="shared" ref="I2012:I2075" si="334">"Q24050972"&amp;"-"&amp;"03"&amp;"-"&amp;C2012&amp;"-"&amp;D2012&amp;"-"&amp;E2012&amp;"-"&amp;F2012</f>
        <v>Q24050972-03-6251-F-PHL-0002</v>
      </c>
      <c r="J2012" s="39"/>
      <c r="K2012" s="33" t="str">
        <f>VLOOKUP(C2012,'PPE WBS Codes'!$E$3:$F$79,2,0)</f>
        <v>Load Bank</v>
      </c>
      <c r="L2012" s="39" t="s">
        <v>1581</v>
      </c>
      <c r="M2012" s="39" t="s">
        <v>1547</v>
      </c>
      <c r="N2012" s="33" t="str">
        <f t="shared" ref="N2012:N2075" si="335">K2012&amp;" - "&amp;L2012&amp;" - "&amp;M2012</f>
        <v>Load Bank - 11kV Protection Relays for Emerg. Generation Load Bank - Control System Control Philosophy</v>
      </c>
      <c r="O2012" s="134"/>
      <c r="P2012" s="134"/>
      <c r="Q2012" s="33" t="str">
        <f>IFERROR(VLOOKUP(PPE_PH1_CDDL[[#This Row],[RDMC Document Number]],[3]Docs!$B:$F,4,0),"No Placeholder Yet")</f>
        <v>RES - Reserved Placeholder</v>
      </c>
      <c r="R2012" s="33" t="str">
        <f>IFERROR(VLOOKUP(PPE_PH1_CDDL[[#This Row],[RDMC Document Number]],[3]Docs!$B:$F,5,0),"No Placeholder Yet")</f>
        <v>Pending</v>
      </c>
      <c r="S2012" s="137">
        <f t="shared" si="333"/>
        <v>0</v>
      </c>
      <c r="T2012" s="39" t="s">
        <v>1119</v>
      </c>
      <c r="U2012" s="39"/>
      <c r="V2012" s="178"/>
      <c r="W2012" s="39" t="s">
        <v>1579</v>
      </c>
      <c r="X2012" s="39" t="s">
        <v>1689</v>
      </c>
      <c r="Y2012" s="39"/>
      <c r="Z2012" s="39"/>
      <c r="AA2012" s="39"/>
      <c r="AB2012" s="152" t="s">
        <v>3165</v>
      </c>
    </row>
    <row r="2013" spans="1:28" ht="21.75" customHeight="1" x14ac:dyDescent="0.25">
      <c r="A2013" s="37" t="s">
        <v>30</v>
      </c>
      <c r="B2013" s="37" t="s">
        <v>31</v>
      </c>
      <c r="C2013" s="39">
        <v>6251</v>
      </c>
      <c r="D2013" s="39" t="s">
        <v>973</v>
      </c>
      <c r="E2013" s="39" t="s">
        <v>394</v>
      </c>
      <c r="F2013" s="174" t="s">
        <v>48</v>
      </c>
      <c r="G2013" s="162" t="s">
        <v>35</v>
      </c>
      <c r="H2013" s="39" t="str">
        <f t="shared" si="327"/>
        <v>6105AK124-6251-FPHL-0003</v>
      </c>
      <c r="I2013" s="39" t="str">
        <f t="shared" si="334"/>
        <v>Q24050972-03-6251-F-PHL-0003</v>
      </c>
      <c r="J2013" s="162"/>
      <c r="K2013" s="33" t="str">
        <f>VLOOKUP(C2013,'PPE WBS Codes'!$E$3:$F$79,2,0)</f>
        <v>Load Bank</v>
      </c>
      <c r="L2013" s="162" t="s">
        <v>1583</v>
      </c>
      <c r="M2013" s="162" t="s">
        <v>1547</v>
      </c>
      <c r="N2013" s="33" t="str">
        <f t="shared" si="335"/>
        <v>Load Bank - 11kV Protection Relays for Emergency Gen Load Bank - Control System Control Philosophy</v>
      </c>
      <c r="O2013" s="175"/>
      <c r="P2013" s="175"/>
      <c r="Q2013" s="33" t="str">
        <f>IFERROR(VLOOKUP(PPE_PH1_CDDL[[#This Row],[RDMC Document Number]],[3]Docs!$B:$F,4,0),"No Placeholder Yet")</f>
        <v>RES - Reserved Placeholder</v>
      </c>
      <c r="R2013" s="33" t="str">
        <f>IFERROR(VLOOKUP(PPE_PH1_CDDL[[#This Row],[RDMC Document Number]],[3]Docs!$B:$F,5,0),"No Placeholder Yet")</f>
        <v>Pending</v>
      </c>
      <c r="S2013" s="137">
        <f t="shared" si="333"/>
        <v>0</v>
      </c>
      <c r="T2013" s="39" t="s">
        <v>1119</v>
      </c>
      <c r="U2013" s="162"/>
      <c r="V2013" s="178"/>
      <c r="W2013" s="162" t="s">
        <v>1579</v>
      </c>
      <c r="X2013" s="162" t="s">
        <v>1634</v>
      </c>
      <c r="Y2013" s="162"/>
      <c r="Z2013" s="162"/>
      <c r="AA2013" s="39"/>
      <c r="AB2013" s="152" t="s">
        <v>3165</v>
      </c>
    </row>
    <row r="2014" spans="1:28" ht="21.75" customHeight="1" x14ac:dyDescent="0.25">
      <c r="A2014" s="37" t="s">
        <v>30</v>
      </c>
      <c r="B2014" s="37" t="s">
        <v>31</v>
      </c>
      <c r="C2014" s="39">
        <v>6251</v>
      </c>
      <c r="D2014" s="39" t="s">
        <v>973</v>
      </c>
      <c r="E2014" s="39" t="s">
        <v>43</v>
      </c>
      <c r="F2014" s="128" t="s">
        <v>34</v>
      </c>
      <c r="G2014" s="39" t="s">
        <v>35</v>
      </c>
      <c r="H2014" s="39" t="str">
        <f t="shared" si="327"/>
        <v>6105AK124-6251-FPRC-0001</v>
      </c>
      <c r="I2014" s="39" t="str">
        <f t="shared" si="334"/>
        <v>Q24050972-03-6251-F-PRC-0001</v>
      </c>
      <c r="J2014" s="39"/>
      <c r="K2014" s="33" t="str">
        <f>VLOOKUP(C2014,'PPE WBS Codes'!$E$3:$F$79,2,0)</f>
        <v>Load Bank</v>
      </c>
      <c r="L2014" s="39" t="s">
        <v>1578</v>
      </c>
      <c r="M2014" s="39" t="s">
        <v>1548</v>
      </c>
      <c r="N2014" s="33" t="str">
        <f t="shared" si="335"/>
        <v>Load Bank - 11kV Protection Relays for Wartsila Load Bank - Alarm Classification Methodology</v>
      </c>
      <c r="O2014" s="134"/>
      <c r="P2014" s="134"/>
      <c r="Q2014" s="33" t="str">
        <f>IFERROR(VLOOKUP(PPE_PH1_CDDL[[#This Row],[RDMC Document Number]],[3]Docs!$B:$F,4,0),"No Placeholder Yet")</f>
        <v>RES - Reserved Placeholder</v>
      </c>
      <c r="R2014" s="33" t="str">
        <f>IFERROR(VLOOKUP(PPE_PH1_CDDL[[#This Row],[RDMC Document Number]],[3]Docs!$B:$F,5,0),"No Placeholder Yet")</f>
        <v>Pending</v>
      </c>
      <c r="S2014" s="137">
        <f t="shared" ref="S2014:S2016" si="336">IF(AND(O2014&lt;&gt;"",P2014&lt;&gt;"",R2014="Approved"),100%,
 IF(AND(O2014&lt;&gt;"",P2014&lt;&gt;""),66.67%,
 IF(O2014&lt;&gt;"",33.33%,
 0)))</f>
        <v>0</v>
      </c>
      <c r="T2014" s="39" t="s">
        <v>1119</v>
      </c>
      <c r="U2014" s="39"/>
      <c r="V2014" s="178"/>
      <c r="W2014" s="39" t="s">
        <v>1579</v>
      </c>
      <c r="X2014" s="39" t="s">
        <v>1580</v>
      </c>
      <c r="Y2014" s="39"/>
      <c r="Z2014" s="39"/>
      <c r="AA2014" s="39"/>
      <c r="AB2014" s="152" t="s">
        <v>3165</v>
      </c>
    </row>
    <row r="2015" spans="1:28" ht="21.75" customHeight="1" x14ac:dyDescent="0.25">
      <c r="A2015" s="37" t="s">
        <v>30</v>
      </c>
      <c r="B2015" s="37" t="s">
        <v>31</v>
      </c>
      <c r="C2015" s="39">
        <v>6251</v>
      </c>
      <c r="D2015" s="39" t="s">
        <v>973</v>
      </c>
      <c r="E2015" s="39" t="s">
        <v>43</v>
      </c>
      <c r="F2015" s="128" t="s">
        <v>46</v>
      </c>
      <c r="G2015" s="39" t="s">
        <v>35</v>
      </c>
      <c r="H2015" s="39" t="str">
        <f t="shared" si="327"/>
        <v>6105AK124-6251-FPRC-0002</v>
      </c>
      <c r="I2015" s="39" t="str">
        <f t="shared" si="334"/>
        <v>Q24050972-03-6251-F-PRC-0002</v>
      </c>
      <c r="J2015" s="39"/>
      <c r="K2015" s="33" t="str">
        <f>VLOOKUP(C2015,'PPE WBS Codes'!$E$3:$F$79,2,0)</f>
        <v>Load Bank</v>
      </c>
      <c r="L2015" s="39" t="s">
        <v>1581</v>
      </c>
      <c r="M2015" s="39" t="s">
        <v>1548</v>
      </c>
      <c r="N2015" s="33" t="str">
        <f t="shared" si="335"/>
        <v>Load Bank - 11kV Protection Relays for Emerg. Generation Load Bank - Alarm Classification Methodology</v>
      </c>
      <c r="O2015" s="134"/>
      <c r="P2015" s="134"/>
      <c r="Q2015" s="33" t="str">
        <f>IFERROR(VLOOKUP(PPE_PH1_CDDL[[#This Row],[RDMC Document Number]],[3]Docs!$B:$F,4,0),"No Placeholder Yet")</f>
        <v>RES - Reserved Placeholder</v>
      </c>
      <c r="R2015" s="33" t="str">
        <f>IFERROR(VLOOKUP(PPE_PH1_CDDL[[#This Row],[RDMC Document Number]],[3]Docs!$B:$F,5,0),"No Placeholder Yet")</f>
        <v>Pending</v>
      </c>
      <c r="S2015" s="137">
        <f t="shared" si="336"/>
        <v>0</v>
      </c>
      <c r="T2015" s="39" t="s">
        <v>1119</v>
      </c>
      <c r="U2015" s="39"/>
      <c r="V2015" s="178"/>
      <c r="W2015" s="39" t="s">
        <v>1579</v>
      </c>
      <c r="X2015" s="39" t="s">
        <v>1692</v>
      </c>
      <c r="Y2015" s="39"/>
      <c r="Z2015" s="39"/>
      <c r="AA2015" s="39"/>
      <c r="AB2015" s="152" t="s">
        <v>3165</v>
      </c>
    </row>
    <row r="2016" spans="1:28" ht="21.75" customHeight="1" x14ac:dyDescent="0.25">
      <c r="A2016" s="37" t="s">
        <v>30</v>
      </c>
      <c r="B2016" s="37" t="s">
        <v>31</v>
      </c>
      <c r="C2016" s="39">
        <v>6251</v>
      </c>
      <c r="D2016" s="39" t="s">
        <v>973</v>
      </c>
      <c r="E2016" s="39" t="s">
        <v>43</v>
      </c>
      <c r="F2016" s="174" t="s">
        <v>48</v>
      </c>
      <c r="G2016" s="162" t="s">
        <v>35</v>
      </c>
      <c r="H2016" s="39" t="str">
        <f t="shared" si="327"/>
        <v>6105AK124-6251-FPRC-0003</v>
      </c>
      <c r="I2016" s="39" t="str">
        <f t="shared" si="334"/>
        <v>Q24050972-03-6251-F-PRC-0003</v>
      </c>
      <c r="J2016" s="162"/>
      <c r="K2016" s="33" t="str">
        <f>VLOOKUP(C2016,'PPE WBS Codes'!$E$3:$F$79,2,0)</f>
        <v>Load Bank</v>
      </c>
      <c r="L2016" s="162" t="s">
        <v>1583</v>
      </c>
      <c r="M2016" s="162" t="s">
        <v>1548</v>
      </c>
      <c r="N2016" s="33" t="str">
        <f t="shared" si="335"/>
        <v>Load Bank - 11kV Protection Relays for Emergency Gen Load Bank - Alarm Classification Methodology</v>
      </c>
      <c r="O2016" s="175"/>
      <c r="P2016" s="175"/>
      <c r="Q2016" s="33" t="str">
        <f>IFERROR(VLOOKUP(PPE_PH1_CDDL[[#This Row],[RDMC Document Number]],[3]Docs!$B:$F,4,0),"No Placeholder Yet")</f>
        <v>RES - Reserved Placeholder</v>
      </c>
      <c r="R2016" s="33" t="str">
        <f>IFERROR(VLOOKUP(PPE_PH1_CDDL[[#This Row],[RDMC Document Number]],[3]Docs!$B:$F,5,0),"No Placeholder Yet")</f>
        <v>Pending</v>
      </c>
      <c r="S2016" s="137">
        <f t="shared" si="336"/>
        <v>0</v>
      </c>
      <c r="T2016" s="39" t="s">
        <v>1119</v>
      </c>
      <c r="U2016" s="162"/>
      <c r="V2016" s="178"/>
      <c r="W2016" s="39" t="s">
        <v>1579</v>
      </c>
      <c r="X2016" s="162" t="s">
        <v>1634</v>
      </c>
      <c r="Y2016" s="162"/>
      <c r="Z2016" s="162"/>
      <c r="AA2016" s="39"/>
      <c r="AB2016" s="152" t="s">
        <v>3165</v>
      </c>
    </row>
    <row r="2017" spans="1:28" ht="21.75" customHeight="1" x14ac:dyDescent="0.25">
      <c r="A2017" s="37" t="s">
        <v>30</v>
      </c>
      <c r="B2017" s="37" t="s">
        <v>31</v>
      </c>
      <c r="C2017" s="39">
        <v>6251</v>
      </c>
      <c r="D2017" s="39" t="s">
        <v>973</v>
      </c>
      <c r="E2017" s="39" t="s">
        <v>1170</v>
      </c>
      <c r="F2017" s="128" t="s">
        <v>34</v>
      </c>
      <c r="G2017" s="39" t="s">
        <v>35</v>
      </c>
      <c r="H2017" s="39" t="str">
        <f t="shared" si="327"/>
        <v>6105AK124-6251-FSPC-0001</v>
      </c>
      <c r="I2017" s="39" t="str">
        <f t="shared" si="334"/>
        <v>Q24050972-03-6251-F-SPC-0001</v>
      </c>
      <c r="J2017" s="39"/>
      <c r="K2017" s="33" t="str">
        <f>VLOOKUP(C2017,'PPE WBS Codes'!$E$3:$F$79,2,0)</f>
        <v>Load Bank</v>
      </c>
      <c r="L2017" s="39" t="s">
        <v>1665</v>
      </c>
      <c r="M2017" s="39" t="s">
        <v>1549</v>
      </c>
      <c r="N2017" s="33" t="str">
        <f t="shared" si="335"/>
        <v>Load Bank - 36 MVA Power Station Mobile Load Bank Control Interface - Control System Design Requirements</v>
      </c>
      <c r="O2017" s="134"/>
      <c r="P2017" s="134"/>
      <c r="Q2017" s="33" t="str">
        <f>IFERROR(VLOOKUP(PPE_PH1_CDDL[[#This Row],[RDMC Document Number]],[3]Docs!$B:$F,4,0),"No Placeholder Yet")</f>
        <v>RES - Reserved Placeholder</v>
      </c>
      <c r="R2017" s="33" t="str">
        <f>IFERROR(VLOOKUP(PPE_PH1_CDDL[[#This Row],[RDMC Document Number]],[3]Docs!$B:$F,5,0),"No Placeholder Yet")</f>
        <v>Pending</v>
      </c>
      <c r="S2017" s="137">
        <f t="shared" ref="S2017:S2020" si="337">IF(AND(O2017&lt;&gt;"",P2017&lt;&gt;"",R2017="Approved"),100%,
 IF(AND(O2017&lt;&gt;"",P2017&lt;&gt;""),66.67%,
 IF(O2017&lt;&gt;"",33.33%,
 0)))</f>
        <v>0</v>
      </c>
      <c r="T2017" s="39" t="s">
        <v>1119</v>
      </c>
      <c r="U2017" s="39"/>
      <c r="V2017" s="178"/>
      <c r="W2017" s="39" t="s">
        <v>1588</v>
      </c>
      <c r="X2017" s="39" t="s">
        <v>1701</v>
      </c>
      <c r="Y2017" s="39"/>
      <c r="Z2017" s="39"/>
      <c r="AA2017" s="39"/>
      <c r="AB2017" s="152" t="s">
        <v>3165</v>
      </c>
    </row>
    <row r="2018" spans="1:28" ht="21.75" customHeight="1" x14ac:dyDescent="0.25">
      <c r="A2018" s="37" t="s">
        <v>30</v>
      </c>
      <c r="B2018" s="37" t="s">
        <v>31</v>
      </c>
      <c r="C2018" s="39">
        <v>6251</v>
      </c>
      <c r="D2018" s="39" t="s">
        <v>973</v>
      </c>
      <c r="E2018" s="39" t="s">
        <v>1170</v>
      </c>
      <c r="F2018" s="128" t="s">
        <v>46</v>
      </c>
      <c r="G2018" s="39" t="s">
        <v>35</v>
      </c>
      <c r="H2018" s="39" t="str">
        <f t="shared" si="327"/>
        <v>6105AK124-6251-FSPC-0002</v>
      </c>
      <c r="I2018" s="39" t="str">
        <f t="shared" si="334"/>
        <v>Q24050972-03-6251-F-SPC-0002</v>
      </c>
      <c r="J2018" s="39"/>
      <c r="K2018" s="33" t="str">
        <f>VLOOKUP(C2018,'PPE WBS Codes'!$E$3:$F$79,2,0)</f>
        <v>Load Bank</v>
      </c>
      <c r="L2018" s="39" t="s">
        <v>1578</v>
      </c>
      <c r="M2018" s="39" t="s">
        <v>1550</v>
      </c>
      <c r="N2018" s="33" t="str">
        <f t="shared" si="335"/>
        <v>Load Bank - 11kV Protection Relays for Wartsila Load Bank - Historian and Server Design</v>
      </c>
      <c r="O2018" s="134"/>
      <c r="P2018" s="134"/>
      <c r="Q2018" s="33" t="str">
        <f>IFERROR(VLOOKUP(PPE_PH1_CDDL[[#This Row],[RDMC Document Number]],[3]Docs!$B:$F,4,0),"No Placeholder Yet")</f>
        <v>RES - Reserved Placeholder</v>
      </c>
      <c r="R2018" s="33" t="str">
        <f>IFERROR(VLOOKUP(PPE_PH1_CDDL[[#This Row],[RDMC Document Number]],[3]Docs!$B:$F,5,0),"No Placeholder Yet")</f>
        <v>Pending</v>
      </c>
      <c r="S2018" s="137">
        <f t="shared" si="337"/>
        <v>0</v>
      </c>
      <c r="T2018" s="39" t="s">
        <v>1119</v>
      </c>
      <c r="U2018" s="39"/>
      <c r="V2018" s="178"/>
      <c r="W2018" s="39" t="s">
        <v>1579</v>
      </c>
      <c r="X2018" s="39" t="s">
        <v>1580</v>
      </c>
      <c r="Y2018" s="39"/>
      <c r="Z2018" s="39"/>
      <c r="AA2018" s="39"/>
      <c r="AB2018" s="152" t="s">
        <v>3165</v>
      </c>
    </row>
    <row r="2019" spans="1:28" ht="21.75" customHeight="1" x14ac:dyDescent="0.25">
      <c r="A2019" s="37" t="s">
        <v>30</v>
      </c>
      <c r="B2019" s="37" t="s">
        <v>31</v>
      </c>
      <c r="C2019" s="39">
        <v>6251</v>
      </c>
      <c r="D2019" s="39" t="s">
        <v>973</v>
      </c>
      <c r="E2019" s="39" t="s">
        <v>1170</v>
      </c>
      <c r="F2019" s="128" t="s">
        <v>48</v>
      </c>
      <c r="G2019" s="39" t="s">
        <v>35</v>
      </c>
      <c r="H2019" s="39" t="str">
        <f t="shared" si="327"/>
        <v>6105AK124-6251-FSPC-0003</v>
      </c>
      <c r="I2019" s="39" t="str">
        <f t="shared" si="334"/>
        <v>Q24050972-03-6251-F-SPC-0003</v>
      </c>
      <c r="J2019" s="39"/>
      <c r="K2019" s="33" t="str">
        <f>VLOOKUP(C2019,'PPE WBS Codes'!$E$3:$F$79,2,0)</f>
        <v>Load Bank</v>
      </c>
      <c r="L2019" s="39" t="s">
        <v>1581</v>
      </c>
      <c r="M2019" s="39" t="s">
        <v>1550</v>
      </c>
      <c r="N2019" s="33" t="str">
        <f t="shared" si="335"/>
        <v>Load Bank - 11kV Protection Relays for Emerg. Generation Load Bank - Historian and Server Design</v>
      </c>
      <c r="O2019" s="134"/>
      <c r="P2019" s="134"/>
      <c r="Q2019" s="33" t="str">
        <f>IFERROR(VLOOKUP(PPE_PH1_CDDL[[#This Row],[RDMC Document Number]],[3]Docs!$B:$F,4,0),"No Placeholder Yet")</f>
        <v>RES - Reserved Placeholder</v>
      </c>
      <c r="R2019" s="33" t="str">
        <f>IFERROR(VLOOKUP(PPE_PH1_CDDL[[#This Row],[RDMC Document Number]],[3]Docs!$B:$F,5,0),"No Placeholder Yet")</f>
        <v>Pending</v>
      </c>
      <c r="S2019" s="137">
        <f t="shared" si="337"/>
        <v>0</v>
      </c>
      <c r="T2019" s="39" t="s">
        <v>1119</v>
      </c>
      <c r="U2019" s="39"/>
      <c r="V2019" s="178"/>
      <c r="W2019" s="39" t="s">
        <v>1579</v>
      </c>
      <c r="X2019" s="39" t="s">
        <v>1692</v>
      </c>
      <c r="Y2019" s="39"/>
      <c r="Z2019" s="39"/>
      <c r="AA2019" s="39"/>
      <c r="AB2019" s="152" t="s">
        <v>3165</v>
      </c>
    </row>
    <row r="2020" spans="1:28" ht="21.75" customHeight="1" x14ac:dyDescent="0.25">
      <c r="A2020" s="37" t="s">
        <v>30</v>
      </c>
      <c r="B2020" s="37" t="s">
        <v>31</v>
      </c>
      <c r="C2020" s="39">
        <v>6251</v>
      </c>
      <c r="D2020" s="39" t="s">
        <v>973</v>
      </c>
      <c r="E2020" s="39" t="s">
        <v>1170</v>
      </c>
      <c r="F2020" s="174" t="s">
        <v>50</v>
      </c>
      <c r="G2020" s="162" t="s">
        <v>35</v>
      </c>
      <c r="H2020" s="39" t="str">
        <f t="shared" si="327"/>
        <v>6105AK124-6251-FSPC-0004</v>
      </c>
      <c r="I2020" s="39" t="str">
        <f t="shared" si="334"/>
        <v>Q24050972-03-6251-F-SPC-0004</v>
      </c>
      <c r="J2020" s="162"/>
      <c r="K2020" s="33" t="str">
        <f>VLOOKUP(C2020,'PPE WBS Codes'!$E$3:$F$79,2,0)</f>
        <v>Load Bank</v>
      </c>
      <c r="L2020" s="162" t="s">
        <v>1583</v>
      </c>
      <c r="M2020" s="162" t="s">
        <v>1550</v>
      </c>
      <c r="N2020" s="33" t="str">
        <f t="shared" si="335"/>
        <v>Load Bank - 11kV Protection Relays for Emergency Gen Load Bank - Historian and Server Design</v>
      </c>
      <c r="O2020" s="175"/>
      <c r="P2020" s="175"/>
      <c r="Q2020" s="33" t="str">
        <f>IFERROR(VLOOKUP(PPE_PH1_CDDL[[#This Row],[RDMC Document Number]],[3]Docs!$B:$F,4,0),"No Placeholder Yet")</f>
        <v>RES - Reserved Placeholder</v>
      </c>
      <c r="R2020" s="33" t="str">
        <f>IFERROR(VLOOKUP(PPE_PH1_CDDL[[#This Row],[RDMC Document Number]],[3]Docs!$B:$F,5,0),"No Placeholder Yet")</f>
        <v>Pending</v>
      </c>
      <c r="S2020" s="137">
        <f t="shared" si="337"/>
        <v>0</v>
      </c>
      <c r="T2020" s="39" t="s">
        <v>1119</v>
      </c>
      <c r="U2020" s="162"/>
      <c r="V2020" s="178"/>
      <c r="W2020" s="162" t="s">
        <v>1579</v>
      </c>
      <c r="X2020" s="162" t="s">
        <v>1634</v>
      </c>
      <c r="Y2020" s="162"/>
      <c r="Z2020" s="162"/>
      <c r="AA2020" s="39"/>
      <c r="AB2020" s="152" t="s">
        <v>3165</v>
      </c>
    </row>
    <row r="2021" spans="1:28" ht="21.75" customHeight="1" x14ac:dyDescent="0.25">
      <c r="A2021" s="37" t="s">
        <v>30</v>
      </c>
      <c r="B2021" s="37" t="s">
        <v>31</v>
      </c>
      <c r="C2021" s="39">
        <v>6251</v>
      </c>
      <c r="D2021" s="39" t="s">
        <v>712</v>
      </c>
      <c r="E2021" s="39" t="s">
        <v>1266</v>
      </c>
      <c r="F2021" s="128" t="s">
        <v>34</v>
      </c>
      <c r="G2021" s="39" t="s">
        <v>35</v>
      </c>
      <c r="H2021" s="39" t="str">
        <f t="shared" si="327"/>
        <v>6105AK124-6251-ICAL-0001</v>
      </c>
      <c r="I2021" s="39" t="str">
        <f t="shared" si="334"/>
        <v>Q24050972-03-6251-I-CAL-0001</v>
      </c>
      <c r="J2021" s="39"/>
      <c r="K2021" s="33" t="str">
        <f>VLOOKUP(C2021,'PPE WBS Codes'!$E$3:$F$79,2,0)</f>
        <v>Load Bank</v>
      </c>
      <c r="L2021" s="39" t="s">
        <v>1614</v>
      </c>
      <c r="M2021" s="39" t="s">
        <v>1402</v>
      </c>
      <c r="N2021" s="33" t="str">
        <f t="shared" si="335"/>
        <v>Load Bank - Fire Protection and Detection System for Wartsila Load Bank - Instrument Sizing and Specification Sheets</v>
      </c>
      <c r="O2021" s="134"/>
      <c r="P2021" s="134"/>
      <c r="Q2021" s="33" t="str">
        <f>IFERROR(VLOOKUP(PPE_PH1_CDDL[[#This Row],[RDMC Document Number]],[3]Docs!$B:$F,4,0),"No Placeholder Yet")</f>
        <v>RES - Reserved Placeholder</v>
      </c>
      <c r="R2021" s="33" t="str">
        <f>IFERROR(VLOOKUP(PPE_PH1_CDDL[[#This Row],[RDMC Document Number]],[3]Docs!$B:$F,5,0),"No Placeholder Yet")</f>
        <v>Pending</v>
      </c>
      <c r="S2021" s="137">
        <f t="shared" ref="S2021:S2026" si="338">IF(AND(O2021&lt;&gt;"",P2021&lt;&gt;"",R2021="Approved"),100%,
 IF(AND(O2021&lt;&gt;"",P2021&lt;&gt;""),66.67%,
 IF(O2021&lt;&gt;"",33.33%,
 0)))</f>
        <v>0</v>
      </c>
      <c r="T2021" s="39" t="s">
        <v>1119</v>
      </c>
      <c r="U2021" s="39"/>
      <c r="V2021" s="178"/>
      <c r="W2021" s="39" t="s">
        <v>1615</v>
      </c>
      <c r="X2021" s="39" t="s">
        <v>1580</v>
      </c>
      <c r="Y2021" s="39"/>
      <c r="Z2021" s="39"/>
      <c r="AA2021" s="39"/>
      <c r="AB2021" s="152" t="s">
        <v>3165</v>
      </c>
    </row>
    <row r="2022" spans="1:28" ht="21.75" customHeight="1" x14ac:dyDescent="0.25">
      <c r="A2022" s="37" t="s">
        <v>30</v>
      </c>
      <c r="B2022" s="37" t="s">
        <v>31</v>
      </c>
      <c r="C2022" s="39">
        <v>6251</v>
      </c>
      <c r="D2022" s="39" t="s">
        <v>712</v>
      </c>
      <c r="E2022" s="39" t="s">
        <v>1266</v>
      </c>
      <c r="F2022" s="128" t="s">
        <v>46</v>
      </c>
      <c r="G2022" s="39" t="s">
        <v>35</v>
      </c>
      <c r="H2022" s="39" t="str">
        <f t="shared" si="327"/>
        <v>6105AK124-6251-ICAL-0002</v>
      </c>
      <c r="I2022" s="39" t="str">
        <f t="shared" si="334"/>
        <v>Q24050972-03-6251-I-CAL-0002</v>
      </c>
      <c r="J2022" s="39"/>
      <c r="K2022" s="33" t="str">
        <f>VLOOKUP(C2022,'PPE WBS Codes'!$E$3:$F$79,2,0)</f>
        <v>Load Bank</v>
      </c>
      <c r="L2022" s="39" t="s">
        <v>1622</v>
      </c>
      <c r="M2022" s="39" t="s">
        <v>1402</v>
      </c>
      <c r="N2022" s="33" t="str">
        <f t="shared" si="335"/>
        <v>Load Bank - Metering Instruments for Wartsila Load Bank - Instrument Sizing and Specification Sheets</v>
      </c>
      <c r="O2022" s="134"/>
      <c r="P2022" s="134"/>
      <c r="Q2022" s="33" t="str">
        <f>IFERROR(VLOOKUP(PPE_PH1_CDDL[[#This Row],[RDMC Document Number]],[3]Docs!$B:$F,4,0),"No Placeholder Yet")</f>
        <v>RES - Reserved Placeholder</v>
      </c>
      <c r="R2022" s="33" t="str">
        <f>IFERROR(VLOOKUP(PPE_PH1_CDDL[[#This Row],[RDMC Document Number]],[3]Docs!$B:$F,5,0),"No Placeholder Yet")</f>
        <v>Pending</v>
      </c>
      <c r="S2022" s="137">
        <f t="shared" si="338"/>
        <v>0</v>
      </c>
      <c r="T2022" s="39" t="s">
        <v>1119</v>
      </c>
      <c r="U2022" s="39"/>
      <c r="V2022" s="178"/>
      <c r="W2022" s="39" t="s">
        <v>1641</v>
      </c>
      <c r="X2022" s="39" t="s">
        <v>1580</v>
      </c>
      <c r="Y2022" s="39"/>
      <c r="Z2022" s="39"/>
      <c r="AA2022" s="39"/>
      <c r="AB2022" s="152" t="s">
        <v>3165</v>
      </c>
    </row>
    <row r="2023" spans="1:28" ht="21.75" customHeight="1" x14ac:dyDescent="0.25">
      <c r="A2023" s="37" t="s">
        <v>30</v>
      </c>
      <c r="B2023" s="37" t="s">
        <v>31</v>
      </c>
      <c r="C2023" s="39">
        <v>6251</v>
      </c>
      <c r="D2023" s="39" t="s">
        <v>712</v>
      </c>
      <c r="E2023" s="39" t="s">
        <v>1266</v>
      </c>
      <c r="F2023" s="128" t="s">
        <v>48</v>
      </c>
      <c r="G2023" s="39" t="s">
        <v>35</v>
      </c>
      <c r="H2023" s="39" t="str">
        <f t="shared" si="327"/>
        <v>6105AK124-6251-ICAL-0003</v>
      </c>
      <c r="I2023" s="39" t="str">
        <f t="shared" si="334"/>
        <v>Q24050972-03-6251-I-CAL-0003</v>
      </c>
      <c r="J2023" s="39"/>
      <c r="K2023" s="33" t="str">
        <f>VLOOKUP(C2023,'PPE WBS Codes'!$E$3:$F$79,2,0)</f>
        <v>Load Bank</v>
      </c>
      <c r="L2023" s="39" t="s">
        <v>1635</v>
      </c>
      <c r="M2023" s="39" t="s">
        <v>1402</v>
      </c>
      <c r="N2023" s="33" t="str">
        <f t="shared" si="335"/>
        <v>Load Bank - Fire Protection System Emergency Gen Load Bank - Instrument Sizing and Specification Sheets</v>
      </c>
      <c r="O2023" s="134"/>
      <c r="P2023" s="134"/>
      <c r="Q2023" s="33" t="str">
        <f>IFERROR(VLOOKUP(PPE_PH1_CDDL[[#This Row],[RDMC Document Number]],[3]Docs!$B:$F,4,0),"No Placeholder Yet")</f>
        <v>RES - Reserved Placeholder</v>
      </c>
      <c r="R2023" s="33" t="str">
        <f>IFERROR(VLOOKUP(PPE_PH1_CDDL[[#This Row],[RDMC Document Number]],[3]Docs!$B:$F,5,0),"No Placeholder Yet")</f>
        <v>Pending</v>
      </c>
      <c r="S2023" s="137">
        <f t="shared" si="338"/>
        <v>0</v>
      </c>
      <c r="T2023" s="39" t="s">
        <v>1119</v>
      </c>
      <c r="U2023" s="39"/>
      <c r="V2023" s="178"/>
      <c r="W2023" s="39" t="s">
        <v>1709</v>
      </c>
      <c r="X2023" s="39" t="s">
        <v>1602</v>
      </c>
      <c r="Y2023" s="39"/>
      <c r="Z2023" s="39"/>
      <c r="AA2023" s="39"/>
      <c r="AB2023" s="152" t="s">
        <v>3165</v>
      </c>
    </row>
    <row r="2024" spans="1:28" ht="21.75" customHeight="1" x14ac:dyDescent="0.25">
      <c r="A2024" s="37" t="s">
        <v>30</v>
      </c>
      <c r="B2024" s="37" t="s">
        <v>31</v>
      </c>
      <c r="C2024" s="39">
        <v>6251</v>
      </c>
      <c r="D2024" s="39" t="s">
        <v>712</v>
      </c>
      <c r="E2024" s="39" t="s">
        <v>1266</v>
      </c>
      <c r="F2024" s="174" t="s">
        <v>50</v>
      </c>
      <c r="G2024" s="162" t="s">
        <v>35</v>
      </c>
      <c r="H2024" s="39" t="str">
        <f t="shared" ref="H2024:H2081" si="339">A2024&amp;B2024&amp;"-"&amp;C2024&amp;"-"&amp;D2024&amp;E2024&amp;"-"&amp;F2024</f>
        <v>6105AK124-6251-ICAL-0004</v>
      </c>
      <c r="I2024" s="39" t="str">
        <f t="shared" si="334"/>
        <v>Q24050972-03-6251-I-CAL-0004</v>
      </c>
      <c r="J2024" s="162"/>
      <c r="K2024" s="33" t="str">
        <f>VLOOKUP(C2024,'PPE WBS Codes'!$E$3:$F$79,2,0)</f>
        <v>Load Bank</v>
      </c>
      <c r="L2024" s="162" t="s">
        <v>1640</v>
      </c>
      <c r="M2024" s="162" t="s">
        <v>1402</v>
      </c>
      <c r="N2024" s="33" t="str">
        <f t="shared" si="335"/>
        <v>Load Bank - Metering Instruments for Emergency Gen Load Bank - Instrument Sizing and Specification Sheets</v>
      </c>
      <c r="O2024" s="175"/>
      <c r="P2024" s="175"/>
      <c r="Q2024" s="33" t="str">
        <f>IFERROR(VLOOKUP(PPE_PH1_CDDL[[#This Row],[RDMC Document Number]],[3]Docs!$B:$F,4,0),"No Placeholder Yet")</f>
        <v>RES - Reserved Placeholder</v>
      </c>
      <c r="R2024" s="33" t="str">
        <f>IFERROR(VLOOKUP(PPE_PH1_CDDL[[#This Row],[RDMC Document Number]],[3]Docs!$B:$F,5,0),"No Placeholder Yet")</f>
        <v>Pending</v>
      </c>
      <c r="S2024" s="137">
        <f t="shared" si="338"/>
        <v>0</v>
      </c>
      <c r="T2024" s="39" t="s">
        <v>1119</v>
      </c>
      <c r="U2024" s="162"/>
      <c r="V2024" s="178"/>
      <c r="W2024" s="162" t="s">
        <v>1641</v>
      </c>
      <c r="X2024" s="39" t="s">
        <v>1602</v>
      </c>
      <c r="Y2024" s="162"/>
      <c r="Z2024" s="162"/>
      <c r="AA2024" s="39"/>
      <c r="AB2024" s="152" t="s">
        <v>3165</v>
      </c>
    </row>
    <row r="2025" spans="1:28" ht="21.75" customHeight="1" x14ac:dyDescent="0.25">
      <c r="A2025" s="37" t="s">
        <v>30</v>
      </c>
      <c r="B2025" s="37" t="s">
        <v>31</v>
      </c>
      <c r="C2025" s="39">
        <v>6200</v>
      </c>
      <c r="D2025" s="162" t="s">
        <v>1169</v>
      </c>
      <c r="E2025" s="162" t="s">
        <v>321</v>
      </c>
      <c r="F2025" s="174" t="s">
        <v>50</v>
      </c>
      <c r="G2025" s="162" t="s">
        <v>35</v>
      </c>
      <c r="H2025" s="39" t="str">
        <f t="shared" si="339"/>
        <v>6105AK124-6200-CLAY-0004</v>
      </c>
      <c r="I2025" s="39" t="str">
        <f t="shared" si="334"/>
        <v>Q24050972-03-6200-C-LAY-0004</v>
      </c>
      <c r="J2025" s="162"/>
      <c r="K2025" s="33" t="str">
        <f>VLOOKUP(C2025,'PPE WBS Codes'!$E$3:$F$79,2,0)</f>
        <v>On-Site Power Supply and Transmission</v>
      </c>
      <c r="L2025" s="162" t="s">
        <v>1195</v>
      </c>
      <c r="M2025" s="162" t="s">
        <v>1710</v>
      </c>
      <c r="N2025" s="33" t="str">
        <f t="shared" si="335"/>
        <v>On-Site Power Supply and Transmission - Main Consumer Substation - Roads and Servitudes Layout</v>
      </c>
      <c r="O2025" s="175"/>
      <c r="P2025" s="175"/>
      <c r="Q2025" s="33" t="str">
        <f>IFERROR(VLOOKUP(PPE_PH1_CDDL[[#This Row],[RDMC Document Number]],[3]Docs!$B:$F,4,0),"No Placeholder Yet")</f>
        <v>RES - Reserved Placeholder</v>
      </c>
      <c r="R2025" s="33" t="str">
        <f>IFERROR(VLOOKUP(PPE_PH1_CDDL[[#This Row],[RDMC Document Number]],[3]Docs!$B:$F,5,0),"No Placeholder Yet")</f>
        <v>Pending</v>
      </c>
      <c r="S2025" s="137">
        <f t="shared" si="338"/>
        <v>0</v>
      </c>
      <c r="T2025" s="162" t="s">
        <v>1317</v>
      </c>
      <c r="U2025" s="162"/>
      <c r="V2025" s="178">
        <v>46234</v>
      </c>
      <c r="W2025" s="162" t="s">
        <v>1195</v>
      </c>
      <c r="X2025" s="162" t="s">
        <v>1711</v>
      </c>
      <c r="Y2025" s="162"/>
      <c r="Z2025" s="162"/>
      <c r="AA2025" s="39"/>
      <c r="AB2025" s="152" t="s">
        <v>3165</v>
      </c>
    </row>
    <row r="2026" spans="1:28" ht="21.75" customHeight="1" x14ac:dyDescent="0.25">
      <c r="A2026" s="37" t="s">
        <v>30</v>
      </c>
      <c r="B2026" s="37" t="s">
        <v>31</v>
      </c>
      <c r="C2026" s="39">
        <v>6200</v>
      </c>
      <c r="D2026" s="162" t="s">
        <v>1169</v>
      </c>
      <c r="E2026" s="162" t="s">
        <v>321</v>
      </c>
      <c r="F2026" s="174" t="s">
        <v>101</v>
      </c>
      <c r="G2026" s="162" t="s">
        <v>35</v>
      </c>
      <c r="H2026" s="39" t="str">
        <f t="shared" si="339"/>
        <v>6105AK124-6200-CLAY-0005</v>
      </c>
      <c r="I2026" s="39" t="str">
        <f t="shared" si="334"/>
        <v>Q24050972-03-6200-C-LAY-0005</v>
      </c>
      <c r="J2026" s="162"/>
      <c r="K2026" s="33" t="str">
        <f>VLOOKUP(C2026,'PPE WBS Codes'!$E$3:$F$79,2,0)</f>
        <v>On-Site Power Supply and Transmission</v>
      </c>
      <c r="L2026" s="162" t="s">
        <v>1195</v>
      </c>
      <c r="M2026" s="162" t="s">
        <v>1712</v>
      </c>
      <c r="N2026" s="33" t="str">
        <f t="shared" si="335"/>
        <v>On-Site Power Supply and Transmission - Main Consumer Substation - Storm Water Dainage Layout</v>
      </c>
      <c r="O2026" s="175"/>
      <c r="P2026" s="175"/>
      <c r="Q2026" s="33" t="str">
        <f>IFERROR(VLOOKUP(PPE_PH1_CDDL[[#This Row],[RDMC Document Number]],[3]Docs!$B:$F,4,0),"No Placeholder Yet")</f>
        <v>RES - Reserved Placeholder</v>
      </c>
      <c r="R2026" s="33" t="str">
        <f>IFERROR(VLOOKUP(PPE_PH1_CDDL[[#This Row],[RDMC Document Number]],[3]Docs!$B:$F,5,0),"No Placeholder Yet")</f>
        <v>Pending</v>
      </c>
      <c r="S2026" s="137">
        <f t="shared" si="338"/>
        <v>0</v>
      </c>
      <c r="T2026" s="162" t="s">
        <v>1317</v>
      </c>
      <c r="U2026" s="162"/>
      <c r="V2026" s="178">
        <v>46234</v>
      </c>
      <c r="W2026" s="162" t="s">
        <v>1195</v>
      </c>
      <c r="X2026" s="162" t="s">
        <v>1711</v>
      </c>
      <c r="Y2026" s="162"/>
      <c r="Z2026" s="162"/>
      <c r="AA2026" s="39"/>
      <c r="AB2026" s="152" t="s">
        <v>3165</v>
      </c>
    </row>
    <row r="2027" spans="1:28" ht="21.75" customHeight="1" x14ac:dyDescent="0.25">
      <c r="A2027" s="37" t="s">
        <v>30</v>
      </c>
      <c r="B2027" s="37" t="s">
        <v>31</v>
      </c>
      <c r="C2027" s="39">
        <v>6200</v>
      </c>
      <c r="D2027" s="162" t="s">
        <v>1169</v>
      </c>
      <c r="E2027" s="162" t="s">
        <v>192</v>
      </c>
      <c r="F2027" s="174" t="s">
        <v>34</v>
      </c>
      <c r="G2027" s="162" t="s">
        <v>35</v>
      </c>
      <c r="H2027" s="39" t="str">
        <f t="shared" si="339"/>
        <v>6105AK124-6200-CDTL-0001</v>
      </c>
      <c r="I2027" s="39" t="str">
        <f t="shared" si="334"/>
        <v>Q24050972-03-6200-C-DTL-0001</v>
      </c>
      <c r="J2027" s="162"/>
      <c r="K2027" s="33" t="str">
        <f>VLOOKUP(C2027,'PPE WBS Codes'!$E$3:$F$79,2,0)</f>
        <v>On-Site Power Supply and Transmission</v>
      </c>
      <c r="L2027" s="162" t="s">
        <v>1195</v>
      </c>
      <c r="M2027" s="162" t="s">
        <v>1713</v>
      </c>
      <c r="N2027" s="33" t="str">
        <f t="shared" si="335"/>
        <v>On-Site Power Supply and Transmission - Main Consumer Substation - Storm Water Drainage Details</v>
      </c>
      <c r="O2027" s="175"/>
      <c r="P2027" s="175"/>
      <c r="Q2027" s="33" t="str">
        <f>IFERROR(VLOOKUP(PPE_PH1_CDDL[[#This Row],[RDMC Document Number]],[3]Docs!$B:$F,4,0),"No Placeholder Yet")</f>
        <v>RES - Reserved Placeholder</v>
      </c>
      <c r="R2027" s="33" t="str">
        <f>IFERROR(VLOOKUP(PPE_PH1_CDDL[[#This Row],[RDMC Document Number]],[3]Docs!$B:$F,5,0),"No Placeholder Yet")</f>
        <v>Pending</v>
      </c>
      <c r="S2027" s="137">
        <f t="shared" ref="S2027" si="340">IF(AND(O2027&lt;&gt;"",P2027&lt;&gt;"",R2027="Approved"),100%,
 IF(AND(O2027&lt;&gt;"",P2027&lt;&gt;""),66.67%,
 IF(O2027&lt;&gt;"",33.33%,
 0)))</f>
        <v>0</v>
      </c>
      <c r="T2027" s="162" t="s">
        <v>1317</v>
      </c>
      <c r="U2027" s="162"/>
      <c r="V2027" s="178">
        <v>46234</v>
      </c>
      <c r="W2027" s="162" t="s">
        <v>1195</v>
      </c>
      <c r="X2027" s="162" t="s">
        <v>1714</v>
      </c>
      <c r="Y2027" s="162"/>
      <c r="Z2027" s="162"/>
      <c r="AA2027" s="39"/>
      <c r="AB2027" s="152" t="s">
        <v>3165</v>
      </c>
    </row>
    <row r="2028" spans="1:28" ht="21.75" customHeight="1" x14ac:dyDescent="0.25">
      <c r="A2028" s="37" t="s">
        <v>30</v>
      </c>
      <c r="B2028" s="37" t="s">
        <v>31</v>
      </c>
      <c r="C2028" s="39">
        <v>6251</v>
      </c>
      <c r="D2028" s="39" t="s">
        <v>712</v>
      </c>
      <c r="E2028" s="39" t="s">
        <v>1365</v>
      </c>
      <c r="F2028" s="128" t="s">
        <v>34</v>
      </c>
      <c r="G2028" s="39" t="s">
        <v>35</v>
      </c>
      <c r="H2028" s="39" t="str">
        <f t="shared" si="339"/>
        <v>6105AK124-6251-IDIA-0001</v>
      </c>
      <c r="I2028" s="39" t="str">
        <f t="shared" si="334"/>
        <v>Q24050972-03-6251-I-DIA-0001</v>
      </c>
      <c r="J2028" s="39"/>
      <c r="K2028" s="33" t="str">
        <f>VLOOKUP(C2028,'PPE WBS Codes'!$E$3:$F$79,2,0)</f>
        <v>Load Bank</v>
      </c>
      <c r="L2028" s="39" t="s">
        <v>1614</v>
      </c>
      <c r="M2028" s="39" t="s">
        <v>1404</v>
      </c>
      <c r="N2028" s="33" t="str">
        <f t="shared" si="335"/>
        <v>Load Bank - Fire Protection and Detection System for Wartsila Load Bank - Smoke and Fire Detection System Design</v>
      </c>
      <c r="O2028" s="134"/>
      <c r="P2028" s="134"/>
      <c r="Q2028" s="33" t="str">
        <f>IFERROR(VLOOKUP(PPE_PH1_CDDL[[#This Row],[RDMC Document Number]],[3]Docs!$B:$F,4,0),"No Placeholder Yet")</f>
        <v>RES - Reserved Placeholder</v>
      </c>
      <c r="R2028" s="33" t="str">
        <f>IFERROR(VLOOKUP(PPE_PH1_CDDL[[#This Row],[RDMC Document Number]],[3]Docs!$B:$F,5,0),"No Placeholder Yet")</f>
        <v>Pending</v>
      </c>
      <c r="S2028" s="137">
        <f t="shared" ref="S2028:S2045" si="341">IF(AND(O2028&lt;&gt;"",P2028&lt;&gt;"",R2028="Approved"),100%,
 IF(AND(O2028&lt;&gt;"",P2028&lt;&gt;""),66.67%,
 IF(O2028&lt;&gt;"",33.33%,
 0)))</f>
        <v>0</v>
      </c>
      <c r="T2028" s="39" t="s">
        <v>1119</v>
      </c>
      <c r="U2028" s="39"/>
      <c r="V2028" s="178"/>
      <c r="W2028" s="39" t="s">
        <v>1615</v>
      </c>
      <c r="X2028" s="39" t="s">
        <v>1580</v>
      </c>
      <c r="Y2028" s="39"/>
      <c r="Z2028" s="39"/>
      <c r="AA2028" s="39"/>
      <c r="AB2028" s="152" t="s">
        <v>3165</v>
      </c>
    </row>
    <row r="2029" spans="1:28" ht="21.75" customHeight="1" x14ac:dyDescent="0.25">
      <c r="A2029" s="37" t="s">
        <v>30</v>
      </c>
      <c r="B2029" s="37" t="s">
        <v>31</v>
      </c>
      <c r="C2029" s="39">
        <v>6251</v>
      </c>
      <c r="D2029" s="39" t="s">
        <v>712</v>
      </c>
      <c r="E2029" s="39" t="s">
        <v>1365</v>
      </c>
      <c r="F2029" s="128" t="s">
        <v>46</v>
      </c>
      <c r="G2029" s="39" t="s">
        <v>35</v>
      </c>
      <c r="H2029" s="39" t="str">
        <f t="shared" si="339"/>
        <v>6105AK124-6251-IDIA-0002</v>
      </c>
      <c r="I2029" s="39" t="str">
        <f t="shared" si="334"/>
        <v>Q24050972-03-6251-I-DIA-0002</v>
      </c>
      <c r="J2029" s="39"/>
      <c r="K2029" s="33" t="str">
        <f>VLOOKUP(C2029,'PPE WBS Codes'!$E$3:$F$79,2,0)</f>
        <v>Load Bank</v>
      </c>
      <c r="L2029" s="39" t="s">
        <v>1595</v>
      </c>
      <c r="M2029" s="39" t="s">
        <v>1408</v>
      </c>
      <c r="N2029" s="33" t="str">
        <f t="shared" si="335"/>
        <v>Load Bank - Perimeter Fencing for for Wartsila Load Bank - Closed Circuit Television (CCTV) Design</v>
      </c>
      <c r="O2029" s="134"/>
      <c r="P2029" s="134"/>
      <c r="Q2029" s="33" t="str">
        <f>IFERROR(VLOOKUP(PPE_PH1_CDDL[[#This Row],[RDMC Document Number]],[3]Docs!$B:$F,4,0),"No Placeholder Yet")</f>
        <v>RES - Reserved Placeholder</v>
      </c>
      <c r="R2029" s="33" t="str">
        <f>IFERROR(VLOOKUP(PPE_PH1_CDDL[[#This Row],[RDMC Document Number]],[3]Docs!$B:$F,5,0),"No Placeholder Yet")</f>
        <v>Pending</v>
      </c>
      <c r="S2029" s="137">
        <f t="shared" si="341"/>
        <v>0</v>
      </c>
      <c r="T2029" s="39" t="s">
        <v>1119</v>
      </c>
      <c r="U2029" s="39"/>
      <c r="V2029" s="178"/>
      <c r="W2029" s="39" t="s">
        <v>1512</v>
      </c>
      <c r="X2029" s="39" t="s">
        <v>1580</v>
      </c>
      <c r="Y2029" s="39"/>
      <c r="Z2029" s="39"/>
      <c r="AA2029" s="39"/>
      <c r="AB2029" s="152" t="s">
        <v>3165</v>
      </c>
    </row>
    <row r="2030" spans="1:28" ht="21.75" customHeight="1" x14ac:dyDescent="0.25">
      <c r="A2030" s="37" t="s">
        <v>30</v>
      </c>
      <c r="B2030" s="37" t="s">
        <v>31</v>
      </c>
      <c r="C2030" s="39">
        <v>6251</v>
      </c>
      <c r="D2030" s="39" t="s">
        <v>712</v>
      </c>
      <c r="E2030" s="39" t="s">
        <v>1365</v>
      </c>
      <c r="F2030" s="128" t="s">
        <v>48</v>
      </c>
      <c r="G2030" s="39" t="s">
        <v>35</v>
      </c>
      <c r="H2030" s="39" t="str">
        <f t="shared" si="339"/>
        <v>6105AK124-6251-IDIA-0003</v>
      </c>
      <c r="I2030" s="39" t="str">
        <f t="shared" si="334"/>
        <v>Q24050972-03-6251-I-DIA-0003</v>
      </c>
      <c r="J2030" s="39"/>
      <c r="K2030" s="33" t="str">
        <f>VLOOKUP(C2030,'PPE WBS Codes'!$E$3:$F$79,2,0)</f>
        <v>Load Bank</v>
      </c>
      <c r="L2030" s="39" t="s">
        <v>1635</v>
      </c>
      <c r="M2030" s="39" t="s">
        <v>1404</v>
      </c>
      <c r="N2030" s="33" t="str">
        <f t="shared" si="335"/>
        <v>Load Bank - Fire Protection System Emergency Gen Load Bank - Smoke and Fire Detection System Design</v>
      </c>
      <c r="O2030" s="134"/>
      <c r="P2030" s="134"/>
      <c r="Q2030" s="33" t="str">
        <f>IFERROR(VLOOKUP(PPE_PH1_CDDL[[#This Row],[RDMC Document Number]],[3]Docs!$B:$F,4,0),"No Placeholder Yet")</f>
        <v>RES - Reserved Placeholder</v>
      </c>
      <c r="R2030" s="33" t="str">
        <f>IFERROR(VLOOKUP(PPE_PH1_CDDL[[#This Row],[RDMC Document Number]],[3]Docs!$B:$F,5,0),"No Placeholder Yet")</f>
        <v>Pending</v>
      </c>
      <c r="S2030" s="137">
        <f t="shared" si="341"/>
        <v>0</v>
      </c>
      <c r="T2030" s="39" t="s">
        <v>1119</v>
      </c>
      <c r="U2030" s="39"/>
      <c r="V2030" s="178"/>
      <c r="W2030" s="39" t="s">
        <v>1636</v>
      </c>
      <c r="X2030" s="39" t="s">
        <v>1602</v>
      </c>
      <c r="Y2030" s="39"/>
      <c r="Z2030" s="39"/>
      <c r="AA2030" s="39"/>
      <c r="AB2030" s="152" t="s">
        <v>3165</v>
      </c>
    </row>
    <row r="2031" spans="1:28" ht="21.75" customHeight="1" x14ac:dyDescent="0.25">
      <c r="A2031" s="37" t="s">
        <v>30</v>
      </c>
      <c r="B2031" s="37" t="s">
        <v>31</v>
      </c>
      <c r="C2031" s="39">
        <v>6251</v>
      </c>
      <c r="D2031" s="39" t="s">
        <v>712</v>
      </c>
      <c r="E2031" s="39" t="s">
        <v>1365</v>
      </c>
      <c r="F2031" s="174" t="s">
        <v>50</v>
      </c>
      <c r="G2031" s="162" t="s">
        <v>35</v>
      </c>
      <c r="H2031" s="39" t="str">
        <f t="shared" si="339"/>
        <v>6105AK124-6251-IDIA-0004</v>
      </c>
      <c r="I2031" s="39" t="str">
        <f t="shared" si="334"/>
        <v>Q24050972-03-6251-I-DIA-0004</v>
      </c>
      <c r="J2031" s="162"/>
      <c r="K2031" s="33" t="str">
        <f>VLOOKUP(C2031,'PPE WBS Codes'!$E$3:$F$79,2,0)</f>
        <v>Load Bank</v>
      </c>
      <c r="L2031" s="162" t="s">
        <v>1603</v>
      </c>
      <c r="M2031" s="162" t="s">
        <v>1408</v>
      </c>
      <c r="N2031" s="33" t="str">
        <f t="shared" si="335"/>
        <v>Load Bank - Perimeter Fencing for Emergency Gen Load Bank - Closed Circuit Television (CCTV) Design</v>
      </c>
      <c r="O2031" s="175"/>
      <c r="P2031" s="175"/>
      <c r="Q2031" s="33" t="str">
        <f>IFERROR(VLOOKUP(PPE_PH1_CDDL[[#This Row],[RDMC Document Number]],[3]Docs!$B:$F,4,0),"No Placeholder Yet")</f>
        <v>RES - Reserved Placeholder</v>
      </c>
      <c r="R2031" s="33" t="str">
        <f>IFERROR(VLOOKUP(PPE_PH1_CDDL[[#This Row],[RDMC Document Number]],[3]Docs!$B:$F,5,0),"No Placeholder Yet")</f>
        <v>Pending</v>
      </c>
      <c r="S2031" s="137">
        <f t="shared" si="341"/>
        <v>0</v>
      </c>
      <c r="T2031" s="39" t="s">
        <v>1119</v>
      </c>
      <c r="U2031" s="162"/>
      <c r="V2031" s="178"/>
      <c r="W2031" s="162" t="s">
        <v>1512</v>
      </c>
      <c r="X2031" s="162" t="s">
        <v>1602</v>
      </c>
      <c r="Y2031" s="162"/>
      <c r="Z2031" s="162"/>
      <c r="AA2031" s="39"/>
      <c r="AB2031" s="152" t="s">
        <v>3165</v>
      </c>
    </row>
    <row r="2032" spans="1:28" ht="21.75" customHeight="1" x14ac:dyDescent="0.25">
      <c r="A2032" s="37" t="s">
        <v>30</v>
      </c>
      <c r="B2032" s="37" t="s">
        <v>31</v>
      </c>
      <c r="C2032" s="39">
        <v>6251</v>
      </c>
      <c r="D2032" s="39" t="s">
        <v>712</v>
      </c>
      <c r="E2032" s="39" t="s">
        <v>1409</v>
      </c>
      <c r="F2032" s="128" t="s">
        <v>34</v>
      </c>
      <c r="G2032" s="39" t="s">
        <v>35</v>
      </c>
      <c r="H2032" s="39" t="str">
        <f t="shared" si="339"/>
        <v>6105AK124-6251-IHAC-0001</v>
      </c>
      <c r="I2032" s="39" t="str">
        <f t="shared" si="334"/>
        <v>Q24050972-03-6251-I-HAC-0001</v>
      </c>
      <c r="J2032" s="39"/>
      <c r="K2032" s="33" t="str">
        <f>VLOOKUP(C2032,'PPE WBS Codes'!$E$3:$F$79,2,0)</f>
        <v>Load Bank</v>
      </c>
      <c r="L2032" s="39" t="s">
        <v>1614</v>
      </c>
      <c r="M2032" s="39" t="s">
        <v>1410</v>
      </c>
      <c r="N2032" s="33" t="str">
        <f t="shared" si="335"/>
        <v>Load Bank - Fire Protection and Detection System for Wartsila Load Bank - Process Safety Design Review (HAZOP &amp; LOPA)</v>
      </c>
      <c r="O2032" s="134"/>
      <c r="P2032" s="134"/>
      <c r="Q2032" s="33" t="str">
        <f>IFERROR(VLOOKUP(PPE_PH1_CDDL[[#This Row],[RDMC Document Number]],[3]Docs!$B:$F,4,0),"No Placeholder Yet")</f>
        <v>RES - Reserved Placeholder</v>
      </c>
      <c r="R2032" s="33" t="str">
        <f>IFERROR(VLOOKUP(PPE_PH1_CDDL[[#This Row],[RDMC Document Number]],[3]Docs!$B:$F,5,0),"No Placeholder Yet")</f>
        <v>Pending</v>
      </c>
      <c r="S2032" s="137">
        <f t="shared" si="341"/>
        <v>0</v>
      </c>
      <c r="T2032" s="39" t="s">
        <v>1119</v>
      </c>
      <c r="U2032" s="39"/>
      <c r="V2032" s="178"/>
      <c r="W2032" s="39" t="s">
        <v>1615</v>
      </c>
      <c r="X2032" s="39" t="s">
        <v>1580</v>
      </c>
      <c r="Y2032" s="39"/>
      <c r="Z2032" s="39"/>
      <c r="AA2032" s="39"/>
      <c r="AB2032" s="152" t="s">
        <v>3165</v>
      </c>
    </row>
    <row r="2033" spans="1:28" ht="21.75" customHeight="1" x14ac:dyDescent="0.25">
      <c r="A2033" s="37" t="s">
        <v>30</v>
      </c>
      <c r="B2033" s="37" t="s">
        <v>31</v>
      </c>
      <c r="C2033" s="39">
        <v>6251</v>
      </c>
      <c r="D2033" s="39" t="s">
        <v>712</v>
      </c>
      <c r="E2033" s="162" t="s">
        <v>1409</v>
      </c>
      <c r="F2033" s="174" t="s">
        <v>46</v>
      </c>
      <c r="G2033" s="162" t="s">
        <v>35</v>
      </c>
      <c r="H2033" s="39" t="str">
        <f t="shared" si="339"/>
        <v>6105AK124-6251-IHAC-0002</v>
      </c>
      <c r="I2033" s="39" t="str">
        <f t="shared" si="334"/>
        <v>Q24050972-03-6251-I-HAC-0002</v>
      </c>
      <c r="J2033" s="162"/>
      <c r="K2033" s="33" t="str">
        <f>VLOOKUP(C2033,'PPE WBS Codes'!$E$3:$F$79,2,0)</f>
        <v>Load Bank</v>
      </c>
      <c r="L2033" s="162" t="s">
        <v>1635</v>
      </c>
      <c r="M2033" s="162" t="s">
        <v>1410</v>
      </c>
      <c r="N2033" s="33" t="str">
        <f t="shared" si="335"/>
        <v>Load Bank - Fire Protection System Emergency Gen Load Bank - Process Safety Design Review (HAZOP &amp; LOPA)</v>
      </c>
      <c r="O2033" s="175"/>
      <c r="P2033" s="175"/>
      <c r="Q2033" s="33" t="str">
        <f>IFERROR(VLOOKUP(PPE_PH1_CDDL[[#This Row],[RDMC Document Number]],[3]Docs!$B:$F,4,0),"No Placeholder Yet")</f>
        <v>RES - Reserved Placeholder</v>
      </c>
      <c r="R2033" s="33" t="str">
        <f>IFERROR(VLOOKUP(PPE_PH1_CDDL[[#This Row],[RDMC Document Number]],[3]Docs!$B:$F,5,0),"No Placeholder Yet")</f>
        <v>Pending</v>
      </c>
      <c r="S2033" s="137">
        <f t="shared" si="341"/>
        <v>0</v>
      </c>
      <c r="T2033" s="39" t="s">
        <v>1119</v>
      </c>
      <c r="U2033" s="162"/>
      <c r="V2033" s="178"/>
      <c r="W2033" s="162" t="s">
        <v>1636</v>
      </c>
      <c r="X2033" s="162" t="s">
        <v>1602</v>
      </c>
      <c r="Y2033" s="162"/>
      <c r="Z2033" s="162"/>
      <c r="AA2033" s="39"/>
      <c r="AB2033" s="152" t="s">
        <v>3165</v>
      </c>
    </row>
    <row r="2034" spans="1:28" ht="21.75" customHeight="1" x14ac:dyDescent="0.25">
      <c r="A2034" s="37" t="s">
        <v>30</v>
      </c>
      <c r="B2034" s="37" t="s">
        <v>31</v>
      </c>
      <c r="C2034" s="39">
        <v>6251</v>
      </c>
      <c r="D2034" s="39" t="s">
        <v>712</v>
      </c>
      <c r="E2034" s="39" t="s">
        <v>1412</v>
      </c>
      <c r="F2034" s="128" t="s">
        <v>34</v>
      </c>
      <c r="G2034" s="39" t="s">
        <v>35</v>
      </c>
      <c r="H2034" s="39" t="str">
        <f t="shared" si="339"/>
        <v>6105AK124-6251-IITD-0001</v>
      </c>
      <c r="I2034" s="39" t="str">
        <f t="shared" si="334"/>
        <v>Q24050972-03-6251-I-ITD-0001</v>
      </c>
      <c r="J2034" s="39"/>
      <c r="K2034" s="33" t="str">
        <f>VLOOKUP(C2034,'PPE WBS Codes'!$E$3:$F$79,2,0)</f>
        <v>Load Bank</v>
      </c>
      <c r="L2034" s="39" t="s">
        <v>1622</v>
      </c>
      <c r="M2034" s="39" t="s">
        <v>1413</v>
      </c>
      <c r="N2034" s="33" t="str">
        <f t="shared" si="335"/>
        <v>Load Bank - Metering Instruments for Wartsila Load Bank - Instrument Wiring Loop Diagrams and Cable Schedule</v>
      </c>
      <c r="O2034" s="134"/>
      <c r="P2034" s="134"/>
      <c r="Q2034" s="33" t="str">
        <f>IFERROR(VLOOKUP(PPE_PH1_CDDL[[#This Row],[RDMC Document Number]],[3]Docs!$B:$F,4,0),"No Placeholder Yet")</f>
        <v>RES - Reserved Placeholder</v>
      </c>
      <c r="R2034" s="33" t="str">
        <f>IFERROR(VLOOKUP(PPE_PH1_CDDL[[#This Row],[RDMC Document Number]],[3]Docs!$B:$F,5,0),"No Placeholder Yet")</f>
        <v>Pending</v>
      </c>
      <c r="S2034" s="137">
        <f t="shared" si="341"/>
        <v>0</v>
      </c>
      <c r="T2034" s="39" t="s">
        <v>1119</v>
      </c>
      <c r="U2034" s="39"/>
      <c r="V2034" s="178"/>
      <c r="W2034" s="39" t="s">
        <v>1641</v>
      </c>
      <c r="X2034" s="39" t="s">
        <v>1580</v>
      </c>
      <c r="Y2034" s="39"/>
      <c r="Z2034" s="39"/>
      <c r="AA2034" s="39"/>
      <c r="AB2034" s="152" t="s">
        <v>3165</v>
      </c>
    </row>
    <row r="2035" spans="1:28" ht="21.75" customHeight="1" x14ac:dyDescent="0.25">
      <c r="A2035" s="37" t="s">
        <v>30</v>
      </c>
      <c r="B2035" s="37" t="s">
        <v>31</v>
      </c>
      <c r="C2035" s="39">
        <v>6251</v>
      </c>
      <c r="D2035" s="39" t="s">
        <v>712</v>
      </c>
      <c r="E2035" s="39" t="s">
        <v>1412</v>
      </c>
      <c r="F2035" s="174" t="s">
        <v>46</v>
      </c>
      <c r="G2035" s="162" t="s">
        <v>35</v>
      </c>
      <c r="H2035" s="39" t="str">
        <f t="shared" si="339"/>
        <v>6105AK124-6251-IITD-0002</v>
      </c>
      <c r="I2035" s="39" t="str">
        <f t="shared" si="334"/>
        <v>Q24050972-03-6251-I-ITD-0002</v>
      </c>
      <c r="J2035" s="162"/>
      <c r="K2035" s="33" t="str">
        <f>VLOOKUP(C2035,'PPE WBS Codes'!$E$3:$F$79,2,0)</f>
        <v>Load Bank</v>
      </c>
      <c r="L2035" s="162" t="s">
        <v>1640</v>
      </c>
      <c r="M2035" s="162" t="s">
        <v>1413</v>
      </c>
      <c r="N2035" s="33" t="str">
        <f t="shared" si="335"/>
        <v>Load Bank - Metering Instruments for Emergency Gen Load Bank - Instrument Wiring Loop Diagrams and Cable Schedule</v>
      </c>
      <c r="O2035" s="175"/>
      <c r="P2035" s="175"/>
      <c r="Q2035" s="33" t="str">
        <f>IFERROR(VLOOKUP(PPE_PH1_CDDL[[#This Row],[RDMC Document Number]],[3]Docs!$B:$F,4,0),"No Placeholder Yet")</f>
        <v>RES - Reserved Placeholder</v>
      </c>
      <c r="R2035" s="33" t="str">
        <f>IFERROR(VLOOKUP(PPE_PH1_CDDL[[#This Row],[RDMC Document Number]],[3]Docs!$B:$F,5,0),"No Placeholder Yet")</f>
        <v>Pending</v>
      </c>
      <c r="S2035" s="137">
        <f t="shared" si="341"/>
        <v>0</v>
      </c>
      <c r="T2035" s="39" t="s">
        <v>1119</v>
      </c>
      <c r="U2035" s="162"/>
      <c r="V2035" s="178"/>
      <c r="W2035" s="162" t="s">
        <v>1641</v>
      </c>
      <c r="X2035" s="162" t="s">
        <v>1634</v>
      </c>
      <c r="Y2035" s="162"/>
      <c r="Z2035" s="162"/>
      <c r="AA2035" s="39"/>
      <c r="AB2035" s="152" t="s">
        <v>3165</v>
      </c>
    </row>
    <row r="2036" spans="1:28" ht="21.75" customHeight="1" x14ac:dyDescent="0.25">
      <c r="A2036" s="37" t="s">
        <v>30</v>
      </c>
      <c r="B2036" s="37" t="s">
        <v>31</v>
      </c>
      <c r="C2036" s="39">
        <v>6251</v>
      </c>
      <c r="D2036" s="39" t="s">
        <v>712</v>
      </c>
      <c r="E2036" s="39" t="s">
        <v>342</v>
      </c>
      <c r="F2036" s="128" t="s">
        <v>34</v>
      </c>
      <c r="G2036" s="162" t="s">
        <v>35</v>
      </c>
      <c r="H2036" s="39" t="str">
        <f t="shared" si="339"/>
        <v>6105AK124-6251-ILST-0001</v>
      </c>
      <c r="I2036" s="39" t="str">
        <f t="shared" si="334"/>
        <v>Q24050972-03-6251-I-LST-0001</v>
      </c>
      <c r="J2036" s="39"/>
      <c r="K2036" s="33" t="str">
        <f>VLOOKUP(C2036,'PPE WBS Codes'!$E$3:$F$79,2,0)</f>
        <v>Load Bank</v>
      </c>
      <c r="L2036" s="39" t="s">
        <v>1614</v>
      </c>
      <c r="M2036" s="39" t="s">
        <v>1416</v>
      </c>
      <c r="N2036" s="33" t="str">
        <f t="shared" si="335"/>
        <v>Load Bank - Fire Protection and Detection System for Wartsila Load Bank - Equipment Alarm and Trip Level Register</v>
      </c>
      <c r="O2036" s="134"/>
      <c r="P2036" s="134"/>
      <c r="Q2036" s="33" t="str">
        <f>IFERROR(VLOOKUP(PPE_PH1_CDDL[[#This Row],[RDMC Document Number]],[3]Docs!$B:$F,4,0),"No Placeholder Yet")</f>
        <v>RES - Reserved Placeholder</v>
      </c>
      <c r="R2036" s="33" t="str">
        <f>IFERROR(VLOOKUP(PPE_PH1_CDDL[[#This Row],[RDMC Document Number]],[3]Docs!$B:$F,5,0),"No Placeholder Yet")</f>
        <v>Pending</v>
      </c>
      <c r="S2036" s="137">
        <f t="shared" si="341"/>
        <v>0</v>
      </c>
      <c r="T2036" s="39" t="s">
        <v>1119</v>
      </c>
      <c r="U2036" s="39"/>
      <c r="V2036" s="178"/>
      <c r="W2036" s="39" t="s">
        <v>1615</v>
      </c>
      <c r="X2036" s="39" t="s">
        <v>1580</v>
      </c>
      <c r="Y2036" s="39"/>
      <c r="Z2036" s="39"/>
      <c r="AA2036" s="39"/>
      <c r="AB2036" s="152" t="s">
        <v>3165</v>
      </c>
    </row>
    <row r="2037" spans="1:28" ht="21.75" customHeight="1" x14ac:dyDescent="0.25">
      <c r="A2037" s="37" t="s">
        <v>30</v>
      </c>
      <c r="B2037" s="37" t="s">
        <v>31</v>
      </c>
      <c r="C2037" s="39">
        <v>6251</v>
      </c>
      <c r="D2037" s="39" t="s">
        <v>712</v>
      </c>
      <c r="E2037" s="39" t="s">
        <v>342</v>
      </c>
      <c r="F2037" s="128" t="s">
        <v>46</v>
      </c>
      <c r="G2037" s="162" t="s">
        <v>35</v>
      </c>
      <c r="H2037" s="39" t="str">
        <f t="shared" si="339"/>
        <v>6105AK124-6251-ILST-0002</v>
      </c>
      <c r="I2037" s="39" t="str">
        <f t="shared" si="334"/>
        <v>Q24050972-03-6251-I-LST-0002</v>
      </c>
      <c r="J2037" s="39"/>
      <c r="K2037" s="33" t="str">
        <f>VLOOKUP(C2037,'PPE WBS Codes'!$E$3:$F$79,2,0)</f>
        <v>Load Bank</v>
      </c>
      <c r="L2037" s="39" t="s">
        <v>1614</v>
      </c>
      <c r="M2037" s="39" t="s">
        <v>1415</v>
      </c>
      <c r="N2037" s="33" t="str">
        <f t="shared" si="335"/>
        <v>Load Bank - Fire Protection and Detection System for Wartsila Load Bank - Instrumentation Equipment Tag Register</v>
      </c>
      <c r="O2037" s="134"/>
      <c r="P2037" s="134"/>
      <c r="Q2037" s="33" t="str">
        <f>IFERROR(VLOOKUP(PPE_PH1_CDDL[[#This Row],[RDMC Document Number]],[3]Docs!$B:$F,4,0),"No Placeholder Yet")</f>
        <v>RES - Reserved Placeholder</v>
      </c>
      <c r="R2037" s="33" t="str">
        <f>IFERROR(VLOOKUP(PPE_PH1_CDDL[[#This Row],[RDMC Document Number]],[3]Docs!$B:$F,5,0),"No Placeholder Yet")</f>
        <v>Pending</v>
      </c>
      <c r="S2037" s="137">
        <f t="shared" si="341"/>
        <v>0</v>
      </c>
      <c r="T2037" s="39" t="s">
        <v>1119</v>
      </c>
      <c r="U2037" s="39"/>
      <c r="V2037" s="178"/>
      <c r="W2037" s="39" t="s">
        <v>1615</v>
      </c>
      <c r="X2037" s="39" t="s">
        <v>1580</v>
      </c>
      <c r="Y2037" s="39"/>
      <c r="Z2037" s="39"/>
      <c r="AA2037" s="39"/>
      <c r="AB2037" s="152" t="s">
        <v>3165</v>
      </c>
    </row>
    <row r="2038" spans="1:28" ht="21.75" customHeight="1" x14ac:dyDescent="0.25">
      <c r="A2038" s="37" t="s">
        <v>30</v>
      </c>
      <c r="B2038" s="37" t="s">
        <v>31</v>
      </c>
      <c r="C2038" s="39">
        <v>6251</v>
      </c>
      <c r="D2038" s="39" t="s">
        <v>712</v>
      </c>
      <c r="E2038" s="39" t="s">
        <v>342</v>
      </c>
      <c r="F2038" s="128" t="s">
        <v>48</v>
      </c>
      <c r="G2038" s="162" t="s">
        <v>35</v>
      </c>
      <c r="H2038" s="39" t="str">
        <f t="shared" si="339"/>
        <v>6105AK124-6251-ILST-0003</v>
      </c>
      <c r="I2038" s="39" t="str">
        <f t="shared" si="334"/>
        <v>Q24050972-03-6251-I-LST-0003</v>
      </c>
      <c r="J2038" s="39"/>
      <c r="K2038" s="33" t="str">
        <f>VLOOKUP(C2038,'PPE WBS Codes'!$E$3:$F$79,2,0)</f>
        <v>Load Bank</v>
      </c>
      <c r="L2038" s="39" t="s">
        <v>1622</v>
      </c>
      <c r="M2038" s="39" t="s">
        <v>1415</v>
      </c>
      <c r="N2038" s="33" t="str">
        <f t="shared" si="335"/>
        <v>Load Bank - Metering Instruments for Wartsila Load Bank - Instrumentation Equipment Tag Register</v>
      </c>
      <c r="O2038" s="134"/>
      <c r="P2038" s="134"/>
      <c r="Q2038" s="33" t="str">
        <f>IFERROR(VLOOKUP(PPE_PH1_CDDL[[#This Row],[RDMC Document Number]],[3]Docs!$B:$F,4,0),"No Placeholder Yet")</f>
        <v>RES - Reserved Placeholder</v>
      </c>
      <c r="R2038" s="33" t="str">
        <f>IFERROR(VLOOKUP(PPE_PH1_CDDL[[#This Row],[RDMC Document Number]],[3]Docs!$B:$F,5,0),"No Placeholder Yet")</f>
        <v>Pending</v>
      </c>
      <c r="S2038" s="137">
        <f t="shared" si="341"/>
        <v>0</v>
      </c>
      <c r="T2038" s="39" t="s">
        <v>1119</v>
      </c>
      <c r="U2038" s="39"/>
      <c r="V2038" s="178"/>
      <c r="W2038" s="39" t="s">
        <v>1641</v>
      </c>
      <c r="X2038" s="39" t="s">
        <v>1580</v>
      </c>
      <c r="Y2038" s="39"/>
      <c r="Z2038" s="39"/>
      <c r="AA2038" s="39"/>
      <c r="AB2038" s="152" t="s">
        <v>3165</v>
      </c>
    </row>
    <row r="2039" spans="1:28" ht="21.75" customHeight="1" x14ac:dyDescent="0.25">
      <c r="A2039" s="37" t="s">
        <v>30</v>
      </c>
      <c r="B2039" s="37" t="s">
        <v>31</v>
      </c>
      <c r="C2039" s="39">
        <v>6251</v>
      </c>
      <c r="D2039" s="39" t="s">
        <v>712</v>
      </c>
      <c r="E2039" s="39" t="s">
        <v>342</v>
      </c>
      <c r="F2039" s="128" t="s">
        <v>50</v>
      </c>
      <c r="G2039" s="162" t="s">
        <v>35</v>
      </c>
      <c r="H2039" s="39" t="str">
        <f t="shared" si="339"/>
        <v>6105AK124-6251-ILST-0004</v>
      </c>
      <c r="I2039" s="39" t="str">
        <f t="shared" si="334"/>
        <v>Q24050972-03-6251-I-LST-0004</v>
      </c>
      <c r="J2039" s="39"/>
      <c r="K2039" s="33" t="str">
        <f>VLOOKUP(C2039,'PPE WBS Codes'!$E$3:$F$79,2,0)</f>
        <v>Load Bank</v>
      </c>
      <c r="L2039" s="39" t="s">
        <v>1622</v>
      </c>
      <c r="M2039" s="39" t="s">
        <v>1416</v>
      </c>
      <c r="N2039" s="33" t="str">
        <f t="shared" si="335"/>
        <v>Load Bank - Metering Instruments for Wartsila Load Bank - Equipment Alarm and Trip Level Register</v>
      </c>
      <c r="O2039" s="134"/>
      <c r="P2039" s="134"/>
      <c r="Q2039" s="33" t="str">
        <f>IFERROR(VLOOKUP(PPE_PH1_CDDL[[#This Row],[RDMC Document Number]],[3]Docs!$B:$F,4,0),"No Placeholder Yet")</f>
        <v>RES - Reserved Placeholder</v>
      </c>
      <c r="R2039" s="33" t="str">
        <f>IFERROR(VLOOKUP(PPE_PH1_CDDL[[#This Row],[RDMC Document Number]],[3]Docs!$B:$F,5,0),"No Placeholder Yet")</f>
        <v>Pending</v>
      </c>
      <c r="S2039" s="137">
        <f t="shared" si="341"/>
        <v>0</v>
      </c>
      <c r="T2039" s="39" t="s">
        <v>1119</v>
      </c>
      <c r="U2039" s="39"/>
      <c r="V2039" s="178"/>
      <c r="W2039" s="39" t="s">
        <v>1641</v>
      </c>
      <c r="X2039" s="39" t="s">
        <v>1580</v>
      </c>
      <c r="Y2039" s="39"/>
      <c r="Z2039" s="39"/>
      <c r="AA2039" s="39"/>
      <c r="AB2039" s="152" t="s">
        <v>3165</v>
      </c>
    </row>
    <row r="2040" spans="1:28" ht="21.75" customHeight="1" x14ac:dyDescent="0.25">
      <c r="A2040" s="37" t="s">
        <v>30</v>
      </c>
      <c r="B2040" s="37" t="s">
        <v>31</v>
      </c>
      <c r="C2040" s="39">
        <v>6251</v>
      </c>
      <c r="D2040" s="39" t="s">
        <v>712</v>
      </c>
      <c r="E2040" s="39" t="s">
        <v>342</v>
      </c>
      <c r="F2040" s="128" t="s">
        <v>101</v>
      </c>
      <c r="G2040" s="162" t="s">
        <v>35</v>
      </c>
      <c r="H2040" s="39" t="str">
        <f t="shared" si="339"/>
        <v>6105AK124-6251-ILST-0005</v>
      </c>
      <c r="I2040" s="39" t="str">
        <f t="shared" si="334"/>
        <v>Q24050972-03-6251-I-LST-0005</v>
      </c>
      <c r="J2040" s="39"/>
      <c r="K2040" s="33" t="str">
        <f>VLOOKUP(C2040,'PPE WBS Codes'!$E$3:$F$79,2,0)</f>
        <v>Load Bank</v>
      </c>
      <c r="L2040" s="39" t="s">
        <v>1635</v>
      </c>
      <c r="M2040" s="39" t="s">
        <v>1416</v>
      </c>
      <c r="N2040" s="33" t="str">
        <f t="shared" si="335"/>
        <v>Load Bank - Fire Protection System Emergency Gen Load Bank - Equipment Alarm and Trip Level Register</v>
      </c>
      <c r="O2040" s="134"/>
      <c r="P2040" s="134"/>
      <c r="Q2040" s="33" t="str">
        <f>IFERROR(VLOOKUP(PPE_PH1_CDDL[[#This Row],[RDMC Document Number]],[3]Docs!$B:$F,4,0),"No Placeholder Yet")</f>
        <v>RES - Reserved Placeholder</v>
      </c>
      <c r="R2040" s="33" t="str">
        <f>IFERROR(VLOOKUP(PPE_PH1_CDDL[[#This Row],[RDMC Document Number]],[3]Docs!$B:$F,5,0),"No Placeholder Yet")</f>
        <v>Pending</v>
      </c>
      <c r="S2040" s="137">
        <f t="shared" si="341"/>
        <v>0</v>
      </c>
      <c r="T2040" s="39" t="s">
        <v>1119</v>
      </c>
      <c r="U2040" s="39"/>
      <c r="V2040" s="178"/>
      <c r="W2040" s="39" t="s">
        <v>1636</v>
      </c>
      <c r="X2040" s="39" t="s">
        <v>1602</v>
      </c>
      <c r="Y2040" s="39"/>
      <c r="Z2040" s="39"/>
      <c r="AA2040" s="39"/>
      <c r="AB2040" s="152" t="s">
        <v>3165</v>
      </c>
    </row>
    <row r="2041" spans="1:28" ht="21.75" customHeight="1" x14ac:dyDescent="0.25">
      <c r="A2041" s="37" t="s">
        <v>30</v>
      </c>
      <c r="B2041" s="37" t="s">
        <v>31</v>
      </c>
      <c r="C2041" s="39">
        <v>6251</v>
      </c>
      <c r="D2041" s="39" t="s">
        <v>712</v>
      </c>
      <c r="E2041" s="39" t="s">
        <v>342</v>
      </c>
      <c r="F2041" s="128" t="s">
        <v>161</v>
      </c>
      <c r="G2041" s="162" t="s">
        <v>35</v>
      </c>
      <c r="H2041" s="39" t="str">
        <f t="shared" si="339"/>
        <v>6105AK124-6251-ILST-0006</v>
      </c>
      <c r="I2041" s="39" t="str">
        <f t="shared" si="334"/>
        <v>Q24050972-03-6251-I-LST-0006</v>
      </c>
      <c r="J2041" s="39"/>
      <c r="K2041" s="33" t="str">
        <f>VLOOKUP(C2041,'PPE WBS Codes'!$E$3:$F$79,2,0)</f>
        <v>Load Bank</v>
      </c>
      <c r="L2041" s="39" t="s">
        <v>1635</v>
      </c>
      <c r="M2041" s="39" t="s">
        <v>1415</v>
      </c>
      <c r="N2041" s="33" t="str">
        <f t="shared" si="335"/>
        <v>Load Bank - Fire Protection System Emergency Gen Load Bank - Instrumentation Equipment Tag Register</v>
      </c>
      <c r="O2041" s="134"/>
      <c r="P2041" s="134"/>
      <c r="Q2041" s="33" t="str">
        <f>IFERROR(VLOOKUP(PPE_PH1_CDDL[[#This Row],[RDMC Document Number]],[3]Docs!$B:$F,4,0),"No Placeholder Yet")</f>
        <v>RES - Reserved Placeholder</v>
      </c>
      <c r="R2041" s="33" t="str">
        <f>IFERROR(VLOOKUP(PPE_PH1_CDDL[[#This Row],[RDMC Document Number]],[3]Docs!$B:$F,5,0),"No Placeholder Yet")</f>
        <v>Pending</v>
      </c>
      <c r="S2041" s="137">
        <f t="shared" si="341"/>
        <v>0</v>
      </c>
      <c r="T2041" s="39" t="s">
        <v>1119</v>
      </c>
      <c r="U2041" s="39"/>
      <c r="V2041" s="178"/>
      <c r="W2041" s="39" t="s">
        <v>1636</v>
      </c>
      <c r="X2041" s="39" t="s">
        <v>1602</v>
      </c>
      <c r="Y2041" s="39"/>
      <c r="Z2041" s="39"/>
      <c r="AA2041" s="39"/>
      <c r="AB2041" s="152" t="s">
        <v>3165</v>
      </c>
    </row>
    <row r="2042" spans="1:28" ht="21.75" customHeight="1" x14ac:dyDescent="0.25">
      <c r="A2042" s="37" t="s">
        <v>30</v>
      </c>
      <c r="B2042" s="37" t="s">
        <v>31</v>
      </c>
      <c r="C2042" s="39">
        <v>6251</v>
      </c>
      <c r="D2042" s="39" t="s">
        <v>712</v>
      </c>
      <c r="E2042" s="39" t="s">
        <v>342</v>
      </c>
      <c r="F2042" s="128" t="s">
        <v>170</v>
      </c>
      <c r="G2042" s="162" t="s">
        <v>35</v>
      </c>
      <c r="H2042" s="39" t="str">
        <f t="shared" si="339"/>
        <v>6105AK124-6251-ILST-0007</v>
      </c>
      <c r="I2042" s="39" t="str">
        <f t="shared" si="334"/>
        <v>Q24050972-03-6251-I-LST-0007</v>
      </c>
      <c r="J2042" s="39"/>
      <c r="K2042" s="33" t="str">
        <f>VLOOKUP(C2042,'PPE WBS Codes'!$E$3:$F$79,2,0)</f>
        <v>Load Bank</v>
      </c>
      <c r="L2042" s="39" t="s">
        <v>1640</v>
      </c>
      <c r="M2042" s="39" t="s">
        <v>1415</v>
      </c>
      <c r="N2042" s="33" t="str">
        <f t="shared" si="335"/>
        <v>Load Bank - Metering Instruments for Emergency Gen Load Bank - Instrumentation Equipment Tag Register</v>
      </c>
      <c r="O2042" s="134"/>
      <c r="P2042" s="134"/>
      <c r="Q2042" s="33" t="str">
        <f>IFERROR(VLOOKUP(PPE_PH1_CDDL[[#This Row],[RDMC Document Number]],[3]Docs!$B:$F,4,0),"No Placeholder Yet")</f>
        <v>RES - Reserved Placeholder</v>
      </c>
      <c r="R2042" s="33" t="str">
        <f>IFERROR(VLOOKUP(PPE_PH1_CDDL[[#This Row],[RDMC Document Number]],[3]Docs!$B:$F,5,0),"No Placeholder Yet")</f>
        <v>Pending</v>
      </c>
      <c r="S2042" s="137">
        <f t="shared" si="341"/>
        <v>0</v>
      </c>
      <c r="T2042" s="39" t="s">
        <v>1119</v>
      </c>
      <c r="U2042" s="39"/>
      <c r="V2042" s="178"/>
      <c r="W2042" s="39" t="s">
        <v>1641</v>
      </c>
      <c r="X2042" s="39" t="s">
        <v>1602</v>
      </c>
      <c r="Y2042" s="39"/>
      <c r="Z2042" s="39"/>
      <c r="AA2042" s="39"/>
      <c r="AB2042" s="152" t="s">
        <v>3165</v>
      </c>
    </row>
    <row r="2043" spans="1:28" ht="21.75" customHeight="1" x14ac:dyDescent="0.25">
      <c r="A2043" s="37" t="s">
        <v>30</v>
      </c>
      <c r="B2043" s="37" t="s">
        <v>31</v>
      </c>
      <c r="C2043" s="39">
        <v>6251</v>
      </c>
      <c r="D2043" s="39" t="s">
        <v>712</v>
      </c>
      <c r="E2043" s="39" t="s">
        <v>342</v>
      </c>
      <c r="F2043" s="174" t="s">
        <v>108</v>
      </c>
      <c r="G2043" s="162" t="s">
        <v>35</v>
      </c>
      <c r="H2043" s="39" t="str">
        <f t="shared" si="339"/>
        <v>6105AK124-6251-ILST-0008</v>
      </c>
      <c r="I2043" s="39" t="str">
        <f t="shared" si="334"/>
        <v>Q24050972-03-6251-I-LST-0008</v>
      </c>
      <c r="J2043" s="162"/>
      <c r="K2043" s="33" t="str">
        <f>VLOOKUP(C2043,'PPE WBS Codes'!$E$3:$F$79,2,0)</f>
        <v>Load Bank</v>
      </c>
      <c r="L2043" s="162" t="s">
        <v>1640</v>
      </c>
      <c r="M2043" s="162" t="s">
        <v>1416</v>
      </c>
      <c r="N2043" s="33" t="str">
        <f t="shared" si="335"/>
        <v>Load Bank - Metering Instruments for Emergency Gen Load Bank - Equipment Alarm and Trip Level Register</v>
      </c>
      <c r="O2043" s="175"/>
      <c r="P2043" s="175"/>
      <c r="Q2043" s="33" t="str">
        <f>IFERROR(VLOOKUP(PPE_PH1_CDDL[[#This Row],[RDMC Document Number]],[3]Docs!$B:$F,4,0),"No Placeholder Yet")</f>
        <v>RES - Reserved Placeholder</v>
      </c>
      <c r="R2043" s="33" t="str">
        <f>IFERROR(VLOOKUP(PPE_PH1_CDDL[[#This Row],[RDMC Document Number]],[3]Docs!$B:$F,5,0),"No Placeholder Yet")</f>
        <v>Pending</v>
      </c>
      <c r="S2043" s="137">
        <f t="shared" si="341"/>
        <v>0</v>
      </c>
      <c r="T2043" s="39" t="s">
        <v>1119</v>
      </c>
      <c r="U2043" s="162"/>
      <c r="V2043" s="178"/>
      <c r="W2043" s="162" t="s">
        <v>1641</v>
      </c>
      <c r="X2043" s="39" t="s">
        <v>1602</v>
      </c>
      <c r="Y2043" s="162"/>
      <c r="Z2043" s="162"/>
      <c r="AA2043" s="39"/>
      <c r="AB2043" s="152" t="s">
        <v>3165</v>
      </c>
    </row>
    <row r="2044" spans="1:28" ht="21.75" customHeight="1" x14ac:dyDescent="0.25">
      <c r="A2044" s="37" t="s">
        <v>30</v>
      </c>
      <c r="B2044" s="37" t="s">
        <v>31</v>
      </c>
      <c r="C2044" s="39">
        <v>6251</v>
      </c>
      <c r="D2044" s="39" t="s">
        <v>712</v>
      </c>
      <c r="E2044" s="39" t="s">
        <v>1377</v>
      </c>
      <c r="F2044" s="128" t="s">
        <v>34</v>
      </c>
      <c r="G2044" s="39" t="s">
        <v>35</v>
      </c>
      <c r="H2044" s="39" t="str">
        <f t="shared" si="339"/>
        <v>6105AK124-6251-IQRA-0001</v>
      </c>
      <c r="I2044" s="39" t="str">
        <f t="shared" si="334"/>
        <v>Q24050972-03-6251-I-QRA-0001</v>
      </c>
      <c r="J2044" s="39"/>
      <c r="K2044" s="33" t="str">
        <f>VLOOKUP(C2044,'PPE WBS Codes'!$E$3:$F$79,2,0)</f>
        <v>Load Bank</v>
      </c>
      <c r="L2044" s="39" t="s">
        <v>1614</v>
      </c>
      <c r="M2044" s="39" t="s">
        <v>1420</v>
      </c>
      <c r="N2044" s="33" t="str">
        <f t="shared" si="335"/>
        <v>Load Bank - Fire Protection and Detection System for Wartsila Load Bank - Risk Assessment: Fire and Explosions</v>
      </c>
      <c r="O2044" s="134"/>
      <c r="P2044" s="134"/>
      <c r="Q2044" s="33" t="str">
        <f>IFERROR(VLOOKUP(PPE_PH1_CDDL[[#This Row],[RDMC Document Number]],[3]Docs!$B:$F,4,0),"No Placeholder Yet")</f>
        <v>RES - Reserved Placeholder</v>
      </c>
      <c r="R2044" s="33" t="str">
        <f>IFERROR(VLOOKUP(PPE_PH1_CDDL[[#This Row],[RDMC Document Number]],[3]Docs!$B:$F,5,0),"No Placeholder Yet")</f>
        <v>Pending</v>
      </c>
      <c r="S2044" s="137">
        <f t="shared" si="341"/>
        <v>0</v>
      </c>
      <c r="T2044" s="39" t="s">
        <v>1119</v>
      </c>
      <c r="U2044" s="39"/>
      <c r="V2044" s="178"/>
      <c r="W2044" s="39" t="s">
        <v>1615</v>
      </c>
      <c r="X2044" s="39" t="s">
        <v>1594</v>
      </c>
      <c r="Y2044" s="39"/>
      <c r="Z2044" s="39"/>
      <c r="AA2044" s="39"/>
      <c r="AB2044" s="152" t="s">
        <v>3165</v>
      </c>
    </row>
    <row r="2045" spans="1:28" ht="21.75" customHeight="1" x14ac:dyDescent="0.25">
      <c r="A2045" s="37" t="s">
        <v>30</v>
      </c>
      <c r="B2045" s="37" t="s">
        <v>31</v>
      </c>
      <c r="C2045" s="39">
        <v>6251</v>
      </c>
      <c r="D2045" s="39" t="s">
        <v>712</v>
      </c>
      <c r="E2045" s="162" t="s">
        <v>1377</v>
      </c>
      <c r="F2045" s="174" t="s">
        <v>46</v>
      </c>
      <c r="G2045" s="162" t="s">
        <v>35</v>
      </c>
      <c r="H2045" s="39" t="str">
        <f t="shared" si="339"/>
        <v>6105AK124-6251-IQRA-0002</v>
      </c>
      <c r="I2045" s="39" t="str">
        <f t="shared" si="334"/>
        <v>Q24050972-03-6251-I-QRA-0002</v>
      </c>
      <c r="J2045" s="162"/>
      <c r="K2045" s="33" t="str">
        <f>VLOOKUP(C2045,'PPE WBS Codes'!$E$3:$F$79,2,0)</f>
        <v>Load Bank</v>
      </c>
      <c r="L2045" s="162" t="s">
        <v>1635</v>
      </c>
      <c r="M2045" s="162" t="s">
        <v>1420</v>
      </c>
      <c r="N2045" s="33" t="str">
        <f t="shared" si="335"/>
        <v>Load Bank - Fire Protection System Emergency Gen Load Bank - Risk Assessment: Fire and Explosions</v>
      </c>
      <c r="O2045" s="175"/>
      <c r="P2045" s="175"/>
      <c r="Q2045" s="33" t="str">
        <f>IFERROR(VLOOKUP(PPE_PH1_CDDL[[#This Row],[RDMC Document Number]],[3]Docs!$B:$F,4,0),"No Placeholder Yet")</f>
        <v>RES - Reserved Placeholder</v>
      </c>
      <c r="R2045" s="33" t="str">
        <f>IFERROR(VLOOKUP(PPE_PH1_CDDL[[#This Row],[RDMC Document Number]],[3]Docs!$B:$F,5,0),"No Placeholder Yet")</f>
        <v>Pending</v>
      </c>
      <c r="S2045" s="137">
        <f t="shared" si="341"/>
        <v>0</v>
      </c>
      <c r="T2045" s="39" t="s">
        <v>1119</v>
      </c>
      <c r="U2045" s="162"/>
      <c r="V2045" s="178"/>
      <c r="W2045" s="162" t="s">
        <v>1636</v>
      </c>
      <c r="X2045" s="162" t="s">
        <v>1602</v>
      </c>
      <c r="Y2045" s="162"/>
      <c r="Z2045" s="162"/>
      <c r="AA2045" s="39"/>
      <c r="AB2045" s="152" t="s">
        <v>3165</v>
      </c>
    </row>
    <row r="2046" spans="1:28" ht="21.75" customHeight="1" x14ac:dyDescent="0.25">
      <c r="A2046" s="37" t="s">
        <v>30</v>
      </c>
      <c r="B2046" s="37" t="s">
        <v>31</v>
      </c>
      <c r="C2046" s="39">
        <v>6200</v>
      </c>
      <c r="D2046" s="162" t="s">
        <v>1169</v>
      </c>
      <c r="E2046" s="162" t="s">
        <v>659</v>
      </c>
      <c r="F2046" s="128" t="s">
        <v>240</v>
      </c>
      <c r="G2046" s="39" t="s">
        <v>35</v>
      </c>
      <c r="H2046" s="39" t="str">
        <f t="shared" si="339"/>
        <v>6105AK124-6200-CSEC-0026</v>
      </c>
      <c r="I2046" s="39" t="str">
        <f t="shared" si="334"/>
        <v>Q24050972-03-6200-C-SEC-0026</v>
      </c>
      <c r="J2046" s="39"/>
      <c r="K2046" s="33" t="str">
        <f>VLOOKUP(C2046,'PPE WBS Codes'!$E$3:$F$79,2,0)</f>
        <v>On-Site Power Supply and Transmission</v>
      </c>
      <c r="L2046" s="39" t="s">
        <v>1195</v>
      </c>
      <c r="M2046" s="39" t="s">
        <v>1715</v>
      </c>
      <c r="N2046" s="33" t="str">
        <f t="shared" si="335"/>
        <v>On-Site Power Supply and Transmission - Main Consumer Substation - Roads and Servitudes Sections</v>
      </c>
      <c r="O2046" s="134"/>
      <c r="P2046" s="134"/>
      <c r="Q2046" s="33" t="str">
        <f>IFERROR(VLOOKUP(PPE_PH1_CDDL[[#This Row],[RDMC Document Number]],[3]Docs!$B:$F,4,0),"No Placeholder Yet")</f>
        <v>RES - Reserved Placeholder</v>
      </c>
      <c r="R2046" s="33" t="str">
        <f>IFERROR(VLOOKUP(PPE_PH1_CDDL[[#This Row],[RDMC Document Number]],[3]Docs!$B:$F,5,0),"No Placeholder Yet")</f>
        <v>Pending</v>
      </c>
      <c r="S2046" s="137">
        <f t="shared" ref="S2046:S2075" si="342">IF(AND(O2046&lt;&gt;"",P2046&lt;&gt;"",R2046="Approved"),100%,
 IF(AND(O2046&lt;&gt;"",P2046&lt;&gt;""),66.67%,
 IF(O2046&lt;&gt;"",33.33%,
 0)))</f>
        <v>0</v>
      </c>
      <c r="T2046" s="39" t="s">
        <v>1317</v>
      </c>
      <c r="U2046" s="39"/>
      <c r="V2046" s="178">
        <v>46234</v>
      </c>
      <c r="W2046" s="39" t="s">
        <v>1716</v>
      </c>
      <c r="X2046" s="39" t="s">
        <v>1717</v>
      </c>
      <c r="Y2046" s="39"/>
      <c r="Z2046" s="39"/>
      <c r="AA2046" s="39"/>
      <c r="AB2046" s="152" t="s">
        <v>3165</v>
      </c>
    </row>
    <row r="2047" spans="1:28" ht="21.75" customHeight="1" x14ac:dyDescent="0.25">
      <c r="A2047" s="37" t="s">
        <v>30</v>
      </c>
      <c r="B2047" s="37" t="s">
        <v>31</v>
      </c>
      <c r="C2047" s="39">
        <v>6200</v>
      </c>
      <c r="D2047" s="162" t="s">
        <v>1169</v>
      </c>
      <c r="E2047" s="162" t="s">
        <v>659</v>
      </c>
      <c r="F2047" s="128" t="s">
        <v>242</v>
      </c>
      <c r="G2047" s="39" t="s">
        <v>35</v>
      </c>
      <c r="H2047" s="39" t="str">
        <f t="shared" si="339"/>
        <v>6105AK124-6200-CSEC-0027</v>
      </c>
      <c r="I2047" s="39" t="str">
        <f t="shared" si="334"/>
        <v>Q24050972-03-6200-C-SEC-0027</v>
      </c>
      <c r="J2047" s="39"/>
      <c r="K2047" s="33" t="str">
        <f>VLOOKUP(C2047,'PPE WBS Codes'!$E$3:$F$79,2,0)</f>
        <v>On-Site Power Supply and Transmission</v>
      </c>
      <c r="L2047" s="39" t="s">
        <v>1195</v>
      </c>
      <c r="M2047" s="39" t="s">
        <v>1718</v>
      </c>
      <c r="N2047" s="33" t="str">
        <f t="shared" si="335"/>
        <v>On-Site Power Supply and Transmission - Main Consumer Substation - Storm Water Dainage Sections</v>
      </c>
      <c r="O2047" s="134"/>
      <c r="P2047" s="134"/>
      <c r="Q2047" s="33" t="str">
        <f>IFERROR(VLOOKUP(PPE_PH1_CDDL[[#This Row],[RDMC Document Number]],[3]Docs!$B:$F,4,0),"No Placeholder Yet")</f>
        <v>RES - Reserved Placeholder</v>
      </c>
      <c r="R2047" s="33" t="str">
        <f>IFERROR(VLOOKUP(PPE_PH1_CDDL[[#This Row],[RDMC Document Number]],[3]Docs!$B:$F,5,0),"No Placeholder Yet")</f>
        <v>Pending</v>
      </c>
      <c r="S2047" s="137">
        <f t="shared" si="342"/>
        <v>0</v>
      </c>
      <c r="T2047" s="39" t="s">
        <v>1317</v>
      </c>
      <c r="U2047" s="39"/>
      <c r="V2047" s="178">
        <v>46234</v>
      </c>
      <c r="W2047" s="39" t="s">
        <v>1716</v>
      </c>
      <c r="X2047" s="39" t="s">
        <v>1719</v>
      </c>
      <c r="Y2047" s="39"/>
      <c r="Z2047" s="39"/>
      <c r="AA2047" s="39"/>
      <c r="AB2047" s="152" t="s">
        <v>3165</v>
      </c>
    </row>
    <row r="2048" spans="1:28" ht="21.75" customHeight="1" x14ac:dyDescent="0.25">
      <c r="A2048" s="37" t="s">
        <v>30</v>
      </c>
      <c r="B2048" s="37" t="s">
        <v>31</v>
      </c>
      <c r="C2048" s="39">
        <v>6200</v>
      </c>
      <c r="D2048" s="162" t="s">
        <v>1169</v>
      </c>
      <c r="E2048" s="162" t="s">
        <v>659</v>
      </c>
      <c r="F2048" s="128" t="s">
        <v>244</v>
      </c>
      <c r="G2048" s="39" t="s">
        <v>35</v>
      </c>
      <c r="H2048" s="39" t="str">
        <f t="shared" si="339"/>
        <v>6105AK124-6200-CSEC-0028</v>
      </c>
      <c r="I2048" s="39" t="str">
        <f t="shared" si="334"/>
        <v>Q24050972-03-6200-C-SEC-0028</v>
      </c>
      <c r="J2048" s="39"/>
      <c r="K2048" s="33" t="str">
        <f>VLOOKUP(C2048,'PPE WBS Codes'!$E$3:$F$79,2,0)</f>
        <v>On-Site Power Supply and Transmission</v>
      </c>
      <c r="L2048" s="39" t="s">
        <v>1195</v>
      </c>
      <c r="M2048" s="39" t="s">
        <v>1720</v>
      </c>
      <c r="N2048" s="33" t="str">
        <f t="shared" si="335"/>
        <v>On-Site Power Supply and Transmission - Main Consumer Substation - Underground Utilities and Piping Setion</v>
      </c>
      <c r="O2048" s="134"/>
      <c r="P2048" s="134"/>
      <c r="Q2048" s="33" t="str">
        <f>IFERROR(VLOOKUP(PPE_PH1_CDDL[[#This Row],[RDMC Document Number]],[3]Docs!$B:$F,4,0),"No Placeholder Yet")</f>
        <v>RES - Reserved Placeholder</v>
      </c>
      <c r="R2048" s="33" t="str">
        <f>IFERROR(VLOOKUP(PPE_PH1_CDDL[[#This Row],[RDMC Document Number]],[3]Docs!$B:$F,5,0),"No Placeholder Yet")</f>
        <v>Pending</v>
      </c>
      <c r="S2048" s="137">
        <f t="shared" si="342"/>
        <v>0</v>
      </c>
      <c r="T2048" s="39" t="s">
        <v>1317</v>
      </c>
      <c r="U2048" s="39"/>
      <c r="V2048" s="178">
        <v>46234</v>
      </c>
      <c r="W2048" s="39" t="s">
        <v>1716</v>
      </c>
      <c r="X2048" s="39" t="s">
        <v>1721</v>
      </c>
      <c r="Y2048" s="39"/>
      <c r="Z2048" s="39"/>
      <c r="AA2048" s="39"/>
      <c r="AB2048" s="152" t="s">
        <v>3165</v>
      </c>
    </row>
    <row r="2049" spans="1:28" ht="21.75" customHeight="1" x14ac:dyDescent="0.25">
      <c r="A2049" s="37" t="s">
        <v>30</v>
      </c>
      <c r="B2049" s="37" t="s">
        <v>31</v>
      </c>
      <c r="C2049" s="39">
        <v>6200</v>
      </c>
      <c r="D2049" s="162" t="s">
        <v>1169</v>
      </c>
      <c r="E2049" s="162" t="s">
        <v>659</v>
      </c>
      <c r="F2049" s="128" t="s">
        <v>246</v>
      </c>
      <c r="G2049" s="39" t="s">
        <v>35</v>
      </c>
      <c r="H2049" s="39" t="str">
        <f t="shared" si="339"/>
        <v>6105AK124-6200-CSEC-0029</v>
      </c>
      <c r="I2049" s="39" t="str">
        <f t="shared" si="334"/>
        <v>Q24050972-03-6200-C-SEC-0029</v>
      </c>
      <c r="J2049" s="39"/>
      <c r="K2049" s="33" t="str">
        <f>VLOOKUP(C2049,'PPE WBS Codes'!$E$3:$F$79,2,0)</f>
        <v>On-Site Power Supply and Transmission</v>
      </c>
      <c r="L2049" s="39" t="s">
        <v>1195</v>
      </c>
      <c r="M2049" s="39" t="s">
        <v>1722</v>
      </c>
      <c r="N2049" s="33" t="str">
        <f t="shared" si="335"/>
        <v>On-Site Power Supply and Transmission - Main Consumer Substation - Cable Trench Section</v>
      </c>
      <c r="O2049" s="134"/>
      <c r="P2049" s="134"/>
      <c r="Q2049" s="33" t="str">
        <f>IFERROR(VLOOKUP(PPE_PH1_CDDL[[#This Row],[RDMC Document Number]],[3]Docs!$B:$F,4,0),"No Placeholder Yet")</f>
        <v>RES - Reserved Placeholder</v>
      </c>
      <c r="R2049" s="33" t="str">
        <f>IFERROR(VLOOKUP(PPE_PH1_CDDL[[#This Row],[RDMC Document Number]],[3]Docs!$B:$F,5,0),"No Placeholder Yet")</f>
        <v>Pending</v>
      </c>
      <c r="S2049" s="137">
        <f t="shared" si="342"/>
        <v>0</v>
      </c>
      <c r="T2049" s="39" t="s">
        <v>1317</v>
      </c>
      <c r="U2049" s="39"/>
      <c r="V2049" s="178">
        <v>46234</v>
      </c>
      <c r="W2049" s="39" t="s">
        <v>1716</v>
      </c>
      <c r="X2049" s="39" t="s">
        <v>1680</v>
      </c>
      <c r="Y2049" s="39"/>
      <c r="Z2049" s="39"/>
      <c r="AA2049" s="39"/>
      <c r="AB2049" s="152" t="s">
        <v>3165</v>
      </c>
    </row>
    <row r="2050" spans="1:28" ht="21.75" customHeight="1" x14ac:dyDescent="0.25">
      <c r="A2050" s="37" t="s">
        <v>30</v>
      </c>
      <c r="B2050" s="37" t="s">
        <v>31</v>
      </c>
      <c r="C2050" s="39">
        <v>6200</v>
      </c>
      <c r="D2050" s="162" t="s">
        <v>1169</v>
      </c>
      <c r="E2050" s="162" t="s">
        <v>659</v>
      </c>
      <c r="F2050" s="128" t="s">
        <v>248</v>
      </c>
      <c r="G2050" s="39" t="s">
        <v>35</v>
      </c>
      <c r="H2050" s="39" t="str">
        <f t="shared" si="339"/>
        <v>6105AK124-6200-CSEC-0030</v>
      </c>
      <c r="I2050" s="39" t="str">
        <f t="shared" si="334"/>
        <v>Q24050972-03-6200-C-SEC-0030</v>
      </c>
      <c r="J2050" s="39"/>
      <c r="K2050" s="33" t="str">
        <f>VLOOKUP(C2050,'PPE WBS Codes'!$E$3:$F$79,2,0)</f>
        <v>On-Site Power Supply and Transmission</v>
      </c>
      <c r="L2050" s="39" t="s">
        <v>1195</v>
      </c>
      <c r="M2050" s="39" t="s">
        <v>1723</v>
      </c>
      <c r="N2050" s="33" t="str">
        <f t="shared" si="335"/>
        <v>On-Site Power Supply and Transmission - Main Consumer Substation - Oil Treatment Facility Section</v>
      </c>
      <c r="O2050" s="134"/>
      <c r="P2050" s="134"/>
      <c r="Q2050" s="33" t="str">
        <f>IFERROR(VLOOKUP(PPE_PH1_CDDL[[#This Row],[RDMC Document Number]],[3]Docs!$B:$F,4,0),"No Placeholder Yet")</f>
        <v>RES - Reserved Placeholder</v>
      </c>
      <c r="R2050" s="33" t="str">
        <f>IFERROR(VLOOKUP(PPE_PH1_CDDL[[#This Row],[RDMC Document Number]],[3]Docs!$B:$F,5,0),"No Placeholder Yet")</f>
        <v>Pending</v>
      </c>
      <c r="S2050" s="137">
        <f t="shared" si="342"/>
        <v>0</v>
      </c>
      <c r="T2050" s="39" t="s">
        <v>1317</v>
      </c>
      <c r="U2050" s="39"/>
      <c r="V2050" s="178">
        <v>46234</v>
      </c>
      <c r="W2050" s="39" t="s">
        <v>1716</v>
      </c>
      <c r="X2050" s="39" t="s">
        <v>1724</v>
      </c>
      <c r="Y2050" s="39"/>
      <c r="Z2050" s="39"/>
      <c r="AA2050" s="39"/>
      <c r="AB2050" s="152" t="s">
        <v>3165</v>
      </c>
    </row>
    <row r="2051" spans="1:28" ht="21.75" customHeight="1" x14ac:dyDescent="0.25">
      <c r="A2051" s="37" t="s">
        <v>30</v>
      </c>
      <c r="B2051" s="37" t="s">
        <v>31</v>
      </c>
      <c r="C2051" s="39">
        <v>6200</v>
      </c>
      <c r="D2051" s="162" t="s">
        <v>1169</v>
      </c>
      <c r="E2051" s="162" t="s">
        <v>659</v>
      </c>
      <c r="F2051" s="128" t="s">
        <v>486</v>
      </c>
      <c r="G2051" s="39" t="s">
        <v>35</v>
      </c>
      <c r="H2051" s="39" t="str">
        <f t="shared" si="339"/>
        <v>6105AK124-6200-CSEC-0031</v>
      </c>
      <c r="I2051" s="39" t="str">
        <f t="shared" si="334"/>
        <v>Q24050972-03-6200-C-SEC-0031</v>
      </c>
      <c r="J2051" s="39"/>
      <c r="K2051" s="33" t="str">
        <f>VLOOKUP(C2051,'PPE WBS Codes'!$E$3:$F$79,2,0)</f>
        <v>On-Site Power Supply and Transmission</v>
      </c>
      <c r="L2051" s="39" t="s">
        <v>1195</v>
      </c>
      <c r="M2051" s="39" t="s">
        <v>1725</v>
      </c>
      <c r="N2051" s="33" t="str">
        <f t="shared" si="335"/>
        <v>On-Site Power Supply and Transmission - Main Consumer Substation - 33kV E-house Section</v>
      </c>
      <c r="O2051" s="134"/>
      <c r="P2051" s="134"/>
      <c r="Q2051" s="33" t="str">
        <f>IFERROR(VLOOKUP(PPE_PH1_CDDL[[#This Row],[RDMC Document Number]],[3]Docs!$B:$F,4,0),"No Placeholder Yet")</f>
        <v>RES - Reserved Placeholder</v>
      </c>
      <c r="R2051" s="33" t="str">
        <f>IFERROR(VLOOKUP(PPE_PH1_CDDL[[#This Row],[RDMC Document Number]],[3]Docs!$B:$F,5,0),"No Placeholder Yet")</f>
        <v>Pending</v>
      </c>
      <c r="S2051" s="137">
        <f t="shared" si="342"/>
        <v>0</v>
      </c>
      <c r="T2051" s="39" t="s">
        <v>1317</v>
      </c>
      <c r="U2051" s="39"/>
      <c r="V2051" s="178">
        <v>46234</v>
      </c>
      <c r="W2051" s="39" t="s">
        <v>1716</v>
      </c>
      <c r="X2051" s="39" t="s">
        <v>1726</v>
      </c>
      <c r="Y2051" s="39"/>
      <c r="Z2051" s="39"/>
      <c r="AA2051" s="39"/>
      <c r="AB2051" s="152" t="s">
        <v>3165</v>
      </c>
    </row>
    <row r="2052" spans="1:28" ht="21.75" customHeight="1" x14ac:dyDescent="0.25">
      <c r="A2052" s="37" t="s">
        <v>30</v>
      </c>
      <c r="B2052" s="37" t="s">
        <v>31</v>
      </c>
      <c r="C2052" s="39">
        <v>6200</v>
      </c>
      <c r="D2052" s="162" t="s">
        <v>1169</v>
      </c>
      <c r="E2052" s="162" t="s">
        <v>659</v>
      </c>
      <c r="F2052" s="128" t="s">
        <v>489</v>
      </c>
      <c r="G2052" s="39" t="s">
        <v>35</v>
      </c>
      <c r="H2052" s="39" t="str">
        <f t="shared" si="339"/>
        <v>6105AK124-6200-CSEC-0032</v>
      </c>
      <c r="I2052" s="39" t="str">
        <f t="shared" si="334"/>
        <v>Q24050972-03-6200-C-SEC-0032</v>
      </c>
      <c r="J2052" s="39"/>
      <c r="K2052" s="33" t="str">
        <f>VLOOKUP(C2052,'PPE WBS Codes'!$E$3:$F$79,2,0)</f>
        <v>On-Site Power Supply and Transmission</v>
      </c>
      <c r="L2052" s="39" t="s">
        <v>1195</v>
      </c>
      <c r="M2052" s="39" t="s">
        <v>1727</v>
      </c>
      <c r="N2052" s="33" t="str">
        <f t="shared" si="335"/>
        <v>On-Site Power Supply and Transmission - Main Consumer Substation - Auxillary Power Section</v>
      </c>
      <c r="O2052" s="134"/>
      <c r="P2052" s="134"/>
      <c r="Q2052" s="33" t="str">
        <f>IFERROR(VLOOKUP(PPE_PH1_CDDL[[#This Row],[RDMC Document Number]],[3]Docs!$B:$F,4,0),"No Placeholder Yet")</f>
        <v>RES - Reserved Placeholder</v>
      </c>
      <c r="R2052" s="33" t="str">
        <f>IFERROR(VLOOKUP(PPE_PH1_CDDL[[#This Row],[RDMC Document Number]],[3]Docs!$B:$F,5,0),"No Placeholder Yet")</f>
        <v>Pending</v>
      </c>
      <c r="S2052" s="137">
        <f t="shared" si="342"/>
        <v>0</v>
      </c>
      <c r="T2052" s="39" t="s">
        <v>1317</v>
      </c>
      <c r="U2052" s="39"/>
      <c r="V2052" s="178">
        <v>46234</v>
      </c>
      <c r="W2052" s="39" t="s">
        <v>1716</v>
      </c>
      <c r="X2052" s="39" t="s">
        <v>1728</v>
      </c>
      <c r="Y2052" s="39"/>
      <c r="Z2052" s="39"/>
      <c r="AA2052" s="39"/>
      <c r="AB2052" s="152" t="s">
        <v>3165</v>
      </c>
    </row>
    <row r="2053" spans="1:28" ht="21.75" customHeight="1" x14ac:dyDescent="0.25">
      <c r="A2053" s="37" t="s">
        <v>30</v>
      </c>
      <c r="B2053" s="37" t="s">
        <v>31</v>
      </c>
      <c r="C2053" s="39">
        <v>6200</v>
      </c>
      <c r="D2053" s="162" t="s">
        <v>1169</v>
      </c>
      <c r="E2053" s="162" t="s">
        <v>659</v>
      </c>
      <c r="F2053" s="128" t="s">
        <v>492</v>
      </c>
      <c r="G2053" s="39" t="s">
        <v>35</v>
      </c>
      <c r="H2053" s="39" t="str">
        <f t="shared" si="339"/>
        <v>6105AK124-6200-CSEC-0033</v>
      </c>
      <c r="I2053" s="39" t="str">
        <f t="shared" si="334"/>
        <v>Q24050972-03-6200-C-SEC-0033</v>
      </c>
      <c r="J2053" s="39"/>
      <c r="K2053" s="33" t="str">
        <f>VLOOKUP(C2053,'PPE WBS Codes'!$E$3:$F$79,2,0)</f>
        <v>On-Site Power Supply and Transmission</v>
      </c>
      <c r="L2053" s="39" t="s">
        <v>1195</v>
      </c>
      <c r="M2053" s="39" t="s">
        <v>1729</v>
      </c>
      <c r="N2053" s="33" t="str">
        <f t="shared" si="335"/>
        <v>On-Site Power Supply and Transmission - Main Consumer Substation - Control Room, Offices, Prayer Room and Ablutions Section</v>
      </c>
      <c r="O2053" s="134"/>
      <c r="P2053" s="134"/>
      <c r="Q2053" s="33" t="str">
        <f>IFERROR(VLOOKUP(PPE_PH1_CDDL[[#This Row],[RDMC Document Number]],[3]Docs!$B:$F,4,0),"No Placeholder Yet")</f>
        <v>RES - Reserved Placeholder</v>
      </c>
      <c r="R2053" s="33" t="str">
        <f>IFERROR(VLOOKUP(PPE_PH1_CDDL[[#This Row],[RDMC Document Number]],[3]Docs!$B:$F,5,0),"No Placeholder Yet")</f>
        <v>Pending</v>
      </c>
      <c r="S2053" s="137">
        <f t="shared" si="342"/>
        <v>0</v>
      </c>
      <c r="T2053" s="39" t="s">
        <v>1317</v>
      </c>
      <c r="U2053" s="39"/>
      <c r="V2053" s="178">
        <v>46234</v>
      </c>
      <c r="W2053" s="39" t="s">
        <v>1716</v>
      </c>
      <c r="X2053" s="39" t="s">
        <v>1730</v>
      </c>
      <c r="Y2053" s="39"/>
      <c r="Z2053" s="39"/>
      <c r="AA2053" s="39"/>
      <c r="AB2053" s="152" t="s">
        <v>3165</v>
      </c>
    </row>
    <row r="2054" spans="1:28" ht="21.75" customHeight="1" x14ac:dyDescent="0.25">
      <c r="A2054" s="37" t="s">
        <v>30</v>
      </c>
      <c r="B2054" s="37" t="s">
        <v>31</v>
      </c>
      <c r="C2054" s="39">
        <v>6200</v>
      </c>
      <c r="D2054" s="162" t="s">
        <v>1169</v>
      </c>
      <c r="E2054" s="162" t="s">
        <v>659</v>
      </c>
      <c r="F2054" s="174" t="s">
        <v>495</v>
      </c>
      <c r="G2054" s="162" t="s">
        <v>35</v>
      </c>
      <c r="H2054" s="39" t="str">
        <f t="shared" si="339"/>
        <v>6105AK124-6200-CSEC-0034</v>
      </c>
      <c r="I2054" s="39" t="str">
        <f t="shared" si="334"/>
        <v>Q24050972-03-6200-C-SEC-0034</v>
      </c>
      <c r="J2054" s="162"/>
      <c r="K2054" s="33" t="str">
        <f>VLOOKUP(C2054,'PPE WBS Codes'!$E$3:$F$79,2,0)</f>
        <v>On-Site Power Supply and Transmission</v>
      </c>
      <c r="L2054" s="162" t="s">
        <v>1195</v>
      </c>
      <c r="M2054" s="162" t="s">
        <v>1731</v>
      </c>
      <c r="N2054" s="33" t="str">
        <f t="shared" si="335"/>
        <v>On-Site Power Supply and Transmission - Main Consumer Substation - Oil Storage Room Section</v>
      </c>
      <c r="O2054" s="175"/>
      <c r="P2054" s="175"/>
      <c r="Q2054" s="33" t="str">
        <f>IFERROR(VLOOKUP(PPE_PH1_CDDL[[#This Row],[RDMC Document Number]],[3]Docs!$B:$F,4,0),"No Placeholder Yet")</f>
        <v>RES - Reserved Placeholder</v>
      </c>
      <c r="R2054" s="33" t="str">
        <f>IFERROR(VLOOKUP(PPE_PH1_CDDL[[#This Row],[RDMC Document Number]],[3]Docs!$B:$F,5,0),"No Placeholder Yet")</f>
        <v>Pending</v>
      </c>
      <c r="S2054" s="137">
        <f t="shared" si="342"/>
        <v>0</v>
      </c>
      <c r="T2054" s="39" t="s">
        <v>1317</v>
      </c>
      <c r="U2054" s="162"/>
      <c r="V2054" s="178">
        <v>46234</v>
      </c>
      <c r="W2054" s="39" t="s">
        <v>1716</v>
      </c>
      <c r="X2054" s="162" t="s">
        <v>1732</v>
      </c>
      <c r="Y2054" s="162"/>
      <c r="Z2054" s="162"/>
      <c r="AA2054" s="39"/>
      <c r="AB2054" s="152" t="s">
        <v>3165</v>
      </c>
    </row>
    <row r="2055" spans="1:28" ht="21.75" customHeight="1" x14ac:dyDescent="0.25">
      <c r="A2055" s="37" t="s">
        <v>30</v>
      </c>
      <c r="B2055" s="37" t="s">
        <v>31</v>
      </c>
      <c r="C2055" s="39">
        <v>6200</v>
      </c>
      <c r="D2055" s="162" t="s">
        <v>1169</v>
      </c>
      <c r="E2055" s="162" t="s">
        <v>192</v>
      </c>
      <c r="F2055" s="128" t="s">
        <v>46</v>
      </c>
      <c r="G2055" s="39" t="s">
        <v>35</v>
      </c>
      <c r="H2055" s="39" t="str">
        <f t="shared" si="339"/>
        <v>6105AK124-6200-CDTL-0002</v>
      </c>
      <c r="I2055" s="39" t="str">
        <f t="shared" si="334"/>
        <v>Q24050972-03-6200-C-DTL-0002</v>
      </c>
      <c r="J2055" s="39"/>
      <c r="K2055" s="33" t="str">
        <f>VLOOKUP(C2055,'PPE WBS Codes'!$E$3:$F$79,2,0)</f>
        <v>On-Site Power Supply and Transmission</v>
      </c>
      <c r="L2055" s="39" t="s">
        <v>1195</v>
      </c>
      <c r="M2055" s="39" t="s">
        <v>1733</v>
      </c>
      <c r="N2055" s="33" t="str">
        <f t="shared" si="335"/>
        <v>On-Site Power Supply and Transmission - Main Consumer Substation - Roads and Servitudes Detail</v>
      </c>
      <c r="O2055" s="134"/>
      <c r="P2055" s="134"/>
      <c r="Q2055" s="33" t="str">
        <f>IFERROR(VLOOKUP(PPE_PH1_CDDL[[#This Row],[RDMC Document Number]],[3]Docs!$B:$F,4,0),"No Placeholder Yet")</f>
        <v>RES - Reserved Placeholder</v>
      </c>
      <c r="R2055" s="33" t="str">
        <f>IFERROR(VLOOKUP(PPE_PH1_CDDL[[#This Row],[RDMC Document Number]],[3]Docs!$B:$F,5,0),"No Placeholder Yet")</f>
        <v>Pending</v>
      </c>
      <c r="S2055" s="137">
        <f t="shared" si="342"/>
        <v>0</v>
      </c>
      <c r="T2055" s="162" t="s">
        <v>1317</v>
      </c>
      <c r="U2055" s="39"/>
      <c r="V2055" s="178">
        <v>46234</v>
      </c>
      <c r="W2055" s="162" t="s">
        <v>1195</v>
      </c>
      <c r="X2055" s="39" t="s">
        <v>1733</v>
      </c>
      <c r="Y2055" s="39"/>
      <c r="Z2055" s="39"/>
      <c r="AA2055" s="39"/>
      <c r="AB2055" s="152" t="s">
        <v>3165</v>
      </c>
    </row>
    <row r="2056" spans="1:28" ht="21.75" customHeight="1" x14ac:dyDescent="0.25">
      <c r="A2056" s="37" t="s">
        <v>30</v>
      </c>
      <c r="B2056" s="37" t="s">
        <v>31</v>
      </c>
      <c r="C2056" s="39">
        <v>6200</v>
      </c>
      <c r="D2056" s="162" t="s">
        <v>1169</v>
      </c>
      <c r="E2056" s="162" t="s">
        <v>192</v>
      </c>
      <c r="F2056" s="128" t="s">
        <v>48</v>
      </c>
      <c r="G2056" s="39" t="s">
        <v>35</v>
      </c>
      <c r="H2056" s="39" t="str">
        <f t="shared" si="339"/>
        <v>6105AK124-6200-CDTL-0003</v>
      </c>
      <c r="I2056" s="39" t="str">
        <f t="shared" si="334"/>
        <v>Q24050972-03-6200-C-DTL-0003</v>
      </c>
      <c r="J2056" s="39"/>
      <c r="K2056" s="33" t="str">
        <f>VLOOKUP(C2056,'PPE WBS Codes'!$E$3:$F$79,2,0)</f>
        <v>On-Site Power Supply and Transmission</v>
      </c>
      <c r="L2056" s="39" t="s">
        <v>1195</v>
      </c>
      <c r="M2056" s="39" t="s">
        <v>1734</v>
      </c>
      <c r="N2056" s="33" t="str">
        <f t="shared" si="335"/>
        <v>On-Site Power Supply and Transmission - Main Consumer Substation - Underground Utilities and Piping Detail</v>
      </c>
      <c r="O2056" s="134"/>
      <c r="P2056" s="134"/>
      <c r="Q2056" s="33" t="str">
        <f>IFERROR(VLOOKUP(PPE_PH1_CDDL[[#This Row],[RDMC Document Number]],[3]Docs!$B:$F,4,0),"No Placeholder Yet")</f>
        <v>RES - Reserved Placeholder</v>
      </c>
      <c r="R2056" s="33" t="str">
        <f>IFERROR(VLOOKUP(PPE_PH1_CDDL[[#This Row],[RDMC Document Number]],[3]Docs!$B:$F,5,0),"No Placeholder Yet")</f>
        <v>Pending</v>
      </c>
      <c r="S2056" s="137">
        <f t="shared" si="342"/>
        <v>0</v>
      </c>
      <c r="T2056" s="162" t="s">
        <v>1317</v>
      </c>
      <c r="U2056" s="39"/>
      <c r="V2056" s="178">
        <v>46234</v>
      </c>
      <c r="W2056" s="162" t="s">
        <v>1195</v>
      </c>
      <c r="X2056" s="39" t="s">
        <v>1734</v>
      </c>
      <c r="Y2056" s="39"/>
      <c r="Z2056" s="39"/>
      <c r="AA2056" s="39"/>
      <c r="AB2056" s="152" t="s">
        <v>3165</v>
      </c>
    </row>
    <row r="2057" spans="1:28" ht="21.75" customHeight="1" x14ac:dyDescent="0.25">
      <c r="A2057" s="37" t="s">
        <v>30</v>
      </c>
      <c r="B2057" s="37" t="s">
        <v>31</v>
      </c>
      <c r="C2057" s="39">
        <v>6200</v>
      </c>
      <c r="D2057" s="162" t="s">
        <v>1169</v>
      </c>
      <c r="E2057" s="162" t="s">
        <v>192</v>
      </c>
      <c r="F2057" s="128" t="s">
        <v>50</v>
      </c>
      <c r="G2057" s="39" t="s">
        <v>35</v>
      </c>
      <c r="H2057" s="39" t="str">
        <f t="shared" si="339"/>
        <v>6105AK124-6200-CDTL-0004</v>
      </c>
      <c r="I2057" s="39" t="str">
        <f t="shared" si="334"/>
        <v>Q24050972-03-6200-C-DTL-0004</v>
      </c>
      <c r="J2057" s="39"/>
      <c r="K2057" s="33" t="str">
        <f>VLOOKUP(C2057,'PPE WBS Codes'!$E$3:$F$79,2,0)</f>
        <v>On-Site Power Supply and Transmission</v>
      </c>
      <c r="L2057" s="39" t="s">
        <v>1195</v>
      </c>
      <c r="M2057" s="39" t="s">
        <v>1735</v>
      </c>
      <c r="N2057" s="33" t="str">
        <f t="shared" si="335"/>
        <v>On-Site Power Supply and Transmission - Main Consumer Substation - Cable Gantry Details</v>
      </c>
      <c r="O2057" s="134"/>
      <c r="P2057" s="134"/>
      <c r="Q2057" s="33" t="str">
        <f>IFERROR(VLOOKUP(PPE_PH1_CDDL[[#This Row],[RDMC Document Number]],[3]Docs!$B:$F,4,0),"No Placeholder Yet")</f>
        <v>RES - Reserved Placeholder</v>
      </c>
      <c r="R2057" s="33" t="str">
        <f>IFERROR(VLOOKUP(PPE_PH1_CDDL[[#This Row],[RDMC Document Number]],[3]Docs!$B:$F,5,0),"No Placeholder Yet")</f>
        <v>Pending</v>
      </c>
      <c r="S2057" s="137">
        <f t="shared" si="342"/>
        <v>0</v>
      </c>
      <c r="T2057" s="162" t="s">
        <v>1317</v>
      </c>
      <c r="U2057" s="39"/>
      <c r="V2057" s="178">
        <v>46234</v>
      </c>
      <c r="W2057" s="162" t="s">
        <v>1195</v>
      </c>
      <c r="X2057" s="39" t="s">
        <v>1735</v>
      </c>
      <c r="Y2057" s="39"/>
      <c r="Z2057" s="39"/>
      <c r="AA2057" s="39"/>
      <c r="AB2057" s="152" t="s">
        <v>3165</v>
      </c>
    </row>
    <row r="2058" spans="1:28" ht="21.75" customHeight="1" x14ac:dyDescent="0.25">
      <c r="A2058" s="37" t="s">
        <v>30</v>
      </c>
      <c r="B2058" s="37" t="s">
        <v>31</v>
      </c>
      <c r="C2058" s="39">
        <v>6200</v>
      </c>
      <c r="D2058" s="162" t="s">
        <v>1169</v>
      </c>
      <c r="E2058" s="162" t="s">
        <v>192</v>
      </c>
      <c r="F2058" s="128" t="s">
        <v>101</v>
      </c>
      <c r="G2058" s="39" t="s">
        <v>35</v>
      </c>
      <c r="H2058" s="39" t="str">
        <f t="shared" si="339"/>
        <v>6105AK124-6200-CDTL-0005</v>
      </c>
      <c r="I2058" s="39" t="str">
        <f t="shared" si="334"/>
        <v>Q24050972-03-6200-C-DTL-0005</v>
      </c>
      <c r="J2058" s="39"/>
      <c r="K2058" s="33" t="str">
        <f>VLOOKUP(C2058,'PPE WBS Codes'!$E$3:$F$79,2,0)</f>
        <v>On-Site Power Supply and Transmission</v>
      </c>
      <c r="L2058" s="39" t="s">
        <v>1195</v>
      </c>
      <c r="M2058" s="39" t="s">
        <v>3220</v>
      </c>
      <c r="N2058" s="33" t="str">
        <f t="shared" si="335"/>
        <v>On-Site Power Supply and Transmission - Main Consumer Substation - Cable Trench Rebar Bending Schedule</v>
      </c>
      <c r="O2058" s="134"/>
      <c r="P2058" s="134"/>
      <c r="Q2058" s="33" t="str">
        <f>IFERROR(VLOOKUP(PPE_PH1_CDDL[[#This Row],[RDMC Document Number]],[3]Docs!$B:$F,4,0),"No Placeholder Yet")</f>
        <v>RES - Reserved Placeholder</v>
      </c>
      <c r="R2058" s="33" t="str">
        <f>IFERROR(VLOOKUP(PPE_PH1_CDDL[[#This Row],[RDMC Document Number]],[3]Docs!$B:$F,5,0),"No Placeholder Yet")</f>
        <v>Pending</v>
      </c>
      <c r="S2058" s="137">
        <f t="shared" si="342"/>
        <v>0</v>
      </c>
      <c r="T2058" s="162" t="s">
        <v>1317</v>
      </c>
      <c r="U2058" s="39"/>
      <c r="V2058" s="178">
        <v>46234</v>
      </c>
      <c r="W2058" s="162" t="s">
        <v>1195</v>
      </c>
      <c r="X2058" s="39" t="s">
        <v>1736</v>
      </c>
      <c r="Y2058" s="39"/>
      <c r="Z2058" s="39"/>
      <c r="AA2058" s="39"/>
      <c r="AB2058" s="152" t="s">
        <v>3165</v>
      </c>
    </row>
    <row r="2059" spans="1:28" ht="21.75" customHeight="1" x14ac:dyDescent="0.25">
      <c r="A2059" s="37" t="s">
        <v>30</v>
      </c>
      <c r="B2059" s="37" t="s">
        <v>31</v>
      </c>
      <c r="C2059" s="39">
        <v>6200</v>
      </c>
      <c r="D2059" s="162" t="s">
        <v>1169</v>
      </c>
      <c r="E2059" s="162" t="s">
        <v>192</v>
      </c>
      <c r="F2059" s="128" t="s">
        <v>161</v>
      </c>
      <c r="G2059" s="39" t="s">
        <v>35</v>
      </c>
      <c r="H2059" s="39" t="str">
        <f t="shared" si="339"/>
        <v>6105AK124-6200-CDTL-0006</v>
      </c>
      <c r="I2059" s="39" t="str">
        <f t="shared" si="334"/>
        <v>Q24050972-03-6200-C-DTL-0006</v>
      </c>
      <c r="J2059" s="39"/>
      <c r="K2059" s="33" t="str">
        <f>VLOOKUP(C2059,'PPE WBS Codes'!$E$3:$F$79,2,0)</f>
        <v>On-Site Power Supply and Transmission</v>
      </c>
      <c r="L2059" s="39" t="s">
        <v>1195</v>
      </c>
      <c r="M2059" s="39" t="s">
        <v>1737</v>
      </c>
      <c r="N2059" s="33" t="str">
        <f t="shared" si="335"/>
        <v>On-Site Power Supply and Transmission - Main Consumer Substation - Fencing Details</v>
      </c>
      <c r="O2059" s="134"/>
      <c r="P2059" s="134"/>
      <c r="Q2059" s="33" t="str">
        <f>IFERROR(VLOOKUP(PPE_PH1_CDDL[[#This Row],[RDMC Document Number]],[3]Docs!$B:$F,4,0),"No Placeholder Yet")</f>
        <v>RES - Reserved Placeholder</v>
      </c>
      <c r="R2059" s="33" t="str">
        <f>IFERROR(VLOOKUP(PPE_PH1_CDDL[[#This Row],[RDMC Document Number]],[3]Docs!$B:$F,5,0),"No Placeholder Yet")</f>
        <v>Pending</v>
      </c>
      <c r="S2059" s="137">
        <f t="shared" si="342"/>
        <v>0</v>
      </c>
      <c r="T2059" s="162" t="s">
        <v>1317</v>
      </c>
      <c r="U2059" s="39"/>
      <c r="V2059" s="178">
        <v>46234</v>
      </c>
      <c r="W2059" s="162" t="s">
        <v>1195</v>
      </c>
      <c r="X2059" s="39" t="s">
        <v>1737</v>
      </c>
      <c r="Y2059" s="39"/>
      <c r="Z2059" s="39"/>
      <c r="AA2059" s="39"/>
      <c r="AB2059" s="152" t="s">
        <v>3165</v>
      </c>
    </row>
    <row r="2060" spans="1:28" ht="21.75" customHeight="1" x14ac:dyDescent="0.25">
      <c r="A2060" s="37" t="s">
        <v>30</v>
      </c>
      <c r="B2060" s="37" t="s">
        <v>31</v>
      </c>
      <c r="C2060" s="39">
        <v>6200</v>
      </c>
      <c r="D2060" s="162" t="s">
        <v>1169</v>
      </c>
      <c r="E2060" s="162" t="s">
        <v>192</v>
      </c>
      <c r="F2060" s="128" t="s">
        <v>170</v>
      </c>
      <c r="G2060" s="39" t="s">
        <v>35</v>
      </c>
      <c r="H2060" s="39" t="str">
        <f t="shared" si="339"/>
        <v>6105AK124-6200-CDTL-0007</v>
      </c>
      <c r="I2060" s="39" t="str">
        <f t="shared" si="334"/>
        <v>Q24050972-03-6200-C-DTL-0007</v>
      </c>
      <c r="J2060" s="39"/>
      <c r="K2060" s="33" t="str">
        <f>VLOOKUP(C2060,'PPE WBS Codes'!$E$3:$F$79,2,0)</f>
        <v>On-Site Power Supply and Transmission</v>
      </c>
      <c r="L2060" s="39" t="s">
        <v>1195</v>
      </c>
      <c r="M2060" s="39" t="s">
        <v>1738</v>
      </c>
      <c r="N2060" s="33" t="str">
        <f t="shared" si="335"/>
        <v>On-Site Power Supply and Transmission - Main Consumer Substation - Oil Treatment Facility Details</v>
      </c>
      <c r="O2060" s="134"/>
      <c r="P2060" s="134"/>
      <c r="Q2060" s="33" t="str">
        <f>IFERROR(VLOOKUP(PPE_PH1_CDDL[[#This Row],[RDMC Document Number]],[3]Docs!$B:$F,4,0),"No Placeholder Yet")</f>
        <v>RES - Reserved Placeholder</v>
      </c>
      <c r="R2060" s="33" t="str">
        <f>IFERROR(VLOOKUP(PPE_PH1_CDDL[[#This Row],[RDMC Document Number]],[3]Docs!$B:$F,5,0),"No Placeholder Yet")</f>
        <v>Pending</v>
      </c>
      <c r="S2060" s="137">
        <f t="shared" si="342"/>
        <v>0</v>
      </c>
      <c r="T2060" s="162" t="s">
        <v>1317</v>
      </c>
      <c r="U2060" s="39"/>
      <c r="V2060" s="178">
        <v>46234</v>
      </c>
      <c r="W2060" s="162" t="s">
        <v>1195</v>
      </c>
      <c r="X2060" s="39" t="s">
        <v>1739</v>
      </c>
      <c r="Y2060" s="39"/>
      <c r="Z2060" s="39"/>
      <c r="AA2060" s="39"/>
      <c r="AB2060" s="152" t="s">
        <v>3165</v>
      </c>
    </row>
    <row r="2061" spans="1:28" ht="21.75" customHeight="1" x14ac:dyDescent="0.25">
      <c r="A2061" s="37" t="s">
        <v>30</v>
      </c>
      <c r="B2061" s="37" t="s">
        <v>31</v>
      </c>
      <c r="C2061" s="39">
        <v>6200</v>
      </c>
      <c r="D2061" s="162" t="s">
        <v>1169</v>
      </c>
      <c r="E2061" s="162" t="s">
        <v>192</v>
      </c>
      <c r="F2061" s="128" t="s">
        <v>108</v>
      </c>
      <c r="G2061" s="39" t="s">
        <v>35</v>
      </c>
      <c r="H2061" s="39" t="str">
        <f t="shared" si="339"/>
        <v>6105AK124-6200-CDTL-0008</v>
      </c>
      <c r="I2061" s="39" t="str">
        <f t="shared" si="334"/>
        <v>Q24050972-03-6200-C-DTL-0008</v>
      </c>
      <c r="J2061" s="39"/>
      <c r="K2061" s="33" t="str">
        <f>VLOOKUP(C2061,'PPE WBS Codes'!$E$3:$F$79,2,0)</f>
        <v>On-Site Power Supply and Transmission</v>
      </c>
      <c r="L2061" s="39" t="s">
        <v>1195</v>
      </c>
      <c r="M2061" s="39" t="s">
        <v>1740</v>
      </c>
      <c r="N2061" s="33" t="str">
        <f t="shared" si="335"/>
        <v>On-Site Power Supply and Transmission - Main Consumer Substation - 33kV E-house Details</v>
      </c>
      <c r="O2061" s="134"/>
      <c r="P2061" s="134"/>
      <c r="Q2061" s="33" t="str">
        <f>IFERROR(VLOOKUP(PPE_PH1_CDDL[[#This Row],[RDMC Document Number]],[3]Docs!$B:$F,4,0),"No Placeholder Yet")</f>
        <v>RES - Reserved Placeholder</v>
      </c>
      <c r="R2061" s="33" t="str">
        <f>IFERROR(VLOOKUP(PPE_PH1_CDDL[[#This Row],[RDMC Document Number]],[3]Docs!$B:$F,5,0),"No Placeholder Yet")</f>
        <v>Pending</v>
      </c>
      <c r="S2061" s="137">
        <f t="shared" si="342"/>
        <v>0</v>
      </c>
      <c r="T2061" s="162" t="s">
        <v>1317</v>
      </c>
      <c r="U2061" s="39"/>
      <c r="V2061" s="178">
        <v>46234</v>
      </c>
      <c r="W2061" s="162" t="s">
        <v>1195</v>
      </c>
      <c r="X2061" s="39" t="s">
        <v>1726</v>
      </c>
      <c r="Y2061" s="39"/>
      <c r="Z2061" s="39"/>
      <c r="AA2061" s="39"/>
      <c r="AB2061" s="152" t="s">
        <v>3165</v>
      </c>
    </row>
    <row r="2062" spans="1:28" ht="21.75" customHeight="1" x14ac:dyDescent="0.25">
      <c r="A2062" s="37" t="s">
        <v>30</v>
      </c>
      <c r="B2062" s="37" t="s">
        <v>31</v>
      </c>
      <c r="C2062" s="39">
        <v>6200</v>
      </c>
      <c r="D2062" s="162" t="s">
        <v>1169</v>
      </c>
      <c r="E2062" s="162" t="s">
        <v>192</v>
      </c>
      <c r="F2062" s="128" t="s">
        <v>173</v>
      </c>
      <c r="G2062" s="39" t="s">
        <v>35</v>
      </c>
      <c r="H2062" s="39" t="str">
        <f t="shared" si="339"/>
        <v>6105AK124-6200-CDTL-0009</v>
      </c>
      <c r="I2062" s="39" t="str">
        <f t="shared" si="334"/>
        <v>Q24050972-03-6200-C-DTL-0009</v>
      </c>
      <c r="J2062" s="39"/>
      <c r="K2062" s="33" t="str">
        <f>VLOOKUP(C2062,'PPE WBS Codes'!$E$3:$F$79,2,0)</f>
        <v>On-Site Power Supply and Transmission</v>
      </c>
      <c r="L2062" s="39" t="s">
        <v>1195</v>
      </c>
      <c r="M2062" s="39" t="s">
        <v>1741</v>
      </c>
      <c r="N2062" s="33" t="str">
        <f t="shared" si="335"/>
        <v>On-Site Power Supply and Transmission - Main Consumer Substation - Auxillary Power Details</v>
      </c>
      <c r="O2062" s="134"/>
      <c r="P2062" s="134"/>
      <c r="Q2062" s="33" t="str">
        <f>IFERROR(VLOOKUP(PPE_PH1_CDDL[[#This Row],[RDMC Document Number]],[3]Docs!$B:$F,4,0),"No Placeholder Yet")</f>
        <v>RES - Reserved Placeholder</v>
      </c>
      <c r="R2062" s="33" t="str">
        <f>IFERROR(VLOOKUP(PPE_PH1_CDDL[[#This Row],[RDMC Document Number]],[3]Docs!$B:$F,5,0),"No Placeholder Yet")</f>
        <v>Pending</v>
      </c>
      <c r="S2062" s="137">
        <f t="shared" si="342"/>
        <v>0</v>
      </c>
      <c r="T2062" s="162" t="s">
        <v>1317</v>
      </c>
      <c r="U2062" s="39"/>
      <c r="V2062" s="178">
        <v>46234</v>
      </c>
      <c r="W2062" s="162" t="s">
        <v>1195</v>
      </c>
      <c r="X2062" s="39" t="s">
        <v>1728</v>
      </c>
      <c r="Y2062" s="39"/>
      <c r="Z2062" s="39"/>
      <c r="AA2062" s="39"/>
      <c r="AB2062" s="152" t="s">
        <v>3165</v>
      </c>
    </row>
    <row r="2063" spans="1:28" ht="21.75" customHeight="1" x14ac:dyDescent="0.25">
      <c r="A2063" s="37" t="s">
        <v>30</v>
      </c>
      <c r="B2063" s="37" t="s">
        <v>31</v>
      </c>
      <c r="C2063" s="39">
        <v>6200</v>
      </c>
      <c r="D2063" s="162" t="s">
        <v>1169</v>
      </c>
      <c r="E2063" s="162" t="s">
        <v>192</v>
      </c>
      <c r="F2063" s="128" t="s">
        <v>184</v>
      </c>
      <c r="G2063" s="39" t="s">
        <v>35</v>
      </c>
      <c r="H2063" s="39" t="str">
        <f t="shared" si="339"/>
        <v>6105AK124-6200-CDTL-0010</v>
      </c>
      <c r="I2063" s="39" t="str">
        <f t="shared" si="334"/>
        <v>Q24050972-03-6200-C-DTL-0010</v>
      </c>
      <c r="J2063" s="39"/>
      <c r="K2063" s="33" t="str">
        <f>VLOOKUP(C2063,'PPE WBS Codes'!$E$3:$F$79,2,0)</f>
        <v>On-Site Power Supply and Transmission</v>
      </c>
      <c r="L2063" s="39" t="s">
        <v>1195</v>
      </c>
      <c r="M2063" s="39" t="s">
        <v>1742</v>
      </c>
      <c r="N2063" s="33" t="str">
        <f t="shared" si="335"/>
        <v>On-Site Power Supply and Transmission - Main Consumer Substation - Control Room, Offices, Prayer Room and Ablutions Detail</v>
      </c>
      <c r="O2063" s="134"/>
      <c r="P2063" s="134"/>
      <c r="Q2063" s="33" t="str">
        <f>IFERROR(VLOOKUP(PPE_PH1_CDDL[[#This Row],[RDMC Document Number]],[3]Docs!$B:$F,4,0),"No Placeholder Yet")</f>
        <v>RES - Reserved Placeholder</v>
      </c>
      <c r="R2063" s="33" t="str">
        <f>IFERROR(VLOOKUP(PPE_PH1_CDDL[[#This Row],[RDMC Document Number]],[3]Docs!$B:$F,5,0),"No Placeholder Yet")</f>
        <v>Pending</v>
      </c>
      <c r="S2063" s="137">
        <f t="shared" si="342"/>
        <v>0</v>
      </c>
      <c r="T2063" s="162" t="s">
        <v>1317</v>
      </c>
      <c r="U2063" s="39"/>
      <c r="V2063" s="178">
        <v>46234</v>
      </c>
      <c r="W2063" s="162" t="s">
        <v>1195</v>
      </c>
      <c r="X2063" s="39" t="s">
        <v>1743</v>
      </c>
      <c r="Y2063" s="39"/>
      <c r="Z2063" s="39"/>
      <c r="AA2063" s="39"/>
      <c r="AB2063" s="152" t="s">
        <v>3165</v>
      </c>
    </row>
    <row r="2064" spans="1:28" ht="21.75" customHeight="1" x14ac:dyDescent="0.25">
      <c r="A2064" s="37" t="s">
        <v>30</v>
      </c>
      <c r="B2064" s="37" t="s">
        <v>31</v>
      </c>
      <c r="C2064" s="39">
        <v>6200</v>
      </c>
      <c r="D2064" s="162" t="s">
        <v>1169</v>
      </c>
      <c r="E2064" s="162" t="s">
        <v>192</v>
      </c>
      <c r="F2064" s="128" t="s">
        <v>187</v>
      </c>
      <c r="G2064" s="39" t="s">
        <v>35</v>
      </c>
      <c r="H2064" s="39" t="str">
        <f t="shared" si="339"/>
        <v>6105AK124-6200-CDTL-0011</v>
      </c>
      <c r="I2064" s="39" t="str">
        <f t="shared" si="334"/>
        <v>Q24050972-03-6200-C-DTL-0011</v>
      </c>
      <c r="J2064" s="39"/>
      <c r="K2064" s="33" t="str">
        <f>VLOOKUP(C2064,'PPE WBS Codes'!$E$3:$F$79,2,0)</f>
        <v>On-Site Power Supply and Transmission</v>
      </c>
      <c r="L2064" s="39" t="s">
        <v>1195</v>
      </c>
      <c r="M2064" s="39" t="s">
        <v>1744</v>
      </c>
      <c r="N2064" s="33" t="str">
        <f t="shared" si="335"/>
        <v>On-Site Power Supply and Transmission - Main Consumer Substation - Oil Storage Room Detail</v>
      </c>
      <c r="O2064" s="134"/>
      <c r="P2064" s="134"/>
      <c r="Q2064" s="33" t="str">
        <f>IFERROR(VLOOKUP(PPE_PH1_CDDL[[#This Row],[RDMC Document Number]],[3]Docs!$B:$F,4,0),"No Placeholder Yet")</f>
        <v>RES - Reserved Placeholder</v>
      </c>
      <c r="R2064" s="33" t="str">
        <f>IFERROR(VLOOKUP(PPE_PH1_CDDL[[#This Row],[RDMC Document Number]],[3]Docs!$B:$F,5,0),"No Placeholder Yet")</f>
        <v>Pending</v>
      </c>
      <c r="S2064" s="137">
        <f t="shared" si="342"/>
        <v>0</v>
      </c>
      <c r="T2064" s="162" t="s">
        <v>1317</v>
      </c>
      <c r="U2064" s="39"/>
      <c r="V2064" s="178">
        <v>46234</v>
      </c>
      <c r="W2064" s="162" t="s">
        <v>1195</v>
      </c>
      <c r="X2064" s="39" t="s">
        <v>1732</v>
      </c>
      <c r="Y2064" s="39"/>
      <c r="Z2064" s="39"/>
      <c r="AA2064" s="39"/>
      <c r="AB2064" s="152" t="s">
        <v>3165</v>
      </c>
    </row>
    <row r="2065" spans="1:28" ht="21.75" customHeight="1" x14ac:dyDescent="0.25">
      <c r="A2065" s="37" t="s">
        <v>30</v>
      </c>
      <c r="B2065" s="37" t="s">
        <v>31</v>
      </c>
      <c r="C2065" s="39">
        <v>6200</v>
      </c>
      <c r="D2065" s="162" t="s">
        <v>1169</v>
      </c>
      <c r="E2065" s="162" t="s">
        <v>250</v>
      </c>
      <c r="F2065" s="174" t="s">
        <v>559</v>
      </c>
      <c r="G2065" s="162" t="s">
        <v>35</v>
      </c>
      <c r="H2065" s="39" t="str">
        <f t="shared" si="339"/>
        <v>6105AK124-6200-CGAD-0056</v>
      </c>
      <c r="I2065" s="39" t="str">
        <f t="shared" si="334"/>
        <v>Q24050972-03-6200-C-GAD-0056</v>
      </c>
      <c r="J2065" s="162"/>
      <c r="K2065" s="39" t="s">
        <v>1257</v>
      </c>
      <c r="L2065" s="162" t="s">
        <v>1195</v>
      </c>
      <c r="M2065" s="162" t="s">
        <v>1745</v>
      </c>
      <c r="N2065" s="33" t="str">
        <f t="shared" si="335"/>
        <v>On-Site Power Supply and Transmission - Main Consumer Substation - Oil Storage Room General Arrangement</v>
      </c>
      <c r="O2065" s="175"/>
      <c r="P2065" s="175"/>
      <c r="Q2065" s="33" t="str">
        <f>IFERROR(VLOOKUP(PPE_PH1_CDDL[[#This Row],[RDMC Document Number]],[3]Docs!$B:$F,4,0),"No Placeholder Yet")</f>
        <v>RES - Reserved Placeholder</v>
      </c>
      <c r="R2065" s="33" t="str">
        <f>IFERROR(VLOOKUP(PPE_PH1_CDDL[[#This Row],[RDMC Document Number]],[3]Docs!$B:$F,5,0),"No Placeholder Yet")</f>
        <v>Pending</v>
      </c>
      <c r="S2065" s="137">
        <f t="shared" si="342"/>
        <v>0</v>
      </c>
      <c r="T2065" s="162" t="s">
        <v>1317</v>
      </c>
      <c r="U2065" s="162"/>
      <c r="V2065" s="178">
        <v>46234</v>
      </c>
      <c r="W2065" s="162" t="s">
        <v>1746</v>
      </c>
      <c r="X2065" s="162" t="s">
        <v>1747</v>
      </c>
      <c r="Y2065" s="162"/>
      <c r="Z2065" s="162"/>
      <c r="AA2065" s="39"/>
      <c r="AB2065" s="152" t="s">
        <v>3165</v>
      </c>
    </row>
    <row r="2066" spans="1:28" ht="21.75" customHeight="1" x14ac:dyDescent="0.25">
      <c r="A2066" s="37" t="s">
        <v>30</v>
      </c>
      <c r="B2066" s="37" t="s">
        <v>31</v>
      </c>
      <c r="C2066" s="39">
        <v>6200</v>
      </c>
      <c r="D2066" s="162" t="s">
        <v>1169</v>
      </c>
      <c r="E2066" s="162" t="s">
        <v>1429</v>
      </c>
      <c r="F2066" s="174" t="s">
        <v>34</v>
      </c>
      <c r="G2066" s="162" t="s">
        <v>35</v>
      </c>
      <c r="H2066" s="39" t="str">
        <f t="shared" si="339"/>
        <v>6105AK124-6200-CISO-0001</v>
      </c>
      <c r="I2066" s="39" t="str">
        <f t="shared" si="334"/>
        <v>Q24050972-03-6200-C-ISO-0001</v>
      </c>
      <c r="J2066" s="162"/>
      <c r="K2066" s="39" t="s">
        <v>1257</v>
      </c>
      <c r="L2066" s="162" t="s">
        <v>1195</v>
      </c>
      <c r="M2066" s="162" t="s">
        <v>1748</v>
      </c>
      <c r="N2066" s="33" t="str">
        <f t="shared" si="335"/>
        <v>On-Site Power Supply and Transmission - Main Consumer Substation - Cable Gantry Isometric Arrangement</v>
      </c>
      <c r="O2066" s="175"/>
      <c r="P2066" s="175"/>
      <c r="Q2066" s="33" t="str">
        <f>IFERROR(VLOOKUP(PPE_PH1_CDDL[[#This Row],[RDMC Document Number]],[3]Docs!$B:$F,4,0),"No Placeholder Yet")</f>
        <v>RES - Reserved Placeholder</v>
      </c>
      <c r="R2066" s="33" t="str">
        <f>IFERROR(VLOOKUP(PPE_PH1_CDDL[[#This Row],[RDMC Document Number]],[3]Docs!$B:$F,5,0),"No Placeholder Yet")</f>
        <v>Pending</v>
      </c>
      <c r="S2066" s="137">
        <f t="shared" si="342"/>
        <v>0</v>
      </c>
      <c r="T2066" s="162" t="s">
        <v>1317</v>
      </c>
      <c r="U2066" s="162"/>
      <c r="V2066" s="177">
        <v>46188</v>
      </c>
      <c r="W2066" s="162" t="s">
        <v>1746</v>
      </c>
      <c r="X2066" s="162" t="s">
        <v>1749</v>
      </c>
      <c r="Y2066" s="162"/>
      <c r="Z2066" s="162"/>
      <c r="AA2066" s="39"/>
      <c r="AB2066" s="152" t="s">
        <v>3165</v>
      </c>
    </row>
    <row r="2067" spans="1:28" ht="21.75" customHeight="1" x14ac:dyDescent="0.25">
      <c r="A2067" s="37" t="s">
        <v>30</v>
      </c>
      <c r="B2067" s="37" t="s">
        <v>31</v>
      </c>
      <c r="C2067" s="39">
        <v>6200</v>
      </c>
      <c r="D2067" s="162" t="s">
        <v>1169</v>
      </c>
      <c r="E2067" s="162" t="s">
        <v>321</v>
      </c>
      <c r="F2067" s="128" t="s">
        <v>161</v>
      </c>
      <c r="G2067" s="162" t="s">
        <v>35</v>
      </c>
      <c r="H2067" s="39" t="str">
        <f t="shared" si="339"/>
        <v>6105AK124-6200-CLAY-0006</v>
      </c>
      <c r="I2067" s="39" t="str">
        <f t="shared" si="334"/>
        <v>Q24050972-03-6200-C-LAY-0006</v>
      </c>
      <c r="J2067" s="39"/>
      <c r="K2067" s="33" t="str">
        <f>VLOOKUP(C2067,'PPE WBS Codes'!$E$3:$F$79,2,0)</f>
        <v>On-Site Power Supply and Transmission</v>
      </c>
      <c r="L2067" s="39" t="s">
        <v>1195</v>
      </c>
      <c r="M2067" s="39" t="s">
        <v>1750</v>
      </c>
      <c r="N2067" s="33" t="str">
        <f t="shared" si="335"/>
        <v xml:space="preserve">On-Site Power Supply and Transmission - Main Consumer Substation - Underground Utilities and Piping Layout </v>
      </c>
      <c r="O2067" s="134"/>
      <c r="P2067" s="134"/>
      <c r="Q2067" s="33" t="str">
        <f>IFERROR(VLOOKUP(PPE_PH1_CDDL[[#This Row],[RDMC Document Number]],[3]Docs!$B:$F,4,0),"No Placeholder Yet")</f>
        <v>RES - Reserved Placeholder</v>
      </c>
      <c r="R2067" s="33" t="str">
        <f>IFERROR(VLOOKUP(PPE_PH1_CDDL[[#This Row],[RDMC Document Number]],[3]Docs!$B:$F,5,0),"No Placeholder Yet")</f>
        <v>Pending</v>
      </c>
      <c r="S2067" s="137">
        <f t="shared" si="342"/>
        <v>0</v>
      </c>
      <c r="T2067" s="39" t="s">
        <v>1317</v>
      </c>
      <c r="U2067" s="39"/>
      <c r="V2067" s="178">
        <v>46234</v>
      </c>
      <c r="W2067" s="39" t="s">
        <v>1195</v>
      </c>
      <c r="X2067" s="39" t="s">
        <v>1750</v>
      </c>
      <c r="Y2067" s="39"/>
      <c r="Z2067" s="39"/>
      <c r="AA2067" s="39"/>
      <c r="AB2067" s="152" t="s">
        <v>3165</v>
      </c>
    </row>
    <row r="2068" spans="1:28" ht="21.75" customHeight="1" x14ac:dyDescent="0.25">
      <c r="A2068" s="37" t="s">
        <v>30</v>
      </c>
      <c r="B2068" s="37" t="s">
        <v>31</v>
      </c>
      <c r="C2068" s="39">
        <v>6200</v>
      </c>
      <c r="D2068" s="162" t="s">
        <v>1169</v>
      </c>
      <c r="E2068" s="162" t="s">
        <v>321</v>
      </c>
      <c r="F2068" s="128" t="s">
        <v>170</v>
      </c>
      <c r="G2068" s="162" t="s">
        <v>35</v>
      </c>
      <c r="H2068" s="39" t="str">
        <f t="shared" si="339"/>
        <v>6105AK124-6200-CLAY-0007</v>
      </c>
      <c r="I2068" s="39" t="str">
        <f t="shared" si="334"/>
        <v>Q24050972-03-6200-C-LAY-0007</v>
      </c>
      <c r="J2068" s="39"/>
      <c r="K2068" s="33" t="str">
        <f>VLOOKUP(C2068,'PPE WBS Codes'!$E$3:$F$79,2,0)</f>
        <v>On-Site Power Supply and Transmission</v>
      </c>
      <c r="L2068" s="39" t="s">
        <v>1195</v>
      </c>
      <c r="M2068" s="39" t="s">
        <v>1751</v>
      </c>
      <c r="N2068" s="33" t="str">
        <f t="shared" si="335"/>
        <v>On-Site Power Supply and Transmission - Main Consumer Substation - Cable Trench Layout</v>
      </c>
      <c r="O2068" s="134"/>
      <c r="P2068" s="134"/>
      <c r="Q2068" s="33" t="str">
        <f>IFERROR(VLOOKUP(PPE_PH1_CDDL[[#This Row],[RDMC Document Number]],[3]Docs!$B:$F,4,0),"No Placeholder Yet")</f>
        <v>RES - Reserved Placeholder</v>
      </c>
      <c r="R2068" s="33" t="str">
        <f>IFERROR(VLOOKUP(PPE_PH1_CDDL[[#This Row],[RDMC Document Number]],[3]Docs!$B:$F,5,0),"No Placeholder Yet")</f>
        <v>Pending</v>
      </c>
      <c r="S2068" s="137">
        <f t="shared" si="342"/>
        <v>0</v>
      </c>
      <c r="T2068" s="39" t="s">
        <v>1317</v>
      </c>
      <c r="U2068" s="39"/>
      <c r="V2068" s="178">
        <v>46234</v>
      </c>
      <c r="W2068" s="39" t="s">
        <v>1195</v>
      </c>
      <c r="X2068" s="39" t="s">
        <v>1751</v>
      </c>
      <c r="Y2068" s="39"/>
      <c r="Z2068" s="39"/>
      <c r="AA2068" s="39"/>
      <c r="AB2068" s="152" t="s">
        <v>3165</v>
      </c>
    </row>
    <row r="2069" spans="1:28" ht="21.75" customHeight="1" x14ac:dyDescent="0.25">
      <c r="A2069" s="37" t="s">
        <v>30</v>
      </c>
      <c r="B2069" s="37" t="s">
        <v>31</v>
      </c>
      <c r="C2069" s="39">
        <v>6200</v>
      </c>
      <c r="D2069" s="162" t="s">
        <v>1169</v>
      </c>
      <c r="E2069" s="162" t="s">
        <v>321</v>
      </c>
      <c r="F2069" s="128" t="s">
        <v>108</v>
      </c>
      <c r="G2069" s="162" t="s">
        <v>35</v>
      </c>
      <c r="H2069" s="39" t="str">
        <f t="shared" si="339"/>
        <v>6105AK124-6200-CLAY-0008</v>
      </c>
      <c r="I2069" s="39" t="str">
        <f t="shared" si="334"/>
        <v>Q24050972-03-6200-C-LAY-0008</v>
      </c>
      <c r="J2069" s="39"/>
      <c r="K2069" s="33" t="str">
        <f>VLOOKUP(C2069,'PPE WBS Codes'!$E$3:$F$79,2,0)</f>
        <v>On-Site Power Supply and Transmission</v>
      </c>
      <c r="L2069" s="39" t="s">
        <v>1195</v>
      </c>
      <c r="M2069" s="39" t="s">
        <v>1752</v>
      </c>
      <c r="N2069" s="33" t="str">
        <f t="shared" si="335"/>
        <v>On-Site Power Supply and Transmission - Main Consumer Substation - Fencing Layout</v>
      </c>
      <c r="O2069" s="134"/>
      <c r="P2069" s="134"/>
      <c r="Q2069" s="33" t="str">
        <f>IFERROR(VLOOKUP(PPE_PH1_CDDL[[#This Row],[RDMC Document Number]],[3]Docs!$B:$F,4,0),"No Placeholder Yet")</f>
        <v>RES - Reserved Placeholder</v>
      </c>
      <c r="R2069" s="33" t="str">
        <f>IFERROR(VLOOKUP(PPE_PH1_CDDL[[#This Row],[RDMC Document Number]],[3]Docs!$B:$F,5,0),"No Placeholder Yet")</f>
        <v>Pending</v>
      </c>
      <c r="S2069" s="137">
        <f t="shared" si="342"/>
        <v>0</v>
      </c>
      <c r="T2069" s="39" t="s">
        <v>1317</v>
      </c>
      <c r="U2069" s="39"/>
      <c r="V2069" s="178">
        <v>46234</v>
      </c>
      <c r="W2069" s="39" t="s">
        <v>1195</v>
      </c>
      <c r="X2069" s="39" t="s">
        <v>1752</v>
      </c>
      <c r="Y2069" s="39"/>
      <c r="Z2069" s="39"/>
      <c r="AA2069" s="39"/>
      <c r="AB2069" s="152" t="s">
        <v>3165</v>
      </c>
    </row>
    <row r="2070" spans="1:28" ht="21.75" customHeight="1" x14ac:dyDescent="0.25">
      <c r="A2070" s="37" t="s">
        <v>30</v>
      </c>
      <c r="B2070" s="37" t="s">
        <v>31</v>
      </c>
      <c r="C2070" s="39">
        <v>6200</v>
      </c>
      <c r="D2070" s="162" t="s">
        <v>1169</v>
      </c>
      <c r="E2070" s="162" t="s">
        <v>321</v>
      </c>
      <c r="F2070" s="128" t="s">
        <v>173</v>
      </c>
      <c r="G2070" s="162" t="s">
        <v>35</v>
      </c>
      <c r="H2070" s="39" t="str">
        <f t="shared" si="339"/>
        <v>6105AK124-6200-CLAY-0009</v>
      </c>
      <c r="I2070" s="39" t="str">
        <f t="shared" si="334"/>
        <v>Q24050972-03-6200-C-LAY-0009</v>
      </c>
      <c r="J2070" s="39"/>
      <c r="K2070" s="33" t="str">
        <f>VLOOKUP(C2070,'PPE WBS Codes'!$E$3:$F$79,2,0)</f>
        <v>On-Site Power Supply and Transmission</v>
      </c>
      <c r="L2070" s="39" t="s">
        <v>1195</v>
      </c>
      <c r="M2070" s="39" t="s">
        <v>1753</v>
      </c>
      <c r="N2070" s="33" t="str">
        <f t="shared" si="335"/>
        <v>On-Site Power Supply and Transmission - Main Consumer Substation - Oil Treatment Facility Layout</v>
      </c>
      <c r="O2070" s="134"/>
      <c r="P2070" s="134"/>
      <c r="Q2070" s="33" t="str">
        <f>IFERROR(VLOOKUP(PPE_PH1_CDDL[[#This Row],[RDMC Document Number]],[3]Docs!$B:$F,4,0),"No Placeholder Yet")</f>
        <v>RES - Reserved Placeholder</v>
      </c>
      <c r="R2070" s="33" t="str">
        <f>IFERROR(VLOOKUP(PPE_PH1_CDDL[[#This Row],[RDMC Document Number]],[3]Docs!$B:$F,5,0),"No Placeholder Yet")</f>
        <v>Pending</v>
      </c>
      <c r="S2070" s="137">
        <f t="shared" si="342"/>
        <v>0</v>
      </c>
      <c r="T2070" s="39" t="s">
        <v>1317</v>
      </c>
      <c r="U2070" s="39"/>
      <c r="V2070" s="178">
        <v>46234</v>
      </c>
      <c r="W2070" s="39" t="s">
        <v>1195</v>
      </c>
      <c r="X2070" s="39" t="s">
        <v>1753</v>
      </c>
      <c r="Y2070" s="39"/>
      <c r="Z2070" s="39"/>
      <c r="AA2070" s="39"/>
      <c r="AB2070" s="152" t="s">
        <v>3165</v>
      </c>
    </row>
    <row r="2071" spans="1:28" ht="21.75" customHeight="1" x14ac:dyDescent="0.25">
      <c r="A2071" s="37" t="s">
        <v>30</v>
      </c>
      <c r="B2071" s="37" t="s">
        <v>31</v>
      </c>
      <c r="C2071" s="39">
        <v>6200</v>
      </c>
      <c r="D2071" s="162" t="s">
        <v>1169</v>
      </c>
      <c r="E2071" s="162" t="s">
        <v>321</v>
      </c>
      <c r="F2071" s="128" t="s">
        <v>184</v>
      </c>
      <c r="G2071" s="162" t="s">
        <v>35</v>
      </c>
      <c r="H2071" s="39" t="str">
        <f t="shared" si="339"/>
        <v>6105AK124-6200-CLAY-0010</v>
      </c>
      <c r="I2071" s="39" t="str">
        <f t="shared" si="334"/>
        <v>Q24050972-03-6200-C-LAY-0010</v>
      </c>
      <c r="J2071" s="39"/>
      <c r="K2071" s="33" t="str">
        <f>VLOOKUP(C2071,'PPE WBS Codes'!$E$3:$F$79,2,0)</f>
        <v>On-Site Power Supply and Transmission</v>
      </c>
      <c r="L2071" s="39" t="s">
        <v>1195</v>
      </c>
      <c r="M2071" s="39" t="s">
        <v>1754</v>
      </c>
      <c r="N2071" s="33" t="str">
        <f t="shared" si="335"/>
        <v>On-Site Power Supply and Transmission - Main Consumer Substation - 33kV E-house Layout</v>
      </c>
      <c r="O2071" s="134"/>
      <c r="P2071" s="134"/>
      <c r="Q2071" s="33" t="str">
        <f>IFERROR(VLOOKUP(PPE_PH1_CDDL[[#This Row],[RDMC Document Number]],[3]Docs!$B:$F,4,0),"No Placeholder Yet")</f>
        <v>RES - Reserved Placeholder</v>
      </c>
      <c r="R2071" s="33" t="str">
        <f>IFERROR(VLOOKUP(PPE_PH1_CDDL[[#This Row],[RDMC Document Number]],[3]Docs!$B:$F,5,0),"No Placeholder Yet")</f>
        <v>Pending</v>
      </c>
      <c r="S2071" s="137">
        <f t="shared" si="342"/>
        <v>0</v>
      </c>
      <c r="T2071" s="39" t="s">
        <v>1317</v>
      </c>
      <c r="U2071" s="39"/>
      <c r="V2071" s="178">
        <v>46234</v>
      </c>
      <c r="W2071" s="39" t="s">
        <v>1195</v>
      </c>
      <c r="X2071" s="39" t="s">
        <v>1754</v>
      </c>
      <c r="Y2071" s="39"/>
      <c r="Z2071" s="39"/>
      <c r="AA2071" s="39"/>
      <c r="AB2071" s="152" t="s">
        <v>3165</v>
      </c>
    </row>
    <row r="2072" spans="1:28" ht="21.75" customHeight="1" x14ac:dyDescent="0.25">
      <c r="A2072" s="37" t="s">
        <v>30</v>
      </c>
      <c r="B2072" s="37" t="s">
        <v>31</v>
      </c>
      <c r="C2072" s="39">
        <v>6200</v>
      </c>
      <c r="D2072" s="162" t="s">
        <v>1169</v>
      </c>
      <c r="E2072" s="162" t="s">
        <v>321</v>
      </c>
      <c r="F2072" s="128" t="s">
        <v>187</v>
      </c>
      <c r="G2072" s="162" t="s">
        <v>35</v>
      </c>
      <c r="H2072" s="39" t="str">
        <f t="shared" si="339"/>
        <v>6105AK124-6200-CLAY-0011</v>
      </c>
      <c r="I2072" s="39" t="str">
        <f t="shared" si="334"/>
        <v>Q24050972-03-6200-C-LAY-0011</v>
      </c>
      <c r="J2072" s="39"/>
      <c r="K2072" s="33" t="str">
        <f>VLOOKUP(C2072,'PPE WBS Codes'!$E$3:$F$79,2,0)</f>
        <v>On-Site Power Supply and Transmission</v>
      </c>
      <c r="L2072" s="39" t="s">
        <v>1195</v>
      </c>
      <c r="M2072" s="39" t="s">
        <v>1755</v>
      </c>
      <c r="N2072" s="33" t="str">
        <f t="shared" si="335"/>
        <v>On-Site Power Supply and Transmission - Main Consumer Substation - Auxillary Power Layout</v>
      </c>
      <c r="O2072" s="134"/>
      <c r="P2072" s="134"/>
      <c r="Q2072" s="33" t="str">
        <f>IFERROR(VLOOKUP(PPE_PH1_CDDL[[#This Row],[RDMC Document Number]],[3]Docs!$B:$F,4,0),"No Placeholder Yet")</f>
        <v>RES - Reserved Placeholder</v>
      </c>
      <c r="R2072" s="33" t="str">
        <f>IFERROR(VLOOKUP(PPE_PH1_CDDL[[#This Row],[RDMC Document Number]],[3]Docs!$B:$F,5,0),"No Placeholder Yet")</f>
        <v>Pending</v>
      </c>
      <c r="S2072" s="137">
        <f t="shared" si="342"/>
        <v>0</v>
      </c>
      <c r="T2072" s="39" t="s">
        <v>1317</v>
      </c>
      <c r="U2072" s="39"/>
      <c r="V2072" s="178">
        <v>46234</v>
      </c>
      <c r="W2072" s="39" t="s">
        <v>1195</v>
      </c>
      <c r="X2072" s="39" t="s">
        <v>1755</v>
      </c>
      <c r="Y2072" s="39"/>
      <c r="Z2072" s="39"/>
      <c r="AA2072" s="39"/>
      <c r="AB2072" s="152" t="s">
        <v>3165</v>
      </c>
    </row>
    <row r="2073" spans="1:28" ht="21.75" customHeight="1" x14ac:dyDescent="0.25">
      <c r="A2073" s="37" t="s">
        <v>30</v>
      </c>
      <c r="B2073" s="37" t="s">
        <v>31</v>
      </c>
      <c r="C2073" s="39">
        <v>6200</v>
      </c>
      <c r="D2073" s="162" t="s">
        <v>1169</v>
      </c>
      <c r="E2073" s="162" t="s">
        <v>321</v>
      </c>
      <c r="F2073" s="128" t="s">
        <v>213</v>
      </c>
      <c r="G2073" s="162" t="s">
        <v>35</v>
      </c>
      <c r="H2073" s="39" t="str">
        <f t="shared" si="339"/>
        <v>6105AK124-6200-CLAY-0012</v>
      </c>
      <c r="I2073" s="39" t="str">
        <f t="shared" si="334"/>
        <v>Q24050972-03-6200-C-LAY-0012</v>
      </c>
      <c r="J2073" s="39"/>
      <c r="K2073" s="33" t="str">
        <f>VLOOKUP(C2073,'PPE WBS Codes'!$E$3:$F$79,2,0)</f>
        <v>On-Site Power Supply and Transmission</v>
      </c>
      <c r="L2073" s="39" t="s">
        <v>1195</v>
      </c>
      <c r="M2073" s="39" t="s">
        <v>1756</v>
      </c>
      <c r="N2073" s="33" t="str">
        <f t="shared" si="335"/>
        <v>On-Site Power Supply and Transmission - Main Consumer Substation - Early Mining Layout</v>
      </c>
      <c r="O2073" s="134"/>
      <c r="P2073" s="134"/>
      <c r="Q2073" s="33" t="str">
        <f>IFERROR(VLOOKUP(PPE_PH1_CDDL[[#This Row],[RDMC Document Number]],[3]Docs!$B:$F,4,0),"No Placeholder Yet")</f>
        <v>RES - Reserved Placeholder</v>
      </c>
      <c r="R2073" s="33" t="str">
        <f>IFERROR(VLOOKUP(PPE_PH1_CDDL[[#This Row],[RDMC Document Number]],[3]Docs!$B:$F,5,0),"No Placeholder Yet")</f>
        <v>Pending</v>
      </c>
      <c r="S2073" s="137">
        <f t="shared" si="342"/>
        <v>0</v>
      </c>
      <c r="T2073" s="39" t="s">
        <v>1317</v>
      </c>
      <c r="U2073" s="39"/>
      <c r="V2073" s="178">
        <v>46234</v>
      </c>
      <c r="W2073" s="39" t="s">
        <v>1195</v>
      </c>
      <c r="X2073" s="39" t="s">
        <v>1756</v>
      </c>
      <c r="Y2073" s="39"/>
      <c r="Z2073" s="39"/>
      <c r="AA2073" s="39"/>
      <c r="AB2073" s="152" t="s">
        <v>3165</v>
      </c>
    </row>
    <row r="2074" spans="1:28" ht="21.75" customHeight="1" x14ac:dyDescent="0.25">
      <c r="A2074" s="37" t="s">
        <v>30</v>
      </c>
      <c r="B2074" s="37" t="s">
        <v>31</v>
      </c>
      <c r="C2074" s="39">
        <v>6200</v>
      </c>
      <c r="D2074" s="162" t="s">
        <v>1169</v>
      </c>
      <c r="E2074" s="162" t="s">
        <v>321</v>
      </c>
      <c r="F2074" s="174" t="s">
        <v>215</v>
      </c>
      <c r="G2074" s="162" t="s">
        <v>35</v>
      </c>
      <c r="H2074" s="39" t="str">
        <f t="shared" si="339"/>
        <v>6105AK124-6200-CLAY-0013</v>
      </c>
      <c r="I2074" s="39" t="str">
        <f t="shared" si="334"/>
        <v>Q24050972-03-6200-C-LAY-0013</v>
      </c>
      <c r="J2074" s="162"/>
      <c r="K2074" s="33" t="str">
        <f>VLOOKUP(C2074,'PPE WBS Codes'!$E$3:$F$79,2,0)</f>
        <v>On-Site Power Supply and Transmission</v>
      </c>
      <c r="L2074" s="162" t="s">
        <v>1195</v>
      </c>
      <c r="M2074" s="162" t="s">
        <v>1757</v>
      </c>
      <c r="N2074" s="33" t="str">
        <f t="shared" si="335"/>
        <v>On-Site Power Supply and Transmission - Main Consumer Substation - Laydown Area Layout</v>
      </c>
      <c r="O2074" s="175"/>
      <c r="P2074" s="175"/>
      <c r="Q2074" s="33" t="str">
        <f>IFERROR(VLOOKUP(PPE_PH1_CDDL[[#This Row],[RDMC Document Number]],[3]Docs!$B:$F,4,0),"No Placeholder Yet")</f>
        <v>RES - Reserved Placeholder</v>
      </c>
      <c r="R2074" s="33" t="str">
        <f>IFERROR(VLOOKUP(PPE_PH1_CDDL[[#This Row],[RDMC Document Number]],[3]Docs!$B:$F,5,0),"No Placeholder Yet")</f>
        <v>Pending</v>
      </c>
      <c r="S2074" s="137">
        <f t="shared" si="342"/>
        <v>0</v>
      </c>
      <c r="T2074" s="162" t="s">
        <v>1317</v>
      </c>
      <c r="U2074" s="162"/>
      <c r="V2074" s="178">
        <v>46234</v>
      </c>
      <c r="W2074" s="162" t="s">
        <v>1195</v>
      </c>
      <c r="X2074" s="162" t="s">
        <v>1757</v>
      </c>
      <c r="Y2074" s="162"/>
      <c r="Z2074" s="162"/>
      <c r="AA2074" s="39"/>
      <c r="AB2074" s="152" t="s">
        <v>3165</v>
      </c>
    </row>
    <row r="2075" spans="1:28" ht="21.75" customHeight="1" x14ac:dyDescent="0.25">
      <c r="A2075" s="37" t="s">
        <v>30</v>
      </c>
      <c r="B2075" s="37" t="s">
        <v>31</v>
      </c>
      <c r="C2075" s="39">
        <v>6200</v>
      </c>
      <c r="D2075" s="162" t="s">
        <v>1169</v>
      </c>
      <c r="E2075" s="162" t="s">
        <v>321</v>
      </c>
      <c r="F2075" s="174" t="s">
        <v>217</v>
      </c>
      <c r="G2075" s="162" t="s">
        <v>35</v>
      </c>
      <c r="H2075" s="39" t="str">
        <f t="shared" si="339"/>
        <v>6105AK124-6200-CLAY-0014</v>
      </c>
      <c r="I2075" s="39" t="str">
        <f t="shared" si="334"/>
        <v>Q24050972-03-6200-C-LAY-0014</v>
      </c>
      <c r="J2075" s="162"/>
      <c r="K2075" s="33" t="str">
        <f>VLOOKUP(C2075,'PPE WBS Codes'!$E$3:$F$79,2,0)</f>
        <v>On-Site Power Supply and Transmission</v>
      </c>
      <c r="L2075" s="162" t="s">
        <v>1195</v>
      </c>
      <c r="M2075" s="162" t="s">
        <v>1758</v>
      </c>
      <c r="N2075" s="33" t="str">
        <f t="shared" si="335"/>
        <v>On-Site Power Supply and Transmission - Main Consumer Substation - Contractor Interface Responsibility Layout</v>
      </c>
      <c r="O2075" s="175">
        <v>46128</v>
      </c>
      <c r="P2075" s="175"/>
      <c r="Q2075" s="33" t="str">
        <f>IFERROR(VLOOKUP(PPE_PH1_CDDL[[#This Row],[RDMC Document Number]],[3]Docs!$B:$F,4,0),"No Placeholder Yet")</f>
        <v>IFR - Issued for Review</v>
      </c>
      <c r="R2075" s="33" t="str">
        <f>IFERROR(VLOOKUP(PPE_PH1_CDDL[[#This Row],[RDMC Document Number]],[3]Docs!$B:$F,5,0),"No Placeholder Yet")</f>
        <v>Reviewed With Comments</v>
      </c>
      <c r="S2075" s="137">
        <f t="shared" si="342"/>
        <v>0.33329999999999999</v>
      </c>
      <c r="T2075" s="162" t="s">
        <v>1317</v>
      </c>
      <c r="U2075" s="162"/>
      <c r="V2075" s="126"/>
      <c r="W2075" s="162"/>
      <c r="X2075" s="162"/>
      <c r="Y2075" s="162"/>
      <c r="Z2075" s="162"/>
      <c r="AA2075" s="39"/>
      <c r="AB2075" s="152" t="s">
        <v>3165</v>
      </c>
    </row>
    <row r="2076" spans="1:28" ht="21.75" customHeight="1" x14ac:dyDescent="0.25">
      <c r="A2076" s="37" t="s">
        <v>30</v>
      </c>
      <c r="B2076" s="37" t="s">
        <v>31</v>
      </c>
      <c r="C2076" s="39">
        <v>6263</v>
      </c>
      <c r="D2076" s="39" t="s">
        <v>1169</v>
      </c>
      <c r="E2076" s="39" t="s">
        <v>192</v>
      </c>
      <c r="F2076" s="128" t="s">
        <v>34</v>
      </c>
      <c r="G2076" s="39" t="s">
        <v>35</v>
      </c>
      <c r="H2076" s="39" t="str">
        <f t="shared" si="339"/>
        <v>6105AK124-6263-CDTL-0001</v>
      </c>
      <c r="I2076" s="39" t="str">
        <f t="shared" ref="I2076:I2083" si="343">"Q24050972"&amp;"-"&amp;"03"&amp;"-"&amp;C2076&amp;"-"&amp;D2076&amp;"-"&amp;E2076&amp;"-"&amp;F2076</f>
        <v>Q24050972-03-6263-C-DTL-0001</v>
      </c>
      <c r="J2076" s="39"/>
      <c r="K2076" s="33" t="str">
        <f>VLOOKUP(C2076,'PPE WBS Codes'!$E$3:$F$79,2,0)</f>
        <v>36 MVA Power Station 1</v>
      </c>
      <c r="L2076" s="39" t="s">
        <v>1195</v>
      </c>
      <c r="M2076" s="39" t="s">
        <v>3222</v>
      </c>
      <c r="N2076" s="33" t="str">
        <f t="shared" ref="N2076:N2132" si="344">K2076&amp;" - "&amp;L2076&amp;" - "&amp;M2076</f>
        <v>36 MVA Power Station 1 - Main Consumer Substation - Bulk Diesel Generator Rebar Bending Schedule</v>
      </c>
      <c r="O2076" s="134"/>
      <c r="P2076" s="134"/>
      <c r="Q2076" s="33" t="str">
        <f>IFERROR(VLOOKUP(PPE_PH1_CDDL[[#This Row],[RDMC Document Number]],[3]Docs!$B:$F,4,0),"No Placeholder Yet")</f>
        <v>RES - Reserved Placeholder</v>
      </c>
      <c r="R2076" s="33" t="str">
        <f>IFERROR(VLOOKUP(PPE_PH1_CDDL[[#This Row],[RDMC Document Number]],[3]Docs!$B:$F,5,0),"No Placeholder Yet")</f>
        <v>Pending</v>
      </c>
      <c r="S2076" s="137">
        <f t="shared" ref="S2076:S2078" si="345">IF(AND(O2076&lt;&gt;"",P2076&lt;&gt;"",R2076="Approved"),100%,
 IF(AND(O2076&lt;&gt;"",P2076&lt;&gt;""),66.67%,
 IF(O2076&lt;&gt;"",33.33%,
 0)))</f>
        <v>0</v>
      </c>
      <c r="T2076" s="39" t="s">
        <v>1317</v>
      </c>
      <c r="U2076" s="39"/>
      <c r="V2076" s="178">
        <v>46234</v>
      </c>
      <c r="W2076" s="39" t="s">
        <v>1195</v>
      </c>
      <c r="X2076" s="39" t="s">
        <v>1759</v>
      </c>
      <c r="Y2076" s="39"/>
      <c r="Z2076" s="39"/>
      <c r="AA2076" s="39"/>
      <c r="AB2076" s="152" t="s">
        <v>3165</v>
      </c>
    </row>
    <row r="2077" spans="1:28" ht="21.75" customHeight="1" x14ac:dyDescent="0.25">
      <c r="A2077" s="37" t="s">
        <v>30</v>
      </c>
      <c r="B2077" s="37" t="s">
        <v>31</v>
      </c>
      <c r="C2077" s="39">
        <v>6263</v>
      </c>
      <c r="D2077" s="39" t="s">
        <v>1169</v>
      </c>
      <c r="E2077" s="39" t="s">
        <v>659</v>
      </c>
      <c r="F2077" s="128" t="s">
        <v>34</v>
      </c>
      <c r="G2077" s="39" t="s">
        <v>35</v>
      </c>
      <c r="H2077" s="39" t="str">
        <f t="shared" si="339"/>
        <v>6105AK124-6263-CSEC-0001</v>
      </c>
      <c r="I2077" s="39" t="str">
        <f t="shared" si="343"/>
        <v>Q24050972-03-6263-C-SEC-0001</v>
      </c>
      <c r="J2077" s="39"/>
      <c r="K2077" s="33" t="str">
        <f>VLOOKUP(C2077,'PPE WBS Codes'!$E$3:$F$79,2,0)</f>
        <v>36 MVA Power Station 1</v>
      </c>
      <c r="L2077" s="39" t="s">
        <v>1195</v>
      </c>
      <c r="M2077" s="39" t="s">
        <v>1760</v>
      </c>
      <c r="N2077" s="33" t="str">
        <f t="shared" si="344"/>
        <v>36 MVA Power Station 1 - Main Consumer Substation - Bulk Diesel Generator Section</v>
      </c>
      <c r="O2077" s="134"/>
      <c r="P2077" s="134"/>
      <c r="Q2077" s="33" t="str">
        <f>IFERROR(VLOOKUP(PPE_PH1_CDDL[[#This Row],[RDMC Document Number]],[3]Docs!$B:$F,4,0),"No Placeholder Yet")</f>
        <v>RES - Reserved Placeholder</v>
      </c>
      <c r="R2077" s="33" t="str">
        <f>IFERROR(VLOOKUP(PPE_PH1_CDDL[[#This Row],[RDMC Document Number]],[3]Docs!$B:$F,5,0),"No Placeholder Yet")</f>
        <v>Pending</v>
      </c>
      <c r="S2077" s="137">
        <f t="shared" si="345"/>
        <v>0</v>
      </c>
      <c r="T2077" s="162" t="s">
        <v>1317</v>
      </c>
      <c r="U2077" s="39"/>
      <c r="V2077" s="178">
        <v>46234</v>
      </c>
      <c r="W2077" s="162" t="s">
        <v>1195</v>
      </c>
      <c r="X2077" s="39" t="s">
        <v>1761</v>
      </c>
      <c r="Y2077" s="39"/>
      <c r="Z2077" s="39"/>
      <c r="AA2077" s="39"/>
      <c r="AB2077" s="152" t="s">
        <v>3165</v>
      </c>
    </row>
    <row r="2078" spans="1:28" ht="21.75" customHeight="1" x14ac:dyDescent="0.25">
      <c r="A2078" s="37" t="s">
        <v>30</v>
      </c>
      <c r="B2078" s="37" t="s">
        <v>31</v>
      </c>
      <c r="C2078" s="39">
        <v>6263</v>
      </c>
      <c r="D2078" s="39" t="s">
        <v>1169</v>
      </c>
      <c r="E2078" s="39" t="s">
        <v>321</v>
      </c>
      <c r="F2078" s="128" t="s">
        <v>34</v>
      </c>
      <c r="G2078" s="39" t="s">
        <v>35</v>
      </c>
      <c r="H2078" s="39" t="str">
        <f t="shared" si="339"/>
        <v>6105AK124-6263-CLAY-0001</v>
      </c>
      <c r="I2078" s="39" t="str">
        <f t="shared" si="343"/>
        <v>Q24050972-03-6263-C-LAY-0001</v>
      </c>
      <c r="J2078" s="39"/>
      <c r="K2078" s="33" t="str">
        <f>VLOOKUP(C2078,'PPE WBS Codes'!$E$3:$F$79,2,0)</f>
        <v>36 MVA Power Station 1</v>
      </c>
      <c r="L2078" s="39" t="s">
        <v>1195</v>
      </c>
      <c r="M2078" s="39" t="s">
        <v>1762</v>
      </c>
      <c r="N2078" s="33" t="str">
        <f t="shared" si="344"/>
        <v>36 MVA Power Station 1 - Main Consumer Substation - Bulk Diesel Generator Layout</v>
      </c>
      <c r="O2078" s="134"/>
      <c r="P2078" s="134"/>
      <c r="Q2078" s="33" t="str">
        <f>IFERROR(VLOOKUP(PPE_PH1_CDDL[[#This Row],[RDMC Document Number]],[3]Docs!$B:$F,4,0),"No Placeholder Yet")</f>
        <v>RES - Reserved Placeholder</v>
      </c>
      <c r="R2078" s="33" t="str">
        <f>IFERROR(VLOOKUP(PPE_PH1_CDDL[[#This Row],[RDMC Document Number]],[3]Docs!$B:$F,5,0),"No Placeholder Yet")</f>
        <v>Pending</v>
      </c>
      <c r="S2078" s="137">
        <f t="shared" si="345"/>
        <v>0</v>
      </c>
      <c r="T2078" s="162" t="s">
        <v>1317</v>
      </c>
      <c r="U2078" s="39"/>
      <c r="V2078" s="178">
        <v>46234</v>
      </c>
      <c r="W2078" s="162" t="s">
        <v>1195</v>
      </c>
      <c r="X2078" s="39" t="s">
        <v>1759</v>
      </c>
      <c r="Y2078" s="39"/>
      <c r="Z2078" s="39"/>
      <c r="AA2078" s="39"/>
      <c r="AB2078" s="152" t="s">
        <v>3165</v>
      </c>
    </row>
    <row r="2079" spans="1:28" ht="21.75" customHeight="1" x14ac:dyDescent="0.25">
      <c r="A2079" s="37" t="s">
        <v>30</v>
      </c>
      <c r="B2079" s="37" t="s">
        <v>31</v>
      </c>
      <c r="C2079" s="39">
        <v>6264</v>
      </c>
      <c r="D2079" s="39" t="s">
        <v>1169</v>
      </c>
      <c r="E2079" s="39" t="s">
        <v>192</v>
      </c>
      <c r="F2079" s="128" t="s">
        <v>34</v>
      </c>
      <c r="G2079" s="39" t="s">
        <v>35</v>
      </c>
      <c r="H2079" s="39" t="str">
        <f t="shared" si="339"/>
        <v>6105AK124-6264-CDTL-0001</v>
      </c>
      <c r="I2079" s="39" t="str">
        <f t="shared" si="343"/>
        <v>Q24050972-03-6264-C-DTL-0001</v>
      </c>
      <c r="J2079" s="39"/>
      <c r="K2079" s="33" t="str">
        <f>VLOOKUP(C2079,'PPE WBS Codes'!$E$3:$F$79,2,0)</f>
        <v>Bulk Diesel Storage 1</v>
      </c>
      <c r="L2079" s="39" t="s">
        <v>1195</v>
      </c>
      <c r="M2079" s="39" t="s">
        <v>3221</v>
      </c>
      <c r="N2079" s="33" t="str">
        <f t="shared" si="344"/>
        <v>Bulk Diesel Storage 1 - Main Consumer Substation - Bulk Diesel Storage Rebar bending schedule</v>
      </c>
      <c r="O2079" s="134"/>
      <c r="P2079" s="134"/>
      <c r="Q2079" s="33" t="str">
        <f>IFERROR(VLOOKUP(PPE_PH1_CDDL[[#This Row],[RDMC Document Number]],[3]Docs!$B:$F,4,0),"No Placeholder Yet")</f>
        <v>RES - Reserved Placeholder</v>
      </c>
      <c r="R2079" s="33" t="str">
        <f>IFERROR(VLOOKUP(PPE_PH1_CDDL[[#This Row],[RDMC Document Number]],[3]Docs!$B:$F,5,0),"No Placeholder Yet")</f>
        <v>Pending</v>
      </c>
      <c r="S2079" s="137">
        <f t="shared" ref="S2079:S2080" si="346">IF(AND(O2079&lt;&gt;"",P2079&lt;&gt;"",R2079="Approved"),100%,
 IF(AND(O2079&lt;&gt;"",P2079&lt;&gt;""),66.67%,
 IF(O2079&lt;&gt;"",33.33%,
 0)))</f>
        <v>0</v>
      </c>
      <c r="T2079" s="39" t="s">
        <v>1317</v>
      </c>
      <c r="U2079" s="39"/>
      <c r="V2079" s="178">
        <v>46234</v>
      </c>
      <c r="W2079" s="39" t="s">
        <v>1195</v>
      </c>
      <c r="X2079" s="39" t="s">
        <v>1767</v>
      </c>
      <c r="Y2079" s="39"/>
      <c r="Z2079" s="39"/>
      <c r="AA2079" s="39"/>
      <c r="AB2079" s="152" t="s">
        <v>3165</v>
      </c>
    </row>
    <row r="2080" spans="1:28" ht="21.75" customHeight="1" x14ac:dyDescent="0.25">
      <c r="A2080" s="37" t="s">
        <v>30</v>
      </c>
      <c r="B2080" s="37" t="s">
        <v>31</v>
      </c>
      <c r="C2080" s="39">
        <v>6264</v>
      </c>
      <c r="D2080" s="162" t="s">
        <v>1169</v>
      </c>
      <c r="E2080" s="162" t="s">
        <v>192</v>
      </c>
      <c r="F2080" s="174" t="s">
        <v>46</v>
      </c>
      <c r="G2080" s="162" t="s">
        <v>35</v>
      </c>
      <c r="H2080" s="39" t="str">
        <f t="shared" si="339"/>
        <v>6105AK124-6264-CDTL-0002</v>
      </c>
      <c r="I2080" s="39" t="str">
        <f t="shared" si="343"/>
        <v>Q24050972-03-6264-C-DTL-0002</v>
      </c>
      <c r="J2080" s="162"/>
      <c r="K2080" s="33" t="str">
        <f>VLOOKUP(C2080,'PPE WBS Codes'!$E$3:$F$79,2,0)</f>
        <v>Bulk Diesel Storage 1</v>
      </c>
      <c r="L2080" s="162" t="s">
        <v>1195</v>
      </c>
      <c r="M2080" s="162" t="s">
        <v>1768</v>
      </c>
      <c r="N2080" s="33" t="str">
        <f t="shared" si="344"/>
        <v>Bulk Diesel Storage 1 - Main Consumer Substation - Diesel Spillage Facility Details</v>
      </c>
      <c r="O2080" s="175"/>
      <c r="P2080" s="175"/>
      <c r="Q2080" s="33" t="str">
        <f>IFERROR(VLOOKUP(PPE_PH1_CDDL[[#This Row],[RDMC Document Number]],[3]Docs!$B:$F,4,0),"No Placeholder Yet")</f>
        <v>RES - Reserved Placeholder</v>
      </c>
      <c r="R2080" s="33" t="str">
        <f>IFERROR(VLOOKUP(PPE_PH1_CDDL[[#This Row],[RDMC Document Number]],[3]Docs!$B:$F,5,0),"No Placeholder Yet")</f>
        <v>Pending</v>
      </c>
      <c r="S2080" s="137">
        <f t="shared" si="346"/>
        <v>0</v>
      </c>
      <c r="T2080" s="162" t="s">
        <v>1317</v>
      </c>
      <c r="U2080" s="162"/>
      <c r="V2080" s="178">
        <v>46234</v>
      </c>
      <c r="W2080" s="162" t="s">
        <v>1195</v>
      </c>
      <c r="X2080" s="162" t="s">
        <v>1769</v>
      </c>
      <c r="Y2080" s="162"/>
      <c r="Z2080" s="162"/>
      <c r="AA2080" s="39"/>
      <c r="AB2080" s="152" t="s">
        <v>3165</v>
      </c>
    </row>
    <row r="2081" spans="1:28" ht="21.75" customHeight="1" x14ac:dyDescent="0.25">
      <c r="A2081" s="37" t="s">
        <v>30</v>
      </c>
      <c r="B2081" s="37" t="s">
        <v>31</v>
      </c>
      <c r="C2081" s="39">
        <v>6264</v>
      </c>
      <c r="D2081" s="162" t="s">
        <v>1169</v>
      </c>
      <c r="E2081" s="39" t="s">
        <v>321</v>
      </c>
      <c r="F2081" s="128" t="s">
        <v>34</v>
      </c>
      <c r="G2081" s="39" t="s">
        <v>35</v>
      </c>
      <c r="H2081" s="39" t="str">
        <f t="shared" si="339"/>
        <v>6105AK124-6264-CLAY-0001</v>
      </c>
      <c r="I2081" s="39" t="str">
        <f t="shared" si="343"/>
        <v>Q24050972-03-6264-C-LAY-0001</v>
      </c>
      <c r="J2081" s="39"/>
      <c r="K2081" s="33" t="str">
        <f>VLOOKUP(C2081,'PPE WBS Codes'!$E$3:$F$79,2,0)</f>
        <v>Bulk Diesel Storage 1</v>
      </c>
      <c r="L2081" s="39" t="s">
        <v>1195</v>
      </c>
      <c r="M2081" s="39" t="s">
        <v>1770</v>
      </c>
      <c r="N2081" s="33" t="str">
        <f t="shared" si="344"/>
        <v>Bulk Diesel Storage 1 - Main Consumer Substation - Bulk Diesel Storage Layout</v>
      </c>
      <c r="O2081" s="134"/>
      <c r="P2081" s="134"/>
      <c r="Q2081" s="33" t="str">
        <f>IFERROR(VLOOKUP(PPE_PH1_CDDL[[#This Row],[RDMC Document Number]],[3]Docs!$B:$F,4,0),"No Placeholder Yet")</f>
        <v>RES - Reserved Placeholder</v>
      </c>
      <c r="R2081" s="33" t="str">
        <f>IFERROR(VLOOKUP(PPE_PH1_CDDL[[#This Row],[RDMC Document Number]],[3]Docs!$B:$F,5,0),"No Placeholder Yet")</f>
        <v>Pending</v>
      </c>
      <c r="S2081" s="137">
        <f t="shared" ref="S2081:S2086" si="347">IF(AND(O2081&lt;&gt;"",P2081&lt;&gt;"",R2081="Approved"),100%,
 IF(AND(O2081&lt;&gt;"",P2081&lt;&gt;""),66.67%,
 IF(O2081&lt;&gt;"",33.33%,
 0)))</f>
        <v>0</v>
      </c>
      <c r="T2081" s="162" t="s">
        <v>1317</v>
      </c>
      <c r="U2081" s="39"/>
      <c r="V2081" s="178">
        <v>46234</v>
      </c>
      <c r="W2081" s="162" t="s">
        <v>1195</v>
      </c>
      <c r="X2081" s="39" t="s">
        <v>1767</v>
      </c>
      <c r="Y2081" s="39"/>
      <c r="Z2081" s="39"/>
      <c r="AA2081" s="39"/>
      <c r="AB2081" s="152" t="s">
        <v>3165</v>
      </c>
    </row>
    <row r="2082" spans="1:28" ht="21.75" customHeight="1" x14ac:dyDescent="0.25">
      <c r="A2082" s="37" t="s">
        <v>30</v>
      </c>
      <c r="B2082" s="37" t="s">
        <v>31</v>
      </c>
      <c r="C2082" s="39">
        <v>6264</v>
      </c>
      <c r="D2082" s="162" t="s">
        <v>1169</v>
      </c>
      <c r="E2082" s="162" t="s">
        <v>321</v>
      </c>
      <c r="F2082" s="174" t="s">
        <v>46</v>
      </c>
      <c r="G2082" s="162" t="s">
        <v>35</v>
      </c>
      <c r="H2082" s="39" t="str">
        <f t="shared" ref="H2082:H2144" si="348">A2082&amp;B2082&amp;"-"&amp;C2082&amp;"-"&amp;D2082&amp;E2082&amp;"-"&amp;F2082</f>
        <v>6105AK124-6264-CLAY-0002</v>
      </c>
      <c r="I2082" s="39" t="str">
        <f t="shared" si="343"/>
        <v>Q24050972-03-6264-C-LAY-0002</v>
      </c>
      <c r="J2082" s="162"/>
      <c r="K2082" s="33" t="str">
        <f>VLOOKUP(C2082,'PPE WBS Codes'!$E$3:$F$79,2,0)</f>
        <v>Bulk Diesel Storage 1</v>
      </c>
      <c r="L2082" s="162" t="s">
        <v>1195</v>
      </c>
      <c r="M2082" s="162" t="s">
        <v>1771</v>
      </c>
      <c r="N2082" s="33" t="str">
        <f t="shared" si="344"/>
        <v>Bulk Diesel Storage 1 - Main Consumer Substation - Diesel Spillage Facility Layout</v>
      </c>
      <c r="O2082" s="175"/>
      <c r="P2082" s="175"/>
      <c r="Q2082" s="33" t="str">
        <f>IFERROR(VLOOKUP(PPE_PH1_CDDL[[#This Row],[RDMC Document Number]],[3]Docs!$B:$F,4,0),"No Placeholder Yet")</f>
        <v>RES - Reserved Placeholder</v>
      </c>
      <c r="R2082" s="33" t="str">
        <f>IFERROR(VLOOKUP(PPE_PH1_CDDL[[#This Row],[RDMC Document Number]],[3]Docs!$B:$F,5,0),"No Placeholder Yet")</f>
        <v>Pending</v>
      </c>
      <c r="S2082" s="137">
        <f t="shared" si="347"/>
        <v>0</v>
      </c>
      <c r="T2082" s="162" t="s">
        <v>1317</v>
      </c>
      <c r="U2082" s="162"/>
      <c r="V2082" s="178">
        <v>46234</v>
      </c>
      <c r="W2082" s="162" t="s">
        <v>1195</v>
      </c>
      <c r="X2082" s="162" t="s">
        <v>1772</v>
      </c>
      <c r="Y2082" s="162"/>
      <c r="Z2082" s="162"/>
      <c r="AA2082" s="39"/>
      <c r="AB2082" s="152" t="s">
        <v>3165</v>
      </c>
    </row>
    <row r="2083" spans="1:28" ht="21.75" customHeight="1" x14ac:dyDescent="0.25">
      <c r="A2083" s="37" t="s">
        <v>30</v>
      </c>
      <c r="B2083" s="37" t="s">
        <v>31</v>
      </c>
      <c r="C2083" s="39">
        <v>6264</v>
      </c>
      <c r="D2083" s="162" t="s">
        <v>1169</v>
      </c>
      <c r="E2083" s="39" t="s">
        <v>659</v>
      </c>
      <c r="F2083" s="128" t="s">
        <v>34</v>
      </c>
      <c r="G2083" s="39" t="s">
        <v>35</v>
      </c>
      <c r="H2083" s="39" t="str">
        <f t="shared" si="348"/>
        <v>6105AK124-6264-CSEC-0001</v>
      </c>
      <c r="I2083" s="39" t="str">
        <f t="shared" si="343"/>
        <v>Q24050972-03-6264-C-SEC-0001</v>
      </c>
      <c r="J2083" s="39"/>
      <c r="K2083" s="33" t="str">
        <f>VLOOKUP(C2083,'PPE WBS Codes'!$E$3:$F$79,2,0)</f>
        <v>Bulk Diesel Storage 1</v>
      </c>
      <c r="L2083" s="162" t="s">
        <v>1195</v>
      </c>
      <c r="M2083" s="39" t="s">
        <v>1773</v>
      </c>
      <c r="N2083" s="33" t="str">
        <f t="shared" si="344"/>
        <v>Bulk Diesel Storage 1 - Main Consumer Substation - Bulk Diesel Storage Section</v>
      </c>
      <c r="O2083" s="134"/>
      <c r="P2083" s="134"/>
      <c r="Q2083" s="33" t="str">
        <f>IFERROR(VLOOKUP(PPE_PH1_CDDL[[#This Row],[RDMC Document Number]],[3]Docs!$B:$F,4,0),"No Placeholder Yet")</f>
        <v>RES - Reserved Placeholder</v>
      </c>
      <c r="R2083" s="33" t="str">
        <f>IFERROR(VLOOKUP(PPE_PH1_CDDL[[#This Row],[RDMC Document Number]],[3]Docs!$B:$F,5,0),"No Placeholder Yet")</f>
        <v>Pending</v>
      </c>
      <c r="S2083" s="137">
        <f t="shared" si="347"/>
        <v>0</v>
      </c>
      <c r="T2083" s="162" t="s">
        <v>1317</v>
      </c>
      <c r="U2083" s="39"/>
      <c r="V2083" s="178">
        <v>46234</v>
      </c>
      <c r="W2083" s="162" t="s">
        <v>1195</v>
      </c>
      <c r="X2083" s="39" t="s">
        <v>1767</v>
      </c>
      <c r="Y2083" s="39"/>
      <c r="Z2083" s="39"/>
      <c r="AA2083" s="39"/>
      <c r="AB2083" s="152" t="s">
        <v>3165</v>
      </c>
    </row>
    <row r="2084" spans="1:28" ht="21.75" customHeight="1" x14ac:dyDescent="0.25">
      <c r="A2084" s="37" t="s">
        <v>30</v>
      </c>
      <c r="B2084" s="37" t="s">
        <v>31</v>
      </c>
      <c r="C2084" s="39">
        <v>6264</v>
      </c>
      <c r="D2084" s="162" t="s">
        <v>1169</v>
      </c>
      <c r="E2084" s="162" t="s">
        <v>659</v>
      </c>
      <c r="F2084" s="174" t="s">
        <v>46</v>
      </c>
      <c r="G2084" s="162" t="s">
        <v>35</v>
      </c>
      <c r="H2084" s="39" t="str">
        <f t="shared" si="348"/>
        <v>6105AK124-6264-CSEC-0002</v>
      </c>
      <c r="I2084" s="39" t="str">
        <f>"Q24050972"&amp;"-"&amp;"04"&amp;"-"&amp;C2084&amp;"-"&amp;D2084&amp;"-"&amp;E2084&amp;"-"&amp;F2084</f>
        <v>Q24050972-04-6264-C-SEC-0002</v>
      </c>
      <c r="J2084" s="162"/>
      <c r="K2084" s="33" t="str">
        <f>VLOOKUP(C2084,'PPE WBS Codes'!$E$3:$F$79,2,0)</f>
        <v>Bulk Diesel Storage 1</v>
      </c>
      <c r="L2084" s="162" t="s">
        <v>1195</v>
      </c>
      <c r="M2084" s="162" t="s">
        <v>1774</v>
      </c>
      <c r="N2084" s="33" t="str">
        <f t="shared" si="344"/>
        <v>Bulk Diesel Storage 1 - Main Consumer Substation - Diesel Spillage Facility Section</v>
      </c>
      <c r="O2084" s="175"/>
      <c r="P2084" s="175"/>
      <c r="Q2084" s="33" t="str">
        <f>IFERROR(VLOOKUP(PPE_PH1_CDDL[[#This Row],[RDMC Document Number]],[3]Docs!$B:$F,4,0),"No Placeholder Yet")</f>
        <v>RES - Reserved Placeholder</v>
      </c>
      <c r="R2084" s="33" t="str">
        <f>IFERROR(VLOOKUP(PPE_PH1_CDDL[[#This Row],[RDMC Document Number]],[3]Docs!$B:$F,5,0),"No Placeholder Yet")</f>
        <v>Pending</v>
      </c>
      <c r="S2084" s="137">
        <f t="shared" si="347"/>
        <v>0</v>
      </c>
      <c r="T2084" s="162" t="s">
        <v>1317</v>
      </c>
      <c r="U2084" s="162"/>
      <c r="V2084" s="178">
        <v>46234</v>
      </c>
      <c r="W2084" s="162" t="s">
        <v>1195</v>
      </c>
      <c r="X2084" s="162" t="s">
        <v>1772</v>
      </c>
      <c r="Y2084" s="162"/>
      <c r="Z2084" s="162"/>
      <c r="AA2084" s="39"/>
      <c r="AB2084" s="152" t="s">
        <v>3165</v>
      </c>
    </row>
    <row r="2085" spans="1:28" ht="21.75" customHeight="1" x14ac:dyDescent="0.25">
      <c r="A2085" s="37" t="s">
        <v>30</v>
      </c>
      <c r="B2085" s="37" t="s">
        <v>31</v>
      </c>
      <c r="C2085" s="39">
        <v>6251</v>
      </c>
      <c r="D2085" s="39" t="s">
        <v>1169</v>
      </c>
      <c r="E2085" s="162" t="s">
        <v>321</v>
      </c>
      <c r="F2085" s="174" t="s">
        <v>34</v>
      </c>
      <c r="G2085" s="162" t="s">
        <v>35</v>
      </c>
      <c r="H2085" s="39" t="str">
        <f t="shared" si="348"/>
        <v>6105AK124-6251-CLAY-0001</v>
      </c>
      <c r="I2085" s="39" t="str">
        <f t="shared" ref="I2085:I2100" si="349">"Q24050972"&amp;"-"&amp;"03"&amp;"-"&amp;C2085&amp;"-"&amp;D2085&amp;"-"&amp;E2085&amp;"-"&amp;F2085</f>
        <v>Q24050972-03-6251-C-LAY-0001</v>
      </c>
      <c r="J2085" s="162"/>
      <c r="K2085" s="33" t="str">
        <f>VLOOKUP(C2085,'PPE WBS Codes'!$E$3:$F$79,2,0)</f>
        <v>Load Bank</v>
      </c>
      <c r="L2085" s="162" t="s">
        <v>1195</v>
      </c>
      <c r="M2085" s="162" t="s">
        <v>1775</v>
      </c>
      <c r="N2085" s="33" t="str">
        <f t="shared" si="344"/>
        <v>Load Bank - Main Consumer Substation - Load Bank Layout</v>
      </c>
      <c r="O2085" s="175"/>
      <c r="P2085" s="175"/>
      <c r="Q2085" s="33" t="str">
        <f>IFERROR(VLOOKUP(PPE_PH1_CDDL[[#This Row],[RDMC Document Number]],[3]Docs!$B:$F,4,0),"No Placeholder Yet")</f>
        <v>RES - Reserved Placeholder</v>
      </c>
      <c r="R2085" s="33" t="str">
        <f>IFERROR(VLOOKUP(PPE_PH1_CDDL[[#This Row],[RDMC Document Number]],[3]Docs!$B:$F,5,0),"No Placeholder Yet")</f>
        <v>Pending</v>
      </c>
      <c r="S2085" s="137">
        <f t="shared" si="347"/>
        <v>0</v>
      </c>
      <c r="T2085" s="162" t="s">
        <v>1317</v>
      </c>
      <c r="U2085" s="162"/>
      <c r="V2085" s="178">
        <v>46234</v>
      </c>
      <c r="W2085" s="162" t="s">
        <v>1195</v>
      </c>
      <c r="X2085" s="162" t="s">
        <v>1776</v>
      </c>
      <c r="Y2085" s="162"/>
      <c r="Z2085" s="162"/>
      <c r="AA2085" s="39"/>
      <c r="AB2085" s="152" t="s">
        <v>3165</v>
      </c>
    </row>
    <row r="2086" spans="1:28" ht="21.75" customHeight="1" x14ac:dyDescent="0.25">
      <c r="A2086" s="37" t="s">
        <v>30</v>
      </c>
      <c r="B2086" s="37" t="s">
        <v>31</v>
      </c>
      <c r="C2086" s="39">
        <v>6251</v>
      </c>
      <c r="D2086" s="39" t="s">
        <v>1169</v>
      </c>
      <c r="E2086" s="39" t="s">
        <v>659</v>
      </c>
      <c r="F2086" s="174" t="s">
        <v>234</v>
      </c>
      <c r="G2086" s="162" t="s">
        <v>35</v>
      </c>
      <c r="H2086" s="39" t="str">
        <f t="shared" si="348"/>
        <v>6105AK124-6251-CSEC-0023</v>
      </c>
      <c r="I2086" s="39" t="str">
        <f t="shared" si="349"/>
        <v>Q24050972-03-6251-C-SEC-0023</v>
      </c>
      <c r="J2086" s="162"/>
      <c r="K2086" s="33" t="str">
        <f>VLOOKUP(C2086,'PPE WBS Codes'!$E$3:$F$79,2,0)</f>
        <v>Load Bank</v>
      </c>
      <c r="L2086" s="162" t="s">
        <v>1195</v>
      </c>
      <c r="M2086" s="162" t="s">
        <v>1777</v>
      </c>
      <c r="N2086" s="33" t="str">
        <f t="shared" si="344"/>
        <v>Load Bank - Main Consumer Substation - Load Bank Sections</v>
      </c>
      <c r="O2086" s="175"/>
      <c r="P2086" s="175"/>
      <c r="Q2086" s="33" t="str">
        <f>IFERROR(VLOOKUP(PPE_PH1_CDDL[[#This Row],[RDMC Document Number]],[3]Docs!$B:$F,4,0),"No Placeholder Yet")</f>
        <v>RES - Reserved Placeholder</v>
      </c>
      <c r="R2086" s="33" t="str">
        <f>IFERROR(VLOOKUP(PPE_PH1_CDDL[[#This Row],[RDMC Document Number]],[3]Docs!$B:$F,5,0),"No Placeholder Yet")</f>
        <v>Pending</v>
      </c>
      <c r="S2086" s="137">
        <f t="shared" si="347"/>
        <v>0</v>
      </c>
      <c r="T2086" s="162" t="s">
        <v>1317</v>
      </c>
      <c r="U2086" s="162"/>
      <c r="V2086" s="178">
        <v>46234</v>
      </c>
      <c r="W2086" s="162" t="s">
        <v>1195</v>
      </c>
      <c r="X2086" s="162" t="s">
        <v>1778</v>
      </c>
      <c r="Y2086" s="162"/>
      <c r="Z2086" s="162"/>
      <c r="AA2086" s="39"/>
      <c r="AB2086" s="152" t="s">
        <v>3165</v>
      </c>
    </row>
    <row r="2087" spans="1:28" ht="21.75" customHeight="1" x14ac:dyDescent="0.25">
      <c r="A2087" s="37" t="s">
        <v>30</v>
      </c>
      <c r="B2087" s="37" t="s">
        <v>31</v>
      </c>
      <c r="C2087" s="39">
        <v>6251</v>
      </c>
      <c r="D2087" s="39" t="s">
        <v>1169</v>
      </c>
      <c r="E2087" s="162" t="s">
        <v>192</v>
      </c>
      <c r="F2087" s="174" t="s">
        <v>34</v>
      </c>
      <c r="G2087" s="162" t="s">
        <v>35</v>
      </c>
      <c r="H2087" s="39" t="str">
        <f t="shared" si="348"/>
        <v>6105AK124-6251-CDTL-0001</v>
      </c>
      <c r="I2087" s="39" t="str">
        <f t="shared" si="349"/>
        <v>Q24050972-03-6251-C-DTL-0001</v>
      </c>
      <c r="J2087" s="162"/>
      <c r="K2087" s="33" t="str">
        <f>VLOOKUP(C2087,'PPE WBS Codes'!$E$3:$F$79,2,0)</f>
        <v>Load Bank</v>
      </c>
      <c r="L2087" s="162" t="s">
        <v>1195</v>
      </c>
      <c r="M2087" s="162" t="s">
        <v>3223</v>
      </c>
      <c r="N2087" s="33" t="str">
        <f t="shared" si="344"/>
        <v>Load Bank - Main Consumer Substation - Transformer Rebar Bending Schedule</v>
      </c>
      <c r="O2087" s="175"/>
      <c r="P2087" s="175"/>
      <c r="Q2087" s="33" t="str">
        <f>IFERROR(VLOOKUP(PPE_PH1_CDDL[[#This Row],[RDMC Document Number]],[3]Docs!$B:$F,4,0),"No Placeholder Yet")</f>
        <v>RES - Reserved Placeholder</v>
      </c>
      <c r="R2087" s="33" t="str">
        <f>IFERROR(VLOOKUP(PPE_PH1_CDDL[[#This Row],[RDMC Document Number]],[3]Docs!$B:$F,5,0),"No Placeholder Yet")</f>
        <v>Pending</v>
      </c>
      <c r="S2087" s="137">
        <f t="shared" ref="S2087:S2103" si="350">IF(AND(O2087&lt;&gt;"",P2087&lt;&gt;"",R2087="Approved"),100%,
 IF(AND(O2087&lt;&gt;"",P2087&lt;&gt;""),66.67%,
 IF(O2087&lt;&gt;"",33.33%,
 0)))</f>
        <v>0</v>
      </c>
      <c r="T2087" s="162" t="s">
        <v>1317</v>
      </c>
      <c r="U2087" s="162"/>
      <c r="V2087" s="178">
        <v>46234</v>
      </c>
      <c r="W2087" s="162" t="s">
        <v>1195</v>
      </c>
      <c r="X2087" s="162" t="s">
        <v>1778</v>
      </c>
      <c r="Y2087" s="162"/>
      <c r="Z2087" s="162"/>
      <c r="AA2087" s="39"/>
      <c r="AB2087" s="152" t="s">
        <v>3165</v>
      </c>
    </row>
    <row r="2088" spans="1:28" ht="21.75" customHeight="1" x14ac:dyDescent="0.25">
      <c r="A2088" s="37" t="s">
        <v>30</v>
      </c>
      <c r="B2088" s="37" t="s">
        <v>31</v>
      </c>
      <c r="C2088" s="39">
        <v>6253</v>
      </c>
      <c r="D2088" s="39" t="s">
        <v>1169</v>
      </c>
      <c r="E2088" s="162" t="s">
        <v>192</v>
      </c>
      <c r="F2088" s="128" t="s">
        <v>34</v>
      </c>
      <c r="G2088" s="39" t="s">
        <v>35</v>
      </c>
      <c r="H2088" s="39" t="str">
        <f t="shared" si="348"/>
        <v>6105AK124-6253-CDTL-0001</v>
      </c>
      <c r="I2088" s="39" t="str">
        <f t="shared" si="349"/>
        <v>Q24050972-03-6253-C-DTL-0001</v>
      </c>
      <c r="J2088" s="39"/>
      <c r="K2088" s="33" t="str">
        <f>VLOOKUP(C2088,'PPE WBS Codes'!$E$3:$F$79,2,0)</f>
        <v>Synchronous Condenser 1</v>
      </c>
      <c r="L2088" s="39" t="s">
        <v>1195</v>
      </c>
      <c r="M2088" s="39" t="s">
        <v>3223</v>
      </c>
      <c r="N2088" s="33" t="str">
        <f t="shared" si="344"/>
        <v>Synchronous Condenser 1 - Main Consumer Substation - Transformer Rebar Bending Schedule</v>
      </c>
      <c r="O2088" s="134"/>
      <c r="P2088" s="134"/>
      <c r="Q2088" s="33" t="str">
        <f>IFERROR(VLOOKUP(PPE_PH1_CDDL[[#This Row],[RDMC Document Number]],[3]Docs!$B:$F,4,0),"No Placeholder Yet")</f>
        <v>RES - Reserved Placeholder</v>
      </c>
      <c r="R2088" s="33" t="str">
        <f>IFERROR(VLOOKUP(PPE_PH1_CDDL[[#This Row],[RDMC Document Number]],[3]Docs!$B:$F,5,0),"No Placeholder Yet")</f>
        <v>Pending</v>
      </c>
      <c r="S2088" s="137">
        <f t="shared" si="350"/>
        <v>0</v>
      </c>
      <c r="T2088" s="39" t="s">
        <v>1317</v>
      </c>
      <c r="U2088" s="39"/>
      <c r="V2088" s="178">
        <v>46234</v>
      </c>
      <c r="W2088" s="162" t="s">
        <v>1195</v>
      </c>
      <c r="X2088" s="39" t="s">
        <v>1779</v>
      </c>
      <c r="Y2088" s="39"/>
      <c r="Z2088" s="39"/>
      <c r="AA2088" s="39"/>
      <c r="AB2088" s="152" t="s">
        <v>3165</v>
      </c>
    </row>
    <row r="2089" spans="1:28" ht="21.75" customHeight="1" x14ac:dyDescent="0.25">
      <c r="A2089" s="37" t="s">
        <v>30</v>
      </c>
      <c r="B2089" s="37" t="s">
        <v>31</v>
      </c>
      <c r="C2089" s="162">
        <v>6253</v>
      </c>
      <c r="D2089" s="162" t="s">
        <v>1169</v>
      </c>
      <c r="E2089" s="162" t="s">
        <v>192</v>
      </c>
      <c r="F2089" s="174" t="s">
        <v>46</v>
      </c>
      <c r="G2089" s="162" t="s">
        <v>35</v>
      </c>
      <c r="H2089" s="39" t="str">
        <f t="shared" si="348"/>
        <v>6105AK124-6253-CDTL-0002</v>
      </c>
      <c r="I2089" s="39" t="str">
        <f t="shared" si="349"/>
        <v>Q24050972-03-6253-C-DTL-0002</v>
      </c>
      <c r="J2089" s="162"/>
      <c r="K2089" s="33" t="str">
        <f>VLOOKUP(C2089,'PPE WBS Codes'!$E$3:$F$79,2,0)</f>
        <v>Synchronous Condenser 1</v>
      </c>
      <c r="L2089" s="162" t="s">
        <v>1195</v>
      </c>
      <c r="M2089" s="162" t="s">
        <v>3224</v>
      </c>
      <c r="N2089" s="33" t="str">
        <f t="shared" si="344"/>
        <v>Synchronous Condenser 1 - Main Consumer Substation - Synchronous Condenser Rebar Bending Schedule</v>
      </c>
      <c r="O2089" s="175"/>
      <c r="P2089" s="175"/>
      <c r="Q2089" s="33" t="str">
        <f>IFERROR(VLOOKUP(PPE_PH1_CDDL[[#This Row],[RDMC Document Number]],[3]Docs!$B:$F,4,0),"No Placeholder Yet")</f>
        <v>RES - Reserved Placeholder</v>
      </c>
      <c r="R2089" s="33" t="str">
        <f>IFERROR(VLOOKUP(PPE_PH1_CDDL[[#This Row],[RDMC Document Number]],[3]Docs!$B:$F,5,0),"No Placeholder Yet")</f>
        <v>Pending</v>
      </c>
      <c r="S2089" s="137">
        <f t="shared" si="350"/>
        <v>0</v>
      </c>
      <c r="T2089" s="162" t="s">
        <v>1317</v>
      </c>
      <c r="U2089" s="162"/>
      <c r="V2089" s="178">
        <v>46234</v>
      </c>
      <c r="W2089" s="162" t="s">
        <v>1195</v>
      </c>
      <c r="X2089" s="162" t="s">
        <v>624</v>
      </c>
      <c r="Y2089" s="162"/>
      <c r="Z2089" s="162"/>
      <c r="AA2089" s="39"/>
      <c r="AB2089" s="152" t="s">
        <v>3165</v>
      </c>
    </row>
    <row r="2090" spans="1:28" ht="21.75" customHeight="1" x14ac:dyDescent="0.25">
      <c r="A2090" s="37" t="s">
        <v>30</v>
      </c>
      <c r="B2090" s="37" t="s">
        <v>31</v>
      </c>
      <c r="C2090" s="162">
        <v>6253</v>
      </c>
      <c r="D2090" s="162" t="s">
        <v>1169</v>
      </c>
      <c r="E2090" s="39" t="s">
        <v>321</v>
      </c>
      <c r="F2090" s="128" t="s">
        <v>34</v>
      </c>
      <c r="G2090" s="39" t="s">
        <v>35</v>
      </c>
      <c r="H2090" s="39" t="str">
        <f t="shared" si="348"/>
        <v>6105AK124-6253-CLAY-0001</v>
      </c>
      <c r="I2090" s="39" t="str">
        <f t="shared" si="349"/>
        <v>Q24050972-03-6253-C-LAY-0001</v>
      </c>
      <c r="J2090" s="39"/>
      <c r="K2090" s="33" t="str">
        <f>VLOOKUP(C2090,'PPE WBS Codes'!$E$3:$F$79,2,0)</f>
        <v>Synchronous Condenser 1</v>
      </c>
      <c r="L2090" s="39" t="s">
        <v>1195</v>
      </c>
      <c r="M2090" s="39" t="s">
        <v>1763</v>
      </c>
      <c r="N2090" s="33" t="str">
        <f t="shared" si="344"/>
        <v>Synchronous Condenser 1 - Main Consumer Substation - Transformer Layout</v>
      </c>
      <c r="O2090" s="134"/>
      <c r="P2090" s="134"/>
      <c r="Q2090" s="33" t="str">
        <f>IFERROR(VLOOKUP(PPE_PH1_CDDL[[#This Row],[RDMC Document Number]],[3]Docs!$B:$F,4,0),"No Placeholder Yet")</f>
        <v>RES - Reserved Placeholder</v>
      </c>
      <c r="R2090" s="33" t="str">
        <f>IFERROR(VLOOKUP(PPE_PH1_CDDL[[#This Row],[RDMC Document Number]],[3]Docs!$B:$F,5,0),"No Placeholder Yet")</f>
        <v>Pending</v>
      </c>
      <c r="S2090" s="137">
        <f t="shared" si="350"/>
        <v>0</v>
      </c>
      <c r="T2090" s="162" t="s">
        <v>1317</v>
      </c>
      <c r="U2090" s="39"/>
      <c r="V2090" s="178">
        <v>46234</v>
      </c>
      <c r="W2090" s="162" t="s">
        <v>1195</v>
      </c>
      <c r="X2090" s="39" t="s">
        <v>1764</v>
      </c>
      <c r="Y2090" s="39"/>
      <c r="Z2090" s="39"/>
      <c r="AA2090" s="39"/>
      <c r="AB2090" s="152" t="s">
        <v>3165</v>
      </c>
    </row>
    <row r="2091" spans="1:28" ht="21.75" customHeight="1" x14ac:dyDescent="0.25">
      <c r="A2091" s="37" t="s">
        <v>30</v>
      </c>
      <c r="B2091" s="37" t="s">
        <v>31</v>
      </c>
      <c r="C2091" s="162">
        <v>6253</v>
      </c>
      <c r="D2091" s="162" t="s">
        <v>1169</v>
      </c>
      <c r="E2091" s="162" t="s">
        <v>321</v>
      </c>
      <c r="F2091" s="174" t="s">
        <v>46</v>
      </c>
      <c r="G2091" s="162" t="s">
        <v>35</v>
      </c>
      <c r="H2091" s="39" t="str">
        <f t="shared" si="348"/>
        <v>6105AK124-6253-CLAY-0002</v>
      </c>
      <c r="I2091" s="39" t="str">
        <f t="shared" si="349"/>
        <v>Q24050972-03-6253-C-LAY-0002</v>
      </c>
      <c r="J2091" s="162"/>
      <c r="K2091" s="33" t="str">
        <f>VLOOKUP(C2091,'PPE WBS Codes'!$E$3:$F$79,2,0)</f>
        <v>Synchronous Condenser 1</v>
      </c>
      <c r="L2091" s="162" t="s">
        <v>1195</v>
      </c>
      <c r="M2091" s="162" t="s">
        <v>1780</v>
      </c>
      <c r="N2091" s="33" t="str">
        <f t="shared" si="344"/>
        <v>Synchronous Condenser 1 - Main Consumer Substation - Synchronous Condenser Layout</v>
      </c>
      <c r="O2091" s="175"/>
      <c r="P2091" s="175"/>
      <c r="Q2091" s="33" t="str">
        <f>IFERROR(VLOOKUP(PPE_PH1_CDDL[[#This Row],[RDMC Document Number]],[3]Docs!$B:$F,4,0),"No Placeholder Yet")</f>
        <v>RES - Reserved Placeholder</v>
      </c>
      <c r="R2091" s="33" t="str">
        <f>IFERROR(VLOOKUP(PPE_PH1_CDDL[[#This Row],[RDMC Document Number]],[3]Docs!$B:$F,5,0),"No Placeholder Yet")</f>
        <v>Pending</v>
      </c>
      <c r="S2091" s="137">
        <f t="shared" si="350"/>
        <v>0</v>
      </c>
      <c r="T2091" s="162" t="s">
        <v>1317</v>
      </c>
      <c r="U2091" s="162"/>
      <c r="V2091" s="178">
        <v>46234</v>
      </c>
      <c r="W2091" s="162" t="s">
        <v>1195</v>
      </c>
      <c r="X2091" s="162" t="s">
        <v>107</v>
      </c>
      <c r="Y2091" s="162"/>
      <c r="Z2091" s="162"/>
      <c r="AA2091" s="39"/>
      <c r="AB2091" s="152" t="s">
        <v>3165</v>
      </c>
    </row>
    <row r="2092" spans="1:28" ht="21.75" customHeight="1" x14ac:dyDescent="0.25">
      <c r="A2092" s="37" t="s">
        <v>30</v>
      </c>
      <c r="B2092" s="37" t="s">
        <v>31</v>
      </c>
      <c r="C2092" s="162">
        <v>6253</v>
      </c>
      <c r="D2092" s="162" t="s">
        <v>1169</v>
      </c>
      <c r="E2092" s="39" t="s">
        <v>659</v>
      </c>
      <c r="F2092" s="128" t="s">
        <v>34</v>
      </c>
      <c r="G2092" s="39" t="s">
        <v>35</v>
      </c>
      <c r="H2092" s="39" t="str">
        <f t="shared" si="348"/>
        <v>6105AK124-6253-CSEC-0001</v>
      </c>
      <c r="I2092" s="39" t="str">
        <f t="shared" si="349"/>
        <v>Q24050972-03-6253-C-SEC-0001</v>
      </c>
      <c r="J2092" s="39"/>
      <c r="K2092" s="33" t="str">
        <f>VLOOKUP(C2092,'PPE WBS Codes'!$E$3:$F$79,2,0)</f>
        <v>Synchronous Condenser 1</v>
      </c>
      <c r="L2092" s="39" t="s">
        <v>1195</v>
      </c>
      <c r="M2092" s="39" t="s">
        <v>1765</v>
      </c>
      <c r="N2092" s="33" t="str">
        <f t="shared" si="344"/>
        <v>Synchronous Condenser 1 - Main Consumer Substation - Transformer Section</v>
      </c>
      <c r="O2092" s="134"/>
      <c r="P2092" s="134"/>
      <c r="Q2092" s="33" t="str">
        <f>IFERROR(VLOOKUP(PPE_PH1_CDDL[[#This Row],[RDMC Document Number]],[3]Docs!$B:$F,4,0),"No Placeholder Yet")</f>
        <v>RES - Reserved Placeholder</v>
      </c>
      <c r="R2092" s="33" t="str">
        <f>IFERROR(VLOOKUP(PPE_PH1_CDDL[[#This Row],[RDMC Document Number]],[3]Docs!$B:$F,5,0),"No Placeholder Yet")</f>
        <v>Pending</v>
      </c>
      <c r="S2092" s="137">
        <f t="shared" si="350"/>
        <v>0</v>
      </c>
      <c r="T2092" s="162" t="s">
        <v>1317</v>
      </c>
      <c r="U2092" s="39"/>
      <c r="V2092" s="178" t="s">
        <v>3210</v>
      </c>
      <c r="W2092" s="162" t="s">
        <v>1195</v>
      </c>
      <c r="X2092" s="39" t="s">
        <v>1764</v>
      </c>
      <c r="Y2092" s="39"/>
      <c r="Z2092" s="39"/>
      <c r="AA2092" s="39"/>
      <c r="AB2092" s="152" t="s">
        <v>3165</v>
      </c>
    </row>
    <row r="2093" spans="1:28" ht="21.75" customHeight="1" x14ac:dyDescent="0.25">
      <c r="A2093" s="37" t="s">
        <v>30</v>
      </c>
      <c r="B2093" s="37" t="s">
        <v>31</v>
      </c>
      <c r="C2093" s="162">
        <v>6253</v>
      </c>
      <c r="D2093" s="162" t="s">
        <v>1169</v>
      </c>
      <c r="E2093" s="39" t="s">
        <v>659</v>
      </c>
      <c r="F2093" s="174" t="s">
        <v>46</v>
      </c>
      <c r="G2093" s="162" t="s">
        <v>35</v>
      </c>
      <c r="H2093" s="39" t="str">
        <f t="shared" si="348"/>
        <v>6105AK124-6253-CSEC-0002</v>
      </c>
      <c r="I2093" s="39" t="str">
        <f t="shared" si="349"/>
        <v>Q24050972-03-6253-C-SEC-0002</v>
      </c>
      <c r="J2093" s="162"/>
      <c r="K2093" s="33" t="str">
        <f>VLOOKUP(C2093,'PPE WBS Codes'!$E$3:$F$79,2,0)</f>
        <v>Synchronous Condenser 1</v>
      </c>
      <c r="L2093" s="162" t="s">
        <v>1195</v>
      </c>
      <c r="M2093" s="162" t="s">
        <v>1781</v>
      </c>
      <c r="N2093" s="33" t="str">
        <f t="shared" si="344"/>
        <v>Synchronous Condenser 1 - Main Consumer Substation - Synchronous Condenser Section</v>
      </c>
      <c r="O2093" s="175"/>
      <c r="P2093" s="175"/>
      <c r="Q2093" s="33" t="str">
        <f>IFERROR(VLOOKUP(PPE_PH1_CDDL[[#This Row],[RDMC Document Number]],[3]Docs!$B:$F,4,0),"No Placeholder Yet")</f>
        <v>RES - Reserved Placeholder</v>
      </c>
      <c r="R2093" s="33" t="str">
        <f>IFERROR(VLOOKUP(PPE_PH1_CDDL[[#This Row],[RDMC Document Number]],[3]Docs!$B:$F,5,0),"No Placeholder Yet")</f>
        <v>Pending</v>
      </c>
      <c r="S2093" s="137">
        <f t="shared" si="350"/>
        <v>0</v>
      </c>
      <c r="T2093" s="162" t="s">
        <v>1317</v>
      </c>
      <c r="U2093" s="162"/>
      <c r="V2093" s="178">
        <v>46234</v>
      </c>
      <c r="W2093" s="162" t="s">
        <v>1195</v>
      </c>
      <c r="X2093" s="162" t="s">
        <v>107</v>
      </c>
      <c r="Y2093" s="162"/>
      <c r="Z2093" s="162"/>
      <c r="AA2093" s="39"/>
      <c r="AB2093" s="152" t="s">
        <v>3165</v>
      </c>
    </row>
    <row r="2094" spans="1:28" ht="21.75" customHeight="1" x14ac:dyDescent="0.25">
      <c r="A2094" s="37" t="s">
        <v>30</v>
      </c>
      <c r="B2094" s="37" t="s">
        <v>31</v>
      </c>
      <c r="C2094" s="39">
        <v>6256</v>
      </c>
      <c r="D2094" s="39" t="s">
        <v>1169</v>
      </c>
      <c r="E2094" s="39" t="s">
        <v>192</v>
      </c>
      <c r="F2094" s="128" t="s">
        <v>34</v>
      </c>
      <c r="G2094" s="39" t="s">
        <v>35</v>
      </c>
      <c r="H2094" s="39" t="str">
        <f t="shared" si="348"/>
        <v>6105AK124-6256-CDTL-0001</v>
      </c>
      <c r="I2094" s="39" t="str">
        <f t="shared" si="349"/>
        <v>Q24050972-03-6256-C-DTL-0001</v>
      </c>
      <c r="J2094" s="39"/>
      <c r="K2094" s="33" t="str">
        <f>VLOOKUP(C2094,'PPE WBS Codes'!$E$3:$F$79,2,0)</f>
        <v>Synchronous Condenser 2</v>
      </c>
      <c r="L2094" s="39" t="s">
        <v>1195</v>
      </c>
      <c r="M2094" s="39" t="s">
        <v>3223</v>
      </c>
      <c r="N2094" s="33" t="str">
        <f t="shared" si="344"/>
        <v>Synchronous Condenser 2 - Main Consumer Substation - Transformer Rebar Bending Schedule</v>
      </c>
      <c r="O2094" s="134"/>
      <c r="P2094" s="134"/>
      <c r="Q2094" s="33" t="str">
        <f>IFERROR(VLOOKUP(PPE_PH1_CDDL[[#This Row],[RDMC Document Number]],[3]Docs!$B:$F,4,0),"No Placeholder Yet")</f>
        <v>RES - Reserved Placeholder</v>
      </c>
      <c r="R2094" s="33" t="str">
        <f>IFERROR(VLOOKUP(PPE_PH1_CDDL[[#This Row],[RDMC Document Number]],[3]Docs!$B:$F,5,0),"No Placeholder Yet")</f>
        <v>Pending</v>
      </c>
      <c r="S2094" s="137">
        <f t="shared" si="350"/>
        <v>0</v>
      </c>
      <c r="T2094" s="162" t="s">
        <v>1317</v>
      </c>
      <c r="U2094" s="39"/>
      <c r="V2094" s="178">
        <v>46234</v>
      </c>
      <c r="W2094" s="162" t="s">
        <v>1195</v>
      </c>
      <c r="X2094" s="39" t="s">
        <v>1779</v>
      </c>
      <c r="Y2094" s="39"/>
      <c r="Z2094" s="39"/>
      <c r="AA2094" s="39"/>
      <c r="AB2094" s="152" t="s">
        <v>3165</v>
      </c>
    </row>
    <row r="2095" spans="1:28" ht="21.75" customHeight="1" x14ac:dyDescent="0.25">
      <c r="A2095" s="37" t="s">
        <v>30</v>
      </c>
      <c r="B2095" s="37" t="s">
        <v>31</v>
      </c>
      <c r="C2095" s="162">
        <v>6256</v>
      </c>
      <c r="D2095" s="162" t="s">
        <v>1169</v>
      </c>
      <c r="E2095" s="162" t="s">
        <v>192</v>
      </c>
      <c r="F2095" s="174" t="s">
        <v>46</v>
      </c>
      <c r="G2095" s="162" t="s">
        <v>35</v>
      </c>
      <c r="H2095" s="39" t="str">
        <f t="shared" si="348"/>
        <v>6105AK124-6256-CDTL-0002</v>
      </c>
      <c r="I2095" s="39" t="str">
        <f t="shared" si="349"/>
        <v>Q24050972-03-6256-C-DTL-0002</v>
      </c>
      <c r="J2095" s="162"/>
      <c r="K2095" s="33" t="str">
        <f>VLOOKUP(C2095,'PPE WBS Codes'!$E$3:$F$79,2,0)</f>
        <v>Synchronous Condenser 2</v>
      </c>
      <c r="L2095" s="162" t="s">
        <v>1195</v>
      </c>
      <c r="M2095" s="162" t="s">
        <v>3224</v>
      </c>
      <c r="N2095" s="33" t="str">
        <f t="shared" si="344"/>
        <v>Synchronous Condenser 2 - Main Consumer Substation - Synchronous Condenser Rebar Bending Schedule</v>
      </c>
      <c r="O2095" s="175"/>
      <c r="P2095" s="175"/>
      <c r="Q2095" s="33" t="str">
        <f>IFERROR(VLOOKUP(PPE_PH1_CDDL[[#This Row],[RDMC Document Number]],[3]Docs!$B:$F,4,0),"No Placeholder Yet")</f>
        <v>RES - Reserved Placeholder</v>
      </c>
      <c r="R2095" s="33" t="str">
        <f>IFERROR(VLOOKUP(PPE_PH1_CDDL[[#This Row],[RDMC Document Number]],[3]Docs!$B:$F,5,0),"No Placeholder Yet")</f>
        <v>Pending</v>
      </c>
      <c r="S2095" s="137">
        <f t="shared" si="350"/>
        <v>0</v>
      </c>
      <c r="T2095" s="162" t="s">
        <v>1317</v>
      </c>
      <c r="U2095" s="162"/>
      <c r="V2095" s="178">
        <v>46234</v>
      </c>
      <c r="W2095" s="162" t="s">
        <v>1195</v>
      </c>
      <c r="X2095" s="162" t="s">
        <v>624</v>
      </c>
      <c r="Y2095" s="162"/>
      <c r="Z2095" s="162"/>
      <c r="AA2095" s="39"/>
      <c r="AB2095" s="152" t="s">
        <v>3165</v>
      </c>
    </row>
    <row r="2096" spans="1:28" ht="21.75" customHeight="1" x14ac:dyDescent="0.25">
      <c r="A2096" s="37" t="s">
        <v>30</v>
      </c>
      <c r="B2096" s="37" t="s">
        <v>31</v>
      </c>
      <c r="C2096" s="162">
        <v>6256</v>
      </c>
      <c r="D2096" s="162" t="s">
        <v>1169</v>
      </c>
      <c r="E2096" s="39" t="s">
        <v>321</v>
      </c>
      <c r="F2096" s="128" t="s">
        <v>34</v>
      </c>
      <c r="G2096" s="39" t="s">
        <v>35</v>
      </c>
      <c r="H2096" s="39" t="str">
        <f t="shared" si="348"/>
        <v>6105AK124-6256-CLAY-0001</v>
      </c>
      <c r="I2096" s="39" t="str">
        <f t="shared" si="349"/>
        <v>Q24050972-03-6256-C-LAY-0001</v>
      </c>
      <c r="J2096" s="39"/>
      <c r="K2096" s="33" t="str">
        <f>VLOOKUP(C2096,'PPE WBS Codes'!$E$3:$F$79,2,0)</f>
        <v>Synchronous Condenser 2</v>
      </c>
      <c r="L2096" s="39" t="s">
        <v>1195</v>
      </c>
      <c r="M2096" s="39" t="s">
        <v>1763</v>
      </c>
      <c r="N2096" s="33" t="str">
        <f t="shared" si="344"/>
        <v>Synchronous Condenser 2 - Main Consumer Substation - Transformer Layout</v>
      </c>
      <c r="O2096" s="134"/>
      <c r="P2096" s="134"/>
      <c r="Q2096" s="33" t="str">
        <f>IFERROR(VLOOKUP(PPE_PH1_CDDL[[#This Row],[RDMC Document Number]],[3]Docs!$B:$F,4,0),"No Placeholder Yet")</f>
        <v>RES - Reserved Placeholder</v>
      </c>
      <c r="R2096" s="33" t="str">
        <f>IFERROR(VLOOKUP(PPE_PH1_CDDL[[#This Row],[RDMC Document Number]],[3]Docs!$B:$F,5,0),"No Placeholder Yet")</f>
        <v>Pending</v>
      </c>
      <c r="S2096" s="137">
        <f t="shared" si="350"/>
        <v>0</v>
      </c>
      <c r="T2096" s="162" t="s">
        <v>1317</v>
      </c>
      <c r="U2096" s="39"/>
      <c r="V2096" s="178">
        <v>46234</v>
      </c>
      <c r="W2096" s="162" t="s">
        <v>1195</v>
      </c>
      <c r="X2096" s="39" t="s">
        <v>1779</v>
      </c>
      <c r="Y2096" s="39"/>
      <c r="Z2096" s="39"/>
      <c r="AA2096" s="39"/>
      <c r="AB2096" s="152" t="s">
        <v>3165</v>
      </c>
    </row>
    <row r="2097" spans="1:28" ht="21.75" customHeight="1" x14ac:dyDescent="0.25">
      <c r="A2097" s="37" t="s">
        <v>30</v>
      </c>
      <c r="B2097" s="37" t="s">
        <v>31</v>
      </c>
      <c r="C2097" s="162">
        <v>6256</v>
      </c>
      <c r="D2097" s="162" t="s">
        <v>1169</v>
      </c>
      <c r="E2097" s="162" t="s">
        <v>321</v>
      </c>
      <c r="F2097" s="174" t="s">
        <v>46</v>
      </c>
      <c r="G2097" s="162" t="s">
        <v>35</v>
      </c>
      <c r="H2097" s="39" t="str">
        <f t="shared" si="348"/>
        <v>6105AK124-6256-CLAY-0002</v>
      </c>
      <c r="I2097" s="39" t="str">
        <f t="shared" si="349"/>
        <v>Q24050972-03-6256-C-LAY-0002</v>
      </c>
      <c r="J2097" s="162"/>
      <c r="K2097" s="33" t="str">
        <f>VLOOKUP(C2097,'PPE WBS Codes'!$E$3:$F$79,2,0)</f>
        <v>Synchronous Condenser 2</v>
      </c>
      <c r="L2097" s="162" t="s">
        <v>1195</v>
      </c>
      <c r="M2097" s="162" t="s">
        <v>1780</v>
      </c>
      <c r="N2097" s="33" t="str">
        <f t="shared" si="344"/>
        <v>Synchronous Condenser 2 - Main Consumer Substation - Synchronous Condenser Layout</v>
      </c>
      <c r="O2097" s="175"/>
      <c r="P2097" s="175"/>
      <c r="Q2097" s="33" t="str">
        <f>IFERROR(VLOOKUP(PPE_PH1_CDDL[[#This Row],[RDMC Document Number]],[3]Docs!$B:$F,4,0),"No Placeholder Yet")</f>
        <v>RES - Reserved Placeholder</v>
      </c>
      <c r="R2097" s="33" t="str">
        <f>IFERROR(VLOOKUP(PPE_PH1_CDDL[[#This Row],[RDMC Document Number]],[3]Docs!$B:$F,5,0),"No Placeholder Yet")</f>
        <v>Pending</v>
      </c>
      <c r="S2097" s="137">
        <f t="shared" si="350"/>
        <v>0</v>
      </c>
      <c r="T2097" s="162" t="s">
        <v>1317</v>
      </c>
      <c r="U2097" s="162"/>
      <c r="V2097" s="178">
        <v>46234</v>
      </c>
      <c r="W2097" s="162" t="s">
        <v>1195</v>
      </c>
      <c r="X2097" s="162" t="s">
        <v>624</v>
      </c>
      <c r="Y2097" s="162"/>
      <c r="Z2097" s="162"/>
      <c r="AA2097" s="39"/>
      <c r="AB2097" s="152" t="s">
        <v>3165</v>
      </c>
    </row>
    <row r="2098" spans="1:28" ht="21.75" customHeight="1" x14ac:dyDescent="0.25">
      <c r="A2098" s="37" t="s">
        <v>30</v>
      </c>
      <c r="B2098" s="37" t="s">
        <v>31</v>
      </c>
      <c r="C2098" s="162">
        <v>6256</v>
      </c>
      <c r="D2098" s="162" t="s">
        <v>1169</v>
      </c>
      <c r="E2098" s="39" t="s">
        <v>659</v>
      </c>
      <c r="F2098" s="128" t="s">
        <v>34</v>
      </c>
      <c r="G2098" s="39" t="s">
        <v>35</v>
      </c>
      <c r="H2098" s="39" t="str">
        <f t="shared" si="348"/>
        <v>6105AK124-6256-CSEC-0001</v>
      </c>
      <c r="I2098" s="39" t="str">
        <f t="shared" si="349"/>
        <v>Q24050972-03-6256-C-SEC-0001</v>
      </c>
      <c r="J2098" s="39"/>
      <c r="K2098" s="33" t="str">
        <f>VLOOKUP(C2098,'PPE WBS Codes'!$E$3:$F$79,2,0)</f>
        <v>Synchronous Condenser 2</v>
      </c>
      <c r="L2098" s="39" t="s">
        <v>1195</v>
      </c>
      <c r="M2098" s="39" t="s">
        <v>1765</v>
      </c>
      <c r="N2098" s="33" t="str">
        <f t="shared" si="344"/>
        <v>Synchronous Condenser 2 - Main Consumer Substation - Transformer Section</v>
      </c>
      <c r="O2098" s="134"/>
      <c r="P2098" s="134"/>
      <c r="Q2098" s="33" t="str">
        <f>IFERROR(VLOOKUP(PPE_PH1_CDDL[[#This Row],[RDMC Document Number]],[3]Docs!$B:$F,4,0),"No Placeholder Yet")</f>
        <v>RES - Reserved Placeholder</v>
      </c>
      <c r="R2098" s="33" t="str">
        <f>IFERROR(VLOOKUP(PPE_PH1_CDDL[[#This Row],[RDMC Document Number]],[3]Docs!$B:$F,5,0),"No Placeholder Yet")</f>
        <v>Pending</v>
      </c>
      <c r="S2098" s="137">
        <f t="shared" si="350"/>
        <v>0</v>
      </c>
      <c r="T2098" s="162" t="s">
        <v>1317</v>
      </c>
      <c r="U2098" s="39"/>
      <c r="V2098" s="178">
        <v>46234</v>
      </c>
      <c r="W2098" s="162" t="s">
        <v>1195</v>
      </c>
      <c r="X2098" s="39" t="s">
        <v>1779</v>
      </c>
      <c r="Y2098" s="39"/>
      <c r="Z2098" s="39"/>
      <c r="AA2098" s="39"/>
      <c r="AB2098" s="152" t="s">
        <v>3165</v>
      </c>
    </row>
    <row r="2099" spans="1:28" ht="21.75" customHeight="1" x14ac:dyDescent="0.25">
      <c r="A2099" s="37" t="s">
        <v>30</v>
      </c>
      <c r="B2099" s="37" t="s">
        <v>31</v>
      </c>
      <c r="C2099" s="162">
        <v>6256</v>
      </c>
      <c r="D2099" s="162" t="s">
        <v>1169</v>
      </c>
      <c r="E2099" s="162" t="s">
        <v>659</v>
      </c>
      <c r="F2099" s="174" t="s">
        <v>46</v>
      </c>
      <c r="G2099" s="162" t="s">
        <v>35</v>
      </c>
      <c r="H2099" s="39" t="str">
        <f t="shared" si="348"/>
        <v>6105AK124-6256-CSEC-0002</v>
      </c>
      <c r="I2099" s="39" t="str">
        <f t="shared" si="349"/>
        <v>Q24050972-03-6256-C-SEC-0002</v>
      </c>
      <c r="J2099" s="162"/>
      <c r="K2099" s="33" t="str">
        <f>VLOOKUP(C2099,'PPE WBS Codes'!$E$3:$F$79,2,0)</f>
        <v>Synchronous Condenser 2</v>
      </c>
      <c r="L2099" s="162" t="s">
        <v>1195</v>
      </c>
      <c r="M2099" s="162" t="s">
        <v>1781</v>
      </c>
      <c r="N2099" s="33" t="str">
        <f t="shared" si="344"/>
        <v>Synchronous Condenser 2 - Main Consumer Substation - Synchronous Condenser Section</v>
      </c>
      <c r="O2099" s="175"/>
      <c r="P2099" s="175"/>
      <c r="Q2099" s="33" t="str">
        <f>IFERROR(VLOOKUP(PPE_PH1_CDDL[[#This Row],[RDMC Document Number]],[3]Docs!$B:$F,4,0),"No Placeholder Yet")</f>
        <v>RES - Reserved Placeholder</v>
      </c>
      <c r="R2099" s="33" t="str">
        <f>IFERROR(VLOOKUP(PPE_PH1_CDDL[[#This Row],[RDMC Document Number]],[3]Docs!$B:$F,5,0),"No Placeholder Yet")</f>
        <v>Pending</v>
      </c>
      <c r="S2099" s="137">
        <f t="shared" si="350"/>
        <v>0</v>
      </c>
      <c r="T2099" s="162" t="s">
        <v>1317</v>
      </c>
      <c r="U2099" s="162"/>
      <c r="V2099" s="178">
        <v>46234</v>
      </c>
      <c r="W2099" s="162" t="s">
        <v>1195</v>
      </c>
      <c r="X2099" s="162" t="s">
        <v>624</v>
      </c>
      <c r="Y2099" s="162"/>
      <c r="Z2099" s="162"/>
      <c r="AA2099" s="39"/>
      <c r="AB2099" s="152" t="s">
        <v>3165</v>
      </c>
    </row>
    <row r="2100" spans="1:28" ht="21.75" customHeight="1" x14ac:dyDescent="0.25">
      <c r="A2100" s="39" t="s">
        <v>30</v>
      </c>
      <c r="B2100" s="39" t="s">
        <v>31</v>
      </c>
      <c r="C2100" s="39" t="s">
        <v>5</v>
      </c>
      <c r="D2100" s="39" t="s">
        <v>32</v>
      </c>
      <c r="E2100" s="39" t="s">
        <v>1066</v>
      </c>
      <c r="F2100" s="174" t="s">
        <v>173</v>
      </c>
      <c r="G2100" s="162" t="s">
        <v>35</v>
      </c>
      <c r="H2100" s="39" t="str">
        <f t="shared" si="348"/>
        <v>6105AK124-0100-BCON-0009</v>
      </c>
      <c r="I2100" s="39" t="str">
        <f t="shared" si="349"/>
        <v>Q24050972-03-0100-B-CON-0009</v>
      </c>
      <c r="J2100" s="162"/>
      <c r="K2100" s="33" t="str">
        <f>VLOOKUP(C2100,'PPE WBS Codes'!$E$3:$F$79,2,0)</f>
        <v>Project Site Wide</v>
      </c>
      <c r="L2100" s="162" t="s">
        <v>1782</v>
      </c>
      <c r="M2100" s="162" t="s">
        <v>36</v>
      </c>
      <c r="N2100" s="33" t="str">
        <f t="shared" si="344"/>
        <v>Project Site Wide - Notice Delegation of Responsibilities to PMC (Fluor) - General</v>
      </c>
      <c r="O2100" s="175">
        <v>46155</v>
      </c>
      <c r="P2100" s="175"/>
      <c r="Q2100" s="33" t="str">
        <f>IFERROR(VLOOKUP(PPE_PH1_CDDL[[#This Row],[RDMC Document Number]],[3]Docs!$B:$F,4,0),"No Placeholder Yet")</f>
        <v>IFR - Issued for Review</v>
      </c>
      <c r="R2100" s="33" t="str">
        <f>IFERROR(VLOOKUP(PPE_PH1_CDDL[[#This Row],[RDMC Document Number]],[3]Docs!$B:$F,5,0),"No Placeholder Yet")</f>
        <v>Pending</v>
      </c>
      <c r="S2100" s="137">
        <f t="shared" si="350"/>
        <v>0.33329999999999999</v>
      </c>
      <c r="T2100" s="162" t="s">
        <v>629</v>
      </c>
      <c r="U2100" s="162"/>
      <c r="V2100" s="178"/>
      <c r="W2100" s="162" t="s">
        <v>1783</v>
      </c>
      <c r="X2100" s="39" t="s">
        <v>36</v>
      </c>
      <c r="Y2100" s="162"/>
      <c r="Z2100" s="162"/>
      <c r="AA2100" s="39"/>
      <c r="AB2100" s="152" t="s">
        <v>3165</v>
      </c>
    </row>
    <row r="2101" spans="1:28" ht="21.75" customHeight="1" x14ac:dyDescent="0.25">
      <c r="A2101" s="37" t="s">
        <v>30</v>
      </c>
      <c r="B2101" s="37" t="s">
        <v>31</v>
      </c>
      <c r="C2101" s="39">
        <v>6200</v>
      </c>
      <c r="D2101" s="39" t="s">
        <v>52</v>
      </c>
      <c r="E2101" s="39" t="s">
        <v>659</v>
      </c>
      <c r="F2101" s="174" t="s">
        <v>170</v>
      </c>
      <c r="G2101" s="162" t="s">
        <v>35</v>
      </c>
      <c r="H2101" s="39" t="str">
        <f t="shared" si="348"/>
        <v>6105AK124-6200-ESEC-0007</v>
      </c>
      <c r="I2101" s="39" t="str">
        <f>"Q24050972"&amp;"-"&amp;"04"&amp;"-"&amp;C2101&amp;"-"&amp;D2101&amp;"-"&amp;E2101&amp;"-"&amp;F2101</f>
        <v>Q24050972-04-6200-E-SEC-0007</v>
      </c>
      <c r="J2101" s="162"/>
      <c r="K2101" s="33" t="str">
        <f>VLOOKUP(C2101,'PPE WBS Codes'!$E$3:$F$79,2,0)</f>
        <v>On-Site Power Supply and Transmission</v>
      </c>
      <c r="L2101" s="162" t="s">
        <v>1162</v>
      </c>
      <c r="M2101" s="162" t="s">
        <v>1784</v>
      </c>
      <c r="N2101" s="33" t="str">
        <f t="shared" si="344"/>
        <v>On-Site Power Supply and Transmission - Main Consumer Intake Power Complex - Cable Trench Cable Detail - 33kV OHL Cables</v>
      </c>
      <c r="O2101" s="175"/>
      <c r="P2101" s="175"/>
      <c r="Q2101" s="33" t="str">
        <f>IFERROR(VLOOKUP(PPE_PH1_CDDL[[#This Row],[RDMC Document Number]],[3]Docs!$B:$F,4,0),"No Placeholder Yet")</f>
        <v>RES - Reserved Placeholder</v>
      </c>
      <c r="R2101" s="33" t="str">
        <f>IFERROR(VLOOKUP(PPE_PH1_CDDL[[#This Row],[RDMC Document Number]],[3]Docs!$B:$F,5,0),"No Placeholder Yet")</f>
        <v>Pending</v>
      </c>
      <c r="S2101" s="137">
        <f t="shared" si="350"/>
        <v>0</v>
      </c>
      <c r="T2101" s="162" t="s">
        <v>190</v>
      </c>
      <c r="U2101" s="162"/>
      <c r="V2101" s="126">
        <v>46203</v>
      </c>
      <c r="W2101" s="162" t="s">
        <v>1669</v>
      </c>
      <c r="X2101" s="162" t="s">
        <v>1680</v>
      </c>
      <c r="Y2101" s="162"/>
      <c r="Z2101" s="162"/>
      <c r="AA2101" s="39"/>
      <c r="AB2101" s="152" t="s">
        <v>3165</v>
      </c>
    </row>
    <row r="2102" spans="1:28" ht="21.75" customHeight="1" x14ac:dyDescent="0.25">
      <c r="A2102" s="37" t="s">
        <v>30</v>
      </c>
      <c r="B2102" s="37" t="s">
        <v>31</v>
      </c>
      <c r="C2102" s="39">
        <v>6241</v>
      </c>
      <c r="D2102" s="39" t="s">
        <v>42</v>
      </c>
      <c r="E2102" s="39" t="s">
        <v>53</v>
      </c>
      <c r="F2102" s="128" t="s">
        <v>34</v>
      </c>
      <c r="G2102" s="39" t="s">
        <v>35</v>
      </c>
      <c r="H2102" s="39" t="str">
        <f t="shared" si="348"/>
        <v>6105AK124-6241-GBOM-0001</v>
      </c>
      <c r="I2102" s="39" t="str">
        <f>"Q24050972"&amp;"-"&amp;"03"&amp;"-"&amp;C2102&amp;"-"&amp;D2102&amp;"-"&amp;E2102&amp;"-"&amp;F2102</f>
        <v>Q24050972-03-6241-G-BOM-0001</v>
      </c>
      <c r="J2102" s="39"/>
      <c r="K2102" s="39" t="s">
        <v>1514</v>
      </c>
      <c r="L2102" s="39" t="s">
        <v>1785</v>
      </c>
      <c r="M2102" s="39" t="s">
        <v>55</v>
      </c>
      <c r="N2102" s="33" t="str">
        <f t="shared" si="344"/>
        <v>33/220 kV Solar PV Substation - Solar PV Substation Bill of Quantities - Bill of Material</v>
      </c>
      <c r="O2102" s="134"/>
      <c r="P2102" s="134"/>
      <c r="Q2102" s="33" t="str">
        <f>IFERROR(VLOOKUP(PPE_PH1_CDDL[[#This Row],[RDMC Document Number]],[3]Docs!$B:$F,4,0),"No Placeholder Yet")</f>
        <v>RES - Reserved Placeholder</v>
      </c>
      <c r="R2102" s="33" t="str">
        <f>IFERROR(VLOOKUP(PPE_PH1_CDDL[[#This Row],[RDMC Document Number]],[3]Docs!$B:$F,5,0),"No Placeholder Yet")</f>
        <v>Pending</v>
      </c>
      <c r="S2102" s="137">
        <f t="shared" si="350"/>
        <v>0</v>
      </c>
      <c r="T2102" s="39" t="s">
        <v>1119</v>
      </c>
      <c r="U2102" s="39"/>
      <c r="V2102" s="178"/>
      <c r="W2102" s="39" t="s">
        <v>1785</v>
      </c>
      <c r="X2102" s="39" t="s">
        <v>55</v>
      </c>
      <c r="Y2102" s="39"/>
      <c r="Z2102" s="39"/>
      <c r="AA2102" s="39"/>
      <c r="AB2102" s="152" t="s">
        <v>3165</v>
      </c>
    </row>
    <row r="2103" spans="1:28" ht="21.75" customHeight="1" x14ac:dyDescent="0.25">
      <c r="A2103" s="37" t="s">
        <v>30</v>
      </c>
      <c r="B2103" s="37" t="s">
        <v>31</v>
      </c>
      <c r="C2103" s="39">
        <v>6241</v>
      </c>
      <c r="D2103" s="39" t="s">
        <v>42</v>
      </c>
      <c r="E2103" s="39" t="s">
        <v>53</v>
      </c>
      <c r="F2103" s="128" t="s">
        <v>46</v>
      </c>
      <c r="G2103" s="39" t="s">
        <v>35</v>
      </c>
      <c r="H2103" s="39" t="str">
        <f t="shared" si="348"/>
        <v>6105AK124-6241-GBOM-0002</v>
      </c>
      <c r="I2103" s="39" t="str">
        <f>"Q24050972"&amp;"-"&amp;"03"&amp;"-"&amp;C2103&amp;"-"&amp;D2103&amp;"-"&amp;E2103&amp;"-"&amp;F2103</f>
        <v>Q24050972-03-6241-G-BOM-0002</v>
      </c>
      <c r="J2103" s="39"/>
      <c r="K2103" s="39" t="s">
        <v>1514</v>
      </c>
      <c r="L2103" s="39" t="s">
        <v>1786</v>
      </c>
      <c r="M2103" s="39" t="s">
        <v>55</v>
      </c>
      <c r="N2103" s="33" t="str">
        <f t="shared" si="344"/>
        <v>33/220 kV Solar PV Substation - Main Intake Substation Construction Bill of Quantities  - Bill of Material</v>
      </c>
      <c r="O2103" s="134"/>
      <c r="P2103" s="134"/>
      <c r="Q2103" s="33" t="str">
        <f>IFERROR(VLOOKUP(PPE_PH1_CDDL[[#This Row],[RDMC Document Number]],[3]Docs!$B:$F,4,0),"No Placeholder Yet")</f>
        <v>RES - Reserved Placeholder</v>
      </c>
      <c r="R2103" s="33" t="str">
        <f>IFERROR(VLOOKUP(PPE_PH1_CDDL[[#This Row],[RDMC Document Number]],[3]Docs!$B:$F,5,0),"No Placeholder Yet")</f>
        <v>Pending</v>
      </c>
      <c r="S2103" s="137">
        <f t="shared" si="350"/>
        <v>0</v>
      </c>
      <c r="T2103" s="39" t="s">
        <v>1119</v>
      </c>
      <c r="U2103" s="39"/>
      <c r="V2103" s="178"/>
      <c r="W2103" s="39" t="s">
        <v>1786</v>
      </c>
      <c r="X2103" s="39" t="s">
        <v>55</v>
      </c>
      <c r="Y2103" s="39"/>
      <c r="Z2103" s="39"/>
      <c r="AA2103" s="39"/>
      <c r="AB2103" s="152" t="s">
        <v>3165</v>
      </c>
    </row>
    <row r="2104" spans="1:28" ht="21.75" customHeight="1" x14ac:dyDescent="0.25">
      <c r="A2104" s="37" t="s">
        <v>30</v>
      </c>
      <c r="B2104" s="37" t="s">
        <v>31</v>
      </c>
      <c r="C2104" s="39">
        <v>6242</v>
      </c>
      <c r="D2104" s="39" t="s">
        <v>42</v>
      </c>
      <c r="E2104" s="39" t="s">
        <v>655</v>
      </c>
      <c r="F2104" s="128" t="s">
        <v>34</v>
      </c>
      <c r="G2104" s="39" t="s">
        <v>35</v>
      </c>
      <c r="H2104" s="39" t="str">
        <f t="shared" si="348"/>
        <v>6105AK124-6242-GSCH-0001</v>
      </c>
      <c r="I2104" s="39" t="str">
        <f>"Q24050972"&amp;"-"&amp;"03"&amp;"-"&amp;C2104&amp;"-"&amp;D2104&amp;"-"&amp;E2104&amp;"-"&amp;F2104</f>
        <v>Q24050972-03-6242-G-SCH-0001</v>
      </c>
      <c r="J2104" s="39"/>
      <c r="K2104" s="39" t="s">
        <v>1552</v>
      </c>
      <c r="L2104" s="39" t="s">
        <v>1787</v>
      </c>
      <c r="M2104" s="39" t="s">
        <v>1788</v>
      </c>
      <c r="N2104" s="33" t="str">
        <f t="shared" si="344"/>
        <v xml:space="preserve">33/220 kV Power Station Substation - Solar PV Substation Cable Schedule  - Schedule </v>
      </c>
      <c r="O2104" s="134"/>
      <c r="P2104" s="134"/>
      <c r="Q2104" s="33" t="str">
        <f>IFERROR(VLOOKUP(PPE_PH1_CDDL[[#This Row],[RDMC Document Number]],[3]Docs!$B:$F,4,0),"No Placeholder Yet")</f>
        <v>RES - Reserved Placeholder</v>
      </c>
      <c r="R2104" s="33" t="str">
        <f>IFERROR(VLOOKUP(PPE_PH1_CDDL[[#This Row],[RDMC Document Number]],[3]Docs!$B:$F,5,0),"No Placeholder Yet")</f>
        <v>Pending</v>
      </c>
      <c r="S2104" s="137">
        <f t="shared" ref="S2104:S2105" si="351">IF(AND(O2104&lt;&gt;"",P2104&lt;&gt;"",R2104="Approved"),100%,
 IF(AND(O2104&lt;&gt;"",P2104&lt;&gt;""),66.67%,
 IF(O2104&lt;&gt;"",33.33%,
 0)))</f>
        <v>0</v>
      </c>
      <c r="T2104" s="39" t="s">
        <v>1119</v>
      </c>
      <c r="U2104" s="39"/>
      <c r="V2104" s="178"/>
      <c r="W2104" s="39" t="s">
        <v>1787</v>
      </c>
      <c r="X2104" s="39" t="s">
        <v>1788</v>
      </c>
      <c r="Y2104" s="39"/>
      <c r="Z2104" s="39"/>
      <c r="AA2104" s="39"/>
      <c r="AB2104" s="152" t="s">
        <v>3165</v>
      </c>
    </row>
    <row r="2105" spans="1:28" ht="21.75" customHeight="1" x14ac:dyDescent="0.25">
      <c r="A2105" s="37" t="s">
        <v>30</v>
      </c>
      <c r="B2105" s="37" t="s">
        <v>31</v>
      </c>
      <c r="C2105" s="39">
        <v>6242</v>
      </c>
      <c r="D2105" s="39" t="s">
        <v>42</v>
      </c>
      <c r="E2105" s="39" t="s">
        <v>655</v>
      </c>
      <c r="F2105" s="128" t="s">
        <v>46</v>
      </c>
      <c r="G2105" s="39" t="s">
        <v>35</v>
      </c>
      <c r="H2105" s="39" t="str">
        <f t="shared" si="348"/>
        <v>6105AK124-6242-GSCH-0002</v>
      </c>
      <c r="I2105" s="39" t="str">
        <f>"Q24050972"&amp;"-"&amp;"03"&amp;"-"&amp;C2105&amp;"-"&amp;D2105&amp;"-"&amp;E2105&amp;"-"&amp;F2105</f>
        <v>Q24050972-03-6242-G-SCH-0002</v>
      </c>
      <c r="J2105" s="39"/>
      <c r="K2105" s="39" t="s">
        <v>1552</v>
      </c>
      <c r="L2105" s="39" t="s">
        <v>1789</v>
      </c>
      <c r="M2105" s="39" t="s">
        <v>1788</v>
      </c>
      <c r="N2105" s="33" t="str">
        <f t="shared" si="344"/>
        <v xml:space="preserve">33/220 kV Power Station Substation - Main Intake Substation Construction Cable Schedule  - Schedule </v>
      </c>
      <c r="O2105" s="134"/>
      <c r="P2105" s="134"/>
      <c r="Q2105" s="33" t="str">
        <f>IFERROR(VLOOKUP(PPE_PH1_CDDL[[#This Row],[RDMC Document Number]],[3]Docs!$B:$F,4,0),"No Placeholder Yet")</f>
        <v>RES - Reserved Placeholder</v>
      </c>
      <c r="R2105" s="33" t="str">
        <f>IFERROR(VLOOKUP(PPE_PH1_CDDL[[#This Row],[RDMC Document Number]],[3]Docs!$B:$F,5,0),"No Placeholder Yet")</f>
        <v>Pending</v>
      </c>
      <c r="S2105" s="137">
        <f t="shared" si="351"/>
        <v>0</v>
      </c>
      <c r="T2105" s="39" t="s">
        <v>1119</v>
      </c>
      <c r="U2105" s="39"/>
      <c r="V2105" s="178"/>
      <c r="W2105" s="39" t="s">
        <v>1789</v>
      </c>
      <c r="X2105" s="39" t="s">
        <v>1788</v>
      </c>
      <c r="Y2105" s="39"/>
      <c r="Z2105" s="39"/>
      <c r="AA2105" s="39"/>
      <c r="AB2105" s="152" t="s">
        <v>3165</v>
      </c>
    </row>
    <row r="2106" spans="1:28" ht="21.75" customHeight="1" x14ac:dyDescent="0.25">
      <c r="A2106" s="162" t="s">
        <v>30</v>
      </c>
      <c r="B2106" s="162" t="s">
        <v>31</v>
      </c>
      <c r="C2106" s="162">
        <v>6286</v>
      </c>
      <c r="D2106" s="162" t="s">
        <v>52</v>
      </c>
      <c r="E2106" s="162" t="s">
        <v>1365</v>
      </c>
      <c r="F2106" s="174" t="s">
        <v>34</v>
      </c>
      <c r="G2106" s="162" t="s">
        <v>35</v>
      </c>
      <c r="H2106" s="39" t="str">
        <f t="shared" si="348"/>
        <v>6105AK124-6286-EDIA-0001</v>
      </c>
      <c r="I2106" s="39" t="str">
        <f t="shared" ref="I2106:I2168" si="352">"Q24050972"&amp;"-"&amp;"04"&amp;"-"&amp;C2106&amp;"-"&amp;D2106&amp;"-"&amp;E2106&amp;"-"&amp;F2106</f>
        <v>Q24050972-04-6286-E-DIA-0001</v>
      </c>
      <c r="J2106" s="162"/>
      <c r="K2106" s="33" t="str">
        <f>VLOOKUP(C2106,'PPE WBS Codes'!$E$3:$F$79,2,0)</f>
        <v>Primary Crushing</v>
      </c>
      <c r="L2106" s="162" t="s">
        <v>1790</v>
      </c>
      <c r="M2106" s="162" t="s">
        <v>1686</v>
      </c>
      <c r="N2106" s="33" t="str">
        <f t="shared" si="344"/>
        <v xml:space="preserve">Primary Crushing - Mining Substation  - LV Cable Block Diagram </v>
      </c>
      <c r="O2106" s="175"/>
      <c r="P2106" s="175"/>
      <c r="Q2106" s="33" t="str">
        <f>IFERROR(VLOOKUP(PPE_PH1_CDDL[[#This Row],[RDMC Document Number]],[3]Docs!$B:$F,4,0),"No Placeholder Yet")</f>
        <v>RES - Reserved Placeholder</v>
      </c>
      <c r="R2106" s="33" t="str">
        <f>IFERROR(VLOOKUP(PPE_PH1_CDDL[[#This Row],[RDMC Document Number]],[3]Docs!$B:$F,5,0),"No Placeholder Yet")</f>
        <v>Pending</v>
      </c>
      <c r="S2106" s="137">
        <f>IF(AND(O2106&lt;&gt;"",P2106&lt;&gt;"",R2106="Approved"),100%,
 IF(AND(O2106&lt;&gt;"",P2106&lt;&gt;""),66.67%,
 IF(O2106&lt;&gt;"",33.33%,
 0)))</f>
        <v>0</v>
      </c>
      <c r="T2106" s="162" t="s">
        <v>1687</v>
      </c>
      <c r="U2106" s="162"/>
      <c r="V2106" s="174" t="s">
        <v>1688</v>
      </c>
      <c r="W2106" s="162" t="s">
        <v>1790</v>
      </c>
      <c r="X2106" s="162" t="s">
        <v>1791</v>
      </c>
      <c r="Y2106" s="162"/>
      <c r="Z2106" s="162"/>
      <c r="AA2106" s="39"/>
      <c r="AB2106" s="152" t="s">
        <v>3165</v>
      </c>
    </row>
    <row r="2107" spans="1:28" ht="21.75" customHeight="1" x14ac:dyDescent="0.25">
      <c r="A2107" s="162" t="s">
        <v>30</v>
      </c>
      <c r="B2107" s="162" t="s">
        <v>31</v>
      </c>
      <c r="C2107" s="162" t="s">
        <v>5</v>
      </c>
      <c r="D2107" s="162" t="s">
        <v>1143</v>
      </c>
      <c r="E2107" s="39" t="s">
        <v>1792</v>
      </c>
      <c r="F2107" s="128" t="s">
        <v>34</v>
      </c>
      <c r="G2107" s="39" t="s">
        <v>35</v>
      </c>
      <c r="H2107" s="39" t="str">
        <f t="shared" si="348"/>
        <v>6105AK124-0100-QDBK-0001</v>
      </c>
      <c r="I2107" s="39" t="str">
        <f t="shared" si="352"/>
        <v>Q24050972-04-0100-Q-DBK-0001</v>
      </c>
      <c r="J2107" s="39"/>
      <c r="K2107" s="33" t="str">
        <f>VLOOKUP(C2107,'PPE WBS Codes'!$E$3:$F$79,2,0)</f>
        <v>Project Site Wide</v>
      </c>
      <c r="L2107" s="39" t="s">
        <v>1793</v>
      </c>
      <c r="M2107" s="39" t="s">
        <v>1794</v>
      </c>
      <c r="N2107" s="33" t="str">
        <f t="shared" si="344"/>
        <v>Project Site Wide - Fiber Optic and Manhole Installation - Data Book</v>
      </c>
      <c r="O2107" s="134"/>
      <c r="P2107" s="134"/>
      <c r="Q2107" s="33" t="str">
        <f>IFERROR(VLOOKUP(PPE_PH1_CDDL[[#This Row],[RDMC Document Number]],[3]Docs!$B:$F,4,0),"No Placeholder Yet")</f>
        <v>RES - Reserved Placeholder</v>
      </c>
      <c r="R2107" s="33" t="str">
        <f>IFERROR(VLOOKUP(PPE_PH1_CDDL[[#This Row],[RDMC Document Number]],[3]Docs!$B:$F,5,0),"No Placeholder Yet")</f>
        <v>Pending</v>
      </c>
      <c r="S2107" s="137">
        <f t="shared" ref="S2107:S2109" si="353">IF(AND(O2107&lt;&gt;"",P2107&lt;&gt;"",R2107="Approved"),100%,
 IF(AND(O2107&lt;&gt;"",P2107&lt;&gt;""),66.67%,
 IF(O2107&lt;&gt;"",33.33%,
 0)))</f>
        <v>0</v>
      </c>
      <c r="T2107" s="162" t="s">
        <v>1488</v>
      </c>
      <c r="U2107" s="39"/>
      <c r="V2107" s="178">
        <v>46157</v>
      </c>
      <c r="W2107" s="39" t="s">
        <v>1793</v>
      </c>
      <c r="X2107" s="39" t="s">
        <v>1794</v>
      </c>
      <c r="Y2107" s="39"/>
      <c r="Z2107" s="39"/>
      <c r="AA2107" s="39"/>
      <c r="AB2107" s="152" t="s">
        <v>3165</v>
      </c>
    </row>
    <row r="2108" spans="1:28" ht="21.75" customHeight="1" x14ac:dyDescent="0.25">
      <c r="A2108" s="162" t="s">
        <v>30</v>
      </c>
      <c r="B2108" s="162" t="s">
        <v>31</v>
      </c>
      <c r="C2108" s="162" t="s">
        <v>5</v>
      </c>
      <c r="D2108" s="162" t="s">
        <v>1143</v>
      </c>
      <c r="E2108" s="39" t="s">
        <v>1792</v>
      </c>
      <c r="F2108" s="128" t="s">
        <v>46</v>
      </c>
      <c r="G2108" s="39">
        <v>0</v>
      </c>
      <c r="H2108" s="39" t="str">
        <f t="shared" si="348"/>
        <v>6105AK124-0100-QDBK-0002</v>
      </c>
      <c r="I2108" s="39" t="str">
        <f t="shared" si="352"/>
        <v>Q24050972-04-0100-Q-DBK-0002</v>
      </c>
      <c r="J2108" s="39"/>
      <c r="K2108" s="33" t="str">
        <f>VLOOKUP(C2108,'PPE WBS Codes'!$E$3:$F$79,2,0)</f>
        <v>Project Site Wide</v>
      </c>
      <c r="L2108" s="39" t="s">
        <v>1795</v>
      </c>
      <c r="M2108" s="39" t="s">
        <v>1794</v>
      </c>
      <c r="N2108" s="33" t="str">
        <f t="shared" si="344"/>
        <v>Project Site Wide - Cable Racking and Earthing - Data Book</v>
      </c>
      <c r="O2108" s="126">
        <v>46132</v>
      </c>
      <c r="P2108" s="134">
        <v>46167</v>
      </c>
      <c r="Q2108" s="33" t="str">
        <f>IFERROR(VLOOKUP(PPE_PH1_CDDL[[#This Row],[RDMC Document Number]],[3]Docs!$B:$F,4,0),"No Placeholder Yet")</f>
        <v>IFU - Issued for Use</v>
      </c>
      <c r="R2108" s="33" t="str">
        <f>IFERROR(VLOOKUP(PPE_PH1_CDDL[[#This Row],[RDMC Document Number]],[3]Docs!$B:$F,5,0),"No Placeholder Yet")</f>
        <v>Pending</v>
      </c>
      <c r="S2108" s="137">
        <f t="shared" si="353"/>
        <v>0.66670000000000007</v>
      </c>
      <c r="T2108" s="162" t="s">
        <v>1488</v>
      </c>
      <c r="U2108" s="39"/>
      <c r="V2108" s="188"/>
      <c r="W2108" s="39" t="s">
        <v>1795</v>
      </c>
      <c r="X2108" s="39" t="s">
        <v>1794</v>
      </c>
      <c r="Y2108" s="39"/>
      <c r="Z2108" s="39"/>
      <c r="AA2108" s="39"/>
      <c r="AB2108" s="152" t="s">
        <v>3165</v>
      </c>
    </row>
    <row r="2109" spans="1:28" ht="21.75" customHeight="1" x14ac:dyDescent="0.25">
      <c r="A2109" s="162" t="s">
        <v>30</v>
      </c>
      <c r="B2109" s="162" t="s">
        <v>31</v>
      </c>
      <c r="C2109" s="162" t="s">
        <v>5</v>
      </c>
      <c r="D2109" s="162" t="s">
        <v>1143</v>
      </c>
      <c r="E2109" s="39" t="s">
        <v>1792</v>
      </c>
      <c r="F2109" s="128" t="s">
        <v>48</v>
      </c>
      <c r="G2109" s="39" t="s">
        <v>35</v>
      </c>
      <c r="H2109" s="39" t="str">
        <f t="shared" si="348"/>
        <v>6105AK124-0100-QDBK-0003</v>
      </c>
      <c r="I2109" s="39" t="str">
        <f t="shared" si="352"/>
        <v>Q24050972-04-0100-Q-DBK-0003</v>
      </c>
      <c r="J2109" s="39"/>
      <c r="K2109" s="33" t="str">
        <f>VLOOKUP(C2109,'PPE WBS Codes'!$E$3:$F$79,2,0)</f>
        <v>Project Site Wide</v>
      </c>
      <c r="L2109" s="39" t="s">
        <v>1796</v>
      </c>
      <c r="M2109" s="39" t="s">
        <v>1794</v>
      </c>
      <c r="N2109" s="33" t="str">
        <f t="shared" si="344"/>
        <v>Project Site Wide - Cathodic Protection - Data Book</v>
      </c>
      <c r="O2109" s="126">
        <v>46132</v>
      </c>
      <c r="P2109" s="134"/>
      <c r="Q2109" s="33" t="str">
        <f>IFERROR(VLOOKUP(PPE_PH1_CDDL[[#This Row],[RDMC Document Number]],[3]Docs!$B:$F,4,0),"No Placeholder Yet")</f>
        <v>IFR - Issued for Review</v>
      </c>
      <c r="R2109" s="33" t="str">
        <f>IFERROR(VLOOKUP(PPE_PH1_CDDL[[#This Row],[RDMC Document Number]],[3]Docs!$B:$F,5,0),"No Placeholder Yet")</f>
        <v>Rejected - Revise &amp; Resubmit</v>
      </c>
      <c r="S2109" s="137">
        <f t="shared" si="353"/>
        <v>0.33329999999999999</v>
      </c>
      <c r="T2109" s="162" t="s">
        <v>1488</v>
      </c>
      <c r="U2109" s="39"/>
      <c r="V2109" s="188"/>
      <c r="W2109" s="39" t="s">
        <v>1796</v>
      </c>
      <c r="X2109" s="39" t="s">
        <v>1794</v>
      </c>
      <c r="Y2109" s="39"/>
      <c r="Z2109" s="39"/>
      <c r="AA2109" s="39"/>
      <c r="AB2109" s="152" t="s">
        <v>3165</v>
      </c>
    </row>
    <row r="2110" spans="1:28" ht="21.75" customHeight="1" x14ac:dyDescent="0.25">
      <c r="A2110" s="162" t="s">
        <v>30</v>
      </c>
      <c r="B2110" s="162" t="s">
        <v>31</v>
      </c>
      <c r="C2110" s="162">
        <v>6281</v>
      </c>
      <c r="D2110" s="162" t="s">
        <v>1143</v>
      </c>
      <c r="E2110" s="39" t="s">
        <v>1792</v>
      </c>
      <c r="F2110" s="174" t="s">
        <v>34</v>
      </c>
      <c r="G2110" s="162" t="s">
        <v>35</v>
      </c>
      <c r="H2110" s="39" t="str">
        <f t="shared" si="348"/>
        <v>6105AK124-6281-QDBK-0001</v>
      </c>
      <c r="I2110" s="39" t="str">
        <f t="shared" si="352"/>
        <v>Q24050972-04-6281-Q-DBK-0001</v>
      </c>
      <c r="J2110" s="162"/>
      <c r="K2110" s="162" t="s">
        <v>1797</v>
      </c>
      <c r="L2110" s="162" t="s">
        <v>1798</v>
      </c>
      <c r="M2110" s="162" t="s">
        <v>1794</v>
      </c>
      <c r="N2110" s="33" t="str">
        <f t="shared" si="344"/>
        <v>Booster Pump Station - Motors, Generators, NERs &amp; VSDs - Data Book</v>
      </c>
      <c r="O2110" s="175"/>
      <c r="P2110" s="175"/>
      <c r="Q2110" s="33" t="str">
        <f>IFERROR(VLOOKUP(PPE_PH1_CDDL[[#This Row],[RDMC Document Number]],[3]Docs!$B:$F,4,0),"No Placeholder Yet")</f>
        <v>RES - Reserved Placeholder</v>
      </c>
      <c r="R2110" s="33" t="str">
        <f>IFERROR(VLOOKUP(PPE_PH1_CDDL[[#This Row],[RDMC Document Number]],[3]Docs!$B:$F,5,0),"No Placeholder Yet")</f>
        <v>Pending</v>
      </c>
      <c r="S2110" s="137">
        <f t="shared" ref="S2110:S2116" si="354">IF(AND(O2110&lt;&gt;"",P2110&lt;&gt;"",R2110="Approved"),100%,
 IF(AND(O2110&lt;&gt;"",P2110&lt;&gt;""),66.67%,
 IF(O2110&lt;&gt;"",33.33%,
 0)))</f>
        <v>0</v>
      </c>
      <c r="T2110" s="162" t="s">
        <v>1488</v>
      </c>
      <c r="U2110" s="162"/>
      <c r="V2110" s="178">
        <v>46157</v>
      </c>
      <c r="W2110" s="162" t="s">
        <v>1798</v>
      </c>
      <c r="X2110" s="39" t="s">
        <v>1794</v>
      </c>
      <c r="Y2110" s="162"/>
      <c r="Z2110" s="162"/>
      <c r="AA2110" s="39"/>
      <c r="AB2110" s="152" t="s">
        <v>3165</v>
      </c>
    </row>
    <row r="2111" spans="1:28" ht="21.75" customHeight="1" x14ac:dyDescent="0.25">
      <c r="A2111" s="162" t="s">
        <v>30</v>
      </c>
      <c r="B2111" s="162" t="s">
        <v>31</v>
      </c>
      <c r="C2111" s="162" t="s">
        <v>5</v>
      </c>
      <c r="D2111" s="162" t="s">
        <v>1143</v>
      </c>
      <c r="E2111" s="162" t="s">
        <v>713</v>
      </c>
      <c r="F2111" s="174" t="s">
        <v>108</v>
      </c>
      <c r="G2111" s="162" t="s">
        <v>35</v>
      </c>
      <c r="H2111" s="39" t="str">
        <f t="shared" si="348"/>
        <v>6105AK124-0100-QTMP-0008</v>
      </c>
      <c r="I2111" s="39" t="str">
        <f t="shared" si="352"/>
        <v>Q24050972-04-0100-Q-TMP-0008</v>
      </c>
      <c r="J2111" s="162"/>
      <c r="K2111" s="33" t="str">
        <f>VLOOKUP(C2111,'PPE WBS Codes'!$E$3:$F$79,2,0)</f>
        <v>Project Site Wide</v>
      </c>
      <c r="L2111" s="162" t="s">
        <v>1799</v>
      </c>
      <c r="M2111" s="162" t="s">
        <v>1501</v>
      </c>
      <c r="N2111" s="33" t="str">
        <f t="shared" si="344"/>
        <v xml:space="preserve">Project Site Wide - Equipment List - Record </v>
      </c>
      <c r="O2111" s="175"/>
      <c r="P2111" s="175"/>
      <c r="Q2111" s="33" t="str">
        <f>IFERROR(VLOOKUP(PPE_PH1_CDDL[[#This Row],[RDMC Document Number]],[3]Docs!$B:$F,4,0),"No Placeholder Yet")</f>
        <v>RES - Reserved Placeholder</v>
      </c>
      <c r="R2111" s="33" t="str">
        <f>IFERROR(VLOOKUP(PPE_PH1_CDDL[[#This Row],[RDMC Document Number]],[3]Docs!$B:$F,5,0),"No Placeholder Yet")</f>
        <v>Pending</v>
      </c>
      <c r="S2111" s="137">
        <f t="shared" si="354"/>
        <v>0</v>
      </c>
      <c r="T2111" s="162" t="s">
        <v>1488</v>
      </c>
      <c r="U2111" s="162"/>
      <c r="V2111" s="178">
        <v>46157</v>
      </c>
      <c r="W2111" s="162" t="s">
        <v>1799</v>
      </c>
      <c r="X2111" s="162" t="s">
        <v>1501</v>
      </c>
      <c r="Y2111" s="162"/>
      <c r="Z2111" s="162"/>
      <c r="AA2111" s="39"/>
      <c r="AB2111" s="152" t="s">
        <v>3165</v>
      </c>
    </row>
    <row r="2112" spans="1:28" ht="21.75" customHeight="1" x14ac:dyDescent="0.25">
      <c r="A2112" s="39" t="s">
        <v>30</v>
      </c>
      <c r="B2112" s="39" t="s">
        <v>31</v>
      </c>
      <c r="C2112" s="39" t="s">
        <v>5</v>
      </c>
      <c r="D2112" s="39" t="s">
        <v>42</v>
      </c>
      <c r="E2112" s="162" t="s">
        <v>638</v>
      </c>
      <c r="F2112" s="174" t="s">
        <v>34</v>
      </c>
      <c r="G2112" s="162" t="s">
        <v>35</v>
      </c>
      <c r="H2112" s="39" t="str">
        <f t="shared" si="348"/>
        <v>6105AK124-0100-GRPT-0001</v>
      </c>
      <c r="I2112" s="39" t="str">
        <f t="shared" si="352"/>
        <v>Q24050972-04-0100-G-RPT-0001</v>
      </c>
      <c r="J2112" s="162"/>
      <c r="K2112" s="33" t="str">
        <f>VLOOKUP(C2112,'PPE WBS Codes'!$E$3:$F$79,2,0)</f>
        <v>Project Site Wide</v>
      </c>
      <c r="L2112" s="162" t="s">
        <v>1800</v>
      </c>
      <c r="M2112" s="39" t="s">
        <v>36</v>
      </c>
      <c r="N2112" s="33" t="str">
        <f t="shared" si="344"/>
        <v>Project Site Wide - Cost Flow - March 2026 - General</v>
      </c>
      <c r="O2112" s="175"/>
      <c r="P2112" s="175"/>
      <c r="Q2112" s="33" t="str">
        <f>IFERROR(VLOOKUP(PPE_PH1_CDDL[[#This Row],[RDMC Document Number]],[3]Docs!$B:$F,4,0),"No Placeholder Yet")</f>
        <v>RES - Reserved Placeholder</v>
      </c>
      <c r="R2112" s="33" t="str">
        <f>IFERROR(VLOOKUP(PPE_PH1_CDDL[[#This Row],[RDMC Document Number]],[3]Docs!$B:$F,5,0),"No Placeholder Yet")</f>
        <v>Pending</v>
      </c>
      <c r="S2112" s="137">
        <f t="shared" si="354"/>
        <v>0</v>
      </c>
      <c r="T2112" s="162" t="s">
        <v>1801</v>
      </c>
      <c r="U2112" s="162"/>
      <c r="V2112" s="178">
        <v>46188</v>
      </c>
      <c r="W2112" s="162" t="s">
        <v>1802</v>
      </c>
      <c r="X2112" s="162" t="s">
        <v>36</v>
      </c>
      <c r="Y2112" s="162"/>
      <c r="Z2112" s="162"/>
      <c r="AA2112" s="39"/>
      <c r="AB2112" s="152" t="s">
        <v>3165</v>
      </c>
    </row>
    <row r="2113" spans="1:28" ht="21.75" customHeight="1" x14ac:dyDescent="0.25">
      <c r="A2113" s="37" t="s">
        <v>30</v>
      </c>
      <c r="B2113" s="37" t="s">
        <v>31</v>
      </c>
      <c r="C2113" s="39">
        <v>6242</v>
      </c>
      <c r="D2113" s="39" t="s">
        <v>42</v>
      </c>
      <c r="E2113" s="162" t="s">
        <v>53</v>
      </c>
      <c r="F2113" s="174" t="s">
        <v>34</v>
      </c>
      <c r="G2113" s="162" t="s">
        <v>35</v>
      </c>
      <c r="H2113" s="39" t="str">
        <f t="shared" si="348"/>
        <v>6105AK124-6242-GBOM-0001</v>
      </c>
      <c r="I2113" s="39" t="str">
        <f t="shared" si="352"/>
        <v>Q24050972-04-6242-G-BOM-0001</v>
      </c>
      <c r="J2113" s="162"/>
      <c r="K2113" s="162" t="s">
        <v>1552</v>
      </c>
      <c r="L2113" s="162" t="s">
        <v>1803</v>
      </c>
      <c r="M2113" s="162" t="s">
        <v>1196</v>
      </c>
      <c r="N2113" s="33" t="str">
        <f t="shared" si="344"/>
        <v>33/220 kV Power Station Substation - Wartsila Load Bank Substation - Bill of Material : Supply, install and Commissiong</v>
      </c>
      <c r="O2113" s="175"/>
      <c r="P2113" s="175"/>
      <c r="Q2113" s="33" t="str">
        <f>IFERROR(VLOOKUP(PPE_PH1_CDDL[[#This Row],[RDMC Document Number]],[3]Docs!$B:$F,4,0),"No Placeholder Yet")</f>
        <v>RES - Reserved Placeholder</v>
      </c>
      <c r="R2113" s="33" t="str">
        <f>IFERROR(VLOOKUP(PPE_PH1_CDDL[[#This Row],[RDMC Document Number]],[3]Docs!$B:$F,5,0),"No Placeholder Yet")</f>
        <v>Pending</v>
      </c>
      <c r="S2113" s="137">
        <f t="shared" si="354"/>
        <v>0</v>
      </c>
      <c r="T2113" s="162" t="s">
        <v>56</v>
      </c>
      <c r="U2113" s="162"/>
      <c r="V2113" s="177">
        <v>46159</v>
      </c>
      <c r="W2113" s="162" t="s">
        <v>1580</v>
      </c>
      <c r="X2113" s="162" t="s">
        <v>55</v>
      </c>
      <c r="Y2113" s="162"/>
      <c r="Z2113" s="162"/>
      <c r="AA2113" s="39"/>
      <c r="AB2113" s="152" t="s">
        <v>3165</v>
      </c>
    </row>
    <row r="2114" spans="1:28" ht="21.75" customHeight="1" x14ac:dyDescent="0.25">
      <c r="A2114" s="37" t="s">
        <v>30</v>
      </c>
      <c r="B2114" s="37" t="s">
        <v>31</v>
      </c>
      <c r="C2114" s="39">
        <v>6241</v>
      </c>
      <c r="D2114" s="39" t="s">
        <v>42</v>
      </c>
      <c r="E2114" s="39" t="s">
        <v>53</v>
      </c>
      <c r="F2114" s="174" t="s">
        <v>48</v>
      </c>
      <c r="G2114" s="162" t="s">
        <v>35</v>
      </c>
      <c r="H2114" s="39" t="str">
        <f t="shared" si="348"/>
        <v>6105AK124-6241-GBOM-0003</v>
      </c>
      <c r="I2114" s="39" t="str">
        <f t="shared" si="352"/>
        <v>Q24050972-04-6241-G-BOM-0003</v>
      </c>
      <c r="J2114" s="162"/>
      <c r="K2114" s="39" t="s">
        <v>1514</v>
      </c>
      <c r="L2114" s="162" t="s">
        <v>1804</v>
      </c>
      <c r="M2114" s="162" t="s">
        <v>1196</v>
      </c>
      <c r="N2114" s="33" t="str">
        <f t="shared" si="344"/>
        <v>33/220 kV Solar PV Substation - 33kV PV Solar Substation - Bill of Material : Supply, install and Commissiong</v>
      </c>
      <c r="O2114" s="175"/>
      <c r="P2114" s="175"/>
      <c r="Q2114" s="33" t="str">
        <f>IFERROR(VLOOKUP(PPE_PH1_CDDL[[#This Row],[RDMC Document Number]],[3]Docs!$B:$F,4,0),"No Placeholder Yet")</f>
        <v>RES - Reserved Placeholder</v>
      </c>
      <c r="R2114" s="33" t="str">
        <f>IFERROR(VLOOKUP(PPE_PH1_CDDL[[#This Row],[RDMC Document Number]],[3]Docs!$B:$F,5,0),"No Placeholder Yet")</f>
        <v>Pending</v>
      </c>
      <c r="S2114" s="137">
        <f t="shared" si="354"/>
        <v>0</v>
      </c>
      <c r="T2114" s="162" t="s">
        <v>56</v>
      </c>
      <c r="U2114" s="162"/>
      <c r="V2114" s="177">
        <v>46160</v>
      </c>
      <c r="W2114" s="162" t="s">
        <v>1804</v>
      </c>
      <c r="X2114" s="39" t="s">
        <v>55</v>
      </c>
      <c r="Y2114" s="162"/>
      <c r="Z2114" s="162"/>
      <c r="AA2114" s="39"/>
      <c r="AB2114" s="152" t="s">
        <v>3165</v>
      </c>
    </row>
    <row r="2115" spans="1:28" ht="21.75" customHeight="1" x14ac:dyDescent="0.25">
      <c r="A2115" s="33" t="s">
        <v>30</v>
      </c>
      <c r="B2115" s="33" t="s">
        <v>31</v>
      </c>
      <c r="C2115" s="39">
        <v>6241</v>
      </c>
      <c r="D2115" s="39" t="s">
        <v>52</v>
      </c>
      <c r="E2115" s="39" t="s">
        <v>1365</v>
      </c>
      <c r="F2115" s="174" t="s">
        <v>50</v>
      </c>
      <c r="G2115" s="162" t="s">
        <v>35</v>
      </c>
      <c r="H2115" s="39" t="str">
        <f t="shared" si="348"/>
        <v>6105AK124-6241-EDIA-0004</v>
      </c>
      <c r="I2115" s="39" t="str">
        <f t="shared" si="352"/>
        <v>Q24050972-04-6241-E-DIA-0004</v>
      </c>
      <c r="J2115" s="162"/>
      <c r="K2115" s="33" t="str">
        <f>VLOOKUP(C2115,'PPE WBS Codes'!$E$3:$F$79,2,0)</f>
        <v>33/220 kV Solar PV Substation</v>
      </c>
      <c r="L2115" s="162" t="s">
        <v>1511</v>
      </c>
      <c r="M2115" s="162" t="s">
        <v>1686</v>
      </c>
      <c r="N2115" s="33" t="str">
        <f t="shared" si="344"/>
        <v xml:space="preserve">33/220 kV Solar PV Substation - Solar PV Substation  - LV Cable Block Diagram </v>
      </c>
      <c r="O2115" s="175"/>
      <c r="P2115" s="175"/>
      <c r="Q2115" s="33" t="str">
        <f>IFERROR(VLOOKUP(PPE_PH1_CDDL[[#This Row],[RDMC Document Number]],[3]Docs!$B:$F,4,0),"No Placeholder Yet")</f>
        <v>RES - Reserved Placeholder</v>
      </c>
      <c r="R2115" s="33" t="str">
        <f>IFERROR(VLOOKUP(PPE_PH1_CDDL[[#This Row],[RDMC Document Number]],[3]Docs!$B:$F,5,0),"No Placeholder Yet")</f>
        <v>Pending</v>
      </c>
      <c r="S2115" s="137">
        <f t="shared" si="354"/>
        <v>0</v>
      </c>
      <c r="T2115" s="162" t="s">
        <v>1687</v>
      </c>
      <c r="U2115" s="162"/>
      <c r="V2115" s="174" t="s">
        <v>1688</v>
      </c>
      <c r="W2115" s="162" t="s">
        <v>1805</v>
      </c>
      <c r="X2115" s="162" t="s">
        <v>1791</v>
      </c>
      <c r="Y2115" s="162"/>
      <c r="Z2115" s="162"/>
      <c r="AA2115" s="39"/>
      <c r="AB2115" s="152" t="s">
        <v>3165</v>
      </c>
    </row>
    <row r="2116" spans="1:28" ht="21.75" customHeight="1" x14ac:dyDescent="0.25">
      <c r="A2116" s="33" t="s">
        <v>30</v>
      </c>
      <c r="B2116" s="33" t="s">
        <v>31</v>
      </c>
      <c r="C2116" s="162">
        <v>6242</v>
      </c>
      <c r="D2116" s="162" t="s">
        <v>52</v>
      </c>
      <c r="E2116" s="39" t="s">
        <v>1365</v>
      </c>
      <c r="F2116" s="174" t="s">
        <v>50</v>
      </c>
      <c r="G2116" s="162" t="s">
        <v>35</v>
      </c>
      <c r="H2116" s="39" t="str">
        <f t="shared" si="348"/>
        <v>6105AK124-6242-EDIA-0004</v>
      </c>
      <c r="I2116" s="39" t="str">
        <f t="shared" si="352"/>
        <v>Q24050972-04-6242-E-DIA-0004</v>
      </c>
      <c r="J2116" s="162"/>
      <c r="K2116" s="33" t="str">
        <f>VLOOKUP(C2116,'PPE WBS Codes'!$E$3:$F$79,2,0)</f>
        <v>33/220 kV Power Station Substation</v>
      </c>
      <c r="L2116" s="162" t="s">
        <v>1805</v>
      </c>
      <c r="M2116" s="162" t="s">
        <v>1686</v>
      </c>
      <c r="N2116" s="33" t="str">
        <f t="shared" si="344"/>
        <v xml:space="preserve">33/220 kV Power Station Substation - Main Intake Substation  - LV Cable Block Diagram </v>
      </c>
      <c r="O2116" s="175"/>
      <c r="P2116" s="175"/>
      <c r="Q2116" s="33" t="str">
        <f>IFERROR(VLOOKUP(PPE_PH1_CDDL[[#This Row],[RDMC Document Number]],[3]Docs!$B:$F,4,0),"No Placeholder Yet")</f>
        <v>RES - Reserved Placeholder</v>
      </c>
      <c r="R2116" s="33" t="str">
        <f>IFERROR(VLOOKUP(PPE_PH1_CDDL[[#This Row],[RDMC Document Number]],[3]Docs!$B:$F,5,0),"No Placeholder Yet")</f>
        <v>Pending</v>
      </c>
      <c r="S2116" s="137">
        <f t="shared" si="354"/>
        <v>0</v>
      </c>
      <c r="T2116" s="162" t="s">
        <v>1687</v>
      </c>
      <c r="U2116" s="162"/>
      <c r="V2116" s="177">
        <v>46202</v>
      </c>
      <c r="W2116" s="162" t="s">
        <v>1805</v>
      </c>
      <c r="X2116" s="162" t="s">
        <v>1806</v>
      </c>
      <c r="Y2116" s="162"/>
      <c r="Z2116" s="162"/>
      <c r="AA2116" s="39"/>
      <c r="AB2116" s="152" t="s">
        <v>3165</v>
      </c>
    </row>
    <row r="2117" spans="1:28" ht="21.75" customHeight="1" x14ac:dyDescent="0.25">
      <c r="A2117" s="141" t="s">
        <v>30</v>
      </c>
      <c r="B2117" s="141" t="s">
        <v>31</v>
      </c>
      <c r="C2117" s="142" t="s">
        <v>4</v>
      </c>
      <c r="D2117" s="142" t="s">
        <v>42</v>
      </c>
      <c r="E2117" s="39" t="s">
        <v>638</v>
      </c>
      <c r="F2117" s="128" t="s">
        <v>101</v>
      </c>
      <c r="G2117" s="39">
        <v>0</v>
      </c>
      <c r="H2117" s="142" t="str">
        <f t="shared" si="348"/>
        <v>6105AK124-0000-GRPT-0005</v>
      </c>
      <c r="I2117" s="142" t="str">
        <f t="shared" si="352"/>
        <v>Q24050972-04-0000-G-RPT-0005</v>
      </c>
      <c r="J2117" s="39"/>
      <c r="K2117" s="33" t="s">
        <v>36</v>
      </c>
      <c r="L2117" s="39" t="s">
        <v>1807</v>
      </c>
      <c r="M2117" s="39" t="s">
        <v>640</v>
      </c>
      <c r="N2117" s="33" t="str">
        <f t="shared" si="344"/>
        <v>General - Monthly Report - March 2026 - Report</v>
      </c>
      <c r="O2117" s="134">
        <v>46122</v>
      </c>
      <c r="P2117" s="134"/>
      <c r="Q2117" s="33" t="str">
        <f>IFERROR(VLOOKUP(PPE_PH1_CDDL[[#This Row],[RDMC Document Number]],[3]Docs!$B:$F,4,0),"No Placeholder Yet")</f>
        <v>IFI - Issued for Information</v>
      </c>
      <c r="R2117" s="33" t="str">
        <f>IFERROR(VLOOKUP(PPE_PH1_CDDL[[#This Row],[RDMC Document Number]],[3]Docs!$B:$F,5,0),"No Placeholder Yet")</f>
        <v>Pending</v>
      </c>
      <c r="S2117" s="137">
        <f t="shared" ref="S2117:S2126" si="355">IF(AND(O2117&lt;&gt;"",P2117&lt;&gt;"",R2117="Approved"),100%,
 IF(AND(O2117&lt;&gt;"",P2117&lt;&gt;""),66.67%,
 IF(O2117&lt;&gt;"",33.33%,
 0)))</f>
        <v>0.33329999999999999</v>
      </c>
      <c r="T2117" s="39" t="s">
        <v>1801</v>
      </c>
      <c r="U2117" s="39"/>
      <c r="V2117" s="126"/>
      <c r="W2117" s="39" t="s">
        <v>642</v>
      </c>
      <c r="X2117" s="39" t="s">
        <v>36</v>
      </c>
      <c r="Y2117" s="39"/>
      <c r="Z2117" s="39"/>
      <c r="AA2117" s="39"/>
      <c r="AB2117" s="152" t="s">
        <v>3165</v>
      </c>
    </row>
    <row r="2118" spans="1:28" ht="21.75" customHeight="1" x14ac:dyDescent="0.25">
      <c r="A2118" s="141" t="s">
        <v>30</v>
      </c>
      <c r="B2118" s="141" t="s">
        <v>31</v>
      </c>
      <c r="C2118" s="142" t="s">
        <v>4</v>
      </c>
      <c r="D2118" s="142" t="s">
        <v>42</v>
      </c>
      <c r="E2118" s="39" t="s">
        <v>638</v>
      </c>
      <c r="F2118" s="128" t="s">
        <v>170</v>
      </c>
      <c r="G2118" s="39">
        <v>0</v>
      </c>
      <c r="H2118" s="142" t="str">
        <f t="shared" si="348"/>
        <v>6105AK124-0000-GRPT-0007</v>
      </c>
      <c r="I2118" s="142" t="str">
        <f t="shared" si="352"/>
        <v>Q24050972-04-0000-G-RPT-0007</v>
      </c>
      <c r="J2118" s="39"/>
      <c r="K2118" s="33" t="s">
        <v>36</v>
      </c>
      <c r="L2118" s="39" t="s">
        <v>1808</v>
      </c>
      <c r="M2118" s="39" t="s">
        <v>640</v>
      </c>
      <c r="N2118" s="33" t="str">
        <f t="shared" si="344"/>
        <v>General - Monthly Report - May  2026 - Report</v>
      </c>
      <c r="O2118" s="134"/>
      <c r="P2118" s="134"/>
      <c r="Q2118" s="33" t="str">
        <f>IFERROR(VLOOKUP(PPE_PH1_CDDL[[#This Row],[RDMC Document Number]],[3]Docs!$B:$F,4,0),"No Placeholder Yet")</f>
        <v>RES - Reserved Placeholder</v>
      </c>
      <c r="R2118" s="33" t="str">
        <f>IFERROR(VLOOKUP(PPE_PH1_CDDL[[#This Row],[RDMC Document Number]],[3]Docs!$B:$F,5,0),"No Placeholder Yet")</f>
        <v>Pending</v>
      </c>
      <c r="S2118" s="137">
        <f t="shared" si="355"/>
        <v>0</v>
      </c>
      <c r="T2118" s="39" t="s">
        <v>1801</v>
      </c>
      <c r="U2118" s="39"/>
      <c r="V2118" s="126">
        <v>46192</v>
      </c>
      <c r="W2118" s="39" t="s">
        <v>642</v>
      </c>
      <c r="X2118" s="39" t="s">
        <v>36</v>
      </c>
      <c r="Y2118" s="39"/>
      <c r="Z2118" s="39"/>
      <c r="AA2118" s="39"/>
      <c r="AB2118" s="152" t="s">
        <v>3165</v>
      </c>
    </row>
    <row r="2119" spans="1:28" ht="21.75" customHeight="1" x14ac:dyDescent="0.25">
      <c r="A2119" s="141" t="s">
        <v>30</v>
      </c>
      <c r="B2119" s="141" t="s">
        <v>31</v>
      </c>
      <c r="C2119" s="142" t="s">
        <v>4</v>
      </c>
      <c r="D2119" s="142" t="s">
        <v>42</v>
      </c>
      <c r="E2119" s="39" t="s">
        <v>638</v>
      </c>
      <c r="F2119" s="128" t="s">
        <v>108</v>
      </c>
      <c r="G2119" s="39">
        <v>0</v>
      </c>
      <c r="H2119" s="142" t="str">
        <f t="shared" si="348"/>
        <v>6105AK124-0000-GRPT-0008</v>
      </c>
      <c r="I2119" s="142" t="str">
        <f t="shared" si="352"/>
        <v>Q24050972-04-0000-G-RPT-0008</v>
      </c>
      <c r="J2119" s="39"/>
      <c r="K2119" s="33" t="s">
        <v>36</v>
      </c>
      <c r="L2119" s="39" t="s">
        <v>1809</v>
      </c>
      <c r="M2119" s="39" t="s">
        <v>640</v>
      </c>
      <c r="N2119" s="33" t="str">
        <f t="shared" si="344"/>
        <v>General - Monthly Report - June  2026 - Report</v>
      </c>
      <c r="O2119" s="134"/>
      <c r="P2119" s="134"/>
      <c r="Q2119" s="33" t="str">
        <f>IFERROR(VLOOKUP(PPE_PH1_CDDL[[#This Row],[RDMC Document Number]],[3]Docs!$B:$F,4,0),"No Placeholder Yet")</f>
        <v>RES - Reserved Placeholder</v>
      </c>
      <c r="R2119" s="33" t="str">
        <f>IFERROR(VLOOKUP(PPE_PH1_CDDL[[#This Row],[RDMC Document Number]],[3]Docs!$B:$F,5,0),"No Placeholder Yet")</f>
        <v>Pending</v>
      </c>
      <c r="S2119" s="137">
        <f t="shared" si="355"/>
        <v>0</v>
      </c>
      <c r="T2119" s="39" t="s">
        <v>1801</v>
      </c>
      <c r="U2119" s="39"/>
      <c r="V2119" s="126">
        <v>46202</v>
      </c>
      <c r="W2119" s="39" t="s">
        <v>642</v>
      </c>
      <c r="X2119" s="39" t="s">
        <v>36</v>
      </c>
      <c r="Y2119" s="39"/>
      <c r="Z2119" s="39"/>
      <c r="AA2119" s="39"/>
      <c r="AB2119" s="152" t="s">
        <v>3165</v>
      </c>
    </row>
    <row r="2120" spans="1:28" ht="21.75" customHeight="1" x14ac:dyDescent="0.25">
      <c r="A2120" s="141" t="s">
        <v>30</v>
      </c>
      <c r="B2120" s="141" t="s">
        <v>31</v>
      </c>
      <c r="C2120" s="142" t="s">
        <v>4</v>
      </c>
      <c r="D2120" s="142" t="s">
        <v>42</v>
      </c>
      <c r="E2120" s="39" t="s">
        <v>638</v>
      </c>
      <c r="F2120" s="128" t="s">
        <v>173</v>
      </c>
      <c r="G2120" s="39">
        <v>0</v>
      </c>
      <c r="H2120" s="142" t="str">
        <f t="shared" si="348"/>
        <v>6105AK124-0000-GRPT-0009</v>
      </c>
      <c r="I2120" s="142" t="str">
        <f t="shared" si="352"/>
        <v>Q24050972-04-0000-G-RPT-0009</v>
      </c>
      <c r="J2120" s="39"/>
      <c r="K2120" s="33" t="s">
        <v>36</v>
      </c>
      <c r="L2120" s="39" t="s">
        <v>1810</v>
      </c>
      <c r="M2120" s="39" t="s">
        <v>640</v>
      </c>
      <c r="N2120" s="33" t="str">
        <f t="shared" si="344"/>
        <v>General - Monthly Report - July  2026 - Report</v>
      </c>
      <c r="O2120" s="134"/>
      <c r="P2120" s="134"/>
      <c r="Q2120" s="33" t="str">
        <f>IFERROR(VLOOKUP(PPE_PH1_CDDL[[#This Row],[RDMC Document Number]],[3]Docs!$B:$F,4,0),"No Placeholder Yet")</f>
        <v>RES - Reserved Placeholder</v>
      </c>
      <c r="R2120" s="33" t="str">
        <f>IFERROR(VLOOKUP(PPE_PH1_CDDL[[#This Row],[RDMC Document Number]],[3]Docs!$B:$F,5,0),"No Placeholder Yet")</f>
        <v>Pending</v>
      </c>
      <c r="S2120" s="137">
        <f t="shared" si="355"/>
        <v>0</v>
      </c>
      <c r="T2120" s="39" t="s">
        <v>1801</v>
      </c>
      <c r="U2120" s="39"/>
      <c r="V2120" s="126">
        <v>46232</v>
      </c>
      <c r="W2120" s="39" t="s">
        <v>642</v>
      </c>
      <c r="X2120" s="39" t="s">
        <v>36</v>
      </c>
      <c r="Y2120" s="39"/>
      <c r="Z2120" s="39"/>
      <c r="AA2120" s="39"/>
      <c r="AB2120" s="152" t="s">
        <v>3165</v>
      </c>
    </row>
    <row r="2121" spans="1:28" ht="21.75" customHeight="1" x14ac:dyDescent="0.25">
      <c r="A2121" s="141" t="s">
        <v>30</v>
      </c>
      <c r="B2121" s="141" t="s">
        <v>31</v>
      </c>
      <c r="C2121" s="142" t="s">
        <v>4</v>
      </c>
      <c r="D2121" s="142" t="s">
        <v>42</v>
      </c>
      <c r="E2121" s="39" t="s">
        <v>638</v>
      </c>
      <c r="F2121" s="128" t="s">
        <v>184</v>
      </c>
      <c r="G2121" s="39">
        <v>0</v>
      </c>
      <c r="H2121" s="142" t="str">
        <f t="shared" si="348"/>
        <v>6105AK124-0000-GRPT-0010</v>
      </c>
      <c r="I2121" s="142" t="str">
        <f t="shared" si="352"/>
        <v>Q24050972-04-0000-G-RPT-0010</v>
      </c>
      <c r="J2121" s="39"/>
      <c r="K2121" s="33" t="s">
        <v>36</v>
      </c>
      <c r="L2121" s="39" t="s">
        <v>1811</v>
      </c>
      <c r="M2121" s="39" t="s">
        <v>640</v>
      </c>
      <c r="N2121" s="33" t="str">
        <f t="shared" si="344"/>
        <v>General - Monthly Report - August  2026 - Report</v>
      </c>
      <c r="O2121" s="134"/>
      <c r="P2121" s="134"/>
      <c r="Q2121" s="33" t="str">
        <f>IFERROR(VLOOKUP(PPE_PH1_CDDL[[#This Row],[RDMC Document Number]],[3]Docs!$B:$F,4,0),"No Placeholder Yet")</f>
        <v>RES - Reserved Placeholder</v>
      </c>
      <c r="R2121" s="33" t="str">
        <f>IFERROR(VLOOKUP(PPE_PH1_CDDL[[#This Row],[RDMC Document Number]],[3]Docs!$B:$F,5,0),"No Placeholder Yet")</f>
        <v>Pending</v>
      </c>
      <c r="S2121" s="137">
        <f t="shared" si="355"/>
        <v>0</v>
      </c>
      <c r="T2121" s="39" t="s">
        <v>1801</v>
      </c>
      <c r="U2121" s="39"/>
      <c r="V2121" s="126">
        <v>46263</v>
      </c>
      <c r="W2121" s="39" t="s">
        <v>642</v>
      </c>
      <c r="X2121" s="39" t="s">
        <v>36</v>
      </c>
      <c r="Y2121" s="39"/>
      <c r="Z2121" s="39"/>
      <c r="AA2121" s="39"/>
      <c r="AB2121" s="152" t="s">
        <v>3165</v>
      </c>
    </row>
    <row r="2122" spans="1:28" ht="21.75" customHeight="1" x14ac:dyDescent="0.25">
      <c r="A2122" s="141" t="s">
        <v>30</v>
      </c>
      <c r="B2122" s="141" t="s">
        <v>31</v>
      </c>
      <c r="C2122" s="142" t="s">
        <v>4</v>
      </c>
      <c r="D2122" s="142" t="s">
        <v>42</v>
      </c>
      <c r="E2122" s="39" t="s">
        <v>638</v>
      </c>
      <c r="F2122" s="128" t="s">
        <v>213</v>
      </c>
      <c r="G2122" s="39">
        <v>0</v>
      </c>
      <c r="H2122" s="142" t="str">
        <f t="shared" si="348"/>
        <v>6105AK124-0000-GRPT-0012</v>
      </c>
      <c r="I2122" s="142" t="str">
        <f t="shared" si="352"/>
        <v>Q24050972-04-0000-G-RPT-0012</v>
      </c>
      <c r="J2122" s="39"/>
      <c r="K2122" s="33" t="s">
        <v>36</v>
      </c>
      <c r="L2122" s="39" t="s">
        <v>1812</v>
      </c>
      <c r="M2122" s="39" t="s">
        <v>640</v>
      </c>
      <c r="N2122" s="33" t="str">
        <f t="shared" si="344"/>
        <v>General - Monthly Report - September  2026 - Report</v>
      </c>
      <c r="O2122" s="134"/>
      <c r="P2122" s="134"/>
      <c r="Q2122" s="33" t="str">
        <f>IFERROR(VLOOKUP(PPE_PH1_CDDL[[#This Row],[RDMC Document Number]],[3]Docs!$B:$F,4,0),"No Placeholder Yet")</f>
        <v>RES - Reserved Placeholder</v>
      </c>
      <c r="R2122" s="33" t="str">
        <f>IFERROR(VLOOKUP(PPE_PH1_CDDL[[#This Row],[RDMC Document Number]],[3]Docs!$B:$F,5,0),"No Placeholder Yet")</f>
        <v>Pending</v>
      </c>
      <c r="S2122" s="137">
        <f t="shared" si="355"/>
        <v>0</v>
      </c>
      <c r="T2122" s="39" t="s">
        <v>1801</v>
      </c>
      <c r="U2122" s="39"/>
      <c r="V2122" s="126">
        <v>46294</v>
      </c>
      <c r="W2122" s="39" t="s">
        <v>642</v>
      </c>
      <c r="X2122" s="39" t="s">
        <v>36</v>
      </c>
      <c r="Y2122" s="39"/>
      <c r="Z2122" s="39"/>
      <c r="AA2122" s="39"/>
      <c r="AB2122" s="152" t="s">
        <v>3165</v>
      </c>
    </row>
    <row r="2123" spans="1:28" ht="21.75" customHeight="1" x14ac:dyDescent="0.25">
      <c r="A2123" s="141" t="s">
        <v>30</v>
      </c>
      <c r="B2123" s="141" t="s">
        <v>31</v>
      </c>
      <c r="C2123" s="142" t="s">
        <v>4</v>
      </c>
      <c r="D2123" s="142" t="s">
        <v>42</v>
      </c>
      <c r="E2123" s="39" t="s">
        <v>638</v>
      </c>
      <c r="F2123" s="128" t="s">
        <v>215</v>
      </c>
      <c r="G2123" s="39">
        <v>0</v>
      </c>
      <c r="H2123" s="142" t="str">
        <f t="shared" si="348"/>
        <v>6105AK124-0000-GRPT-0013</v>
      </c>
      <c r="I2123" s="142" t="str">
        <f t="shared" si="352"/>
        <v>Q24050972-04-0000-G-RPT-0013</v>
      </c>
      <c r="J2123" s="39"/>
      <c r="K2123" s="33" t="s">
        <v>36</v>
      </c>
      <c r="L2123" s="39" t="s">
        <v>1813</v>
      </c>
      <c r="M2123" s="39" t="s">
        <v>640</v>
      </c>
      <c r="N2123" s="33" t="str">
        <f t="shared" si="344"/>
        <v>General - Monthly Report - October  2026 - Report</v>
      </c>
      <c r="O2123" s="134"/>
      <c r="P2123" s="134"/>
      <c r="Q2123" s="33" t="str">
        <f>IFERROR(VLOOKUP(PPE_PH1_CDDL[[#This Row],[RDMC Document Number]],[3]Docs!$B:$F,4,0),"No Placeholder Yet")</f>
        <v>RES - Reserved Placeholder</v>
      </c>
      <c r="R2123" s="33" t="str">
        <f>IFERROR(VLOOKUP(PPE_PH1_CDDL[[#This Row],[RDMC Document Number]],[3]Docs!$B:$F,5,0),"No Placeholder Yet")</f>
        <v>Pending</v>
      </c>
      <c r="S2123" s="137">
        <f t="shared" si="355"/>
        <v>0</v>
      </c>
      <c r="T2123" s="39" t="s">
        <v>1801</v>
      </c>
      <c r="U2123" s="39"/>
      <c r="V2123" s="126">
        <v>46324</v>
      </c>
      <c r="W2123" s="39" t="s">
        <v>642</v>
      </c>
      <c r="X2123" s="39" t="s">
        <v>36</v>
      </c>
      <c r="Y2123" s="39"/>
      <c r="Z2123" s="39"/>
      <c r="AA2123" s="39"/>
      <c r="AB2123" s="152" t="s">
        <v>3165</v>
      </c>
    </row>
    <row r="2124" spans="1:28" ht="21.75" customHeight="1" x14ac:dyDescent="0.25">
      <c r="A2124" s="141" t="s">
        <v>30</v>
      </c>
      <c r="B2124" s="141" t="s">
        <v>31</v>
      </c>
      <c r="C2124" s="142" t="s">
        <v>4</v>
      </c>
      <c r="D2124" s="142" t="s">
        <v>42</v>
      </c>
      <c r="E2124" s="39" t="s">
        <v>638</v>
      </c>
      <c r="F2124" s="128" t="s">
        <v>217</v>
      </c>
      <c r="G2124" s="39">
        <v>0</v>
      </c>
      <c r="H2124" s="142" t="str">
        <f t="shared" si="348"/>
        <v>6105AK124-0000-GRPT-0014</v>
      </c>
      <c r="I2124" s="142" t="str">
        <f t="shared" si="352"/>
        <v>Q24050972-04-0000-G-RPT-0014</v>
      </c>
      <c r="J2124" s="39"/>
      <c r="K2124" s="33" t="s">
        <v>36</v>
      </c>
      <c r="L2124" s="39" t="s">
        <v>1814</v>
      </c>
      <c r="M2124" s="39" t="s">
        <v>640</v>
      </c>
      <c r="N2124" s="33" t="str">
        <f t="shared" si="344"/>
        <v>General - Monthly Report - November  2026 - Report</v>
      </c>
      <c r="O2124" s="134"/>
      <c r="P2124" s="134"/>
      <c r="Q2124" s="33" t="str">
        <f>IFERROR(VLOOKUP(PPE_PH1_CDDL[[#This Row],[RDMC Document Number]],[3]Docs!$B:$F,4,0),"No Placeholder Yet")</f>
        <v>RES - Reserved Placeholder</v>
      </c>
      <c r="R2124" s="33" t="str">
        <f>IFERROR(VLOOKUP(PPE_PH1_CDDL[[#This Row],[RDMC Document Number]],[3]Docs!$B:$F,5,0),"No Placeholder Yet")</f>
        <v>Pending</v>
      </c>
      <c r="S2124" s="137">
        <f t="shared" si="355"/>
        <v>0</v>
      </c>
      <c r="T2124" s="39" t="s">
        <v>1801</v>
      </c>
      <c r="U2124" s="39"/>
      <c r="V2124" s="126">
        <v>46355</v>
      </c>
      <c r="W2124" s="39" t="s">
        <v>642</v>
      </c>
      <c r="X2124" s="39" t="s">
        <v>36</v>
      </c>
      <c r="Y2124" s="39"/>
      <c r="Z2124" s="39"/>
      <c r="AA2124" s="39"/>
      <c r="AB2124" s="152" t="s">
        <v>3165</v>
      </c>
    </row>
    <row r="2125" spans="1:28" ht="21.75" customHeight="1" x14ac:dyDescent="0.25">
      <c r="A2125" s="141" t="s">
        <v>30</v>
      </c>
      <c r="B2125" s="141" t="s">
        <v>31</v>
      </c>
      <c r="C2125" s="142" t="s">
        <v>4</v>
      </c>
      <c r="D2125" s="142" t="s">
        <v>42</v>
      </c>
      <c r="E2125" s="39" t="s">
        <v>638</v>
      </c>
      <c r="F2125" s="174" t="s">
        <v>219</v>
      </c>
      <c r="G2125" s="162">
        <v>0</v>
      </c>
      <c r="H2125" s="142" t="str">
        <f t="shared" si="348"/>
        <v>6105AK124-0000-GRPT-0015</v>
      </c>
      <c r="I2125" s="142" t="str">
        <f t="shared" si="352"/>
        <v>Q24050972-04-0000-G-RPT-0015</v>
      </c>
      <c r="J2125" s="162"/>
      <c r="K2125" s="33" t="s">
        <v>36</v>
      </c>
      <c r="L2125" s="39" t="s">
        <v>1815</v>
      </c>
      <c r="M2125" s="39" t="s">
        <v>640</v>
      </c>
      <c r="N2125" s="33" t="str">
        <f t="shared" si="344"/>
        <v>General - Monthly Report - December 2026 - Report</v>
      </c>
      <c r="O2125" s="175"/>
      <c r="P2125" s="175"/>
      <c r="Q2125" s="33" t="str">
        <f>IFERROR(VLOOKUP(PPE_PH1_CDDL[[#This Row],[RDMC Document Number]],[3]Docs!$B:$F,4,0),"No Placeholder Yet")</f>
        <v>RES - Reserved Placeholder</v>
      </c>
      <c r="R2125" s="33" t="str">
        <f>IFERROR(VLOOKUP(PPE_PH1_CDDL[[#This Row],[RDMC Document Number]],[3]Docs!$B:$F,5,0),"No Placeholder Yet")</f>
        <v>Pending</v>
      </c>
      <c r="S2125" s="137">
        <f t="shared" si="355"/>
        <v>0</v>
      </c>
      <c r="T2125" s="39" t="s">
        <v>1801</v>
      </c>
      <c r="U2125" s="162"/>
      <c r="V2125" s="126">
        <v>46385</v>
      </c>
      <c r="W2125" s="39" t="s">
        <v>642</v>
      </c>
      <c r="X2125" s="39" t="s">
        <v>36</v>
      </c>
      <c r="Y2125" s="162"/>
      <c r="Z2125" s="162"/>
      <c r="AA2125" s="39"/>
      <c r="AB2125" s="152" t="s">
        <v>3165</v>
      </c>
    </row>
    <row r="2126" spans="1:28" ht="21.75" customHeight="1" x14ac:dyDescent="0.25">
      <c r="A2126" s="141" t="s">
        <v>30</v>
      </c>
      <c r="B2126" s="141" t="s">
        <v>31</v>
      </c>
      <c r="C2126" s="142" t="s">
        <v>4</v>
      </c>
      <c r="D2126" s="142" t="s">
        <v>42</v>
      </c>
      <c r="E2126" s="39" t="s">
        <v>638</v>
      </c>
      <c r="F2126" s="174" t="s">
        <v>88</v>
      </c>
      <c r="G2126" s="162">
        <v>0</v>
      </c>
      <c r="H2126" s="142" t="str">
        <f t="shared" si="348"/>
        <v>6105AK124-0000-GRPT-0016</v>
      </c>
      <c r="I2126" s="142" t="str">
        <f t="shared" si="352"/>
        <v>Q24050972-04-0000-G-RPT-0016</v>
      </c>
      <c r="J2126" s="162"/>
      <c r="K2126" s="33" t="s">
        <v>36</v>
      </c>
      <c r="L2126" s="162" t="s">
        <v>1816</v>
      </c>
      <c r="M2126" s="39" t="s">
        <v>640</v>
      </c>
      <c r="N2126" s="33" t="str">
        <f t="shared" si="344"/>
        <v>General - Cost Forecast Basis - March 2026 - Report</v>
      </c>
      <c r="O2126" s="175">
        <v>46128</v>
      </c>
      <c r="P2126" s="175"/>
      <c r="Q2126" s="33" t="str">
        <f>IFERROR(VLOOKUP(PPE_PH1_CDDL[[#This Row],[RDMC Document Number]],[3]Docs!$B:$F,4,0),"No Placeholder Yet")</f>
        <v>IFI - Issued for Information</v>
      </c>
      <c r="R2126" s="33" t="str">
        <f>IFERROR(VLOOKUP(PPE_PH1_CDDL[[#This Row],[RDMC Document Number]],[3]Docs!$B:$F,5,0),"No Placeholder Yet")</f>
        <v>Pending</v>
      </c>
      <c r="S2126" s="137">
        <f t="shared" si="355"/>
        <v>0.33329999999999999</v>
      </c>
      <c r="T2126" s="39" t="s">
        <v>1801</v>
      </c>
      <c r="U2126" s="162"/>
      <c r="V2126" s="177"/>
      <c r="W2126" s="162" t="s">
        <v>1817</v>
      </c>
      <c r="X2126" s="39" t="s">
        <v>36</v>
      </c>
      <c r="Y2126" s="162"/>
      <c r="Z2126" s="162"/>
      <c r="AA2126" s="39"/>
      <c r="AB2126" s="152" t="s">
        <v>3165</v>
      </c>
    </row>
    <row r="2127" spans="1:28" ht="21.75" customHeight="1" x14ac:dyDescent="0.25">
      <c r="A2127" s="141" t="s">
        <v>30</v>
      </c>
      <c r="B2127" s="141" t="s">
        <v>31</v>
      </c>
      <c r="C2127" s="142" t="s">
        <v>4</v>
      </c>
      <c r="D2127" s="142" t="s">
        <v>42</v>
      </c>
      <c r="E2127" s="39" t="s">
        <v>638</v>
      </c>
      <c r="F2127" s="128" t="s">
        <v>143</v>
      </c>
      <c r="G2127" s="39">
        <v>1</v>
      </c>
      <c r="H2127" s="142" t="str">
        <f t="shared" si="348"/>
        <v>6105AK124-0000-GRPT-0017</v>
      </c>
      <c r="I2127" s="142" t="str">
        <f t="shared" si="352"/>
        <v>Q24050972-04-0000-G-RPT-0017</v>
      </c>
      <c r="J2127" s="39"/>
      <c r="K2127" s="33" t="s">
        <v>36</v>
      </c>
      <c r="L2127" s="39" t="s">
        <v>1818</v>
      </c>
      <c r="M2127" s="39" t="s">
        <v>640</v>
      </c>
      <c r="N2127" s="33" t="str">
        <f t="shared" si="344"/>
        <v>General - Cost Flow Forecast - April 2026 - Report</v>
      </c>
      <c r="O2127" s="134">
        <v>46361</v>
      </c>
      <c r="P2127" s="134"/>
      <c r="Q2127" s="33" t="str">
        <f>IFERROR(VLOOKUP(PPE_PH1_CDDL[[#This Row],[RDMC Document Number]],[3]Docs!$B:$F,4,0),"No Placeholder Yet")</f>
        <v>IFI - Issued for Information</v>
      </c>
      <c r="R2127" s="33" t="str">
        <f>IFERROR(VLOOKUP(PPE_PH1_CDDL[[#This Row],[RDMC Document Number]],[3]Docs!$B:$F,5,0),"No Placeholder Yet")</f>
        <v>Pending</v>
      </c>
      <c r="S2127" s="137">
        <f t="shared" ref="S2127:S2135" si="356">IF(AND(O2127&lt;&gt;"",P2127&lt;&gt;"",R2127="Approved"),100%,
 IF(AND(O2127&lt;&gt;"",P2127&lt;&gt;""),66.67%,
 IF(O2127&lt;&gt;"",33.33%,
 0)))</f>
        <v>0.33329999999999999</v>
      </c>
      <c r="T2127" s="39" t="s">
        <v>1801</v>
      </c>
      <c r="U2127" s="39"/>
      <c r="V2127" s="126"/>
      <c r="W2127" s="162" t="s">
        <v>1817</v>
      </c>
      <c r="X2127" s="39" t="s">
        <v>36</v>
      </c>
      <c r="Y2127" s="39"/>
      <c r="Z2127" s="39"/>
      <c r="AA2127" s="39"/>
      <c r="AB2127" s="152" t="s">
        <v>3165</v>
      </c>
    </row>
    <row r="2128" spans="1:28" ht="21.75" customHeight="1" x14ac:dyDescent="0.25">
      <c r="A2128" s="141" t="s">
        <v>30</v>
      </c>
      <c r="B2128" s="141" t="s">
        <v>31</v>
      </c>
      <c r="C2128" s="142" t="s">
        <v>4</v>
      </c>
      <c r="D2128" s="142" t="s">
        <v>42</v>
      </c>
      <c r="E2128" s="39" t="s">
        <v>638</v>
      </c>
      <c r="F2128" s="128" t="s">
        <v>223</v>
      </c>
      <c r="G2128" s="39">
        <v>0</v>
      </c>
      <c r="H2128" s="142" t="str">
        <f t="shared" si="348"/>
        <v>6105AK124-0000-GRPT-0018</v>
      </c>
      <c r="I2128" s="142" t="str">
        <f t="shared" si="352"/>
        <v>Q24050972-04-0000-G-RPT-0018</v>
      </c>
      <c r="J2128" s="39"/>
      <c r="K2128" s="33" t="s">
        <v>36</v>
      </c>
      <c r="L2128" s="39" t="s">
        <v>1819</v>
      </c>
      <c r="M2128" s="39" t="s">
        <v>640</v>
      </c>
      <c r="N2128" s="33" t="s">
        <v>1820</v>
      </c>
      <c r="O2128" s="134">
        <v>46361</v>
      </c>
      <c r="P2128" s="134"/>
      <c r="Q2128" s="33" t="str">
        <f>IFERROR(VLOOKUP(PPE_PH1_CDDL[[#This Row],[RDMC Document Number]],[3]Docs!$B:$F,4,0),"No Placeholder Yet")</f>
        <v>IFI - Issued for Information</v>
      </c>
      <c r="R2128" s="33" t="str">
        <f>IFERROR(VLOOKUP(PPE_PH1_CDDL[[#This Row],[RDMC Document Number]],[3]Docs!$B:$F,5,0),"No Placeholder Yet")</f>
        <v>Pending</v>
      </c>
      <c r="S2128" s="137">
        <f t="shared" si="356"/>
        <v>0.33329999999999999</v>
      </c>
      <c r="T2128" s="39" t="s">
        <v>1801</v>
      </c>
      <c r="U2128" s="39"/>
      <c r="V2128" s="126"/>
      <c r="W2128" s="162" t="s">
        <v>1817</v>
      </c>
      <c r="X2128" s="39" t="s">
        <v>36</v>
      </c>
      <c r="Y2128" s="39"/>
      <c r="Z2128" s="39"/>
      <c r="AA2128" s="39"/>
      <c r="AB2128" s="152" t="s">
        <v>3165</v>
      </c>
    </row>
    <row r="2129" spans="1:28" ht="21.75" customHeight="1" x14ac:dyDescent="0.25">
      <c r="A2129" s="141" t="s">
        <v>30</v>
      </c>
      <c r="B2129" s="141" t="s">
        <v>31</v>
      </c>
      <c r="C2129" s="142" t="s">
        <v>4</v>
      </c>
      <c r="D2129" s="142" t="s">
        <v>42</v>
      </c>
      <c r="E2129" s="39" t="s">
        <v>638</v>
      </c>
      <c r="F2129" s="128" t="s">
        <v>150</v>
      </c>
      <c r="G2129" s="39">
        <v>0</v>
      </c>
      <c r="H2129" s="142" t="str">
        <f t="shared" si="348"/>
        <v>6105AK124-0000-GRPT-0019</v>
      </c>
      <c r="I2129" s="142" t="str">
        <f t="shared" si="352"/>
        <v>Q24050972-04-0000-G-RPT-0019</v>
      </c>
      <c r="J2129" s="39"/>
      <c r="K2129" s="33" t="s">
        <v>36</v>
      </c>
      <c r="L2129" s="39" t="s">
        <v>3226</v>
      </c>
      <c r="M2129" s="39" t="s">
        <v>640</v>
      </c>
      <c r="N2129" s="33" t="str">
        <f t="shared" si="344"/>
        <v>General - Cost Flow Forecast  - May  2026 - Report</v>
      </c>
      <c r="O2129" s="134">
        <v>46181</v>
      </c>
      <c r="P2129" s="134"/>
      <c r="Q2129" s="33" t="s">
        <v>3227</v>
      </c>
      <c r="R2129" s="33" t="str">
        <f>IFERROR(VLOOKUP(PPE_PH1_CDDL[[#This Row],[RDMC Document Number]],[3]Docs!$B:$F,5,0),"No Placeholder Yet")</f>
        <v>Pending</v>
      </c>
      <c r="S2129" s="137">
        <f t="shared" si="356"/>
        <v>0.33329999999999999</v>
      </c>
      <c r="T2129" s="39" t="s">
        <v>1801</v>
      </c>
      <c r="U2129" s="39"/>
      <c r="V2129" s="126"/>
      <c r="W2129" s="162" t="s">
        <v>1817</v>
      </c>
      <c r="X2129" s="39" t="s">
        <v>36</v>
      </c>
      <c r="Y2129" s="39"/>
      <c r="Z2129" s="39"/>
      <c r="AA2129" s="39"/>
      <c r="AB2129" s="152" t="s">
        <v>3165</v>
      </c>
    </row>
    <row r="2130" spans="1:28" ht="21.75" customHeight="1" x14ac:dyDescent="0.25">
      <c r="A2130" s="141" t="s">
        <v>30</v>
      </c>
      <c r="B2130" s="141" t="s">
        <v>31</v>
      </c>
      <c r="C2130" s="142" t="s">
        <v>4</v>
      </c>
      <c r="D2130" s="142" t="s">
        <v>42</v>
      </c>
      <c r="E2130" s="39" t="s">
        <v>638</v>
      </c>
      <c r="F2130" s="128" t="s">
        <v>226</v>
      </c>
      <c r="G2130" s="39">
        <v>0</v>
      </c>
      <c r="H2130" s="142" t="str">
        <f t="shared" si="348"/>
        <v>6105AK124-0000-GRPT-0020</v>
      </c>
      <c r="I2130" s="142" t="str">
        <f t="shared" si="352"/>
        <v>Q24050972-04-0000-G-RPT-0020</v>
      </c>
      <c r="J2130" s="39"/>
      <c r="K2130" s="33" t="s">
        <v>36</v>
      </c>
      <c r="L2130" s="39" t="s">
        <v>1821</v>
      </c>
      <c r="M2130" s="39" t="s">
        <v>640</v>
      </c>
      <c r="N2130" s="33" t="str">
        <f t="shared" si="344"/>
        <v>General - Cost Flow Forecast  - July 2026 - Report</v>
      </c>
      <c r="O2130" s="134"/>
      <c r="P2130" s="134"/>
      <c r="Q2130" s="33" t="str">
        <f>IFERROR(VLOOKUP(PPE_PH1_CDDL[[#This Row],[RDMC Document Number]],[3]Docs!$B:$F,4,0),"No Placeholder Yet")</f>
        <v>RES - Reserved Placeholder</v>
      </c>
      <c r="R2130" s="33" t="str">
        <f>IFERROR(VLOOKUP(PPE_PH1_CDDL[[#This Row],[RDMC Document Number]],[3]Docs!$B:$F,5,0),"No Placeholder Yet")</f>
        <v>Pending</v>
      </c>
      <c r="S2130" s="137">
        <f t="shared" si="356"/>
        <v>0</v>
      </c>
      <c r="T2130" s="39" t="s">
        <v>1801</v>
      </c>
      <c r="U2130" s="39"/>
      <c r="V2130" s="126">
        <v>46232</v>
      </c>
      <c r="W2130" s="162" t="s">
        <v>1817</v>
      </c>
      <c r="X2130" s="39" t="s">
        <v>36</v>
      </c>
      <c r="Y2130" s="39"/>
      <c r="Z2130" s="39"/>
      <c r="AA2130" s="39"/>
      <c r="AB2130" s="152" t="s">
        <v>3165</v>
      </c>
    </row>
    <row r="2131" spans="1:28" ht="21.75" customHeight="1" x14ac:dyDescent="0.25">
      <c r="A2131" s="141" t="s">
        <v>30</v>
      </c>
      <c r="B2131" s="141" t="s">
        <v>31</v>
      </c>
      <c r="C2131" s="142" t="s">
        <v>4</v>
      </c>
      <c r="D2131" s="142" t="s">
        <v>42</v>
      </c>
      <c r="E2131" s="39" t="s">
        <v>638</v>
      </c>
      <c r="F2131" s="128" t="s">
        <v>228</v>
      </c>
      <c r="G2131" s="39">
        <v>0</v>
      </c>
      <c r="H2131" s="142" t="str">
        <f t="shared" si="348"/>
        <v>6105AK124-0000-GRPT-0021</v>
      </c>
      <c r="I2131" s="142" t="str">
        <f t="shared" si="352"/>
        <v>Q24050972-04-0000-G-RPT-0021</v>
      </c>
      <c r="J2131" s="39"/>
      <c r="K2131" s="33" t="s">
        <v>36</v>
      </c>
      <c r="L2131" s="39" t="s">
        <v>1822</v>
      </c>
      <c r="M2131" s="39" t="s">
        <v>640</v>
      </c>
      <c r="N2131" s="33" t="str">
        <f t="shared" si="344"/>
        <v>General - Cost Flow Forecast  - August 2026 - Report</v>
      </c>
      <c r="O2131" s="134"/>
      <c r="P2131" s="134"/>
      <c r="Q2131" s="33" t="str">
        <f>IFERROR(VLOOKUP(PPE_PH1_CDDL[[#This Row],[RDMC Document Number]],[3]Docs!$B:$F,4,0),"No Placeholder Yet")</f>
        <v>RES - Reserved Placeholder</v>
      </c>
      <c r="R2131" s="33" t="str">
        <f>IFERROR(VLOOKUP(PPE_PH1_CDDL[[#This Row],[RDMC Document Number]],[3]Docs!$B:$F,5,0),"No Placeholder Yet")</f>
        <v>Pending</v>
      </c>
      <c r="S2131" s="137">
        <f t="shared" si="356"/>
        <v>0</v>
      </c>
      <c r="T2131" s="39" t="s">
        <v>1801</v>
      </c>
      <c r="U2131" s="39"/>
      <c r="V2131" s="126">
        <v>46263</v>
      </c>
      <c r="W2131" s="162" t="s">
        <v>1817</v>
      </c>
      <c r="X2131" s="39" t="s">
        <v>36</v>
      </c>
      <c r="Y2131" s="39"/>
      <c r="Z2131" s="39"/>
      <c r="AA2131" s="39"/>
      <c r="AB2131" s="152" t="s">
        <v>3165</v>
      </c>
    </row>
    <row r="2132" spans="1:28" ht="21.75" customHeight="1" x14ac:dyDescent="0.25">
      <c r="A2132" s="141" t="s">
        <v>30</v>
      </c>
      <c r="B2132" s="141" t="s">
        <v>31</v>
      </c>
      <c r="C2132" s="142" t="s">
        <v>4</v>
      </c>
      <c r="D2132" s="142" t="s">
        <v>42</v>
      </c>
      <c r="E2132" s="39" t="s">
        <v>638</v>
      </c>
      <c r="F2132" s="128" t="s">
        <v>231</v>
      </c>
      <c r="G2132" s="39">
        <v>0</v>
      </c>
      <c r="H2132" s="142" t="str">
        <f t="shared" si="348"/>
        <v>6105AK124-0000-GRPT-0022</v>
      </c>
      <c r="I2132" s="142" t="str">
        <f t="shared" si="352"/>
        <v>Q24050972-04-0000-G-RPT-0022</v>
      </c>
      <c r="J2132" s="39"/>
      <c r="K2132" s="33" t="s">
        <v>36</v>
      </c>
      <c r="L2132" s="39" t="s">
        <v>1823</v>
      </c>
      <c r="M2132" s="39" t="s">
        <v>640</v>
      </c>
      <c r="N2132" s="33" t="str">
        <f t="shared" si="344"/>
        <v>General - Cost Flow Forecast -September 2026 - Report</v>
      </c>
      <c r="O2132" s="134"/>
      <c r="P2132" s="134"/>
      <c r="Q2132" s="33" t="str">
        <f>IFERROR(VLOOKUP(PPE_PH1_CDDL[[#This Row],[RDMC Document Number]],[3]Docs!$B:$F,4,0),"No Placeholder Yet")</f>
        <v>RES - Reserved Placeholder</v>
      </c>
      <c r="R2132" s="33" t="str">
        <f>IFERROR(VLOOKUP(PPE_PH1_CDDL[[#This Row],[RDMC Document Number]],[3]Docs!$B:$F,5,0),"No Placeholder Yet")</f>
        <v>Pending</v>
      </c>
      <c r="S2132" s="137">
        <f t="shared" si="356"/>
        <v>0</v>
      </c>
      <c r="T2132" s="39" t="s">
        <v>1801</v>
      </c>
      <c r="U2132" s="39"/>
      <c r="V2132" s="126">
        <v>46294</v>
      </c>
      <c r="W2132" s="162" t="s">
        <v>1817</v>
      </c>
      <c r="X2132" s="39" t="s">
        <v>36</v>
      </c>
      <c r="Y2132" s="39"/>
      <c r="Z2132" s="39"/>
      <c r="AA2132" s="39"/>
      <c r="AB2132" s="152" t="s">
        <v>3165</v>
      </c>
    </row>
    <row r="2133" spans="1:28" ht="21.75" customHeight="1" x14ac:dyDescent="0.25">
      <c r="A2133" s="141" t="s">
        <v>30</v>
      </c>
      <c r="B2133" s="141" t="s">
        <v>31</v>
      </c>
      <c r="C2133" s="142" t="s">
        <v>4</v>
      </c>
      <c r="D2133" s="142" t="s">
        <v>42</v>
      </c>
      <c r="E2133" s="39" t="s">
        <v>638</v>
      </c>
      <c r="F2133" s="128" t="s">
        <v>234</v>
      </c>
      <c r="G2133" s="39">
        <v>0</v>
      </c>
      <c r="H2133" s="142" t="str">
        <f t="shared" si="348"/>
        <v>6105AK124-0000-GRPT-0023</v>
      </c>
      <c r="I2133" s="142" t="str">
        <f t="shared" si="352"/>
        <v>Q24050972-04-0000-G-RPT-0023</v>
      </c>
      <c r="J2133" s="39"/>
      <c r="K2133" s="33" t="s">
        <v>36</v>
      </c>
      <c r="L2133" s="39" t="s">
        <v>1824</v>
      </c>
      <c r="M2133" s="39" t="s">
        <v>640</v>
      </c>
      <c r="N2133" s="33" t="str">
        <f t="shared" ref="N2133:N2135" si="357">K2133&amp;" - "&amp;L2133&amp;" - "&amp;M2133</f>
        <v>General - Cost Flow Forecast  - October 2026 - Report</v>
      </c>
      <c r="O2133" s="134"/>
      <c r="P2133" s="134"/>
      <c r="Q2133" s="33" t="str">
        <f>IFERROR(VLOOKUP(PPE_PH1_CDDL[[#This Row],[RDMC Document Number]],[3]Docs!$B:$F,4,0),"No Placeholder Yet")</f>
        <v>RES - Reserved Placeholder</v>
      </c>
      <c r="R2133" s="33" t="str">
        <f>IFERROR(VLOOKUP(PPE_PH1_CDDL[[#This Row],[RDMC Document Number]],[3]Docs!$B:$F,5,0),"No Placeholder Yet")</f>
        <v>Pending</v>
      </c>
      <c r="S2133" s="137">
        <f t="shared" si="356"/>
        <v>0</v>
      </c>
      <c r="T2133" s="39" t="s">
        <v>1801</v>
      </c>
      <c r="U2133" s="39"/>
      <c r="V2133" s="126">
        <v>46324</v>
      </c>
      <c r="W2133" s="162" t="s">
        <v>1817</v>
      </c>
      <c r="X2133" s="39" t="s">
        <v>36</v>
      </c>
      <c r="Y2133" s="39"/>
      <c r="Z2133" s="39"/>
      <c r="AA2133" s="39"/>
      <c r="AB2133" s="152" t="s">
        <v>3165</v>
      </c>
    </row>
    <row r="2134" spans="1:28" ht="21.75" customHeight="1" x14ac:dyDescent="0.25">
      <c r="A2134" s="141" t="s">
        <v>30</v>
      </c>
      <c r="B2134" s="141" t="s">
        <v>31</v>
      </c>
      <c r="C2134" s="142" t="s">
        <v>4</v>
      </c>
      <c r="D2134" s="142" t="s">
        <v>42</v>
      </c>
      <c r="E2134" s="39" t="s">
        <v>638</v>
      </c>
      <c r="F2134" s="128" t="s">
        <v>236</v>
      </c>
      <c r="G2134" s="39">
        <v>0</v>
      </c>
      <c r="H2134" s="142" t="str">
        <f t="shared" si="348"/>
        <v>6105AK124-0000-GRPT-0024</v>
      </c>
      <c r="I2134" s="142" t="str">
        <f t="shared" si="352"/>
        <v>Q24050972-04-0000-G-RPT-0024</v>
      </c>
      <c r="J2134" s="39"/>
      <c r="K2134" s="33" t="s">
        <v>36</v>
      </c>
      <c r="L2134" s="39" t="s">
        <v>1825</v>
      </c>
      <c r="M2134" s="39" t="s">
        <v>640</v>
      </c>
      <c r="N2134" s="33" t="str">
        <f t="shared" si="357"/>
        <v>General - Cost Flow Forecast  - November 2026 - Report</v>
      </c>
      <c r="O2134" s="134"/>
      <c r="P2134" s="134"/>
      <c r="Q2134" s="33" t="str">
        <f>IFERROR(VLOOKUP(PPE_PH1_CDDL[[#This Row],[RDMC Document Number]],[3]Docs!$B:$F,4,0),"No Placeholder Yet")</f>
        <v>RES - Reserved Placeholder</v>
      </c>
      <c r="R2134" s="33" t="str">
        <f>IFERROR(VLOOKUP(PPE_PH1_CDDL[[#This Row],[RDMC Document Number]],[3]Docs!$B:$F,5,0),"No Placeholder Yet")</f>
        <v>Pending</v>
      </c>
      <c r="S2134" s="137">
        <f t="shared" si="356"/>
        <v>0</v>
      </c>
      <c r="T2134" s="39" t="s">
        <v>1801</v>
      </c>
      <c r="U2134" s="39"/>
      <c r="V2134" s="126">
        <v>46355</v>
      </c>
      <c r="W2134" s="162" t="s">
        <v>1817</v>
      </c>
      <c r="X2134" s="39" t="s">
        <v>36</v>
      </c>
      <c r="Y2134" s="39"/>
      <c r="Z2134" s="39"/>
      <c r="AA2134" s="39"/>
      <c r="AB2134" s="152" t="s">
        <v>3165</v>
      </c>
    </row>
    <row r="2135" spans="1:28" ht="21.75" customHeight="1" x14ac:dyDescent="0.25">
      <c r="A2135" s="141" t="s">
        <v>30</v>
      </c>
      <c r="B2135" s="141" t="s">
        <v>31</v>
      </c>
      <c r="C2135" s="142" t="s">
        <v>4</v>
      </c>
      <c r="D2135" s="142" t="s">
        <v>42</v>
      </c>
      <c r="E2135" s="39" t="s">
        <v>638</v>
      </c>
      <c r="F2135" s="174" t="s">
        <v>238</v>
      </c>
      <c r="G2135" s="162">
        <v>0</v>
      </c>
      <c r="H2135" s="142" t="str">
        <f t="shared" si="348"/>
        <v>6105AK124-0000-GRPT-0025</v>
      </c>
      <c r="I2135" s="142" t="str">
        <f t="shared" si="352"/>
        <v>Q24050972-04-0000-G-RPT-0025</v>
      </c>
      <c r="J2135" s="162"/>
      <c r="K2135" s="33" t="s">
        <v>36</v>
      </c>
      <c r="L2135" s="39" t="s">
        <v>1826</v>
      </c>
      <c r="M2135" s="39" t="s">
        <v>640</v>
      </c>
      <c r="N2135" s="33" t="str">
        <f t="shared" si="357"/>
        <v>General - Cost Flow Forecast - December 2026 - Report</v>
      </c>
      <c r="O2135" s="175"/>
      <c r="P2135" s="175"/>
      <c r="Q2135" s="33" t="str">
        <f>IFERROR(VLOOKUP(PPE_PH1_CDDL[[#This Row],[RDMC Document Number]],[3]Docs!$B:$F,4,0),"No Placeholder Yet")</f>
        <v>RES - Reserved Placeholder</v>
      </c>
      <c r="R2135" s="33" t="str">
        <f>IFERROR(VLOOKUP(PPE_PH1_CDDL[[#This Row],[RDMC Document Number]],[3]Docs!$B:$F,5,0),"No Placeholder Yet")</f>
        <v>Pending</v>
      </c>
      <c r="S2135" s="137">
        <f t="shared" si="356"/>
        <v>0</v>
      </c>
      <c r="T2135" s="39" t="s">
        <v>1801</v>
      </c>
      <c r="U2135" s="162"/>
      <c r="V2135" s="126">
        <v>46385</v>
      </c>
      <c r="W2135" s="162" t="s">
        <v>1817</v>
      </c>
      <c r="X2135" s="39" t="s">
        <v>36</v>
      </c>
      <c r="Y2135" s="162"/>
      <c r="Z2135" s="162"/>
      <c r="AA2135" s="39"/>
      <c r="AB2135" s="152" t="s">
        <v>3165</v>
      </c>
    </row>
    <row r="2136" spans="1:28" ht="21.75" customHeight="1" x14ac:dyDescent="0.25">
      <c r="A2136" s="37" t="s">
        <v>30</v>
      </c>
      <c r="B2136" s="37" t="s">
        <v>31</v>
      </c>
      <c r="C2136" s="39">
        <v>6251</v>
      </c>
      <c r="D2136" s="39" t="s">
        <v>52</v>
      </c>
      <c r="E2136" s="39" t="s">
        <v>321</v>
      </c>
      <c r="F2136" s="128" t="s">
        <v>184</v>
      </c>
      <c r="G2136" s="39" t="s">
        <v>35</v>
      </c>
      <c r="H2136" s="39" t="str">
        <f t="shared" si="348"/>
        <v>6105AK124-6251-ELAY-0010</v>
      </c>
      <c r="I2136" s="39" t="str">
        <f t="shared" si="352"/>
        <v>Q24050972-04-6251-E-LAY-0010</v>
      </c>
      <c r="J2136" s="39"/>
      <c r="K2136" s="33" t="str">
        <f>VLOOKUP(C2136,'PPE WBS Codes'!$E$3:$F$79,2,0)</f>
        <v>Load Bank</v>
      </c>
      <c r="L2136" s="39" t="s">
        <v>1159</v>
      </c>
      <c r="M2136" s="39" t="s">
        <v>1155</v>
      </c>
      <c r="N2136" s="33" t="str">
        <f>K2136&amp;" - "&amp;L2136&amp;" - "&amp;M2136</f>
        <v>Load Bank - Wartsila Power Plant 1 - Earthing layout</v>
      </c>
      <c r="O2136" s="134">
        <v>46167</v>
      </c>
      <c r="P2136" s="134"/>
      <c r="Q2136" s="33" t="str">
        <f>IFERROR(VLOOKUP(PPE_PH1_CDDL[[#This Row],[RDMC Document Number]],[3]Docs!$B:$F,4,0),"No Placeholder Yet")</f>
        <v>IFR - Issued for Review</v>
      </c>
      <c r="R2136" s="33" t="str">
        <f>IFERROR(VLOOKUP(PPE_PH1_CDDL[[#This Row],[RDMC Document Number]],[3]Docs!$B:$F,5,0),"No Placeholder Yet")</f>
        <v>Pending</v>
      </c>
      <c r="S2136" s="137">
        <f t="shared" ref="S2136:S2151" si="358">IF(AND(O2136&lt;&gt;"",P2136&lt;&gt;"",R2136="Approved"),100%,
 IF(AND(O2136&lt;&gt;"",P2136&lt;&gt;""),66.67%,
 IF(O2136&lt;&gt;"",33.33%,
 0)))</f>
        <v>0.33329999999999999</v>
      </c>
      <c r="T2136" s="39" t="s">
        <v>1095</v>
      </c>
      <c r="U2136" s="39"/>
      <c r="V2136" s="178"/>
      <c r="W2136" s="39" t="s">
        <v>1159</v>
      </c>
      <c r="X2136" s="39" t="s">
        <v>1155</v>
      </c>
      <c r="Y2136" s="39"/>
      <c r="Z2136" s="39"/>
      <c r="AA2136" s="39"/>
      <c r="AB2136" s="152" t="s">
        <v>3165</v>
      </c>
    </row>
    <row r="2137" spans="1:28" ht="21.75" customHeight="1" x14ac:dyDescent="0.25">
      <c r="A2137" s="37" t="s">
        <v>30</v>
      </c>
      <c r="B2137" s="37" t="s">
        <v>31</v>
      </c>
      <c r="C2137" s="39">
        <v>6251</v>
      </c>
      <c r="D2137" s="39" t="s">
        <v>52</v>
      </c>
      <c r="E2137" s="39" t="s">
        <v>321</v>
      </c>
      <c r="F2137" s="174" t="s">
        <v>187</v>
      </c>
      <c r="G2137" s="162" t="s">
        <v>35</v>
      </c>
      <c r="H2137" s="39" t="str">
        <f t="shared" si="348"/>
        <v>6105AK124-6251-ELAY-0011</v>
      </c>
      <c r="I2137" s="39" t="str">
        <f t="shared" si="352"/>
        <v>Q24050972-04-6251-E-LAY-0011</v>
      </c>
      <c r="J2137" s="162"/>
      <c r="K2137" s="33" t="str">
        <f>VLOOKUP(C2137,'PPE WBS Codes'!$E$3:$F$79,2,0)</f>
        <v>Load Bank</v>
      </c>
      <c r="L2137" s="162" t="s">
        <v>1159</v>
      </c>
      <c r="M2137" s="162" t="s">
        <v>1157</v>
      </c>
      <c r="N2137" s="33" t="str">
        <f>K2137&amp;" - "&amp;L2137&amp;" - "&amp;M2137</f>
        <v>Load Bank - Wartsila Power Plant 1 - Overall Lighting Layout</v>
      </c>
      <c r="O2137" s="175">
        <v>46167</v>
      </c>
      <c r="P2137" s="175"/>
      <c r="Q2137" s="33" t="str">
        <f>IFERROR(VLOOKUP(PPE_PH1_CDDL[[#This Row],[RDMC Document Number]],[3]Docs!$B:$F,4,0),"No Placeholder Yet")</f>
        <v>IFR - Issued for Review</v>
      </c>
      <c r="R2137" s="33" t="str">
        <f>IFERROR(VLOOKUP(PPE_PH1_CDDL[[#This Row],[RDMC Document Number]],[3]Docs!$B:$F,5,0),"No Placeholder Yet")</f>
        <v>Pending</v>
      </c>
      <c r="S2137" s="137">
        <f t="shared" si="358"/>
        <v>0.33329999999999999</v>
      </c>
      <c r="T2137" s="39" t="s">
        <v>1095</v>
      </c>
      <c r="U2137" s="162"/>
      <c r="V2137" s="178"/>
      <c r="W2137" s="162" t="s">
        <v>1159</v>
      </c>
      <c r="X2137" s="162" t="s">
        <v>1157</v>
      </c>
      <c r="Y2137" s="162"/>
      <c r="Z2137" s="162"/>
      <c r="AA2137" s="39"/>
      <c r="AB2137" s="152" t="s">
        <v>3165</v>
      </c>
    </row>
    <row r="2138" spans="1:28" ht="21.75" customHeight="1" x14ac:dyDescent="0.25">
      <c r="A2138" s="162" t="s">
        <v>30</v>
      </c>
      <c r="B2138" s="162" t="s">
        <v>31</v>
      </c>
      <c r="C2138" s="162">
        <v>6286</v>
      </c>
      <c r="D2138" s="162" t="s">
        <v>52</v>
      </c>
      <c r="E2138" s="162" t="s">
        <v>1365</v>
      </c>
      <c r="F2138" s="128" t="s">
        <v>46</v>
      </c>
      <c r="G2138" s="39" t="s">
        <v>35</v>
      </c>
      <c r="H2138" s="39" t="str">
        <f t="shared" si="348"/>
        <v>6105AK124-6286-EDIA-0002</v>
      </c>
      <c r="I2138" s="39" t="str">
        <f t="shared" si="352"/>
        <v>Q24050972-04-6286-E-DIA-0002</v>
      </c>
      <c r="J2138" s="39"/>
      <c r="K2138" s="33" t="str">
        <f>VLOOKUP(C2138,'PPE WBS Codes'!$E$3:$F$79,2,0)</f>
        <v>Primary Crushing</v>
      </c>
      <c r="L2138" s="39" t="s">
        <v>281</v>
      </c>
      <c r="M2138" s="39" t="s">
        <v>1671</v>
      </c>
      <c r="N2138" s="33" t="str">
        <f>K2138&amp;" - "&amp;L2138&amp;" - "&amp;M2138</f>
        <v>Primary Crushing - Mining Substation - 11kV Cable Block Diagram</v>
      </c>
      <c r="O2138" s="134"/>
      <c r="P2138" s="134"/>
      <c r="Q2138" s="33" t="str">
        <f>IFERROR(VLOOKUP(PPE_PH1_CDDL[[#This Row],[RDMC Document Number]],[3]Docs!$B:$F,4,0),"No Placeholder Yet")</f>
        <v>RES - Reserved Placeholder</v>
      </c>
      <c r="R2138" s="33" t="str">
        <f>IFERROR(VLOOKUP(PPE_PH1_CDDL[[#This Row],[RDMC Document Number]],[3]Docs!$B:$F,5,0),"No Placeholder Yet")</f>
        <v>Pending</v>
      </c>
      <c r="S2138" s="137">
        <f t="shared" si="358"/>
        <v>0</v>
      </c>
      <c r="T2138" s="39" t="s">
        <v>190</v>
      </c>
      <c r="U2138" s="39"/>
      <c r="V2138" s="178">
        <v>46188</v>
      </c>
      <c r="W2138" s="39" t="s">
        <v>281</v>
      </c>
      <c r="X2138" s="162" t="s">
        <v>1791</v>
      </c>
      <c r="Y2138" s="39"/>
      <c r="Z2138" s="39"/>
      <c r="AA2138" s="39"/>
      <c r="AB2138" s="152" t="s">
        <v>3165</v>
      </c>
    </row>
    <row r="2139" spans="1:28" ht="21.75" customHeight="1" x14ac:dyDescent="0.25">
      <c r="A2139" s="162" t="s">
        <v>30</v>
      </c>
      <c r="B2139" s="162" t="s">
        <v>31</v>
      </c>
      <c r="C2139" s="162">
        <v>6286</v>
      </c>
      <c r="D2139" s="162" t="s">
        <v>52</v>
      </c>
      <c r="E2139" s="162" t="s">
        <v>1365</v>
      </c>
      <c r="F2139" s="174" t="s">
        <v>48</v>
      </c>
      <c r="G2139" s="162" t="s">
        <v>35</v>
      </c>
      <c r="H2139" s="39" t="str">
        <f t="shared" si="348"/>
        <v>6105AK124-6286-EDIA-0003</v>
      </c>
      <c r="I2139" s="39" t="str">
        <f t="shared" si="352"/>
        <v>Q24050972-04-6286-E-DIA-0003</v>
      </c>
      <c r="J2139" s="162"/>
      <c r="K2139" s="33" t="str">
        <f>VLOOKUP(C2139,'PPE WBS Codes'!$E$3:$F$79,2,0)</f>
        <v>Primary Crushing</v>
      </c>
      <c r="L2139" s="162" t="s">
        <v>281</v>
      </c>
      <c r="M2139" s="162" t="s">
        <v>1668</v>
      </c>
      <c r="N2139" s="33" t="str">
        <f>K2139&amp;" - "&amp;L2139&amp;" - "&amp;M2139</f>
        <v>Primary Crushing - Mining Substation - 33kV Cable Block Diagram</v>
      </c>
      <c r="O2139" s="175"/>
      <c r="P2139" s="175"/>
      <c r="Q2139" s="33" t="str">
        <f>IFERROR(VLOOKUP(PPE_PH1_CDDL[[#This Row],[RDMC Document Number]],[3]Docs!$B:$F,4,0),"No Placeholder Yet")</f>
        <v>RES - Reserved Placeholder</v>
      </c>
      <c r="R2139" s="33" t="str">
        <f>IFERROR(VLOOKUP(PPE_PH1_CDDL[[#This Row],[RDMC Document Number]],[3]Docs!$B:$F,5,0),"No Placeholder Yet")</f>
        <v>Pending</v>
      </c>
      <c r="S2139" s="137">
        <f t="shared" si="358"/>
        <v>0</v>
      </c>
      <c r="T2139" s="39" t="s">
        <v>190</v>
      </c>
      <c r="U2139" s="162"/>
      <c r="V2139" s="177">
        <v>46188</v>
      </c>
      <c r="W2139" s="162" t="s">
        <v>281</v>
      </c>
      <c r="X2139" s="162" t="s">
        <v>1791</v>
      </c>
      <c r="Y2139" s="162"/>
      <c r="Z2139" s="162"/>
      <c r="AA2139" s="39"/>
      <c r="AB2139" s="152" t="s">
        <v>3165</v>
      </c>
    </row>
    <row r="2140" spans="1:28" ht="21.75" customHeight="1" x14ac:dyDescent="0.25">
      <c r="A2140" s="162" t="s">
        <v>30</v>
      </c>
      <c r="B2140" s="162" t="s">
        <v>31</v>
      </c>
      <c r="C2140" s="162">
        <v>6286</v>
      </c>
      <c r="D2140" s="162" t="s">
        <v>52</v>
      </c>
      <c r="E2140" s="39" t="s">
        <v>659</v>
      </c>
      <c r="F2140" s="128" t="s">
        <v>34</v>
      </c>
      <c r="G2140" s="39" t="s">
        <v>35</v>
      </c>
      <c r="H2140" s="39" t="str">
        <f t="shared" si="348"/>
        <v>6105AK124-6286-ESEC-0001</v>
      </c>
      <c r="I2140" s="39" t="str">
        <f t="shared" si="352"/>
        <v>Q24050972-04-6286-E-SEC-0001</v>
      </c>
      <c r="J2140" s="39" t="s">
        <v>635</v>
      </c>
      <c r="K2140" s="33" t="str">
        <f>VLOOKUP(C2140,'PPE WBS Codes'!$E$3:$F$79,2,0)</f>
        <v>Primary Crushing</v>
      </c>
      <c r="L2140" s="39" t="s">
        <v>281</v>
      </c>
      <c r="M2140" s="39" t="s">
        <v>1827</v>
      </c>
      <c r="N2140" s="33" t="str">
        <f>K2140&amp;" - "&amp;L2140&amp;" - "&amp;M2140&amp;" - "&amp;J2140</f>
        <v>Primary Crushing - Mining Substation - MV Cable Trench Cable Detail - 33kV OHL Trench - Sht. 1 of 1</v>
      </c>
      <c r="O2140" s="134"/>
      <c r="P2140" s="134"/>
      <c r="Q2140" s="33" t="str">
        <f>IFERROR(VLOOKUP(PPE_PH1_CDDL[[#This Row],[RDMC Document Number]],[3]Docs!$B:$F,4,0),"No Placeholder Yet")</f>
        <v>RES - Reserved Placeholder</v>
      </c>
      <c r="R2140" s="33" t="str">
        <f>IFERROR(VLOOKUP(PPE_PH1_CDDL[[#This Row],[RDMC Document Number]],[3]Docs!$B:$F,5,0),"No Placeholder Yet")</f>
        <v>Pending</v>
      </c>
      <c r="S2140" s="137">
        <f t="shared" si="358"/>
        <v>0</v>
      </c>
      <c r="T2140" s="39" t="s">
        <v>190</v>
      </c>
      <c r="U2140" s="39"/>
      <c r="V2140" s="177">
        <v>46188</v>
      </c>
      <c r="W2140" s="39" t="s">
        <v>281</v>
      </c>
      <c r="X2140" s="39" t="s">
        <v>1828</v>
      </c>
      <c r="Y2140" s="39"/>
      <c r="Z2140" s="39"/>
      <c r="AA2140" s="39"/>
      <c r="AB2140" s="152" t="s">
        <v>3165</v>
      </c>
    </row>
    <row r="2141" spans="1:28" ht="21.75" customHeight="1" x14ac:dyDescent="0.25">
      <c r="A2141" s="162" t="s">
        <v>30</v>
      </c>
      <c r="B2141" s="162" t="s">
        <v>31</v>
      </c>
      <c r="C2141" s="162">
        <v>6286</v>
      </c>
      <c r="D2141" s="162" t="s">
        <v>52</v>
      </c>
      <c r="E2141" s="39" t="s">
        <v>659</v>
      </c>
      <c r="F2141" s="128" t="s">
        <v>46</v>
      </c>
      <c r="G2141" s="39" t="s">
        <v>35</v>
      </c>
      <c r="H2141" s="39" t="str">
        <f t="shared" si="348"/>
        <v>6105AK124-6286-ESEC-0002</v>
      </c>
      <c r="I2141" s="39" t="str">
        <f t="shared" si="352"/>
        <v>Q24050972-04-6286-E-SEC-0002</v>
      </c>
      <c r="J2141" s="39" t="s">
        <v>635</v>
      </c>
      <c r="K2141" s="33" t="str">
        <f>VLOOKUP(C2141,'PPE WBS Codes'!$E$3:$F$79,2,0)</f>
        <v>Primary Crushing</v>
      </c>
      <c r="L2141" s="39" t="s">
        <v>281</v>
      </c>
      <c r="M2141" s="39" t="s">
        <v>1829</v>
      </c>
      <c r="N2141" s="33" t="str">
        <f>K2141&amp;" - "&amp;L2141&amp;" - "&amp;M2141&amp;" - "&amp;J2141</f>
        <v>Primary Crushing - Mining Substation - Cable Trench Cable Detail - 33kV Mining TX Trench - Sht. 1 of 1</v>
      </c>
      <c r="O2141" s="134"/>
      <c r="P2141" s="134"/>
      <c r="Q2141" s="33" t="str">
        <f>IFERROR(VLOOKUP(PPE_PH1_CDDL[[#This Row],[RDMC Document Number]],[3]Docs!$B:$F,4,0),"No Placeholder Yet")</f>
        <v>RES - Reserved Placeholder</v>
      </c>
      <c r="R2141" s="33" t="str">
        <f>IFERROR(VLOOKUP(PPE_PH1_CDDL[[#This Row],[RDMC Document Number]],[3]Docs!$B:$F,5,0),"No Placeholder Yet")</f>
        <v>Pending</v>
      </c>
      <c r="S2141" s="137">
        <f t="shared" si="358"/>
        <v>0</v>
      </c>
      <c r="T2141" s="39" t="s">
        <v>190</v>
      </c>
      <c r="U2141" s="39"/>
      <c r="V2141" s="177">
        <v>46188</v>
      </c>
      <c r="W2141" s="39" t="s">
        <v>281</v>
      </c>
      <c r="X2141" s="39" t="s">
        <v>1680</v>
      </c>
      <c r="Y2141" s="39"/>
      <c r="Z2141" s="39"/>
      <c r="AA2141" s="39"/>
      <c r="AB2141" s="152" t="s">
        <v>3165</v>
      </c>
    </row>
    <row r="2142" spans="1:28" ht="21.75" customHeight="1" x14ac:dyDescent="0.25">
      <c r="A2142" s="162" t="s">
        <v>30</v>
      </c>
      <c r="B2142" s="162" t="s">
        <v>31</v>
      </c>
      <c r="C2142" s="162">
        <v>6286</v>
      </c>
      <c r="D2142" s="162" t="s">
        <v>52</v>
      </c>
      <c r="E2142" s="39" t="s">
        <v>659</v>
      </c>
      <c r="F2142" s="128" t="s">
        <v>48</v>
      </c>
      <c r="G2142" s="39" t="s">
        <v>35</v>
      </c>
      <c r="H2142" s="39" t="str">
        <f t="shared" si="348"/>
        <v>6105AK124-6286-ESEC-0003</v>
      </c>
      <c r="I2142" s="39" t="str">
        <f t="shared" si="352"/>
        <v>Q24050972-04-6286-E-SEC-0003</v>
      </c>
      <c r="J2142" s="39" t="s">
        <v>635</v>
      </c>
      <c r="K2142" s="33" t="str">
        <f>VLOOKUP(C2142,'PPE WBS Codes'!$E$3:$F$79,2,0)</f>
        <v>Primary Crushing</v>
      </c>
      <c r="L2142" s="39" t="s">
        <v>281</v>
      </c>
      <c r="M2142" s="39" t="s">
        <v>1830</v>
      </c>
      <c r="N2142" s="33" t="str">
        <f>K2142&amp;" - "&amp;L2142&amp;" - "&amp;M2142&amp;" - "&amp;J2142</f>
        <v>Primary Crushing - Mining Substation - Cable Trench Cable Detail - 11kV Mining TX Trench - Sht. 1 of 1</v>
      </c>
      <c r="O2142" s="134"/>
      <c r="P2142" s="134"/>
      <c r="Q2142" s="33" t="str">
        <f>IFERROR(VLOOKUP(PPE_PH1_CDDL[[#This Row],[RDMC Document Number]],[3]Docs!$B:$F,4,0),"No Placeholder Yet")</f>
        <v>RES - Reserved Placeholder</v>
      </c>
      <c r="R2142" s="33" t="str">
        <f>IFERROR(VLOOKUP(PPE_PH1_CDDL[[#This Row],[RDMC Document Number]],[3]Docs!$B:$F,5,0),"No Placeholder Yet")</f>
        <v>Pending</v>
      </c>
      <c r="S2142" s="137">
        <f t="shared" si="358"/>
        <v>0</v>
      </c>
      <c r="T2142" s="39" t="s">
        <v>190</v>
      </c>
      <c r="U2142" s="39"/>
      <c r="V2142" s="177">
        <v>46188</v>
      </c>
      <c r="W2142" s="39" t="s">
        <v>281</v>
      </c>
      <c r="X2142" s="39" t="s">
        <v>1680</v>
      </c>
      <c r="Y2142" s="39"/>
      <c r="Z2142" s="39"/>
      <c r="AA2142" s="39"/>
      <c r="AB2142" s="152" t="s">
        <v>3165</v>
      </c>
    </row>
    <row r="2143" spans="1:28" ht="21.75" customHeight="1" x14ac:dyDescent="0.25">
      <c r="A2143" s="162" t="s">
        <v>30</v>
      </c>
      <c r="B2143" s="162" t="s">
        <v>31</v>
      </c>
      <c r="C2143" s="162">
        <v>6286</v>
      </c>
      <c r="D2143" s="162" t="s">
        <v>52</v>
      </c>
      <c r="E2143" s="39" t="s">
        <v>659</v>
      </c>
      <c r="F2143" s="174" t="s">
        <v>50</v>
      </c>
      <c r="G2143" s="162" t="s">
        <v>35</v>
      </c>
      <c r="H2143" s="39" t="str">
        <f t="shared" si="348"/>
        <v>6105AK124-6286-ESEC-0004</v>
      </c>
      <c r="I2143" s="39" t="str">
        <f t="shared" si="352"/>
        <v>Q24050972-04-6286-E-SEC-0004</v>
      </c>
      <c r="J2143" s="39" t="s">
        <v>635</v>
      </c>
      <c r="K2143" s="33" t="str">
        <f>VLOOKUP(C2143,'PPE WBS Codes'!$E$3:$F$79,2,0)</f>
        <v>Primary Crushing</v>
      </c>
      <c r="L2143" s="162" t="s">
        <v>281</v>
      </c>
      <c r="M2143" s="162" t="s">
        <v>1831</v>
      </c>
      <c r="N2143" s="33" t="str">
        <f>K2143&amp;" - "&amp;L2143&amp;" - "&amp;M2143&amp;" - "&amp;J2143</f>
        <v>Primary Crushing - Mining Substation - Cable Trench Cable Detail - 11kV Mining OHL Trench - Sht. 1 of 1</v>
      </c>
      <c r="O2143" s="175"/>
      <c r="P2143" s="175"/>
      <c r="Q2143" s="33" t="str">
        <f>IFERROR(VLOOKUP(PPE_PH1_CDDL[[#This Row],[RDMC Document Number]],[3]Docs!$B:$F,4,0),"No Placeholder Yet")</f>
        <v>RES - Reserved Placeholder</v>
      </c>
      <c r="R2143" s="33" t="str">
        <f>IFERROR(VLOOKUP(PPE_PH1_CDDL[[#This Row],[RDMC Document Number]],[3]Docs!$B:$F,5,0),"No Placeholder Yet")</f>
        <v>Pending</v>
      </c>
      <c r="S2143" s="137">
        <f t="shared" si="358"/>
        <v>0</v>
      </c>
      <c r="T2143" s="39" t="s">
        <v>190</v>
      </c>
      <c r="U2143" s="162"/>
      <c r="V2143" s="177">
        <v>46188</v>
      </c>
      <c r="W2143" s="39" t="s">
        <v>281</v>
      </c>
      <c r="X2143" s="162" t="s">
        <v>1680</v>
      </c>
      <c r="Y2143" s="162"/>
      <c r="Z2143" s="162"/>
      <c r="AA2143" s="39"/>
      <c r="AB2143" s="152" t="s">
        <v>3165</v>
      </c>
    </row>
    <row r="2144" spans="1:28" ht="21.75" customHeight="1" x14ac:dyDescent="0.25">
      <c r="A2144" s="33" t="s">
        <v>30</v>
      </c>
      <c r="B2144" s="33" t="s">
        <v>31</v>
      </c>
      <c r="C2144" s="162">
        <v>6242</v>
      </c>
      <c r="D2144" s="162" t="s">
        <v>52</v>
      </c>
      <c r="E2144" s="162" t="s">
        <v>655</v>
      </c>
      <c r="F2144" s="174" t="s">
        <v>34</v>
      </c>
      <c r="G2144" s="162" t="s">
        <v>35</v>
      </c>
      <c r="H2144" s="39" t="str">
        <f t="shared" si="348"/>
        <v>6105AK124-6242-ESCH-0001</v>
      </c>
      <c r="I2144" s="39" t="str">
        <f t="shared" si="352"/>
        <v>Q24050972-04-6242-E-SCH-0001</v>
      </c>
      <c r="J2144" s="162"/>
      <c r="K2144" s="33" t="str">
        <f>VLOOKUP(C2144,'PPE WBS Codes'!$E$3:$F$79,2,0)</f>
        <v>33/220 kV Power Station Substation</v>
      </c>
      <c r="L2144" s="162" t="s">
        <v>678</v>
      </c>
      <c r="M2144" s="162" t="s">
        <v>1218</v>
      </c>
      <c r="N2144" s="33" t="str">
        <f>K2144&amp;" - "&amp;L2144&amp;" - "&amp;M2144</f>
        <v>33/220 kV Power Station Substation - Main Intake Substation - Cable Schedule</v>
      </c>
      <c r="O2144" s="175"/>
      <c r="P2144" s="175"/>
      <c r="Q2144" s="33" t="str">
        <f>IFERROR(VLOOKUP(PPE_PH1_CDDL[[#This Row],[RDMC Document Number]],[3]Docs!$B:$F,4,0),"No Placeholder Yet")</f>
        <v>RES - Reserved Placeholder</v>
      </c>
      <c r="R2144" s="33" t="str">
        <f>IFERROR(VLOOKUP(PPE_PH1_CDDL[[#This Row],[RDMC Document Number]],[3]Docs!$B:$F,5,0),"No Placeholder Yet")</f>
        <v>Pending</v>
      </c>
      <c r="S2144" s="137">
        <f t="shared" si="358"/>
        <v>0</v>
      </c>
      <c r="T2144" s="39" t="s">
        <v>190</v>
      </c>
      <c r="U2144" s="162"/>
      <c r="V2144" s="177">
        <v>46188</v>
      </c>
      <c r="W2144" s="162" t="s">
        <v>678</v>
      </c>
      <c r="X2144" s="162" t="s">
        <v>1218</v>
      </c>
      <c r="Y2144" s="162"/>
      <c r="Z2144" s="162"/>
      <c r="AA2144" s="39"/>
      <c r="AB2144" s="152" t="s">
        <v>3165</v>
      </c>
    </row>
    <row r="2145" spans="1:28" ht="21.75" customHeight="1" x14ac:dyDescent="0.25">
      <c r="A2145" s="33" t="s">
        <v>30</v>
      </c>
      <c r="B2145" s="33" t="s">
        <v>31</v>
      </c>
      <c r="C2145" s="162">
        <v>6242</v>
      </c>
      <c r="D2145" s="162" t="s">
        <v>52</v>
      </c>
      <c r="E2145" s="39" t="s">
        <v>1365</v>
      </c>
      <c r="F2145" s="174" t="s">
        <v>101</v>
      </c>
      <c r="G2145" s="162" t="s">
        <v>35</v>
      </c>
      <c r="H2145" s="39" t="str">
        <f t="shared" ref="H2145:H2208" si="359">A2145&amp;B2145&amp;"-"&amp;C2145&amp;"-"&amp;D2145&amp;E2145&amp;"-"&amp;F2145</f>
        <v>6105AK124-6242-EDIA-0005</v>
      </c>
      <c r="I2145" s="39" t="str">
        <f t="shared" si="352"/>
        <v>Q24050972-04-6242-E-DIA-0005</v>
      </c>
      <c r="J2145" s="187" t="s">
        <v>635</v>
      </c>
      <c r="K2145" s="33" t="str">
        <f>VLOOKUP(C2145,'PPE WBS Codes'!$E$3:$F$79,2,0)</f>
        <v>33/220 kV Power Station Substation</v>
      </c>
      <c r="L2145" s="162" t="s">
        <v>678</v>
      </c>
      <c r="M2145" s="162" t="s">
        <v>1832</v>
      </c>
      <c r="N2145" s="33" t="str">
        <f>K2145&amp;" - "&amp;L2145&amp;" - "&amp;M2145&amp;" - "&amp;J2145</f>
        <v>33/220 kV Power Station Substation - Main Intake Substation - MV Cable Block Diagram - Sht. 1 of 1</v>
      </c>
      <c r="O2145" s="175"/>
      <c r="P2145" s="175"/>
      <c r="Q2145" s="33" t="str">
        <f>IFERROR(VLOOKUP(PPE_PH1_CDDL[[#This Row],[RDMC Document Number]],[3]Docs!$B:$F,4,0),"No Placeholder Yet")</f>
        <v>RES - Reserved Placeholder</v>
      </c>
      <c r="R2145" s="33" t="str">
        <f>IFERROR(VLOOKUP(PPE_PH1_CDDL[[#This Row],[RDMC Document Number]],[3]Docs!$B:$F,5,0),"No Placeholder Yet")</f>
        <v>Pending</v>
      </c>
      <c r="S2145" s="137">
        <f t="shared" si="358"/>
        <v>0</v>
      </c>
      <c r="T2145" s="162" t="s">
        <v>190</v>
      </c>
      <c r="U2145" s="162"/>
      <c r="V2145" s="177">
        <v>46188</v>
      </c>
      <c r="W2145" s="162" t="s">
        <v>678</v>
      </c>
      <c r="X2145" s="162" t="s">
        <v>1806</v>
      </c>
      <c r="Y2145" s="162"/>
      <c r="Z2145" s="162"/>
      <c r="AA2145" s="39"/>
      <c r="AB2145" s="152" t="s">
        <v>3165</v>
      </c>
    </row>
    <row r="2146" spans="1:28" ht="21.75" customHeight="1" x14ac:dyDescent="0.25">
      <c r="A2146" s="33" t="s">
        <v>30</v>
      </c>
      <c r="B2146" s="33" t="s">
        <v>31</v>
      </c>
      <c r="C2146" s="39">
        <v>6241</v>
      </c>
      <c r="D2146" s="39" t="s">
        <v>52</v>
      </c>
      <c r="E2146" s="162" t="s">
        <v>655</v>
      </c>
      <c r="F2146" s="174" t="s">
        <v>34</v>
      </c>
      <c r="G2146" s="162" t="s">
        <v>35</v>
      </c>
      <c r="H2146" s="39" t="str">
        <f t="shared" si="359"/>
        <v>6105AK124-6241-ESCH-0001</v>
      </c>
      <c r="I2146" s="39" t="str">
        <f t="shared" si="352"/>
        <v>Q24050972-04-6241-E-SCH-0001</v>
      </c>
      <c r="J2146" s="162"/>
      <c r="K2146" s="33" t="str">
        <f>VLOOKUP(C2146,'PPE WBS Codes'!$E$3:$F$79,2,0)</f>
        <v>33/220 kV Solar PV Substation</v>
      </c>
      <c r="L2146" s="162" t="s">
        <v>1474</v>
      </c>
      <c r="M2146" s="162" t="s">
        <v>1218</v>
      </c>
      <c r="N2146" s="33" t="str">
        <f>K2146&amp;" - "&amp;L2146&amp;" - "&amp;M2146</f>
        <v>33/220 kV Solar PV Substation - Solar PV Substation - Cable Schedule</v>
      </c>
      <c r="O2146" s="175"/>
      <c r="P2146" s="175"/>
      <c r="Q2146" s="33" t="str">
        <f>IFERROR(VLOOKUP(PPE_PH1_CDDL[[#This Row],[RDMC Document Number]],[3]Docs!$B:$F,4,0),"No Placeholder Yet")</f>
        <v>RES - Reserved Placeholder</v>
      </c>
      <c r="R2146" s="33" t="str">
        <f>IFERROR(VLOOKUP(PPE_PH1_CDDL[[#This Row],[RDMC Document Number]],[3]Docs!$B:$F,5,0),"No Placeholder Yet")</f>
        <v>Pending</v>
      </c>
      <c r="S2146" s="137">
        <f t="shared" si="358"/>
        <v>0</v>
      </c>
      <c r="T2146" s="162" t="s">
        <v>190</v>
      </c>
      <c r="U2146" s="162"/>
      <c r="V2146" s="177">
        <v>46188</v>
      </c>
      <c r="W2146" s="162" t="s">
        <v>1833</v>
      </c>
      <c r="X2146" s="162" t="s">
        <v>1218</v>
      </c>
      <c r="Y2146" s="162"/>
      <c r="Z2146" s="162"/>
      <c r="AA2146" s="39"/>
      <c r="AB2146" s="152" t="s">
        <v>3165</v>
      </c>
    </row>
    <row r="2147" spans="1:28" ht="21.75" customHeight="1" x14ac:dyDescent="0.25">
      <c r="A2147" s="33" t="s">
        <v>30</v>
      </c>
      <c r="B2147" s="33" t="s">
        <v>31</v>
      </c>
      <c r="C2147" s="39">
        <v>6241</v>
      </c>
      <c r="D2147" s="39" t="s">
        <v>52</v>
      </c>
      <c r="E2147" s="39" t="s">
        <v>1365</v>
      </c>
      <c r="F2147" s="174" t="s">
        <v>101</v>
      </c>
      <c r="G2147" s="162" t="s">
        <v>35</v>
      </c>
      <c r="H2147" s="39" t="str">
        <f t="shared" si="359"/>
        <v>6105AK124-6241-EDIA-0005</v>
      </c>
      <c r="I2147" s="39" t="str">
        <f t="shared" si="352"/>
        <v>Q24050972-04-6241-E-DIA-0005</v>
      </c>
      <c r="J2147" s="187" t="s">
        <v>635</v>
      </c>
      <c r="K2147" s="33" t="str">
        <f>VLOOKUP(C2147,'PPE WBS Codes'!$E$3:$F$79,2,0)</f>
        <v>33/220 kV Solar PV Substation</v>
      </c>
      <c r="L2147" s="162" t="s">
        <v>1474</v>
      </c>
      <c r="M2147" s="162" t="s">
        <v>1668</v>
      </c>
      <c r="N2147" s="33" t="str">
        <f>K2147&amp;" - "&amp;L2147&amp;" - "&amp;M2147&amp;" - "&amp;J2147</f>
        <v>33/220 kV Solar PV Substation - Solar PV Substation - 33kV Cable Block Diagram - Sht. 1 of 1</v>
      </c>
      <c r="O2147" s="175"/>
      <c r="P2147" s="175"/>
      <c r="Q2147" s="33" t="str">
        <f>IFERROR(VLOOKUP(PPE_PH1_CDDL[[#This Row],[RDMC Document Number]],[3]Docs!$B:$F,4,0),"No Placeholder Yet")</f>
        <v>RES - Reserved Placeholder</v>
      </c>
      <c r="R2147" s="33" t="str">
        <f>IFERROR(VLOOKUP(PPE_PH1_CDDL[[#This Row],[RDMC Document Number]],[3]Docs!$B:$F,5,0),"No Placeholder Yet")</f>
        <v>Pending</v>
      </c>
      <c r="S2147" s="137">
        <f t="shared" si="358"/>
        <v>0</v>
      </c>
      <c r="T2147" s="162" t="s">
        <v>190</v>
      </c>
      <c r="U2147" s="162"/>
      <c r="V2147" s="177">
        <v>46188</v>
      </c>
      <c r="W2147" s="162" t="s">
        <v>1834</v>
      </c>
      <c r="X2147" s="162" t="s">
        <v>1835</v>
      </c>
      <c r="Y2147" s="162"/>
      <c r="Z2147" s="162"/>
      <c r="AA2147" s="39"/>
      <c r="AB2147" s="152" t="s">
        <v>3165</v>
      </c>
    </row>
    <row r="2148" spans="1:28" ht="21.75" customHeight="1" x14ac:dyDescent="0.25">
      <c r="A2148" s="33" t="s">
        <v>30</v>
      </c>
      <c r="B2148" s="33" t="s">
        <v>31</v>
      </c>
      <c r="C2148" s="39">
        <v>6241</v>
      </c>
      <c r="D2148" s="39" t="s">
        <v>52</v>
      </c>
      <c r="E2148" s="162" t="s">
        <v>659</v>
      </c>
      <c r="F2148" s="174" t="s">
        <v>34</v>
      </c>
      <c r="G2148" s="162" t="s">
        <v>35</v>
      </c>
      <c r="H2148" s="39" t="str">
        <f t="shared" si="359"/>
        <v>6105AK124-6241-ESEC-0001</v>
      </c>
      <c r="I2148" s="39" t="str">
        <f t="shared" si="352"/>
        <v>Q24050972-04-6241-E-SEC-0001</v>
      </c>
      <c r="J2148" s="162" t="s">
        <v>635</v>
      </c>
      <c r="K2148" s="33" t="str">
        <f>VLOOKUP(C2148,'PPE WBS Codes'!$E$3:$F$79,2,0)</f>
        <v>33/220 kV Solar PV Substation</v>
      </c>
      <c r="L2148" s="162" t="s">
        <v>1474</v>
      </c>
      <c r="M2148" s="162" t="s">
        <v>1827</v>
      </c>
      <c r="N2148" s="33" t="str">
        <f>K2148&amp;" - "&amp;L2148&amp;" - "&amp;M2148&amp;" - "&amp;J2148</f>
        <v>33/220 kV Solar PV Substation - Solar PV Substation - MV Cable Trench Cable Detail - 33kV OHL Trench - Sht. 1 of 1</v>
      </c>
      <c r="O2148" s="175"/>
      <c r="P2148" s="175"/>
      <c r="Q2148" s="33" t="str">
        <f>IFERROR(VLOOKUP(PPE_PH1_CDDL[[#This Row],[RDMC Document Number]],[3]Docs!$B:$F,4,0),"No Placeholder Yet")</f>
        <v>RES - Reserved Placeholder</v>
      </c>
      <c r="R2148" s="33" t="str">
        <f>IFERROR(VLOOKUP(PPE_PH1_CDDL[[#This Row],[RDMC Document Number]],[3]Docs!$B:$F,5,0),"No Placeholder Yet")</f>
        <v>Pending</v>
      </c>
      <c r="S2148" s="137">
        <f t="shared" si="358"/>
        <v>0</v>
      </c>
      <c r="T2148" s="162" t="s">
        <v>190</v>
      </c>
      <c r="U2148" s="162"/>
      <c r="V2148" s="177">
        <v>46188</v>
      </c>
      <c r="W2148" s="162" t="s">
        <v>1474</v>
      </c>
      <c r="X2148" s="162" t="s">
        <v>1836</v>
      </c>
      <c r="Y2148" s="162"/>
      <c r="Z2148" s="162"/>
      <c r="AA2148" s="39"/>
      <c r="AB2148" s="152" t="s">
        <v>3165</v>
      </c>
    </row>
    <row r="2149" spans="1:28" ht="21.75" customHeight="1" x14ac:dyDescent="0.25">
      <c r="A2149" s="33" t="s">
        <v>30</v>
      </c>
      <c r="B2149" s="33" t="s">
        <v>31</v>
      </c>
      <c r="C2149" s="39">
        <v>6241</v>
      </c>
      <c r="D2149" s="39" t="s">
        <v>52</v>
      </c>
      <c r="E2149" s="39" t="s">
        <v>321</v>
      </c>
      <c r="F2149" s="128" t="s">
        <v>34</v>
      </c>
      <c r="G2149" s="39" t="s">
        <v>35</v>
      </c>
      <c r="H2149" s="39" t="str">
        <f t="shared" si="359"/>
        <v>6105AK124-6241-ELAY-0001</v>
      </c>
      <c r="I2149" s="39" t="str">
        <f t="shared" si="352"/>
        <v>Q24050972-04-6241-E-LAY-0001</v>
      </c>
      <c r="J2149" s="39"/>
      <c r="K2149" s="33" t="str">
        <f>VLOOKUP(C2149,'PPE WBS Codes'!$E$3:$F$79,2,0)</f>
        <v>33/220 kV Solar PV Substation</v>
      </c>
      <c r="L2149" s="39" t="s">
        <v>1474</v>
      </c>
      <c r="M2149" s="39" t="s">
        <v>1155</v>
      </c>
      <c r="N2149" s="33" t="str">
        <f t="shared" ref="N2149:N2180" si="360">K2149&amp;" - "&amp;L2149&amp;" - "&amp;M2149</f>
        <v>33/220 kV Solar PV Substation - Solar PV Substation - Earthing layout</v>
      </c>
      <c r="O2149" s="134"/>
      <c r="P2149" s="134"/>
      <c r="Q2149" s="33" t="str">
        <f>IFERROR(VLOOKUP(PPE_PH1_CDDL[[#This Row],[RDMC Document Number]],[3]Docs!$B:$F,4,0),"No Placeholder Yet")</f>
        <v>RES - Reserved Placeholder</v>
      </c>
      <c r="R2149" s="33" t="str">
        <f>IFERROR(VLOOKUP(PPE_PH1_CDDL[[#This Row],[RDMC Document Number]],[3]Docs!$B:$F,5,0),"No Placeholder Yet")</f>
        <v>Pending</v>
      </c>
      <c r="S2149" s="137">
        <f t="shared" si="358"/>
        <v>0</v>
      </c>
      <c r="T2149" s="39" t="s">
        <v>1095</v>
      </c>
      <c r="U2149" s="39"/>
      <c r="V2149" s="178">
        <v>46188</v>
      </c>
      <c r="W2149" s="39" t="s">
        <v>1834</v>
      </c>
      <c r="X2149" s="39" t="s">
        <v>1155</v>
      </c>
      <c r="Y2149" s="39"/>
      <c r="Z2149" s="39"/>
      <c r="AA2149" s="39"/>
      <c r="AB2149" s="152" t="s">
        <v>3165</v>
      </c>
    </row>
    <row r="2150" spans="1:28" ht="21.75" customHeight="1" x14ac:dyDescent="0.25">
      <c r="A2150" s="33" t="s">
        <v>30</v>
      </c>
      <c r="B2150" s="33" t="s">
        <v>31</v>
      </c>
      <c r="C2150" s="39">
        <v>6241</v>
      </c>
      <c r="D2150" s="39" t="s">
        <v>52</v>
      </c>
      <c r="E2150" s="39" t="s">
        <v>321</v>
      </c>
      <c r="F2150" s="174" t="s">
        <v>46</v>
      </c>
      <c r="G2150" s="162" t="s">
        <v>35</v>
      </c>
      <c r="H2150" s="39" t="str">
        <f t="shared" si="359"/>
        <v>6105AK124-6241-ELAY-0002</v>
      </c>
      <c r="I2150" s="39" t="str">
        <f t="shared" si="352"/>
        <v>Q24050972-04-6241-E-LAY-0002</v>
      </c>
      <c r="J2150" s="162"/>
      <c r="K2150" s="33" t="str">
        <f>VLOOKUP(C2150,'PPE WBS Codes'!$E$3:$F$79,2,0)</f>
        <v>33/220 kV Solar PV Substation</v>
      </c>
      <c r="L2150" s="162" t="s">
        <v>1474</v>
      </c>
      <c r="M2150" s="162" t="s">
        <v>1157</v>
      </c>
      <c r="N2150" s="33" t="str">
        <f t="shared" si="360"/>
        <v>33/220 kV Solar PV Substation - Solar PV Substation - Overall Lighting Layout</v>
      </c>
      <c r="O2150" s="175"/>
      <c r="P2150" s="175"/>
      <c r="Q2150" s="33" t="str">
        <f>IFERROR(VLOOKUP(PPE_PH1_CDDL[[#This Row],[RDMC Document Number]],[3]Docs!$B:$F,4,0),"No Placeholder Yet")</f>
        <v>RES - Reserved Placeholder</v>
      </c>
      <c r="R2150" s="33" t="str">
        <f>IFERROR(VLOOKUP(PPE_PH1_CDDL[[#This Row],[RDMC Document Number]],[3]Docs!$B:$F,5,0),"No Placeholder Yet")</f>
        <v>Pending</v>
      </c>
      <c r="S2150" s="137">
        <f t="shared" si="358"/>
        <v>0</v>
      </c>
      <c r="T2150" s="39" t="s">
        <v>1095</v>
      </c>
      <c r="U2150" s="162"/>
      <c r="V2150" s="178">
        <v>46188</v>
      </c>
      <c r="W2150" s="162" t="s">
        <v>1834</v>
      </c>
      <c r="X2150" s="162" t="s">
        <v>1837</v>
      </c>
      <c r="Y2150" s="162"/>
      <c r="Z2150" s="162"/>
      <c r="AA2150" s="39"/>
      <c r="AB2150" s="152" t="s">
        <v>3165</v>
      </c>
    </row>
    <row r="2151" spans="1:28" ht="21.75" customHeight="1" x14ac:dyDescent="0.25">
      <c r="A2151" s="37" t="s">
        <v>30</v>
      </c>
      <c r="B2151" s="37" t="s">
        <v>31</v>
      </c>
      <c r="C2151" s="39">
        <v>6242</v>
      </c>
      <c r="D2151" s="39" t="s">
        <v>42</v>
      </c>
      <c r="E2151" s="162" t="s">
        <v>78</v>
      </c>
      <c r="F2151" s="174" t="s">
        <v>34</v>
      </c>
      <c r="G2151" s="162" t="s">
        <v>35</v>
      </c>
      <c r="H2151" s="39" t="str">
        <f t="shared" si="359"/>
        <v>6105AK124-6242-GDDR-0001</v>
      </c>
      <c r="I2151" s="39" t="str">
        <f t="shared" si="352"/>
        <v>Q24050972-04-6242-G-DDR-0001</v>
      </c>
      <c r="J2151" s="162"/>
      <c r="K2151" s="162" t="s">
        <v>1552</v>
      </c>
      <c r="L2151" s="162" t="s">
        <v>1803</v>
      </c>
      <c r="M2151" s="162" t="s">
        <v>1838</v>
      </c>
      <c r="N2151" s="33" t="str">
        <f t="shared" si="360"/>
        <v>33/220 kV Power Station Substation - Wartsila Load Bank Substation - Construction Document Register - Sht 1 of 1</v>
      </c>
      <c r="O2151" s="175"/>
      <c r="P2151" s="175"/>
      <c r="Q2151" s="33" t="str">
        <f>IFERROR(VLOOKUP(PPE_PH1_CDDL[[#This Row],[RDMC Document Number]],[3]Docs!$B:$F,4,0),"No Placeholder Yet")</f>
        <v>RES - Reserved Placeholder</v>
      </c>
      <c r="R2151" s="33" t="str">
        <f>IFERROR(VLOOKUP(PPE_PH1_CDDL[[#This Row],[RDMC Document Number]],[3]Docs!$B:$F,5,0),"No Placeholder Yet")</f>
        <v>Pending</v>
      </c>
      <c r="S2151" s="137">
        <f t="shared" si="358"/>
        <v>0</v>
      </c>
      <c r="T2151" s="162" t="s">
        <v>56</v>
      </c>
      <c r="U2151" s="162"/>
      <c r="V2151" s="177">
        <v>46162</v>
      </c>
      <c r="W2151" s="162" t="s">
        <v>1580</v>
      </c>
      <c r="X2151" s="162" t="s">
        <v>1839</v>
      </c>
      <c r="Y2151" s="162"/>
      <c r="Z2151" s="162"/>
      <c r="AA2151" s="39"/>
      <c r="AB2151" s="152" t="s">
        <v>3165</v>
      </c>
    </row>
    <row r="2152" spans="1:28" ht="21.75" customHeight="1" x14ac:dyDescent="0.25">
      <c r="A2152" s="37" t="s">
        <v>30</v>
      </c>
      <c r="B2152" s="37" t="s">
        <v>31</v>
      </c>
      <c r="C2152" s="39">
        <v>6241</v>
      </c>
      <c r="D2152" s="39" t="s">
        <v>42</v>
      </c>
      <c r="E2152" s="162" t="s">
        <v>78</v>
      </c>
      <c r="F2152" s="174" t="s">
        <v>34</v>
      </c>
      <c r="G2152" s="162" t="s">
        <v>35</v>
      </c>
      <c r="H2152" s="39" t="str">
        <f t="shared" si="359"/>
        <v>6105AK124-6241-GDDR-0001</v>
      </c>
      <c r="I2152" s="39" t="str">
        <f t="shared" si="352"/>
        <v>Q24050972-04-6241-G-DDR-0001</v>
      </c>
      <c r="J2152" s="162"/>
      <c r="K2152" s="39" t="s">
        <v>1514</v>
      </c>
      <c r="L2152" s="162" t="s">
        <v>1804</v>
      </c>
      <c r="M2152" s="162" t="s">
        <v>1838</v>
      </c>
      <c r="N2152" s="33" t="str">
        <f t="shared" si="360"/>
        <v>33/220 kV Solar PV Substation - 33kV PV Solar Substation - Construction Document Register - Sht 1 of 1</v>
      </c>
      <c r="O2152" s="175"/>
      <c r="P2152" s="175"/>
      <c r="Q2152" s="33" t="str">
        <f>IFERROR(VLOOKUP(PPE_PH1_CDDL[[#This Row],[RDMC Document Number]],[3]Docs!$B:$F,4,0),"No Placeholder Yet")</f>
        <v>RES - Reserved Placeholder</v>
      </c>
      <c r="R2152" s="33" t="str">
        <f>IFERROR(VLOOKUP(PPE_PH1_CDDL[[#This Row],[RDMC Document Number]],[3]Docs!$B:$F,5,0),"No Placeholder Yet")</f>
        <v>Pending</v>
      </c>
      <c r="S2152" s="176"/>
      <c r="T2152" s="162"/>
      <c r="U2152" s="162"/>
      <c r="V2152" s="177"/>
      <c r="W2152" s="162"/>
      <c r="X2152" s="162"/>
      <c r="Y2152" s="162"/>
      <c r="Z2152" s="162"/>
      <c r="AA2152" s="39"/>
      <c r="AB2152" s="152" t="s">
        <v>3165</v>
      </c>
    </row>
    <row r="2153" spans="1:28" ht="21.75" customHeight="1" x14ac:dyDescent="0.25">
      <c r="A2153" s="162" t="s">
        <v>30</v>
      </c>
      <c r="B2153" s="162" t="s">
        <v>31</v>
      </c>
      <c r="C2153" s="162" t="s">
        <v>5</v>
      </c>
      <c r="D2153" s="162" t="s">
        <v>1143</v>
      </c>
      <c r="E2153" s="162" t="s">
        <v>713</v>
      </c>
      <c r="F2153" s="174" t="s">
        <v>173</v>
      </c>
      <c r="G2153" s="162" t="s">
        <v>35</v>
      </c>
      <c r="H2153" s="39" t="str">
        <f t="shared" si="359"/>
        <v>6105AK124-0100-QTMP-0009</v>
      </c>
      <c r="I2153" s="39" t="str">
        <f t="shared" si="352"/>
        <v>Q24050972-04-0100-Q-TMP-0009</v>
      </c>
      <c r="J2153" s="162"/>
      <c r="K2153" s="33" t="str">
        <f>VLOOKUP(C2153,'PPE WBS Codes'!$E$3:$F$79,2,0)</f>
        <v>Project Site Wide</v>
      </c>
      <c r="L2153" s="162" t="s">
        <v>1840</v>
      </c>
      <c r="M2153" s="162" t="s">
        <v>1840</v>
      </c>
      <c r="N2153" s="33" t="str">
        <f t="shared" si="360"/>
        <v>Project Site Wide - EC&amp;I QA/QC Templates - EC&amp;I QA/QC Templates</v>
      </c>
      <c r="O2153" s="175">
        <v>46150</v>
      </c>
      <c r="P2153" s="175"/>
      <c r="Q2153" s="33" t="str">
        <f>IFERROR(VLOOKUP(PPE_PH1_CDDL[[#This Row],[RDMC Document Number]],[3]Docs!$B:$F,4,0),"No Placeholder Yet")</f>
        <v>IFR - Issued for Review</v>
      </c>
      <c r="R2153" s="33" t="str">
        <f>IFERROR(VLOOKUP(PPE_PH1_CDDL[[#This Row],[RDMC Document Number]],[3]Docs!$B:$F,5,0),"No Placeholder Yet")</f>
        <v>Pending</v>
      </c>
      <c r="S2153" s="137">
        <f t="shared" ref="S2153" si="361">IF(AND(O2153&lt;&gt;"",P2153&lt;&gt;"",R2153="Approved"),100%,
 IF(AND(O2153&lt;&gt;"",P2153&lt;&gt;""),66.67%,
 IF(O2153&lt;&gt;"",33.33%,
 0)))</f>
        <v>0.33329999999999999</v>
      </c>
      <c r="T2153" s="162" t="s">
        <v>1488</v>
      </c>
      <c r="U2153" s="162"/>
      <c r="V2153" s="177"/>
      <c r="W2153" s="162" t="s">
        <v>1841</v>
      </c>
      <c r="X2153" s="162" t="s">
        <v>1842</v>
      </c>
      <c r="Y2153" s="162"/>
      <c r="Z2153" s="162"/>
      <c r="AA2153" s="39"/>
      <c r="AB2153" s="152" t="s">
        <v>3165</v>
      </c>
    </row>
    <row r="2154" spans="1:28" ht="21.75" customHeight="1" x14ac:dyDescent="0.25">
      <c r="A2154" s="162" t="s">
        <v>30</v>
      </c>
      <c r="B2154" s="162" t="s">
        <v>31</v>
      </c>
      <c r="C2154" s="162" t="s">
        <v>4</v>
      </c>
      <c r="D2154" s="162" t="s">
        <v>32</v>
      </c>
      <c r="E2154" s="162" t="s">
        <v>1066</v>
      </c>
      <c r="F2154" s="174" t="s">
        <v>48</v>
      </c>
      <c r="G2154" s="162" t="s">
        <v>35</v>
      </c>
      <c r="H2154" s="142" t="str">
        <f t="shared" si="359"/>
        <v>6105AK124-0000-BCON-0003</v>
      </c>
      <c r="I2154" s="142" t="str">
        <f t="shared" si="352"/>
        <v>Q24050972-04-0000-B-CON-0003</v>
      </c>
      <c r="J2154" s="162"/>
      <c r="K2154" s="33" t="s">
        <v>36</v>
      </c>
      <c r="L2154" s="162" t="s">
        <v>1843</v>
      </c>
      <c r="M2154" s="162" t="s">
        <v>36</v>
      </c>
      <c r="N2154" s="33" t="str">
        <f t="shared" si="360"/>
        <v>General - Notice of Delay - Delay Notification Contractual  - General</v>
      </c>
      <c r="O2154" s="175">
        <v>46142</v>
      </c>
      <c r="P2154" s="175"/>
      <c r="Q2154" s="33" t="str">
        <f>IFERROR(VLOOKUP(PPE_PH1_CDDL[[#This Row],[RDMC Document Number]],[3]Docs!$B:$F,4,0),"No Placeholder Yet")</f>
        <v>IFR - Issued for Review</v>
      </c>
      <c r="R2154" s="33" t="str">
        <f>IFERROR(VLOOKUP(PPE_PH1_CDDL[[#This Row],[RDMC Document Number]],[3]Docs!$B:$F,5,0),"No Placeholder Yet")</f>
        <v>Pending</v>
      </c>
      <c r="S2154" s="137">
        <f>IF(AND(O2154&lt;&gt;"",P2154&lt;&gt;"",R2154="Approved"),100%,
 IF(AND(O2154&lt;&gt;"",P2154&lt;&gt;""),66.67%,
 IF(O2154&lt;&gt;"",33.33%,
 0)))</f>
        <v>0.33329999999999999</v>
      </c>
      <c r="T2154" s="162" t="s">
        <v>629</v>
      </c>
      <c r="U2154" s="162"/>
      <c r="V2154" s="178"/>
      <c r="W2154" s="162" t="s">
        <v>1621</v>
      </c>
      <c r="X2154" s="162" t="s">
        <v>36</v>
      </c>
      <c r="Y2154" s="162"/>
      <c r="Z2154" s="162"/>
      <c r="AA2154" s="39"/>
      <c r="AB2154" s="152" t="s">
        <v>3165</v>
      </c>
    </row>
    <row r="2155" spans="1:28" ht="21.75" customHeight="1" x14ac:dyDescent="0.25">
      <c r="A2155" s="37" t="s">
        <v>30</v>
      </c>
      <c r="B2155" s="37" t="s">
        <v>31</v>
      </c>
      <c r="C2155" s="39">
        <v>6251</v>
      </c>
      <c r="D2155" s="39" t="s">
        <v>712</v>
      </c>
      <c r="E2155" s="39" t="s">
        <v>1170</v>
      </c>
      <c r="F2155" s="128" t="s">
        <v>34</v>
      </c>
      <c r="G2155" s="39" t="s">
        <v>35</v>
      </c>
      <c r="H2155" s="39" t="str">
        <f t="shared" si="359"/>
        <v>6105AK124-6251-ISPC-0001</v>
      </c>
      <c r="I2155" s="39" t="str">
        <f t="shared" si="352"/>
        <v>Q24050972-04-6251-I-SPC-0001</v>
      </c>
      <c r="J2155" s="39"/>
      <c r="K2155" s="33" t="str">
        <f>VLOOKUP(C2155,'PPE WBS Codes'!$E$3:$F$79,2,0)</f>
        <v>Load Bank</v>
      </c>
      <c r="L2155" s="39" t="s">
        <v>1622</v>
      </c>
      <c r="M2155" s="39" t="s">
        <v>1423</v>
      </c>
      <c r="N2155" s="33" t="str">
        <f t="shared" si="360"/>
        <v>Load Bank - Metering Instruments for Wartsila Load Bank - Junction Box and Interface Cabinet Design</v>
      </c>
      <c r="O2155" s="134"/>
      <c r="P2155" s="134"/>
      <c r="Q2155" s="33" t="str">
        <f>IFERROR(VLOOKUP(PPE_PH1_CDDL[[#This Row],[RDMC Document Number]],[3]Docs!$B:$F,4,0),"No Placeholder Yet")</f>
        <v>RES - Reserved Placeholder</v>
      </c>
      <c r="R2155" s="33" t="str">
        <f>IFERROR(VLOOKUP(PPE_PH1_CDDL[[#This Row],[RDMC Document Number]],[3]Docs!$B:$F,5,0),"No Placeholder Yet")</f>
        <v>Pending</v>
      </c>
      <c r="S2155" s="137">
        <f t="shared" ref="S2155:S2158" si="362">IF(AND(O2155&lt;&gt;"",P2155&lt;&gt;"",R2155="Approved"),100%,
 IF(AND(O2155&lt;&gt;"",P2155&lt;&gt;""),66.67%,
 IF(O2155&lt;&gt;"",33.33%,
 0)))</f>
        <v>0</v>
      </c>
      <c r="T2155" s="39" t="s">
        <v>1119</v>
      </c>
      <c r="U2155" s="39"/>
      <c r="V2155" s="178"/>
      <c r="W2155" s="39" t="s">
        <v>1641</v>
      </c>
      <c r="X2155" s="39" t="s">
        <v>1580</v>
      </c>
      <c r="Y2155" s="39"/>
      <c r="Z2155" s="39"/>
      <c r="AA2155" s="39"/>
      <c r="AB2155" s="152" t="s">
        <v>3165</v>
      </c>
    </row>
    <row r="2156" spans="1:28" ht="21.75" customHeight="1" x14ac:dyDescent="0.25">
      <c r="A2156" s="37" t="s">
        <v>30</v>
      </c>
      <c r="B2156" s="37" t="s">
        <v>31</v>
      </c>
      <c r="C2156" s="39">
        <v>6251</v>
      </c>
      <c r="D2156" s="39" t="s">
        <v>712</v>
      </c>
      <c r="E2156" s="39" t="s">
        <v>1170</v>
      </c>
      <c r="F2156" s="128" t="s">
        <v>46</v>
      </c>
      <c r="G2156" s="39" t="s">
        <v>35</v>
      </c>
      <c r="H2156" s="39" t="str">
        <f t="shared" si="359"/>
        <v>6105AK124-6251-ISPC-0002</v>
      </c>
      <c r="I2156" s="39" t="str">
        <f t="shared" si="352"/>
        <v>Q24050972-04-6251-I-SPC-0002</v>
      </c>
      <c r="J2156" s="39"/>
      <c r="K2156" s="33" t="str">
        <f>VLOOKUP(C2156,'PPE WBS Codes'!$E$3:$F$79,2,0)</f>
        <v>Load Bank</v>
      </c>
      <c r="L2156" s="39" t="s">
        <v>1632</v>
      </c>
      <c r="M2156" s="39" t="s">
        <v>1423</v>
      </c>
      <c r="N2156" s="33" t="str">
        <f t="shared" si="360"/>
        <v>Load Bank - Earthing System for Wartsila Load Bank - Junction Box and Interface Cabinet Design</v>
      </c>
      <c r="O2156" s="134"/>
      <c r="P2156" s="134"/>
      <c r="Q2156" s="33" t="str">
        <f>IFERROR(VLOOKUP(PPE_PH1_CDDL[[#This Row],[RDMC Document Number]],[3]Docs!$B:$F,4,0),"No Placeholder Yet")</f>
        <v>RES - Reserved Placeholder</v>
      </c>
      <c r="R2156" s="33" t="str">
        <f>IFERROR(VLOOKUP(PPE_PH1_CDDL[[#This Row],[RDMC Document Number]],[3]Docs!$B:$F,5,0),"No Placeholder Yet")</f>
        <v>Pending</v>
      </c>
      <c r="S2156" s="137">
        <f t="shared" si="362"/>
        <v>0</v>
      </c>
      <c r="T2156" s="39" t="s">
        <v>1119</v>
      </c>
      <c r="U2156" s="39"/>
      <c r="V2156" s="178"/>
      <c r="W2156" s="39" t="s">
        <v>1649</v>
      </c>
      <c r="X2156" s="39" t="s">
        <v>1580</v>
      </c>
      <c r="Y2156" s="39"/>
      <c r="Z2156" s="39"/>
      <c r="AA2156" s="39"/>
      <c r="AB2156" s="152" t="s">
        <v>3165</v>
      </c>
    </row>
    <row r="2157" spans="1:28" ht="21.75" customHeight="1" x14ac:dyDescent="0.25">
      <c r="A2157" s="37" t="s">
        <v>30</v>
      </c>
      <c r="B2157" s="37" t="s">
        <v>31</v>
      </c>
      <c r="C2157" s="39">
        <v>6251</v>
      </c>
      <c r="D2157" s="39" t="s">
        <v>712</v>
      </c>
      <c r="E2157" s="39" t="s">
        <v>1170</v>
      </c>
      <c r="F2157" s="128" t="s">
        <v>48</v>
      </c>
      <c r="G2157" s="39" t="s">
        <v>35</v>
      </c>
      <c r="H2157" s="39" t="str">
        <f t="shared" si="359"/>
        <v>6105AK124-6251-ISPC-0003</v>
      </c>
      <c r="I2157" s="39" t="str">
        <f t="shared" si="352"/>
        <v>Q24050972-04-6251-I-SPC-0003</v>
      </c>
      <c r="J2157" s="39"/>
      <c r="K2157" s="33" t="str">
        <f>VLOOKUP(C2157,'PPE WBS Codes'!$E$3:$F$79,2,0)</f>
        <v>Load Bank</v>
      </c>
      <c r="L2157" s="39" t="s">
        <v>1640</v>
      </c>
      <c r="M2157" s="39" t="s">
        <v>1423</v>
      </c>
      <c r="N2157" s="33" t="str">
        <f t="shared" si="360"/>
        <v>Load Bank - Metering Instruments for Emergency Gen Load Bank - Junction Box and Interface Cabinet Design</v>
      </c>
      <c r="O2157" s="134"/>
      <c r="P2157" s="134"/>
      <c r="Q2157" s="33" t="str">
        <f>IFERROR(VLOOKUP(PPE_PH1_CDDL[[#This Row],[RDMC Document Number]],[3]Docs!$B:$F,4,0),"No Placeholder Yet")</f>
        <v>RES - Reserved Placeholder</v>
      </c>
      <c r="R2157" s="33" t="str">
        <f>IFERROR(VLOOKUP(PPE_PH1_CDDL[[#This Row],[RDMC Document Number]],[3]Docs!$B:$F,5,0),"No Placeholder Yet")</f>
        <v>Pending</v>
      </c>
      <c r="S2157" s="137">
        <f t="shared" si="362"/>
        <v>0</v>
      </c>
      <c r="T2157" s="39" t="s">
        <v>1119</v>
      </c>
      <c r="U2157" s="39"/>
      <c r="V2157" s="178"/>
      <c r="W2157" s="39" t="s">
        <v>1641</v>
      </c>
      <c r="X2157" s="39" t="s">
        <v>1602</v>
      </c>
      <c r="Y2157" s="39"/>
      <c r="Z2157" s="39"/>
      <c r="AA2157" s="39"/>
      <c r="AB2157" s="152" t="s">
        <v>3165</v>
      </c>
    </row>
    <row r="2158" spans="1:28" ht="21.75" customHeight="1" x14ac:dyDescent="0.25">
      <c r="A2158" s="37" t="s">
        <v>30</v>
      </c>
      <c r="B2158" s="37" t="s">
        <v>31</v>
      </c>
      <c r="C2158" s="39">
        <v>6251</v>
      </c>
      <c r="D2158" s="39" t="s">
        <v>712</v>
      </c>
      <c r="E2158" s="39" t="s">
        <v>1170</v>
      </c>
      <c r="F2158" s="174" t="s">
        <v>50</v>
      </c>
      <c r="G2158" s="162" t="s">
        <v>35</v>
      </c>
      <c r="H2158" s="39" t="str">
        <f t="shared" si="359"/>
        <v>6105AK124-6251-ISPC-0004</v>
      </c>
      <c r="I2158" s="39" t="str">
        <f t="shared" si="352"/>
        <v>Q24050972-04-6251-I-SPC-0004</v>
      </c>
      <c r="J2158" s="162"/>
      <c r="K2158" s="33" t="str">
        <f>VLOOKUP(C2158,'PPE WBS Codes'!$E$3:$F$79,2,0)</f>
        <v>Load Bank</v>
      </c>
      <c r="L2158" s="162" t="s">
        <v>1648</v>
      </c>
      <c r="M2158" s="39" t="s">
        <v>1423</v>
      </c>
      <c r="N2158" s="33" t="str">
        <f t="shared" si="360"/>
        <v>Load Bank - Earthing System forEmergency Gen Load Bank - Junction Box and Interface Cabinet Design</v>
      </c>
      <c r="O2158" s="175"/>
      <c r="P2158" s="175"/>
      <c r="Q2158" s="33" t="str">
        <f>IFERROR(VLOOKUP(PPE_PH1_CDDL[[#This Row],[RDMC Document Number]],[3]Docs!$B:$F,4,0),"No Placeholder Yet")</f>
        <v>RES - Reserved Placeholder</v>
      </c>
      <c r="R2158" s="33" t="str">
        <f>IFERROR(VLOOKUP(PPE_PH1_CDDL[[#This Row],[RDMC Document Number]],[3]Docs!$B:$F,5,0),"No Placeholder Yet")</f>
        <v>Pending</v>
      </c>
      <c r="S2158" s="137">
        <f t="shared" si="362"/>
        <v>0</v>
      </c>
      <c r="T2158" s="39" t="s">
        <v>1119</v>
      </c>
      <c r="U2158" s="162"/>
      <c r="V2158" s="178"/>
      <c r="W2158" s="162" t="s">
        <v>1649</v>
      </c>
      <c r="X2158" s="162" t="s">
        <v>1602</v>
      </c>
      <c r="Y2158" s="162"/>
      <c r="Z2158" s="162"/>
      <c r="AA2158" s="39"/>
      <c r="AB2158" s="152" t="s">
        <v>3165</v>
      </c>
    </row>
    <row r="2159" spans="1:28" ht="21.75" customHeight="1" x14ac:dyDescent="0.25">
      <c r="A2159" s="37" t="s">
        <v>30</v>
      </c>
      <c r="B2159" s="37" t="s">
        <v>31</v>
      </c>
      <c r="C2159" s="39">
        <v>6251</v>
      </c>
      <c r="D2159" s="39" t="s">
        <v>268</v>
      </c>
      <c r="E2159" s="39" t="s">
        <v>1266</v>
      </c>
      <c r="F2159" s="128" t="s">
        <v>34</v>
      </c>
      <c r="G2159" s="39" t="s">
        <v>35</v>
      </c>
      <c r="H2159" s="39" t="str">
        <f t="shared" si="359"/>
        <v>6105AK124-6251-MCAL-0001</v>
      </c>
      <c r="I2159" s="39" t="str">
        <f t="shared" si="352"/>
        <v>Q24050972-04-6251-M-CAL-0001</v>
      </c>
      <c r="J2159" s="39"/>
      <c r="K2159" s="33" t="str">
        <f>VLOOKUP(C2159,'PPE WBS Codes'!$E$3:$F$79,2,0)</f>
        <v>Load Bank</v>
      </c>
      <c r="L2159" s="39" t="s">
        <v>1591</v>
      </c>
      <c r="M2159" s="39" t="s">
        <v>1425</v>
      </c>
      <c r="N2159" s="33" t="str">
        <f t="shared" si="360"/>
        <v>Load Bank - 36 MVA Power Station Mobile Load Bank Cable Racks - Vessel and Structure Design with Stress Analysis Calcs</v>
      </c>
      <c r="O2159" s="134"/>
      <c r="P2159" s="134"/>
      <c r="Q2159" s="33" t="str">
        <f>IFERROR(VLOOKUP(PPE_PH1_CDDL[[#This Row],[RDMC Document Number]],[3]Docs!$B:$F,4,0),"No Placeholder Yet")</f>
        <v>RES - Reserved Placeholder</v>
      </c>
      <c r="R2159" s="33" t="str">
        <f>IFERROR(VLOOKUP(PPE_PH1_CDDL[[#This Row],[RDMC Document Number]],[3]Docs!$B:$F,5,0),"No Placeholder Yet")</f>
        <v>Pending</v>
      </c>
      <c r="S2159" s="137">
        <f t="shared" ref="S2159:S2163" si="363">IF(AND(O2159&lt;&gt;"",P2159&lt;&gt;"",R2159="Approved"),100%,
 IF(AND(O2159&lt;&gt;"",P2159&lt;&gt;""),66.67%,
 IF(O2159&lt;&gt;"",33.33%,
 0)))</f>
        <v>0</v>
      </c>
      <c r="T2159" s="39" t="s">
        <v>1119</v>
      </c>
      <c r="U2159" s="39"/>
      <c r="V2159" s="178"/>
      <c r="W2159" s="39" t="s">
        <v>1588</v>
      </c>
      <c r="X2159" s="39" t="s">
        <v>1704</v>
      </c>
      <c r="Y2159" s="39"/>
      <c r="Z2159" s="39"/>
      <c r="AA2159" s="39"/>
      <c r="AB2159" s="152" t="s">
        <v>3165</v>
      </c>
    </row>
    <row r="2160" spans="1:28" ht="21.75" customHeight="1" x14ac:dyDescent="0.25">
      <c r="A2160" s="37" t="s">
        <v>30</v>
      </c>
      <c r="B2160" s="37" t="s">
        <v>31</v>
      </c>
      <c r="C2160" s="39">
        <v>6251</v>
      </c>
      <c r="D2160" s="39" t="s">
        <v>268</v>
      </c>
      <c r="E2160" s="39" t="s">
        <v>1266</v>
      </c>
      <c r="F2160" s="128" t="s">
        <v>46</v>
      </c>
      <c r="G2160" s="39" t="s">
        <v>35</v>
      </c>
      <c r="H2160" s="39" t="str">
        <f t="shared" si="359"/>
        <v>6105AK124-6251-MCAL-0002</v>
      </c>
      <c r="I2160" s="39" t="str">
        <f t="shared" si="352"/>
        <v>Q24050972-04-6251-M-CAL-0002</v>
      </c>
      <c r="J2160" s="39"/>
      <c r="K2160" s="33" t="str">
        <f>VLOOKUP(C2160,'PPE WBS Codes'!$E$3:$F$79,2,0)</f>
        <v>Load Bank</v>
      </c>
      <c r="L2160" s="39" t="s">
        <v>1614</v>
      </c>
      <c r="M2160" s="39" t="s">
        <v>1424</v>
      </c>
      <c r="N2160" s="33" t="str">
        <f t="shared" si="360"/>
        <v>Load Bank - Fire Protection and Detection System for Wartsila Load Bank - Piping Pressure Drop Calculations</v>
      </c>
      <c r="O2160" s="134"/>
      <c r="P2160" s="134"/>
      <c r="Q2160" s="33" t="str">
        <f>IFERROR(VLOOKUP(PPE_PH1_CDDL[[#This Row],[RDMC Document Number]],[3]Docs!$B:$F,4,0),"No Placeholder Yet")</f>
        <v>RES - Reserved Placeholder</v>
      </c>
      <c r="R2160" s="33" t="str">
        <f>IFERROR(VLOOKUP(PPE_PH1_CDDL[[#This Row],[RDMC Document Number]],[3]Docs!$B:$F,5,0),"No Placeholder Yet")</f>
        <v>Pending</v>
      </c>
      <c r="S2160" s="137">
        <f t="shared" si="363"/>
        <v>0</v>
      </c>
      <c r="T2160" s="39" t="s">
        <v>1119</v>
      </c>
      <c r="U2160" s="39"/>
      <c r="V2160" s="178"/>
      <c r="W2160" s="39" t="s">
        <v>1615</v>
      </c>
      <c r="X2160" s="39" t="s">
        <v>1594</v>
      </c>
      <c r="Y2160" s="39"/>
      <c r="Z2160" s="39"/>
      <c r="AA2160" s="39"/>
      <c r="AB2160" s="152" t="s">
        <v>3165</v>
      </c>
    </row>
    <row r="2161" spans="1:28" ht="21.75" customHeight="1" x14ac:dyDescent="0.25">
      <c r="A2161" s="37" t="s">
        <v>30</v>
      </c>
      <c r="B2161" s="37" t="s">
        <v>31</v>
      </c>
      <c r="C2161" s="39">
        <v>6251</v>
      </c>
      <c r="D2161" s="39" t="s">
        <v>268</v>
      </c>
      <c r="E2161" s="39" t="s">
        <v>1266</v>
      </c>
      <c r="F2161" s="128" t="s">
        <v>48</v>
      </c>
      <c r="G2161" s="39" t="s">
        <v>35</v>
      </c>
      <c r="H2161" s="39" t="str">
        <f t="shared" si="359"/>
        <v>6105AK124-6251-MCAL-0003</v>
      </c>
      <c r="I2161" s="39" t="str">
        <f t="shared" si="352"/>
        <v>Q24050972-04-6251-M-CAL-0003</v>
      </c>
      <c r="J2161" s="39"/>
      <c r="K2161" s="33" t="str">
        <f>VLOOKUP(C2161,'PPE WBS Codes'!$E$3:$F$79,2,0)</f>
        <v>Load Bank</v>
      </c>
      <c r="L2161" s="39" t="s">
        <v>1598</v>
      </c>
      <c r="M2161" s="39" t="s">
        <v>1425</v>
      </c>
      <c r="N2161" s="33" t="str">
        <f t="shared" si="360"/>
        <v>Load Bank - Cable Racks and Trays for Wartsila Load Bank - Vessel and Structure Design with Stress Analysis Calcs</v>
      </c>
      <c r="O2161" s="134"/>
      <c r="P2161" s="134"/>
      <c r="Q2161" s="33" t="str">
        <f>IFERROR(VLOOKUP(PPE_PH1_CDDL[[#This Row],[RDMC Document Number]],[3]Docs!$B:$F,4,0),"No Placeholder Yet")</f>
        <v>RES - Reserved Placeholder</v>
      </c>
      <c r="R2161" s="33" t="str">
        <f>IFERROR(VLOOKUP(PPE_PH1_CDDL[[#This Row],[RDMC Document Number]],[3]Docs!$B:$F,5,0),"No Placeholder Yet")</f>
        <v>Pending</v>
      </c>
      <c r="S2161" s="137">
        <f t="shared" si="363"/>
        <v>0</v>
      </c>
      <c r="T2161" s="39" t="s">
        <v>1119</v>
      </c>
      <c r="U2161" s="39"/>
      <c r="V2161" s="178"/>
      <c r="W2161" s="39" t="s">
        <v>1599</v>
      </c>
      <c r="X2161" s="39" t="s">
        <v>1594</v>
      </c>
      <c r="Y2161" s="39"/>
      <c r="Z2161" s="39"/>
      <c r="AA2161" s="39"/>
      <c r="AB2161" s="152" t="s">
        <v>3165</v>
      </c>
    </row>
    <row r="2162" spans="1:28" ht="21.75" customHeight="1" x14ac:dyDescent="0.25">
      <c r="A2162" s="37" t="s">
        <v>30</v>
      </c>
      <c r="B2162" s="37" t="s">
        <v>31</v>
      </c>
      <c r="C2162" s="39">
        <v>6251</v>
      </c>
      <c r="D2162" s="39" t="s">
        <v>268</v>
      </c>
      <c r="E2162" s="39" t="s">
        <v>1266</v>
      </c>
      <c r="F2162" s="128" t="s">
        <v>50</v>
      </c>
      <c r="G2162" s="39" t="s">
        <v>35</v>
      </c>
      <c r="H2162" s="39" t="str">
        <f t="shared" si="359"/>
        <v>6105AK124-6251-MCAL-0004</v>
      </c>
      <c r="I2162" s="39" t="str">
        <f t="shared" si="352"/>
        <v>Q24050972-04-6251-M-CAL-0004</v>
      </c>
      <c r="J2162" s="39"/>
      <c r="K2162" s="33" t="str">
        <f>VLOOKUP(C2162,'PPE WBS Codes'!$E$3:$F$79,2,0)</f>
        <v>Load Bank</v>
      </c>
      <c r="L2162" s="39" t="s">
        <v>1635</v>
      </c>
      <c r="M2162" s="39" t="s">
        <v>1424</v>
      </c>
      <c r="N2162" s="33" t="str">
        <f t="shared" si="360"/>
        <v>Load Bank - Fire Protection System Emergency Gen Load Bank - Piping Pressure Drop Calculations</v>
      </c>
      <c r="O2162" s="134"/>
      <c r="P2162" s="134"/>
      <c r="Q2162" s="33" t="str">
        <f>IFERROR(VLOOKUP(PPE_PH1_CDDL[[#This Row],[RDMC Document Number]],[3]Docs!$B:$F,4,0),"No Placeholder Yet")</f>
        <v>RES - Reserved Placeholder</v>
      </c>
      <c r="R2162" s="33" t="str">
        <f>IFERROR(VLOOKUP(PPE_PH1_CDDL[[#This Row],[RDMC Document Number]],[3]Docs!$B:$F,5,0),"No Placeholder Yet")</f>
        <v>Pending</v>
      </c>
      <c r="S2162" s="137">
        <f t="shared" si="363"/>
        <v>0</v>
      </c>
      <c r="T2162" s="39" t="s">
        <v>1119</v>
      </c>
      <c r="U2162" s="39"/>
      <c r="V2162" s="178"/>
      <c r="W2162" s="39" t="s">
        <v>1636</v>
      </c>
      <c r="X2162" s="39" t="s">
        <v>1634</v>
      </c>
      <c r="Y2162" s="39" t="s">
        <v>1634</v>
      </c>
      <c r="Z2162" s="39" t="s">
        <v>1634</v>
      </c>
      <c r="AA2162" s="39"/>
      <c r="AB2162" s="152" t="s">
        <v>3165</v>
      </c>
    </row>
    <row r="2163" spans="1:28" ht="21.75" customHeight="1" x14ac:dyDescent="0.25">
      <c r="A2163" s="37" t="s">
        <v>30</v>
      </c>
      <c r="B2163" s="37" t="s">
        <v>31</v>
      </c>
      <c r="C2163" s="39">
        <v>6251</v>
      </c>
      <c r="D2163" s="39" t="s">
        <v>268</v>
      </c>
      <c r="E2163" s="39" t="s">
        <v>1266</v>
      </c>
      <c r="F2163" s="174" t="s">
        <v>101</v>
      </c>
      <c r="G2163" s="162" t="s">
        <v>35</v>
      </c>
      <c r="H2163" s="39" t="str">
        <f t="shared" si="359"/>
        <v>6105AK124-6251-MCAL-0005</v>
      </c>
      <c r="I2163" s="39" t="str">
        <f t="shared" si="352"/>
        <v>Q24050972-04-6251-M-CAL-0005</v>
      </c>
      <c r="J2163" s="162"/>
      <c r="K2163" s="33" t="str">
        <f>VLOOKUP(C2163,'PPE WBS Codes'!$E$3:$F$79,2,0)</f>
        <v>Load Bank</v>
      </c>
      <c r="L2163" s="162" t="s">
        <v>1605</v>
      </c>
      <c r="M2163" s="162" t="s">
        <v>1425</v>
      </c>
      <c r="N2163" s="33" t="str">
        <f t="shared" si="360"/>
        <v>Load Bank - Cable Racks and Trays for Emergency Gen Load Bank - Vessel and Structure Design with Stress Analysis Calcs</v>
      </c>
      <c r="O2163" s="175"/>
      <c r="P2163" s="175"/>
      <c r="Q2163" s="33" t="str">
        <f>IFERROR(VLOOKUP(PPE_PH1_CDDL[[#This Row],[RDMC Document Number]],[3]Docs!$B:$F,4,0),"No Placeholder Yet")</f>
        <v>RES - Reserved Placeholder</v>
      </c>
      <c r="R2163" s="33" t="str">
        <f>IFERROR(VLOOKUP(PPE_PH1_CDDL[[#This Row],[RDMC Document Number]],[3]Docs!$B:$F,5,0),"No Placeholder Yet")</f>
        <v>Pending</v>
      </c>
      <c r="S2163" s="137">
        <f t="shared" si="363"/>
        <v>0</v>
      </c>
      <c r="T2163" s="39" t="s">
        <v>1119</v>
      </c>
      <c r="U2163" s="162"/>
      <c r="V2163" s="178"/>
      <c r="W2163" s="162" t="s">
        <v>1599</v>
      </c>
      <c r="X2163" s="39" t="s">
        <v>1634</v>
      </c>
      <c r="Y2163" s="162"/>
      <c r="Z2163" s="162"/>
      <c r="AA2163" s="39"/>
      <c r="AB2163" s="152" t="s">
        <v>3165</v>
      </c>
    </row>
    <row r="2164" spans="1:28" ht="21.75" customHeight="1" x14ac:dyDescent="0.25">
      <c r="A2164" s="37" t="s">
        <v>30</v>
      </c>
      <c r="B2164" s="37" t="s">
        <v>31</v>
      </c>
      <c r="C2164" s="39">
        <v>6251</v>
      </c>
      <c r="D2164" s="39" t="s">
        <v>268</v>
      </c>
      <c r="E2164" s="39" t="s">
        <v>82</v>
      </c>
      <c r="F2164" s="128" t="s">
        <v>34</v>
      </c>
      <c r="G2164" s="39" t="s">
        <v>35</v>
      </c>
      <c r="H2164" s="39" t="str">
        <f t="shared" si="359"/>
        <v>6105AK124-6251-MDST-0001</v>
      </c>
      <c r="I2164" s="39" t="str">
        <f t="shared" si="352"/>
        <v>Q24050972-04-6251-M-DST-0001</v>
      </c>
      <c r="J2164" s="39"/>
      <c r="K2164" s="33" t="str">
        <f>VLOOKUP(C2164,'PPE WBS Codes'!$E$3:$F$79,2,0)</f>
        <v>Load Bank</v>
      </c>
      <c r="L2164" s="39" t="s">
        <v>1614</v>
      </c>
      <c r="M2164" s="39" t="s">
        <v>1427</v>
      </c>
      <c r="N2164" s="33" t="str">
        <f t="shared" si="360"/>
        <v>Load Bank - Fire Protection and Detection System for Wartsila Load Bank - Pressure Relief Devices Design and Specification</v>
      </c>
      <c r="O2164" s="134"/>
      <c r="P2164" s="134"/>
      <c r="Q2164" s="33" t="str">
        <f>IFERROR(VLOOKUP(PPE_PH1_CDDL[[#This Row],[RDMC Document Number]],[3]Docs!$B:$F,4,0),"No Placeholder Yet")</f>
        <v>RES - Reserved Placeholder</v>
      </c>
      <c r="R2164" s="33" t="str">
        <f>IFERROR(VLOOKUP(PPE_PH1_CDDL[[#This Row],[RDMC Document Number]],[3]Docs!$B:$F,5,0),"No Placeholder Yet")</f>
        <v>Pending</v>
      </c>
      <c r="S2164" s="137">
        <f t="shared" ref="S2164:S2165" si="364">IF(AND(O2164&lt;&gt;"",P2164&lt;&gt;"",R2164="Approved"),100%,
 IF(AND(O2164&lt;&gt;"",P2164&lt;&gt;""),66.67%,
 IF(O2164&lt;&gt;"",33.33%,
 0)))</f>
        <v>0</v>
      </c>
      <c r="T2164" s="39" t="s">
        <v>1119</v>
      </c>
      <c r="U2164" s="39"/>
      <c r="V2164" s="178"/>
      <c r="W2164" s="39" t="s">
        <v>1615</v>
      </c>
      <c r="X2164" s="39" t="s">
        <v>1580</v>
      </c>
      <c r="Y2164" s="39"/>
      <c r="Z2164" s="39"/>
      <c r="AA2164" s="39"/>
      <c r="AB2164" s="152" t="s">
        <v>3165</v>
      </c>
    </row>
    <row r="2165" spans="1:28" ht="21.75" customHeight="1" x14ac:dyDescent="0.25">
      <c r="A2165" s="37" t="s">
        <v>30</v>
      </c>
      <c r="B2165" s="37" t="s">
        <v>31</v>
      </c>
      <c r="C2165" s="39">
        <v>6251</v>
      </c>
      <c r="D2165" s="39" t="s">
        <v>268</v>
      </c>
      <c r="E2165" s="39" t="s">
        <v>82</v>
      </c>
      <c r="F2165" s="174" t="s">
        <v>46</v>
      </c>
      <c r="G2165" s="162" t="s">
        <v>35</v>
      </c>
      <c r="H2165" s="39" t="str">
        <f t="shared" si="359"/>
        <v>6105AK124-6251-MDST-0002</v>
      </c>
      <c r="I2165" s="39" t="str">
        <f t="shared" si="352"/>
        <v>Q24050972-04-6251-M-DST-0002</v>
      </c>
      <c r="J2165" s="162"/>
      <c r="K2165" s="33" t="str">
        <f>VLOOKUP(C2165,'PPE WBS Codes'!$E$3:$F$79,2,0)</f>
        <v>Load Bank</v>
      </c>
      <c r="L2165" s="162" t="s">
        <v>1635</v>
      </c>
      <c r="M2165" s="162" t="s">
        <v>1427</v>
      </c>
      <c r="N2165" s="33" t="str">
        <f t="shared" si="360"/>
        <v>Load Bank - Fire Protection System Emergency Gen Load Bank - Pressure Relief Devices Design and Specification</v>
      </c>
      <c r="O2165" s="175"/>
      <c r="P2165" s="175"/>
      <c r="Q2165" s="33" t="str">
        <f>IFERROR(VLOOKUP(PPE_PH1_CDDL[[#This Row],[RDMC Document Number]],[3]Docs!$B:$F,4,0),"No Placeholder Yet")</f>
        <v>RES - Reserved Placeholder</v>
      </c>
      <c r="R2165" s="33" t="str">
        <f>IFERROR(VLOOKUP(PPE_PH1_CDDL[[#This Row],[RDMC Document Number]],[3]Docs!$B:$F,5,0),"No Placeholder Yet")</f>
        <v>Pending</v>
      </c>
      <c r="S2165" s="137">
        <f t="shared" si="364"/>
        <v>0</v>
      </c>
      <c r="T2165" s="39" t="s">
        <v>1119</v>
      </c>
      <c r="U2165" s="162"/>
      <c r="V2165" s="178"/>
      <c r="W2165" s="162" t="s">
        <v>1636</v>
      </c>
      <c r="X2165" s="162" t="s">
        <v>1602</v>
      </c>
      <c r="Y2165" s="162"/>
      <c r="Z2165" s="162"/>
      <c r="AA2165" s="39"/>
      <c r="AB2165" s="152" t="s">
        <v>3165</v>
      </c>
    </row>
    <row r="2166" spans="1:28" ht="21.75" customHeight="1" x14ac:dyDescent="0.25">
      <c r="A2166" s="37" t="s">
        <v>30</v>
      </c>
      <c r="B2166" s="37" t="s">
        <v>31</v>
      </c>
      <c r="C2166" s="39">
        <v>6251</v>
      </c>
      <c r="D2166" s="39" t="s">
        <v>268</v>
      </c>
      <c r="E2166" s="39" t="s">
        <v>1374</v>
      </c>
      <c r="F2166" s="128" t="s">
        <v>34</v>
      </c>
      <c r="G2166" s="39" t="s">
        <v>35</v>
      </c>
      <c r="H2166" s="39" t="str">
        <f t="shared" si="359"/>
        <v>6105AK124-6251-MEQL-0001</v>
      </c>
      <c r="I2166" s="39" t="str">
        <f t="shared" si="352"/>
        <v>Q24050972-04-6251-M-EQL-0001</v>
      </c>
      <c r="J2166" s="39"/>
      <c r="K2166" s="33" t="str">
        <f>VLOOKUP(C2166,'PPE WBS Codes'!$E$3:$F$79,2,0)</f>
        <v>Load Bank</v>
      </c>
      <c r="L2166" s="39" t="s">
        <v>1614</v>
      </c>
      <c r="M2166" s="39" t="s">
        <v>1428</v>
      </c>
      <c r="N2166" s="33" t="str">
        <f t="shared" si="360"/>
        <v>Load Bank - Fire Protection and Detection System for Wartsila Load Bank - Mechanical Equipment Register with Specifications</v>
      </c>
      <c r="O2166" s="134"/>
      <c r="P2166" s="134"/>
      <c r="Q2166" s="33" t="str">
        <f>IFERROR(VLOOKUP(PPE_PH1_CDDL[[#This Row],[RDMC Document Number]],[3]Docs!$B:$F,4,0),"No Placeholder Yet")</f>
        <v>RES - Reserved Placeholder</v>
      </c>
      <c r="R2166" s="33" t="str">
        <f>IFERROR(VLOOKUP(PPE_PH1_CDDL[[#This Row],[RDMC Document Number]],[3]Docs!$B:$F,5,0),"No Placeholder Yet")</f>
        <v>Pending</v>
      </c>
      <c r="S2166" s="137">
        <f t="shared" ref="S2166:S2167" si="365">IF(AND(O2166&lt;&gt;"",P2166&lt;&gt;"",R2166="Approved"),100%,
 IF(AND(O2166&lt;&gt;"",P2166&lt;&gt;""),66.67%,
 IF(O2166&lt;&gt;"",33.33%,
 0)))</f>
        <v>0</v>
      </c>
      <c r="T2166" s="39" t="s">
        <v>1119</v>
      </c>
      <c r="U2166" s="39"/>
      <c r="V2166" s="178"/>
      <c r="W2166" s="39" t="s">
        <v>1615</v>
      </c>
      <c r="X2166" s="39" t="s">
        <v>1594</v>
      </c>
      <c r="Y2166" s="39"/>
      <c r="Z2166" s="39"/>
      <c r="AA2166" s="39"/>
      <c r="AB2166" s="152" t="s">
        <v>3165</v>
      </c>
    </row>
    <row r="2167" spans="1:28" ht="21.75" customHeight="1" x14ac:dyDescent="0.25">
      <c r="A2167" s="37" t="s">
        <v>30</v>
      </c>
      <c r="B2167" s="37" t="s">
        <v>31</v>
      </c>
      <c r="C2167" s="39">
        <v>6251</v>
      </c>
      <c r="D2167" s="39" t="s">
        <v>268</v>
      </c>
      <c r="E2167" s="39" t="s">
        <v>1374</v>
      </c>
      <c r="F2167" s="174" t="s">
        <v>46</v>
      </c>
      <c r="G2167" s="162" t="s">
        <v>35</v>
      </c>
      <c r="H2167" s="39" t="str">
        <f t="shared" si="359"/>
        <v>6105AK124-6251-MEQL-0002</v>
      </c>
      <c r="I2167" s="39" t="str">
        <f t="shared" si="352"/>
        <v>Q24050972-04-6251-M-EQL-0002</v>
      </c>
      <c r="J2167" s="162"/>
      <c r="K2167" s="33" t="str">
        <f>VLOOKUP(C2167,'PPE WBS Codes'!$E$3:$F$79,2,0)</f>
        <v>Load Bank</v>
      </c>
      <c r="L2167" s="162" t="s">
        <v>1635</v>
      </c>
      <c r="M2167" s="162" t="s">
        <v>1428</v>
      </c>
      <c r="N2167" s="33" t="str">
        <f t="shared" si="360"/>
        <v>Load Bank - Fire Protection System Emergency Gen Load Bank - Mechanical Equipment Register with Specifications</v>
      </c>
      <c r="O2167" s="175"/>
      <c r="P2167" s="175"/>
      <c r="Q2167" s="33" t="str">
        <f>IFERROR(VLOOKUP(PPE_PH1_CDDL[[#This Row],[RDMC Document Number]],[3]Docs!$B:$F,4,0),"No Placeholder Yet")</f>
        <v>RES - Reserved Placeholder</v>
      </c>
      <c r="R2167" s="33" t="str">
        <f>IFERROR(VLOOKUP(PPE_PH1_CDDL[[#This Row],[RDMC Document Number]],[3]Docs!$B:$F,5,0),"No Placeholder Yet")</f>
        <v>Pending</v>
      </c>
      <c r="S2167" s="137">
        <f t="shared" si="365"/>
        <v>0</v>
      </c>
      <c r="T2167" s="39" t="s">
        <v>1119</v>
      </c>
      <c r="U2167" s="162"/>
      <c r="V2167" s="178"/>
      <c r="W2167" s="162" t="s">
        <v>1709</v>
      </c>
      <c r="X2167" s="162" t="s">
        <v>1602</v>
      </c>
      <c r="Y2167" s="162"/>
      <c r="Z2167" s="162"/>
      <c r="AA2167" s="39"/>
      <c r="AB2167" s="152" t="s">
        <v>3165</v>
      </c>
    </row>
    <row r="2168" spans="1:28" ht="21.75" customHeight="1" x14ac:dyDescent="0.25">
      <c r="A2168" s="37" t="s">
        <v>30</v>
      </c>
      <c r="B2168" s="37" t="s">
        <v>31</v>
      </c>
      <c r="C2168" s="39">
        <v>6251</v>
      </c>
      <c r="D2168" s="39" t="s">
        <v>268</v>
      </c>
      <c r="E2168" s="39" t="s">
        <v>1429</v>
      </c>
      <c r="F2168" s="128" t="s">
        <v>34</v>
      </c>
      <c r="G2168" s="39" t="s">
        <v>35</v>
      </c>
      <c r="H2168" s="39" t="str">
        <f t="shared" si="359"/>
        <v>6105AK124-6251-MISO-0001</v>
      </c>
      <c r="I2168" s="39" t="str">
        <f t="shared" si="352"/>
        <v>Q24050972-04-6251-M-ISO-0001</v>
      </c>
      <c r="J2168" s="39"/>
      <c r="K2168" s="33" t="str">
        <f>VLOOKUP(C2168,'PPE WBS Codes'!$E$3:$F$79,2,0)</f>
        <v>Load Bank</v>
      </c>
      <c r="L2168" s="39" t="s">
        <v>1614</v>
      </c>
      <c r="M2168" s="39" t="s">
        <v>1430</v>
      </c>
      <c r="N2168" s="33" t="str">
        <f t="shared" si="360"/>
        <v>Load Bank - Fire Protection and Detection System for Wartsila Load Bank - Piping Isometric Design and Layouts</v>
      </c>
      <c r="O2168" s="134"/>
      <c r="P2168" s="134"/>
      <c r="Q2168" s="33" t="str">
        <f>IFERROR(VLOOKUP(PPE_PH1_CDDL[[#This Row],[RDMC Document Number]],[3]Docs!$B:$F,4,0),"No Placeholder Yet")</f>
        <v>RES - Reserved Placeholder</v>
      </c>
      <c r="R2168" s="33" t="str">
        <f>IFERROR(VLOOKUP(PPE_PH1_CDDL[[#This Row],[RDMC Document Number]],[3]Docs!$B:$F,5,0),"No Placeholder Yet")</f>
        <v>Pending</v>
      </c>
      <c r="S2168" s="137">
        <f t="shared" ref="S2168:S2169" si="366">IF(AND(O2168&lt;&gt;"",P2168&lt;&gt;"",R2168="Approved"),100%,
 IF(AND(O2168&lt;&gt;"",P2168&lt;&gt;""),66.67%,
 IF(O2168&lt;&gt;"",33.33%,
 0)))</f>
        <v>0</v>
      </c>
      <c r="T2168" s="39" t="s">
        <v>1119</v>
      </c>
      <c r="U2168" s="39"/>
      <c r="V2168" s="178"/>
      <c r="W2168" s="39" t="s">
        <v>1615</v>
      </c>
      <c r="X2168" s="39" t="s">
        <v>1594</v>
      </c>
      <c r="Y2168" s="39"/>
      <c r="Z2168" s="39"/>
      <c r="AA2168" s="39"/>
      <c r="AB2168" s="152" t="s">
        <v>3165</v>
      </c>
    </row>
    <row r="2169" spans="1:28" ht="21.75" customHeight="1" x14ac:dyDescent="0.25">
      <c r="A2169" s="37" t="s">
        <v>30</v>
      </c>
      <c r="B2169" s="37" t="s">
        <v>31</v>
      </c>
      <c r="C2169" s="39">
        <v>6251</v>
      </c>
      <c r="D2169" s="39" t="s">
        <v>268</v>
      </c>
      <c r="E2169" s="39" t="s">
        <v>1429</v>
      </c>
      <c r="F2169" s="174" t="s">
        <v>46</v>
      </c>
      <c r="G2169" s="162" t="s">
        <v>35</v>
      </c>
      <c r="H2169" s="39" t="str">
        <f t="shared" si="359"/>
        <v>6105AK124-6251-MISO-0002</v>
      </c>
      <c r="I2169" s="39" t="str">
        <f t="shared" ref="I2169:I2232" si="367">"Q24050972"&amp;"-"&amp;"04"&amp;"-"&amp;C2169&amp;"-"&amp;D2169&amp;"-"&amp;E2169&amp;"-"&amp;F2169</f>
        <v>Q24050972-04-6251-M-ISO-0002</v>
      </c>
      <c r="J2169" s="162"/>
      <c r="K2169" s="33" t="str">
        <f>VLOOKUP(C2169,'PPE WBS Codes'!$E$3:$F$79,2,0)</f>
        <v>Load Bank</v>
      </c>
      <c r="L2169" s="162" t="s">
        <v>1635</v>
      </c>
      <c r="M2169" s="162" t="s">
        <v>1430</v>
      </c>
      <c r="N2169" s="33" t="str">
        <f t="shared" si="360"/>
        <v>Load Bank - Fire Protection System Emergency Gen Load Bank - Piping Isometric Design and Layouts</v>
      </c>
      <c r="O2169" s="175"/>
      <c r="P2169" s="175"/>
      <c r="Q2169" s="33" t="str">
        <f>IFERROR(VLOOKUP(PPE_PH1_CDDL[[#This Row],[RDMC Document Number]],[3]Docs!$B:$F,4,0),"No Placeholder Yet")</f>
        <v>RES - Reserved Placeholder</v>
      </c>
      <c r="R2169" s="33" t="str">
        <f>IFERROR(VLOOKUP(PPE_PH1_CDDL[[#This Row],[RDMC Document Number]],[3]Docs!$B:$F,5,0),"No Placeholder Yet")</f>
        <v>Pending</v>
      </c>
      <c r="S2169" s="137">
        <f t="shared" si="366"/>
        <v>0</v>
      </c>
      <c r="T2169" s="39" t="s">
        <v>1119</v>
      </c>
      <c r="U2169" s="162"/>
      <c r="V2169" s="178"/>
      <c r="W2169" s="162" t="s">
        <v>1709</v>
      </c>
      <c r="X2169" s="162" t="s">
        <v>1602</v>
      </c>
      <c r="Y2169" s="162"/>
      <c r="Z2169" s="162"/>
      <c r="AA2169" s="39"/>
      <c r="AB2169" s="152" t="s">
        <v>3165</v>
      </c>
    </row>
    <row r="2170" spans="1:28" ht="21.75" customHeight="1" x14ac:dyDescent="0.25">
      <c r="A2170" s="37" t="s">
        <v>30</v>
      </c>
      <c r="B2170" s="37" t="s">
        <v>31</v>
      </c>
      <c r="C2170" s="39">
        <v>6251</v>
      </c>
      <c r="D2170" s="39" t="s">
        <v>268</v>
      </c>
      <c r="E2170" s="39" t="s">
        <v>43</v>
      </c>
      <c r="F2170" s="128" t="s">
        <v>34</v>
      </c>
      <c r="G2170" s="39" t="s">
        <v>35</v>
      </c>
      <c r="H2170" s="39" t="str">
        <f t="shared" si="359"/>
        <v>6105AK124-6251-MPRC-0001</v>
      </c>
      <c r="I2170" s="39" t="str">
        <f t="shared" si="367"/>
        <v>Q24050972-04-6251-M-PRC-0001</v>
      </c>
      <c r="J2170" s="39"/>
      <c r="K2170" s="33" t="str">
        <f>VLOOKUP(C2170,'PPE WBS Codes'!$E$3:$F$79,2,0)</f>
        <v>Load Bank</v>
      </c>
      <c r="L2170" s="39" t="s">
        <v>1616</v>
      </c>
      <c r="M2170" s="39" t="s">
        <v>1431</v>
      </c>
      <c r="N2170" s="33" t="str">
        <f t="shared" si="360"/>
        <v>Load Bank - Terrace Roads and Access-ways for Wartsila Load Bank - Rigging Study and Lifting Equipment Design</v>
      </c>
      <c r="O2170" s="134"/>
      <c r="P2170" s="134"/>
      <c r="Q2170" s="33" t="str">
        <f>IFERROR(VLOOKUP(PPE_PH1_CDDL[[#This Row],[RDMC Document Number]],[3]Docs!$B:$F,4,0),"No Placeholder Yet")</f>
        <v>RES - Reserved Placeholder</v>
      </c>
      <c r="R2170" s="33" t="str">
        <f>IFERROR(VLOOKUP(PPE_PH1_CDDL[[#This Row],[RDMC Document Number]],[3]Docs!$B:$F,5,0),"No Placeholder Yet")</f>
        <v>Pending</v>
      </c>
      <c r="S2170" s="137">
        <f t="shared" ref="S2170:S2171" si="368">IF(AND(O2170&lt;&gt;"",P2170&lt;&gt;"",R2170="Approved"),100%,
 IF(AND(O2170&lt;&gt;"",P2170&lt;&gt;""),66.67%,
 IF(O2170&lt;&gt;"",33.33%,
 0)))</f>
        <v>0</v>
      </c>
      <c r="T2170" s="39" t="s">
        <v>1119</v>
      </c>
      <c r="U2170" s="39"/>
      <c r="V2170" s="178"/>
      <c r="W2170" s="39" t="s">
        <v>1617</v>
      </c>
      <c r="X2170" s="39" t="s">
        <v>1594</v>
      </c>
      <c r="Y2170" s="39"/>
      <c r="Z2170" s="39"/>
      <c r="AA2170" s="39"/>
      <c r="AB2170" s="152" t="s">
        <v>3165</v>
      </c>
    </row>
    <row r="2171" spans="1:28" ht="21.75" customHeight="1" x14ac:dyDescent="0.25">
      <c r="A2171" s="37" t="s">
        <v>30</v>
      </c>
      <c r="B2171" s="37" t="s">
        <v>31</v>
      </c>
      <c r="C2171" s="39">
        <v>6251</v>
      </c>
      <c r="D2171" s="39" t="s">
        <v>268</v>
      </c>
      <c r="E2171" s="39" t="s">
        <v>43</v>
      </c>
      <c r="F2171" s="174" t="s">
        <v>46</v>
      </c>
      <c r="G2171" s="162" t="s">
        <v>35</v>
      </c>
      <c r="H2171" s="39" t="str">
        <f t="shared" si="359"/>
        <v>6105AK124-6251-MPRC-0002</v>
      </c>
      <c r="I2171" s="39" t="str">
        <f t="shared" si="367"/>
        <v>Q24050972-04-6251-M-PRC-0002</v>
      </c>
      <c r="J2171" s="162"/>
      <c r="K2171" s="33" t="str">
        <f>VLOOKUP(C2171,'PPE WBS Codes'!$E$3:$F$79,2,0)</f>
        <v>Load Bank</v>
      </c>
      <c r="L2171" s="162" t="s">
        <v>1603</v>
      </c>
      <c r="M2171" s="162" t="s">
        <v>1431</v>
      </c>
      <c r="N2171" s="33" t="str">
        <f t="shared" si="360"/>
        <v>Load Bank - Perimeter Fencing for Emergency Gen Load Bank - Rigging Study and Lifting Equipment Design</v>
      </c>
      <c r="O2171" s="175"/>
      <c r="P2171" s="175"/>
      <c r="Q2171" s="33" t="str">
        <f>IFERROR(VLOOKUP(PPE_PH1_CDDL[[#This Row],[RDMC Document Number]],[3]Docs!$B:$F,4,0),"No Placeholder Yet")</f>
        <v>RES - Reserved Placeholder</v>
      </c>
      <c r="R2171" s="33" t="str">
        <f>IFERROR(VLOOKUP(PPE_PH1_CDDL[[#This Row],[RDMC Document Number]],[3]Docs!$B:$F,5,0),"No Placeholder Yet")</f>
        <v>Pending</v>
      </c>
      <c r="S2171" s="137">
        <f t="shared" si="368"/>
        <v>0</v>
      </c>
      <c r="T2171" s="39" t="s">
        <v>1119</v>
      </c>
      <c r="U2171" s="162"/>
      <c r="V2171" s="178"/>
      <c r="W2171" s="162" t="s">
        <v>1512</v>
      </c>
      <c r="X2171" s="162" t="s">
        <v>1602</v>
      </c>
      <c r="Y2171" s="162"/>
      <c r="Z2171" s="162"/>
      <c r="AA2171" s="39"/>
      <c r="AB2171" s="152" t="s">
        <v>3165</v>
      </c>
    </row>
    <row r="2172" spans="1:28" ht="21.75" customHeight="1" x14ac:dyDescent="0.25">
      <c r="A2172" s="37" t="s">
        <v>30</v>
      </c>
      <c r="B2172" s="37" t="s">
        <v>31</v>
      </c>
      <c r="C2172" s="39">
        <v>6251</v>
      </c>
      <c r="D2172" s="39" t="s">
        <v>268</v>
      </c>
      <c r="E2172" s="39" t="s">
        <v>1435</v>
      </c>
      <c r="F2172" s="128" t="s">
        <v>34</v>
      </c>
      <c r="G2172" s="39" t="s">
        <v>35</v>
      </c>
      <c r="H2172" s="39" t="str">
        <f t="shared" si="359"/>
        <v>6105AK124-6251-MPSP-0001</v>
      </c>
      <c r="I2172" s="39" t="str">
        <f t="shared" si="367"/>
        <v>Q24050972-04-6251-M-PSP-0001</v>
      </c>
      <c r="J2172" s="39"/>
      <c r="K2172" s="33" t="str">
        <f>VLOOKUP(C2172,'PPE WBS Codes'!$E$3:$F$79,2,0)</f>
        <v>Load Bank</v>
      </c>
      <c r="L2172" s="39" t="s">
        <v>1591</v>
      </c>
      <c r="M2172" s="39" t="s">
        <v>1436</v>
      </c>
      <c r="N2172" s="33" t="str">
        <f t="shared" si="360"/>
        <v>Load Bank - 36 MVA Power Station Mobile Load Bank Cable Racks - Pipe and Cable Support Racks Design</v>
      </c>
      <c r="O2172" s="134"/>
      <c r="P2172" s="134"/>
      <c r="Q2172" s="33" t="str">
        <f>IFERROR(VLOOKUP(PPE_PH1_CDDL[[#This Row],[RDMC Document Number]],[3]Docs!$B:$F,4,0),"No Placeholder Yet")</f>
        <v>RES - Reserved Placeholder</v>
      </c>
      <c r="R2172" s="33" t="str">
        <f>IFERROR(VLOOKUP(PPE_PH1_CDDL[[#This Row],[RDMC Document Number]],[3]Docs!$B:$F,5,0),"No Placeholder Yet")</f>
        <v>Pending</v>
      </c>
      <c r="S2172" s="137">
        <f t="shared" ref="S2172:S2180" si="369">IF(AND(O2172&lt;&gt;"",P2172&lt;&gt;"",R2172="Approved"),100%,
 IF(AND(O2172&lt;&gt;"",P2172&lt;&gt;""),66.67%,
 IF(O2172&lt;&gt;"",33.33%,
 0)))</f>
        <v>0</v>
      </c>
      <c r="T2172" s="39" t="s">
        <v>1119</v>
      </c>
      <c r="U2172" s="39"/>
      <c r="V2172" s="178"/>
      <c r="W2172" s="39" t="s">
        <v>1588</v>
      </c>
      <c r="X2172" s="39" t="s">
        <v>1609</v>
      </c>
      <c r="Y2172" s="39"/>
      <c r="Z2172" s="39"/>
      <c r="AA2172" s="39"/>
      <c r="AB2172" s="152" t="s">
        <v>3165</v>
      </c>
    </row>
    <row r="2173" spans="1:28" ht="21.75" customHeight="1" x14ac:dyDescent="0.25">
      <c r="A2173" s="37" t="s">
        <v>30</v>
      </c>
      <c r="B2173" s="37" t="s">
        <v>31</v>
      </c>
      <c r="C2173" s="39">
        <v>6251</v>
      </c>
      <c r="D2173" s="39" t="s">
        <v>268</v>
      </c>
      <c r="E2173" s="39" t="s">
        <v>1435</v>
      </c>
      <c r="F2173" s="128" t="s">
        <v>46</v>
      </c>
      <c r="G2173" s="39" t="s">
        <v>35</v>
      </c>
      <c r="H2173" s="39" t="str">
        <f t="shared" si="359"/>
        <v>6105AK124-6251-MPSP-0002</v>
      </c>
      <c r="I2173" s="39" t="str">
        <f t="shared" si="367"/>
        <v>Q24050972-04-6251-M-PSP-0002</v>
      </c>
      <c r="J2173" s="39"/>
      <c r="K2173" s="33" t="str">
        <f>VLOOKUP(C2173,'PPE WBS Codes'!$E$3:$F$79,2,0)</f>
        <v>Load Bank</v>
      </c>
      <c r="L2173" s="39" t="s">
        <v>1614</v>
      </c>
      <c r="M2173" s="39" t="s">
        <v>1436</v>
      </c>
      <c r="N2173" s="33" t="str">
        <f t="shared" si="360"/>
        <v>Load Bank - Fire Protection and Detection System for Wartsila Load Bank - Pipe and Cable Support Racks Design</v>
      </c>
      <c r="O2173" s="134"/>
      <c r="P2173" s="134"/>
      <c r="Q2173" s="33" t="str">
        <f>IFERROR(VLOOKUP(PPE_PH1_CDDL[[#This Row],[RDMC Document Number]],[3]Docs!$B:$F,4,0),"No Placeholder Yet")</f>
        <v>RES - Reserved Placeholder</v>
      </c>
      <c r="R2173" s="33" t="str">
        <f>IFERROR(VLOOKUP(PPE_PH1_CDDL[[#This Row],[RDMC Document Number]],[3]Docs!$B:$F,5,0),"No Placeholder Yet")</f>
        <v>Pending</v>
      </c>
      <c r="S2173" s="137">
        <f t="shared" si="369"/>
        <v>0</v>
      </c>
      <c r="T2173" s="39" t="s">
        <v>1119</v>
      </c>
      <c r="U2173" s="39"/>
      <c r="V2173" s="178"/>
      <c r="W2173" s="39" t="s">
        <v>1615</v>
      </c>
      <c r="X2173" s="39" t="s">
        <v>1580</v>
      </c>
      <c r="Y2173" s="39"/>
      <c r="Z2173" s="39"/>
      <c r="AA2173" s="39"/>
      <c r="AB2173" s="152" t="s">
        <v>3165</v>
      </c>
    </row>
    <row r="2174" spans="1:28" ht="21.75" customHeight="1" x14ac:dyDescent="0.25">
      <c r="A2174" s="37" t="s">
        <v>30</v>
      </c>
      <c r="B2174" s="37" t="s">
        <v>31</v>
      </c>
      <c r="C2174" s="39">
        <v>6251</v>
      </c>
      <c r="D2174" s="39" t="s">
        <v>268</v>
      </c>
      <c r="E2174" s="39" t="s">
        <v>1435</v>
      </c>
      <c r="F2174" s="128" t="s">
        <v>48</v>
      </c>
      <c r="G2174" s="39" t="s">
        <v>35</v>
      </c>
      <c r="H2174" s="39" t="str">
        <f t="shared" si="359"/>
        <v>6105AK124-6251-MPSP-0003</v>
      </c>
      <c r="I2174" s="39" t="str">
        <f t="shared" si="367"/>
        <v>Q24050972-04-6251-M-PSP-0003</v>
      </c>
      <c r="J2174" s="39"/>
      <c r="K2174" s="33" t="str">
        <f>VLOOKUP(C2174,'PPE WBS Codes'!$E$3:$F$79,2,0)</f>
        <v>Load Bank</v>
      </c>
      <c r="L2174" s="39" t="s">
        <v>1624</v>
      </c>
      <c r="M2174" s="39" t="s">
        <v>1436</v>
      </c>
      <c r="N2174" s="33" t="str">
        <f t="shared" si="360"/>
        <v>Load Bank - MV Cabling and Termination for Wartsila Load Bank - Pipe and Cable Support Racks Design</v>
      </c>
      <c r="O2174" s="134"/>
      <c r="P2174" s="134"/>
      <c r="Q2174" s="33" t="str">
        <f>IFERROR(VLOOKUP(PPE_PH1_CDDL[[#This Row],[RDMC Document Number]],[3]Docs!$B:$F,4,0),"No Placeholder Yet")</f>
        <v>RES - Reserved Placeholder</v>
      </c>
      <c r="R2174" s="33" t="str">
        <f>IFERROR(VLOOKUP(PPE_PH1_CDDL[[#This Row],[RDMC Document Number]],[3]Docs!$B:$F,5,0),"No Placeholder Yet")</f>
        <v>Pending</v>
      </c>
      <c r="S2174" s="137">
        <f t="shared" si="369"/>
        <v>0</v>
      </c>
      <c r="T2174" s="39" t="s">
        <v>1119</v>
      </c>
      <c r="U2174" s="39"/>
      <c r="V2174" s="178"/>
      <c r="W2174" s="39" t="s">
        <v>1625</v>
      </c>
      <c r="X2174" s="39" t="s">
        <v>1580</v>
      </c>
      <c r="Y2174" s="39"/>
      <c r="Z2174" s="39"/>
      <c r="AA2174" s="39"/>
      <c r="AB2174" s="152" t="s">
        <v>3165</v>
      </c>
    </row>
    <row r="2175" spans="1:28" ht="21.75" customHeight="1" x14ac:dyDescent="0.25">
      <c r="A2175" s="37" t="s">
        <v>30</v>
      </c>
      <c r="B2175" s="37" t="s">
        <v>31</v>
      </c>
      <c r="C2175" s="39">
        <v>6251</v>
      </c>
      <c r="D2175" s="39" t="s">
        <v>268</v>
      </c>
      <c r="E2175" s="39" t="s">
        <v>1435</v>
      </c>
      <c r="F2175" s="128" t="s">
        <v>50</v>
      </c>
      <c r="G2175" s="39" t="s">
        <v>35</v>
      </c>
      <c r="H2175" s="39" t="str">
        <f t="shared" si="359"/>
        <v>6105AK124-6251-MPSP-0004</v>
      </c>
      <c r="I2175" s="39" t="str">
        <f t="shared" si="367"/>
        <v>Q24050972-04-6251-M-PSP-0004</v>
      </c>
      <c r="J2175" s="39"/>
      <c r="K2175" s="33" t="str">
        <f>VLOOKUP(C2175,'PPE WBS Codes'!$E$3:$F$79,2,0)</f>
        <v>Load Bank</v>
      </c>
      <c r="L2175" s="39" t="s">
        <v>1626</v>
      </c>
      <c r="M2175" s="39" t="s">
        <v>1436</v>
      </c>
      <c r="N2175" s="33" t="str">
        <f t="shared" si="360"/>
        <v>Load Bank - LV, Control and Signal Cables for Wartsila Load Bank - Pipe and Cable Support Racks Design</v>
      </c>
      <c r="O2175" s="134"/>
      <c r="P2175" s="134"/>
      <c r="Q2175" s="33" t="str">
        <f>IFERROR(VLOOKUP(PPE_PH1_CDDL[[#This Row],[RDMC Document Number]],[3]Docs!$B:$F,4,0),"No Placeholder Yet")</f>
        <v>RES - Reserved Placeholder</v>
      </c>
      <c r="R2175" s="33" t="str">
        <f>IFERROR(VLOOKUP(PPE_PH1_CDDL[[#This Row],[RDMC Document Number]],[3]Docs!$B:$F,5,0),"No Placeholder Yet")</f>
        <v>Pending</v>
      </c>
      <c r="S2175" s="137">
        <f t="shared" si="369"/>
        <v>0</v>
      </c>
      <c r="T2175" s="39" t="s">
        <v>1119</v>
      </c>
      <c r="U2175" s="39"/>
      <c r="V2175" s="178"/>
      <c r="W2175" s="39" t="s">
        <v>1627</v>
      </c>
      <c r="X2175" s="39" t="s">
        <v>1580</v>
      </c>
      <c r="Y2175" s="39"/>
      <c r="Z2175" s="39"/>
      <c r="AA2175" s="39"/>
      <c r="AB2175" s="152" t="s">
        <v>3165</v>
      </c>
    </row>
    <row r="2176" spans="1:28" ht="21.75" customHeight="1" x14ac:dyDescent="0.25">
      <c r="A2176" s="37" t="s">
        <v>30</v>
      </c>
      <c r="B2176" s="37" t="s">
        <v>31</v>
      </c>
      <c r="C2176" s="39">
        <v>6251</v>
      </c>
      <c r="D2176" s="39" t="s">
        <v>268</v>
      </c>
      <c r="E2176" s="39" t="s">
        <v>1435</v>
      </c>
      <c r="F2176" s="128" t="s">
        <v>101</v>
      </c>
      <c r="G2176" s="39" t="s">
        <v>35</v>
      </c>
      <c r="H2176" s="39" t="str">
        <f t="shared" si="359"/>
        <v>6105AK124-6251-MPSP-0005</v>
      </c>
      <c r="I2176" s="39" t="str">
        <f t="shared" si="367"/>
        <v>Q24050972-04-6251-M-PSP-0005</v>
      </c>
      <c r="J2176" s="39"/>
      <c r="K2176" s="33" t="str">
        <f>VLOOKUP(C2176,'PPE WBS Codes'!$E$3:$F$79,2,0)</f>
        <v>Load Bank</v>
      </c>
      <c r="L2176" s="39" t="s">
        <v>1598</v>
      </c>
      <c r="M2176" s="39" t="s">
        <v>1436</v>
      </c>
      <c r="N2176" s="33" t="str">
        <f t="shared" si="360"/>
        <v>Load Bank - Cable Racks and Trays for Wartsila Load Bank - Pipe and Cable Support Racks Design</v>
      </c>
      <c r="O2176" s="134"/>
      <c r="P2176" s="134"/>
      <c r="Q2176" s="33" t="str">
        <f>IFERROR(VLOOKUP(PPE_PH1_CDDL[[#This Row],[RDMC Document Number]],[3]Docs!$B:$F,4,0),"No Placeholder Yet")</f>
        <v>RES - Reserved Placeholder</v>
      </c>
      <c r="R2176" s="33" t="str">
        <f>IFERROR(VLOOKUP(PPE_PH1_CDDL[[#This Row],[RDMC Document Number]],[3]Docs!$B:$F,5,0),"No Placeholder Yet")</f>
        <v>Pending</v>
      </c>
      <c r="S2176" s="137">
        <f t="shared" si="369"/>
        <v>0</v>
      </c>
      <c r="T2176" s="39" t="s">
        <v>1119</v>
      </c>
      <c r="U2176" s="39"/>
      <c r="V2176" s="178"/>
      <c r="W2176" s="39" t="s">
        <v>1599</v>
      </c>
      <c r="X2176" s="39" t="s">
        <v>1580</v>
      </c>
      <c r="Y2176" s="39"/>
      <c r="Z2176" s="39"/>
      <c r="AA2176" s="39"/>
      <c r="AB2176" s="152" t="s">
        <v>3165</v>
      </c>
    </row>
    <row r="2177" spans="1:28" ht="21.75" customHeight="1" x14ac:dyDescent="0.25">
      <c r="A2177" s="37" t="s">
        <v>30</v>
      </c>
      <c r="B2177" s="37" t="s">
        <v>31</v>
      </c>
      <c r="C2177" s="39">
        <v>6251</v>
      </c>
      <c r="D2177" s="39" t="s">
        <v>268</v>
      </c>
      <c r="E2177" s="39" t="s">
        <v>1435</v>
      </c>
      <c r="F2177" s="128" t="s">
        <v>161</v>
      </c>
      <c r="G2177" s="39" t="s">
        <v>35</v>
      </c>
      <c r="H2177" s="39" t="str">
        <f t="shared" si="359"/>
        <v>6105AK124-6251-MPSP-0006</v>
      </c>
      <c r="I2177" s="39" t="str">
        <f t="shared" si="367"/>
        <v>Q24050972-04-6251-M-PSP-0006</v>
      </c>
      <c r="J2177" s="39"/>
      <c r="K2177" s="33" t="str">
        <f>VLOOKUP(C2177,'PPE WBS Codes'!$E$3:$F$79,2,0)</f>
        <v>Load Bank</v>
      </c>
      <c r="L2177" s="39" t="s">
        <v>1635</v>
      </c>
      <c r="M2177" s="39" t="s">
        <v>1436</v>
      </c>
      <c r="N2177" s="33" t="str">
        <f t="shared" si="360"/>
        <v>Load Bank - Fire Protection System Emergency Gen Load Bank - Pipe and Cable Support Racks Design</v>
      </c>
      <c r="O2177" s="134"/>
      <c r="P2177" s="134"/>
      <c r="Q2177" s="33" t="str">
        <f>IFERROR(VLOOKUP(PPE_PH1_CDDL[[#This Row],[RDMC Document Number]],[3]Docs!$B:$F,4,0),"No Placeholder Yet")</f>
        <v>RES - Reserved Placeholder</v>
      </c>
      <c r="R2177" s="33" t="str">
        <f>IFERROR(VLOOKUP(PPE_PH1_CDDL[[#This Row],[RDMC Document Number]],[3]Docs!$B:$F,5,0),"No Placeholder Yet")</f>
        <v>Pending</v>
      </c>
      <c r="S2177" s="137">
        <f t="shared" si="369"/>
        <v>0</v>
      </c>
      <c r="T2177" s="39" t="s">
        <v>1119</v>
      </c>
      <c r="U2177" s="39"/>
      <c r="V2177" s="178"/>
      <c r="W2177" s="39" t="s">
        <v>1636</v>
      </c>
      <c r="X2177" s="39" t="s">
        <v>1602</v>
      </c>
      <c r="Y2177" s="39"/>
      <c r="Z2177" s="39"/>
      <c r="AA2177" s="39"/>
      <c r="AB2177" s="152" t="s">
        <v>3165</v>
      </c>
    </row>
    <row r="2178" spans="1:28" ht="21.75" customHeight="1" x14ac:dyDescent="0.25">
      <c r="A2178" s="37" t="s">
        <v>30</v>
      </c>
      <c r="B2178" s="37" t="s">
        <v>31</v>
      </c>
      <c r="C2178" s="39">
        <v>6251</v>
      </c>
      <c r="D2178" s="39" t="s">
        <v>268</v>
      </c>
      <c r="E2178" s="39" t="s">
        <v>1435</v>
      </c>
      <c r="F2178" s="128" t="s">
        <v>170</v>
      </c>
      <c r="G2178" s="39" t="s">
        <v>35</v>
      </c>
      <c r="H2178" s="39" t="str">
        <f t="shared" si="359"/>
        <v>6105AK124-6251-MPSP-0007</v>
      </c>
      <c r="I2178" s="39" t="str">
        <f t="shared" si="367"/>
        <v>Q24050972-04-6251-M-PSP-0007</v>
      </c>
      <c r="J2178" s="39"/>
      <c r="K2178" s="33" t="str">
        <f>VLOOKUP(C2178,'PPE WBS Codes'!$E$3:$F$79,2,0)</f>
        <v>Load Bank</v>
      </c>
      <c r="L2178" s="39" t="s">
        <v>1642</v>
      </c>
      <c r="M2178" s="39" t="s">
        <v>1436</v>
      </c>
      <c r="N2178" s="33" t="str">
        <f t="shared" si="360"/>
        <v>Load Bank - MV Cabling and Termination for Emergency Gen Load Bank - Pipe and Cable Support Racks Design</v>
      </c>
      <c r="O2178" s="134"/>
      <c r="P2178" s="134"/>
      <c r="Q2178" s="33" t="str">
        <f>IFERROR(VLOOKUP(PPE_PH1_CDDL[[#This Row],[RDMC Document Number]],[3]Docs!$B:$F,4,0),"No Placeholder Yet")</f>
        <v>RES - Reserved Placeholder</v>
      </c>
      <c r="R2178" s="33" t="str">
        <f>IFERROR(VLOOKUP(PPE_PH1_CDDL[[#This Row],[RDMC Document Number]],[3]Docs!$B:$F,5,0),"No Placeholder Yet")</f>
        <v>Pending</v>
      </c>
      <c r="S2178" s="137">
        <f t="shared" si="369"/>
        <v>0</v>
      </c>
      <c r="T2178" s="39" t="s">
        <v>1119</v>
      </c>
      <c r="U2178" s="39"/>
      <c r="V2178" s="178"/>
      <c r="W2178" s="39" t="s">
        <v>1625</v>
      </c>
      <c r="X2178" s="39" t="s">
        <v>1602</v>
      </c>
      <c r="Y2178" s="39"/>
      <c r="Z2178" s="39"/>
      <c r="AA2178" s="39"/>
      <c r="AB2178" s="152" t="s">
        <v>3165</v>
      </c>
    </row>
    <row r="2179" spans="1:28" ht="21.75" customHeight="1" x14ac:dyDescent="0.25">
      <c r="A2179" s="37" t="s">
        <v>30</v>
      </c>
      <c r="B2179" s="37" t="s">
        <v>31</v>
      </c>
      <c r="C2179" s="39">
        <v>6251</v>
      </c>
      <c r="D2179" s="39" t="s">
        <v>268</v>
      </c>
      <c r="E2179" s="39" t="s">
        <v>1435</v>
      </c>
      <c r="F2179" s="128" t="s">
        <v>108</v>
      </c>
      <c r="G2179" s="39" t="s">
        <v>35</v>
      </c>
      <c r="H2179" s="39" t="str">
        <f t="shared" si="359"/>
        <v>6105AK124-6251-MPSP-0008</v>
      </c>
      <c r="I2179" s="39" t="str">
        <f t="shared" si="367"/>
        <v>Q24050972-04-6251-M-PSP-0008</v>
      </c>
      <c r="J2179" s="39"/>
      <c r="K2179" s="33" t="str">
        <f>VLOOKUP(C2179,'PPE WBS Codes'!$E$3:$F$79,2,0)</f>
        <v>Load Bank</v>
      </c>
      <c r="L2179" s="39" t="s">
        <v>1644</v>
      </c>
      <c r="M2179" s="39" t="s">
        <v>1436</v>
      </c>
      <c r="N2179" s="33" t="str">
        <f t="shared" si="360"/>
        <v>Load Bank - LV, Control and Signal Cables for Emergency Gen Load Bank - Pipe and Cable Support Racks Design</v>
      </c>
      <c r="O2179" s="134"/>
      <c r="P2179" s="134"/>
      <c r="Q2179" s="33" t="str">
        <f>IFERROR(VLOOKUP(PPE_PH1_CDDL[[#This Row],[RDMC Document Number]],[3]Docs!$B:$F,4,0),"No Placeholder Yet")</f>
        <v>RES - Reserved Placeholder</v>
      </c>
      <c r="R2179" s="33" t="str">
        <f>IFERROR(VLOOKUP(PPE_PH1_CDDL[[#This Row],[RDMC Document Number]],[3]Docs!$B:$F,5,0),"No Placeholder Yet")</f>
        <v>Pending</v>
      </c>
      <c r="S2179" s="137">
        <f t="shared" si="369"/>
        <v>0</v>
      </c>
      <c r="T2179" s="39" t="s">
        <v>1119</v>
      </c>
      <c r="U2179" s="39"/>
      <c r="V2179" s="178"/>
      <c r="W2179" s="39" t="s">
        <v>1627</v>
      </c>
      <c r="X2179" s="39" t="s">
        <v>1602</v>
      </c>
      <c r="Y2179" s="39"/>
      <c r="Z2179" s="39"/>
      <c r="AA2179" s="39"/>
      <c r="AB2179" s="152" t="s">
        <v>3165</v>
      </c>
    </row>
    <row r="2180" spans="1:28" ht="21.75" customHeight="1" x14ac:dyDescent="0.25">
      <c r="A2180" s="37" t="s">
        <v>30</v>
      </c>
      <c r="B2180" s="37" t="s">
        <v>31</v>
      </c>
      <c r="C2180" s="39">
        <v>6251</v>
      </c>
      <c r="D2180" s="39" t="s">
        <v>268</v>
      </c>
      <c r="E2180" s="39" t="s">
        <v>1435</v>
      </c>
      <c r="F2180" s="174" t="s">
        <v>173</v>
      </c>
      <c r="G2180" s="162" t="s">
        <v>35</v>
      </c>
      <c r="H2180" s="39" t="str">
        <f t="shared" si="359"/>
        <v>6105AK124-6251-MPSP-0009</v>
      </c>
      <c r="I2180" s="39" t="str">
        <f t="shared" si="367"/>
        <v>Q24050972-04-6251-M-PSP-0009</v>
      </c>
      <c r="J2180" s="162"/>
      <c r="K2180" s="33" t="str">
        <f>VLOOKUP(C2180,'PPE WBS Codes'!$E$3:$F$79,2,0)</f>
        <v>Load Bank</v>
      </c>
      <c r="L2180" s="162" t="s">
        <v>1605</v>
      </c>
      <c r="M2180" s="162" t="s">
        <v>1436</v>
      </c>
      <c r="N2180" s="33" t="str">
        <f t="shared" si="360"/>
        <v>Load Bank - Cable Racks and Trays for Emergency Gen Load Bank - Pipe and Cable Support Racks Design</v>
      </c>
      <c r="O2180" s="175"/>
      <c r="P2180" s="175"/>
      <c r="Q2180" s="33" t="str">
        <f>IFERROR(VLOOKUP(PPE_PH1_CDDL[[#This Row],[RDMC Document Number]],[3]Docs!$B:$F,4,0),"No Placeholder Yet")</f>
        <v>RES - Reserved Placeholder</v>
      </c>
      <c r="R2180" s="33" t="str">
        <f>IFERROR(VLOOKUP(PPE_PH1_CDDL[[#This Row],[RDMC Document Number]],[3]Docs!$B:$F,5,0),"No Placeholder Yet")</f>
        <v>Pending</v>
      </c>
      <c r="S2180" s="137">
        <f t="shared" si="369"/>
        <v>0</v>
      </c>
      <c r="T2180" s="39" t="s">
        <v>1119</v>
      </c>
      <c r="U2180" s="162"/>
      <c r="V2180" s="178"/>
      <c r="W2180" s="162" t="s">
        <v>1599</v>
      </c>
      <c r="X2180" s="162" t="s">
        <v>1602</v>
      </c>
      <c r="Y2180" s="162"/>
      <c r="Z2180" s="162"/>
      <c r="AA2180" s="39"/>
      <c r="AB2180" s="152" t="s">
        <v>3165</v>
      </c>
    </row>
    <row r="2181" spans="1:28" ht="21.75" customHeight="1" x14ac:dyDescent="0.25">
      <c r="A2181" s="37" t="s">
        <v>30</v>
      </c>
      <c r="B2181" s="37" t="s">
        <v>31</v>
      </c>
      <c r="C2181" s="39">
        <v>6251</v>
      </c>
      <c r="D2181" s="39" t="s">
        <v>268</v>
      </c>
      <c r="E2181" s="39" t="s">
        <v>1144</v>
      </c>
      <c r="F2181" s="128" t="s">
        <v>34</v>
      </c>
      <c r="G2181" s="39" t="s">
        <v>35</v>
      </c>
      <c r="H2181" s="39" t="str">
        <f t="shared" si="359"/>
        <v>6105AK124-6251-MQAD-0001</v>
      </c>
      <c r="I2181" s="39" t="str">
        <f t="shared" si="367"/>
        <v>Q24050972-04-6251-M-QAD-0001</v>
      </c>
      <c r="J2181" s="39"/>
      <c r="K2181" s="33" t="str">
        <f>VLOOKUP(C2181,'PPE WBS Codes'!$E$3:$F$79,2,0)</f>
        <v>Load Bank</v>
      </c>
      <c r="L2181" s="39" t="s">
        <v>1614</v>
      </c>
      <c r="M2181" s="39" t="s">
        <v>1437</v>
      </c>
      <c r="N2181" s="33" t="str">
        <f t="shared" ref="N2181:N2212" si="370">K2181&amp;" - "&amp;L2181&amp;" - "&amp;M2181</f>
        <v>Load Bank - Fire Protection and Detection System for Wartsila Load Bank - Fabrication Inspection QC Pack (Incl. NDT)</v>
      </c>
      <c r="O2181" s="134"/>
      <c r="P2181" s="134"/>
      <c r="Q2181" s="33" t="str">
        <f>IFERROR(VLOOKUP(PPE_PH1_CDDL[[#This Row],[RDMC Document Number]],[3]Docs!$B:$F,4,0),"No Placeholder Yet")</f>
        <v>RES - Reserved Placeholder</v>
      </c>
      <c r="R2181" s="33" t="str">
        <f>IFERROR(VLOOKUP(PPE_PH1_CDDL[[#This Row],[RDMC Document Number]],[3]Docs!$B:$F,5,0),"No Placeholder Yet")</f>
        <v>Pending</v>
      </c>
      <c r="S2181" s="137">
        <f t="shared" ref="S2181:S2182" si="371">IF(AND(O2181&lt;&gt;"",P2181&lt;&gt;"",R2181="Approved"),100%,
 IF(AND(O2181&lt;&gt;"",P2181&lt;&gt;""),66.67%,
 IF(O2181&lt;&gt;"",33.33%,
 0)))</f>
        <v>0</v>
      </c>
      <c r="T2181" s="39" t="s">
        <v>1119</v>
      </c>
      <c r="U2181" s="39"/>
      <c r="V2181" s="178"/>
      <c r="W2181" s="39" t="s">
        <v>1615</v>
      </c>
      <c r="X2181" s="39" t="s">
        <v>1594</v>
      </c>
      <c r="Y2181" s="39"/>
      <c r="Z2181" s="39"/>
      <c r="AA2181" s="39"/>
      <c r="AB2181" s="152" t="s">
        <v>3165</v>
      </c>
    </row>
    <row r="2182" spans="1:28" ht="21.75" customHeight="1" x14ac:dyDescent="0.25">
      <c r="A2182" s="37" t="s">
        <v>30</v>
      </c>
      <c r="B2182" s="37" t="s">
        <v>31</v>
      </c>
      <c r="C2182" s="39">
        <v>6251</v>
      </c>
      <c r="D2182" s="39" t="s">
        <v>268</v>
      </c>
      <c r="E2182" s="39" t="s">
        <v>1144</v>
      </c>
      <c r="F2182" s="174" t="s">
        <v>46</v>
      </c>
      <c r="G2182" s="162" t="s">
        <v>35</v>
      </c>
      <c r="H2182" s="39" t="str">
        <f t="shared" si="359"/>
        <v>6105AK124-6251-MQAD-0002</v>
      </c>
      <c r="I2182" s="39" t="str">
        <f t="shared" si="367"/>
        <v>Q24050972-04-6251-M-QAD-0002</v>
      </c>
      <c r="J2182" s="162"/>
      <c r="K2182" s="33" t="str">
        <f>VLOOKUP(C2182,'PPE WBS Codes'!$E$3:$F$79,2,0)</f>
        <v>Load Bank</v>
      </c>
      <c r="L2182" s="162" t="s">
        <v>1635</v>
      </c>
      <c r="M2182" s="162" t="s">
        <v>1437</v>
      </c>
      <c r="N2182" s="33" t="str">
        <f t="shared" si="370"/>
        <v>Load Bank - Fire Protection System Emergency Gen Load Bank - Fabrication Inspection QC Pack (Incl. NDT)</v>
      </c>
      <c r="O2182" s="175"/>
      <c r="P2182" s="175"/>
      <c r="Q2182" s="33" t="str">
        <f>IFERROR(VLOOKUP(PPE_PH1_CDDL[[#This Row],[RDMC Document Number]],[3]Docs!$B:$F,4,0),"No Placeholder Yet")</f>
        <v>RES - Reserved Placeholder</v>
      </c>
      <c r="R2182" s="33" t="str">
        <f>IFERROR(VLOOKUP(PPE_PH1_CDDL[[#This Row],[RDMC Document Number]],[3]Docs!$B:$F,5,0),"No Placeholder Yet")</f>
        <v>Pending</v>
      </c>
      <c r="S2182" s="137">
        <f t="shared" si="371"/>
        <v>0</v>
      </c>
      <c r="T2182" s="39" t="s">
        <v>1119</v>
      </c>
      <c r="U2182" s="162"/>
      <c r="V2182" s="178"/>
      <c r="W2182" s="162" t="s">
        <v>1636</v>
      </c>
      <c r="X2182" s="162" t="s">
        <v>1602</v>
      </c>
      <c r="Y2182" s="162"/>
      <c r="Z2182" s="162"/>
      <c r="AA2182" s="39"/>
      <c r="AB2182" s="152" t="s">
        <v>3165</v>
      </c>
    </row>
    <row r="2183" spans="1:28" ht="21.75" customHeight="1" x14ac:dyDescent="0.25">
      <c r="A2183" s="37" t="s">
        <v>30</v>
      </c>
      <c r="B2183" s="37" t="s">
        <v>31</v>
      </c>
      <c r="C2183" s="39">
        <v>6251</v>
      </c>
      <c r="D2183" s="39" t="s">
        <v>268</v>
      </c>
      <c r="E2183" s="39" t="s">
        <v>1170</v>
      </c>
      <c r="F2183" s="128" t="s">
        <v>34</v>
      </c>
      <c r="G2183" s="39" t="s">
        <v>35</v>
      </c>
      <c r="H2183" s="39" t="str">
        <f t="shared" si="359"/>
        <v>6105AK124-6251-MSPC-0001</v>
      </c>
      <c r="I2183" s="39" t="str">
        <f t="shared" si="367"/>
        <v>Q24050972-04-6251-M-SPC-0001</v>
      </c>
      <c r="J2183" s="39"/>
      <c r="K2183" s="33" t="str">
        <f>VLOOKUP(C2183,'PPE WBS Codes'!$E$3:$F$79,2,0)</f>
        <v>Load Bank</v>
      </c>
      <c r="L2183" s="39" t="s">
        <v>1591</v>
      </c>
      <c r="M2183" s="39" t="s">
        <v>1446</v>
      </c>
      <c r="N2183" s="33" t="str">
        <f t="shared" si="370"/>
        <v>Load Bank - 36 MVA Power Station Mobile Load Bank Cable Racks - Material Selection and Verification Specification</v>
      </c>
      <c r="O2183" s="134"/>
      <c r="P2183" s="134"/>
      <c r="Q2183" s="33" t="str">
        <f>IFERROR(VLOOKUP(PPE_PH1_CDDL[[#This Row],[RDMC Document Number]],[3]Docs!$B:$F,4,0),"No Placeholder Yet")</f>
        <v>RES - Reserved Placeholder</v>
      </c>
      <c r="R2183" s="33" t="str">
        <f>IFERROR(VLOOKUP(PPE_PH1_CDDL[[#This Row],[RDMC Document Number]],[3]Docs!$B:$F,5,0),"No Placeholder Yet")</f>
        <v>Pending</v>
      </c>
      <c r="S2183" s="137">
        <f t="shared" ref="S2183:S2189" si="372">IF(AND(O2183&lt;&gt;"",P2183&lt;&gt;"",R2183="Approved"),100%,
 IF(AND(O2183&lt;&gt;"",P2183&lt;&gt;""),66.67%,
 IF(O2183&lt;&gt;"",33.33%,
 0)))</f>
        <v>0</v>
      </c>
      <c r="T2183" s="39" t="s">
        <v>1119</v>
      </c>
      <c r="U2183" s="39"/>
      <c r="V2183" s="178"/>
      <c r="W2183" s="39" t="s">
        <v>1588</v>
      </c>
      <c r="X2183" s="39" t="s">
        <v>1659</v>
      </c>
      <c r="Y2183" s="39"/>
      <c r="Z2183" s="39"/>
      <c r="AA2183" s="39"/>
      <c r="AB2183" s="152" t="s">
        <v>3165</v>
      </c>
    </row>
    <row r="2184" spans="1:28" ht="21.75" customHeight="1" x14ac:dyDescent="0.25">
      <c r="A2184" s="37" t="s">
        <v>30</v>
      </c>
      <c r="B2184" s="37" t="s">
        <v>31</v>
      </c>
      <c r="C2184" s="39">
        <v>6251</v>
      </c>
      <c r="D2184" s="39" t="s">
        <v>268</v>
      </c>
      <c r="E2184" s="39" t="s">
        <v>1170</v>
      </c>
      <c r="F2184" s="128" t="s">
        <v>46</v>
      </c>
      <c r="G2184" s="39" t="s">
        <v>35</v>
      </c>
      <c r="H2184" s="39" t="str">
        <f t="shared" si="359"/>
        <v>6105AK124-6251-MSPC-0002</v>
      </c>
      <c r="I2184" s="39" t="str">
        <f t="shared" si="367"/>
        <v>Q24050972-04-6251-M-SPC-0002</v>
      </c>
      <c r="J2184" s="39"/>
      <c r="K2184" s="33" t="str">
        <f>VLOOKUP(C2184,'PPE WBS Codes'!$E$3:$F$79,2,0)</f>
        <v>Load Bank</v>
      </c>
      <c r="L2184" s="39" t="s">
        <v>1614</v>
      </c>
      <c r="M2184" s="39" t="s">
        <v>1446</v>
      </c>
      <c r="N2184" s="33" t="str">
        <f t="shared" si="370"/>
        <v>Load Bank - Fire Protection and Detection System for Wartsila Load Bank - Material Selection and Verification Specification</v>
      </c>
      <c r="O2184" s="134"/>
      <c r="P2184" s="134"/>
      <c r="Q2184" s="33" t="str">
        <f>IFERROR(VLOOKUP(PPE_PH1_CDDL[[#This Row],[RDMC Document Number]],[3]Docs!$B:$F,4,0),"No Placeholder Yet")</f>
        <v>RES - Reserved Placeholder</v>
      </c>
      <c r="R2184" s="33" t="str">
        <f>IFERROR(VLOOKUP(PPE_PH1_CDDL[[#This Row],[RDMC Document Number]],[3]Docs!$B:$F,5,0),"No Placeholder Yet")</f>
        <v>Pending</v>
      </c>
      <c r="S2184" s="137">
        <f t="shared" si="372"/>
        <v>0</v>
      </c>
      <c r="T2184" s="39" t="s">
        <v>1119</v>
      </c>
      <c r="U2184" s="39"/>
      <c r="V2184" s="178"/>
      <c r="W2184" s="39" t="s">
        <v>1615</v>
      </c>
      <c r="X2184" s="39" t="s">
        <v>1594</v>
      </c>
      <c r="Y2184" s="39"/>
      <c r="Z2184" s="39"/>
      <c r="AA2184" s="39"/>
      <c r="AB2184" s="152" t="s">
        <v>3165</v>
      </c>
    </row>
    <row r="2185" spans="1:28" ht="21.75" customHeight="1" x14ac:dyDescent="0.25">
      <c r="A2185" s="37" t="s">
        <v>30</v>
      </c>
      <c r="B2185" s="37" t="s">
        <v>31</v>
      </c>
      <c r="C2185" s="39">
        <v>6251</v>
      </c>
      <c r="D2185" s="39" t="s">
        <v>268</v>
      </c>
      <c r="E2185" s="39" t="s">
        <v>1170</v>
      </c>
      <c r="F2185" s="128" t="s">
        <v>48</v>
      </c>
      <c r="G2185" s="39" t="s">
        <v>35</v>
      </c>
      <c r="H2185" s="39" t="str">
        <f t="shared" si="359"/>
        <v>6105AK124-6251-MSPC-0003</v>
      </c>
      <c r="I2185" s="39" t="str">
        <f t="shared" si="367"/>
        <v>Q24050972-04-6251-M-SPC-0003</v>
      </c>
      <c r="J2185" s="39"/>
      <c r="K2185" s="33" t="str">
        <f>VLOOKUP(C2185,'PPE WBS Codes'!$E$3:$F$79,2,0)</f>
        <v>Load Bank</v>
      </c>
      <c r="L2185" s="39" t="s">
        <v>1614</v>
      </c>
      <c r="M2185" s="39" t="s">
        <v>1443</v>
      </c>
      <c r="N2185" s="33" t="str">
        <f t="shared" si="370"/>
        <v>Load Bank - Fire Protection and Detection System for Wartsila Load Bank - Gasket Schedule and Material Specification</v>
      </c>
      <c r="O2185" s="134"/>
      <c r="P2185" s="134"/>
      <c r="Q2185" s="33" t="str">
        <f>IFERROR(VLOOKUP(PPE_PH1_CDDL[[#This Row],[RDMC Document Number]],[3]Docs!$B:$F,4,0),"No Placeholder Yet")</f>
        <v>RES - Reserved Placeholder</v>
      </c>
      <c r="R2185" s="33" t="str">
        <f>IFERROR(VLOOKUP(PPE_PH1_CDDL[[#This Row],[RDMC Document Number]],[3]Docs!$B:$F,5,0),"No Placeholder Yet")</f>
        <v>Pending</v>
      </c>
      <c r="S2185" s="137">
        <f t="shared" si="372"/>
        <v>0</v>
      </c>
      <c r="T2185" s="39" t="s">
        <v>1119</v>
      </c>
      <c r="U2185" s="39"/>
      <c r="V2185" s="178"/>
      <c r="W2185" s="39" t="s">
        <v>1615</v>
      </c>
      <c r="X2185" s="39" t="s">
        <v>1594</v>
      </c>
      <c r="Y2185" s="39"/>
      <c r="Z2185" s="39"/>
      <c r="AA2185" s="39"/>
      <c r="AB2185" s="152" t="s">
        <v>3165</v>
      </c>
    </row>
    <row r="2186" spans="1:28" ht="21.75" customHeight="1" x14ac:dyDescent="0.25">
      <c r="A2186" s="37" t="s">
        <v>30</v>
      </c>
      <c r="B2186" s="37" t="s">
        <v>31</v>
      </c>
      <c r="C2186" s="39">
        <v>6251</v>
      </c>
      <c r="D2186" s="39" t="s">
        <v>268</v>
      </c>
      <c r="E2186" s="39" t="s">
        <v>1170</v>
      </c>
      <c r="F2186" s="128" t="s">
        <v>50</v>
      </c>
      <c r="G2186" s="39" t="s">
        <v>35</v>
      </c>
      <c r="H2186" s="39" t="str">
        <f t="shared" si="359"/>
        <v>6105AK124-6251-MSPC-0004</v>
      </c>
      <c r="I2186" s="39" t="str">
        <f t="shared" si="367"/>
        <v>Q24050972-04-6251-M-SPC-0004</v>
      </c>
      <c r="J2186" s="39"/>
      <c r="K2186" s="33" t="str">
        <f>VLOOKUP(C2186,'PPE WBS Codes'!$E$3:$F$79,2,0)</f>
        <v>Load Bank</v>
      </c>
      <c r="L2186" s="39" t="s">
        <v>1598</v>
      </c>
      <c r="M2186" s="39" t="s">
        <v>1446</v>
      </c>
      <c r="N2186" s="33" t="str">
        <f t="shared" si="370"/>
        <v>Load Bank - Cable Racks and Trays for Wartsila Load Bank - Material Selection and Verification Specification</v>
      </c>
      <c r="O2186" s="134"/>
      <c r="P2186" s="134"/>
      <c r="Q2186" s="33" t="str">
        <f>IFERROR(VLOOKUP(PPE_PH1_CDDL[[#This Row],[RDMC Document Number]],[3]Docs!$B:$F,4,0),"No Placeholder Yet")</f>
        <v>RES - Reserved Placeholder</v>
      </c>
      <c r="R2186" s="33" t="str">
        <f>IFERROR(VLOOKUP(PPE_PH1_CDDL[[#This Row],[RDMC Document Number]],[3]Docs!$B:$F,5,0),"No Placeholder Yet")</f>
        <v>Pending</v>
      </c>
      <c r="S2186" s="137">
        <f t="shared" si="372"/>
        <v>0</v>
      </c>
      <c r="T2186" s="39" t="s">
        <v>1119</v>
      </c>
      <c r="U2186" s="39"/>
      <c r="V2186" s="178"/>
      <c r="W2186" s="39" t="s">
        <v>1599</v>
      </c>
      <c r="X2186" s="39" t="s">
        <v>1594</v>
      </c>
      <c r="Y2186" s="39"/>
      <c r="Z2186" s="39"/>
      <c r="AA2186" s="39"/>
      <c r="AB2186" s="152" t="s">
        <v>3165</v>
      </c>
    </row>
    <row r="2187" spans="1:28" ht="21.75" customHeight="1" x14ac:dyDescent="0.25">
      <c r="A2187" s="37" t="s">
        <v>30</v>
      </c>
      <c r="B2187" s="37" t="s">
        <v>31</v>
      </c>
      <c r="C2187" s="39">
        <v>6251</v>
      </c>
      <c r="D2187" s="39" t="s">
        <v>268</v>
      </c>
      <c r="E2187" s="39" t="s">
        <v>1170</v>
      </c>
      <c r="F2187" s="128" t="s">
        <v>101</v>
      </c>
      <c r="G2187" s="39" t="s">
        <v>35</v>
      </c>
      <c r="H2187" s="39" t="str">
        <f t="shared" si="359"/>
        <v>6105AK124-6251-MSPC-0005</v>
      </c>
      <c r="I2187" s="39" t="str">
        <f t="shared" si="367"/>
        <v>Q24050972-04-6251-M-SPC-0005</v>
      </c>
      <c r="J2187" s="39"/>
      <c r="K2187" s="33" t="str">
        <f>VLOOKUP(C2187,'PPE WBS Codes'!$E$3:$F$79,2,0)</f>
        <v>Load Bank</v>
      </c>
      <c r="L2187" s="39" t="s">
        <v>1635</v>
      </c>
      <c r="M2187" s="39" t="s">
        <v>1446</v>
      </c>
      <c r="N2187" s="33" t="str">
        <f t="shared" si="370"/>
        <v>Load Bank - Fire Protection System Emergency Gen Load Bank - Material Selection and Verification Specification</v>
      </c>
      <c r="O2187" s="134"/>
      <c r="P2187" s="134"/>
      <c r="Q2187" s="33" t="str">
        <f>IFERROR(VLOOKUP(PPE_PH1_CDDL[[#This Row],[RDMC Document Number]],[3]Docs!$B:$F,4,0),"No Placeholder Yet")</f>
        <v>RES - Reserved Placeholder</v>
      </c>
      <c r="R2187" s="33" t="str">
        <f>IFERROR(VLOOKUP(PPE_PH1_CDDL[[#This Row],[RDMC Document Number]],[3]Docs!$B:$F,5,0),"No Placeholder Yet")</f>
        <v>Pending</v>
      </c>
      <c r="S2187" s="137">
        <f t="shared" si="372"/>
        <v>0</v>
      </c>
      <c r="T2187" s="39" t="s">
        <v>1119</v>
      </c>
      <c r="U2187" s="39"/>
      <c r="V2187" s="178"/>
      <c r="W2187" s="39" t="s">
        <v>1636</v>
      </c>
      <c r="X2187" s="39" t="s">
        <v>1602</v>
      </c>
      <c r="Y2187" s="39"/>
      <c r="Z2187" s="39"/>
      <c r="AA2187" s="39"/>
      <c r="AB2187" s="152" t="s">
        <v>3165</v>
      </c>
    </row>
    <row r="2188" spans="1:28" ht="21.75" customHeight="1" x14ac:dyDescent="0.25">
      <c r="A2188" s="37" t="s">
        <v>30</v>
      </c>
      <c r="B2188" s="37" t="s">
        <v>31</v>
      </c>
      <c r="C2188" s="39">
        <v>6251</v>
      </c>
      <c r="D2188" s="39" t="s">
        <v>268</v>
      </c>
      <c r="E2188" s="39" t="s">
        <v>1170</v>
      </c>
      <c r="F2188" s="128" t="s">
        <v>161</v>
      </c>
      <c r="G2188" s="39" t="s">
        <v>35</v>
      </c>
      <c r="H2188" s="39" t="str">
        <f t="shared" si="359"/>
        <v>6105AK124-6251-MSPC-0006</v>
      </c>
      <c r="I2188" s="39" t="str">
        <f t="shared" si="367"/>
        <v>Q24050972-04-6251-M-SPC-0006</v>
      </c>
      <c r="J2188" s="39"/>
      <c r="K2188" s="33" t="str">
        <f>VLOOKUP(C2188,'PPE WBS Codes'!$E$3:$F$79,2,0)</f>
        <v>Load Bank</v>
      </c>
      <c r="L2188" s="39" t="s">
        <v>1635</v>
      </c>
      <c r="M2188" s="39" t="s">
        <v>1443</v>
      </c>
      <c r="N2188" s="33" t="str">
        <f t="shared" si="370"/>
        <v>Load Bank - Fire Protection System Emergency Gen Load Bank - Gasket Schedule and Material Specification</v>
      </c>
      <c r="O2188" s="134"/>
      <c r="P2188" s="134"/>
      <c r="Q2188" s="33" t="str">
        <f>IFERROR(VLOOKUP(PPE_PH1_CDDL[[#This Row],[RDMC Document Number]],[3]Docs!$B:$F,4,0),"No Placeholder Yet")</f>
        <v>RES - Reserved Placeholder</v>
      </c>
      <c r="R2188" s="33" t="str">
        <f>IFERROR(VLOOKUP(PPE_PH1_CDDL[[#This Row],[RDMC Document Number]],[3]Docs!$B:$F,5,0),"No Placeholder Yet")</f>
        <v>Pending</v>
      </c>
      <c r="S2188" s="137">
        <f t="shared" si="372"/>
        <v>0</v>
      </c>
      <c r="T2188" s="39" t="s">
        <v>1119</v>
      </c>
      <c r="U2188" s="39"/>
      <c r="V2188" s="178"/>
      <c r="W2188" s="39" t="s">
        <v>1636</v>
      </c>
      <c r="X2188" s="39" t="s">
        <v>1602</v>
      </c>
      <c r="Y2188" s="39"/>
      <c r="Z2188" s="39"/>
      <c r="AA2188" s="39"/>
      <c r="AB2188" s="152" t="s">
        <v>3165</v>
      </c>
    </row>
    <row r="2189" spans="1:28" ht="21.75" customHeight="1" x14ac:dyDescent="0.25">
      <c r="A2189" s="37" t="s">
        <v>30</v>
      </c>
      <c r="B2189" s="37" t="s">
        <v>31</v>
      </c>
      <c r="C2189" s="39">
        <v>6251</v>
      </c>
      <c r="D2189" s="39" t="s">
        <v>268</v>
      </c>
      <c r="E2189" s="39" t="s">
        <v>1170</v>
      </c>
      <c r="F2189" s="174" t="s">
        <v>170</v>
      </c>
      <c r="G2189" s="162" t="s">
        <v>35</v>
      </c>
      <c r="H2189" s="39" t="str">
        <f t="shared" si="359"/>
        <v>6105AK124-6251-MSPC-0007</v>
      </c>
      <c r="I2189" s="39" t="str">
        <f t="shared" si="367"/>
        <v>Q24050972-04-6251-M-SPC-0007</v>
      </c>
      <c r="J2189" s="162"/>
      <c r="K2189" s="33" t="str">
        <f>VLOOKUP(C2189,'PPE WBS Codes'!$E$3:$F$79,2,0)</f>
        <v>Load Bank</v>
      </c>
      <c r="L2189" s="162" t="s">
        <v>1605</v>
      </c>
      <c r="M2189" s="162" t="s">
        <v>1446</v>
      </c>
      <c r="N2189" s="33" t="str">
        <f t="shared" si="370"/>
        <v>Load Bank - Cable Racks and Trays for Emergency Gen Load Bank - Material Selection and Verification Specification</v>
      </c>
      <c r="O2189" s="175"/>
      <c r="P2189" s="175"/>
      <c r="Q2189" s="33" t="str">
        <f>IFERROR(VLOOKUP(PPE_PH1_CDDL[[#This Row],[RDMC Document Number]],[3]Docs!$B:$F,4,0),"No Placeholder Yet")</f>
        <v>RES - Reserved Placeholder</v>
      </c>
      <c r="R2189" s="33" t="str">
        <f>IFERROR(VLOOKUP(PPE_PH1_CDDL[[#This Row],[RDMC Document Number]],[3]Docs!$B:$F,5,0),"No Placeholder Yet")</f>
        <v>Pending</v>
      </c>
      <c r="S2189" s="137">
        <f t="shared" si="372"/>
        <v>0</v>
      </c>
      <c r="T2189" s="39" t="s">
        <v>1119</v>
      </c>
      <c r="U2189" s="162"/>
      <c r="V2189" s="178"/>
      <c r="W2189" s="162" t="s">
        <v>1599</v>
      </c>
      <c r="X2189" s="162" t="s">
        <v>1602</v>
      </c>
      <c r="Y2189" s="162"/>
      <c r="Z2189" s="162"/>
      <c r="AA2189" s="39"/>
      <c r="AB2189" s="152" t="s">
        <v>3165</v>
      </c>
    </row>
    <row r="2190" spans="1:28" ht="21.75" customHeight="1" x14ac:dyDescent="0.25">
      <c r="A2190" s="37" t="s">
        <v>30</v>
      </c>
      <c r="B2190" s="37" t="s">
        <v>31</v>
      </c>
      <c r="C2190" s="39">
        <v>6251</v>
      </c>
      <c r="D2190" s="39" t="s">
        <v>1453</v>
      </c>
      <c r="E2190" s="39" t="s">
        <v>638</v>
      </c>
      <c r="F2190" s="128" t="s">
        <v>34</v>
      </c>
      <c r="G2190" s="39" t="s">
        <v>35</v>
      </c>
      <c r="H2190" s="39" t="str">
        <f t="shared" si="359"/>
        <v>6105AK124-6251-TRPT-0001</v>
      </c>
      <c r="I2190" s="39" t="str">
        <f t="shared" si="367"/>
        <v>Q24050972-04-6251-T-RPT-0001</v>
      </c>
      <c r="J2190" s="39"/>
      <c r="K2190" s="33" t="str">
        <f>VLOOKUP(C2190,'PPE WBS Codes'!$E$3:$F$79,2,0)</f>
        <v>Load Bank</v>
      </c>
      <c r="L2190" s="39" t="s">
        <v>1587</v>
      </c>
      <c r="M2190" s="39" t="s">
        <v>1454</v>
      </c>
      <c r="N2190" s="33" t="str">
        <f t="shared" si="370"/>
        <v>Load Bank - 36 MVA Power Station Mobile Load Bank Concrete Pad - Site Surveying &amp; Geotechnical Report</v>
      </c>
      <c r="O2190" s="134"/>
      <c r="P2190" s="134"/>
      <c r="Q2190" s="33" t="str">
        <f>IFERROR(VLOOKUP(PPE_PH1_CDDL[[#This Row],[RDMC Document Number]],[3]Docs!$B:$F,4,0),"No Placeholder Yet")</f>
        <v>RES - Reserved Placeholder</v>
      </c>
      <c r="R2190" s="33" t="str">
        <f>IFERROR(VLOOKUP(PPE_PH1_CDDL[[#This Row],[RDMC Document Number]],[3]Docs!$B:$F,5,0),"No Placeholder Yet")</f>
        <v>Pending</v>
      </c>
      <c r="S2190" s="137">
        <f t="shared" ref="S2190:S2194" si="373">IF(AND(O2190&lt;&gt;"",P2190&lt;&gt;"",R2190="Approved"),100%,
 IF(AND(O2190&lt;&gt;"",P2190&lt;&gt;""),66.67%,
 IF(O2190&lt;&gt;"",33.33%,
 0)))</f>
        <v>0</v>
      </c>
      <c r="T2190" s="39" t="s">
        <v>1119</v>
      </c>
      <c r="U2190" s="39"/>
      <c r="V2190" s="178"/>
      <c r="W2190" s="39" t="s">
        <v>1608</v>
      </c>
      <c r="X2190" s="39" t="s">
        <v>1664</v>
      </c>
      <c r="Y2190" s="39"/>
      <c r="Z2190" s="39"/>
      <c r="AA2190" s="39"/>
      <c r="AB2190" s="152" t="s">
        <v>3165</v>
      </c>
    </row>
    <row r="2191" spans="1:28" ht="21.75" customHeight="1" x14ac:dyDescent="0.25">
      <c r="A2191" s="37" t="s">
        <v>30</v>
      </c>
      <c r="B2191" s="37" t="s">
        <v>31</v>
      </c>
      <c r="C2191" s="39">
        <v>6251</v>
      </c>
      <c r="D2191" s="39" t="s">
        <v>1453</v>
      </c>
      <c r="E2191" s="39" t="s">
        <v>638</v>
      </c>
      <c r="F2191" s="128" t="s">
        <v>46</v>
      </c>
      <c r="G2191" s="39" t="s">
        <v>35</v>
      </c>
      <c r="H2191" s="39" t="str">
        <f t="shared" si="359"/>
        <v>6105AK124-6251-TRPT-0002</v>
      </c>
      <c r="I2191" s="39" t="str">
        <f t="shared" si="367"/>
        <v>Q24050972-04-6251-T-RPT-0002</v>
      </c>
      <c r="J2191" s="39"/>
      <c r="K2191" s="33" t="str">
        <f>VLOOKUP(C2191,'PPE WBS Codes'!$E$3:$F$79,2,0)</f>
        <v>Load Bank</v>
      </c>
      <c r="L2191" s="39" t="s">
        <v>1592</v>
      </c>
      <c r="M2191" s="39" t="s">
        <v>1454</v>
      </c>
      <c r="N2191" s="33" t="str">
        <f t="shared" si="370"/>
        <v>Load Bank - Platform and Foundations for Wartsila Load Bank - Site Surveying &amp; Geotechnical Report</v>
      </c>
      <c r="O2191" s="134"/>
      <c r="P2191" s="134"/>
      <c r="Q2191" s="33" t="str">
        <f>IFERROR(VLOOKUP(PPE_PH1_CDDL[[#This Row],[RDMC Document Number]],[3]Docs!$B:$F,4,0),"No Placeholder Yet")</f>
        <v>RES - Reserved Placeholder</v>
      </c>
      <c r="R2191" s="33" t="str">
        <f>IFERROR(VLOOKUP(PPE_PH1_CDDL[[#This Row],[RDMC Document Number]],[3]Docs!$B:$F,5,0),"No Placeholder Yet")</f>
        <v>Pending</v>
      </c>
      <c r="S2191" s="137">
        <f t="shared" si="373"/>
        <v>0</v>
      </c>
      <c r="T2191" s="39" t="s">
        <v>1119</v>
      </c>
      <c r="U2191" s="39"/>
      <c r="V2191" s="178"/>
      <c r="W2191" s="39" t="s">
        <v>1593</v>
      </c>
      <c r="X2191" s="39" t="s">
        <v>1580</v>
      </c>
      <c r="Y2191" s="39"/>
      <c r="Z2191" s="39"/>
      <c r="AA2191" s="39"/>
      <c r="AB2191" s="152" t="s">
        <v>3165</v>
      </c>
    </row>
    <row r="2192" spans="1:28" ht="21.75" customHeight="1" x14ac:dyDescent="0.25">
      <c r="A2192" s="37" t="s">
        <v>30</v>
      </c>
      <c r="B2192" s="37" t="s">
        <v>31</v>
      </c>
      <c r="C2192" s="39">
        <v>6251</v>
      </c>
      <c r="D2192" s="39" t="s">
        <v>1453</v>
      </c>
      <c r="E2192" s="39" t="s">
        <v>638</v>
      </c>
      <c r="F2192" s="128" t="s">
        <v>48</v>
      </c>
      <c r="G2192" s="39" t="s">
        <v>35</v>
      </c>
      <c r="H2192" s="39" t="str">
        <f t="shared" si="359"/>
        <v>6105AK124-6251-TRPT-0003</v>
      </c>
      <c r="I2192" s="39" t="str">
        <f t="shared" si="367"/>
        <v>Q24050972-04-6251-T-RPT-0003</v>
      </c>
      <c r="J2192" s="39"/>
      <c r="K2192" s="33" t="str">
        <f>VLOOKUP(C2192,'PPE WBS Codes'!$E$3:$F$79,2,0)</f>
        <v>Load Bank</v>
      </c>
      <c r="L2192" s="39" t="s">
        <v>1595</v>
      </c>
      <c r="M2192" s="39" t="s">
        <v>1454</v>
      </c>
      <c r="N2192" s="33" t="str">
        <f t="shared" si="370"/>
        <v>Load Bank - Perimeter Fencing for for Wartsila Load Bank - Site Surveying &amp; Geotechnical Report</v>
      </c>
      <c r="O2192" s="134"/>
      <c r="P2192" s="134"/>
      <c r="Q2192" s="33" t="str">
        <f>IFERROR(VLOOKUP(PPE_PH1_CDDL[[#This Row],[RDMC Document Number]],[3]Docs!$B:$F,4,0),"No Placeholder Yet")</f>
        <v>RES - Reserved Placeholder</v>
      </c>
      <c r="R2192" s="33" t="str">
        <f>IFERROR(VLOOKUP(PPE_PH1_CDDL[[#This Row],[RDMC Document Number]],[3]Docs!$B:$F,5,0),"No Placeholder Yet")</f>
        <v>Pending</v>
      </c>
      <c r="S2192" s="137">
        <f t="shared" si="373"/>
        <v>0</v>
      </c>
      <c r="T2192" s="39" t="s">
        <v>1119</v>
      </c>
      <c r="U2192" s="39"/>
      <c r="V2192" s="178"/>
      <c r="W2192" s="39" t="s">
        <v>1512</v>
      </c>
      <c r="X2192" s="39" t="s">
        <v>1580</v>
      </c>
      <c r="Y2192" s="39"/>
      <c r="Z2192" s="39"/>
      <c r="AA2192" s="39"/>
      <c r="AB2192" s="152" t="s">
        <v>3165</v>
      </c>
    </row>
    <row r="2193" spans="1:28" ht="21.75" customHeight="1" x14ac:dyDescent="0.25">
      <c r="A2193" s="37" t="s">
        <v>30</v>
      </c>
      <c r="B2193" s="37" t="s">
        <v>31</v>
      </c>
      <c r="C2193" s="39">
        <v>6251</v>
      </c>
      <c r="D2193" s="39" t="s">
        <v>1453</v>
      </c>
      <c r="E2193" s="39" t="s">
        <v>638</v>
      </c>
      <c r="F2193" s="128" t="s">
        <v>50</v>
      </c>
      <c r="G2193" s="39" t="s">
        <v>35</v>
      </c>
      <c r="H2193" s="39" t="str">
        <f t="shared" si="359"/>
        <v>6105AK124-6251-TRPT-0004</v>
      </c>
      <c r="I2193" s="39" t="str">
        <f t="shared" si="367"/>
        <v>Q24050972-04-6251-T-RPT-0004</v>
      </c>
      <c r="J2193" s="39"/>
      <c r="K2193" s="33" t="str">
        <f>VLOOKUP(C2193,'PPE WBS Codes'!$E$3:$F$79,2,0)</f>
        <v>Load Bank</v>
      </c>
      <c r="L2193" s="39" t="s">
        <v>1616</v>
      </c>
      <c r="M2193" s="39" t="s">
        <v>1454</v>
      </c>
      <c r="N2193" s="33" t="str">
        <f t="shared" si="370"/>
        <v>Load Bank - Terrace Roads and Access-ways for Wartsila Load Bank - Site Surveying &amp; Geotechnical Report</v>
      </c>
      <c r="O2193" s="134"/>
      <c r="P2193" s="134"/>
      <c r="Q2193" s="33" t="str">
        <f>IFERROR(VLOOKUP(PPE_PH1_CDDL[[#This Row],[RDMC Document Number]],[3]Docs!$B:$F,4,0),"No Placeholder Yet")</f>
        <v>RES - Reserved Placeholder</v>
      </c>
      <c r="R2193" s="33" t="str">
        <f>IFERROR(VLOOKUP(PPE_PH1_CDDL[[#This Row],[RDMC Document Number]],[3]Docs!$B:$F,5,0),"No Placeholder Yet")</f>
        <v>Pending</v>
      </c>
      <c r="S2193" s="137">
        <f t="shared" si="373"/>
        <v>0</v>
      </c>
      <c r="T2193" s="39" t="s">
        <v>1119</v>
      </c>
      <c r="U2193" s="39"/>
      <c r="V2193" s="178"/>
      <c r="W2193" s="39" t="s">
        <v>1617</v>
      </c>
      <c r="X2193" s="39" t="s">
        <v>1580</v>
      </c>
      <c r="Y2193" s="39"/>
      <c r="Z2193" s="39"/>
      <c r="AA2193" s="39"/>
      <c r="AB2193" s="152" t="s">
        <v>3165</v>
      </c>
    </row>
    <row r="2194" spans="1:28" ht="21.75" customHeight="1" x14ac:dyDescent="0.25">
      <c r="A2194" s="37" t="s">
        <v>30</v>
      </c>
      <c r="B2194" s="37" t="s">
        <v>31</v>
      </c>
      <c r="C2194" s="39">
        <v>6251</v>
      </c>
      <c r="D2194" s="39" t="s">
        <v>1453</v>
      </c>
      <c r="E2194" s="39" t="s">
        <v>638</v>
      </c>
      <c r="F2194" s="128" t="s">
        <v>101</v>
      </c>
      <c r="G2194" s="39" t="s">
        <v>35</v>
      </c>
      <c r="H2194" s="39" t="str">
        <f t="shared" si="359"/>
        <v>6105AK124-6251-TRPT-0005</v>
      </c>
      <c r="I2194" s="39" t="str">
        <f t="shared" si="367"/>
        <v>Q24050972-04-6251-T-RPT-0005</v>
      </c>
      <c r="J2194" s="39"/>
      <c r="K2194" s="33" t="str">
        <f>VLOOKUP(C2194,'PPE WBS Codes'!$E$3:$F$79,2,0)</f>
        <v>Load Bank</v>
      </c>
      <c r="L2194" s="39" t="s">
        <v>1600</v>
      </c>
      <c r="M2194" s="39" t="s">
        <v>1454</v>
      </c>
      <c r="N2194" s="33" t="str">
        <f t="shared" si="370"/>
        <v>Load Bank - Pad Platform and Foundations for Emergency Gen Load Bank - Site Surveying &amp; Geotechnical Report</v>
      </c>
      <c r="O2194" s="134"/>
      <c r="P2194" s="134"/>
      <c r="Q2194" s="33" t="str">
        <f>IFERROR(VLOOKUP(PPE_PH1_CDDL[[#This Row],[RDMC Document Number]],[3]Docs!$B:$F,4,0),"No Placeholder Yet")</f>
        <v>RES - Reserved Placeholder</v>
      </c>
      <c r="R2194" s="33" t="str">
        <f>IFERROR(VLOOKUP(PPE_PH1_CDDL[[#This Row],[RDMC Document Number]],[3]Docs!$B:$F,5,0),"No Placeholder Yet")</f>
        <v>Pending</v>
      </c>
      <c r="S2194" s="137">
        <f t="shared" si="373"/>
        <v>0</v>
      </c>
      <c r="T2194" s="39" t="s">
        <v>1119</v>
      </c>
      <c r="U2194" s="39"/>
      <c r="V2194" s="178"/>
      <c r="W2194" s="39" t="s">
        <v>1601</v>
      </c>
      <c r="X2194" s="39" t="s">
        <v>1602</v>
      </c>
      <c r="Y2194" s="39"/>
      <c r="Z2194" s="39"/>
      <c r="AA2194" s="39"/>
      <c r="AB2194" s="152" t="s">
        <v>3165</v>
      </c>
    </row>
    <row r="2195" spans="1:28" ht="21.75" customHeight="1" x14ac:dyDescent="0.25">
      <c r="A2195" s="37" t="s">
        <v>30</v>
      </c>
      <c r="B2195" s="37" t="s">
        <v>31</v>
      </c>
      <c r="C2195" s="39">
        <v>6251</v>
      </c>
      <c r="D2195" s="39" t="s">
        <v>1453</v>
      </c>
      <c r="E2195" s="39" t="s">
        <v>1170</v>
      </c>
      <c r="F2195" s="128" t="s">
        <v>34</v>
      </c>
      <c r="G2195" s="39" t="s">
        <v>35</v>
      </c>
      <c r="H2195" s="39" t="str">
        <f t="shared" si="359"/>
        <v>6105AK124-6251-TSPC-0001</v>
      </c>
      <c r="I2195" s="39" t="str">
        <f t="shared" si="367"/>
        <v>Q24050972-04-6251-T-SPC-0001</v>
      </c>
      <c r="J2195" s="39"/>
      <c r="K2195" s="33" t="str">
        <f>VLOOKUP(C2195,'PPE WBS Codes'!$E$3:$F$79,2,0)</f>
        <v>Load Bank</v>
      </c>
      <c r="L2195" s="39" t="s">
        <v>1587</v>
      </c>
      <c r="M2195" s="39" t="s">
        <v>1455</v>
      </c>
      <c r="N2195" s="33" t="str">
        <f t="shared" si="370"/>
        <v>Load Bank - 36 MVA Power Station Mobile Load Bank Concrete Pad - Civil Design and Requirements</v>
      </c>
      <c r="O2195" s="134"/>
      <c r="P2195" s="134"/>
      <c r="Q2195" s="33" t="str">
        <f>IFERROR(VLOOKUP(PPE_PH1_CDDL[[#This Row],[RDMC Document Number]],[3]Docs!$B:$F,4,0),"No Placeholder Yet")</f>
        <v>RES - Reserved Placeholder</v>
      </c>
      <c r="R2195" s="33" t="str">
        <f>IFERROR(VLOOKUP(PPE_PH1_CDDL[[#This Row],[RDMC Document Number]],[3]Docs!$B:$F,5,0),"No Placeholder Yet")</f>
        <v>Pending</v>
      </c>
      <c r="S2195" s="137">
        <f t="shared" ref="S2195:S2201" si="374">IF(AND(O2195&lt;&gt;"",P2195&lt;&gt;"",R2195="Approved"),100%,
 IF(AND(O2195&lt;&gt;"",P2195&lt;&gt;""),66.67%,
 IF(O2195&lt;&gt;"",33.33%,
 0)))</f>
        <v>0</v>
      </c>
      <c r="T2195" s="39" t="s">
        <v>1119</v>
      </c>
      <c r="U2195" s="39"/>
      <c r="V2195" s="178"/>
      <c r="W2195" s="39" t="s">
        <v>1588</v>
      </c>
      <c r="X2195" s="39" t="s">
        <v>1664</v>
      </c>
      <c r="Y2195" s="39"/>
      <c r="Z2195" s="39"/>
      <c r="AA2195" s="39"/>
      <c r="AB2195" s="152" t="s">
        <v>3165</v>
      </c>
    </row>
    <row r="2196" spans="1:28" ht="21.75" customHeight="1" x14ac:dyDescent="0.25">
      <c r="A2196" s="37" t="s">
        <v>30</v>
      </c>
      <c r="B2196" s="37" t="s">
        <v>31</v>
      </c>
      <c r="C2196" s="39">
        <v>6251</v>
      </c>
      <c r="D2196" s="39" t="s">
        <v>1453</v>
      </c>
      <c r="E2196" s="39" t="s">
        <v>1170</v>
      </c>
      <c r="F2196" s="128" t="s">
        <v>46</v>
      </c>
      <c r="G2196" s="39" t="s">
        <v>35</v>
      </c>
      <c r="H2196" s="39" t="str">
        <f t="shared" si="359"/>
        <v>6105AK124-6251-TSPC-0002</v>
      </c>
      <c r="I2196" s="39" t="str">
        <f t="shared" si="367"/>
        <v>Q24050972-04-6251-T-SPC-0002</v>
      </c>
      <c r="J2196" s="39"/>
      <c r="K2196" s="33" t="str">
        <f>VLOOKUP(C2196,'PPE WBS Codes'!$E$3:$F$79,2,0)</f>
        <v>Load Bank</v>
      </c>
      <c r="L2196" s="39" t="s">
        <v>1592</v>
      </c>
      <c r="M2196" s="39" t="s">
        <v>1455</v>
      </c>
      <c r="N2196" s="33" t="str">
        <f t="shared" si="370"/>
        <v>Load Bank - Platform and Foundations for Wartsila Load Bank - Civil Design and Requirements</v>
      </c>
      <c r="O2196" s="134"/>
      <c r="P2196" s="134"/>
      <c r="Q2196" s="33" t="str">
        <f>IFERROR(VLOOKUP(PPE_PH1_CDDL[[#This Row],[RDMC Document Number]],[3]Docs!$B:$F,4,0),"No Placeholder Yet")</f>
        <v>RES - Reserved Placeholder</v>
      </c>
      <c r="R2196" s="33" t="str">
        <f>IFERROR(VLOOKUP(PPE_PH1_CDDL[[#This Row],[RDMC Document Number]],[3]Docs!$B:$F,5,0),"No Placeholder Yet")</f>
        <v>Pending</v>
      </c>
      <c r="S2196" s="137">
        <f t="shared" si="374"/>
        <v>0</v>
      </c>
      <c r="T2196" s="39" t="s">
        <v>1119</v>
      </c>
      <c r="U2196" s="39"/>
      <c r="V2196" s="178"/>
      <c r="W2196" s="39" t="s">
        <v>1844</v>
      </c>
      <c r="X2196" s="39" t="s">
        <v>1580</v>
      </c>
      <c r="Y2196" s="39"/>
      <c r="Z2196" s="39"/>
      <c r="AA2196" s="39"/>
      <c r="AB2196" s="152" t="s">
        <v>3165</v>
      </c>
    </row>
    <row r="2197" spans="1:28" ht="21.75" customHeight="1" x14ac:dyDescent="0.25">
      <c r="A2197" s="37" t="s">
        <v>30</v>
      </c>
      <c r="B2197" s="37" t="s">
        <v>31</v>
      </c>
      <c r="C2197" s="39">
        <v>6251</v>
      </c>
      <c r="D2197" s="39" t="s">
        <v>1453</v>
      </c>
      <c r="E2197" s="39" t="s">
        <v>1170</v>
      </c>
      <c r="F2197" s="128" t="s">
        <v>48</v>
      </c>
      <c r="G2197" s="39" t="s">
        <v>35</v>
      </c>
      <c r="H2197" s="39" t="str">
        <f t="shared" si="359"/>
        <v>6105AK124-6251-TSPC-0003</v>
      </c>
      <c r="I2197" s="39" t="str">
        <f t="shared" si="367"/>
        <v>Q24050972-04-6251-T-SPC-0003</v>
      </c>
      <c r="J2197" s="39"/>
      <c r="K2197" s="33" t="str">
        <f>VLOOKUP(C2197,'PPE WBS Codes'!$E$3:$F$79,2,0)</f>
        <v>Load Bank</v>
      </c>
      <c r="L2197" s="39" t="s">
        <v>1628</v>
      </c>
      <c r="M2197" s="39" t="s">
        <v>1455</v>
      </c>
      <c r="N2197" s="33" t="str">
        <f t="shared" si="370"/>
        <v>Load Bank - Cable Trench and Tunnels for Wartsila Load Bank - Civil Design and Requirements</v>
      </c>
      <c r="O2197" s="134"/>
      <c r="P2197" s="134"/>
      <c r="Q2197" s="33" t="str">
        <f>IFERROR(VLOOKUP(PPE_PH1_CDDL[[#This Row],[RDMC Document Number]],[3]Docs!$B:$F,4,0),"No Placeholder Yet")</f>
        <v>RES - Reserved Placeholder</v>
      </c>
      <c r="R2197" s="33" t="str">
        <f>IFERROR(VLOOKUP(PPE_PH1_CDDL[[#This Row],[RDMC Document Number]],[3]Docs!$B:$F,5,0),"No Placeholder Yet")</f>
        <v>Pending</v>
      </c>
      <c r="S2197" s="137">
        <f t="shared" si="374"/>
        <v>0</v>
      </c>
      <c r="T2197" s="39" t="s">
        <v>1119</v>
      </c>
      <c r="U2197" s="39"/>
      <c r="V2197" s="178"/>
      <c r="W2197" s="39" t="s">
        <v>1629</v>
      </c>
      <c r="X2197" s="39" t="s">
        <v>1580</v>
      </c>
      <c r="Y2197" s="39"/>
      <c r="Z2197" s="39"/>
      <c r="AA2197" s="39"/>
      <c r="AB2197" s="152" t="s">
        <v>3165</v>
      </c>
    </row>
    <row r="2198" spans="1:28" ht="21.75" customHeight="1" x14ac:dyDescent="0.25">
      <c r="A2198" s="37" t="s">
        <v>30</v>
      </c>
      <c r="B2198" s="37" t="s">
        <v>31</v>
      </c>
      <c r="C2198" s="39">
        <v>6251</v>
      </c>
      <c r="D2198" s="39" t="s">
        <v>1453</v>
      </c>
      <c r="E2198" s="39" t="s">
        <v>1170</v>
      </c>
      <c r="F2198" s="128" t="s">
        <v>50</v>
      </c>
      <c r="G2198" s="39" t="s">
        <v>35</v>
      </c>
      <c r="H2198" s="39" t="str">
        <f t="shared" si="359"/>
        <v>6105AK124-6251-TSPC-0004</v>
      </c>
      <c r="I2198" s="39" t="str">
        <f t="shared" si="367"/>
        <v>Q24050972-04-6251-T-SPC-0004</v>
      </c>
      <c r="J2198" s="39"/>
      <c r="K2198" s="33" t="str">
        <f>VLOOKUP(C2198,'PPE WBS Codes'!$E$3:$F$79,2,0)</f>
        <v>Load Bank</v>
      </c>
      <c r="L2198" s="39" t="s">
        <v>1632</v>
      </c>
      <c r="M2198" s="39" t="s">
        <v>1455</v>
      </c>
      <c r="N2198" s="33" t="str">
        <f t="shared" si="370"/>
        <v>Load Bank - Earthing System for Wartsila Load Bank - Civil Design and Requirements</v>
      </c>
      <c r="O2198" s="134"/>
      <c r="P2198" s="134"/>
      <c r="Q2198" s="33" t="str">
        <f>IFERROR(VLOOKUP(PPE_PH1_CDDL[[#This Row],[RDMC Document Number]],[3]Docs!$B:$F,4,0),"No Placeholder Yet")</f>
        <v>RES - Reserved Placeholder</v>
      </c>
      <c r="R2198" s="33" t="str">
        <f>IFERROR(VLOOKUP(PPE_PH1_CDDL[[#This Row],[RDMC Document Number]],[3]Docs!$B:$F,5,0),"No Placeholder Yet")</f>
        <v>Pending</v>
      </c>
      <c r="S2198" s="137">
        <f t="shared" si="374"/>
        <v>0</v>
      </c>
      <c r="T2198" s="39" t="s">
        <v>1119</v>
      </c>
      <c r="U2198" s="39"/>
      <c r="V2198" s="178"/>
      <c r="W2198" s="39" t="s">
        <v>1633</v>
      </c>
      <c r="X2198" s="39" t="s">
        <v>1580</v>
      </c>
      <c r="Y2198" s="39"/>
      <c r="Z2198" s="39"/>
      <c r="AA2198" s="39"/>
      <c r="AB2198" s="152" t="s">
        <v>3165</v>
      </c>
    </row>
    <row r="2199" spans="1:28" ht="21.75" customHeight="1" x14ac:dyDescent="0.25">
      <c r="A2199" s="37" t="s">
        <v>30</v>
      </c>
      <c r="B2199" s="37" t="s">
        <v>31</v>
      </c>
      <c r="C2199" s="39">
        <v>6251</v>
      </c>
      <c r="D2199" s="39" t="s">
        <v>1453</v>
      </c>
      <c r="E2199" s="39" t="s">
        <v>1170</v>
      </c>
      <c r="F2199" s="128" t="s">
        <v>101</v>
      </c>
      <c r="G2199" s="39" t="s">
        <v>35</v>
      </c>
      <c r="H2199" s="39" t="str">
        <f t="shared" si="359"/>
        <v>6105AK124-6251-TSPC-0005</v>
      </c>
      <c r="I2199" s="39" t="str">
        <f t="shared" si="367"/>
        <v>Q24050972-04-6251-T-SPC-0005</v>
      </c>
      <c r="J2199" s="39"/>
      <c r="K2199" s="33" t="str">
        <f>VLOOKUP(C2199,'PPE WBS Codes'!$E$3:$F$79,2,0)</f>
        <v>Load Bank</v>
      </c>
      <c r="L2199" s="39" t="s">
        <v>1600</v>
      </c>
      <c r="M2199" s="39" t="s">
        <v>1455</v>
      </c>
      <c r="N2199" s="33" t="str">
        <f t="shared" si="370"/>
        <v>Load Bank - Pad Platform and Foundations for Emergency Gen Load Bank - Civil Design and Requirements</v>
      </c>
      <c r="O2199" s="134"/>
      <c r="P2199" s="134"/>
      <c r="Q2199" s="33" t="str">
        <f>IFERROR(VLOOKUP(PPE_PH1_CDDL[[#This Row],[RDMC Document Number]],[3]Docs!$B:$F,4,0),"No Placeholder Yet")</f>
        <v>RES - Reserved Placeholder</v>
      </c>
      <c r="R2199" s="33" t="str">
        <f>IFERROR(VLOOKUP(PPE_PH1_CDDL[[#This Row],[RDMC Document Number]],[3]Docs!$B:$F,5,0),"No Placeholder Yet")</f>
        <v>Pending</v>
      </c>
      <c r="S2199" s="137">
        <f t="shared" si="374"/>
        <v>0</v>
      </c>
      <c r="T2199" s="39" t="s">
        <v>1119</v>
      </c>
      <c r="U2199" s="39"/>
      <c r="V2199" s="178"/>
      <c r="W2199" s="39" t="s">
        <v>1601</v>
      </c>
      <c r="X2199" s="39" t="s">
        <v>1602</v>
      </c>
      <c r="Y2199" s="39"/>
      <c r="Z2199" s="39"/>
      <c r="AA2199" s="39"/>
      <c r="AB2199" s="152" t="s">
        <v>3165</v>
      </c>
    </row>
    <row r="2200" spans="1:28" ht="21.75" customHeight="1" x14ac:dyDescent="0.25">
      <c r="A2200" s="37" t="s">
        <v>30</v>
      </c>
      <c r="B2200" s="37" t="s">
        <v>31</v>
      </c>
      <c r="C2200" s="39">
        <v>6251</v>
      </c>
      <c r="D2200" s="39" t="s">
        <v>1453</v>
      </c>
      <c r="E2200" s="39" t="s">
        <v>1170</v>
      </c>
      <c r="F2200" s="128" t="s">
        <v>161</v>
      </c>
      <c r="G2200" s="39" t="s">
        <v>35</v>
      </c>
      <c r="H2200" s="39" t="str">
        <f t="shared" si="359"/>
        <v>6105AK124-6251-TSPC-0006</v>
      </c>
      <c r="I2200" s="39" t="str">
        <f t="shared" si="367"/>
        <v>Q24050972-04-6251-T-SPC-0006</v>
      </c>
      <c r="J2200" s="39"/>
      <c r="K2200" s="33" t="str">
        <f>VLOOKUP(C2200,'PPE WBS Codes'!$E$3:$F$79,2,0)</f>
        <v>Load Bank</v>
      </c>
      <c r="L2200" s="39" t="s">
        <v>1646</v>
      </c>
      <c r="M2200" s="39" t="s">
        <v>1455</v>
      </c>
      <c r="N2200" s="33" t="str">
        <f t="shared" si="370"/>
        <v>Load Bank - Cable Trench and Tunnels for Emergency Gen Load Bank - Civil Design and Requirements</v>
      </c>
      <c r="O2200" s="134"/>
      <c r="P2200" s="134"/>
      <c r="Q2200" s="33" t="str">
        <f>IFERROR(VLOOKUP(PPE_PH1_CDDL[[#This Row],[RDMC Document Number]],[3]Docs!$B:$F,4,0),"No Placeholder Yet")</f>
        <v>RES - Reserved Placeholder</v>
      </c>
      <c r="R2200" s="33" t="str">
        <f>IFERROR(VLOOKUP(PPE_PH1_CDDL[[#This Row],[RDMC Document Number]],[3]Docs!$B:$F,5,0),"No Placeholder Yet")</f>
        <v>Pending</v>
      </c>
      <c r="S2200" s="137">
        <f t="shared" si="374"/>
        <v>0</v>
      </c>
      <c r="T2200" s="39" t="s">
        <v>1119</v>
      </c>
      <c r="U2200" s="39"/>
      <c r="V2200" s="178"/>
      <c r="W2200" s="39" t="s">
        <v>1629</v>
      </c>
      <c r="X2200" s="39" t="s">
        <v>1602</v>
      </c>
      <c r="Y2200" s="39"/>
      <c r="Z2200" s="39"/>
      <c r="AA2200" s="39"/>
      <c r="AB2200" s="152" t="s">
        <v>3165</v>
      </c>
    </row>
    <row r="2201" spans="1:28" ht="21.75" customHeight="1" x14ac:dyDescent="0.25">
      <c r="A2201" s="37" t="s">
        <v>30</v>
      </c>
      <c r="B2201" s="37" t="s">
        <v>31</v>
      </c>
      <c r="C2201" s="39">
        <v>6251</v>
      </c>
      <c r="D2201" s="39" t="s">
        <v>1453</v>
      </c>
      <c r="E2201" s="39" t="s">
        <v>1170</v>
      </c>
      <c r="F2201" s="174" t="s">
        <v>170</v>
      </c>
      <c r="G2201" s="162" t="s">
        <v>35</v>
      </c>
      <c r="H2201" s="39" t="str">
        <f t="shared" si="359"/>
        <v>6105AK124-6251-TSPC-0007</v>
      </c>
      <c r="I2201" s="39" t="str">
        <f t="shared" si="367"/>
        <v>Q24050972-04-6251-T-SPC-0007</v>
      </c>
      <c r="J2201" s="162"/>
      <c r="K2201" s="33" t="str">
        <f>VLOOKUP(C2201,'PPE WBS Codes'!$E$3:$F$79,2,0)</f>
        <v>Load Bank</v>
      </c>
      <c r="L2201" s="162" t="s">
        <v>1648</v>
      </c>
      <c r="M2201" s="162" t="s">
        <v>1455</v>
      </c>
      <c r="N2201" s="33" t="str">
        <f t="shared" si="370"/>
        <v>Load Bank - Earthing System forEmergency Gen Load Bank - Civil Design and Requirements</v>
      </c>
      <c r="O2201" s="175"/>
      <c r="P2201" s="175"/>
      <c r="Q2201" s="33" t="str">
        <f>IFERROR(VLOOKUP(PPE_PH1_CDDL[[#This Row],[RDMC Document Number]],[3]Docs!$B:$F,4,0),"No Placeholder Yet")</f>
        <v>RES - Reserved Placeholder</v>
      </c>
      <c r="R2201" s="33" t="str">
        <f>IFERROR(VLOOKUP(PPE_PH1_CDDL[[#This Row],[RDMC Document Number]],[3]Docs!$B:$F,5,0),"No Placeholder Yet")</f>
        <v>Pending</v>
      </c>
      <c r="S2201" s="137">
        <f t="shared" si="374"/>
        <v>0</v>
      </c>
      <c r="T2201" s="39" t="s">
        <v>1119</v>
      </c>
      <c r="U2201" s="162"/>
      <c r="V2201" s="178"/>
      <c r="W2201" s="162" t="s">
        <v>1649</v>
      </c>
      <c r="X2201" s="39" t="s">
        <v>1602</v>
      </c>
      <c r="Y2201" s="162"/>
      <c r="Z2201" s="162"/>
      <c r="AA2201" s="39"/>
      <c r="AB2201" s="152" t="s">
        <v>3165</v>
      </c>
    </row>
    <row r="2202" spans="1:28" ht="21.75" customHeight="1" x14ac:dyDescent="0.25">
      <c r="A2202" s="37" t="s">
        <v>30</v>
      </c>
      <c r="B2202" s="37" t="s">
        <v>31</v>
      </c>
      <c r="C2202" s="39">
        <v>6251</v>
      </c>
      <c r="D2202" s="39" t="s">
        <v>1456</v>
      </c>
      <c r="E2202" s="39" t="s">
        <v>1457</v>
      </c>
      <c r="F2202" s="128" t="s">
        <v>34</v>
      </c>
      <c r="G2202" s="39" t="s">
        <v>35</v>
      </c>
      <c r="H2202" s="39" t="str">
        <f t="shared" si="359"/>
        <v>6105AK124-6251-WELE-0001</v>
      </c>
      <c r="I2202" s="39" t="str">
        <f t="shared" si="367"/>
        <v>Q24050972-04-6251-W-ELE-0001</v>
      </c>
      <c r="J2202" s="39"/>
      <c r="K2202" s="33" t="str">
        <f>VLOOKUP(C2202,'PPE WBS Codes'!$E$3:$F$79,2,0)</f>
        <v>Load Bank</v>
      </c>
      <c r="L2202" s="39" t="s">
        <v>1587</v>
      </c>
      <c r="M2202" s="39" t="s">
        <v>1458</v>
      </c>
      <c r="N2202" s="33" t="str">
        <f t="shared" si="370"/>
        <v>Load Bank - 36 MVA Power Station Mobile Load Bank Concrete Pad - Bulk Earth Works Design and Report</v>
      </c>
      <c r="O2202" s="134"/>
      <c r="P2202" s="134"/>
      <c r="Q2202" s="33" t="str">
        <f>IFERROR(VLOOKUP(PPE_PH1_CDDL[[#This Row],[RDMC Document Number]],[3]Docs!$B:$F,4,0),"No Placeholder Yet")</f>
        <v>RES - Reserved Placeholder</v>
      </c>
      <c r="R2202" s="33" t="str">
        <f>IFERROR(VLOOKUP(PPE_PH1_CDDL[[#This Row],[RDMC Document Number]],[3]Docs!$B:$F,5,0),"No Placeholder Yet")</f>
        <v>Pending</v>
      </c>
      <c r="S2202" s="137">
        <f t="shared" ref="S2202:S2208" si="375">IF(AND(O2202&lt;&gt;"",P2202&lt;&gt;"",R2202="Approved"),100%,
 IF(AND(O2202&lt;&gt;"",P2202&lt;&gt;""),66.67%,
 IF(O2202&lt;&gt;"",33.33%,
 0)))</f>
        <v>0</v>
      </c>
      <c r="T2202" s="39" t="s">
        <v>1119</v>
      </c>
      <c r="U2202" s="39"/>
      <c r="V2202" s="178"/>
      <c r="W2202" s="39" t="s">
        <v>1588</v>
      </c>
      <c r="X2202" s="39" t="s">
        <v>1664</v>
      </c>
      <c r="Y2202" s="39"/>
      <c r="Z2202" s="39"/>
      <c r="AA2202" s="39"/>
      <c r="AB2202" s="152" t="s">
        <v>3165</v>
      </c>
    </row>
    <row r="2203" spans="1:28" ht="21.75" customHeight="1" x14ac:dyDescent="0.25">
      <c r="A2203" s="37" t="s">
        <v>30</v>
      </c>
      <c r="B2203" s="37" t="s">
        <v>31</v>
      </c>
      <c r="C2203" s="39">
        <v>6251</v>
      </c>
      <c r="D2203" s="39" t="s">
        <v>1456</v>
      </c>
      <c r="E2203" s="39" t="s">
        <v>1457</v>
      </c>
      <c r="F2203" s="128" t="s">
        <v>46</v>
      </c>
      <c r="G2203" s="39" t="s">
        <v>35</v>
      </c>
      <c r="H2203" s="39" t="str">
        <f t="shared" si="359"/>
        <v>6105AK124-6251-WELE-0002</v>
      </c>
      <c r="I2203" s="39" t="str">
        <f t="shared" si="367"/>
        <v>Q24050972-04-6251-W-ELE-0002</v>
      </c>
      <c r="J2203" s="39"/>
      <c r="K2203" s="33" t="str">
        <f>VLOOKUP(C2203,'PPE WBS Codes'!$E$3:$F$79,2,0)</f>
        <v>Load Bank</v>
      </c>
      <c r="L2203" s="39" t="s">
        <v>1592</v>
      </c>
      <c r="M2203" s="39" t="s">
        <v>1458</v>
      </c>
      <c r="N2203" s="33" t="str">
        <f t="shared" si="370"/>
        <v>Load Bank - Platform and Foundations for Wartsila Load Bank - Bulk Earth Works Design and Report</v>
      </c>
      <c r="O2203" s="134"/>
      <c r="P2203" s="134"/>
      <c r="Q2203" s="33" t="str">
        <f>IFERROR(VLOOKUP(PPE_PH1_CDDL[[#This Row],[RDMC Document Number]],[3]Docs!$B:$F,4,0),"No Placeholder Yet")</f>
        <v>RES - Reserved Placeholder</v>
      </c>
      <c r="R2203" s="33" t="str">
        <f>IFERROR(VLOOKUP(PPE_PH1_CDDL[[#This Row],[RDMC Document Number]],[3]Docs!$B:$F,5,0),"No Placeholder Yet")</f>
        <v>Pending</v>
      </c>
      <c r="S2203" s="137">
        <f t="shared" si="375"/>
        <v>0</v>
      </c>
      <c r="T2203" s="39" t="s">
        <v>1119</v>
      </c>
      <c r="U2203" s="39"/>
      <c r="V2203" s="178"/>
      <c r="W2203" s="39" t="s">
        <v>1593</v>
      </c>
      <c r="X2203" s="39" t="s">
        <v>1580</v>
      </c>
      <c r="Y2203" s="39"/>
      <c r="Z2203" s="39"/>
      <c r="AA2203" s="39"/>
      <c r="AB2203" s="152" t="s">
        <v>3165</v>
      </c>
    </row>
    <row r="2204" spans="1:28" ht="21.75" customHeight="1" x14ac:dyDescent="0.25">
      <c r="A2204" s="37" t="s">
        <v>30</v>
      </c>
      <c r="B2204" s="37" t="s">
        <v>31</v>
      </c>
      <c r="C2204" s="39">
        <v>6251</v>
      </c>
      <c r="D2204" s="39" t="s">
        <v>1456</v>
      </c>
      <c r="E2204" s="39" t="s">
        <v>1457</v>
      </c>
      <c r="F2204" s="128" t="s">
        <v>48</v>
      </c>
      <c r="G2204" s="39" t="s">
        <v>35</v>
      </c>
      <c r="H2204" s="39" t="str">
        <f t="shared" si="359"/>
        <v>6105AK124-6251-WELE-0003</v>
      </c>
      <c r="I2204" s="39" t="str">
        <f t="shared" si="367"/>
        <v>Q24050972-04-6251-W-ELE-0003</v>
      </c>
      <c r="J2204" s="39"/>
      <c r="K2204" s="33" t="str">
        <f>VLOOKUP(C2204,'PPE WBS Codes'!$E$3:$F$79,2,0)</f>
        <v>Load Bank</v>
      </c>
      <c r="L2204" s="39" t="s">
        <v>1616</v>
      </c>
      <c r="M2204" s="39" t="s">
        <v>1458</v>
      </c>
      <c r="N2204" s="33" t="str">
        <f t="shared" si="370"/>
        <v>Load Bank - Terrace Roads and Access-ways for Wartsila Load Bank - Bulk Earth Works Design and Report</v>
      </c>
      <c r="O2204" s="134"/>
      <c r="P2204" s="134"/>
      <c r="Q2204" s="33" t="str">
        <f>IFERROR(VLOOKUP(PPE_PH1_CDDL[[#This Row],[RDMC Document Number]],[3]Docs!$B:$F,4,0),"No Placeholder Yet")</f>
        <v>RES - Reserved Placeholder</v>
      </c>
      <c r="R2204" s="33" t="str">
        <f>IFERROR(VLOOKUP(PPE_PH1_CDDL[[#This Row],[RDMC Document Number]],[3]Docs!$B:$F,5,0),"No Placeholder Yet")</f>
        <v>Pending</v>
      </c>
      <c r="S2204" s="137">
        <f t="shared" si="375"/>
        <v>0</v>
      </c>
      <c r="T2204" s="39" t="s">
        <v>1119</v>
      </c>
      <c r="U2204" s="39"/>
      <c r="V2204" s="178"/>
      <c r="W2204" s="39" t="s">
        <v>1617</v>
      </c>
      <c r="X2204" s="39" t="s">
        <v>1580</v>
      </c>
      <c r="Y2204" s="39"/>
      <c r="Z2204" s="39"/>
      <c r="AA2204" s="39"/>
      <c r="AB2204" s="152" t="s">
        <v>3165</v>
      </c>
    </row>
    <row r="2205" spans="1:28" ht="21.75" customHeight="1" x14ac:dyDescent="0.25">
      <c r="A2205" s="37" t="s">
        <v>30</v>
      </c>
      <c r="B2205" s="37" t="s">
        <v>31</v>
      </c>
      <c r="C2205" s="39">
        <v>6251</v>
      </c>
      <c r="D2205" s="39" t="s">
        <v>1456</v>
      </c>
      <c r="E2205" s="39" t="s">
        <v>1457</v>
      </c>
      <c r="F2205" s="128" t="s">
        <v>50</v>
      </c>
      <c r="G2205" s="39" t="s">
        <v>35</v>
      </c>
      <c r="H2205" s="39" t="str">
        <f t="shared" si="359"/>
        <v>6105AK124-6251-WELE-0004</v>
      </c>
      <c r="I2205" s="39" t="str">
        <f t="shared" si="367"/>
        <v>Q24050972-04-6251-W-ELE-0004</v>
      </c>
      <c r="J2205" s="39"/>
      <c r="K2205" s="33" t="str">
        <f>VLOOKUP(C2205,'PPE WBS Codes'!$E$3:$F$79,2,0)</f>
        <v>Load Bank</v>
      </c>
      <c r="L2205" s="39" t="s">
        <v>1628</v>
      </c>
      <c r="M2205" s="39" t="s">
        <v>1458</v>
      </c>
      <c r="N2205" s="33" t="str">
        <f t="shared" si="370"/>
        <v>Load Bank - Cable Trench and Tunnels for Wartsila Load Bank - Bulk Earth Works Design and Report</v>
      </c>
      <c r="O2205" s="134"/>
      <c r="P2205" s="134"/>
      <c r="Q2205" s="33" t="str">
        <f>IFERROR(VLOOKUP(PPE_PH1_CDDL[[#This Row],[RDMC Document Number]],[3]Docs!$B:$F,4,0),"No Placeholder Yet")</f>
        <v>RES - Reserved Placeholder</v>
      </c>
      <c r="R2205" s="33" t="str">
        <f>IFERROR(VLOOKUP(PPE_PH1_CDDL[[#This Row],[RDMC Document Number]],[3]Docs!$B:$F,5,0),"No Placeholder Yet")</f>
        <v>Pending</v>
      </c>
      <c r="S2205" s="137">
        <f t="shared" si="375"/>
        <v>0</v>
      </c>
      <c r="T2205" s="39" t="s">
        <v>1119</v>
      </c>
      <c r="U2205" s="39"/>
      <c r="V2205" s="178"/>
      <c r="W2205" s="39" t="s">
        <v>1706</v>
      </c>
      <c r="X2205" s="39" t="s">
        <v>1580</v>
      </c>
      <c r="Y2205" s="39"/>
      <c r="Z2205" s="39"/>
      <c r="AA2205" s="39"/>
      <c r="AB2205" s="152" t="s">
        <v>3165</v>
      </c>
    </row>
    <row r="2206" spans="1:28" ht="21.75" customHeight="1" x14ac:dyDescent="0.25">
      <c r="A2206" s="37" t="s">
        <v>30</v>
      </c>
      <c r="B2206" s="37" t="s">
        <v>31</v>
      </c>
      <c r="C2206" s="39">
        <v>6251</v>
      </c>
      <c r="D2206" s="39" t="s">
        <v>1456</v>
      </c>
      <c r="E2206" s="39" t="s">
        <v>1457</v>
      </c>
      <c r="F2206" s="128" t="s">
        <v>101</v>
      </c>
      <c r="G2206" s="39" t="s">
        <v>35</v>
      </c>
      <c r="H2206" s="39" t="str">
        <f t="shared" si="359"/>
        <v>6105AK124-6251-WELE-0005</v>
      </c>
      <c r="I2206" s="39" t="str">
        <f t="shared" si="367"/>
        <v>Q24050972-04-6251-W-ELE-0005</v>
      </c>
      <c r="J2206" s="39"/>
      <c r="K2206" s="33" t="str">
        <f>VLOOKUP(C2206,'PPE WBS Codes'!$E$3:$F$79,2,0)</f>
        <v>Load Bank</v>
      </c>
      <c r="L2206" s="39" t="s">
        <v>1600</v>
      </c>
      <c r="M2206" s="39" t="s">
        <v>1458</v>
      </c>
      <c r="N2206" s="33" t="str">
        <f t="shared" si="370"/>
        <v>Load Bank - Pad Platform and Foundations for Emergency Gen Load Bank - Bulk Earth Works Design and Report</v>
      </c>
      <c r="O2206" s="134"/>
      <c r="P2206" s="134"/>
      <c r="Q2206" s="33" t="str">
        <f>IFERROR(VLOOKUP(PPE_PH1_CDDL[[#This Row],[RDMC Document Number]],[3]Docs!$B:$F,4,0),"No Placeholder Yet")</f>
        <v>RES - Reserved Placeholder</v>
      </c>
      <c r="R2206" s="33" t="str">
        <f>IFERROR(VLOOKUP(PPE_PH1_CDDL[[#This Row],[RDMC Document Number]],[3]Docs!$B:$F,5,0),"No Placeholder Yet")</f>
        <v>Pending</v>
      </c>
      <c r="S2206" s="137">
        <f t="shared" si="375"/>
        <v>0</v>
      </c>
      <c r="T2206" s="39" t="s">
        <v>1119</v>
      </c>
      <c r="U2206" s="39"/>
      <c r="V2206" s="178"/>
      <c r="W2206" s="39" t="s">
        <v>1601</v>
      </c>
      <c r="X2206" s="39" t="s">
        <v>1602</v>
      </c>
      <c r="Y2206" s="39"/>
      <c r="Z2206" s="39"/>
      <c r="AA2206" s="39"/>
      <c r="AB2206" s="152" t="s">
        <v>3165</v>
      </c>
    </row>
    <row r="2207" spans="1:28" ht="21.75" customHeight="1" x14ac:dyDescent="0.25">
      <c r="A2207" s="37" t="s">
        <v>30</v>
      </c>
      <c r="B2207" s="37" t="s">
        <v>31</v>
      </c>
      <c r="C2207" s="39">
        <v>6251</v>
      </c>
      <c r="D2207" s="39" t="s">
        <v>1456</v>
      </c>
      <c r="E2207" s="39" t="s">
        <v>1457</v>
      </c>
      <c r="F2207" s="128" t="s">
        <v>161</v>
      </c>
      <c r="G2207" s="39" t="s">
        <v>35</v>
      </c>
      <c r="H2207" s="39" t="str">
        <f t="shared" si="359"/>
        <v>6105AK124-6251-WELE-0006</v>
      </c>
      <c r="I2207" s="39" t="str">
        <f t="shared" si="367"/>
        <v>Q24050972-04-6251-W-ELE-0006</v>
      </c>
      <c r="J2207" s="39"/>
      <c r="K2207" s="33" t="str">
        <f>VLOOKUP(C2207,'PPE WBS Codes'!$E$3:$F$79,2,0)</f>
        <v>Load Bank</v>
      </c>
      <c r="L2207" s="39" t="s">
        <v>1603</v>
      </c>
      <c r="M2207" s="39" t="s">
        <v>1458</v>
      </c>
      <c r="N2207" s="33" t="str">
        <f t="shared" si="370"/>
        <v>Load Bank - Perimeter Fencing for Emergency Gen Load Bank - Bulk Earth Works Design and Report</v>
      </c>
      <c r="O2207" s="134"/>
      <c r="P2207" s="134"/>
      <c r="Q2207" s="33" t="str">
        <f>IFERROR(VLOOKUP(PPE_PH1_CDDL[[#This Row],[RDMC Document Number]],[3]Docs!$B:$F,4,0),"No Placeholder Yet")</f>
        <v>RES - Reserved Placeholder</v>
      </c>
      <c r="R2207" s="33" t="str">
        <f>IFERROR(VLOOKUP(PPE_PH1_CDDL[[#This Row],[RDMC Document Number]],[3]Docs!$B:$F,5,0),"No Placeholder Yet")</f>
        <v>Pending</v>
      </c>
      <c r="S2207" s="137">
        <f t="shared" si="375"/>
        <v>0</v>
      </c>
      <c r="T2207" s="39" t="s">
        <v>1119</v>
      </c>
      <c r="U2207" s="39"/>
      <c r="V2207" s="178"/>
      <c r="W2207" s="39" t="s">
        <v>1512</v>
      </c>
      <c r="X2207" s="39" t="s">
        <v>1602</v>
      </c>
      <c r="Y2207" s="39"/>
      <c r="Z2207" s="39"/>
      <c r="AA2207" s="39"/>
      <c r="AB2207" s="152" t="s">
        <v>3165</v>
      </c>
    </row>
    <row r="2208" spans="1:28" ht="21.75" customHeight="1" x14ac:dyDescent="0.25">
      <c r="A2208" s="37" t="s">
        <v>30</v>
      </c>
      <c r="B2208" s="37" t="s">
        <v>31</v>
      </c>
      <c r="C2208" s="39">
        <v>6251</v>
      </c>
      <c r="D2208" s="39" t="s">
        <v>1456</v>
      </c>
      <c r="E2208" s="39" t="s">
        <v>1457</v>
      </c>
      <c r="F2208" s="174" t="s">
        <v>170</v>
      </c>
      <c r="G2208" s="162" t="s">
        <v>35</v>
      </c>
      <c r="H2208" s="39" t="str">
        <f t="shared" si="359"/>
        <v>6105AK124-6251-WELE-0007</v>
      </c>
      <c r="I2208" s="39" t="str">
        <f t="shared" si="367"/>
        <v>Q24050972-04-6251-W-ELE-0007</v>
      </c>
      <c r="J2208" s="162"/>
      <c r="K2208" s="33" t="str">
        <f>VLOOKUP(C2208,'PPE WBS Codes'!$E$3:$F$79,2,0)</f>
        <v>Load Bank</v>
      </c>
      <c r="L2208" s="162" t="s">
        <v>1646</v>
      </c>
      <c r="M2208" s="162" t="s">
        <v>1458</v>
      </c>
      <c r="N2208" s="33" t="str">
        <f t="shared" si="370"/>
        <v>Load Bank - Cable Trench and Tunnels for Emergency Gen Load Bank - Bulk Earth Works Design and Report</v>
      </c>
      <c r="O2208" s="175"/>
      <c r="P2208" s="175"/>
      <c r="Q2208" s="33" t="str">
        <f>IFERROR(VLOOKUP(PPE_PH1_CDDL[[#This Row],[RDMC Document Number]],[3]Docs!$B:$F,4,0),"No Placeholder Yet")</f>
        <v>RES - Reserved Placeholder</v>
      </c>
      <c r="R2208" s="33" t="str">
        <f>IFERROR(VLOOKUP(PPE_PH1_CDDL[[#This Row],[RDMC Document Number]],[3]Docs!$B:$F,5,0),"No Placeholder Yet")</f>
        <v>Pending</v>
      </c>
      <c r="S2208" s="137">
        <f t="shared" si="375"/>
        <v>0</v>
      </c>
      <c r="T2208" s="39" t="s">
        <v>1119</v>
      </c>
      <c r="U2208" s="162"/>
      <c r="V2208" s="178"/>
      <c r="W2208" s="162" t="s">
        <v>1706</v>
      </c>
      <c r="X2208" s="39" t="s">
        <v>1602</v>
      </c>
      <c r="Y2208" s="162"/>
      <c r="Z2208" s="162"/>
      <c r="AA2208" s="39"/>
      <c r="AB2208" s="152" t="s">
        <v>3165</v>
      </c>
    </row>
    <row r="2209" spans="1:28" ht="21.75" customHeight="1" x14ac:dyDescent="0.25">
      <c r="A2209" s="37" t="s">
        <v>30</v>
      </c>
      <c r="B2209" s="37" t="s">
        <v>31</v>
      </c>
      <c r="C2209" s="39">
        <v>6251</v>
      </c>
      <c r="D2209" s="39" t="s">
        <v>1456</v>
      </c>
      <c r="E2209" s="39" t="s">
        <v>321</v>
      </c>
      <c r="F2209" s="128" t="s">
        <v>34</v>
      </c>
      <c r="G2209" s="39" t="s">
        <v>35</v>
      </c>
      <c r="H2209" s="39" t="str">
        <f t="shared" ref="H2209:H2272" si="376">A2209&amp;B2209&amp;"-"&amp;C2209&amp;"-"&amp;D2209&amp;E2209&amp;"-"&amp;F2209</f>
        <v>6105AK124-6251-WLAY-0001</v>
      </c>
      <c r="I2209" s="39" t="str">
        <f t="shared" si="367"/>
        <v>Q24050972-04-6251-W-LAY-0001</v>
      </c>
      <c r="J2209" s="39"/>
      <c r="K2209" s="33" t="str">
        <f>VLOOKUP(C2209,'PPE WBS Codes'!$E$3:$F$79,2,0)</f>
        <v>Load Bank</v>
      </c>
      <c r="L2209" s="39" t="s">
        <v>1587</v>
      </c>
      <c r="M2209" s="39" t="s">
        <v>1459</v>
      </c>
      <c r="N2209" s="33" t="str">
        <f t="shared" si="370"/>
        <v>Load Bank - 36 MVA Power Station Mobile Load Bank Concrete Pad - Drainage, Run-off and Impoundment Design</v>
      </c>
      <c r="O2209" s="134"/>
      <c r="P2209" s="134"/>
      <c r="Q2209" s="33" t="str">
        <f>IFERROR(VLOOKUP(PPE_PH1_CDDL[[#This Row],[RDMC Document Number]],[3]Docs!$B:$F,4,0),"No Placeholder Yet")</f>
        <v>RES - Reserved Placeholder</v>
      </c>
      <c r="R2209" s="33" t="str">
        <f>IFERROR(VLOOKUP(PPE_PH1_CDDL[[#This Row],[RDMC Document Number]],[3]Docs!$B:$F,5,0),"No Placeholder Yet")</f>
        <v>Pending</v>
      </c>
      <c r="S2209" s="137">
        <f t="shared" ref="S2209:S2215" si="377">IF(AND(O2209&lt;&gt;"",P2209&lt;&gt;"",R2209="Approved"),100%,
 IF(AND(O2209&lt;&gt;"",P2209&lt;&gt;""),66.67%,
 IF(O2209&lt;&gt;"",33.33%,
 0)))</f>
        <v>0</v>
      </c>
      <c r="T2209" s="39" t="s">
        <v>1119</v>
      </c>
      <c r="U2209" s="39"/>
      <c r="V2209" s="178"/>
      <c r="W2209" s="39" t="s">
        <v>1588</v>
      </c>
      <c r="X2209" s="39" t="s">
        <v>1657</v>
      </c>
      <c r="Y2209" s="39"/>
      <c r="Z2209" s="39"/>
      <c r="AA2209" s="39"/>
      <c r="AB2209" s="152" t="s">
        <v>3165</v>
      </c>
    </row>
    <row r="2210" spans="1:28" ht="21.75" customHeight="1" x14ac:dyDescent="0.25">
      <c r="A2210" s="37" t="s">
        <v>30</v>
      </c>
      <c r="B2210" s="37" t="s">
        <v>31</v>
      </c>
      <c r="C2210" s="39">
        <v>6251</v>
      </c>
      <c r="D2210" s="39" t="s">
        <v>1456</v>
      </c>
      <c r="E2210" s="39" t="s">
        <v>321</v>
      </c>
      <c r="F2210" s="128" t="s">
        <v>46</v>
      </c>
      <c r="G2210" s="39" t="s">
        <v>35</v>
      </c>
      <c r="H2210" s="39" t="str">
        <f t="shared" si="376"/>
        <v>6105AK124-6251-WLAY-0002</v>
      </c>
      <c r="I2210" s="39" t="str">
        <f t="shared" si="367"/>
        <v>Q24050972-04-6251-W-LAY-0002</v>
      </c>
      <c r="J2210" s="39"/>
      <c r="K2210" s="33" t="str">
        <f>VLOOKUP(C2210,'PPE WBS Codes'!$E$3:$F$79,2,0)</f>
        <v>Load Bank</v>
      </c>
      <c r="L2210" s="39" t="s">
        <v>1592</v>
      </c>
      <c r="M2210" s="39" t="s">
        <v>1459</v>
      </c>
      <c r="N2210" s="33" t="str">
        <f t="shared" si="370"/>
        <v>Load Bank - Platform and Foundations for Wartsila Load Bank - Drainage, Run-off and Impoundment Design</v>
      </c>
      <c r="O2210" s="134"/>
      <c r="P2210" s="134"/>
      <c r="Q2210" s="33" t="str">
        <f>IFERROR(VLOOKUP(PPE_PH1_CDDL[[#This Row],[RDMC Document Number]],[3]Docs!$B:$F,4,0),"No Placeholder Yet")</f>
        <v>RES - Reserved Placeholder</v>
      </c>
      <c r="R2210" s="33" t="str">
        <f>IFERROR(VLOOKUP(PPE_PH1_CDDL[[#This Row],[RDMC Document Number]],[3]Docs!$B:$F,5,0),"No Placeholder Yet")</f>
        <v>Pending</v>
      </c>
      <c r="S2210" s="137">
        <f t="shared" si="377"/>
        <v>0</v>
      </c>
      <c r="T2210" s="39" t="s">
        <v>1119</v>
      </c>
      <c r="U2210" s="39"/>
      <c r="V2210" s="178"/>
      <c r="W2210" s="39" t="s">
        <v>1844</v>
      </c>
      <c r="X2210" s="39" t="s">
        <v>1580</v>
      </c>
      <c r="Y2210" s="39"/>
      <c r="Z2210" s="39"/>
      <c r="AA2210" s="39"/>
      <c r="AB2210" s="152" t="s">
        <v>3165</v>
      </c>
    </row>
    <row r="2211" spans="1:28" ht="21.75" customHeight="1" x14ac:dyDescent="0.25">
      <c r="A2211" s="37" t="s">
        <v>30</v>
      </c>
      <c r="B2211" s="37" t="s">
        <v>31</v>
      </c>
      <c r="C2211" s="39">
        <v>6251</v>
      </c>
      <c r="D2211" s="39" t="s">
        <v>1456</v>
      </c>
      <c r="E2211" s="39" t="s">
        <v>321</v>
      </c>
      <c r="F2211" s="128" t="s">
        <v>48</v>
      </c>
      <c r="G2211" s="39" t="s">
        <v>35</v>
      </c>
      <c r="H2211" s="39" t="str">
        <f t="shared" si="376"/>
        <v>6105AK124-6251-WLAY-0003</v>
      </c>
      <c r="I2211" s="39" t="str">
        <f t="shared" si="367"/>
        <v>Q24050972-04-6251-W-LAY-0003</v>
      </c>
      <c r="J2211" s="39"/>
      <c r="K2211" s="33" t="str">
        <f>VLOOKUP(C2211,'PPE WBS Codes'!$E$3:$F$79,2,0)</f>
        <v>Load Bank</v>
      </c>
      <c r="L2211" s="39" t="s">
        <v>1616</v>
      </c>
      <c r="M2211" s="39" t="s">
        <v>1459</v>
      </c>
      <c r="N2211" s="33" t="str">
        <f t="shared" si="370"/>
        <v>Load Bank - Terrace Roads and Access-ways for Wartsila Load Bank - Drainage, Run-off and Impoundment Design</v>
      </c>
      <c r="O2211" s="134"/>
      <c r="P2211" s="134"/>
      <c r="Q2211" s="33" t="str">
        <f>IFERROR(VLOOKUP(PPE_PH1_CDDL[[#This Row],[RDMC Document Number]],[3]Docs!$B:$F,4,0),"No Placeholder Yet")</f>
        <v>RES - Reserved Placeholder</v>
      </c>
      <c r="R2211" s="33" t="str">
        <f>IFERROR(VLOOKUP(PPE_PH1_CDDL[[#This Row],[RDMC Document Number]],[3]Docs!$B:$F,5,0),"No Placeholder Yet")</f>
        <v>Pending</v>
      </c>
      <c r="S2211" s="137">
        <f t="shared" si="377"/>
        <v>0</v>
      </c>
      <c r="T2211" s="39" t="s">
        <v>1119</v>
      </c>
      <c r="U2211" s="39"/>
      <c r="V2211" s="178"/>
      <c r="W2211" s="39" t="s">
        <v>1617</v>
      </c>
      <c r="X2211" s="39" t="s">
        <v>1580</v>
      </c>
      <c r="Y2211" s="39"/>
      <c r="Z2211" s="39"/>
      <c r="AA2211" s="39"/>
      <c r="AB2211" s="152" t="s">
        <v>3165</v>
      </c>
    </row>
    <row r="2212" spans="1:28" ht="21.75" customHeight="1" x14ac:dyDescent="0.25">
      <c r="A2212" s="37" t="s">
        <v>30</v>
      </c>
      <c r="B2212" s="37" t="s">
        <v>31</v>
      </c>
      <c r="C2212" s="39">
        <v>6251</v>
      </c>
      <c r="D2212" s="39" t="s">
        <v>1456</v>
      </c>
      <c r="E2212" s="39" t="s">
        <v>321</v>
      </c>
      <c r="F2212" s="128" t="s">
        <v>50</v>
      </c>
      <c r="G2212" s="39" t="s">
        <v>35</v>
      </c>
      <c r="H2212" s="39" t="str">
        <f t="shared" si="376"/>
        <v>6105AK124-6251-WLAY-0004</v>
      </c>
      <c r="I2212" s="39" t="str">
        <f t="shared" si="367"/>
        <v>Q24050972-04-6251-W-LAY-0004</v>
      </c>
      <c r="J2212" s="39"/>
      <c r="K2212" s="33" t="str">
        <f>VLOOKUP(C2212,'PPE WBS Codes'!$E$3:$F$79,2,0)</f>
        <v>Load Bank</v>
      </c>
      <c r="L2212" s="39" t="s">
        <v>1628</v>
      </c>
      <c r="M2212" s="39" t="s">
        <v>1459</v>
      </c>
      <c r="N2212" s="33" t="str">
        <f t="shared" si="370"/>
        <v>Load Bank - Cable Trench and Tunnels for Wartsila Load Bank - Drainage, Run-off and Impoundment Design</v>
      </c>
      <c r="O2212" s="134"/>
      <c r="P2212" s="134"/>
      <c r="Q2212" s="33" t="str">
        <f>IFERROR(VLOOKUP(PPE_PH1_CDDL[[#This Row],[RDMC Document Number]],[3]Docs!$B:$F,4,0),"No Placeholder Yet")</f>
        <v>RES - Reserved Placeholder</v>
      </c>
      <c r="R2212" s="33" t="str">
        <f>IFERROR(VLOOKUP(PPE_PH1_CDDL[[#This Row],[RDMC Document Number]],[3]Docs!$B:$F,5,0),"No Placeholder Yet")</f>
        <v>Pending</v>
      </c>
      <c r="S2212" s="137">
        <f t="shared" si="377"/>
        <v>0</v>
      </c>
      <c r="T2212" s="39" t="s">
        <v>1119</v>
      </c>
      <c r="U2212" s="39"/>
      <c r="V2212" s="178"/>
      <c r="W2212" s="39" t="s">
        <v>1629</v>
      </c>
      <c r="X2212" s="39" t="s">
        <v>1580</v>
      </c>
      <c r="Y2212" s="39"/>
      <c r="Z2212" s="39"/>
      <c r="AA2212" s="39"/>
      <c r="AB2212" s="152" t="s">
        <v>3165</v>
      </c>
    </row>
    <row r="2213" spans="1:28" ht="21.75" customHeight="1" x14ac:dyDescent="0.25">
      <c r="A2213" s="37" t="s">
        <v>30</v>
      </c>
      <c r="B2213" s="37" t="s">
        <v>31</v>
      </c>
      <c r="C2213" s="39">
        <v>6251</v>
      </c>
      <c r="D2213" s="39" t="s">
        <v>1456</v>
      </c>
      <c r="E2213" s="39" t="s">
        <v>321</v>
      </c>
      <c r="F2213" s="128" t="s">
        <v>101</v>
      </c>
      <c r="G2213" s="39" t="s">
        <v>35</v>
      </c>
      <c r="H2213" s="39" t="str">
        <f t="shared" si="376"/>
        <v>6105AK124-6251-WLAY-0005</v>
      </c>
      <c r="I2213" s="39" t="str">
        <f t="shared" si="367"/>
        <v>Q24050972-04-6251-W-LAY-0005</v>
      </c>
      <c r="J2213" s="39"/>
      <c r="K2213" s="33" t="str">
        <f>VLOOKUP(C2213,'PPE WBS Codes'!$E$3:$F$79,2,0)</f>
        <v>Load Bank</v>
      </c>
      <c r="L2213" s="39" t="s">
        <v>1600</v>
      </c>
      <c r="M2213" s="39" t="s">
        <v>1459</v>
      </c>
      <c r="N2213" s="33" t="str">
        <f t="shared" ref="N2213:N2244" si="378">K2213&amp;" - "&amp;L2213&amp;" - "&amp;M2213</f>
        <v>Load Bank - Pad Platform and Foundations for Emergency Gen Load Bank - Drainage, Run-off and Impoundment Design</v>
      </c>
      <c r="O2213" s="134"/>
      <c r="P2213" s="134"/>
      <c r="Q2213" s="33" t="str">
        <f>IFERROR(VLOOKUP(PPE_PH1_CDDL[[#This Row],[RDMC Document Number]],[3]Docs!$B:$F,4,0),"No Placeholder Yet")</f>
        <v>RES - Reserved Placeholder</v>
      </c>
      <c r="R2213" s="33" t="str">
        <f>IFERROR(VLOOKUP(PPE_PH1_CDDL[[#This Row],[RDMC Document Number]],[3]Docs!$B:$F,5,0),"No Placeholder Yet")</f>
        <v>Pending</v>
      </c>
      <c r="S2213" s="137">
        <f t="shared" si="377"/>
        <v>0</v>
      </c>
      <c r="T2213" s="39" t="s">
        <v>1119</v>
      </c>
      <c r="U2213" s="39"/>
      <c r="V2213" s="178"/>
      <c r="W2213" s="39" t="s">
        <v>1601</v>
      </c>
      <c r="X2213" s="39" t="s">
        <v>1602</v>
      </c>
      <c r="Y2213" s="39"/>
      <c r="Z2213" s="39"/>
      <c r="AA2213" s="39"/>
      <c r="AB2213" s="152" t="s">
        <v>3165</v>
      </c>
    </row>
    <row r="2214" spans="1:28" ht="21.75" customHeight="1" x14ac:dyDescent="0.25">
      <c r="A2214" s="37" t="s">
        <v>30</v>
      </c>
      <c r="B2214" s="37" t="s">
        <v>31</v>
      </c>
      <c r="C2214" s="39">
        <v>6251</v>
      </c>
      <c r="D2214" s="39" t="s">
        <v>1456</v>
      </c>
      <c r="E2214" s="39" t="s">
        <v>321</v>
      </c>
      <c r="F2214" s="128" t="s">
        <v>161</v>
      </c>
      <c r="G2214" s="39" t="s">
        <v>35</v>
      </c>
      <c r="H2214" s="39" t="str">
        <f t="shared" si="376"/>
        <v>6105AK124-6251-WLAY-0006</v>
      </c>
      <c r="I2214" s="39" t="str">
        <f t="shared" si="367"/>
        <v>Q24050972-04-6251-W-LAY-0006</v>
      </c>
      <c r="J2214" s="39"/>
      <c r="K2214" s="33" t="str">
        <f>VLOOKUP(C2214,'PPE WBS Codes'!$E$3:$F$79,2,0)</f>
        <v>Load Bank</v>
      </c>
      <c r="L2214" s="39" t="s">
        <v>1603</v>
      </c>
      <c r="M2214" s="39" t="s">
        <v>1459</v>
      </c>
      <c r="N2214" s="33" t="str">
        <f t="shared" si="378"/>
        <v>Load Bank - Perimeter Fencing for Emergency Gen Load Bank - Drainage, Run-off and Impoundment Design</v>
      </c>
      <c r="O2214" s="134"/>
      <c r="P2214" s="134"/>
      <c r="Q2214" s="33" t="str">
        <f>IFERROR(VLOOKUP(PPE_PH1_CDDL[[#This Row],[RDMC Document Number]],[3]Docs!$B:$F,4,0),"No Placeholder Yet")</f>
        <v>RES - Reserved Placeholder</v>
      </c>
      <c r="R2214" s="33" t="str">
        <f>IFERROR(VLOOKUP(PPE_PH1_CDDL[[#This Row],[RDMC Document Number]],[3]Docs!$B:$F,5,0),"No Placeholder Yet")</f>
        <v>Pending</v>
      </c>
      <c r="S2214" s="137">
        <f t="shared" si="377"/>
        <v>0</v>
      </c>
      <c r="T2214" s="39" t="s">
        <v>1119</v>
      </c>
      <c r="U2214" s="39"/>
      <c r="V2214" s="178"/>
      <c r="W2214" s="39" t="s">
        <v>1512</v>
      </c>
      <c r="X2214" s="39" t="s">
        <v>1602</v>
      </c>
      <c r="Y2214" s="39"/>
      <c r="Z2214" s="39"/>
      <c r="AA2214" s="39"/>
      <c r="AB2214" s="152" t="s">
        <v>3165</v>
      </c>
    </row>
    <row r="2215" spans="1:28" ht="21.75" customHeight="1" x14ac:dyDescent="0.25">
      <c r="A2215" s="37" t="s">
        <v>30</v>
      </c>
      <c r="B2215" s="37" t="s">
        <v>31</v>
      </c>
      <c r="C2215" s="39">
        <v>6251</v>
      </c>
      <c r="D2215" s="39" t="s">
        <v>1456</v>
      </c>
      <c r="E2215" s="39" t="s">
        <v>321</v>
      </c>
      <c r="F2215" s="174" t="s">
        <v>170</v>
      </c>
      <c r="G2215" s="162" t="s">
        <v>35</v>
      </c>
      <c r="H2215" s="39" t="str">
        <f t="shared" si="376"/>
        <v>6105AK124-6251-WLAY-0007</v>
      </c>
      <c r="I2215" s="39" t="str">
        <f t="shared" si="367"/>
        <v>Q24050972-04-6251-W-LAY-0007</v>
      </c>
      <c r="J2215" s="162"/>
      <c r="K2215" s="33" t="str">
        <f>VLOOKUP(C2215,'PPE WBS Codes'!$E$3:$F$79,2,0)</f>
        <v>Load Bank</v>
      </c>
      <c r="L2215" s="162" t="s">
        <v>1646</v>
      </c>
      <c r="M2215" s="162" t="s">
        <v>1459</v>
      </c>
      <c r="N2215" s="33" t="str">
        <f t="shared" si="378"/>
        <v>Load Bank - Cable Trench and Tunnels for Emergency Gen Load Bank - Drainage, Run-off and Impoundment Design</v>
      </c>
      <c r="O2215" s="175"/>
      <c r="P2215" s="175"/>
      <c r="Q2215" s="33" t="str">
        <f>IFERROR(VLOOKUP(PPE_PH1_CDDL[[#This Row],[RDMC Document Number]],[3]Docs!$B:$F,4,0),"No Placeholder Yet")</f>
        <v>RES - Reserved Placeholder</v>
      </c>
      <c r="R2215" s="33" t="str">
        <f>IFERROR(VLOOKUP(PPE_PH1_CDDL[[#This Row],[RDMC Document Number]],[3]Docs!$B:$F,5,0),"No Placeholder Yet")</f>
        <v>Pending</v>
      </c>
      <c r="S2215" s="137">
        <f t="shared" si="377"/>
        <v>0</v>
      </c>
      <c r="T2215" s="39" t="s">
        <v>1119</v>
      </c>
      <c r="U2215" s="162"/>
      <c r="V2215" s="178"/>
      <c r="W2215" s="162" t="s">
        <v>1629</v>
      </c>
      <c r="X2215" s="39" t="s">
        <v>1602</v>
      </c>
      <c r="Y2215" s="162"/>
      <c r="Z2215" s="162"/>
      <c r="AA2215" s="39"/>
      <c r="AB2215" s="152" t="s">
        <v>3165</v>
      </c>
    </row>
    <row r="2216" spans="1:28" ht="21.75" customHeight="1" x14ac:dyDescent="0.25">
      <c r="A2216" s="37" t="s">
        <v>30</v>
      </c>
      <c r="B2216" s="37" t="s">
        <v>31</v>
      </c>
      <c r="C2216" s="39">
        <v>6251</v>
      </c>
      <c r="D2216" s="39" t="s">
        <v>1456</v>
      </c>
      <c r="E2216" s="39" t="s">
        <v>1460</v>
      </c>
      <c r="F2216" s="128" t="s">
        <v>34</v>
      </c>
      <c r="G2216" s="162" t="s">
        <v>35</v>
      </c>
      <c r="H2216" s="39" t="str">
        <f t="shared" si="376"/>
        <v>6105AK124-6251-WTRP-0001</v>
      </c>
      <c r="I2216" s="39" t="str">
        <f t="shared" si="367"/>
        <v>Q24050972-04-6251-W-TRP-0001</v>
      </c>
      <c r="J2216" s="39"/>
      <c r="K2216" s="33" t="str">
        <f>VLOOKUP(C2216,'PPE WBS Codes'!$E$3:$F$79,2,0)</f>
        <v>Load Bank</v>
      </c>
      <c r="L2216" s="39" t="s">
        <v>1587</v>
      </c>
      <c r="M2216" s="39" t="s">
        <v>1461</v>
      </c>
      <c r="N2216" s="33" t="str">
        <f t="shared" si="378"/>
        <v>Load Bank - 36 MVA Power Station Mobile Load Bank Concrete Pad - Soil Classification and Nomination Deliverables</v>
      </c>
      <c r="O2216" s="134"/>
      <c r="P2216" s="134"/>
      <c r="Q2216" s="33" t="str">
        <f>IFERROR(VLOOKUP(PPE_PH1_CDDL[[#This Row],[RDMC Document Number]],[3]Docs!$B:$F,4,0),"No Placeholder Yet")</f>
        <v>RES - Reserved Placeholder</v>
      </c>
      <c r="R2216" s="33" t="str">
        <f>IFERROR(VLOOKUP(PPE_PH1_CDDL[[#This Row],[RDMC Document Number]],[3]Docs!$B:$F,5,0),"No Placeholder Yet")</f>
        <v>Pending</v>
      </c>
      <c r="S2216" s="137">
        <f t="shared" ref="S2216:S2238" si="379">IF(AND(O2216&lt;&gt;"",P2216&lt;&gt;"",R2216="Approved"),100%,
 IF(AND(O2216&lt;&gt;"",P2216&lt;&gt;""),66.67%,
 IF(O2216&lt;&gt;"",33.33%,
 0)))</f>
        <v>0</v>
      </c>
      <c r="T2216" s="39" t="s">
        <v>1119</v>
      </c>
      <c r="U2216" s="39"/>
      <c r="V2216" s="178"/>
      <c r="W2216" s="39" t="s">
        <v>1588</v>
      </c>
      <c r="X2216" s="39" t="s">
        <v>1664</v>
      </c>
      <c r="Y2216" s="39"/>
      <c r="Z2216" s="39"/>
      <c r="AA2216" s="39"/>
      <c r="AB2216" s="152" t="s">
        <v>3165</v>
      </c>
    </row>
    <row r="2217" spans="1:28" ht="21.75" customHeight="1" x14ac:dyDescent="0.25">
      <c r="A2217" s="37" t="s">
        <v>30</v>
      </c>
      <c r="B2217" s="37" t="s">
        <v>31</v>
      </c>
      <c r="C2217" s="39">
        <v>6251</v>
      </c>
      <c r="D2217" s="39" t="s">
        <v>1456</v>
      </c>
      <c r="E2217" s="39" t="s">
        <v>1460</v>
      </c>
      <c r="F2217" s="128" t="s">
        <v>46</v>
      </c>
      <c r="G2217" s="162" t="s">
        <v>35</v>
      </c>
      <c r="H2217" s="39" t="str">
        <f t="shared" si="376"/>
        <v>6105AK124-6251-WTRP-0002</v>
      </c>
      <c r="I2217" s="39" t="str">
        <f t="shared" si="367"/>
        <v>Q24050972-04-6251-W-TRP-0002</v>
      </c>
      <c r="J2217" s="39"/>
      <c r="K2217" s="33" t="str">
        <f>VLOOKUP(C2217,'PPE WBS Codes'!$E$3:$F$79,2,0)</f>
        <v>Load Bank</v>
      </c>
      <c r="L2217" s="39" t="s">
        <v>1587</v>
      </c>
      <c r="M2217" s="39" t="s">
        <v>1462</v>
      </c>
      <c r="N2217" s="33" t="str">
        <f t="shared" si="378"/>
        <v>Load Bank - 36 MVA Power Station Mobile Load Bank Concrete Pad - Soil Resistivity Testing Report</v>
      </c>
      <c r="O2217" s="134"/>
      <c r="P2217" s="134"/>
      <c r="Q2217" s="33" t="str">
        <f>IFERROR(VLOOKUP(PPE_PH1_CDDL[[#This Row],[RDMC Document Number]],[3]Docs!$B:$F,4,0),"No Placeholder Yet")</f>
        <v>RES - Reserved Placeholder</v>
      </c>
      <c r="R2217" s="33" t="str">
        <f>IFERROR(VLOOKUP(PPE_PH1_CDDL[[#This Row],[RDMC Document Number]],[3]Docs!$B:$F,5,0),"No Placeholder Yet")</f>
        <v>Pending</v>
      </c>
      <c r="S2217" s="137">
        <f t="shared" si="379"/>
        <v>0</v>
      </c>
      <c r="T2217" s="39" t="s">
        <v>1119</v>
      </c>
      <c r="U2217" s="39"/>
      <c r="V2217" s="178"/>
      <c r="W2217" s="39" t="s">
        <v>1588</v>
      </c>
      <c r="X2217" s="39" t="s">
        <v>1664</v>
      </c>
      <c r="Y2217" s="39"/>
      <c r="Z2217" s="39"/>
      <c r="AA2217" s="39"/>
      <c r="AB2217" s="152" t="s">
        <v>3165</v>
      </c>
    </row>
    <row r="2218" spans="1:28" ht="21.75" customHeight="1" x14ac:dyDescent="0.25">
      <c r="A2218" s="37" t="s">
        <v>30</v>
      </c>
      <c r="B2218" s="37" t="s">
        <v>31</v>
      </c>
      <c r="C2218" s="39">
        <v>6251</v>
      </c>
      <c r="D2218" s="39" t="s">
        <v>1456</v>
      </c>
      <c r="E2218" s="39" t="s">
        <v>1460</v>
      </c>
      <c r="F2218" s="128" t="s">
        <v>48</v>
      </c>
      <c r="G2218" s="162" t="s">
        <v>35</v>
      </c>
      <c r="H2218" s="39" t="str">
        <f t="shared" si="376"/>
        <v>6105AK124-6251-WTRP-0003</v>
      </c>
      <c r="I2218" s="39" t="str">
        <f t="shared" si="367"/>
        <v>Q24050972-04-6251-W-TRP-0003</v>
      </c>
      <c r="J2218" s="39"/>
      <c r="K2218" s="33" t="str">
        <f>VLOOKUP(C2218,'PPE WBS Codes'!$E$3:$F$79,2,0)</f>
        <v>Load Bank</v>
      </c>
      <c r="L2218" s="39" t="s">
        <v>1592</v>
      </c>
      <c r="M2218" s="39" t="s">
        <v>1461</v>
      </c>
      <c r="N2218" s="33" t="str">
        <f t="shared" si="378"/>
        <v>Load Bank - Platform and Foundations for Wartsila Load Bank - Soil Classification and Nomination Deliverables</v>
      </c>
      <c r="O2218" s="134"/>
      <c r="P2218" s="134"/>
      <c r="Q2218" s="33" t="str">
        <f>IFERROR(VLOOKUP(PPE_PH1_CDDL[[#This Row],[RDMC Document Number]],[3]Docs!$B:$F,4,0),"No Placeholder Yet")</f>
        <v>RES - Reserved Placeholder</v>
      </c>
      <c r="R2218" s="33" t="str">
        <f>IFERROR(VLOOKUP(PPE_PH1_CDDL[[#This Row],[RDMC Document Number]],[3]Docs!$B:$F,5,0),"No Placeholder Yet")</f>
        <v>Pending</v>
      </c>
      <c r="S2218" s="137">
        <f t="shared" si="379"/>
        <v>0</v>
      </c>
      <c r="T2218" s="39" t="s">
        <v>1119</v>
      </c>
      <c r="U2218" s="39"/>
      <c r="V2218" s="178"/>
      <c r="W2218" s="39" t="s">
        <v>1844</v>
      </c>
      <c r="X2218" s="39" t="s">
        <v>1580</v>
      </c>
      <c r="Y2218" s="39"/>
      <c r="Z2218" s="39"/>
      <c r="AA2218" s="39"/>
      <c r="AB2218" s="152" t="s">
        <v>3165</v>
      </c>
    </row>
    <row r="2219" spans="1:28" ht="21.75" customHeight="1" x14ac:dyDescent="0.25">
      <c r="A2219" s="37" t="s">
        <v>30</v>
      </c>
      <c r="B2219" s="37" t="s">
        <v>31</v>
      </c>
      <c r="C2219" s="39">
        <v>6251</v>
      </c>
      <c r="D2219" s="39" t="s">
        <v>1456</v>
      </c>
      <c r="E2219" s="39" t="s">
        <v>1460</v>
      </c>
      <c r="F2219" s="128" t="s">
        <v>50</v>
      </c>
      <c r="G2219" s="162" t="s">
        <v>35</v>
      </c>
      <c r="H2219" s="39" t="str">
        <f t="shared" si="376"/>
        <v>6105AK124-6251-WTRP-0004</v>
      </c>
      <c r="I2219" s="39" t="str">
        <f t="shared" si="367"/>
        <v>Q24050972-04-6251-W-TRP-0004</v>
      </c>
      <c r="J2219" s="39"/>
      <c r="K2219" s="33" t="str">
        <f>VLOOKUP(C2219,'PPE WBS Codes'!$E$3:$F$79,2,0)</f>
        <v>Load Bank</v>
      </c>
      <c r="L2219" s="39" t="s">
        <v>1592</v>
      </c>
      <c r="M2219" s="39" t="s">
        <v>1462</v>
      </c>
      <c r="N2219" s="33" t="str">
        <f t="shared" si="378"/>
        <v>Load Bank - Platform and Foundations for Wartsila Load Bank - Soil Resistivity Testing Report</v>
      </c>
      <c r="O2219" s="134"/>
      <c r="P2219" s="134"/>
      <c r="Q2219" s="33" t="str">
        <f>IFERROR(VLOOKUP(PPE_PH1_CDDL[[#This Row],[RDMC Document Number]],[3]Docs!$B:$F,4,0),"No Placeholder Yet")</f>
        <v>RES - Reserved Placeholder</v>
      </c>
      <c r="R2219" s="33" t="str">
        <f>IFERROR(VLOOKUP(PPE_PH1_CDDL[[#This Row],[RDMC Document Number]],[3]Docs!$B:$F,5,0),"No Placeholder Yet")</f>
        <v>Pending</v>
      </c>
      <c r="S2219" s="137">
        <f t="shared" si="379"/>
        <v>0</v>
      </c>
      <c r="T2219" s="39" t="s">
        <v>1119</v>
      </c>
      <c r="U2219" s="39"/>
      <c r="V2219" s="178"/>
      <c r="W2219" s="39" t="s">
        <v>1844</v>
      </c>
      <c r="X2219" s="39" t="s">
        <v>1580</v>
      </c>
      <c r="Y2219" s="39"/>
      <c r="Z2219" s="39"/>
      <c r="AA2219" s="39"/>
      <c r="AB2219" s="152" t="s">
        <v>3165</v>
      </c>
    </row>
    <row r="2220" spans="1:28" ht="21.75" customHeight="1" x14ac:dyDescent="0.25">
      <c r="A2220" s="37" t="s">
        <v>30</v>
      </c>
      <c r="B2220" s="37" t="s">
        <v>31</v>
      </c>
      <c r="C2220" s="39">
        <v>6251</v>
      </c>
      <c r="D2220" s="39" t="s">
        <v>1456</v>
      </c>
      <c r="E2220" s="39" t="s">
        <v>1460</v>
      </c>
      <c r="F2220" s="128" t="s">
        <v>101</v>
      </c>
      <c r="G2220" s="162" t="s">
        <v>35</v>
      </c>
      <c r="H2220" s="39" t="str">
        <f t="shared" si="376"/>
        <v>6105AK124-6251-WTRP-0005</v>
      </c>
      <c r="I2220" s="39" t="str">
        <f t="shared" si="367"/>
        <v>Q24050972-04-6251-W-TRP-0005</v>
      </c>
      <c r="J2220" s="39"/>
      <c r="K2220" s="33" t="str">
        <f>VLOOKUP(C2220,'PPE WBS Codes'!$E$3:$F$79,2,0)</f>
        <v>Load Bank</v>
      </c>
      <c r="L2220" s="39" t="s">
        <v>1616</v>
      </c>
      <c r="M2220" s="39" t="s">
        <v>1461</v>
      </c>
      <c r="N2220" s="33" t="str">
        <f t="shared" si="378"/>
        <v>Load Bank - Terrace Roads and Access-ways for Wartsila Load Bank - Soil Classification and Nomination Deliverables</v>
      </c>
      <c r="O2220" s="134"/>
      <c r="P2220" s="134"/>
      <c r="Q2220" s="33" t="str">
        <f>IFERROR(VLOOKUP(PPE_PH1_CDDL[[#This Row],[RDMC Document Number]],[3]Docs!$B:$F,4,0),"No Placeholder Yet")</f>
        <v>RES - Reserved Placeholder</v>
      </c>
      <c r="R2220" s="33" t="str">
        <f>IFERROR(VLOOKUP(PPE_PH1_CDDL[[#This Row],[RDMC Document Number]],[3]Docs!$B:$F,5,0),"No Placeholder Yet")</f>
        <v>Pending</v>
      </c>
      <c r="S2220" s="137">
        <f t="shared" si="379"/>
        <v>0</v>
      </c>
      <c r="T2220" s="39" t="s">
        <v>1119</v>
      </c>
      <c r="U2220" s="39"/>
      <c r="V2220" s="178"/>
      <c r="W2220" s="39" t="s">
        <v>1617</v>
      </c>
      <c r="X2220" s="39" t="s">
        <v>1594</v>
      </c>
      <c r="Y2220" s="39"/>
      <c r="Z2220" s="39"/>
      <c r="AA2220" s="39"/>
      <c r="AB2220" s="152" t="s">
        <v>3165</v>
      </c>
    </row>
    <row r="2221" spans="1:28" ht="21.75" customHeight="1" x14ac:dyDescent="0.25">
      <c r="A2221" s="37" t="s">
        <v>30</v>
      </c>
      <c r="B2221" s="37" t="s">
        <v>31</v>
      </c>
      <c r="C2221" s="39">
        <v>6251</v>
      </c>
      <c r="D2221" s="39" t="s">
        <v>1456</v>
      </c>
      <c r="E2221" s="39" t="s">
        <v>1460</v>
      </c>
      <c r="F2221" s="128" t="s">
        <v>161</v>
      </c>
      <c r="G2221" s="162" t="s">
        <v>35</v>
      </c>
      <c r="H2221" s="39" t="str">
        <f t="shared" si="376"/>
        <v>6105AK124-6251-WTRP-0006</v>
      </c>
      <c r="I2221" s="39" t="str">
        <f t="shared" si="367"/>
        <v>Q24050972-04-6251-W-TRP-0006</v>
      </c>
      <c r="J2221" s="39"/>
      <c r="K2221" s="33" t="str">
        <f>VLOOKUP(C2221,'PPE WBS Codes'!$E$3:$F$79,2,0)</f>
        <v>Load Bank</v>
      </c>
      <c r="L2221" s="39" t="s">
        <v>1616</v>
      </c>
      <c r="M2221" s="39" t="s">
        <v>1462</v>
      </c>
      <c r="N2221" s="33" t="str">
        <f t="shared" si="378"/>
        <v>Load Bank - Terrace Roads and Access-ways for Wartsila Load Bank - Soil Resistivity Testing Report</v>
      </c>
      <c r="O2221" s="134"/>
      <c r="P2221" s="134"/>
      <c r="Q2221" s="33" t="str">
        <f>IFERROR(VLOOKUP(PPE_PH1_CDDL[[#This Row],[RDMC Document Number]],[3]Docs!$B:$F,4,0),"No Placeholder Yet")</f>
        <v>RES - Reserved Placeholder</v>
      </c>
      <c r="R2221" s="33" t="str">
        <f>IFERROR(VLOOKUP(PPE_PH1_CDDL[[#This Row],[RDMC Document Number]],[3]Docs!$B:$F,5,0),"No Placeholder Yet")</f>
        <v>Pending</v>
      </c>
      <c r="S2221" s="137">
        <f t="shared" si="379"/>
        <v>0</v>
      </c>
      <c r="T2221" s="39" t="s">
        <v>1119</v>
      </c>
      <c r="U2221" s="39"/>
      <c r="V2221" s="178"/>
      <c r="W2221" s="39" t="s">
        <v>1617</v>
      </c>
      <c r="X2221" s="39" t="s">
        <v>1594</v>
      </c>
      <c r="Y2221" s="39"/>
      <c r="Z2221" s="39"/>
      <c r="AA2221" s="39"/>
      <c r="AB2221" s="152" t="s">
        <v>3165</v>
      </c>
    </row>
    <row r="2222" spans="1:28" ht="21.75" customHeight="1" x14ac:dyDescent="0.25">
      <c r="A2222" s="37" t="s">
        <v>30</v>
      </c>
      <c r="B2222" s="37" t="s">
        <v>31</v>
      </c>
      <c r="C2222" s="39">
        <v>6251</v>
      </c>
      <c r="D2222" s="39" t="s">
        <v>1456</v>
      </c>
      <c r="E2222" s="39" t="s">
        <v>1460</v>
      </c>
      <c r="F2222" s="128" t="s">
        <v>170</v>
      </c>
      <c r="G2222" s="162" t="s">
        <v>35</v>
      </c>
      <c r="H2222" s="39" t="str">
        <f t="shared" si="376"/>
        <v>6105AK124-6251-WTRP-0007</v>
      </c>
      <c r="I2222" s="39" t="str">
        <f t="shared" si="367"/>
        <v>Q24050972-04-6251-W-TRP-0007</v>
      </c>
      <c r="J2222" s="39"/>
      <c r="K2222" s="33" t="str">
        <f>VLOOKUP(C2222,'PPE WBS Codes'!$E$3:$F$79,2,0)</f>
        <v>Load Bank</v>
      </c>
      <c r="L2222" s="39" t="s">
        <v>1624</v>
      </c>
      <c r="M2222" s="39" t="s">
        <v>1461</v>
      </c>
      <c r="N2222" s="33" t="str">
        <f t="shared" si="378"/>
        <v>Load Bank - MV Cabling and Termination for Wartsila Load Bank - Soil Classification and Nomination Deliverables</v>
      </c>
      <c r="O2222" s="134"/>
      <c r="P2222" s="134"/>
      <c r="Q2222" s="33" t="str">
        <f>IFERROR(VLOOKUP(PPE_PH1_CDDL[[#This Row],[RDMC Document Number]],[3]Docs!$B:$F,4,0),"No Placeholder Yet")</f>
        <v>RES - Reserved Placeholder</v>
      </c>
      <c r="R2222" s="33" t="str">
        <f>IFERROR(VLOOKUP(PPE_PH1_CDDL[[#This Row],[RDMC Document Number]],[3]Docs!$B:$F,5,0),"No Placeholder Yet")</f>
        <v>Pending</v>
      </c>
      <c r="S2222" s="137">
        <f t="shared" si="379"/>
        <v>0</v>
      </c>
      <c r="T2222" s="39" t="s">
        <v>1119</v>
      </c>
      <c r="U2222" s="39"/>
      <c r="V2222" s="178"/>
      <c r="W2222" s="39" t="s">
        <v>1625</v>
      </c>
      <c r="X2222" s="39" t="s">
        <v>1580</v>
      </c>
      <c r="Y2222" s="39"/>
      <c r="Z2222" s="39"/>
      <c r="AA2222" s="39"/>
      <c r="AB2222" s="152" t="s">
        <v>3165</v>
      </c>
    </row>
    <row r="2223" spans="1:28" ht="21.75" customHeight="1" x14ac:dyDescent="0.25">
      <c r="A2223" s="37" t="s">
        <v>30</v>
      </c>
      <c r="B2223" s="37" t="s">
        <v>31</v>
      </c>
      <c r="C2223" s="39">
        <v>6251</v>
      </c>
      <c r="D2223" s="39" t="s">
        <v>1456</v>
      </c>
      <c r="E2223" s="39" t="s">
        <v>1460</v>
      </c>
      <c r="F2223" s="128" t="s">
        <v>108</v>
      </c>
      <c r="G2223" s="162" t="s">
        <v>35</v>
      </c>
      <c r="H2223" s="39" t="str">
        <f t="shared" si="376"/>
        <v>6105AK124-6251-WTRP-0008</v>
      </c>
      <c r="I2223" s="39" t="str">
        <f t="shared" si="367"/>
        <v>Q24050972-04-6251-W-TRP-0008</v>
      </c>
      <c r="J2223" s="39"/>
      <c r="K2223" s="33" t="str">
        <f>VLOOKUP(C2223,'PPE WBS Codes'!$E$3:$F$79,2,0)</f>
        <v>Load Bank</v>
      </c>
      <c r="L2223" s="39" t="s">
        <v>1626</v>
      </c>
      <c r="M2223" s="39" t="s">
        <v>1461</v>
      </c>
      <c r="N2223" s="33" t="str">
        <f t="shared" si="378"/>
        <v>Load Bank - LV, Control and Signal Cables for Wartsila Load Bank - Soil Classification and Nomination Deliverables</v>
      </c>
      <c r="O2223" s="134"/>
      <c r="P2223" s="134"/>
      <c r="Q2223" s="33" t="str">
        <f>IFERROR(VLOOKUP(PPE_PH1_CDDL[[#This Row],[RDMC Document Number]],[3]Docs!$B:$F,4,0),"No Placeholder Yet")</f>
        <v>RES - Reserved Placeholder</v>
      </c>
      <c r="R2223" s="33" t="str">
        <f>IFERROR(VLOOKUP(PPE_PH1_CDDL[[#This Row],[RDMC Document Number]],[3]Docs!$B:$F,5,0),"No Placeholder Yet")</f>
        <v>Pending</v>
      </c>
      <c r="S2223" s="137">
        <f t="shared" si="379"/>
        <v>0</v>
      </c>
      <c r="T2223" s="39" t="s">
        <v>1119</v>
      </c>
      <c r="U2223" s="39"/>
      <c r="V2223" s="178"/>
      <c r="W2223" s="39" t="s">
        <v>1627</v>
      </c>
      <c r="X2223" s="39" t="s">
        <v>1580</v>
      </c>
      <c r="Y2223" s="39"/>
      <c r="Z2223" s="39"/>
      <c r="AA2223" s="39"/>
      <c r="AB2223" s="152" t="s">
        <v>3165</v>
      </c>
    </row>
    <row r="2224" spans="1:28" ht="21.75" customHeight="1" x14ac:dyDescent="0.25">
      <c r="A2224" s="37" t="s">
        <v>30</v>
      </c>
      <c r="B2224" s="37" t="s">
        <v>31</v>
      </c>
      <c r="C2224" s="39">
        <v>6251</v>
      </c>
      <c r="D2224" s="39" t="s">
        <v>1456</v>
      </c>
      <c r="E2224" s="39" t="s">
        <v>1460</v>
      </c>
      <c r="F2224" s="128" t="s">
        <v>173</v>
      </c>
      <c r="G2224" s="162" t="s">
        <v>35</v>
      </c>
      <c r="H2224" s="39" t="str">
        <f t="shared" si="376"/>
        <v>6105AK124-6251-WTRP-0009</v>
      </c>
      <c r="I2224" s="39" t="str">
        <f t="shared" si="367"/>
        <v>Q24050972-04-6251-W-TRP-0009</v>
      </c>
      <c r="J2224" s="39"/>
      <c r="K2224" s="33" t="str">
        <f>VLOOKUP(C2224,'PPE WBS Codes'!$E$3:$F$79,2,0)</f>
        <v>Load Bank</v>
      </c>
      <c r="L2224" s="39" t="s">
        <v>1628</v>
      </c>
      <c r="M2224" s="39" t="s">
        <v>1461</v>
      </c>
      <c r="N2224" s="33" t="str">
        <f t="shared" si="378"/>
        <v>Load Bank - Cable Trench and Tunnels for Wartsila Load Bank - Soil Classification and Nomination Deliverables</v>
      </c>
      <c r="O2224" s="134"/>
      <c r="P2224" s="134"/>
      <c r="Q2224" s="33" t="str">
        <f>IFERROR(VLOOKUP(PPE_PH1_CDDL[[#This Row],[RDMC Document Number]],[3]Docs!$B:$F,4,0),"No Placeholder Yet")</f>
        <v>RES - Reserved Placeholder</v>
      </c>
      <c r="R2224" s="33" t="str">
        <f>IFERROR(VLOOKUP(PPE_PH1_CDDL[[#This Row],[RDMC Document Number]],[3]Docs!$B:$F,5,0),"No Placeholder Yet")</f>
        <v>Pending</v>
      </c>
      <c r="S2224" s="137">
        <f t="shared" si="379"/>
        <v>0</v>
      </c>
      <c r="T2224" s="39" t="s">
        <v>1119</v>
      </c>
      <c r="U2224" s="39"/>
      <c r="V2224" s="178"/>
      <c r="W2224" s="39" t="s">
        <v>1629</v>
      </c>
      <c r="X2224" s="39" t="s">
        <v>1580</v>
      </c>
      <c r="Y2224" s="39"/>
      <c r="Z2224" s="39"/>
      <c r="AA2224" s="39"/>
      <c r="AB2224" s="152" t="s">
        <v>3165</v>
      </c>
    </row>
    <row r="2225" spans="1:28" ht="21.75" customHeight="1" x14ac:dyDescent="0.25">
      <c r="A2225" s="37" t="s">
        <v>30</v>
      </c>
      <c r="B2225" s="37" t="s">
        <v>31</v>
      </c>
      <c r="C2225" s="39">
        <v>6251</v>
      </c>
      <c r="D2225" s="39" t="s">
        <v>1456</v>
      </c>
      <c r="E2225" s="39" t="s">
        <v>1460</v>
      </c>
      <c r="F2225" s="128" t="s">
        <v>184</v>
      </c>
      <c r="G2225" s="162" t="s">
        <v>35</v>
      </c>
      <c r="H2225" s="39" t="str">
        <f t="shared" si="376"/>
        <v>6105AK124-6251-WTRP-0010</v>
      </c>
      <c r="I2225" s="39" t="str">
        <f t="shared" si="367"/>
        <v>Q24050972-04-6251-W-TRP-0010</v>
      </c>
      <c r="J2225" s="39"/>
      <c r="K2225" s="33" t="str">
        <f>VLOOKUP(C2225,'PPE WBS Codes'!$E$3:$F$79,2,0)</f>
        <v>Load Bank</v>
      </c>
      <c r="L2225" s="39" t="s">
        <v>1630</v>
      </c>
      <c r="M2225" s="39" t="s">
        <v>1461</v>
      </c>
      <c r="N2225" s="33" t="str">
        <f t="shared" si="378"/>
        <v>Load Bank - Lightning Protection System forWartsila Load Bank - Soil Classification and Nomination Deliverables</v>
      </c>
      <c r="O2225" s="134"/>
      <c r="P2225" s="134"/>
      <c r="Q2225" s="33" t="str">
        <f>IFERROR(VLOOKUP(PPE_PH1_CDDL[[#This Row],[RDMC Document Number]],[3]Docs!$B:$F,4,0),"No Placeholder Yet")</f>
        <v>RES - Reserved Placeholder</v>
      </c>
      <c r="R2225" s="33" t="str">
        <f>IFERROR(VLOOKUP(PPE_PH1_CDDL[[#This Row],[RDMC Document Number]],[3]Docs!$B:$F,5,0),"No Placeholder Yet")</f>
        <v>Pending</v>
      </c>
      <c r="S2225" s="137">
        <f t="shared" si="379"/>
        <v>0</v>
      </c>
      <c r="T2225" s="39" t="s">
        <v>1119</v>
      </c>
      <c r="U2225" s="39"/>
      <c r="V2225" s="178"/>
      <c r="W2225" s="39" t="s">
        <v>1631</v>
      </c>
      <c r="X2225" s="39" t="s">
        <v>1580</v>
      </c>
      <c r="Y2225" s="39"/>
      <c r="Z2225" s="39"/>
      <c r="AA2225" s="39"/>
      <c r="AB2225" s="152" t="s">
        <v>3165</v>
      </c>
    </row>
    <row r="2226" spans="1:28" ht="21.75" customHeight="1" x14ac:dyDescent="0.25">
      <c r="A2226" s="37" t="s">
        <v>30</v>
      </c>
      <c r="B2226" s="37" t="s">
        <v>31</v>
      </c>
      <c r="C2226" s="39">
        <v>6251</v>
      </c>
      <c r="D2226" s="39" t="s">
        <v>1456</v>
      </c>
      <c r="E2226" s="39" t="s">
        <v>1460</v>
      </c>
      <c r="F2226" s="128" t="s">
        <v>187</v>
      </c>
      <c r="G2226" s="162" t="s">
        <v>35</v>
      </c>
      <c r="H2226" s="39" t="str">
        <f t="shared" si="376"/>
        <v>6105AK124-6251-WTRP-0011</v>
      </c>
      <c r="I2226" s="39" t="str">
        <f t="shared" si="367"/>
        <v>Q24050972-04-6251-W-TRP-0011</v>
      </c>
      <c r="J2226" s="39"/>
      <c r="K2226" s="33" t="str">
        <f>VLOOKUP(C2226,'PPE WBS Codes'!$E$3:$F$79,2,0)</f>
        <v>Load Bank</v>
      </c>
      <c r="L2226" s="39" t="s">
        <v>1630</v>
      </c>
      <c r="M2226" s="39" t="s">
        <v>1462</v>
      </c>
      <c r="N2226" s="33" t="str">
        <f t="shared" si="378"/>
        <v>Load Bank - Lightning Protection System forWartsila Load Bank - Soil Resistivity Testing Report</v>
      </c>
      <c r="O2226" s="134"/>
      <c r="P2226" s="134"/>
      <c r="Q2226" s="33" t="str">
        <f>IFERROR(VLOOKUP(PPE_PH1_CDDL[[#This Row],[RDMC Document Number]],[3]Docs!$B:$F,4,0),"No Placeholder Yet")</f>
        <v>RES - Reserved Placeholder</v>
      </c>
      <c r="R2226" s="33" t="str">
        <f>IFERROR(VLOOKUP(PPE_PH1_CDDL[[#This Row],[RDMC Document Number]],[3]Docs!$B:$F,5,0),"No Placeholder Yet")</f>
        <v>Pending</v>
      </c>
      <c r="S2226" s="137">
        <f t="shared" si="379"/>
        <v>0</v>
      </c>
      <c r="T2226" s="39" t="s">
        <v>1119</v>
      </c>
      <c r="U2226" s="39"/>
      <c r="V2226" s="178"/>
      <c r="W2226" s="39" t="s">
        <v>1631</v>
      </c>
      <c r="X2226" s="39" t="s">
        <v>1580</v>
      </c>
      <c r="Y2226" s="39"/>
      <c r="Z2226" s="39"/>
      <c r="AA2226" s="39"/>
      <c r="AB2226" s="152" t="s">
        <v>3165</v>
      </c>
    </row>
    <row r="2227" spans="1:28" ht="21.75" customHeight="1" x14ac:dyDescent="0.25">
      <c r="A2227" s="37" t="s">
        <v>30</v>
      </c>
      <c r="B2227" s="37" t="s">
        <v>31</v>
      </c>
      <c r="C2227" s="39">
        <v>6251</v>
      </c>
      <c r="D2227" s="39" t="s">
        <v>1456</v>
      </c>
      <c r="E2227" s="39" t="s">
        <v>1460</v>
      </c>
      <c r="F2227" s="128" t="s">
        <v>213</v>
      </c>
      <c r="G2227" s="162" t="s">
        <v>35</v>
      </c>
      <c r="H2227" s="39" t="str">
        <f t="shared" si="376"/>
        <v>6105AK124-6251-WTRP-0012</v>
      </c>
      <c r="I2227" s="39" t="str">
        <f t="shared" si="367"/>
        <v>Q24050972-04-6251-W-TRP-0012</v>
      </c>
      <c r="J2227" s="39"/>
      <c r="K2227" s="33" t="str">
        <f>VLOOKUP(C2227,'PPE WBS Codes'!$E$3:$F$79,2,0)</f>
        <v>Load Bank</v>
      </c>
      <c r="L2227" s="39" t="s">
        <v>1632</v>
      </c>
      <c r="M2227" s="39" t="s">
        <v>1462</v>
      </c>
      <c r="N2227" s="33" t="str">
        <f t="shared" si="378"/>
        <v>Load Bank - Earthing System for Wartsila Load Bank - Soil Resistivity Testing Report</v>
      </c>
      <c r="O2227" s="134"/>
      <c r="P2227" s="134"/>
      <c r="Q2227" s="33" t="str">
        <f>IFERROR(VLOOKUP(PPE_PH1_CDDL[[#This Row],[RDMC Document Number]],[3]Docs!$B:$F,4,0),"No Placeholder Yet")</f>
        <v>RES - Reserved Placeholder</v>
      </c>
      <c r="R2227" s="33" t="str">
        <f>IFERROR(VLOOKUP(PPE_PH1_CDDL[[#This Row],[RDMC Document Number]],[3]Docs!$B:$F,5,0),"No Placeholder Yet")</f>
        <v>Pending</v>
      </c>
      <c r="S2227" s="137">
        <f t="shared" si="379"/>
        <v>0</v>
      </c>
      <c r="T2227" s="39" t="s">
        <v>1119</v>
      </c>
      <c r="U2227" s="39"/>
      <c r="V2227" s="178"/>
      <c r="W2227" s="39" t="s">
        <v>1633</v>
      </c>
      <c r="X2227" s="39" t="s">
        <v>1580</v>
      </c>
      <c r="Y2227" s="39"/>
      <c r="Z2227" s="39"/>
      <c r="AA2227" s="39"/>
      <c r="AB2227" s="152" t="s">
        <v>3165</v>
      </c>
    </row>
    <row r="2228" spans="1:28" ht="21.75" customHeight="1" x14ac:dyDescent="0.25">
      <c r="A2228" s="37" t="s">
        <v>30</v>
      </c>
      <c r="B2228" s="37" t="s">
        <v>31</v>
      </c>
      <c r="C2228" s="39">
        <v>6251</v>
      </c>
      <c r="D2228" s="39" t="s">
        <v>1456</v>
      </c>
      <c r="E2228" s="39" t="s">
        <v>1460</v>
      </c>
      <c r="F2228" s="128" t="s">
        <v>215</v>
      </c>
      <c r="G2228" s="162" t="s">
        <v>35</v>
      </c>
      <c r="H2228" s="39" t="str">
        <f t="shared" si="376"/>
        <v>6105AK124-6251-WTRP-0013</v>
      </c>
      <c r="I2228" s="39" t="str">
        <f t="shared" si="367"/>
        <v>Q24050972-04-6251-W-TRP-0013</v>
      </c>
      <c r="J2228" s="39"/>
      <c r="K2228" s="33" t="str">
        <f>VLOOKUP(C2228,'PPE WBS Codes'!$E$3:$F$79,2,0)</f>
        <v>Load Bank</v>
      </c>
      <c r="L2228" s="39" t="s">
        <v>1600</v>
      </c>
      <c r="M2228" s="39" t="s">
        <v>1461</v>
      </c>
      <c r="N2228" s="33" t="str">
        <f t="shared" si="378"/>
        <v>Load Bank - Pad Platform and Foundations for Emergency Gen Load Bank - Soil Classification and Nomination Deliverables</v>
      </c>
      <c r="O2228" s="134"/>
      <c r="P2228" s="134"/>
      <c r="Q2228" s="33" t="str">
        <f>IFERROR(VLOOKUP(PPE_PH1_CDDL[[#This Row],[RDMC Document Number]],[3]Docs!$B:$F,4,0),"No Placeholder Yet")</f>
        <v>RES - Reserved Placeholder</v>
      </c>
      <c r="R2228" s="33" t="str">
        <f>IFERROR(VLOOKUP(PPE_PH1_CDDL[[#This Row],[RDMC Document Number]],[3]Docs!$B:$F,5,0),"No Placeholder Yet")</f>
        <v>Pending</v>
      </c>
      <c r="S2228" s="137">
        <f t="shared" si="379"/>
        <v>0</v>
      </c>
      <c r="T2228" s="39" t="s">
        <v>1119</v>
      </c>
      <c r="U2228" s="39"/>
      <c r="V2228" s="178"/>
      <c r="W2228" s="39" t="s">
        <v>1601</v>
      </c>
      <c r="X2228" s="39" t="s">
        <v>1602</v>
      </c>
      <c r="Y2228" s="39"/>
      <c r="Z2228" s="39"/>
      <c r="AA2228" s="39"/>
      <c r="AB2228" s="152" t="s">
        <v>3165</v>
      </c>
    </row>
    <row r="2229" spans="1:28" ht="21.75" customHeight="1" x14ac:dyDescent="0.25">
      <c r="A2229" s="37" t="s">
        <v>30</v>
      </c>
      <c r="B2229" s="37" t="s">
        <v>31</v>
      </c>
      <c r="C2229" s="39">
        <v>6251</v>
      </c>
      <c r="D2229" s="39" t="s">
        <v>1456</v>
      </c>
      <c r="E2229" s="39" t="s">
        <v>1460</v>
      </c>
      <c r="F2229" s="128" t="s">
        <v>217</v>
      </c>
      <c r="G2229" s="162" t="s">
        <v>35</v>
      </c>
      <c r="H2229" s="39" t="str">
        <f t="shared" si="376"/>
        <v>6105AK124-6251-WTRP-0014</v>
      </c>
      <c r="I2229" s="39" t="str">
        <f t="shared" si="367"/>
        <v>Q24050972-04-6251-W-TRP-0014</v>
      </c>
      <c r="J2229" s="39"/>
      <c r="K2229" s="33" t="str">
        <f>VLOOKUP(C2229,'PPE WBS Codes'!$E$3:$F$79,2,0)</f>
        <v>Load Bank</v>
      </c>
      <c r="L2229" s="39" t="s">
        <v>1600</v>
      </c>
      <c r="M2229" s="39" t="s">
        <v>1462</v>
      </c>
      <c r="N2229" s="33" t="str">
        <f t="shared" si="378"/>
        <v>Load Bank - Pad Platform and Foundations for Emergency Gen Load Bank - Soil Resistivity Testing Report</v>
      </c>
      <c r="O2229" s="134"/>
      <c r="P2229" s="134"/>
      <c r="Q2229" s="33" t="str">
        <f>IFERROR(VLOOKUP(PPE_PH1_CDDL[[#This Row],[RDMC Document Number]],[3]Docs!$B:$F,4,0),"No Placeholder Yet")</f>
        <v>RES - Reserved Placeholder</v>
      </c>
      <c r="R2229" s="33" t="str">
        <f>IFERROR(VLOOKUP(PPE_PH1_CDDL[[#This Row],[RDMC Document Number]],[3]Docs!$B:$F,5,0),"No Placeholder Yet")</f>
        <v>Pending</v>
      </c>
      <c r="S2229" s="137">
        <f t="shared" si="379"/>
        <v>0</v>
      </c>
      <c r="T2229" s="39" t="s">
        <v>1119</v>
      </c>
      <c r="U2229" s="39"/>
      <c r="V2229" s="178"/>
      <c r="W2229" s="39" t="s">
        <v>1601</v>
      </c>
      <c r="X2229" s="39" t="s">
        <v>1602</v>
      </c>
      <c r="Y2229" s="39"/>
      <c r="Z2229" s="39"/>
      <c r="AA2229" s="39"/>
      <c r="AB2229" s="152" t="s">
        <v>3165</v>
      </c>
    </row>
    <row r="2230" spans="1:28" ht="21.75" customHeight="1" x14ac:dyDescent="0.25">
      <c r="A2230" s="37" t="s">
        <v>30</v>
      </c>
      <c r="B2230" s="37" t="s">
        <v>31</v>
      </c>
      <c r="C2230" s="39">
        <v>6251</v>
      </c>
      <c r="D2230" s="39" t="s">
        <v>1456</v>
      </c>
      <c r="E2230" s="39" t="s">
        <v>1460</v>
      </c>
      <c r="F2230" s="128" t="s">
        <v>219</v>
      </c>
      <c r="G2230" s="162" t="s">
        <v>35</v>
      </c>
      <c r="H2230" s="39" t="str">
        <f t="shared" si="376"/>
        <v>6105AK124-6251-WTRP-0015</v>
      </c>
      <c r="I2230" s="39" t="str">
        <f t="shared" si="367"/>
        <v>Q24050972-04-6251-W-TRP-0015</v>
      </c>
      <c r="J2230" s="39"/>
      <c r="K2230" s="33" t="str">
        <f>VLOOKUP(C2230,'PPE WBS Codes'!$E$3:$F$79,2,0)</f>
        <v>Load Bank</v>
      </c>
      <c r="L2230" s="39" t="s">
        <v>1603</v>
      </c>
      <c r="M2230" s="39" t="s">
        <v>1461</v>
      </c>
      <c r="N2230" s="33" t="str">
        <f t="shared" si="378"/>
        <v>Load Bank - Perimeter Fencing for Emergency Gen Load Bank - Soil Classification and Nomination Deliverables</v>
      </c>
      <c r="O2230" s="134"/>
      <c r="P2230" s="134"/>
      <c r="Q2230" s="33" t="str">
        <f>IFERROR(VLOOKUP(PPE_PH1_CDDL[[#This Row],[RDMC Document Number]],[3]Docs!$B:$F,4,0),"No Placeholder Yet")</f>
        <v>RES - Reserved Placeholder</v>
      </c>
      <c r="R2230" s="33" t="str">
        <f>IFERROR(VLOOKUP(PPE_PH1_CDDL[[#This Row],[RDMC Document Number]],[3]Docs!$B:$F,5,0),"No Placeholder Yet")</f>
        <v>Pending</v>
      </c>
      <c r="S2230" s="137">
        <f t="shared" si="379"/>
        <v>0</v>
      </c>
      <c r="T2230" s="39" t="s">
        <v>1119</v>
      </c>
      <c r="U2230" s="39"/>
      <c r="V2230" s="178"/>
      <c r="W2230" s="39" t="s">
        <v>1512</v>
      </c>
      <c r="X2230" s="39" t="s">
        <v>1602</v>
      </c>
      <c r="Y2230" s="39"/>
      <c r="Z2230" s="39"/>
      <c r="AA2230" s="39"/>
      <c r="AB2230" s="152" t="s">
        <v>3165</v>
      </c>
    </row>
    <row r="2231" spans="1:28" ht="21.75" customHeight="1" x14ac:dyDescent="0.25">
      <c r="A2231" s="37" t="s">
        <v>30</v>
      </c>
      <c r="B2231" s="37" t="s">
        <v>31</v>
      </c>
      <c r="C2231" s="39">
        <v>6251</v>
      </c>
      <c r="D2231" s="39" t="s">
        <v>1456</v>
      </c>
      <c r="E2231" s="39" t="s">
        <v>1460</v>
      </c>
      <c r="F2231" s="128" t="s">
        <v>88</v>
      </c>
      <c r="G2231" s="162" t="s">
        <v>35</v>
      </c>
      <c r="H2231" s="39" t="str">
        <f t="shared" si="376"/>
        <v>6105AK124-6251-WTRP-0016</v>
      </c>
      <c r="I2231" s="39" t="str">
        <f t="shared" si="367"/>
        <v>Q24050972-04-6251-W-TRP-0016</v>
      </c>
      <c r="J2231" s="39"/>
      <c r="K2231" s="33" t="str">
        <f>VLOOKUP(C2231,'PPE WBS Codes'!$E$3:$F$79,2,0)</f>
        <v>Load Bank</v>
      </c>
      <c r="L2231" s="39" t="s">
        <v>1603</v>
      </c>
      <c r="M2231" s="39" t="s">
        <v>1462</v>
      </c>
      <c r="N2231" s="33" t="str">
        <f t="shared" si="378"/>
        <v>Load Bank - Perimeter Fencing for Emergency Gen Load Bank - Soil Resistivity Testing Report</v>
      </c>
      <c r="O2231" s="134"/>
      <c r="P2231" s="134"/>
      <c r="Q2231" s="33" t="str">
        <f>IFERROR(VLOOKUP(PPE_PH1_CDDL[[#This Row],[RDMC Document Number]],[3]Docs!$B:$F,4,0),"No Placeholder Yet")</f>
        <v>RES - Reserved Placeholder</v>
      </c>
      <c r="R2231" s="33" t="str">
        <f>IFERROR(VLOOKUP(PPE_PH1_CDDL[[#This Row],[RDMC Document Number]],[3]Docs!$B:$F,5,0),"No Placeholder Yet")</f>
        <v>Pending</v>
      </c>
      <c r="S2231" s="137">
        <f t="shared" si="379"/>
        <v>0</v>
      </c>
      <c r="T2231" s="39" t="s">
        <v>1119</v>
      </c>
      <c r="U2231" s="39"/>
      <c r="V2231" s="178"/>
      <c r="W2231" s="39" t="s">
        <v>1512</v>
      </c>
      <c r="X2231" s="39" t="s">
        <v>1602</v>
      </c>
      <c r="Y2231" s="39"/>
      <c r="Z2231" s="39"/>
      <c r="AA2231" s="39"/>
      <c r="AB2231" s="152" t="s">
        <v>3165</v>
      </c>
    </row>
    <row r="2232" spans="1:28" ht="21.75" customHeight="1" x14ac:dyDescent="0.25">
      <c r="A2232" s="37" t="s">
        <v>30</v>
      </c>
      <c r="B2232" s="37" t="s">
        <v>31</v>
      </c>
      <c r="C2232" s="39">
        <v>6251</v>
      </c>
      <c r="D2232" s="39" t="s">
        <v>1456</v>
      </c>
      <c r="E2232" s="39" t="s">
        <v>1460</v>
      </c>
      <c r="F2232" s="128" t="s">
        <v>143</v>
      </c>
      <c r="G2232" s="162" t="s">
        <v>35</v>
      </c>
      <c r="H2232" s="39" t="str">
        <f t="shared" si="376"/>
        <v>6105AK124-6251-WTRP-0017</v>
      </c>
      <c r="I2232" s="39" t="str">
        <f t="shared" si="367"/>
        <v>Q24050972-04-6251-W-TRP-0017</v>
      </c>
      <c r="J2232" s="39"/>
      <c r="K2232" s="33" t="str">
        <f>VLOOKUP(C2232,'PPE WBS Codes'!$E$3:$F$79,2,0)</f>
        <v>Load Bank</v>
      </c>
      <c r="L2232" s="39" t="s">
        <v>1642</v>
      </c>
      <c r="M2232" s="39" t="s">
        <v>1461</v>
      </c>
      <c r="N2232" s="33" t="str">
        <f t="shared" si="378"/>
        <v>Load Bank - MV Cabling and Termination for Emergency Gen Load Bank - Soil Classification and Nomination Deliverables</v>
      </c>
      <c r="O2232" s="134"/>
      <c r="P2232" s="134"/>
      <c r="Q2232" s="33" t="str">
        <f>IFERROR(VLOOKUP(PPE_PH1_CDDL[[#This Row],[RDMC Document Number]],[3]Docs!$B:$F,4,0),"No Placeholder Yet")</f>
        <v>RES - Reserved Placeholder</v>
      </c>
      <c r="R2232" s="33" t="str">
        <f>IFERROR(VLOOKUP(PPE_PH1_CDDL[[#This Row],[RDMC Document Number]],[3]Docs!$B:$F,5,0),"No Placeholder Yet")</f>
        <v>Pending</v>
      </c>
      <c r="S2232" s="137">
        <f t="shared" si="379"/>
        <v>0</v>
      </c>
      <c r="T2232" s="39" t="s">
        <v>1119</v>
      </c>
      <c r="U2232" s="39"/>
      <c r="V2232" s="178"/>
      <c r="W2232" s="39" t="s">
        <v>1625</v>
      </c>
      <c r="X2232" s="39" t="s">
        <v>1602</v>
      </c>
      <c r="Y2232" s="39"/>
      <c r="Z2232" s="39"/>
      <c r="AA2232" s="39"/>
      <c r="AB2232" s="152" t="s">
        <v>3165</v>
      </c>
    </row>
    <row r="2233" spans="1:28" ht="21.75" customHeight="1" x14ac:dyDescent="0.25">
      <c r="A2233" s="37" t="s">
        <v>30</v>
      </c>
      <c r="B2233" s="37" t="s">
        <v>31</v>
      </c>
      <c r="C2233" s="39">
        <v>6251</v>
      </c>
      <c r="D2233" s="39" t="s">
        <v>1456</v>
      </c>
      <c r="E2233" s="39" t="s">
        <v>1460</v>
      </c>
      <c r="F2233" s="128" t="s">
        <v>223</v>
      </c>
      <c r="G2233" s="162" t="s">
        <v>35</v>
      </c>
      <c r="H2233" s="39" t="str">
        <f t="shared" si="376"/>
        <v>6105AK124-6251-WTRP-0018</v>
      </c>
      <c r="I2233" s="39" t="str">
        <f t="shared" ref="I2233:I2296" si="380">"Q24050972"&amp;"-"&amp;"04"&amp;"-"&amp;C2233&amp;"-"&amp;D2233&amp;"-"&amp;E2233&amp;"-"&amp;F2233</f>
        <v>Q24050972-04-6251-W-TRP-0018</v>
      </c>
      <c r="J2233" s="39"/>
      <c r="K2233" s="33" t="str">
        <f>VLOOKUP(C2233,'PPE WBS Codes'!$E$3:$F$79,2,0)</f>
        <v>Load Bank</v>
      </c>
      <c r="L2233" s="39" t="s">
        <v>1644</v>
      </c>
      <c r="M2233" s="39" t="s">
        <v>1461</v>
      </c>
      <c r="N2233" s="33" t="str">
        <f t="shared" si="378"/>
        <v>Load Bank - LV, Control and Signal Cables for Emergency Gen Load Bank - Soil Classification and Nomination Deliverables</v>
      </c>
      <c r="O2233" s="134"/>
      <c r="P2233" s="134"/>
      <c r="Q2233" s="33" t="str">
        <f>IFERROR(VLOOKUP(PPE_PH1_CDDL[[#This Row],[RDMC Document Number]],[3]Docs!$B:$F,4,0),"No Placeholder Yet")</f>
        <v>RES - Reserved Placeholder</v>
      </c>
      <c r="R2233" s="33" t="str">
        <f>IFERROR(VLOOKUP(PPE_PH1_CDDL[[#This Row],[RDMC Document Number]],[3]Docs!$B:$F,5,0),"No Placeholder Yet")</f>
        <v>Pending</v>
      </c>
      <c r="S2233" s="137">
        <f t="shared" si="379"/>
        <v>0</v>
      </c>
      <c r="T2233" s="39" t="s">
        <v>1119</v>
      </c>
      <c r="U2233" s="39"/>
      <c r="V2233" s="178"/>
      <c r="W2233" s="39" t="s">
        <v>1627</v>
      </c>
      <c r="X2233" s="39" t="s">
        <v>1602</v>
      </c>
      <c r="Y2233" s="39"/>
      <c r="Z2233" s="39"/>
      <c r="AA2233" s="39"/>
      <c r="AB2233" s="152" t="s">
        <v>3165</v>
      </c>
    </row>
    <row r="2234" spans="1:28" ht="21.75" customHeight="1" x14ac:dyDescent="0.25">
      <c r="A2234" s="37" t="s">
        <v>30</v>
      </c>
      <c r="B2234" s="37" t="s">
        <v>31</v>
      </c>
      <c r="C2234" s="39">
        <v>6251</v>
      </c>
      <c r="D2234" s="39" t="s">
        <v>1456</v>
      </c>
      <c r="E2234" s="39" t="s">
        <v>1460</v>
      </c>
      <c r="F2234" s="128" t="s">
        <v>150</v>
      </c>
      <c r="G2234" s="162" t="s">
        <v>35</v>
      </c>
      <c r="H2234" s="39" t="str">
        <f t="shared" si="376"/>
        <v>6105AK124-6251-WTRP-0019</v>
      </c>
      <c r="I2234" s="39" t="str">
        <f t="shared" si="380"/>
        <v>Q24050972-04-6251-W-TRP-0019</v>
      </c>
      <c r="J2234" s="39"/>
      <c r="K2234" s="33" t="str">
        <f>VLOOKUP(C2234,'PPE WBS Codes'!$E$3:$F$79,2,0)</f>
        <v>Load Bank</v>
      </c>
      <c r="L2234" s="39" t="s">
        <v>1646</v>
      </c>
      <c r="M2234" s="39" t="s">
        <v>1461</v>
      </c>
      <c r="N2234" s="33" t="str">
        <f t="shared" si="378"/>
        <v>Load Bank - Cable Trench and Tunnels for Emergency Gen Load Bank - Soil Classification and Nomination Deliverables</v>
      </c>
      <c r="O2234" s="134"/>
      <c r="P2234" s="134"/>
      <c r="Q2234" s="33" t="str">
        <f>IFERROR(VLOOKUP(PPE_PH1_CDDL[[#This Row],[RDMC Document Number]],[3]Docs!$B:$F,4,0),"No Placeholder Yet")</f>
        <v>RES - Reserved Placeholder</v>
      </c>
      <c r="R2234" s="33" t="str">
        <f>IFERROR(VLOOKUP(PPE_PH1_CDDL[[#This Row],[RDMC Document Number]],[3]Docs!$B:$F,5,0),"No Placeholder Yet")</f>
        <v>Pending</v>
      </c>
      <c r="S2234" s="137">
        <f t="shared" si="379"/>
        <v>0</v>
      </c>
      <c r="T2234" s="39" t="s">
        <v>1119</v>
      </c>
      <c r="U2234" s="39"/>
      <c r="V2234" s="178"/>
      <c r="W2234" s="39" t="s">
        <v>1629</v>
      </c>
      <c r="X2234" s="39" t="s">
        <v>1602</v>
      </c>
      <c r="Y2234" s="39"/>
      <c r="Z2234" s="39"/>
      <c r="AA2234" s="39"/>
      <c r="AB2234" s="152" t="s">
        <v>3165</v>
      </c>
    </row>
    <row r="2235" spans="1:28" ht="21.75" customHeight="1" x14ac:dyDescent="0.25">
      <c r="A2235" s="37" t="s">
        <v>30</v>
      </c>
      <c r="B2235" s="37" t="s">
        <v>31</v>
      </c>
      <c r="C2235" s="39">
        <v>6251</v>
      </c>
      <c r="D2235" s="39" t="s">
        <v>1456</v>
      </c>
      <c r="E2235" s="39" t="s">
        <v>1460</v>
      </c>
      <c r="F2235" s="128" t="s">
        <v>226</v>
      </c>
      <c r="G2235" s="162" t="s">
        <v>35</v>
      </c>
      <c r="H2235" s="39" t="str">
        <f t="shared" si="376"/>
        <v>6105AK124-6251-WTRP-0020</v>
      </c>
      <c r="I2235" s="39" t="str">
        <f t="shared" si="380"/>
        <v>Q24050972-04-6251-W-TRP-0020</v>
      </c>
      <c r="J2235" s="39"/>
      <c r="K2235" s="33" t="str">
        <f>VLOOKUP(C2235,'PPE WBS Codes'!$E$3:$F$79,2,0)</f>
        <v>Load Bank</v>
      </c>
      <c r="L2235" s="39" t="s">
        <v>1647</v>
      </c>
      <c r="M2235" s="39" t="s">
        <v>1461</v>
      </c>
      <c r="N2235" s="33" t="str">
        <f t="shared" si="378"/>
        <v>Load Bank - Lightning Protection System for Emergency Gen Load Bank - Soil Classification and Nomination Deliverables</v>
      </c>
      <c r="O2235" s="134"/>
      <c r="P2235" s="134"/>
      <c r="Q2235" s="33" t="str">
        <f>IFERROR(VLOOKUP(PPE_PH1_CDDL[[#This Row],[RDMC Document Number]],[3]Docs!$B:$F,4,0),"No Placeholder Yet")</f>
        <v>RES - Reserved Placeholder</v>
      </c>
      <c r="R2235" s="33" t="str">
        <f>IFERROR(VLOOKUP(PPE_PH1_CDDL[[#This Row],[RDMC Document Number]],[3]Docs!$B:$F,5,0),"No Placeholder Yet")</f>
        <v>Pending</v>
      </c>
      <c r="S2235" s="137">
        <f t="shared" si="379"/>
        <v>0</v>
      </c>
      <c r="T2235" s="39" t="s">
        <v>1119</v>
      </c>
      <c r="U2235" s="39"/>
      <c r="V2235" s="178"/>
      <c r="W2235" s="39" t="s">
        <v>1631</v>
      </c>
      <c r="X2235" s="39" t="s">
        <v>1602</v>
      </c>
      <c r="Y2235" s="39"/>
      <c r="Z2235" s="39"/>
      <c r="AA2235" s="39"/>
      <c r="AB2235" s="152" t="s">
        <v>3165</v>
      </c>
    </row>
    <row r="2236" spans="1:28" ht="21.75" customHeight="1" x14ac:dyDescent="0.25">
      <c r="A2236" s="37" t="s">
        <v>30</v>
      </c>
      <c r="B2236" s="37" t="s">
        <v>31</v>
      </c>
      <c r="C2236" s="39">
        <v>6251</v>
      </c>
      <c r="D2236" s="39" t="s">
        <v>1456</v>
      </c>
      <c r="E2236" s="39" t="s">
        <v>1460</v>
      </c>
      <c r="F2236" s="128" t="s">
        <v>228</v>
      </c>
      <c r="G2236" s="162" t="s">
        <v>35</v>
      </c>
      <c r="H2236" s="39" t="str">
        <f t="shared" si="376"/>
        <v>6105AK124-6251-WTRP-0021</v>
      </c>
      <c r="I2236" s="39" t="str">
        <f t="shared" si="380"/>
        <v>Q24050972-04-6251-W-TRP-0021</v>
      </c>
      <c r="J2236" s="39"/>
      <c r="K2236" s="33" t="str">
        <f>VLOOKUP(C2236,'PPE WBS Codes'!$E$3:$F$79,2,0)</f>
        <v>Load Bank</v>
      </c>
      <c r="L2236" s="39" t="s">
        <v>1647</v>
      </c>
      <c r="M2236" s="39" t="s">
        <v>1462</v>
      </c>
      <c r="N2236" s="33" t="str">
        <f t="shared" si="378"/>
        <v>Load Bank - Lightning Protection System for Emergency Gen Load Bank - Soil Resistivity Testing Report</v>
      </c>
      <c r="O2236" s="134"/>
      <c r="P2236" s="134"/>
      <c r="Q2236" s="33" t="str">
        <f>IFERROR(VLOOKUP(PPE_PH1_CDDL[[#This Row],[RDMC Document Number]],[3]Docs!$B:$F,4,0),"No Placeholder Yet")</f>
        <v>RES - Reserved Placeholder</v>
      </c>
      <c r="R2236" s="33" t="str">
        <f>IFERROR(VLOOKUP(PPE_PH1_CDDL[[#This Row],[RDMC Document Number]],[3]Docs!$B:$F,5,0),"No Placeholder Yet")</f>
        <v>Pending</v>
      </c>
      <c r="S2236" s="137">
        <f t="shared" si="379"/>
        <v>0</v>
      </c>
      <c r="T2236" s="39" t="s">
        <v>1119</v>
      </c>
      <c r="U2236" s="39"/>
      <c r="V2236" s="178"/>
      <c r="W2236" s="39" t="s">
        <v>1631</v>
      </c>
      <c r="X2236" s="39" t="s">
        <v>1602</v>
      </c>
      <c r="Y2236" s="39"/>
      <c r="Z2236" s="39"/>
      <c r="AA2236" s="39"/>
      <c r="AB2236" s="152" t="s">
        <v>3165</v>
      </c>
    </row>
    <row r="2237" spans="1:28" ht="21.75" customHeight="1" x14ac:dyDescent="0.25">
      <c r="A2237" s="37" t="s">
        <v>30</v>
      </c>
      <c r="B2237" s="37" t="s">
        <v>31</v>
      </c>
      <c r="C2237" s="39">
        <v>6251</v>
      </c>
      <c r="D2237" s="39" t="s">
        <v>1456</v>
      </c>
      <c r="E2237" s="39" t="s">
        <v>1460</v>
      </c>
      <c r="F2237" s="128" t="s">
        <v>231</v>
      </c>
      <c r="G2237" s="162" t="s">
        <v>35</v>
      </c>
      <c r="H2237" s="39" t="str">
        <f t="shared" si="376"/>
        <v>6105AK124-6251-WTRP-0022</v>
      </c>
      <c r="I2237" s="39" t="str">
        <f t="shared" si="380"/>
        <v>Q24050972-04-6251-W-TRP-0022</v>
      </c>
      <c r="J2237" s="162"/>
      <c r="K2237" s="33" t="str">
        <f>VLOOKUP(C2237,'PPE WBS Codes'!$E$3:$F$79,2,0)</f>
        <v>Load Bank</v>
      </c>
      <c r="L2237" s="162" t="s">
        <v>1648</v>
      </c>
      <c r="M2237" s="162" t="s">
        <v>1462</v>
      </c>
      <c r="N2237" s="33" t="str">
        <f t="shared" si="378"/>
        <v>Load Bank - Earthing System forEmergency Gen Load Bank - Soil Resistivity Testing Report</v>
      </c>
      <c r="O2237" s="175"/>
      <c r="P2237" s="175"/>
      <c r="Q2237" s="33" t="str">
        <f>IFERROR(VLOOKUP(PPE_PH1_CDDL[[#This Row],[RDMC Document Number]],[3]Docs!$B:$F,4,0),"No Placeholder Yet")</f>
        <v>RES - Reserved Placeholder</v>
      </c>
      <c r="R2237" s="33" t="str">
        <f>IFERROR(VLOOKUP(PPE_PH1_CDDL[[#This Row],[RDMC Document Number]],[3]Docs!$B:$F,5,0),"No Placeholder Yet")</f>
        <v>Pending</v>
      </c>
      <c r="S2237" s="137">
        <f t="shared" si="379"/>
        <v>0</v>
      </c>
      <c r="T2237" s="39" t="s">
        <v>1119</v>
      </c>
      <c r="U2237" s="162"/>
      <c r="V2237" s="178"/>
      <c r="W2237" s="162" t="s">
        <v>1649</v>
      </c>
      <c r="X2237" s="39" t="s">
        <v>1602</v>
      </c>
      <c r="Y2237" s="162"/>
      <c r="Z2237" s="162"/>
      <c r="AA2237" s="39"/>
      <c r="AB2237" s="152" t="s">
        <v>3165</v>
      </c>
    </row>
    <row r="2238" spans="1:28" ht="21.75" customHeight="1" x14ac:dyDescent="0.25">
      <c r="A2238" s="37" t="s">
        <v>30</v>
      </c>
      <c r="B2238" s="37" t="s">
        <v>31</v>
      </c>
      <c r="C2238" s="162">
        <v>6253</v>
      </c>
      <c r="D2238" s="162" t="s">
        <v>32</v>
      </c>
      <c r="E2238" s="162" t="s">
        <v>73</v>
      </c>
      <c r="F2238" s="174" t="s">
        <v>34</v>
      </c>
      <c r="G2238" s="162" t="s">
        <v>35</v>
      </c>
      <c r="H2238" s="39" t="str">
        <f t="shared" si="376"/>
        <v>6105AK124-6253-BDBD-0001</v>
      </c>
      <c r="I2238" s="39" t="str">
        <f t="shared" si="380"/>
        <v>Q24050972-04-6253-B-DBD-0001</v>
      </c>
      <c r="J2238" s="162"/>
      <c r="K2238" s="33" t="str">
        <f>VLOOKUP(C2238,'PPE WBS Codes'!$E$3:$F$79,2,0)</f>
        <v>Synchronous Condenser 1</v>
      </c>
      <c r="L2238" s="162" t="s">
        <v>1845</v>
      </c>
      <c r="M2238" s="162" t="s">
        <v>1263</v>
      </c>
      <c r="N2238" s="33" t="str">
        <f t="shared" si="378"/>
        <v>Synchronous Condenser 1 - Synchronous Condensers Project Package - Design Criteria / Basis of Design</v>
      </c>
      <c r="O2238" s="175"/>
      <c r="P2238" s="175"/>
      <c r="Q2238" s="33" t="str">
        <f>IFERROR(VLOOKUP(PPE_PH1_CDDL[[#This Row],[RDMC Document Number]],[3]Docs!$B:$F,4,0),"No Placeholder Yet")</f>
        <v>RES - Reserved Placeholder</v>
      </c>
      <c r="R2238" s="33" t="str">
        <f>IFERROR(VLOOKUP(PPE_PH1_CDDL[[#This Row],[RDMC Document Number]],[3]Docs!$B:$F,5,0),"No Placeholder Yet")</f>
        <v>Pending</v>
      </c>
      <c r="S2238" s="137">
        <f t="shared" si="379"/>
        <v>0</v>
      </c>
      <c r="T2238" s="162" t="s">
        <v>1119</v>
      </c>
      <c r="U2238" s="162"/>
      <c r="V2238" s="178"/>
      <c r="W2238" s="162" t="s">
        <v>1846</v>
      </c>
      <c r="X2238" s="162" t="s">
        <v>1847</v>
      </c>
      <c r="Y2238" s="162"/>
      <c r="Z2238" s="162"/>
      <c r="AA2238" s="39"/>
      <c r="AB2238" s="152" t="s">
        <v>3165</v>
      </c>
    </row>
    <row r="2239" spans="1:28" ht="21.75" customHeight="1" x14ac:dyDescent="0.25">
      <c r="A2239" s="37" t="s">
        <v>30</v>
      </c>
      <c r="B2239" s="37" t="s">
        <v>31</v>
      </c>
      <c r="C2239" s="162">
        <v>6253</v>
      </c>
      <c r="D2239" s="162" t="s">
        <v>32</v>
      </c>
      <c r="E2239" s="39" t="s">
        <v>394</v>
      </c>
      <c r="F2239" s="128" t="s">
        <v>34</v>
      </c>
      <c r="G2239" s="39" t="s">
        <v>35</v>
      </c>
      <c r="H2239" s="39" t="str">
        <f t="shared" si="376"/>
        <v>6105AK124-6253-BPHL-0001</v>
      </c>
      <c r="I2239" s="39" t="str">
        <f t="shared" si="380"/>
        <v>Q24050972-04-6253-B-PHL-0001</v>
      </c>
      <c r="J2239" s="39"/>
      <c r="K2239" s="33" t="str">
        <f>VLOOKUP(C2239,'PPE WBS Codes'!$E$3:$F$79,2,0)</f>
        <v>Synchronous Condenser 1</v>
      </c>
      <c r="L2239" s="39" t="s">
        <v>1845</v>
      </c>
      <c r="M2239" s="39" t="s">
        <v>1258</v>
      </c>
      <c r="N2239" s="33" t="str">
        <f t="shared" si="378"/>
        <v>Synchronous Condenser 1 - Synchronous Condensers Project Package - Control Philosophy</v>
      </c>
      <c r="O2239" s="134"/>
      <c r="P2239" s="134"/>
      <c r="Q2239" s="33" t="str">
        <f>IFERROR(VLOOKUP(PPE_PH1_CDDL[[#This Row],[RDMC Document Number]],[3]Docs!$B:$F,4,0),"No Placeholder Yet")</f>
        <v>RES - Reserved Placeholder</v>
      </c>
      <c r="R2239" s="33" t="str">
        <f>IFERROR(VLOOKUP(PPE_PH1_CDDL[[#This Row],[RDMC Document Number]],[3]Docs!$B:$F,5,0),"No Placeholder Yet")</f>
        <v>Pending</v>
      </c>
      <c r="S2239" s="137">
        <f t="shared" ref="S2239:S2240" si="381">IF(AND(O2239&lt;&gt;"",P2239&lt;&gt;"",R2239="Approved"),100%,
 IF(AND(O2239&lt;&gt;"",P2239&lt;&gt;""),66.67%,
 IF(O2239&lt;&gt;"",33.33%,
 0)))</f>
        <v>0</v>
      </c>
      <c r="T2239" s="162" t="s">
        <v>1119</v>
      </c>
      <c r="U2239" s="39"/>
      <c r="V2239" s="178"/>
      <c r="W2239" s="39" t="s">
        <v>1846</v>
      </c>
      <c r="X2239" s="39" t="s">
        <v>1258</v>
      </c>
      <c r="Y2239" s="39"/>
      <c r="Z2239" s="39"/>
      <c r="AA2239" s="39"/>
      <c r="AB2239" s="152" t="s">
        <v>3165</v>
      </c>
    </row>
    <row r="2240" spans="1:28" ht="21.75" customHeight="1" x14ac:dyDescent="0.25">
      <c r="A2240" s="37" t="s">
        <v>30</v>
      </c>
      <c r="B2240" s="37" t="s">
        <v>31</v>
      </c>
      <c r="C2240" s="162">
        <v>6253</v>
      </c>
      <c r="D2240" s="162" t="s">
        <v>32</v>
      </c>
      <c r="E2240" s="162" t="s">
        <v>394</v>
      </c>
      <c r="F2240" s="174" t="s">
        <v>46</v>
      </c>
      <c r="G2240" s="162" t="s">
        <v>35</v>
      </c>
      <c r="H2240" s="39" t="str">
        <f t="shared" si="376"/>
        <v>6105AK124-6253-BPHL-0002</v>
      </c>
      <c r="I2240" s="39" t="str">
        <f t="shared" si="380"/>
        <v>Q24050972-04-6253-B-PHL-0002</v>
      </c>
      <c r="J2240" s="162"/>
      <c r="K2240" s="33" t="str">
        <f>VLOOKUP(C2240,'PPE WBS Codes'!$E$3:$F$79,2,0)</f>
        <v>Synchronous Condenser 1</v>
      </c>
      <c r="L2240" s="162" t="s">
        <v>1845</v>
      </c>
      <c r="M2240" s="162" t="s">
        <v>1260</v>
      </c>
      <c r="N2240" s="33" t="str">
        <f t="shared" si="378"/>
        <v>Synchronous Condenser 1 - Synchronous Condensers Project Package - Synchronization Philosophy</v>
      </c>
      <c r="O2240" s="175"/>
      <c r="P2240" s="175"/>
      <c r="Q2240" s="33" t="str">
        <f>IFERROR(VLOOKUP(PPE_PH1_CDDL[[#This Row],[RDMC Document Number]],[3]Docs!$B:$F,4,0),"No Placeholder Yet")</f>
        <v>RES - Reserved Placeholder</v>
      </c>
      <c r="R2240" s="33" t="str">
        <f>IFERROR(VLOOKUP(PPE_PH1_CDDL[[#This Row],[RDMC Document Number]],[3]Docs!$B:$F,5,0),"No Placeholder Yet")</f>
        <v>Pending</v>
      </c>
      <c r="S2240" s="137">
        <f t="shared" si="381"/>
        <v>0</v>
      </c>
      <c r="T2240" s="162" t="s">
        <v>1119</v>
      </c>
      <c r="U2240" s="162"/>
      <c r="V2240" s="178"/>
      <c r="W2240" s="162" t="s">
        <v>1846</v>
      </c>
      <c r="X2240" s="162" t="s">
        <v>1260</v>
      </c>
      <c r="Y2240" s="162"/>
      <c r="Z2240" s="162"/>
      <c r="AA2240" s="39"/>
      <c r="AB2240" s="152" t="s">
        <v>3165</v>
      </c>
    </row>
    <row r="2241" spans="1:28" ht="21.75" customHeight="1" x14ac:dyDescent="0.25">
      <c r="A2241" s="37" t="s">
        <v>30</v>
      </c>
      <c r="B2241" s="37" t="s">
        <v>31</v>
      </c>
      <c r="C2241" s="162">
        <v>6253</v>
      </c>
      <c r="D2241" s="162" t="s">
        <v>32</v>
      </c>
      <c r="E2241" s="162" t="s">
        <v>1170</v>
      </c>
      <c r="F2241" s="174" t="s">
        <v>34</v>
      </c>
      <c r="G2241" s="162" t="s">
        <v>35</v>
      </c>
      <c r="H2241" s="39" t="str">
        <f t="shared" si="376"/>
        <v>6105AK124-6253-BSPC-0001</v>
      </c>
      <c r="I2241" s="39" t="str">
        <f t="shared" si="380"/>
        <v>Q24050972-04-6253-B-SPC-0001</v>
      </c>
      <c r="J2241" s="162"/>
      <c r="K2241" s="33" t="str">
        <f>VLOOKUP(C2241,'PPE WBS Codes'!$E$3:$F$79,2,0)</f>
        <v>Synchronous Condenser 1</v>
      </c>
      <c r="L2241" s="162" t="s">
        <v>1845</v>
      </c>
      <c r="M2241" s="162" t="s">
        <v>1265</v>
      </c>
      <c r="N2241" s="33" t="str">
        <f t="shared" si="378"/>
        <v>Synchronous Condenser 1 - Synchronous Condensers Project Package - Functional Design Specification</v>
      </c>
      <c r="O2241" s="175"/>
      <c r="P2241" s="175"/>
      <c r="Q2241" s="33" t="str">
        <f>IFERROR(VLOOKUP(PPE_PH1_CDDL[[#This Row],[RDMC Document Number]],[3]Docs!$B:$F,4,0),"No Placeholder Yet")</f>
        <v>RES - Reserved Placeholder</v>
      </c>
      <c r="R2241" s="33" t="str">
        <f>IFERROR(VLOOKUP(PPE_PH1_CDDL[[#This Row],[RDMC Document Number]],[3]Docs!$B:$F,5,0),"No Placeholder Yet")</f>
        <v>Pending</v>
      </c>
      <c r="S2241" s="137">
        <f t="shared" ref="S2241" si="382">IF(AND(O2241&lt;&gt;"",P2241&lt;&gt;"",R2241="Approved"),100%,
 IF(AND(O2241&lt;&gt;"",P2241&lt;&gt;""),66.67%,
 IF(O2241&lt;&gt;"",33.33%,
 0)))</f>
        <v>0</v>
      </c>
      <c r="T2241" s="162" t="s">
        <v>1119</v>
      </c>
      <c r="U2241" s="162"/>
      <c r="V2241" s="178"/>
      <c r="W2241" s="162" t="s">
        <v>1846</v>
      </c>
      <c r="X2241" s="162" t="s">
        <v>1172</v>
      </c>
      <c r="Y2241" s="162"/>
      <c r="Z2241" s="162"/>
      <c r="AA2241" s="39"/>
      <c r="AB2241" s="152" t="s">
        <v>3165</v>
      </c>
    </row>
    <row r="2242" spans="1:28" ht="21.75" customHeight="1" x14ac:dyDescent="0.25">
      <c r="A2242" s="37" t="s">
        <v>30</v>
      </c>
      <c r="B2242" s="37" t="s">
        <v>31</v>
      </c>
      <c r="C2242" s="162">
        <v>6253</v>
      </c>
      <c r="D2242" s="162" t="s">
        <v>32</v>
      </c>
      <c r="E2242" s="162" t="s">
        <v>700</v>
      </c>
      <c r="F2242" s="174" t="s">
        <v>34</v>
      </c>
      <c r="G2242" s="162" t="s">
        <v>35</v>
      </c>
      <c r="H2242" s="39" t="str">
        <f t="shared" si="376"/>
        <v>6105AK124-6253-BSTD-0001</v>
      </c>
      <c r="I2242" s="39" t="str">
        <f t="shared" si="380"/>
        <v>Q24050972-04-6253-B-STD-0001</v>
      </c>
      <c r="J2242" s="162"/>
      <c r="K2242" s="33" t="str">
        <f>VLOOKUP(C2242,'PPE WBS Codes'!$E$3:$F$79,2,0)</f>
        <v>Synchronous Condenser 1</v>
      </c>
      <c r="L2242" s="162" t="s">
        <v>1845</v>
      </c>
      <c r="M2242" s="162" t="s">
        <v>1264</v>
      </c>
      <c r="N2242" s="33" t="str">
        <f t="shared" si="378"/>
        <v>Synchronous Condenser 1 - Synchronous Condensers Project Package - System Detailed Engineering Design</v>
      </c>
      <c r="O2242" s="175"/>
      <c r="P2242" s="175"/>
      <c r="Q2242" s="33" t="str">
        <f>IFERROR(VLOOKUP(PPE_PH1_CDDL[[#This Row],[RDMC Document Number]],[3]Docs!$B:$F,4,0),"No Placeholder Yet")</f>
        <v>RES - Reserved Placeholder</v>
      </c>
      <c r="R2242" s="33" t="str">
        <f>IFERROR(VLOOKUP(PPE_PH1_CDDL[[#This Row],[RDMC Document Number]],[3]Docs!$B:$F,5,0),"No Placeholder Yet")</f>
        <v>Pending</v>
      </c>
      <c r="S2242" s="137">
        <f t="shared" ref="S2242:S2244" si="383">IF(AND(O2242&lt;&gt;"",P2242&lt;&gt;"",R2242="Approved"),100%,
 IF(AND(O2242&lt;&gt;"",P2242&lt;&gt;""),66.67%,
 IF(O2242&lt;&gt;"",33.33%,
 0)))</f>
        <v>0</v>
      </c>
      <c r="T2242" s="162" t="s">
        <v>1119</v>
      </c>
      <c r="U2242" s="162"/>
      <c r="V2242" s="178"/>
      <c r="W2242" s="162" t="s">
        <v>1846</v>
      </c>
      <c r="X2242" s="162" t="s">
        <v>1264</v>
      </c>
      <c r="Y2242" s="162"/>
      <c r="Z2242" s="162"/>
      <c r="AA2242" s="39"/>
      <c r="AB2242" s="152" t="s">
        <v>3165</v>
      </c>
    </row>
    <row r="2243" spans="1:28" ht="21.75" customHeight="1" x14ac:dyDescent="0.25">
      <c r="A2243" s="37" t="s">
        <v>30</v>
      </c>
      <c r="B2243" s="37" t="s">
        <v>31</v>
      </c>
      <c r="C2243" s="162">
        <v>6253</v>
      </c>
      <c r="D2243" s="162" t="s">
        <v>1169</v>
      </c>
      <c r="E2243" s="39" t="s">
        <v>1279</v>
      </c>
      <c r="F2243" s="128" t="s">
        <v>34</v>
      </c>
      <c r="G2243" s="39" t="s">
        <v>35</v>
      </c>
      <c r="H2243" s="39" t="str">
        <f t="shared" si="376"/>
        <v>6105AK124-6253-CFND-0001</v>
      </c>
      <c r="I2243" s="39" t="str">
        <f t="shared" si="380"/>
        <v>Q24050972-04-6253-C-FND-0001</v>
      </c>
      <c r="J2243" s="39"/>
      <c r="K2243" s="33" t="str">
        <f>VLOOKUP(C2243,'PPE WBS Codes'!$E$3:$F$79,2,0)</f>
        <v>Synchronous Condenser 1</v>
      </c>
      <c r="L2243" s="39" t="s">
        <v>1848</v>
      </c>
      <c r="M2243" s="39" t="s">
        <v>1281</v>
      </c>
      <c r="N2243" s="33" t="str">
        <f t="shared" si="378"/>
        <v>Synchronous Condenser 1 - Small Power and Lighting for Synchronous Condensers Yard 1 - Civil Foundation Design</v>
      </c>
      <c r="O2243" s="134"/>
      <c r="P2243" s="134"/>
      <c r="Q2243" s="33" t="str">
        <f>IFERROR(VLOOKUP(PPE_PH1_CDDL[[#This Row],[RDMC Document Number]],[3]Docs!$B:$F,4,0),"No Placeholder Yet")</f>
        <v>RES - Reserved Placeholder</v>
      </c>
      <c r="R2243" s="33" t="str">
        <f>IFERROR(VLOOKUP(PPE_PH1_CDDL[[#This Row],[RDMC Document Number]],[3]Docs!$B:$F,5,0),"No Placeholder Yet")</f>
        <v>Pending</v>
      </c>
      <c r="S2243" s="137">
        <f t="shared" si="383"/>
        <v>0</v>
      </c>
      <c r="T2243" s="39" t="s">
        <v>1119</v>
      </c>
      <c r="U2243" s="39"/>
      <c r="V2243" s="178"/>
      <c r="W2243" s="39" t="s">
        <v>1849</v>
      </c>
      <c r="X2243" s="39" t="s">
        <v>1850</v>
      </c>
      <c r="Y2243" s="39"/>
      <c r="Z2243" s="39"/>
      <c r="AA2243" s="39"/>
      <c r="AB2243" s="152" t="s">
        <v>3165</v>
      </c>
    </row>
    <row r="2244" spans="1:28" ht="21.75" customHeight="1" x14ac:dyDescent="0.25">
      <c r="A2244" s="37" t="s">
        <v>30</v>
      </c>
      <c r="B2244" s="37" t="s">
        <v>31</v>
      </c>
      <c r="C2244" s="162">
        <v>6253</v>
      </c>
      <c r="D2244" s="162" t="s">
        <v>1169</v>
      </c>
      <c r="E2244" s="39" t="s">
        <v>1279</v>
      </c>
      <c r="F2244" s="174" t="s">
        <v>46</v>
      </c>
      <c r="G2244" s="162" t="s">
        <v>35</v>
      </c>
      <c r="H2244" s="39" t="str">
        <f t="shared" si="376"/>
        <v>6105AK124-6253-CFND-0002</v>
      </c>
      <c r="I2244" s="39" t="str">
        <f t="shared" si="380"/>
        <v>Q24050972-04-6253-C-FND-0002</v>
      </c>
      <c r="J2244" s="162"/>
      <c r="K2244" s="33" t="str">
        <f>VLOOKUP(C2244,'PPE WBS Codes'!$E$3:$F$79,2,0)</f>
        <v>Synchronous Condenser 1</v>
      </c>
      <c r="L2244" s="162" t="s">
        <v>1851</v>
      </c>
      <c r="M2244" s="162" t="s">
        <v>1281</v>
      </c>
      <c r="N2244" s="33" t="str">
        <f t="shared" si="378"/>
        <v>Synchronous Condenser 1 - Cable Racks and Trays for Synchronous Condensers Yard 1 - Civil Foundation Design</v>
      </c>
      <c r="O2244" s="175"/>
      <c r="P2244" s="175"/>
      <c r="Q2244" s="33" t="str">
        <f>IFERROR(VLOOKUP(PPE_PH1_CDDL[[#This Row],[RDMC Document Number]],[3]Docs!$B:$F,4,0),"No Placeholder Yet")</f>
        <v>RES - Reserved Placeholder</v>
      </c>
      <c r="R2244" s="33" t="str">
        <f>IFERROR(VLOOKUP(PPE_PH1_CDDL[[#This Row],[RDMC Document Number]],[3]Docs!$B:$F,5,0),"No Placeholder Yet")</f>
        <v>Pending</v>
      </c>
      <c r="S2244" s="137">
        <f t="shared" si="383"/>
        <v>0</v>
      </c>
      <c r="T2244" s="162" t="s">
        <v>1119</v>
      </c>
      <c r="U2244" s="162"/>
      <c r="V2244" s="178"/>
      <c r="W2244" s="162" t="s">
        <v>1599</v>
      </c>
      <c r="X2244" s="162" t="s">
        <v>1850</v>
      </c>
      <c r="Y2244" s="162"/>
      <c r="Z2244" s="162"/>
      <c r="AA2244" s="39"/>
      <c r="AB2244" s="152" t="s">
        <v>3165</v>
      </c>
    </row>
    <row r="2245" spans="1:28" ht="21.75" customHeight="1" x14ac:dyDescent="0.25">
      <c r="A2245" s="37" t="s">
        <v>30</v>
      </c>
      <c r="B2245" s="37" t="s">
        <v>31</v>
      </c>
      <c r="C2245" s="162">
        <v>6253</v>
      </c>
      <c r="D2245" s="162" t="s">
        <v>1169</v>
      </c>
      <c r="E2245" s="39" t="s">
        <v>250</v>
      </c>
      <c r="F2245" s="128" t="s">
        <v>34</v>
      </c>
      <c r="G2245" s="162" t="s">
        <v>35</v>
      </c>
      <c r="H2245" s="39" t="str">
        <f t="shared" si="376"/>
        <v>6105AK124-6253-CGAD-0001</v>
      </c>
      <c r="I2245" s="39" t="str">
        <f t="shared" si="380"/>
        <v>Q24050972-04-6253-C-GAD-0001</v>
      </c>
      <c r="J2245" s="39"/>
      <c r="K2245" s="33" t="str">
        <f>VLOOKUP(C2245,'PPE WBS Codes'!$E$3:$F$79,2,0)</f>
        <v>Synchronous Condenser 1</v>
      </c>
      <c r="L2245" s="39" t="s">
        <v>1852</v>
      </c>
      <c r="M2245" s="39" t="s">
        <v>1293</v>
      </c>
      <c r="N2245" s="33" t="str">
        <f t="shared" ref="N2245:N2276" si="384">K2245&amp;" - "&amp;L2245&amp;" - "&amp;M2245</f>
        <v>Synchronous Condenser 1 - Offloading Equipment and Spreader Beam for Synchronous Condensers - Terrace Equipment GA</v>
      </c>
      <c r="O2245" s="134"/>
      <c r="P2245" s="134"/>
      <c r="Q2245" s="33" t="str">
        <f>IFERROR(VLOOKUP(PPE_PH1_CDDL[[#This Row],[RDMC Document Number]],[3]Docs!$B:$F,4,0),"No Placeholder Yet")</f>
        <v>RES - Reserved Placeholder</v>
      </c>
      <c r="R2245" s="33" t="str">
        <f>IFERROR(VLOOKUP(PPE_PH1_CDDL[[#This Row],[RDMC Document Number]],[3]Docs!$B:$F,5,0),"No Placeholder Yet")</f>
        <v>Pending</v>
      </c>
      <c r="S2245" s="137">
        <f t="shared" ref="S2245:S2266" si="385">IF(AND(O2245&lt;&gt;"",P2245&lt;&gt;"",R2245="Approved"),100%,
 IF(AND(O2245&lt;&gt;"",P2245&lt;&gt;""),66.67%,
 IF(O2245&lt;&gt;"",33.33%,
 0)))</f>
        <v>0</v>
      </c>
      <c r="T2245" s="162" t="s">
        <v>1119</v>
      </c>
      <c r="U2245" s="39"/>
      <c r="V2245" s="178"/>
      <c r="W2245" s="39" t="s">
        <v>1853</v>
      </c>
      <c r="X2245" s="39" t="s">
        <v>1846</v>
      </c>
      <c r="Y2245" s="39"/>
      <c r="Z2245" s="39"/>
      <c r="AA2245" s="39"/>
      <c r="AB2245" s="152" t="s">
        <v>3165</v>
      </c>
    </row>
    <row r="2246" spans="1:28" ht="21.75" customHeight="1" x14ac:dyDescent="0.25">
      <c r="A2246" s="37" t="s">
        <v>30</v>
      </c>
      <c r="B2246" s="37" t="s">
        <v>31</v>
      </c>
      <c r="C2246" s="162">
        <v>6253</v>
      </c>
      <c r="D2246" s="162" t="s">
        <v>1169</v>
      </c>
      <c r="E2246" s="39" t="s">
        <v>250</v>
      </c>
      <c r="F2246" s="128" t="s">
        <v>46</v>
      </c>
      <c r="G2246" s="162" t="s">
        <v>35</v>
      </c>
      <c r="H2246" s="39" t="str">
        <f t="shared" si="376"/>
        <v>6105AK124-6253-CGAD-0002</v>
      </c>
      <c r="I2246" s="39" t="str">
        <f t="shared" si="380"/>
        <v>Q24050972-04-6253-C-GAD-0002</v>
      </c>
      <c r="J2246" s="39"/>
      <c r="K2246" s="33" t="str">
        <f>VLOOKUP(C2246,'PPE WBS Codes'!$E$3:$F$79,2,0)</f>
        <v>Synchronous Condenser 1</v>
      </c>
      <c r="L2246" s="39" t="s">
        <v>1854</v>
      </c>
      <c r="M2246" s="39" t="s">
        <v>1288</v>
      </c>
      <c r="N2246" s="33" t="str">
        <f t="shared" si="384"/>
        <v>Synchronous Condenser 1 - Terrace Roads and Access-ways for Synchronous Condensers Yard 1 - Buildings and Structures GA</v>
      </c>
      <c r="O2246" s="134"/>
      <c r="P2246" s="134"/>
      <c r="Q2246" s="33" t="str">
        <f>IFERROR(VLOOKUP(PPE_PH1_CDDL[[#This Row],[RDMC Document Number]],[3]Docs!$B:$F,4,0),"No Placeholder Yet")</f>
        <v>RES - Reserved Placeholder</v>
      </c>
      <c r="R2246" s="33" t="str">
        <f>IFERROR(VLOOKUP(PPE_PH1_CDDL[[#This Row],[RDMC Document Number]],[3]Docs!$B:$F,5,0),"No Placeholder Yet")</f>
        <v>Pending</v>
      </c>
      <c r="S2246" s="137">
        <f t="shared" si="385"/>
        <v>0</v>
      </c>
      <c r="T2246" s="162" t="s">
        <v>1119</v>
      </c>
      <c r="U2246" s="39"/>
      <c r="V2246" s="178"/>
      <c r="W2246" s="39" t="s">
        <v>1617</v>
      </c>
      <c r="X2246" s="39" t="s">
        <v>1850</v>
      </c>
      <c r="Y2246" s="39"/>
      <c r="Z2246" s="39"/>
      <c r="AA2246" s="39"/>
      <c r="AB2246" s="152" t="s">
        <v>3165</v>
      </c>
    </row>
    <row r="2247" spans="1:28" ht="21.75" customHeight="1" x14ac:dyDescent="0.25">
      <c r="A2247" s="37" t="s">
        <v>30</v>
      </c>
      <c r="B2247" s="37" t="s">
        <v>31</v>
      </c>
      <c r="C2247" s="162">
        <v>6253</v>
      </c>
      <c r="D2247" s="162" t="s">
        <v>1169</v>
      </c>
      <c r="E2247" s="39" t="s">
        <v>250</v>
      </c>
      <c r="F2247" s="128" t="s">
        <v>48</v>
      </c>
      <c r="G2247" s="162" t="s">
        <v>35</v>
      </c>
      <c r="H2247" s="39" t="str">
        <f t="shared" si="376"/>
        <v>6105AK124-6253-CGAD-0003</v>
      </c>
      <c r="I2247" s="39" t="str">
        <f t="shared" si="380"/>
        <v>Q24050972-04-6253-C-GAD-0003</v>
      </c>
      <c r="J2247" s="39"/>
      <c r="K2247" s="33" t="str">
        <f>VLOOKUP(C2247,'PPE WBS Codes'!$E$3:$F$79,2,0)</f>
        <v>Synchronous Condenser 1</v>
      </c>
      <c r="L2247" s="39" t="s">
        <v>1854</v>
      </c>
      <c r="M2247" s="39" t="s">
        <v>1290</v>
      </c>
      <c r="N2247" s="33" t="str">
        <f t="shared" si="384"/>
        <v>Synchronous Condenser 1 - Terrace Roads and Access-ways for Synchronous Condensers Yard 1 - Cables, OHL and Fibre Route GA</v>
      </c>
      <c r="O2247" s="134"/>
      <c r="P2247" s="134"/>
      <c r="Q2247" s="33" t="str">
        <f>IFERROR(VLOOKUP(PPE_PH1_CDDL[[#This Row],[RDMC Document Number]],[3]Docs!$B:$F,4,0),"No Placeholder Yet")</f>
        <v>RES - Reserved Placeholder</v>
      </c>
      <c r="R2247" s="33" t="str">
        <f>IFERROR(VLOOKUP(PPE_PH1_CDDL[[#This Row],[RDMC Document Number]],[3]Docs!$B:$F,5,0),"No Placeholder Yet")</f>
        <v>Pending</v>
      </c>
      <c r="S2247" s="137">
        <f t="shared" si="385"/>
        <v>0</v>
      </c>
      <c r="T2247" s="162" t="s">
        <v>1119</v>
      </c>
      <c r="U2247" s="39"/>
      <c r="V2247" s="178"/>
      <c r="W2247" s="39" t="s">
        <v>1617</v>
      </c>
      <c r="X2247" s="39" t="s">
        <v>1850</v>
      </c>
      <c r="Y2247" s="39"/>
      <c r="Z2247" s="39"/>
      <c r="AA2247" s="39"/>
      <c r="AB2247" s="152" t="s">
        <v>3165</v>
      </c>
    </row>
    <row r="2248" spans="1:28" ht="21.75" customHeight="1" x14ac:dyDescent="0.25">
      <c r="A2248" s="37" t="s">
        <v>30</v>
      </c>
      <c r="B2248" s="37" t="s">
        <v>31</v>
      </c>
      <c r="C2248" s="162">
        <v>6253</v>
      </c>
      <c r="D2248" s="162" t="s">
        <v>1169</v>
      </c>
      <c r="E2248" s="39" t="s">
        <v>250</v>
      </c>
      <c r="F2248" s="128" t="s">
        <v>50</v>
      </c>
      <c r="G2248" s="162" t="s">
        <v>35</v>
      </c>
      <c r="H2248" s="39" t="str">
        <f t="shared" si="376"/>
        <v>6105AK124-6253-CGAD-0004</v>
      </c>
      <c r="I2248" s="39" t="str">
        <f t="shared" si="380"/>
        <v>Q24050972-04-6253-C-GAD-0004</v>
      </c>
      <c r="J2248" s="39"/>
      <c r="K2248" s="33" t="str">
        <f>VLOOKUP(C2248,'PPE WBS Codes'!$E$3:$F$79,2,0)</f>
        <v>Synchronous Condenser 1</v>
      </c>
      <c r="L2248" s="39" t="s">
        <v>1854</v>
      </c>
      <c r="M2248" s="39" t="s">
        <v>1292</v>
      </c>
      <c r="N2248" s="33" t="str">
        <f t="shared" si="384"/>
        <v xml:space="preserve">Synchronous Condenser 1 - Terrace Roads and Access-ways for Synchronous Condensers Yard 1 - Key Emergency Points and Equipment </v>
      </c>
      <c r="O2248" s="134"/>
      <c r="P2248" s="134"/>
      <c r="Q2248" s="33" t="str">
        <f>IFERROR(VLOOKUP(PPE_PH1_CDDL[[#This Row],[RDMC Document Number]],[3]Docs!$B:$F,4,0),"No Placeholder Yet")</f>
        <v>RES - Reserved Placeholder</v>
      </c>
      <c r="R2248" s="33" t="str">
        <f>IFERROR(VLOOKUP(PPE_PH1_CDDL[[#This Row],[RDMC Document Number]],[3]Docs!$B:$F,5,0),"No Placeholder Yet")</f>
        <v>Pending</v>
      </c>
      <c r="S2248" s="137">
        <f t="shared" si="385"/>
        <v>0</v>
      </c>
      <c r="T2248" s="162" t="s">
        <v>1119</v>
      </c>
      <c r="U2248" s="39"/>
      <c r="V2248" s="178"/>
      <c r="W2248" s="39" t="s">
        <v>1617</v>
      </c>
      <c r="X2248" s="39" t="s">
        <v>1850</v>
      </c>
      <c r="Y2248" s="39"/>
      <c r="Z2248" s="39"/>
      <c r="AA2248" s="39"/>
      <c r="AB2248" s="152" t="s">
        <v>3165</v>
      </c>
    </row>
    <row r="2249" spans="1:28" ht="21.75" customHeight="1" x14ac:dyDescent="0.25">
      <c r="A2249" s="37" t="s">
        <v>30</v>
      </c>
      <c r="B2249" s="37" t="s">
        <v>31</v>
      </c>
      <c r="C2249" s="162">
        <v>6253</v>
      </c>
      <c r="D2249" s="162" t="s">
        <v>1169</v>
      </c>
      <c r="E2249" s="39" t="s">
        <v>250</v>
      </c>
      <c r="F2249" s="128" t="s">
        <v>101</v>
      </c>
      <c r="G2249" s="162" t="s">
        <v>35</v>
      </c>
      <c r="H2249" s="39" t="str">
        <f t="shared" si="376"/>
        <v>6105AK124-6253-CGAD-0005</v>
      </c>
      <c r="I2249" s="39" t="str">
        <f t="shared" si="380"/>
        <v>Q24050972-04-6253-C-GAD-0005</v>
      </c>
      <c r="J2249" s="39"/>
      <c r="K2249" s="33" t="str">
        <f>VLOOKUP(C2249,'PPE WBS Codes'!$E$3:$F$79,2,0)</f>
        <v>Synchronous Condenser 1</v>
      </c>
      <c r="L2249" s="39" t="s">
        <v>1854</v>
      </c>
      <c r="M2249" s="39" t="s">
        <v>1293</v>
      </c>
      <c r="N2249" s="33" t="str">
        <f t="shared" si="384"/>
        <v>Synchronous Condenser 1 - Terrace Roads and Access-ways for Synchronous Condensers Yard 1 - Terrace Equipment GA</v>
      </c>
      <c r="O2249" s="134"/>
      <c r="P2249" s="134"/>
      <c r="Q2249" s="33" t="str">
        <f>IFERROR(VLOOKUP(PPE_PH1_CDDL[[#This Row],[RDMC Document Number]],[3]Docs!$B:$F,4,0),"No Placeholder Yet")</f>
        <v>RES - Reserved Placeholder</v>
      </c>
      <c r="R2249" s="33" t="str">
        <f>IFERROR(VLOOKUP(PPE_PH1_CDDL[[#This Row],[RDMC Document Number]],[3]Docs!$B:$F,5,0),"No Placeholder Yet")</f>
        <v>Pending</v>
      </c>
      <c r="S2249" s="137">
        <f t="shared" si="385"/>
        <v>0</v>
      </c>
      <c r="T2249" s="162" t="s">
        <v>1119</v>
      </c>
      <c r="U2249" s="39"/>
      <c r="V2249" s="178"/>
      <c r="W2249" s="39" t="s">
        <v>1617</v>
      </c>
      <c r="X2249" s="39" t="s">
        <v>1850</v>
      </c>
      <c r="Y2249" s="39"/>
      <c r="Z2249" s="39"/>
      <c r="AA2249" s="39"/>
      <c r="AB2249" s="152" t="s">
        <v>3165</v>
      </c>
    </row>
    <row r="2250" spans="1:28" ht="21.75" customHeight="1" x14ac:dyDescent="0.25">
      <c r="A2250" s="37" t="s">
        <v>30</v>
      </c>
      <c r="B2250" s="37" t="s">
        <v>31</v>
      </c>
      <c r="C2250" s="162">
        <v>6253</v>
      </c>
      <c r="D2250" s="162" t="s">
        <v>1169</v>
      </c>
      <c r="E2250" s="39" t="s">
        <v>250</v>
      </c>
      <c r="F2250" s="128" t="s">
        <v>161</v>
      </c>
      <c r="G2250" s="162" t="s">
        <v>35</v>
      </c>
      <c r="H2250" s="39" t="str">
        <f t="shared" si="376"/>
        <v>6105AK124-6253-CGAD-0006</v>
      </c>
      <c r="I2250" s="39" t="str">
        <f t="shared" si="380"/>
        <v>Q24050972-04-6253-C-GAD-0006</v>
      </c>
      <c r="J2250" s="39"/>
      <c r="K2250" s="33" t="str">
        <f>VLOOKUP(C2250,'PPE WBS Codes'!$E$3:$F$79,2,0)</f>
        <v>Synchronous Condenser 1</v>
      </c>
      <c r="L2250" s="39" t="s">
        <v>1854</v>
      </c>
      <c r="M2250" s="39" t="s">
        <v>1294</v>
      </c>
      <c r="N2250" s="33" t="str">
        <f t="shared" si="384"/>
        <v>Synchronous Condenser 1 - Terrace Roads and Access-ways for Synchronous Condensers Yard 1 - Disposal Areas General Arrangement</v>
      </c>
      <c r="O2250" s="134"/>
      <c r="P2250" s="134"/>
      <c r="Q2250" s="33" t="str">
        <f>IFERROR(VLOOKUP(PPE_PH1_CDDL[[#This Row],[RDMC Document Number]],[3]Docs!$B:$F,4,0),"No Placeholder Yet")</f>
        <v>RES - Reserved Placeholder</v>
      </c>
      <c r="R2250" s="33" t="str">
        <f>IFERROR(VLOOKUP(PPE_PH1_CDDL[[#This Row],[RDMC Document Number]],[3]Docs!$B:$F,5,0),"No Placeholder Yet")</f>
        <v>Pending</v>
      </c>
      <c r="S2250" s="137">
        <f t="shared" si="385"/>
        <v>0</v>
      </c>
      <c r="T2250" s="162" t="s">
        <v>1119</v>
      </c>
      <c r="U2250" s="39"/>
      <c r="V2250" s="178"/>
      <c r="W2250" s="39" t="s">
        <v>1617</v>
      </c>
      <c r="X2250" s="39" t="s">
        <v>1850</v>
      </c>
      <c r="Y2250" s="39"/>
      <c r="Z2250" s="39"/>
      <c r="AA2250" s="39"/>
      <c r="AB2250" s="152" t="s">
        <v>3165</v>
      </c>
    </row>
    <row r="2251" spans="1:28" ht="21.75" customHeight="1" x14ac:dyDescent="0.25">
      <c r="A2251" s="37" t="s">
        <v>30</v>
      </c>
      <c r="B2251" s="37" t="s">
        <v>31</v>
      </c>
      <c r="C2251" s="162">
        <v>6253</v>
      </c>
      <c r="D2251" s="162" t="s">
        <v>1169</v>
      </c>
      <c r="E2251" s="39" t="s">
        <v>250</v>
      </c>
      <c r="F2251" s="128" t="s">
        <v>170</v>
      </c>
      <c r="G2251" s="162" t="s">
        <v>35</v>
      </c>
      <c r="H2251" s="39" t="str">
        <f t="shared" si="376"/>
        <v>6105AK124-6253-CGAD-0007</v>
      </c>
      <c r="I2251" s="39" t="str">
        <f t="shared" si="380"/>
        <v>Q24050972-04-6253-C-GAD-0007</v>
      </c>
      <c r="J2251" s="39"/>
      <c r="K2251" s="33" t="str">
        <f>VLOOKUP(C2251,'PPE WBS Codes'!$E$3:$F$79,2,0)</f>
        <v>Synchronous Condenser 1</v>
      </c>
      <c r="L2251" s="39" t="s">
        <v>1854</v>
      </c>
      <c r="M2251" s="39" t="s">
        <v>1296</v>
      </c>
      <c r="N2251" s="33" t="str">
        <f t="shared" si="384"/>
        <v>Synchronous Condenser 1 - Terrace Roads and Access-ways for Synchronous Condensers Yard 1 - Laydown Areas and Temp Buildings GA</v>
      </c>
      <c r="O2251" s="134"/>
      <c r="P2251" s="134"/>
      <c r="Q2251" s="33" t="str">
        <f>IFERROR(VLOOKUP(PPE_PH1_CDDL[[#This Row],[RDMC Document Number]],[3]Docs!$B:$F,4,0),"No Placeholder Yet")</f>
        <v>RES - Reserved Placeholder</v>
      </c>
      <c r="R2251" s="33" t="str">
        <f>IFERROR(VLOOKUP(PPE_PH1_CDDL[[#This Row],[RDMC Document Number]],[3]Docs!$B:$F,5,0),"No Placeholder Yet")</f>
        <v>Pending</v>
      </c>
      <c r="S2251" s="137">
        <f t="shared" si="385"/>
        <v>0</v>
      </c>
      <c r="T2251" s="162" t="s">
        <v>1119</v>
      </c>
      <c r="U2251" s="39"/>
      <c r="V2251" s="178"/>
      <c r="W2251" s="39" t="s">
        <v>1617</v>
      </c>
      <c r="X2251" s="39" t="s">
        <v>1850</v>
      </c>
      <c r="Y2251" s="39"/>
      <c r="Z2251" s="39"/>
      <c r="AA2251" s="39"/>
      <c r="AB2251" s="152" t="s">
        <v>3165</v>
      </c>
    </row>
    <row r="2252" spans="1:28" ht="21.75" customHeight="1" x14ac:dyDescent="0.25">
      <c r="A2252" s="37" t="s">
        <v>30</v>
      </c>
      <c r="B2252" s="37" t="s">
        <v>31</v>
      </c>
      <c r="C2252" s="162">
        <v>6253</v>
      </c>
      <c r="D2252" s="162" t="s">
        <v>1169</v>
      </c>
      <c r="E2252" s="39" t="s">
        <v>250</v>
      </c>
      <c r="F2252" s="128" t="s">
        <v>108</v>
      </c>
      <c r="G2252" s="162" t="s">
        <v>35</v>
      </c>
      <c r="H2252" s="39" t="str">
        <f t="shared" si="376"/>
        <v>6105AK124-6253-CGAD-0008</v>
      </c>
      <c r="I2252" s="39" t="str">
        <f t="shared" si="380"/>
        <v>Q24050972-04-6253-C-GAD-0008</v>
      </c>
      <c r="J2252" s="39"/>
      <c r="K2252" s="33" t="str">
        <f>VLOOKUP(C2252,'PPE WBS Codes'!$E$3:$F$79,2,0)</f>
        <v>Synchronous Condenser 1</v>
      </c>
      <c r="L2252" s="39" t="s">
        <v>1854</v>
      </c>
      <c r="M2252" s="39" t="s">
        <v>1298</v>
      </c>
      <c r="N2252" s="33" t="str">
        <f t="shared" si="384"/>
        <v>Synchronous Condenser 1 - Terrace Roads and Access-ways for Synchronous Condensers Yard 1 - Stormwater and Effluent System Design</v>
      </c>
      <c r="O2252" s="134"/>
      <c r="P2252" s="134"/>
      <c r="Q2252" s="33" t="str">
        <f>IFERROR(VLOOKUP(PPE_PH1_CDDL[[#This Row],[RDMC Document Number]],[3]Docs!$B:$F,4,0),"No Placeholder Yet")</f>
        <v>RES - Reserved Placeholder</v>
      </c>
      <c r="R2252" s="33" t="str">
        <f>IFERROR(VLOOKUP(PPE_PH1_CDDL[[#This Row],[RDMC Document Number]],[3]Docs!$B:$F,5,0),"No Placeholder Yet")</f>
        <v>Pending</v>
      </c>
      <c r="S2252" s="137">
        <f t="shared" si="385"/>
        <v>0</v>
      </c>
      <c r="T2252" s="162" t="s">
        <v>1119</v>
      </c>
      <c r="U2252" s="39"/>
      <c r="V2252" s="178"/>
      <c r="W2252" s="39" t="s">
        <v>1617</v>
      </c>
      <c r="X2252" s="39" t="s">
        <v>1850</v>
      </c>
      <c r="Y2252" s="39"/>
      <c r="Z2252" s="39"/>
      <c r="AA2252" s="39"/>
      <c r="AB2252" s="152" t="s">
        <v>3165</v>
      </c>
    </row>
    <row r="2253" spans="1:28" ht="21.75" customHeight="1" x14ac:dyDescent="0.25">
      <c r="A2253" s="37" t="s">
        <v>30</v>
      </c>
      <c r="B2253" s="37" t="s">
        <v>31</v>
      </c>
      <c r="C2253" s="162">
        <v>6253</v>
      </c>
      <c r="D2253" s="162" t="s">
        <v>1169</v>
      </c>
      <c r="E2253" s="39" t="s">
        <v>250</v>
      </c>
      <c r="F2253" s="128" t="s">
        <v>173</v>
      </c>
      <c r="G2253" s="162" t="s">
        <v>35</v>
      </c>
      <c r="H2253" s="39" t="str">
        <f t="shared" si="376"/>
        <v>6105AK124-6253-CGAD-0009</v>
      </c>
      <c r="I2253" s="39" t="str">
        <f t="shared" si="380"/>
        <v>Q24050972-04-6253-C-GAD-0009</v>
      </c>
      <c r="J2253" s="39"/>
      <c r="K2253" s="33" t="str">
        <f>VLOOKUP(C2253,'PPE WBS Codes'!$E$3:$F$79,2,0)</f>
        <v>Synchronous Condenser 1</v>
      </c>
      <c r="L2253" s="39" t="s">
        <v>1854</v>
      </c>
      <c r="M2253" s="39" t="s">
        <v>1300</v>
      </c>
      <c r="N2253" s="33" t="str">
        <f t="shared" si="384"/>
        <v>Synchronous Condenser 1 - Terrace Roads and Access-ways for Synchronous Condensers Yard 1 - Lighting Design and Layout GA</v>
      </c>
      <c r="O2253" s="134"/>
      <c r="P2253" s="134"/>
      <c r="Q2253" s="33" t="str">
        <f>IFERROR(VLOOKUP(PPE_PH1_CDDL[[#This Row],[RDMC Document Number]],[3]Docs!$B:$F,4,0),"No Placeholder Yet")</f>
        <v>RES - Reserved Placeholder</v>
      </c>
      <c r="R2253" s="33" t="str">
        <f>IFERROR(VLOOKUP(PPE_PH1_CDDL[[#This Row],[RDMC Document Number]],[3]Docs!$B:$F,5,0),"No Placeholder Yet")</f>
        <v>Pending</v>
      </c>
      <c r="S2253" s="137">
        <f t="shared" si="385"/>
        <v>0</v>
      </c>
      <c r="T2253" s="162" t="s">
        <v>1119</v>
      </c>
      <c r="U2253" s="39"/>
      <c r="V2253" s="178"/>
      <c r="W2253" s="39" t="s">
        <v>1617</v>
      </c>
      <c r="X2253" s="39" t="s">
        <v>1850</v>
      </c>
      <c r="Y2253" s="39"/>
      <c r="Z2253" s="39"/>
      <c r="AA2253" s="39"/>
      <c r="AB2253" s="152" t="s">
        <v>3165</v>
      </c>
    </row>
    <row r="2254" spans="1:28" ht="21.75" customHeight="1" x14ac:dyDescent="0.25">
      <c r="A2254" s="37" t="s">
        <v>30</v>
      </c>
      <c r="B2254" s="37" t="s">
        <v>31</v>
      </c>
      <c r="C2254" s="162">
        <v>6253</v>
      </c>
      <c r="D2254" s="162" t="s">
        <v>1169</v>
      </c>
      <c r="E2254" s="39" t="s">
        <v>250</v>
      </c>
      <c r="F2254" s="128" t="s">
        <v>184</v>
      </c>
      <c r="G2254" s="162" t="s">
        <v>35</v>
      </c>
      <c r="H2254" s="39" t="str">
        <f t="shared" si="376"/>
        <v>6105AK124-6253-CGAD-0010</v>
      </c>
      <c r="I2254" s="39" t="str">
        <f t="shared" si="380"/>
        <v>Q24050972-04-6253-C-GAD-0010</v>
      </c>
      <c r="J2254" s="39"/>
      <c r="K2254" s="33" t="str">
        <f>VLOOKUP(C2254,'PPE WBS Codes'!$E$3:$F$79,2,0)</f>
        <v>Synchronous Condenser 1</v>
      </c>
      <c r="L2254" s="39" t="s">
        <v>1854</v>
      </c>
      <c r="M2254" s="39" t="s">
        <v>1303</v>
      </c>
      <c r="N2254" s="33" t="str">
        <f t="shared" si="384"/>
        <v>Synchronous Condenser 1 - Terrace Roads and Access-ways for Synchronous Condensers Yard 1 - Roads, Pathways, Offloading Areas and Fences GA</v>
      </c>
      <c r="O2254" s="134"/>
      <c r="P2254" s="134"/>
      <c r="Q2254" s="33" t="str">
        <f>IFERROR(VLOOKUP(PPE_PH1_CDDL[[#This Row],[RDMC Document Number]],[3]Docs!$B:$F,4,0),"No Placeholder Yet")</f>
        <v>RES - Reserved Placeholder</v>
      </c>
      <c r="R2254" s="33" t="str">
        <f>IFERROR(VLOOKUP(PPE_PH1_CDDL[[#This Row],[RDMC Document Number]],[3]Docs!$B:$F,5,0),"No Placeholder Yet")</f>
        <v>Pending</v>
      </c>
      <c r="S2254" s="137">
        <f t="shared" si="385"/>
        <v>0</v>
      </c>
      <c r="T2254" s="162" t="s">
        <v>1119</v>
      </c>
      <c r="U2254" s="39"/>
      <c r="V2254" s="178"/>
      <c r="W2254" s="39" t="s">
        <v>1617</v>
      </c>
      <c r="X2254" s="39" t="s">
        <v>1850</v>
      </c>
      <c r="Y2254" s="39"/>
      <c r="Z2254" s="39"/>
      <c r="AA2254" s="39"/>
      <c r="AB2254" s="152" t="s">
        <v>3165</v>
      </c>
    </row>
    <row r="2255" spans="1:28" ht="21.75" customHeight="1" x14ac:dyDescent="0.25">
      <c r="A2255" s="37" t="s">
        <v>30</v>
      </c>
      <c r="B2255" s="37" t="s">
        <v>31</v>
      </c>
      <c r="C2255" s="162">
        <v>6253</v>
      </c>
      <c r="D2255" s="162" t="s">
        <v>1169</v>
      </c>
      <c r="E2255" s="39" t="s">
        <v>250</v>
      </c>
      <c r="F2255" s="128" t="s">
        <v>187</v>
      </c>
      <c r="G2255" s="162" t="s">
        <v>35</v>
      </c>
      <c r="H2255" s="39" t="str">
        <f t="shared" si="376"/>
        <v>6105AK124-6253-CGAD-0011</v>
      </c>
      <c r="I2255" s="39" t="str">
        <f t="shared" si="380"/>
        <v>Q24050972-04-6253-C-GAD-0011</v>
      </c>
      <c r="J2255" s="39"/>
      <c r="K2255" s="33" t="str">
        <f>VLOOKUP(C2255,'PPE WBS Codes'!$E$3:$F$79,2,0)</f>
        <v>Synchronous Condenser 1</v>
      </c>
      <c r="L2255" s="39" t="s">
        <v>1855</v>
      </c>
      <c r="M2255" s="39" t="s">
        <v>1300</v>
      </c>
      <c r="N2255" s="33" t="str">
        <f t="shared" si="384"/>
        <v>Synchronous Condenser 1 - Earthing System for Synchronous Condensers Yard 1 - Lighting Design and Layout GA</v>
      </c>
      <c r="O2255" s="134"/>
      <c r="P2255" s="134"/>
      <c r="Q2255" s="33" t="str">
        <f>IFERROR(VLOOKUP(PPE_PH1_CDDL[[#This Row],[RDMC Document Number]],[3]Docs!$B:$F,4,0),"No Placeholder Yet")</f>
        <v>RES - Reserved Placeholder</v>
      </c>
      <c r="R2255" s="33" t="str">
        <f>IFERROR(VLOOKUP(PPE_PH1_CDDL[[#This Row],[RDMC Document Number]],[3]Docs!$B:$F,5,0),"No Placeholder Yet")</f>
        <v>Pending</v>
      </c>
      <c r="S2255" s="137">
        <f t="shared" si="385"/>
        <v>0</v>
      </c>
      <c r="T2255" s="162" t="s">
        <v>1119</v>
      </c>
      <c r="U2255" s="39"/>
      <c r="V2255" s="178"/>
      <c r="W2255" s="39" t="s">
        <v>1649</v>
      </c>
      <c r="X2255" s="39" t="s">
        <v>1850</v>
      </c>
      <c r="Y2255" s="39"/>
      <c r="Z2255" s="39"/>
      <c r="AA2255" s="39"/>
      <c r="AB2255" s="152" t="s">
        <v>3165</v>
      </c>
    </row>
    <row r="2256" spans="1:28" ht="21.75" customHeight="1" x14ac:dyDescent="0.25">
      <c r="A2256" s="37" t="s">
        <v>30</v>
      </c>
      <c r="B2256" s="37" t="s">
        <v>31</v>
      </c>
      <c r="C2256" s="162">
        <v>6253</v>
      </c>
      <c r="D2256" s="162" t="s">
        <v>1169</v>
      </c>
      <c r="E2256" s="39" t="s">
        <v>250</v>
      </c>
      <c r="F2256" s="128" t="s">
        <v>213</v>
      </c>
      <c r="G2256" s="162" t="s">
        <v>35</v>
      </c>
      <c r="H2256" s="39" t="str">
        <f t="shared" si="376"/>
        <v>6105AK124-6253-CGAD-0012</v>
      </c>
      <c r="I2256" s="39" t="str">
        <f t="shared" si="380"/>
        <v>Q24050972-04-6253-C-GAD-0012</v>
      </c>
      <c r="J2256" s="39"/>
      <c r="K2256" s="33" t="str">
        <f>VLOOKUP(C2256,'PPE WBS Codes'!$E$3:$F$79,2,0)</f>
        <v>Synchronous Condenser 1</v>
      </c>
      <c r="L2256" s="39" t="s">
        <v>1848</v>
      </c>
      <c r="M2256" s="39" t="s">
        <v>1288</v>
      </c>
      <c r="N2256" s="33" t="str">
        <f t="shared" si="384"/>
        <v>Synchronous Condenser 1 - Small Power and Lighting for Synchronous Condensers Yard 1 - Buildings and Structures GA</v>
      </c>
      <c r="O2256" s="134"/>
      <c r="P2256" s="134"/>
      <c r="Q2256" s="33" t="str">
        <f>IFERROR(VLOOKUP(PPE_PH1_CDDL[[#This Row],[RDMC Document Number]],[3]Docs!$B:$F,4,0),"No Placeholder Yet")</f>
        <v>RES - Reserved Placeholder</v>
      </c>
      <c r="R2256" s="33" t="str">
        <f>IFERROR(VLOOKUP(PPE_PH1_CDDL[[#This Row],[RDMC Document Number]],[3]Docs!$B:$F,5,0),"No Placeholder Yet")</f>
        <v>Pending</v>
      </c>
      <c r="S2256" s="137">
        <f t="shared" si="385"/>
        <v>0</v>
      </c>
      <c r="T2256" s="162" t="s">
        <v>1119</v>
      </c>
      <c r="U2256" s="39"/>
      <c r="V2256" s="178"/>
      <c r="W2256" s="39" t="s">
        <v>1597</v>
      </c>
      <c r="X2256" s="39" t="s">
        <v>1850</v>
      </c>
      <c r="Y2256" s="39"/>
      <c r="Z2256" s="39"/>
      <c r="AA2256" s="39"/>
      <c r="AB2256" s="152" t="s">
        <v>3165</v>
      </c>
    </row>
    <row r="2257" spans="1:28" ht="21.75" customHeight="1" x14ac:dyDescent="0.25">
      <c r="A2257" s="37" t="s">
        <v>30</v>
      </c>
      <c r="B2257" s="37" t="s">
        <v>31</v>
      </c>
      <c r="C2257" s="162">
        <v>6253</v>
      </c>
      <c r="D2257" s="162" t="s">
        <v>1169</v>
      </c>
      <c r="E2257" s="39" t="s">
        <v>250</v>
      </c>
      <c r="F2257" s="128" t="s">
        <v>215</v>
      </c>
      <c r="G2257" s="162" t="s">
        <v>35</v>
      </c>
      <c r="H2257" s="39" t="str">
        <f t="shared" si="376"/>
        <v>6105AK124-6253-CGAD-0013</v>
      </c>
      <c r="I2257" s="39" t="str">
        <f t="shared" si="380"/>
        <v>Q24050972-04-6253-C-GAD-0013</v>
      </c>
      <c r="J2257" s="39"/>
      <c r="K2257" s="33" t="str">
        <f>VLOOKUP(C2257,'PPE WBS Codes'!$E$3:$F$79,2,0)</f>
        <v>Synchronous Condenser 1</v>
      </c>
      <c r="L2257" s="39" t="s">
        <v>1848</v>
      </c>
      <c r="M2257" s="39" t="s">
        <v>1290</v>
      </c>
      <c r="N2257" s="33" t="str">
        <f t="shared" si="384"/>
        <v>Synchronous Condenser 1 - Small Power and Lighting for Synchronous Condensers Yard 1 - Cables, OHL and Fibre Route GA</v>
      </c>
      <c r="O2257" s="134"/>
      <c r="P2257" s="134"/>
      <c r="Q2257" s="33" t="str">
        <f>IFERROR(VLOOKUP(PPE_PH1_CDDL[[#This Row],[RDMC Document Number]],[3]Docs!$B:$F,4,0),"No Placeholder Yet")</f>
        <v>RES - Reserved Placeholder</v>
      </c>
      <c r="R2257" s="33" t="str">
        <f>IFERROR(VLOOKUP(PPE_PH1_CDDL[[#This Row],[RDMC Document Number]],[3]Docs!$B:$F,5,0),"No Placeholder Yet")</f>
        <v>Pending</v>
      </c>
      <c r="S2257" s="137">
        <f t="shared" si="385"/>
        <v>0</v>
      </c>
      <c r="T2257" s="162" t="s">
        <v>1119</v>
      </c>
      <c r="U2257" s="39"/>
      <c r="V2257" s="178"/>
      <c r="W2257" s="39" t="s">
        <v>1597</v>
      </c>
      <c r="X2257" s="39" t="s">
        <v>1850</v>
      </c>
      <c r="Y2257" s="39"/>
      <c r="Z2257" s="39"/>
      <c r="AA2257" s="39"/>
      <c r="AB2257" s="152" t="s">
        <v>3165</v>
      </c>
    </row>
    <row r="2258" spans="1:28" ht="21.75" customHeight="1" x14ac:dyDescent="0.25">
      <c r="A2258" s="37" t="s">
        <v>30</v>
      </c>
      <c r="B2258" s="37" t="s">
        <v>31</v>
      </c>
      <c r="C2258" s="162">
        <v>6253</v>
      </c>
      <c r="D2258" s="162" t="s">
        <v>1169</v>
      </c>
      <c r="E2258" s="39" t="s">
        <v>250</v>
      </c>
      <c r="F2258" s="128" t="s">
        <v>217</v>
      </c>
      <c r="G2258" s="162" t="s">
        <v>35</v>
      </c>
      <c r="H2258" s="39" t="str">
        <f t="shared" si="376"/>
        <v>6105AK124-6253-CGAD-0014</v>
      </c>
      <c r="I2258" s="39" t="str">
        <f t="shared" si="380"/>
        <v>Q24050972-04-6253-C-GAD-0014</v>
      </c>
      <c r="J2258" s="39"/>
      <c r="K2258" s="33" t="str">
        <f>VLOOKUP(C2258,'PPE WBS Codes'!$E$3:$F$79,2,0)</f>
        <v>Synchronous Condenser 1</v>
      </c>
      <c r="L2258" s="39" t="s">
        <v>1848</v>
      </c>
      <c r="M2258" s="39" t="s">
        <v>1293</v>
      </c>
      <c r="N2258" s="33" t="str">
        <f t="shared" si="384"/>
        <v>Synchronous Condenser 1 - Small Power and Lighting for Synchronous Condensers Yard 1 - Terrace Equipment GA</v>
      </c>
      <c r="O2258" s="134"/>
      <c r="P2258" s="134"/>
      <c r="Q2258" s="33" t="str">
        <f>IFERROR(VLOOKUP(PPE_PH1_CDDL[[#This Row],[RDMC Document Number]],[3]Docs!$B:$F,4,0),"No Placeholder Yet")</f>
        <v>RES - Reserved Placeholder</v>
      </c>
      <c r="R2258" s="33" t="str">
        <f>IFERROR(VLOOKUP(PPE_PH1_CDDL[[#This Row],[RDMC Document Number]],[3]Docs!$B:$F,5,0),"No Placeholder Yet")</f>
        <v>Pending</v>
      </c>
      <c r="S2258" s="137">
        <f t="shared" si="385"/>
        <v>0</v>
      </c>
      <c r="T2258" s="162" t="s">
        <v>1119</v>
      </c>
      <c r="U2258" s="39"/>
      <c r="V2258" s="178"/>
      <c r="W2258" s="39" t="s">
        <v>1597</v>
      </c>
      <c r="X2258" s="39" t="s">
        <v>1850</v>
      </c>
      <c r="Y2258" s="39"/>
      <c r="Z2258" s="39"/>
      <c r="AA2258" s="39"/>
      <c r="AB2258" s="152" t="s">
        <v>3165</v>
      </c>
    </row>
    <row r="2259" spans="1:28" ht="21.75" customHeight="1" x14ac:dyDescent="0.25">
      <c r="A2259" s="37" t="s">
        <v>30</v>
      </c>
      <c r="B2259" s="37" t="s">
        <v>31</v>
      </c>
      <c r="C2259" s="162">
        <v>6253</v>
      </c>
      <c r="D2259" s="162" t="s">
        <v>1169</v>
      </c>
      <c r="E2259" s="39" t="s">
        <v>250</v>
      </c>
      <c r="F2259" s="128" t="s">
        <v>219</v>
      </c>
      <c r="G2259" s="162" t="s">
        <v>35</v>
      </c>
      <c r="H2259" s="39" t="str">
        <f t="shared" si="376"/>
        <v>6105AK124-6253-CGAD-0015</v>
      </c>
      <c r="I2259" s="39" t="str">
        <f t="shared" si="380"/>
        <v>Q24050972-04-6253-C-GAD-0015</v>
      </c>
      <c r="J2259" s="39"/>
      <c r="K2259" s="33" t="str">
        <f>VLOOKUP(C2259,'PPE WBS Codes'!$E$3:$F$79,2,0)</f>
        <v>Synchronous Condenser 1</v>
      </c>
      <c r="L2259" s="39" t="s">
        <v>1848</v>
      </c>
      <c r="M2259" s="39" t="s">
        <v>1296</v>
      </c>
      <c r="N2259" s="33" t="str">
        <f t="shared" si="384"/>
        <v>Synchronous Condenser 1 - Small Power and Lighting for Synchronous Condensers Yard 1 - Laydown Areas and Temp Buildings GA</v>
      </c>
      <c r="O2259" s="134"/>
      <c r="P2259" s="134"/>
      <c r="Q2259" s="33" t="str">
        <f>IFERROR(VLOOKUP(PPE_PH1_CDDL[[#This Row],[RDMC Document Number]],[3]Docs!$B:$F,4,0),"No Placeholder Yet")</f>
        <v>RES - Reserved Placeholder</v>
      </c>
      <c r="R2259" s="33" t="str">
        <f>IFERROR(VLOOKUP(PPE_PH1_CDDL[[#This Row],[RDMC Document Number]],[3]Docs!$B:$F,5,0),"No Placeholder Yet")</f>
        <v>Pending</v>
      </c>
      <c r="S2259" s="137">
        <f t="shared" si="385"/>
        <v>0</v>
      </c>
      <c r="T2259" s="162" t="s">
        <v>1119</v>
      </c>
      <c r="U2259" s="39"/>
      <c r="V2259" s="178"/>
      <c r="W2259" s="39" t="s">
        <v>1597</v>
      </c>
      <c r="X2259" s="39" t="s">
        <v>1850</v>
      </c>
      <c r="Y2259" s="39"/>
      <c r="Z2259" s="39"/>
      <c r="AA2259" s="39"/>
      <c r="AB2259" s="152" t="s">
        <v>3165</v>
      </c>
    </row>
    <row r="2260" spans="1:28" ht="21.75" customHeight="1" x14ac:dyDescent="0.25">
      <c r="A2260" s="37" t="s">
        <v>30</v>
      </c>
      <c r="B2260" s="37" t="s">
        <v>31</v>
      </c>
      <c r="C2260" s="162">
        <v>6253</v>
      </c>
      <c r="D2260" s="162" t="s">
        <v>1169</v>
      </c>
      <c r="E2260" s="39" t="s">
        <v>250</v>
      </c>
      <c r="F2260" s="128" t="s">
        <v>88</v>
      </c>
      <c r="G2260" s="162" t="s">
        <v>35</v>
      </c>
      <c r="H2260" s="39" t="str">
        <f t="shared" si="376"/>
        <v>6105AK124-6253-CGAD-0016</v>
      </c>
      <c r="I2260" s="39" t="str">
        <f t="shared" si="380"/>
        <v>Q24050972-04-6253-C-GAD-0016</v>
      </c>
      <c r="J2260" s="39"/>
      <c r="K2260" s="33" t="str">
        <f>VLOOKUP(C2260,'PPE WBS Codes'!$E$3:$F$79,2,0)</f>
        <v>Synchronous Condenser 1</v>
      </c>
      <c r="L2260" s="39" t="s">
        <v>1848</v>
      </c>
      <c r="M2260" s="39" t="s">
        <v>1300</v>
      </c>
      <c r="N2260" s="33" t="str">
        <f t="shared" si="384"/>
        <v>Synchronous Condenser 1 - Small Power and Lighting for Synchronous Condensers Yard 1 - Lighting Design and Layout GA</v>
      </c>
      <c r="O2260" s="134"/>
      <c r="P2260" s="134"/>
      <c r="Q2260" s="33" t="str">
        <f>IFERROR(VLOOKUP(PPE_PH1_CDDL[[#This Row],[RDMC Document Number]],[3]Docs!$B:$F,4,0),"No Placeholder Yet")</f>
        <v>RES - Reserved Placeholder</v>
      </c>
      <c r="R2260" s="33" t="str">
        <f>IFERROR(VLOOKUP(PPE_PH1_CDDL[[#This Row],[RDMC Document Number]],[3]Docs!$B:$F,5,0),"No Placeholder Yet")</f>
        <v>Pending</v>
      </c>
      <c r="S2260" s="137">
        <f t="shared" si="385"/>
        <v>0</v>
      </c>
      <c r="T2260" s="162" t="s">
        <v>1119</v>
      </c>
      <c r="U2260" s="39"/>
      <c r="V2260" s="178"/>
      <c r="W2260" s="39" t="s">
        <v>1597</v>
      </c>
      <c r="X2260" s="39" t="s">
        <v>1850</v>
      </c>
      <c r="Y2260" s="39"/>
      <c r="Z2260" s="39"/>
      <c r="AA2260" s="39"/>
      <c r="AB2260" s="152" t="s">
        <v>3165</v>
      </c>
    </row>
    <row r="2261" spans="1:28" ht="21.75" customHeight="1" x14ac:dyDescent="0.25">
      <c r="A2261" s="37" t="s">
        <v>30</v>
      </c>
      <c r="B2261" s="37" t="s">
        <v>31</v>
      </c>
      <c r="C2261" s="162">
        <v>6253</v>
      </c>
      <c r="D2261" s="162" t="s">
        <v>1169</v>
      </c>
      <c r="E2261" s="39" t="s">
        <v>250</v>
      </c>
      <c r="F2261" s="128" t="s">
        <v>143</v>
      </c>
      <c r="G2261" s="162" t="s">
        <v>35</v>
      </c>
      <c r="H2261" s="39" t="str">
        <f t="shared" si="376"/>
        <v>6105AK124-6253-CGAD-0017</v>
      </c>
      <c r="I2261" s="39" t="str">
        <f t="shared" si="380"/>
        <v>Q24050972-04-6253-C-GAD-0017</v>
      </c>
      <c r="J2261" s="39"/>
      <c r="K2261" s="33" t="str">
        <f>VLOOKUP(C2261,'PPE WBS Codes'!$E$3:$F$79,2,0)</f>
        <v>Synchronous Condenser 1</v>
      </c>
      <c r="L2261" s="39" t="s">
        <v>1848</v>
      </c>
      <c r="M2261" s="39" t="s">
        <v>1303</v>
      </c>
      <c r="N2261" s="33" t="str">
        <f t="shared" si="384"/>
        <v>Synchronous Condenser 1 - Small Power and Lighting for Synchronous Condensers Yard 1 - Roads, Pathways, Offloading Areas and Fences GA</v>
      </c>
      <c r="O2261" s="134"/>
      <c r="P2261" s="134"/>
      <c r="Q2261" s="33" t="str">
        <f>IFERROR(VLOOKUP(PPE_PH1_CDDL[[#This Row],[RDMC Document Number]],[3]Docs!$B:$F,4,0),"No Placeholder Yet")</f>
        <v>RES - Reserved Placeholder</v>
      </c>
      <c r="R2261" s="33" t="str">
        <f>IFERROR(VLOOKUP(PPE_PH1_CDDL[[#This Row],[RDMC Document Number]],[3]Docs!$B:$F,5,0),"No Placeholder Yet")</f>
        <v>Pending</v>
      </c>
      <c r="S2261" s="137">
        <f t="shared" si="385"/>
        <v>0</v>
      </c>
      <c r="T2261" s="162" t="s">
        <v>1119</v>
      </c>
      <c r="U2261" s="39"/>
      <c r="V2261" s="178"/>
      <c r="W2261" s="39" t="s">
        <v>1597</v>
      </c>
      <c r="X2261" s="39" t="s">
        <v>1850</v>
      </c>
      <c r="Y2261" s="39"/>
      <c r="Z2261" s="39"/>
      <c r="AA2261" s="39"/>
      <c r="AB2261" s="152" t="s">
        <v>3165</v>
      </c>
    </row>
    <row r="2262" spans="1:28" ht="21.75" customHeight="1" x14ac:dyDescent="0.25">
      <c r="A2262" s="37" t="s">
        <v>30</v>
      </c>
      <c r="B2262" s="37" t="s">
        <v>31</v>
      </c>
      <c r="C2262" s="162">
        <v>6253</v>
      </c>
      <c r="D2262" s="162" t="s">
        <v>1169</v>
      </c>
      <c r="E2262" s="39" t="s">
        <v>250</v>
      </c>
      <c r="F2262" s="128" t="s">
        <v>223</v>
      </c>
      <c r="G2262" s="162" t="s">
        <v>35</v>
      </c>
      <c r="H2262" s="39" t="str">
        <f t="shared" si="376"/>
        <v>6105AK124-6253-CGAD-0018</v>
      </c>
      <c r="I2262" s="39" t="str">
        <f t="shared" si="380"/>
        <v>Q24050972-04-6253-C-GAD-0018</v>
      </c>
      <c r="J2262" s="39"/>
      <c r="K2262" s="33" t="str">
        <f>VLOOKUP(C2262,'PPE WBS Codes'!$E$3:$F$79,2,0)</f>
        <v>Synchronous Condenser 1</v>
      </c>
      <c r="L2262" s="39" t="s">
        <v>1851</v>
      </c>
      <c r="M2262" s="39" t="s">
        <v>1288</v>
      </c>
      <c r="N2262" s="33" t="str">
        <f t="shared" si="384"/>
        <v>Synchronous Condenser 1 - Cable Racks and Trays for Synchronous Condensers Yard 1 - Buildings and Structures GA</v>
      </c>
      <c r="O2262" s="134"/>
      <c r="P2262" s="134"/>
      <c r="Q2262" s="33" t="str">
        <f>IFERROR(VLOOKUP(PPE_PH1_CDDL[[#This Row],[RDMC Document Number]],[3]Docs!$B:$F,4,0),"No Placeholder Yet")</f>
        <v>RES - Reserved Placeholder</v>
      </c>
      <c r="R2262" s="33" t="str">
        <f>IFERROR(VLOOKUP(PPE_PH1_CDDL[[#This Row],[RDMC Document Number]],[3]Docs!$B:$F,5,0),"No Placeholder Yet")</f>
        <v>Pending</v>
      </c>
      <c r="S2262" s="137">
        <f t="shared" si="385"/>
        <v>0</v>
      </c>
      <c r="T2262" s="162" t="s">
        <v>1119</v>
      </c>
      <c r="U2262" s="39"/>
      <c r="V2262" s="178"/>
      <c r="W2262" s="39" t="s">
        <v>1599</v>
      </c>
      <c r="X2262" s="39" t="s">
        <v>1850</v>
      </c>
      <c r="Y2262" s="39"/>
      <c r="Z2262" s="39"/>
      <c r="AA2262" s="39"/>
      <c r="AB2262" s="152" t="s">
        <v>3165</v>
      </c>
    </row>
    <row r="2263" spans="1:28" ht="21.75" customHeight="1" x14ac:dyDescent="0.25">
      <c r="A2263" s="37" t="s">
        <v>30</v>
      </c>
      <c r="B2263" s="37" t="s">
        <v>31</v>
      </c>
      <c r="C2263" s="162">
        <v>6253</v>
      </c>
      <c r="D2263" s="162" t="s">
        <v>1169</v>
      </c>
      <c r="E2263" s="39" t="s">
        <v>250</v>
      </c>
      <c r="F2263" s="128" t="s">
        <v>150</v>
      </c>
      <c r="G2263" s="162" t="s">
        <v>35</v>
      </c>
      <c r="H2263" s="39" t="str">
        <f t="shared" si="376"/>
        <v>6105AK124-6253-CGAD-0019</v>
      </c>
      <c r="I2263" s="39" t="str">
        <f t="shared" si="380"/>
        <v>Q24050972-04-6253-C-GAD-0019</v>
      </c>
      <c r="J2263" s="39"/>
      <c r="K2263" s="33" t="str">
        <f>VLOOKUP(C2263,'PPE WBS Codes'!$E$3:$F$79,2,0)</f>
        <v>Synchronous Condenser 1</v>
      </c>
      <c r="L2263" s="39" t="s">
        <v>1851</v>
      </c>
      <c r="M2263" s="39" t="s">
        <v>1290</v>
      </c>
      <c r="N2263" s="33" t="str">
        <f t="shared" si="384"/>
        <v>Synchronous Condenser 1 - Cable Racks and Trays for Synchronous Condensers Yard 1 - Cables, OHL and Fibre Route GA</v>
      </c>
      <c r="O2263" s="134"/>
      <c r="P2263" s="134"/>
      <c r="Q2263" s="33" t="str">
        <f>IFERROR(VLOOKUP(PPE_PH1_CDDL[[#This Row],[RDMC Document Number]],[3]Docs!$B:$F,4,0),"No Placeholder Yet")</f>
        <v>RES - Reserved Placeholder</v>
      </c>
      <c r="R2263" s="33" t="str">
        <f>IFERROR(VLOOKUP(PPE_PH1_CDDL[[#This Row],[RDMC Document Number]],[3]Docs!$B:$F,5,0),"No Placeholder Yet")</f>
        <v>Pending</v>
      </c>
      <c r="S2263" s="137">
        <f t="shared" si="385"/>
        <v>0</v>
      </c>
      <c r="T2263" s="162" t="s">
        <v>1119</v>
      </c>
      <c r="U2263" s="39"/>
      <c r="V2263" s="178"/>
      <c r="W2263" s="39" t="s">
        <v>1599</v>
      </c>
      <c r="X2263" s="39" t="s">
        <v>1850</v>
      </c>
      <c r="Y2263" s="39"/>
      <c r="Z2263" s="39"/>
      <c r="AA2263" s="39"/>
      <c r="AB2263" s="152" t="s">
        <v>3165</v>
      </c>
    </row>
    <row r="2264" spans="1:28" ht="21.75" customHeight="1" x14ac:dyDescent="0.25">
      <c r="A2264" s="37" t="s">
        <v>30</v>
      </c>
      <c r="B2264" s="37" t="s">
        <v>31</v>
      </c>
      <c r="C2264" s="162">
        <v>6253</v>
      </c>
      <c r="D2264" s="162" t="s">
        <v>1169</v>
      </c>
      <c r="E2264" s="39" t="s">
        <v>250</v>
      </c>
      <c r="F2264" s="128" t="s">
        <v>226</v>
      </c>
      <c r="G2264" s="162" t="s">
        <v>35</v>
      </c>
      <c r="H2264" s="39" t="str">
        <f t="shared" si="376"/>
        <v>6105AK124-6253-CGAD-0020</v>
      </c>
      <c r="I2264" s="39" t="str">
        <f t="shared" si="380"/>
        <v>Q24050972-04-6253-C-GAD-0020</v>
      </c>
      <c r="J2264" s="39"/>
      <c r="K2264" s="33" t="str">
        <f>VLOOKUP(C2264,'PPE WBS Codes'!$E$3:$F$79,2,0)</f>
        <v>Synchronous Condenser 1</v>
      </c>
      <c r="L2264" s="39" t="s">
        <v>1851</v>
      </c>
      <c r="M2264" s="39" t="s">
        <v>1293</v>
      </c>
      <c r="N2264" s="33" t="str">
        <f t="shared" si="384"/>
        <v>Synchronous Condenser 1 - Cable Racks and Trays for Synchronous Condensers Yard 1 - Terrace Equipment GA</v>
      </c>
      <c r="O2264" s="134"/>
      <c r="P2264" s="134"/>
      <c r="Q2264" s="33" t="str">
        <f>IFERROR(VLOOKUP(PPE_PH1_CDDL[[#This Row],[RDMC Document Number]],[3]Docs!$B:$F,4,0),"No Placeholder Yet")</f>
        <v>RES - Reserved Placeholder</v>
      </c>
      <c r="R2264" s="33" t="str">
        <f>IFERROR(VLOOKUP(PPE_PH1_CDDL[[#This Row],[RDMC Document Number]],[3]Docs!$B:$F,5,0),"No Placeholder Yet")</f>
        <v>Pending</v>
      </c>
      <c r="S2264" s="137">
        <f t="shared" si="385"/>
        <v>0</v>
      </c>
      <c r="T2264" s="162" t="s">
        <v>1119</v>
      </c>
      <c r="U2264" s="39"/>
      <c r="V2264" s="178"/>
      <c r="W2264" s="39" t="s">
        <v>1599</v>
      </c>
      <c r="X2264" s="39" t="s">
        <v>1850</v>
      </c>
      <c r="Y2264" s="39"/>
      <c r="Z2264" s="39"/>
      <c r="AA2264" s="39"/>
      <c r="AB2264" s="152" t="s">
        <v>3165</v>
      </c>
    </row>
    <row r="2265" spans="1:28" ht="21.75" customHeight="1" x14ac:dyDescent="0.25">
      <c r="A2265" s="37" t="s">
        <v>30</v>
      </c>
      <c r="B2265" s="37" t="s">
        <v>31</v>
      </c>
      <c r="C2265" s="162">
        <v>6253</v>
      </c>
      <c r="D2265" s="162" t="s">
        <v>1169</v>
      </c>
      <c r="E2265" s="39" t="s">
        <v>250</v>
      </c>
      <c r="F2265" s="128" t="s">
        <v>228</v>
      </c>
      <c r="G2265" s="162" t="s">
        <v>35</v>
      </c>
      <c r="H2265" s="39" t="str">
        <f t="shared" si="376"/>
        <v>6105AK124-6253-CGAD-0021</v>
      </c>
      <c r="I2265" s="39" t="str">
        <f t="shared" si="380"/>
        <v>Q24050972-04-6253-C-GAD-0021</v>
      </c>
      <c r="J2265" s="39"/>
      <c r="K2265" s="33" t="str">
        <f>VLOOKUP(C2265,'PPE WBS Codes'!$E$3:$F$79,2,0)</f>
        <v>Synchronous Condenser 1</v>
      </c>
      <c r="L2265" s="39" t="s">
        <v>1851</v>
      </c>
      <c r="M2265" s="39" t="s">
        <v>1303</v>
      </c>
      <c r="N2265" s="33" t="str">
        <f t="shared" si="384"/>
        <v>Synchronous Condenser 1 - Cable Racks and Trays for Synchronous Condensers Yard 1 - Roads, Pathways, Offloading Areas and Fences GA</v>
      </c>
      <c r="O2265" s="134"/>
      <c r="P2265" s="134"/>
      <c r="Q2265" s="33" t="str">
        <f>IFERROR(VLOOKUP(PPE_PH1_CDDL[[#This Row],[RDMC Document Number]],[3]Docs!$B:$F,4,0),"No Placeholder Yet")</f>
        <v>RES - Reserved Placeholder</v>
      </c>
      <c r="R2265" s="33" t="str">
        <f>IFERROR(VLOOKUP(PPE_PH1_CDDL[[#This Row],[RDMC Document Number]],[3]Docs!$B:$F,5,0),"No Placeholder Yet")</f>
        <v>Pending</v>
      </c>
      <c r="S2265" s="137">
        <f t="shared" si="385"/>
        <v>0</v>
      </c>
      <c r="T2265" s="162" t="s">
        <v>1119</v>
      </c>
      <c r="U2265" s="39"/>
      <c r="V2265" s="178"/>
      <c r="W2265" s="39" t="s">
        <v>1599</v>
      </c>
      <c r="X2265" s="39" t="s">
        <v>1850</v>
      </c>
      <c r="Y2265" s="39"/>
      <c r="Z2265" s="39"/>
      <c r="AA2265" s="39"/>
      <c r="AB2265" s="152" t="s">
        <v>3165</v>
      </c>
    </row>
    <row r="2266" spans="1:28" ht="21.75" customHeight="1" x14ac:dyDescent="0.25">
      <c r="A2266" s="37" t="s">
        <v>30</v>
      </c>
      <c r="B2266" s="37" t="s">
        <v>31</v>
      </c>
      <c r="C2266" s="162">
        <v>6253</v>
      </c>
      <c r="D2266" s="162" t="s">
        <v>1169</v>
      </c>
      <c r="E2266" s="39" t="s">
        <v>250</v>
      </c>
      <c r="F2266" s="174" t="s">
        <v>231</v>
      </c>
      <c r="G2266" s="162" t="s">
        <v>35</v>
      </c>
      <c r="H2266" s="39" t="str">
        <f t="shared" si="376"/>
        <v>6105AK124-6253-CGAD-0022</v>
      </c>
      <c r="I2266" s="39" t="str">
        <f t="shared" si="380"/>
        <v>Q24050972-04-6253-C-GAD-0022</v>
      </c>
      <c r="J2266" s="162"/>
      <c r="K2266" s="33" t="str">
        <f>VLOOKUP(C2266,'PPE WBS Codes'!$E$3:$F$79,2,0)</f>
        <v>Synchronous Condenser 1</v>
      </c>
      <c r="L2266" s="162" t="s">
        <v>1856</v>
      </c>
      <c r="M2266" s="162" t="s">
        <v>1288</v>
      </c>
      <c r="N2266" s="33" t="str">
        <f t="shared" si="384"/>
        <v>Synchronous Condenser 1 - Cable Trench and Tunnels for Synchronous Condensers Yard 1 - Buildings and Structures GA</v>
      </c>
      <c r="O2266" s="175"/>
      <c r="P2266" s="175"/>
      <c r="Q2266" s="33" t="str">
        <f>IFERROR(VLOOKUP(PPE_PH1_CDDL[[#This Row],[RDMC Document Number]],[3]Docs!$B:$F,4,0),"No Placeholder Yet")</f>
        <v>RES - Reserved Placeholder</v>
      </c>
      <c r="R2266" s="33" t="str">
        <f>IFERROR(VLOOKUP(PPE_PH1_CDDL[[#This Row],[RDMC Document Number]],[3]Docs!$B:$F,5,0),"No Placeholder Yet")</f>
        <v>Pending</v>
      </c>
      <c r="S2266" s="137">
        <f t="shared" si="385"/>
        <v>0</v>
      </c>
      <c r="T2266" s="162" t="s">
        <v>1119</v>
      </c>
      <c r="U2266" s="162"/>
      <c r="V2266" s="178"/>
      <c r="W2266" s="162" t="s">
        <v>1629</v>
      </c>
      <c r="X2266" s="39" t="s">
        <v>1850</v>
      </c>
      <c r="Y2266" s="162"/>
      <c r="Z2266" s="162"/>
      <c r="AA2266" s="39"/>
      <c r="AB2266" s="152" t="s">
        <v>3165</v>
      </c>
    </row>
    <row r="2267" spans="1:28" ht="21.75" customHeight="1" x14ac:dyDescent="0.25">
      <c r="A2267" s="37" t="s">
        <v>30</v>
      </c>
      <c r="B2267" s="37" t="s">
        <v>31</v>
      </c>
      <c r="C2267" s="162">
        <v>6253</v>
      </c>
      <c r="D2267" s="162" t="s">
        <v>1169</v>
      </c>
      <c r="E2267" s="39" t="s">
        <v>250</v>
      </c>
      <c r="F2267" s="128" t="s">
        <v>234</v>
      </c>
      <c r="G2267" s="39" t="s">
        <v>35</v>
      </c>
      <c r="H2267" s="39" t="str">
        <f t="shared" si="376"/>
        <v>6105AK124-6253-CGAD-0023</v>
      </c>
      <c r="I2267" s="39" t="str">
        <f t="shared" si="380"/>
        <v>Q24050972-04-6253-C-GAD-0023</v>
      </c>
      <c r="J2267" s="39"/>
      <c r="K2267" s="33" t="str">
        <f>VLOOKUP(C2267,'PPE WBS Codes'!$E$3:$F$79,2,0)</f>
        <v>Synchronous Condenser 1</v>
      </c>
      <c r="L2267" s="39" t="s">
        <v>1856</v>
      </c>
      <c r="M2267" s="39" t="s">
        <v>1290</v>
      </c>
      <c r="N2267" s="33" t="str">
        <f t="shared" si="384"/>
        <v>Synchronous Condenser 1 - Cable Trench and Tunnels for Synchronous Condensers Yard 1 - Cables, OHL and Fibre Route GA</v>
      </c>
      <c r="O2267" s="134"/>
      <c r="P2267" s="134"/>
      <c r="Q2267" s="33" t="str">
        <f>IFERROR(VLOOKUP(PPE_PH1_CDDL[[#This Row],[RDMC Document Number]],[3]Docs!$B:$F,4,0),"No Placeholder Yet")</f>
        <v>RES - Reserved Placeholder</v>
      </c>
      <c r="R2267" s="33" t="str">
        <f>IFERROR(VLOOKUP(PPE_PH1_CDDL[[#This Row],[RDMC Document Number]],[3]Docs!$B:$F,5,0),"No Placeholder Yet")</f>
        <v>Pending</v>
      </c>
      <c r="S2267" s="137">
        <f t="shared" ref="S2267:S2271" si="386">IF(AND(O2267&lt;&gt;"",P2267&lt;&gt;"",R2267="Approved"),100%,
 IF(AND(O2267&lt;&gt;"",P2267&lt;&gt;""),66.67%,
 IF(O2267&lt;&gt;"",33.33%,
 0)))</f>
        <v>0</v>
      </c>
      <c r="T2267" s="162" t="s">
        <v>1119</v>
      </c>
      <c r="U2267" s="39"/>
      <c r="V2267" s="178"/>
      <c r="W2267" s="162" t="s">
        <v>1629</v>
      </c>
      <c r="X2267" s="39" t="s">
        <v>1850</v>
      </c>
      <c r="Y2267" s="39"/>
      <c r="Z2267" s="39"/>
      <c r="AA2267" s="39"/>
      <c r="AB2267" s="152" t="s">
        <v>3165</v>
      </c>
    </row>
    <row r="2268" spans="1:28" ht="21.75" customHeight="1" x14ac:dyDescent="0.25">
      <c r="A2268" s="37" t="s">
        <v>30</v>
      </c>
      <c r="B2268" s="37" t="s">
        <v>31</v>
      </c>
      <c r="C2268" s="162">
        <v>6253</v>
      </c>
      <c r="D2268" s="162" t="s">
        <v>1169</v>
      </c>
      <c r="E2268" s="39" t="s">
        <v>250</v>
      </c>
      <c r="F2268" s="128" t="s">
        <v>236</v>
      </c>
      <c r="G2268" s="39" t="s">
        <v>35</v>
      </c>
      <c r="H2268" s="39" t="str">
        <f t="shared" si="376"/>
        <v>6105AK124-6253-CGAD-0024</v>
      </c>
      <c r="I2268" s="39" t="str">
        <f t="shared" si="380"/>
        <v>Q24050972-04-6253-C-GAD-0024</v>
      </c>
      <c r="J2268" s="39"/>
      <c r="K2268" s="33" t="str">
        <f>VLOOKUP(C2268,'PPE WBS Codes'!$E$3:$F$79,2,0)</f>
        <v>Synchronous Condenser 1</v>
      </c>
      <c r="L2268" s="39" t="s">
        <v>1856</v>
      </c>
      <c r="M2268" s="39" t="s">
        <v>1293</v>
      </c>
      <c r="N2268" s="33" t="str">
        <f t="shared" si="384"/>
        <v>Synchronous Condenser 1 - Cable Trench and Tunnels for Synchronous Condensers Yard 1 - Terrace Equipment GA</v>
      </c>
      <c r="O2268" s="134"/>
      <c r="P2268" s="134"/>
      <c r="Q2268" s="33" t="str">
        <f>IFERROR(VLOOKUP(PPE_PH1_CDDL[[#This Row],[RDMC Document Number]],[3]Docs!$B:$F,4,0),"No Placeholder Yet")</f>
        <v>RES - Reserved Placeholder</v>
      </c>
      <c r="R2268" s="33" t="str">
        <f>IFERROR(VLOOKUP(PPE_PH1_CDDL[[#This Row],[RDMC Document Number]],[3]Docs!$B:$F,5,0),"No Placeholder Yet")</f>
        <v>Pending</v>
      </c>
      <c r="S2268" s="137">
        <f t="shared" si="386"/>
        <v>0</v>
      </c>
      <c r="T2268" s="162" t="s">
        <v>1119</v>
      </c>
      <c r="U2268" s="39"/>
      <c r="V2268" s="178"/>
      <c r="W2268" s="162" t="s">
        <v>1629</v>
      </c>
      <c r="X2268" s="39" t="s">
        <v>1850</v>
      </c>
      <c r="Y2268" s="39"/>
      <c r="Z2268" s="39"/>
      <c r="AA2268" s="39"/>
      <c r="AB2268" s="152" t="s">
        <v>3165</v>
      </c>
    </row>
    <row r="2269" spans="1:28" ht="21.75" customHeight="1" x14ac:dyDescent="0.25">
      <c r="A2269" s="37" t="s">
        <v>30</v>
      </c>
      <c r="B2269" s="37" t="s">
        <v>31</v>
      </c>
      <c r="C2269" s="162">
        <v>6253</v>
      </c>
      <c r="D2269" s="162" t="s">
        <v>1169</v>
      </c>
      <c r="E2269" s="39" t="s">
        <v>250</v>
      </c>
      <c r="F2269" s="128" t="s">
        <v>238</v>
      </c>
      <c r="G2269" s="39" t="s">
        <v>35</v>
      </c>
      <c r="H2269" s="39" t="str">
        <f t="shared" si="376"/>
        <v>6105AK124-6253-CGAD-0025</v>
      </c>
      <c r="I2269" s="39" t="str">
        <f t="shared" si="380"/>
        <v>Q24050972-04-6253-C-GAD-0025</v>
      </c>
      <c r="J2269" s="39"/>
      <c r="K2269" s="33" t="str">
        <f>VLOOKUP(C2269,'PPE WBS Codes'!$E$3:$F$79,2,0)</f>
        <v>Synchronous Condenser 1</v>
      </c>
      <c r="L2269" s="39" t="s">
        <v>1857</v>
      </c>
      <c r="M2269" s="39" t="s">
        <v>1288</v>
      </c>
      <c r="N2269" s="33" t="str">
        <f t="shared" si="384"/>
        <v>Synchronous Condenser 1 - Lightning Protection for Synchronous Condensers Yard 1 - Buildings and Structures GA</v>
      </c>
      <c r="O2269" s="134"/>
      <c r="P2269" s="134"/>
      <c r="Q2269" s="33" t="str">
        <f>IFERROR(VLOOKUP(PPE_PH1_CDDL[[#This Row],[RDMC Document Number]],[3]Docs!$B:$F,4,0),"No Placeholder Yet")</f>
        <v>RES - Reserved Placeholder</v>
      </c>
      <c r="R2269" s="33" t="str">
        <f>IFERROR(VLOOKUP(PPE_PH1_CDDL[[#This Row],[RDMC Document Number]],[3]Docs!$B:$F,5,0),"No Placeholder Yet")</f>
        <v>Pending</v>
      </c>
      <c r="S2269" s="137">
        <f t="shared" si="386"/>
        <v>0</v>
      </c>
      <c r="T2269" s="162" t="s">
        <v>1119</v>
      </c>
      <c r="U2269" s="39"/>
      <c r="V2269" s="178"/>
      <c r="W2269" s="39" t="s">
        <v>1858</v>
      </c>
      <c r="X2269" s="39" t="s">
        <v>1850</v>
      </c>
      <c r="Y2269" s="39"/>
      <c r="Z2269" s="39"/>
      <c r="AA2269" s="39"/>
      <c r="AB2269" s="152" t="s">
        <v>3165</v>
      </c>
    </row>
    <row r="2270" spans="1:28" ht="21.75" customHeight="1" x14ac:dyDescent="0.25">
      <c r="A2270" s="37" t="s">
        <v>30</v>
      </c>
      <c r="B2270" s="37" t="s">
        <v>31</v>
      </c>
      <c r="C2270" s="162">
        <v>6253</v>
      </c>
      <c r="D2270" s="162" t="s">
        <v>1169</v>
      </c>
      <c r="E2270" s="39" t="s">
        <v>250</v>
      </c>
      <c r="F2270" s="128" t="s">
        <v>240</v>
      </c>
      <c r="G2270" s="39" t="s">
        <v>35</v>
      </c>
      <c r="H2270" s="39" t="str">
        <f t="shared" si="376"/>
        <v>6105AK124-6253-CGAD-0026</v>
      </c>
      <c r="I2270" s="39" t="str">
        <f t="shared" si="380"/>
        <v>Q24050972-04-6253-C-GAD-0026</v>
      </c>
      <c r="J2270" s="39"/>
      <c r="K2270" s="33" t="str">
        <f>VLOOKUP(C2270,'PPE WBS Codes'!$E$3:$F$79,2,0)</f>
        <v>Synchronous Condenser 1</v>
      </c>
      <c r="L2270" s="39" t="s">
        <v>1857</v>
      </c>
      <c r="M2270" s="39" t="s">
        <v>1290</v>
      </c>
      <c r="N2270" s="33" t="str">
        <f t="shared" si="384"/>
        <v>Synchronous Condenser 1 - Lightning Protection for Synchronous Condensers Yard 1 - Cables, OHL and Fibre Route GA</v>
      </c>
      <c r="O2270" s="134"/>
      <c r="P2270" s="134"/>
      <c r="Q2270" s="33" t="str">
        <f>IFERROR(VLOOKUP(PPE_PH1_CDDL[[#This Row],[RDMC Document Number]],[3]Docs!$B:$F,4,0),"No Placeholder Yet")</f>
        <v>RES - Reserved Placeholder</v>
      </c>
      <c r="R2270" s="33" t="str">
        <f>IFERROR(VLOOKUP(PPE_PH1_CDDL[[#This Row],[RDMC Document Number]],[3]Docs!$B:$F,5,0),"No Placeholder Yet")</f>
        <v>Pending</v>
      </c>
      <c r="S2270" s="137">
        <f t="shared" si="386"/>
        <v>0</v>
      </c>
      <c r="T2270" s="162" t="s">
        <v>1119</v>
      </c>
      <c r="U2270" s="39"/>
      <c r="V2270" s="178"/>
      <c r="W2270" s="39" t="s">
        <v>1858</v>
      </c>
      <c r="X2270" s="39" t="s">
        <v>1850</v>
      </c>
      <c r="Y2270" s="39"/>
      <c r="Z2270" s="39"/>
      <c r="AA2270" s="39"/>
      <c r="AB2270" s="152" t="s">
        <v>3165</v>
      </c>
    </row>
    <row r="2271" spans="1:28" ht="21.75" customHeight="1" x14ac:dyDescent="0.25">
      <c r="A2271" s="37" t="s">
        <v>30</v>
      </c>
      <c r="B2271" s="37" t="s">
        <v>31</v>
      </c>
      <c r="C2271" s="162">
        <v>6253</v>
      </c>
      <c r="D2271" s="162" t="s">
        <v>1169</v>
      </c>
      <c r="E2271" s="39" t="s">
        <v>250</v>
      </c>
      <c r="F2271" s="174" t="s">
        <v>242</v>
      </c>
      <c r="G2271" s="162" t="s">
        <v>35</v>
      </c>
      <c r="H2271" s="39" t="str">
        <f t="shared" si="376"/>
        <v>6105AK124-6253-CGAD-0027</v>
      </c>
      <c r="I2271" s="39" t="str">
        <f t="shared" si="380"/>
        <v>Q24050972-04-6253-C-GAD-0027</v>
      </c>
      <c r="J2271" s="162"/>
      <c r="K2271" s="33" t="str">
        <f>VLOOKUP(C2271,'PPE WBS Codes'!$E$3:$F$79,2,0)</f>
        <v>Synchronous Condenser 1</v>
      </c>
      <c r="L2271" s="162" t="s">
        <v>1857</v>
      </c>
      <c r="M2271" s="162" t="s">
        <v>1293</v>
      </c>
      <c r="N2271" s="33" t="str">
        <f t="shared" si="384"/>
        <v>Synchronous Condenser 1 - Lightning Protection for Synchronous Condensers Yard 1 - Terrace Equipment GA</v>
      </c>
      <c r="O2271" s="175"/>
      <c r="P2271" s="175"/>
      <c r="Q2271" s="33" t="str">
        <f>IFERROR(VLOOKUP(PPE_PH1_CDDL[[#This Row],[RDMC Document Number]],[3]Docs!$B:$F,4,0),"No Placeholder Yet")</f>
        <v>RES - Reserved Placeholder</v>
      </c>
      <c r="R2271" s="33" t="str">
        <f>IFERROR(VLOOKUP(PPE_PH1_CDDL[[#This Row],[RDMC Document Number]],[3]Docs!$B:$F,5,0),"No Placeholder Yet")</f>
        <v>Pending</v>
      </c>
      <c r="S2271" s="137">
        <f t="shared" si="386"/>
        <v>0</v>
      </c>
      <c r="T2271" s="162" t="s">
        <v>1119</v>
      </c>
      <c r="U2271" s="162"/>
      <c r="V2271" s="178"/>
      <c r="W2271" s="39" t="s">
        <v>1858</v>
      </c>
      <c r="X2271" s="39" t="s">
        <v>1850</v>
      </c>
      <c r="Y2271" s="162"/>
      <c r="Z2271" s="162"/>
      <c r="AA2271" s="39"/>
      <c r="AB2271" s="152" t="s">
        <v>3165</v>
      </c>
    </row>
    <row r="2272" spans="1:28" ht="21.75" customHeight="1" x14ac:dyDescent="0.25">
      <c r="A2272" s="37" t="s">
        <v>30</v>
      </c>
      <c r="B2272" s="37" t="s">
        <v>31</v>
      </c>
      <c r="C2272" s="162">
        <v>6253</v>
      </c>
      <c r="D2272" s="162" t="s">
        <v>1169</v>
      </c>
      <c r="E2272" s="39" t="s">
        <v>1328</v>
      </c>
      <c r="F2272" s="128" t="s">
        <v>34</v>
      </c>
      <c r="G2272" s="39" t="s">
        <v>35</v>
      </c>
      <c r="H2272" s="39" t="str">
        <f t="shared" si="376"/>
        <v>6105AK124-6253-CMDL-0001</v>
      </c>
      <c r="I2272" s="39" t="str">
        <f t="shared" si="380"/>
        <v>Q24050972-04-6253-C-MDL-0001</v>
      </c>
      <c r="J2272" s="39"/>
      <c r="K2272" s="33" t="str">
        <f>VLOOKUP(C2272,'PPE WBS Codes'!$E$3:$F$79,2,0)</f>
        <v>Synchronous Condenser 1</v>
      </c>
      <c r="L2272" s="39" t="s">
        <v>1854</v>
      </c>
      <c r="M2272" s="39" t="s">
        <v>1329</v>
      </c>
      <c r="N2272" s="33" t="str">
        <f t="shared" si="384"/>
        <v>Synchronous Condenser 1 - Terrace Roads and Access-ways for Synchronous Condensers Yard 1 - 3D Designs and Drawings</v>
      </c>
      <c r="O2272" s="134"/>
      <c r="P2272" s="134"/>
      <c r="Q2272" s="33" t="str">
        <f>IFERROR(VLOOKUP(PPE_PH1_CDDL[[#This Row],[RDMC Document Number]],[3]Docs!$B:$F,4,0),"No Placeholder Yet")</f>
        <v>RES - Reserved Placeholder</v>
      </c>
      <c r="R2272" s="33" t="str">
        <f>IFERROR(VLOOKUP(PPE_PH1_CDDL[[#This Row],[RDMC Document Number]],[3]Docs!$B:$F,5,0),"No Placeholder Yet")</f>
        <v>Pending</v>
      </c>
      <c r="S2272" s="137">
        <f t="shared" ref="S2272:S2277" si="387">IF(AND(O2272&lt;&gt;"",P2272&lt;&gt;"",R2272="Approved"),100%,
 IF(AND(O2272&lt;&gt;"",P2272&lt;&gt;""),66.67%,
 IF(O2272&lt;&gt;"",33.33%,
 0)))</f>
        <v>0</v>
      </c>
      <c r="T2272" s="162" t="s">
        <v>1119</v>
      </c>
      <c r="U2272" s="39"/>
      <c r="V2272" s="178"/>
      <c r="W2272" s="39" t="s">
        <v>1617</v>
      </c>
      <c r="X2272" s="39" t="s">
        <v>1850</v>
      </c>
      <c r="Y2272" s="39"/>
      <c r="Z2272" s="39"/>
      <c r="AA2272" s="39"/>
      <c r="AB2272" s="152" t="s">
        <v>3165</v>
      </c>
    </row>
    <row r="2273" spans="1:28" ht="21.75" customHeight="1" x14ac:dyDescent="0.25">
      <c r="A2273" s="37" t="s">
        <v>30</v>
      </c>
      <c r="B2273" s="37" t="s">
        <v>31</v>
      </c>
      <c r="C2273" s="162">
        <v>6253</v>
      </c>
      <c r="D2273" s="162" t="s">
        <v>1169</v>
      </c>
      <c r="E2273" s="39" t="s">
        <v>1328</v>
      </c>
      <c r="F2273" s="128" t="s">
        <v>46</v>
      </c>
      <c r="G2273" s="39" t="s">
        <v>35</v>
      </c>
      <c r="H2273" s="39" t="str">
        <f t="shared" ref="H2273:H2336" si="388">A2273&amp;B2273&amp;"-"&amp;C2273&amp;"-"&amp;D2273&amp;E2273&amp;"-"&amp;F2273</f>
        <v>6105AK124-6253-CMDL-0002</v>
      </c>
      <c r="I2273" s="39" t="str">
        <f t="shared" si="380"/>
        <v>Q24050972-04-6253-C-MDL-0002</v>
      </c>
      <c r="J2273" s="39"/>
      <c r="K2273" s="33" t="str">
        <f>VLOOKUP(C2273,'PPE WBS Codes'!$E$3:$F$79,2,0)</f>
        <v>Synchronous Condenser 1</v>
      </c>
      <c r="L2273" s="39" t="s">
        <v>1855</v>
      </c>
      <c r="M2273" s="39" t="s">
        <v>1329</v>
      </c>
      <c r="N2273" s="33" t="str">
        <f t="shared" si="384"/>
        <v>Synchronous Condenser 1 - Earthing System for Synchronous Condensers Yard 1 - 3D Designs and Drawings</v>
      </c>
      <c r="O2273" s="134"/>
      <c r="P2273" s="134"/>
      <c r="Q2273" s="33" t="str">
        <f>IFERROR(VLOOKUP(PPE_PH1_CDDL[[#This Row],[RDMC Document Number]],[3]Docs!$B:$F,4,0),"No Placeholder Yet")</f>
        <v>RES - Reserved Placeholder</v>
      </c>
      <c r="R2273" s="33" t="str">
        <f>IFERROR(VLOOKUP(PPE_PH1_CDDL[[#This Row],[RDMC Document Number]],[3]Docs!$B:$F,5,0),"No Placeholder Yet")</f>
        <v>Pending</v>
      </c>
      <c r="S2273" s="137">
        <f t="shared" si="387"/>
        <v>0</v>
      </c>
      <c r="T2273" s="162" t="s">
        <v>1119</v>
      </c>
      <c r="U2273" s="39"/>
      <c r="V2273" s="178"/>
      <c r="W2273" s="39" t="s">
        <v>1633</v>
      </c>
      <c r="X2273" s="39" t="s">
        <v>1850</v>
      </c>
      <c r="Y2273" s="39"/>
      <c r="Z2273" s="39"/>
      <c r="AA2273" s="39"/>
      <c r="AB2273" s="152" t="s">
        <v>3165</v>
      </c>
    </row>
    <row r="2274" spans="1:28" ht="21.75" customHeight="1" x14ac:dyDescent="0.25">
      <c r="A2274" s="37" t="s">
        <v>30</v>
      </c>
      <c r="B2274" s="37" t="s">
        <v>31</v>
      </c>
      <c r="C2274" s="162">
        <v>6253</v>
      </c>
      <c r="D2274" s="162" t="s">
        <v>1169</v>
      </c>
      <c r="E2274" s="39" t="s">
        <v>1328</v>
      </c>
      <c r="F2274" s="128" t="s">
        <v>48</v>
      </c>
      <c r="G2274" s="39" t="s">
        <v>35</v>
      </c>
      <c r="H2274" s="39" t="str">
        <f t="shared" si="388"/>
        <v>6105AK124-6253-CMDL-0003</v>
      </c>
      <c r="I2274" s="39" t="str">
        <f t="shared" si="380"/>
        <v>Q24050972-04-6253-C-MDL-0003</v>
      </c>
      <c r="J2274" s="39"/>
      <c r="K2274" s="33" t="str">
        <f>VLOOKUP(C2274,'PPE WBS Codes'!$E$3:$F$79,2,0)</f>
        <v>Synchronous Condenser 1</v>
      </c>
      <c r="L2274" s="39" t="s">
        <v>1848</v>
      </c>
      <c r="M2274" s="39" t="s">
        <v>1329</v>
      </c>
      <c r="N2274" s="33" t="str">
        <f t="shared" si="384"/>
        <v>Synchronous Condenser 1 - Small Power and Lighting for Synchronous Condensers Yard 1 - 3D Designs and Drawings</v>
      </c>
      <c r="O2274" s="134"/>
      <c r="P2274" s="134"/>
      <c r="Q2274" s="33" t="str">
        <f>IFERROR(VLOOKUP(PPE_PH1_CDDL[[#This Row],[RDMC Document Number]],[3]Docs!$B:$F,4,0),"No Placeholder Yet")</f>
        <v>RES - Reserved Placeholder</v>
      </c>
      <c r="R2274" s="33" t="str">
        <f>IFERROR(VLOOKUP(PPE_PH1_CDDL[[#This Row],[RDMC Document Number]],[3]Docs!$B:$F,5,0),"No Placeholder Yet")</f>
        <v>Pending</v>
      </c>
      <c r="S2274" s="137">
        <f t="shared" si="387"/>
        <v>0</v>
      </c>
      <c r="T2274" s="162" t="s">
        <v>1119</v>
      </c>
      <c r="U2274" s="39"/>
      <c r="V2274" s="178"/>
      <c r="W2274" s="39" t="s">
        <v>1660</v>
      </c>
      <c r="X2274" s="39" t="s">
        <v>1850</v>
      </c>
      <c r="Y2274" s="39"/>
      <c r="Z2274" s="39"/>
      <c r="AA2274" s="39"/>
      <c r="AB2274" s="152" t="s">
        <v>3165</v>
      </c>
    </row>
    <row r="2275" spans="1:28" ht="21.75" customHeight="1" x14ac:dyDescent="0.25">
      <c r="A2275" s="37" t="s">
        <v>30</v>
      </c>
      <c r="B2275" s="37" t="s">
        <v>31</v>
      </c>
      <c r="C2275" s="162">
        <v>6253</v>
      </c>
      <c r="D2275" s="162" t="s">
        <v>1169</v>
      </c>
      <c r="E2275" s="39" t="s">
        <v>1328</v>
      </c>
      <c r="F2275" s="128" t="s">
        <v>50</v>
      </c>
      <c r="G2275" s="39" t="s">
        <v>35</v>
      </c>
      <c r="H2275" s="39" t="str">
        <f t="shared" si="388"/>
        <v>6105AK124-6253-CMDL-0004</v>
      </c>
      <c r="I2275" s="39" t="str">
        <f t="shared" si="380"/>
        <v>Q24050972-04-6253-C-MDL-0004</v>
      </c>
      <c r="J2275" s="39"/>
      <c r="K2275" s="33" t="str">
        <f>VLOOKUP(C2275,'PPE WBS Codes'!$E$3:$F$79,2,0)</f>
        <v>Synchronous Condenser 1</v>
      </c>
      <c r="L2275" s="39" t="s">
        <v>1851</v>
      </c>
      <c r="M2275" s="39" t="s">
        <v>1329</v>
      </c>
      <c r="N2275" s="33" t="str">
        <f t="shared" si="384"/>
        <v>Synchronous Condenser 1 - Cable Racks and Trays for Synchronous Condensers Yard 1 - 3D Designs and Drawings</v>
      </c>
      <c r="O2275" s="134"/>
      <c r="P2275" s="134"/>
      <c r="Q2275" s="33" t="str">
        <f>IFERROR(VLOOKUP(PPE_PH1_CDDL[[#This Row],[RDMC Document Number]],[3]Docs!$B:$F,4,0),"No Placeholder Yet")</f>
        <v>RES - Reserved Placeholder</v>
      </c>
      <c r="R2275" s="33" t="str">
        <f>IFERROR(VLOOKUP(PPE_PH1_CDDL[[#This Row],[RDMC Document Number]],[3]Docs!$B:$F,5,0),"No Placeholder Yet")</f>
        <v>Pending</v>
      </c>
      <c r="S2275" s="137">
        <f t="shared" si="387"/>
        <v>0</v>
      </c>
      <c r="T2275" s="162" t="s">
        <v>1119</v>
      </c>
      <c r="U2275" s="39"/>
      <c r="V2275" s="178"/>
      <c r="W2275" s="39" t="s">
        <v>1599</v>
      </c>
      <c r="X2275" s="39" t="s">
        <v>1850</v>
      </c>
      <c r="Y2275" s="39"/>
      <c r="Z2275" s="39"/>
      <c r="AA2275" s="39"/>
      <c r="AB2275" s="152" t="s">
        <v>3165</v>
      </c>
    </row>
    <row r="2276" spans="1:28" ht="21.75" customHeight="1" x14ac:dyDescent="0.25">
      <c r="A2276" s="37" t="s">
        <v>30</v>
      </c>
      <c r="B2276" s="37" t="s">
        <v>31</v>
      </c>
      <c r="C2276" s="162">
        <v>6253</v>
      </c>
      <c r="D2276" s="162" t="s">
        <v>1169</v>
      </c>
      <c r="E2276" s="39" t="s">
        <v>1328</v>
      </c>
      <c r="F2276" s="128" t="s">
        <v>101</v>
      </c>
      <c r="G2276" s="39" t="s">
        <v>35</v>
      </c>
      <c r="H2276" s="39" t="str">
        <f t="shared" si="388"/>
        <v>6105AK124-6253-CMDL-0005</v>
      </c>
      <c r="I2276" s="39" t="str">
        <f t="shared" si="380"/>
        <v>Q24050972-04-6253-C-MDL-0005</v>
      </c>
      <c r="J2276" s="39"/>
      <c r="K2276" s="33" t="str">
        <f>VLOOKUP(C2276,'PPE WBS Codes'!$E$3:$F$79,2,0)</f>
        <v>Synchronous Condenser 1</v>
      </c>
      <c r="L2276" s="39" t="s">
        <v>1856</v>
      </c>
      <c r="M2276" s="39" t="s">
        <v>1329</v>
      </c>
      <c r="N2276" s="33" t="str">
        <f t="shared" si="384"/>
        <v>Synchronous Condenser 1 - Cable Trench and Tunnels for Synchronous Condensers Yard 1 - 3D Designs and Drawings</v>
      </c>
      <c r="O2276" s="134"/>
      <c r="P2276" s="134"/>
      <c r="Q2276" s="33" t="str">
        <f>IFERROR(VLOOKUP(PPE_PH1_CDDL[[#This Row],[RDMC Document Number]],[3]Docs!$B:$F,4,0),"No Placeholder Yet")</f>
        <v>RES - Reserved Placeholder</v>
      </c>
      <c r="R2276" s="33" t="str">
        <f>IFERROR(VLOOKUP(PPE_PH1_CDDL[[#This Row],[RDMC Document Number]],[3]Docs!$B:$F,5,0),"No Placeholder Yet")</f>
        <v>Pending</v>
      </c>
      <c r="S2276" s="137">
        <f t="shared" si="387"/>
        <v>0</v>
      </c>
      <c r="T2276" s="162" t="s">
        <v>1119</v>
      </c>
      <c r="U2276" s="39"/>
      <c r="V2276" s="178"/>
      <c r="W2276" s="39" t="s">
        <v>1629</v>
      </c>
      <c r="X2276" s="39" t="s">
        <v>1850</v>
      </c>
      <c r="Y2276" s="39"/>
      <c r="Z2276" s="39"/>
      <c r="AA2276" s="39"/>
      <c r="AB2276" s="152" t="s">
        <v>3165</v>
      </c>
    </row>
    <row r="2277" spans="1:28" ht="21.75" customHeight="1" x14ac:dyDescent="0.25">
      <c r="A2277" s="37" t="s">
        <v>30</v>
      </c>
      <c r="B2277" s="37" t="s">
        <v>31</v>
      </c>
      <c r="C2277" s="162">
        <v>6253</v>
      </c>
      <c r="D2277" s="162" t="s">
        <v>1169</v>
      </c>
      <c r="E2277" s="39" t="s">
        <v>1328</v>
      </c>
      <c r="F2277" s="174" t="s">
        <v>161</v>
      </c>
      <c r="G2277" s="39" t="s">
        <v>35</v>
      </c>
      <c r="H2277" s="39" t="str">
        <f t="shared" si="388"/>
        <v>6105AK124-6253-CMDL-0006</v>
      </c>
      <c r="I2277" s="39" t="str">
        <f t="shared" si="380"/>
        <v>Q24050972-04-6253-C-MDL-0006</v>
      </c>
      <c r="J2277" s="162"/>
      <c r="K2277" s="33" t="str">
        <f>VLOOKUP(C2277,'PPE WBS Codes'!$E$3:$F$79,2,0)</f>
        <v>Synchronous Condenser 1</v>
      </c>
      <c r="L2277" s="162" t="s">
        <v>1857</v>
      </c>
      <c r="M2277" s="162" t="s">
        <v>1329</v>
      </c>
      <c r="N2277" s="33" t="str">
        <f t="shared" ref="N2277:N2308" si="389">K2277&amp;" - "&amp;L2277&amp;" - "&amp;M2277</f>
        <v>Synchronous Condenser 1 - Lightning Protection for Synchronous Condensers Yard 1 - 3D Designs and Drawings</v>
      </c>
      <c r="O2277" s="175"/>
      <c r="P2277" s="175"/>
      <c r="Q2277" s="33" t="str">
        <f>IFERROR(VLOOKUP(PPE_PH1_CDDL[[#This Row],[RDMC Document Number]],[3]Docs!$B:$F,4,0),"No Placeholder Yet")</f>
        <v>RES - Reserved Placeholder</v>
      </c>
      <c r="R2277" s="33" t="str">
        <f>IFERROR(VLOOKUP(PPE_PH1_CDDL[[#This Row],[RDMC Document Number]],[3]Docs!$B:$F,5,0),"No Placeholder Yet")</f>
        <v>Pending</v>
      </c>
      <c r="S2277" s="137">
        <f t="shared" si="387"/>
        <v>0</v>
      </c>
      <c r="T2277" s="162" t="s">
        <v>1119</v>
      </c>
      <c r="U2277" s="162"/>
      <c r="V2277" s="178"/>
      <c r="W2277" s="162" t="s">
        <v>1858</v>
      </c>
      <c r="X2277" s="39" t="s">
        <v>1850</v>
      </c>
      <c r="Y2277" s="162"/>
      <c r="Z2277" s="162"/>
      <c r="AA2277" s="39"/>
      <c r="AB2277" s="152" t="s">
        <v>3165</v>
      </c>
    </row>
    <row r="2278" spans="1:28" ht="21.75" customHeight="1" x14ac:dyDescent="0.25">
      <c r="A2278" s="37" t="s">
        <v>30</v>
      </c>
      <c r="B2278" s="37" t="s">
        <v>31</v>
      </c>
      <c r="C2278" s="162">
        <v>6253</v>
      </c>
      <c r="D2278" s="162" t="s">
        <v>1169</v>
      </c>
      <c r="E2278" s="39" t="s">
        <v>397</v>
      </c>
      <c r="F2278" s="128" t="s">
        <v>34</v>
      </c>
      <c r="G2278" s="39" t="s">
        <v>35</v>
      </c>
      <c r="H2278" s="39" t="str">
        <f t="shared" si="388"/>
        <v>6105AK124-6253-CPLN-0001</v>
      </c>
      <c r="I2278" s="39" t="str">
        <f t="shared" si="380"/>
        <v>Q24050972-04-6253-C-PLN-0001</v>
      </c>
      <c r="J2278" s="39"/>
      <c r="K2278" s="33" t="str">
        <f>VLOOKUP(C2278,'PPE WBS Codes'!$E$3:$F$79,2,0)</f>
        <v>Synchronous Condenser 1</v>
      </c>
      <c r="L2278" s="39" t="s">
        <v>1855</v>
      </c>
      <c r="M2278" s="39" t="s">
        <v>1530</v>
      </c>
      <c r="N2278" s="33" t="str">
        <f t="shared" si="389"/>
        <v>Synchronous Condenser 1 - Earthing System for Synchronous Condensers Yard 1 - Civil Works Execution Plan</v>
      </c>
      <c r="O2278" s="134"/>
      <c r="P2278" s="134"/>
      <c r="Q2278" s="33" t="str">
        <f>IFERROR(VLOOKUP(PPE_PH1_CDDL[[#This Row],[RDMC Document Number]],[3]Docs!$B:$F,4,0),"No Placeholder Yet")</f>
        <v>RES - Reserved Placeholder</v>
      </c>
      <c r="R2278" s="33" t="str">
        <f>IFERROR(VLOOKUP(PPE_PH1_CDDL[[#This Row],[RDMC Document Number]],[3]Docs!$B:$F,5,0),"No Placeholder Yet")</f>
        <v>Pending</v>
      </c>
      <c r="S2278" s="137">
        <f t="shared" ref="S2278:S2280" si="390">IF(AND(O2278&lt;&gt;"",P2278&lt;&gt;"",R2278="Approved"),100%,
 IF(AND(O2278&lt;&gt;"",P2278&lt;&gt;""),66.67%,
 IF(O2278&lt;&gt;"",33.33%,
 0)))</f>
        <v>0</v>
      </c>
      <c r="T2278" s="162" t="s">
        <v>1119</v>
      </c>
      <c r="U2278" s="39"/>
      <c r="V2278" s="178"/>
      <c r="W2278" s="39" t="s">
        <v>1649</v>
      </c>
      <c r="X2278" s="39" t="s">
        <v>1850</v>
      </c>
      <c r="Y2278" s="39"/>
      <c r="Z2278" s="39"/>
      <c r="AA2278" s="39"/>
      <c r="AB2278" s="152" t="s">
        <v>3165</v>
      </c>
    </row>
    <row r="2279" spans="1:28" ht="21.75" customHeight="1" x14ac:dyDescent="0.25">
      <c r="A2279" s="37" t="s">
        <v>30</v>
      </c>
      <c r="B2279" s="37" t="s">
        <v>31</v>
      </c>
      <c r="C2279" s="162">
        <v>6253</v>
      </c>
      <c r="D2279" s="162" t="s">
        <v>1169</v>
      </c>
      <c r="E2279" s="39" t="s">
        <v>397</v>
      </c>
      <c r="F2279" s="128" t="s">
        <v>46</v>
      </c>
      <c r="G2279" s="39" t="s">
        <v>35</v>
      </c>
      <c r="H2279" s="39" t="str">
        <f t="shared" si="388"/>
        <v>6105AK124-6253-CPLN-0002</v>
      </c>
      <c r="I2279" s="39" t="str">
        <f t="shared" si="380"/>
        <v>Q24050972-04-6253-C-PLN-0002</v>
      </c>
      <c r="J2279" s="39"/>
      <c r="K2279" s="33" t="str">
        <f>VLOOKUP(C2279,'PPE WBS Codes'!$E$3:$F$79,2,0)</f>
        <v>Synchronous Condenser 1</v>
      </c>
      <c r="L2279" s="39" t="s">
        <v>1848</v>
      </c>
      <c r="M2279" s="39" t="s">
        <v>1530</v>
      </c>
      <c r="N2279" s="33" t="str">
        <f t="shared" si="389"/>
        <v>Synchronous Condenser 1 - Small Power and Lighting for Synchronous Condensers Yard 1 - Civil Works Execution Plan</v>
      </c>
      <c r="O2279" s="134"/>
      <c r="P2279" s="134"/>
      <c r="Q2279" s="33" t="str">
        <f>IFERROR(VLOOKUP(PPE_PH1_CDDL[[#This Row],[RDMC Document Number]],[3]Docs!$B:$F,4,0),"No Placeholder Yet")</f>
        <v>RES - Reserved Placeholder</v>
      </c>
      <c r="R2279" s="33" t="str">
        <f>IFERROR(VLOOKUP(PPE_PH1_CDDL[[#This Row],[RDMC Document Number]],[3]Docs!$B:$F,5,0),"No Placeholder Yet")</f>
        <v>Pending</v>
      </c>
      <c r="S2279" s="137">
        <f t="shared" si="390"/>
        <v>0</v>
      </c>
      <c r="T2279" s="162" t="s">
        <v>1119</v>
      </c>
      <c r="U2279" s="39"/>
      <c r="V2279" s="178"/>
      <c r="W2279" s="39" t="s">
        <v>1597</v>
      </c>
      <c r="X2279" s="39" t="s">
        <v>1850</v>
      </c>
      <c r="Y2279" s="39"/>
      <c r="Z2279" s="39"/>
      <c r="AA2279" s="39"/>
      <c r="AB2279" s="152" t="s">
        <v>3165</v>
      </c>
    </row>
    <row r="2280" spans="1:28" ht="21.75" customHeight="1" x14ac:dyDescent="0.25">
      <c r="A2280" s="37" t="s">
        <v>30</v>
      </c>
      <c r="B2280" s="37" t="s">
        <v>31</v>
      </c>
      <c r="C2280" s="162">
        <v>6253</v>
      </c>
      <c r="D2280" s="162" t="s">
        <v>1169</v>
      </c>
      <c r="E2280" s="39" t="s">
        <v>397</v>
      </c>
      <c r="F2280" s="174" t="s">
        <v>48</v>
      </c>
      <c r="G2280" s="39" t="s">
        <v>35</v>
      </c>
      <c r="H2280" s="39" t="str">
        <f t="shared" si="388"/>
        <v>6105AK124-6253-CPLN-0003</v>
      </c>
      <c r="I2280" s="39" t="str">
        <f t="shared" si="380"/>
        <v>Q24050972-04-6253-C-PLN-0003</v>
      </c>
      <c r="J2280" s="162"/>
      <c r="K2280" s="33" t="str">
        <f>VLOOKUP(C2280,'PPE WBS Codes'!$E$3:$F$79,2,0)</f>
        <v>Synchronous Condenser 1</v>
      </c>
      <c r="L2280" s="162" t="s">
        <v>1856</v>
      </c>
      <c r="M2280" s="162" t="s">
        <v>1530</v>
      </c>
      <c r="N2280" s="33" t="str">
        <f t="shared" si="389"/>
        <v>Synchronous Condenser 1 - Cable Trench and Tunnels for Synchronous Condensers Yard 1 - Civil Works Execution Plan</v>
      </c>
      <c r="O2280" s="175"/>
      <c r="P2280" s="175"/>
      <c r="Q2280" s="33" t="str">
        <f>IFERROR(VLOOKUP(PPE_PH1_CDDL[[#This Row],[RDMC Document Number]],[3]Docs!$B:$F,4,0),"No Placeholder Yet")</f>
        <v>RES - Reserved Placeholder</v>
      </c>
      <c r="R2280" s="33" t="str">
        <f>IFERROR(VLOOKUP(PPE_PH1_CDDL[[#This Row],[RDMC Document Number]],[3]Docs!$B:$F,5,0),"No Placeholder Yet")</f>
        <v>Pending</v>
      </c>
      <c r="S2280" s="137">
        <f t="shared" si="390"/>
        <v>0</v>
      </c>
      <c r="T2280" s="162" t="s">
        <v>1119</v>
      </c>
      <c r="U2280" s="162"/>
      <c r="V2280" s="178"/>
      <c r="W2280" s="162" t="s">
        <v>1629</v>
      </c>
      <c r="X2280" s="39" t="s">
        <v>1850</v>
      </c>
      <c r="Y2280" s="162"/>
      <c r="Z2280" s="162"/>
      <c r="AA2280" s="39"/>
      <c r="AB2280" s="152" t="s">
        <v>3165</v>
      </c>
    </row>
    <row r="2281" spans="1:28" ht="21.75" customHeight="1" x14ac:dyDescent="0.25">
      <c r="A2281" s="37" t="s">
        <v>30</v>
      </c>
      <c r="B2281" s="37" t="s">
        <v>31</v>
      </c>
      <c r="C2281" s="162">
        <v>6253</v>
      </c>
      <c r="D2281" s="162" t="s">
        <v>1169</v>
      </c>
      <c r="E2281" s="39" t="s">
        <v>1330</v>
      </c>
      <c r="F2281" s="128" t="s">
        <v>34</v>
      </c>
      <c r="G2281" s="39" t="s">
        <v>35</v>
      </c>
      <c r="H2281" s="39" t="str">
        <f t="shared" si="388"/>
        <v>6105AK124-6253-CPPL-0001</v>
      </c>
      <c r="I2281" s="39" t="str">
        <f t="shared" si="380"/>
        <v>Q24050972-04-6253-C-PPL-0001</v>
      </c>
      <c r="J2281" s="39"/>
      <c r="K2281" s="33" t="str">
        <f>VLOOKUP(C2281,'PPE WBS Codes'!$E$3:$F$79,2,0)</f>
        <v>Synchronous Condenser 1</v>
      </c>
      <c r="L2281" s="39" t="s">
        <v>1852</v>
      </c>
      <c r="M2281" s="39" t="s">
        <v>1331</v>
      </c>
      <c r="N2281" s="33" t="str">
        <f t="shared" si="389"/>
        <v>Synchronous Condenser 1 - Offloading Equipment and Spreader Beam for Synchronous Condensers - Operational &amp; Maint Access Routes Design</v>
      </c>
      <c r="O2281" s="134"/>
      <c r="P2281" s="134"/>
      <c r="Q2281" s="33" t="str">
        <f>IFERROR(VLOOKUP(PPE_PH1_CDDL[[#This Row],[RDMC Document Number]],[3]Docs!$B:$F,4,0),"No Placeholder Yet")</f>
        <v>RES - Reserved Placeholder</v>
      </c>
      <c r="R2281" s="33" t="str">
        <f>IFERROR(VLOOKUP(PPE_PH1_CDDL[[#This Row],[RDMC Document Number]],[3]Docs!$B:$F,5,0),"No Placeholder Yet")</f>
        <v>Pending</v>
      </c>
      <c r="S2281" s="137">
        <f t="shared" ref="S2281:S2292" si="391">IF(AND(O2281&lt;&gt;"",P2281&lt;&gt;"",R2281="Approved"),100%,
 IF(AND(O2281&lt;&gt;"",P2281&lt;&gt;""),66.67%,
 IF(O2281&lt;&gt;"",33.33%,
 0)))</f>
        <v>0</v>
      </c>
      <c r="T2281" s="162" t="s">
        <v>1119</v>
      </c>
      <c r="U2281" s="39"/>
      <c r="V2281" s="178"/>
      <c r="W2281" s="39" t="s">
        <v>1859</v>
      </c>
      <c r="X2281" s="39" t="s">
        <v>1846</v>
      </c>
      <c r="Y2281" s="39"/>
      <c r="Z2281" s="39"/>
      <c r="AA2281" s="39"/>
      <c r="AB2281" s="152" t="s">
        <v>3165</v>
      </c>
    </row>
    <row r="2282" spans="1:28" ht="21.75" customHeight="1" x14ac:dyDescent="0.25">
      <c r="A2282" s="37" t="s">
        <v>30</v>
      </c>
      <c r="B2282" s="37" t="s">
        <v>31</v>
      </c>
      <c r="C2282" s="162">
        <v>6253</v>
      </c>
      <c r="D2282" s="162" t="s">
        <v>1169</v>
      </c>
      <c r="E2282" s="39" t="s">
        <v>1330</v>
      </c>
      <c r="F2282" s="128" t="s">
        <v>46</v>
      </c>
      <c r="G2282" s="39" t="s">
        <v>35</v>
      </c>
      <c r="H2282" s="39" t="str">
        <f t="shared" si="388"/>
        <v>6105AK124-6253-CPPL-0002</v>
      </c>
      <c r="I2282" s="39" t="str">
        <f t="shared" si="380"/>
        <v>Q24050972-04-6253-C-PPL-0002</v>
      </c>
      <c r="J2282" s="39"/>
      <c r="K2282" s="33" t="str">
        <f>VLOOKUP(C2282,'PPE WBS Codes'!$E$3:$F$79,2,0)</f>
        <v>Synchronous Condenser 1</v>
      </c>
      <c r="L2282" s="39" t="s">
        <v>1854</v>
      </c>
      <c r="M2282" s="39" t="s">
        <v>1331</v>
      </c>
      <c r="N2282" s="33" t="str">
        <f t="shared" si="389"/>
        <v>Synchronous Condenser 1 - Terrace Roads and Access-ways for Synchronous Condensers Yard 1 - Operational &amp; Maint Access Routes Design</v>
      </c>
      <c r="O2282" s="134"/>
      <c r="P2282" s="134"/>
      <c r="Q2282" s="33" t="str">
        <f>IFERROR(VLOOKUP(PPE_PH1_CDDL[[#This Row],[RDMC Document Number]],[3]Docs!$B:$F,4,0),"No Placeholder Yet")</f>
        <v>RES - Reserved Placeholder</v>
      </c>
      <c r="R2282" s="33" t="str">
        <f>IFERROR(VLOOKUP(PPE_PH1_CDDL[[#This Row],[RDMC Document Number]],[3]Docs!$B:$F,5,0),"No Placeholder Yet")</f>
        <v>Pending</v>
      </c>
      <c r="S2282" s="137">
        <f t="shared" si="391"/>
        <v>0</v>
      </c>
      <c r="T2282" s="162" t="s">
        <v>1119</v>
      </c>
      <c r="U2282" s="39"/>
      <c r="V2282" s="178"/>
      <c r="W2282" s="39" t="s">
        <v>1617</v>
      </c>
      <c r="X2282" s="39" t="s">
        <v>1850</v>
      </c>
      <c r="Y2282" s="39"/>
      <c r="Z2282" s="39"/>
      <c r="AA2282" s="39"/>
      <c r="AB2282" s="152" t="s">
        <v>3165</v>
      </c>
    </row>
    <row r="2283" spans="1:28" ht="21.75" customHeight="1" x14ac:dyDescent="0.25">
      <c r="A2283" s="37" t="s">
        <v>30</v>
      </c>
      <c r="B2283" s="37" t="s">
        <v>31</v>
      </c>
      <c r="C2283" s="162">
        <v>6253</v>
      </c>
      <c r="D2283" s="162" t="s">
        <v>1169</v>
      </c>
      <c r="E2283" s="39" t="s">
        <v>1330</v>
      </c>
      <c r="F2283" s="128" t="s">
        <v>48</v>
      </c>
      <c r="G2283" s="39" t="s">
        <v>35</v>
      </c>
      <c r="H2283" s="39" t="str">
        <f t="shared" si="388"/>
        <v>6105AK124-6253-CPPL-0003</v>
      </c>
      <c r="I2283" s="39" t="str">
        <f t="shared" si="380"/>
        <v>Q24050972-04-6253-C-PPL-0003</v>
      </c>
      <c r="J2283" s="39"/>
      <c r="K2283" s="33" t="str">
        <f>VLOOKUP(C2283,'PPE WBS Codes'!$E$3:$F$79,2,0)</f>
        <v>Synchronous Condenser 1</v>
      </c>
      <c r="L2283" s="39" t="s">
        <v>1851</v>
      </c>
      <c r="M2283" s="39" t="s">
        <v>1331</v>
      </c>
      <c r="N2283" s="33" t="str">
        <f t="shared" si="389"/>
        <v>Synchronous Condenser 1 - Cable Racks and Trays for Synchronous Condensers Yard 1 - Operational &amp; Maint Access Routes Design</v>
      </c>
      <c r="O2283" s="134"/>
      <c r="P2283" s="134"/>
      <c r="Q2283" s="33" t="str">
        <f>IFERROR(VLOOKUP(PPE_PH1_CDDL[[#This Row],[RDMC Document Number]],[3]Docs!$B:$F,4,0),"No Placeholder Yet")</f>
        <v>RES - Reserved Placeholder</v>
      </c>
      <c r="R2283" s="33" t="str">
        <f>IFERROR(VLOOKUP(PPE_PH1_CDDL[[#This Row],[RDMC Document Number]],[3]Docs!$B:$F,5,0),"No Placeholder Yet")</f>
        <v>Pending</v>
      </c>
      <c r="S2283" s="137">
        <f t="shared" si="391"/>
        <v>0</v>
      </c>
      <c r="T2283" s="162" t="s">
        <v>1119</v>
      </c>
      <c r="U2283" s="39"/>
      <c r="V2283" s="178"/>
      <c r="W2283" s="39" t="s">
        <v>1599</v>
      </c>
      <c r="X2283" s="39" t="s">
        <v>1850</v>
      </c>
      <c r="Y2283" s="39"/>
      <c r="Z2283" s="39"/>
      <c r="AA2283" s="39"/>
      <c r="AB2283" s="152" t="s">
        <v>3165</v>
      </c>
    </row>
    <row r="2284" spans="1:28" ht="21.75" customHeight="1" x14ac:dyDescent="0.25">
      <c r="A2284" s="37" t="s">
        <v>30</v>
      </c>
      <c r="B2284" s="37" t="s">
        <v>31</v>
      </c>
      <c r="C2284" s="162">
        <v>6253</v>
      </c>
      <c r="D2284" s="162" t="s">
        <v>1169</v>
      </c>
      <c r="E2284" s="39" t="s">
        <v>1330</v>
      </c>
      <c r="F2284" s="174" t="s">
        <v>50</v>
      </c>
      <c r="G2284" s="39" t="s">
        <v>35</v>
      </c>
      <c r="H2284" s="39" t="str">
        <f t="shared" si="388"/>
        <v>6105AK124-6253-CPPL-0004</v>
      </c>
      <c r="I2284" s="39" t="str">
        <f t="shared" si="380"/>
        <v>Q24050972-04-6253-C-PPL-0004</v>
      </c>
      <c r="J2284" s="162"/>
      <c r="K2284" s="33" t="str">
        <f>VLOOKUP(C2284,'PPE WBS Codes'!$E$3:$F$79,2,0)</f>
        <v>Synchronous Condenser 1</v>
      </c>
      <c r="L2284" s="162" t="s">
        <v>1856</v>
      </c>
      <c r="M2284" s="162" t="s">
        <v>1331</v>
      </c>
      <c r="N2284" s="33" t="str">
        <f t="shared" si="389"/>
        <v>Synchronous Condenser 1 - Cable Trench and Tunnels for Synchronous Condensers Yard 1 - Operational &amp; Maint Access Routes Design</v>
      </c>
      <c r="O2284" s="175"/>
      <c r="P2284" s="175"/>
      <c r="Q2284" s="33" t="str">
        <f>IFERROR(VLOOKUP(PPE_PH1_CDDL[[#This Row],[RDMC Document Number]],[3]Docs!$B:$F,4,0),"No Placeholder Yet")</f>
        <v>RES - Reserved Placeholder</v>
      </c>
      <c r="R2284" s="33" t="str">
        <f>IFERROR(VLOOKUP(PPE_PH1_CDDL[[#This Row],[RDMC Document Number]],[3]Docs!$B:$F,5,0),"No Placeholder Yet")</f>
        <v>Pending</v>
      </c>
      <c r="S2284" s="137">
        <f t="shared" si="391"/>
        <v>0</v>
      </c>
      <c r="T2284" s="162" t="s">
        <v>1119</v>
      </c>
      <c r="U2284" s="162"/>
      <c r="V2284" s="178"/>
      <c r="W2284" s="162" t="s">
        <v>1629</v>
      </c>
      <c r="X2284" s="39" t="s">
        <v>1850</v>
      </c>
      <c r="Y2284" s="162"/>
      <c r="Z2284" s="162"/>
      <c r="AA2284" s="39"/>
      <c r="AB2284" s="152" t="s">
        <v>3165</v>
      </c>
    </row>
    <row r="2285" spans="1:28" ht="21.75" customHeight="1" x14ac:dyDescent="0.25">
      <c r="A2285" s="37" t="s">
        <v>30</v>
      </c>
      <c r="B2285" s="37" t="s">
        <v>31</v>
      </c>
      <c r="C2285" s="162">
        <v>6253</v>
      </c>
      <c r="D2285" s="162" t="s">
        <v>1169</v>
      </c>
      <c r="E2285" s="39" t="s">
        <v>659</v>
      </c>
      <c r="F2285" s="128" t="s">
        <v>48</v>
      </c>
      <c r="G2285" s="39" t="s">
        <v>35</v>
      </c>
      <c r="H2285" s="39" t="str">
        <f t="shared" si="388"/>
        <v>6105AK124-6253-CSEC-0003</v>
      </c>
      <c r="I2285" s="39" t="str">
        <f t="shared" si="380"/>
        <v>Q24050972-04-6253-C-SEC-0003</v>
      </c>
      <c r="J2285" s="39"/>
      <c r="K2285" s="33" t="str">
        <f>VLOOKUP(C2285,'PPE WBS Codes'!$E$3:$F$79,2,0)</f>
        <v>Synchronous Condenser 1</v>
      </c>
      <c r="L2285" s="39" t="s">
        <v>1855</v>
      </c>
      <c r="M2285" s="39" t="s">
        <v>1333</v>
      </c>
      <c r="N2285" s="33" t="str">
        <f t="shared" si="389"/>
        <v>Synchronous Condenser 1 - Earthing System for Synchronous Condensers Yard 1 - Corrosion Prevention and Protection Design</v>
      </c>
      <c r="O2285" s="134"/>
      <c r="P2285" s="134"/>
      <c r="Q2285" s="33" t="str">
        <f>IFERROR(VLOOKUP(PPE_PH1_CDDL[[#This Row],[RDMC Document Number]],[3]Docs!$B:$F,4,0),"No Placeholder Yet")</f>
        <v>RES - Reserved Placeholder</v>
      </c>
      <c r="R2285" s="33" t="str">
        <f>IFERROR(VLOOKUP(PPE_PH1_CDDL[[#This Row],[RDMC Document Number]],[3]Docs!$B:$F,5,0),"No Placeholder Yet")</f>
        <v>Pending</v>
      </c>
      <c r="S2285" s="137">
        <f t="shared" si="391"/>
        <v>0</v>
      </c>
      <c r="T2285" s="39" t="s">
        <v>1119</v>
      </c>
      <c r="U2285" s="39"/>
      <c r="V2285" s="178"/>
      <c r="W2285" s="39" t="s">
        <v>1649</v>
      </c>
      <c r="X2285" s="39" t="s">
        <v>1850</v>
      </c>
      <c r="Y2285" s="39"/>
      <c r="Z2285" s="39"/>
      <c r="AA2285" s="39"/>
      <c r="AB2285" s="152" t="s">
        <v>3165</v>
      </c>
    </row>
    <row r="2286" spans="1:28" ht="21.75" customHeight="1" x14ac:dyDescent="0.25">
      <c r="A2286" s="37" t="s">
        <v>30</v>
      </c>
      <c r="B2286" s="37" t="s">
        <v>31</v>
      </c>
      <c r="C2286" s="162">
        <v>6253</v>
      </c>
      <c r="D2286" s="162" t="s">
        <v>1169</v>
      </c>
      <c r="E2286" s="39" t="s">
        <v>659</v>
      </c>
      <c r="F2286" s="128" t="s">
        <v>50</v>
      </c>
      <c r="G2286" s="39" t="s">
        <v>35</v>
      </c>
      <c r="H2286" s="39" t="str">
        <f t="shared" si="388"/>
        <v>6105AK124-6253-CSEC-0004</v>
      </c>
      <c r="I2286" s="39" t="str">
        <f t="shared" si="380"/>
        <v>Q24050972-04-6253-C-SEC-0004</v>
      </c>
      <c r="J2286" s="39"/>
      <c r="K2286" s="33" t="str">
        <f>VLOOKUP(C2286,'PPE WBS Codes'!$E$3:$F$79,2,0)</f>
        <v>Synchronous Condenser 1</v>
      </c>
      <c r="L2286" s="39" t="s">
        <v>1855</v>
      </c>
      <c r="M2286" s="39" t="s">
        <v>1332</v>
      </c>
      <c r="N2286" s="33" t="str">
        <f t="shared" si="389"/>
        <v>Synchronous Condenser 1 - Earthing System for Synchronous Condensers Yard 1 - Structural Earthing and Bonding Design</v>
      </c>
      <c r="O2286" s="134"/>
      <c r="P2286" s="134"/>
      <c r="Q2286" s="33" t="str">
        <f>IFERROR(VLOOKUP(PPE_PH1_CDDL[[#This Row],[RDMC Document Number]],[3]Docs!$B:$F,4,0),"No Placeholder Yet")</f>
        <v>RES - Reserved Placeholder</v>
      </c>
      <c r="R2286" s="33" t="str">
        <f>IFERROR(VLOOKUP(PPE_PH1_CDDL[[#This Row],[RDMC Document Number]],[3]Docs!$B:$F,5,0),"No Placeholder Yet")</f>
        <v>Pending</v>
      </c>
      <c r="S2286" s="137">
        <f t="shared" si="391"/>
        <v>0</v>
      </c>
      <c r="T2286" s="39" t="s">
        <v>1119</v>
      </c>
      <c r="U2286" s="39"/>
      <c r="V2286" s="178"/>
      <c r="W2286" s="39" t="s">
        <v>1649</v>
      </c>
      <c r="X2286" s="39" t="s">
        <v>1850</v>
      </c>
      <c r="Y2286" s="39"/>
      <c r="Z2286" s="39"/>
      <c r="AA2286" s="39"/>
      <c r="AB2286" s="152" t="s">
        <v>3165</v>
      </c>
    </row>
    <row r="2287" spans="1:28" ht="21.75" customHeight="1" x14ac:dyDescent="0.25">
      <c r="A2287" s="37" t="s">
        <v>30</v>
      </c>
      <c r="B2287" s="37" t="s">
        <v>31</v>
      </c>
      <c r="C2287" s="162">
        <v>6253</v>
      </c>
      <c r="D2287" s="162" t="s">
        <v>1169</v>
      </c>
      <c r="E2287" s="39" t="s">
        <v>659</v>
      </c>
      <c r="F2287" s="128" t="s">
        <v>101</v>
      </c>
      <c r="G2287" s="39" t="s">
        <v>35</v>
      </c>
      <c r="H2287" s="39" t="str">
        <f t="shared" si="388"/>
        <v>6105AK124-6253-CSEC-0005</v>
      </c>
      <c r="I2287" s="39" t="str">
        <f t="shared" si="380"/>
        <v>Q24050972-04-6253-C-SEC-0005</v>
      </c>
      <c r="J2287" s="39"/>
      <c r="K2287" s="33" t="str">
        <f>VLOOKUP(C2287,'PPE WBS Codes'!$E$3:$F$79,2,0)</f>
        <v>Synchronous Condenser 1</v>
      </c>
      <c r="L2287" s="39" t="s">
        <v>1848</v>
      </c>
      <c r="M2287" s="39" t="s">
        <v>1333</v>
      </c>
      <c r="N2287" s="33" t="str">
        <f t="shared" si="389"/>
        <v>Synchronous Condenser 1 - Small Power and Lighting for Synchronous Condensers Yard 1 - Corrosion Prevention and Protection Design</v>
      </c>
      <c r="O2287" s="134"/>
      <c r="P2287" s="134"/>
      <c r="Q2287" s="33" t="str">
        <f>IFERROR(VLOOKUP(PPE_PH1_CDDL[[#This Row],[RDMC Document Number]],[3]Docs!$B:$F,4,0),"No Placeholder Yet")</f>
        <v>RES - Reserved Placeholder</v>
      </c>
      <c r="R2287" s="33" t="str">
        <f>IFERROR(VLOOKUP(PPE_PH1_CDDL[[#This Row],[RDMC Document Number]],[3]Docs!$B:$F,5,0),"No Placeholder Yet")</f>
        <v>Pending</v>
      </c>
      <c r="S2287" s="137">
        <f t="shared" si="391"/>
        <v>0</v>
      </c>
      <c r="T2287" s="39" t="s">
        <v>1119</v>
      </c>
      <c r="U2287" s="39"/>
      <c r="V2287" s="178"/>
      <c r="W2287" s="39" t="s">
        <v>1660</v>
      </c>
      <c r="X2287" s="39" t="s">
        <v>1850</v>
      </c>
      <c r="Y2287" s="39"/>
      <c r="Z2287" s="39"/>
      <c r="AA2287" s="39"/>
      <c r="AB2287" s="152" t="s">
        <v>3165</v>
      </c>
    </row>
    <row r="2288" spans="1:28" ht="21.75" customHeight="1" x14ac:dyDescent="0.25">
      <c r="A2288" s="37" t="s">
        <v>30</v>
      </c>
      <c r="B2288" s="37" t="s">
        <v>31</v>
      </c>
      <c r="C2288" s="162">
        <v>6253</v>
      </c>
      <c r="D2288" s="162" t="s">
        <v>1169</v>
      </c>
      <c r="E2288" s="39" t="s">
        <v>659</v>
      </c>
      <c r="F2288" s="128" t="s">
        <v>161</v>
      </c>
      <c r="G2288" s="39" t="s">
        <v>35</v>
      </c>
      <c r="H2288" s="39" t="str">
        <f t="shared" si="388"/>
        <v>6105AK124-6253-CSEC-0006</v>
      </c>
      <c r="I2288" s="39" t="str">
        <f t="shared" si="380"/>
        <v>Q24050972-04-6253-C-SEC-0006</v>
      </c>
      <c r="J2288" s="39"/>
      <c r="K2288" s="33" t="str">
        <f>VLOOKUP(C2288,'PPE WBS Codes'!$E$3:$F$79,2,0)</f>
        <v>Synchronous Condenser 1</v>
      </c>
      <c r="L2288" s="39" t="s">
        <v>1848</v>
      </c>
      <c r="M2288" s="39" t="s">
        <v>1332</v>
      </c>
      <c r="N2288" s="33" t="str">
        <f t="shared" si="389"/>
        <v>Synchronous Condenser 1 - Small Power and Lighting for Synchronous Condensers Yard 1 - Structural Earthing and Bonding Design</v>
      </c>
      <c r="O2288" s="134"/>
      <c r="P2288" s="134"/>
      <c r="Q2288" s="33" t="str">
        <f>IFERROR(VLOOKUP(PPE_PH1_CDDL[[#This Row],[RDMC Document Number]],[3]Docs!$B:$F,4,0),"No Placeholder Yet")</f>
        <v>RES - Reserved Placeholder</v>
      </c>
      <c r="R2288" s="33" t="str">
        <f>IFERROR(VLOOKUP(PPE_PH1_CDDL[[#This Row],[RDMC Document Number]],[3]Docs!$B:$F,5,0),"No Placeholder Yet")</f>
        <v>Pending</v>
      </c>
      <c r="S2288" s="137">
        <f t="shared" si="391"/>
        <v>0</v>
      </c>
      <c r="T2288" s="39" t="s">
        <v>1119</v>
      </c>
      <c r="U2288" s="39"/>
      <c r="V2288" s="178"/>
      <c r="W2288" s="39" t="s">
        <v>1660</v>
      </c>
      <c r="X2288" s="39" t="s">
        <v>1850</v>
      </c>
      <c r="Y2288" s="39"/>
      <c r="Z2288" s="39"/>
      <c r="AA2288" s="39"/>
      <c r="AB2288" s="152" t="s">
        <v>3165</v>
      </c>
    </row>
    <row r="2289" spans="1:28" ht="21.75" customHeight="1" x14ac:dyDescent="0.25">
      <c r="A2289" s="37" t="s">
        <v>30</v>
      </c>
      <c r="B2289" s="37" t="s">
        <v>31</v>
      </c>
      <c r="C2289" s="162">
        <v>6253</v>
      </c>
      <c r="D2289" s="162" t="s">
        <v>1169</v>
      </c>
      <c r="E2289" s="39" t="s">
        <v>659</v>
      </c>
      <c r="F2289" s="128" t="s">
        <v>170</v>
      </c>
      <c r="G2289" s="39" t="s">
        <v>35</v>
      </c>
      <c r="H2289" s="39" t="str">
        <f t="shared" si="388"/>
        <v>6105AK124-6253-CSEC-0007</v>
      </c>
      <c r="I2289" s="39" t="str">
        <f t="shared" si="380"/>
        <v>Q24050972-04-6253-C-SEC-0007</v>
      </c>
      <c r="J2289" s="39"/>
      <c r="K2289" s="33" t="str">
        <f>VLOOKUP(C2289,'PPE WBS Codes'!$E$3:$F$79,2,0)</f>
        <v>Synchronous Condenser 1</v>
      </c>
      <c r="L2289" s="39" t="s">
        <v>1851</v>
      </c>
      <c r="M2289" s="39" t="s">
        <v>1333</v>
      </c>
      <c r="N2289" s="33" t="str">
        <f t="shared" si="389"/>
        <v>Synchronous Condenser 1 - Cable Racks and Trays for Synchronous Condensers Yard 1 - Corrosion Prevention and Protection Design</v>
      </c>
      <c r="O2289" s="134"/>
      <c r="P2289" s="134"/>
      <c r="Q2289" s="33" t="str">
        <f>IFERROR(VLOOKUP(PPE_PH1_CDDL[[#This Row],[RDMC Document Number]],[3]Docs!$B:$F,4,0),"No Placeholder Yet")</f>
        <v>RES - Reserved Placeholder</v>
      </c>
      <c r="R2289" s="33" t="str">
        <f>IFERROR(VLOOKUP(PPE_PH1_CDDL[[#This Row],[RDMC Document Number]],[3]Docs!$B:$F,5,0),"No Placeholder Yet")</f>
        <v>Pending</v>
      </c>
      <c r="S2289" s="137">
        <f t="shared" si="391"/>
        <v>0</v>
      </c>
      <c r="T2289" s="39" t="s">
        <v>1119</v>
      </c>
      <c r="U2289" s="39"/>
      <c r="V2289" s="178"/>
      <c r="W2289" s="39" t="s">
        <v>1599</v>
      </c>
      <c r="X2289" s="39" t="s">
        <v>1850</v>
      </c>
      <c r="Y2289" s="39"/>
      <c r="Z2289" s="39"/>
      <c r="AA2289" s="39"/>
      <c r="AB2289" s="152" t="s">
        <v>3165</v>
      </c>
    </row>
    <row r="2290" spans="1:28" ht="21.75" customHeight="1" x14ac:dyDescent="0.25">
      <c r="A2290" s="37" t="s">
        <v>30</v>
      </c>
      <c r="B2290" s="37" t="s">
        <v>31</v>
      </c>
      <c r="C2290" s="162">
        <v>6253</v>
      </c>
      <c r="D2290" s="162" t="s">
        <v>1169</v>
      </c>
      <c r="E2290" s="39" t="s">
        <v>659</v>
      </c>
      <c r="F2290" s="128" t="s">
        <v>108</v>
      </c>
      <c r="G2290" s="39" t="s">
        <v>35</v>
      </c>
      <c r="H2290" s="39" t="str">
        <f t="shared" si="388"/>
        <v>6105AK124-6253-CSEC-0008</v>
      </c>
      <c r="I2290" s="39" t="str">
        <f t="shared" si="380"/>
        <v>Q24050972-04-6253-C-SEC-0008</v>
      </c>
      <c r="J2290" s="39"/>
      <c r="K2290" s="33" t="str">
        <f>VLOOKUP(C2290,'PPE WBS Codes'!$E$3:$F$79,2,0)</f>
        <v>Synchronous Condenser 1</v>
      </c>
      <c r="L2290" s="39" t="s">
        <v>1851</v>
      </c>
      <c r="M2290" s="39" t="s">
        <v>1332</v>
      </c>
      <c r="N2290" s="33" t="str">
        <f t="shared" si="389"/>
        <v>Synchronous Condenser 1 - Cable Racks and Trays for Synchronous Condensers Yard 1 - Structural Earthing and Bonding Design</v>
      </c>
      <c r="O2290" s="134"/>
      <c r="P2290" s="134"/>
      <c r="Q2290" s="33" t="str">
        <f>IFERROR(VLOOKUP(PPE_PH1_CDDL[[#This Row],[RDMC Document Number]],[3]Docs!$B:$F,4,0),"No Placeholder Yet")</f>
        <v>RES - Reserved Placeholder</v>
      </c>
      <c r="R2290" s="33" t="str">
        <f>IFERROR(VLOOKUP(PPE_PH1_CDDL[[#This Row],[RDMC Document Number]],[3]Docs!$B:$F,5,0),"No Placeholder Yet")</f>
        <v>Pending</v>
      </c>
      <c r="S2290" s="137">
        <f t="shared" si="391"/>
        <v>0</v>
      </c>
      <c r="T2290" s="39" t="s">
        <v>1119</v>
      </c>
      <c r="U2290" s="39"/>
      <c r="V2290" s="178"/>
      <c r="W2290" s="39" t="s">
        <v>1599</v>
      </c>
      <c r="X2290" s="39" t="s">
        <v>1850</v>
      </c>
      <c r="Y2290" s="39"/>
      <c r="Z2290" s="39"/>
      <c r="AA2290" s="39"/>
      <c r="AB2290" s="152" t="s">
        <v>3165</v>
      </c>
    </row>
    <row r="2291" spans="1:28" ht="21.75" customHeight="1" x14ac:dyDescent="0.25">
      <c r="A2291" s="37" t="s">
        <v>30</v>
      </c>
      <c r="B2291" s="37" t="s">
        <v>31</v>
      </c>
      <c r="C2291" s="162">
        <v>6253</v>
      </c>
      <c r="D2291" s="162" t="s">
        <v>1169</v>
      </c>
      <c r="E2291" s="39" t="s">
        <v>659</v>
      </c>
      <c r="F2291" s="128" t="s">
        <v>173</v>
      </c>
      <c r="G2291" s="39" t="s">
        <v>35</v>
      </c>
      <c r="H2291" s="39" t="str">
        <f t="shared" si="388"/>
        <v>6105AK124-6253-CSEC-0009</v>
      </c>
      <c r="I2291" s="39" t="str">
        <f t="shared" si="380"/>
        <v>Q24050972-04-6253-C-SEC-0009</v>
      </c>
      <c r="J2291" s="39"/>
      <c r="K2291" s="33" t="str">
        <f>VLOOKUP(C2291,'PPE WBS Codes'!$E$3:$F$79,2,0)</f>
        <v>Synchronous Condenser 1</v>
      </c>
      <c r="L2291" s="39" t="s">
        <v>1857</v>
      </c>
      <c r="M2291" s="39" t="s">
        <v>1333</v>
      </c>
      <c r="N2291" s="33" t="str">
        <f t="shared" si="389"/>
        <v>Synchronous Condenser 1 - Lightning Protection for Synchronous Condensers Yard 1 - Corrosion Prevention and Protection Design</v>
      </c>
      <c r="O2291" s="134"/>
      <c r="P2291" s="134"/>
      <c r="Q2291" s="33" t="str">
        <f>IFERROR(VLOOKUP(PPE_PH1_CDDL[[#This Row],[RDMC Document Number]],[3]Docs!$B:$F,4,0),"No Placeholder Yet")</f>
        <v>RES - Reserved Placeholder</v>
      </c>
      <c r="R2291" s="33" t="str">
        <f>IFERROR(VLOOKUP(PPE_PH1_CDDL[[#This Row],[RDMC Document Number]],[3]Docs!$B:$F,5,0),"No Placeholder Yet")</f>
        <v>Pending</v>
      </c>
      <c r="S2291" s="137">
        <f t="shared" si="391"/>
        <v>0</v>
      </c>
      <c r="T2291" s="39" t="s">
        <v>1119</v>
      </c>
      <c r="U2291" s="39"/>
      <c r="V2291" s="178"/>
      <c r="W2291" s="39" t="s">
        <v>1858</v>
      </c>
      <c r="X2291" s="39" t="s">
        <v>1850</v>
      </c>
      <c r="Y2291" s="39"/>
      <c r="Z2291" s="39"/>
      <c r="AA2291" s="39"/>
      <c r="AB2291" s="152" t="s">
        <v>3165</v>
      </c>
    </row>
    <row r="2292" spans="1:28" ht="21.75" customHeight="1" x14ac:dyDescent="0.25">
      <c r="A2292" s="37" t="s">
        <v>30</v>
      </c>
      <c r="B2292" s="37" t="s">
        <v>31</v>
      </c>
      <c r="C2292" s="162">
        <v>6253</v>
      </c>
      <c r="D2292" s="162" t="s">
        <v>1169</v>
      </c>
      <c r="E2292" s="39" t="s">
        <v>659</v>
      </c>
      <c r="F2292" s="174" t="s">
        <v>184</v>
      </c>
      <c r="G2292" s="162" t="s">
        <v>35</v>
      </c>
      <c r="H2292" s="39" t="str">
        <f t="shared" si="388"/>
        <v>6105AK124-6253-CSEC-0010</v>
      </c>
      <c r="I2292" s="39" t="str">
        <f t="shared" si="380"/>
        <v>Q24050972-04-6253-C-SEC-0010</v>
      </c>
      <c r="J2292" s="162"/>
      <c r="K2292" s="33" t="str">
        <f>VLOOKUP(C2292,'PPE WBS Codes'!$E$3:$F$79,2,0)</f>
        <v>Synchronous Condenser 1</v>
      </c>
      <c r="L2292" s="162" t="s">
        <v>1857</v>
      </c>
      <c r="M2292" s="162" t="s">
        <v>1332</v>
      </c>
      <c r="N2292" s="33" t="str">
        <f t="shared" si="389"/>
        <v>Synchronous Condenser 1 - Lightning Protection for Synchronous Condensers Yard 1 - Structural Earthing and Bonding Design</v>
      </c>
      <c r="O2292" s="175"/>
      <c r="P2292" s="175"/>
      <c r="Q2292" s="33" t="str">
        <f>IFERROR(VLOOKUP(PPE_PH1_CDDL[[#This Row],[RDMC Document Number]],[3]Docs!$B:$F,4,0),"No Placeholder Yet")</f>
        <v>RES - Reserved Placeholder</v>
      </c>
      <c r="R2292" s="33" t="str">
        <f>IFERROR(VLOOKUP(PPE_PH1_CDDL[[#This Row],[RDMC Document Number]],[3]Docs!$B:$F,5,0),"No Placeholder Yet")</f>
        <v>Pending</v>
      </c>
      <c r="S2292" s="137">
        <f t="shared" si="391"/>
        <v>0</v>
      </c>
      <c r="T2292" s="39" t="s">
        <v>1119</v>
      </c>
      <c r="U2292" s="162"/>
      <c r="V2292" s="178"/>
      <c r="W2292" s="162" t="s">
        <v>1858</v>
      </c>
      <c r="X2292" s="39" t="s">
        <v>1850</v>
      </c>
      <c r="Y2292" s="162"/>
      <c r="Z2292" s="162"/>
      <c r="AA2292" s="39"/>
      <c r="AB2292" s="152" t="s">
        <v>3165</v>
      </c>
    </row>
    <row r="2293" spans="1:28" ht="21.75" customHeight="1" x14ac:dyDescent="0.25">
      <c r="A2293" s="37" t="s">
        <v>30</v>
      </c>
      <c r="B2293" s="37" t="s">
        <v>31</v>
      </c>
      <c r="C2293" s="162">
        <v>6253</v>
      </c>
      <c r="D2293" s="162" t="s">
        <v>1169</v>
      </c>
      <c r="E2293" s="39" t="s">
        <v>1335</v>
      </c>
      <c r="F2293" s="128" t="s">
        <v>34</v>
      </c>
      <c r="G2293" s="162" t="s">
        <v>35</v>
      </c>
      <c r="H2293" s="39" t="str">
        <f t="shared" si="388"/>
        <v>6105AK124-6253-CSHP-0001</v>
      </c>
      <c r="I2293" s="39" t="str">
        <f t="shared" si="380"/>
        <v>Q24050972-04-6253-C-SHP-0001</v>
      </c>
      <c r="J2293" s="39"/>
      <c r="K2293" s="33" t="str">
        <f>VLOOKUP(C2293,'PPE WBS Codes'!$E$3:$F$79,2,0)</f>
        <v>Synchronous Condenser 1</v>
      </c>
      <c r="L2293" s="39" t="s">
        <v>1852</v>
      </c>
      <c r="M2293" s="39" t="s">
        <v>1336</v>
      </c>
      <c r="N2293" s="33" t="str">
        <f t="shared" si="389"/>
        <v>Synchronous Condenser 1 - Offloading Equipment and Spreader Beam for Synchronous Condensers - Equipment Assembly Drawings</v>
      </c>
      <c r="O2293" s="134"/>
      <c r="P2293" s="134"/>
      <c r="Q2293" s="33" t="str">
        <f>IFERROR(VLOOKUP(PPE_PH1_CDDL[[#This Row],[RDMC Document Number]],[3]Docs!$B:$F,4,0),"No Placeholder Yet")</f>
        <v>RES - Reserved Placeholder</v>
      </c>
      <c r="R2293" s="33" t="str">
        <f>IFERROR(VLOOKUP(PPE_PH1_CDDL[[#This Row],[RDMC Document Number]],[3]Docs!$B:$F,5,0),"No Placeholder Yet")</f>
        <v>Pending</v>
      </c>
      <c r="S2293" s="137">
        <f t="shared" ref="S2293:S2295" si="392">IF(AND(O2293&lt;&gt;"",P2293&lt;&gt;"",R2293="Approved"),100%,
 IF(AND(O2293&lt;&gt;"",P2293&lt;&gt;""),66.67%,
 IF(O2293&lt;&gt;"",33.33%,
 0)))</f>
        <v>0</v>
      </c>
      <c r="T2293" s="39" t="s">
        <v>1119</v>
      </c>
      <c r="U2293" s="39"/>
      <c r="V2293" s="178"/>
      <c r="W2293" s="39" t="s">
        <v>1853</v>
      </c>
      <c r="X2293" s="39" t="s">
        <v>1846</v>
      </c>
      <c r="Y2293" s="39"/>
      <c r="Z2293" s="39"/>
      <c r="AA2293" s="39"/>
      <c r="AB2293" s="152" t="s">
        <v>3165</v>
      </c>
    </row>
    <row r="2294" spans="1:28" ht="21.75" customHeight="1" x14ac:dyDescent="0.25">
      <c r="A2294" s="37" t="s">
        <v>30</v>
      </c>
      <c r="B2294" s="37" t="s">
        <v>31</v>
      </c>
      <c r="C2294" s="162">
        <v>6253</v>
      </c>
      <c r="D2294" s="162" t="s">
        <v>1169</v>
      </c>
      <c r="E2294" s="39" t="s">
        <v>1335</v>
      </c>
      <c r="F2294" s="128" t="s">
        <v>46</v>
      </c>
      <c r="G2294" s="162" t="s">
        <v>35</v>
      </c>
      <c r="H2294" s="39" t="str">
        <f t="shared" si="388"/>
        <v>6105AK124-6253-CSHP-0002</v>
      </c>
      <c r="I2294" s="39" t="str">
        <f t="shared" si="380"/>
        <v>Q24050972-04-6253-C-SHP-0002</v>
      </c>
      <c r="J2294" s="39"/>
      <c r="K2294" s="33" t="str">
        <f>VLOOKUP(C2294,'PPE WBS Codes'!$E$3:$F$79,2,0)</f>
        <v>Synchronous Condenser 1</v>
      </c>
      <c r="L2294" s="39" t="s">
        <v>1848</v>
      </c>
      <c r="M2294" s="39" t="s">
        <v>1336</v>
      </c>
      <c r="N2294" s="33" t="str">
        <f t="shared" si="389"/>
        <v>Synchronous Condenser 1 - Small Power and Lighting for Synchronous Condensers Yard 1 - Equipment Assembly Drawings</v>
      </c>
      <c r="O2294" s="134"/>
      <c r="P2294" s="134"/>
      <c r="Q2294" s="33" t="str">
        <f>IFERROR(VLOOKUP(PPE_PH1_CDDL[[#This Row],[RDMC Document Number]],[3]Docs!$B:$F,4,0),"No Placeholder Yet")</f>
        <v>RES - Reserved Placeholder</v>
      </c>
      <c r="R2294" s="33" t="str">
        <f>IFERROR(VLOOKUP(PPE_PH1_CDDL[[#This Row],[RDMC Document Number]],[3]Docs!$B:$F,5,0),"No Placeholder Yet")</f>
        <v>Pending</v>
      </c>
      <c r="S2294" s="137">
        <f t="shared" si="392"/>
        <v>0</v>
      </c>
      <c r="T2294" s="39" t="s">
        <v>1119</v>
      </c>
      <c r="U2294" s="39"/>
      <c r="V2294" s="178"/>
      <c r="W2294" s="39" t="s">
        <v>1597</v>
      </c>
      <c r="X2294" s="39" t="s">
        <v>1850</v>
      </c>
      <c r="Y2294" s="39"/>
      <c r="Z2294" s="39"/>
      <c r="AA2294" s="39"/>
      <c r="AB2294" s="152" t="s">
        <v>3165</v>
      </c>
    </row>
    <row r="2295" spans="1:28" ht="21.75" customHeight="1" x14ac:dyDescent="0.25">
      <c r="A2295" s="37" t="s">
        <v>30</v>
      </c>
      <c r="B2295" s="37" t="s">
        <v>31</v>
      </c>
      <c r="C2295" s="162">
        <v>6253</v>
      </c>
      <c r="D2295" s="162" t="s">
        <v>1169</v>
      </c>
      <c r="E2295" s="39" t="s">
        <v>1335</v>
      </c>
      <c r="F2295" s="174" t="s">
        <v>48</v>
      </c>
      <c r="G2295" s="162" t="s">
        <v>35</v>
      </c>
      <c r="H2295" s="39" t="str">
        <f t="shared" si="388"/>
        <v>6105AK124-6253-CSHP-0003</v>
      </c>
      <c r="I2295" s="39" t="str">
        <f t="shared" si="380"/>
        <v>Q24050972-04-6253-C-SHP-0003</v>
      </c>
      <c r="J2295" s="162"/>
      <c r="K2295" s="33" t="str">
        <f>VLOOKUP(C2295,'PPE WBS Codes'!$E$3:$F$79,2,0)</f>
        <v>Synchronous Condenser 1</v>
      </c>
      <c r="L2295" s="162" t="s">
        <v>1851</v>
      </c>
      <c r="M2295" s="162" t="s">
        <v>1336</v>
      </c>
      <c r="N2295" s="33" t="str">
        <f t="shared" si="389"/>
        <v>Synchronous Condenser 1 - Cable Racks and Trays for Synchronous Condensers Yard 1 - Equipment Assembly Drawings</v>
      </c>
      <c r="O2295" s="175"/>
      <c r="P2295" s="175"/>
      <c r="Q2295" s="33" t="str">
        <f>IFERROR(VLOOKUP(PPE_PH1_CDDL[[#This Row],[RDMC Document Number]],[3]Docs!$B:$F,4,0),"No Placeholder Yet")</f>
        <v>RES - Reserved Placeholder</v>
      </c>
      <c r="R2295" s="33" t="str">
        <f>IFERROR(VLOOKUP(PPE_PH1_CDDL[[#This Row],[RDMC Document Number]],[3]Docs!$B:$F,5,0),"No Placeholder Yet")</f>
        <v>Pending</v>
      </c>
      <c r="S2295" s="137">
        <f t="shared" si="392"/>
        <v>0</v>
      </c>
      <c r="T2295" s="39" t="s">
        <v>1119</v>
      </c>
      <c r="U2295" s="162"/>
      <c r="V2295" s="178"/>
      <c r="W2295" s="162" t="s">
        <v>1599</v>
      </c>
      <c r="X2295" s="39" t="s">
        <v>1850</v>
      </c>
      <c r="Y2295" s="162"/>
      <c r="Z2295" s="162"/>
      <c r="AA2295" s="39"/>
      <c r="AB2295" s="152" t="s">
        <v>3165</v>
      </c>
    </row>
    <row r="2296" spans="1:28" ht="21.75" customHeight="1" x14ac:dyDescent="0.25">
      <c r="A2296" s="37" t="s">
        <v>30</v>
      </c>
      <c r="B2296" s="37" t="s">
        <v>31</v>
      </c>
      <c r="C2296" s="162">
        <v>6253</v>
      </c>
      <c r="D2296" s="162" t="s">
        <v>1169</v>
      </c>
      <c r="E2296" s="39" t="s">
        <v>1170</v>
      </c>
      <c r="F2296" s="128" t="s">
        <v>34</v>
      </c>
      <c r="G2296" s="162" t="s">
        <v>35</v>
      </c>
      <c r="H2296" s="39" t="str">
        <f t="shared" si="388"/>
        <v>6105AK124-6253-CSPC-0001</v>
      </c>
      <c r="I2296" s="39" t="str">
        <f t="shared" si="380"/>
        <v>Q24050972-04-6253-C-SPC-0001</v>
      </c>
      <c r="J2296" s="39"/>
      <c r="K2296" s="33" t="str">
        <f>VLOOKUP(C2296,'PPE WBS Codes'!$E$3:$F$79,2,0)</f>
        <v>Synchronous Condenser 1</v>
      </c>
      <c r="L2296" s="39" t="s">
        <v>1854</v>
      </c>
      <c r="M2296" s="39" t="s">
        <v>1337</v>
      </c>
      <c r="N2296" s="33" t="str">
        <f t="shared" si="389"/>
        <v>Synchronous Condenser 1 - Terrace Roads and Access-ways for Synchronous Condensers Yard 1 - Civil Design Requirements</v>
      </c>
      <c r="O2296" s="134"/>
      <c r="P2296" s="134"/>
      <c r="Q2296" s="33" t="str">
        <f>IFERROR(VLOOKUP(PPE_PH1_CDDL[[#This Row],[RDMC Document Number]],[3]Docs!$B:$F,4,0),"No Placeholder Yet")</f>
        <v>RES - Reserved Placeholder</v>
      </c>
      <c r="R2296" s="33" t="str">
        <f>IFERROR(VLOOKUP(PPE_PH1_CDDL[[#This Row],[RDMC Document Number]],[3]Docs!$B:$F,5,0),"No Placeholder Yet")</f>
        <v>Pending</v>
      </c>
      <c r="S2296" s="137">
        <f t="shared" ref="S2296:S2307" si="393">IF(AND(O2296&lt;&gt;"",P2296&lt;&gt;"",R2296="Approved"),100%,
 IF(AND(O2296&lt;&gt;"",P2296&lt;&gt;""),66.67%,
 IF(O2296&lt;&gt;"",33.33%,
 0)))</f>
        <v>0</v>
      </c>
      <c r="T2296" s="39" t="s">
        <v>1119</v>
      </c>
      <c r="U2296" s="39"/>
      <c r="V2296" s="178"/>
      <c r="W2296" s="39" t="s">
        <v>1617</v>
      </c>
      <c r="X2296" s="39" t="s">
        <v>1850</v>
      </c>
      <c r="Y2296" s="39"/>
      <c r="Z2296" s="39"/>
      <c r="AA2296" s="39"/>
      <c r="AB2296" s="152" t="s">
        <v>3165</v>
      </c>
    </row>
    <row r="2297" spans="1:28" ht="21.75" customHeight="1" x14ac:dyDescent="0.25">
      <c r="A2297" s="37" t="s">
        <v>30</v>
      </c>
      <c r="B2297" s="37" t="s">
        <v>31</v>
      </c>
      <c r="C2297" s="162">
        <v>6253</v>
      </c>
      <c r="D2297" s="162" t="s">
        <v>1169</v>
      </c>
      <c r="E2297" s="39" t="s">
        <v>1170</v>
      </c>
      <c r="F2297" s="128" t="s">
        <v>46</v>
      </c>
      <c r="G2297" s="162" t="s">
        <v>35</v>
      </c>
      <c r="H2297" s="39" t="str">
        <f t="shared" si="388"/>
        <v>6105AK124-6253-CSPC-0002</v>
      </c>
      <c r="I2297" s="39" t="str">
        <f t="shared" ref="I2297:I2360" si="394">"Q24050972"&amp;"-"&amp;"04"&amp;"-"&amp;C2297&amp;"-"&amp;D2297&amp;"-"&amp;E2297&amp;"-"&amp;F2297</f>
        <v>Q24050972-04-6253-C-SPC-0002</v>
      </c>
      <c r="J2297" s="39"/>
      <c r="K2297" s="33" t="str">
        <f>VLOOKUP(C2297,'PPE WBS Codes'!$E$3:$F$79,2,0)</f>
        <v>Synchronous Condenser 1</v>
      </c>
      <c r="L2297" s="39" t="s">
        <v>1854</v>
      </c>
      <c r="M2297" s="39" t="s">
        <v>1338</v>
      </c>
      <c r="N2297" s="33" t="str">
        <f t="shared" si="389"/>
        <v>Synchronous Condenser 1 - Terrace Roads and Access-ways for Synchronous Condensers Yard 1 - Excavation, Trenching and Compacting Design</v>
      </c>
      <c r="O2297" s="134"/>
      <c r="P2297" s="134"/>
      <c r="Q2297" s="33" t="str">
        <f>IFERROR(VLOOKUP(PPE_PH1_CDDL[[#This Row],[RDMC Document Number]],[3]Docs!$B:$F,4,0),"No Placeholder Yet")</f>
        <v>RES - Reserved Placeholder</v>
      </c>
      <c r="R2297" s="33" t="str">
        <f>IFERROR(VLOOKUP(PPE_PH1_CDDL[[#This Row],[RDMC Document Number]],[3]Docs!$B:$F,5,0),"No Placeholder Yet")</f>
        <v>Pending</v>
      </c>
      <c r="S2297" s="137">
        <f t="shared" si="393"/>
        <v>0</v>
      </c>
      <c r="T2297" s="39" t="s">
        <v>1119</v>
      </c>
      <c r="U2297" s="39"/>
      <c r="V2297" s="178"/>
      <c r="W2297" s="39" t="s">
        <v>1617</v>
      </c>
      <c r="X2297" s="39" t="s">
        <v>1850</v>
      </c>
      <c r="Y2297" s="39"/>
      <c r="Z2297" s="39"/>
      <c r="AA2297" s="39"/>
      <c r="AB2297" s="152" t="s">
        <v>3165</v>
      </c>
    </row>
    <row r="2298" spans="1:28" ht="21.75" customHeight="1" x14ac:dyDescent="0.25">
      <c r="A2298" s="37" t="s">
        <v>30</v>
      </c>
      <c r="B2298" s="37" t="s">
        <v>31</v>
      </c>
      <c r="C2298" s="162">
        <v>6253</v>
      </c>
      <c r="D2298" s="162" t="s">
        <v>1169</v>
      </c>
      <c r="E2298" s="39" t="s">
        <v>1170</v>
      </c>
      <c r="F2298" s="128" t="s">
        <v>48</v>
      </c>
      <c r="G2298" s="162" t="s">
        <v>35</v>
      </c>
      <c r="H2298" s="39" t="str">
        <f t="shared" si="388"/>
        <v>6105AK124-6253-CSPC-0003</v>
      </c>
      <c r="I2298" s="39" t="str">
        <f t="shared" si="394"/>
        <v>Q24050972-04-6253-C-SPC-0003</v>
      </c>
      <c r="J2298" s="39"/>
      <c r="K2298" s="33" t="str">
        <f>VLOOKUP(C2298,'PPE WBS Codes'!$E$3:$F$79,2,0)</f>
        <v>Synchronous Condenser 1</v>
      </c>
      <c r="L2298" s="39" t="s">
        <v>1854</v>
      </c>
      <c r="M2298" s="39" t="s">
        <v>1339</v>
      </c>
      <c r="N2298" s="33" t="str">
        <f t="shared" si="389"/>
        <v>Synchronous Condenser 1 - Terrace Roads and Access-ways for Synchronous Condensers Yard 1 - Concrete Construction Material Specifications</v>
      </c>
      <c r="O2298" s="134"/>
      <c r="P2298" s="134"/>
      <c r="Q2298" s="33" t="str">
        <f>IFERROR(VLOOKUP(PPE_PH1_CDDL[[#This Row],[RDMC Document Number]],[3]Docs!$B:$F,4,0),"No Placeholder Yet")</f>
        <v>RES - Reserved Placeholder</v>
      </c>
      <c r="R2298" s="33" t="str">
        <f>IFERROR(VLOOKUP(PPE_PH1_CDDL[[#This Row],[RDMC Document Number]],[3]Docs!$B:$F,5,0),"No Placeholder Yet")</f>
        <v>Pending</v>
      </c>
      <c r="S2298" s="137">
        <f t="shared" si="393"/>
        <v>0</v>
      </c>
      <c r="T2298" s="39" t="s">
        <v>1119</v>
      </c>
      <c r="U2298" s="39"/>
      <c r="V2298" s="178"/>
      <c r="W2298" s="39" t="s">
        <v>1617</v>
      </c>
      <c r="X2298" s="39" t="s">
        <v>1850</v>
      </c>
      <c r="Y2298" s="39"/>
      <c r="Z2298" s="39"/>
      <c r="AA2298" s="39"/>
      <c r="AB2298" s="152" t="s">
        <v>3165</v>
      </c>
    </row>
    <row r="2299" spans="1:28" ht="21.75" customHeight="1" x14ac:dyDescent="0.25">
      <c r="A2299" s="37" t="s">
        <v>30</v>
      </c>
      <c r="B2299" s="37" t="s">
        <v>31</v>
      </c>
      <c r="C2299" s="162">
        <v>6253</v>
      </c>
      <c r="D2299" s="162" t="s">
        <v>1169</v>
      </c>
      <c r="E2299" s="39" t="s">
        <v>1170</v>
      </c>
      <c r="F2299" s="128" t="s">
        <v>50</v>
      </c>
      <c r="G2299" s="162" t="s">
        <v>35</v>
      </c>
      <c r="H2299" s="39" t="str">
        <f t="shared" si="388"/>
        <v>6105AK124-6253-CSPC-0004</v>
      </c>
      <c r="I2299" s="39" t="str">
        <f t="shared" si="394"/>
        <v>Q24050972-04-6253-C-SPC-0004</v>
      </c>
      <c r="J2299" s="39"/>
      <c r="K2299" s="33" t="str">
        <f>VLOOKUP(C2299,'PPE WBS Codes'!$E$3:$F$79,2,0)</f>
        <v>Synchronous Condenser 1</v>
      </c>
      <c r="L2299" s="39" t="s">
        <v>1855</v>
      </c>
      <c r="M2299" s="39" t="s">
        <v>1339</v>
      </c>
      <c r="N2299" s="33" t="str">
        <f t="shared" si="389"/>
        <v>Synchronous Condenser 1 - Earthing System for Synchronous Condensers Yard 1 - Concrete Construction Material Specifications</v>
      </c>
      <c r="O2299" s="134"/>
      <c r="P2299" s="134"/>
      <c r="Q2299" s="33" t="str">
        <f>IFERROR(VLOOKUP(PPE_PH1_CDDL[[#This Row],[RDMC Document Number]],[3]Docs!$B:$F,4,0),"No Placeholder Yet")</f>
        <v>RES - Reserved Placeholder</v>
      </c>
      <c r="R2299" s="33" t="str">
        <f>IFERROR(VLOOKUP(PPE_PH1_CDDL[[#This Row],[RDMC Document Number]],[3]Docs!$B:$F,5,0),"No Placeholder Yet")</f>
        <v>Pending</v>
      </c>
      <c r="S2299" s="137">
        <f t="shared" si="393"/>
        <v>0</v>
      </c>
      <c r="T2299" s="39" t="s">
        <v>1119</v>
      </c>
      <c r="U2299" s="39"/>
      <c r="V2299" s="178"/>
      <c r="W2299" s="39" t="s">
        <v>1633</v>
      </c>
      <c r="X2299" s="39" t="s">
        <v>1850</v>
      </c>
      <c r="Y2299" s="39"/>
      <c r="Z2299" s="39"/>
      <c r="AA2299" s="39"/>
      <c r="AB2299" s="152" t="s">
        <v>3165</v>
      </c>
    </row>
    <row r="2300" spans="1:28" ht="21.75" customHeight="1" x14ac:dyDescent="0.25">
      <c r="A2300" s="37" t="s">
        <v>30</v>
      </c>
      <c r="B2300" s="37" t="s">
        <v>31</v>
      </c>
      <c r="C2300" s="162">
        <v>6253</v>
      </c>
      <c r="D2300" s="162" t="s">
        <v>1169</v>
      </c>
      <c r="E2300" s="39" t="s">
        <v>1170</v>
      </c>
      <c r="F2300" s="174" t="s">
        <v>101</v>
      </c>
      <c r="G2300" s="162" t="s">
        <v>35</v>
      </c>
      <c r="H2300" s="39" t="str">
        <f t="shared" si="388"/>
        <v>6105AK124-6253-CSPC-0005</v>
      </c>
      <c r="I2300" s="39" t="str">
        <f t="shared" si="394"/>
        <v>Q24050972-04-6253-C-SPC-0005</v>
      </c>
      <c r="J2300" s="162"/>
      <c r="K2300" s="33" t="str">
        <f>VLOOKUP(C2300,'PPE WBS Codes'!$E$3:$F$79,2,0)</f>
        <v>Synchronous Condenser 1</v>
      </c>
      <c r="L2300" s="162" t="s">
        <v>1855</v>
      </c>
      <c r="M2300" s="162" t="s">
        <v>1338</v>
      </c>
      <c r="N2300" s="33" t="str">
        <f t="shared" si="389"/>
        <v>Synchronous Condenser 1 - Earthing System for Synchronous Condensers Yard 1 - Excavation, Trenching and Compacting Design</v>
      </c>
      <c r="O2300" s="175"/>
      <c r="P2300" s="175"/>
      <c r="Q2300" s="33" t="str">
        <f>IFERROR(VLOOKUP(PPE_PH1_CDDL[[#This Row],[RDMC Document Number]],[3]Docs!$B:$F,4,0),"No Placeholder Yet")</f>
        <v>RES - Reserved Placeholder</v>
      </c>
      <c r="R2300" s="33" t="str">
        <f>IFERROR(VLOOKUP(PPE_PH1_CDDL[[#This Row],[RDMC Document Number]],[3]Docs!$B:$F,5,0),"No Placeholder Yet")</f>
        <v>Pending</v>
      </c>
      <c r="S2300" s="137">
        <f t="shared" si="393"/>
        <v>0</v>
      </c>
      <c r="T2300" s="39" t="s">
        <v>1119</v>
      </c>
      <c r="U2300" s="162"/>
      <c r="V2300" s="178"/>
      <c r="W2300" s="162" t="s">
        <v>1633</v>
      </c>
      <c r="X2300" s="39" t="s">
        <v>1850</v>
      </c>
      <c r="Y2300" s="162"/>
      <c r="Z2300" s="162"/>
      <c r="AA2300" s="39"/>
      <c r="AB2300" s="152" t="s">
        <v>3165</v>
      </c>
    </row>
    <row r="2301" spans="1:28" ht="21.75" customHeight="1" x14ac:dyDescent="0.25">
      <c r="A2301" s="37" t="s">
        <v>30</v>
      </c>
      <c r="B2301" s="37" t="s">
        <v>31</v>
      </c>
      <c r="C2301" s="162">
        <v>6253</v>
      </c>
      <c r="D2301" s="162" t="s">
        <v>1169</v>
      </c>
      <c r="E2301" s="39" t="s">
        <v>1170</v>
      </c>
      <c r="F2301" s="128" t="s">
        <v>161</v>
      </c>
      <c r="G2301" s="162" t="s">
        <v>35</v>
      </c>
      <c r="H2301" s="39" t="str">
        <f t="shared" si="388"/>
        <v>6105AK124-6253-CSPC-0006</v>
      </c>
      <c r="I2301" s="39" t="str">
        <f t="shared" si="394"/>
        <v>Q24050972-04-6253-C-SPC-0006</v>
      </c>
      <c r="J2301" s="39"/>
      <c r="K2301" s="33" t="str">
        <f>VLOOKUP(C2301,'PPE WBS Codes'!$E$3:$F$79,2,0)</f>
        <v>Synchronous Condenser 1</v>
      </c>
      <c r="L2301" s="39" t="s">
        <v>1848</v>
      </c>
      <c r="M2301" s="39" t="s">
        <v>1339</v>
      </c>
      <c r="N2301" s="33" t="str">
        <f t="shared" si="389"/>
        <v>Synchronous Condenser 1 - Small Power and Lighting for Synchronous Condensers Yard 1 - Concrete Construction Material Specifications</v>
      </c>
      <c r="O2301" s="134"/>
      <c r="P2301" s="134"/>
      <c r="Q2301" s="33" t="str">
        <f>IFERROR(VLOOKUP(PPE_PH1_CDDL[[#This Row],[RDMC Document Number]],[3]Docs!$B:$F,4,0),"No Placeholder Yet")</f>
        <v>RES - Reserved Placeholder</v>
      </c>
      <c r="R2301" s="33" t="str">
        <f>IFERROR(VLOOKUP(PPE_PH1_CDDL[[#This Row],[RDMC Document Number]],[3]Docs!$B:$F,5,0),"No Placeholder Yet")</f>
        <v>Pending</v>
      </c>
      <c r="S2301" s="137">
        <f t="shared" si="393"/>
        <v>0</v>
      </c>
      <c r="T2301" s="39" t="s">
        <v>1119</v>
      </c>
      <c r="U2301" s="39"/>
      <c r="V2301" s="178"/>
      <c r="W2301" s="39" t="s">
        <v>1597</v>
      </c>
      <c r="X2301" s="39" t="s">
        <v>1850</v>
      </c>
      <c r="Y2301" s="39"/>
      <c r="Z2301" s="39"/>
      <c r="AA2301" s="39"/>
      <c r="AB2301" s="152" t="s">
        <v>3165</v>
      </c>
    </row>
    <row r="2302" spans="1:28" ht="21.75" customHeight="1" x14ac:dyDescent="0.25">
      <c r="A2302" s="37" t="s">
        <v>30</v>
      </c>
      <c r="B2302" s="37" t="s">
        <v>31</v>
      </c>
      <c r="C2302" s="162">
        <v>6253</v>
      </c>
      <c r="D2302" s="162" t="s">
        <v>1169</v>
      </c>
      <c r="E2302" s="39" t="s">
        <v>1170</v>
      </c>
      <c r="F2302" s="128" t="s">
        <v>170</v>
      </c>
      <c r="G2302" s="162" t="s">
        <v>35</v>
      </c>
      <c r="H2302" s="39" t="str">
        <f t="shared" si="388"/>
        <v>6105AK124-6253-CSPC-0007</v>
      </c>
      <c r="I2302" s="39" t="str">
        <f t="shared" si="394"/>
        <v>Q24050972-04-6253-C-SPC-0007</v>
      </c>
      <c r="J2302" s="39"/>
      <c r="K2302" s="33" t="str">
        <f>VLOOKUP(C2302,'PPE WBS Codes'!$E$3:$F$79,2,0)</f>
        <v>Synchronous Condenser 1</v>
      </c>
      <c r="L2302" s="39" t="s">
        <v>1851</v>
      </c>
      <c r="M2302" s="39" t="s">
        <v>1337</v>
      </c>
      <c r="N2302" s="33" t="str">
        <f t="shared" si="389"/>
        <v>Synchronous Condenser 1 - Cable Racks and Trays for Synchronous Condensers Yard 1 - Civil Design Requirements</v>
      </c>
      <c r="O2302" s="134"/>
      <c r="P2302" s="134"/>
      <c r="Q2302" s="33" t="str">
        <f>IFERROR(VLOOKUP(PPE_PH1_CDDL[[#This Row],[RDMC Document Number]],[3]Docs!$B:$F,4,0),"No Placeholder Yet")</f>
        <v>RES - Reserved Placeholder</v>
      </c>
      <c r="R2302" s="33" t="str">
        <f>IFERROR(VLOOKUP(PPE_PH1_CDDL[[#This Row],[RDMC Document Number]],[3]Docs!$B:$F,5,0),"No Placeholder Yet")</f>
        <v>Pending</v>
      </c>
      <c r="S2302" s="137">
        <f t="shared" si="393"/>
        <v>0</v>
      </c>
      <c r="T2302" s="39" t="s">
        <v>1119</v>
      </c>
      <c r="U2302" s="39"/>
      <c r="V2302" s="178"/>
      <c r="W2302" s="39" t="s">
        <v>1599</v>
      </c>
      <c r="X2302" s="39" t="s">
        <v>1850</v>
      </c>
      <c r="Y2302" s="39"/>
      <c r="Z2302" s="39"/>
      <c r="AA2302" s="39"/>
      <c r="AB2302" s="152" t="s">
        <v>3165</v>
      </c>
    </row>
    <row r="2303" spans="1:28" ht="21.75" customHeight="1" x14ac:dyDescent="0.25">
      <c r="A2303" s="37" t="s">
        <v>30</v>
      </c>
      <c r="B2303" s="37" t="s">
        <v>31</v>
      </c>
      <c r="C2303" s="162">
        <v>6253</v>
      </c>
      <c r="D2303" s="162" t="s">
        <v>1169</v>
      </c>
      <c r="E2303" s="39" t="s">
        <v>1170</v>
      </c>
      <c r="F2303" s="128" t="s">
        <v>108</v>
      </c>
      <c r="G2303" s="162" t="s">
        <v>35</v>
      </c>
      <c r="H2303" s="39" t="str">
        <f t="shared" si="388"/>
        <v>6105AK124-6253-CSPC-0008</v>
      </c>
      <c r="I2303" s="39" t="str">
        <f t="shared" si="394"/>
        <v>Q24050972-04-6253-C-SPC-0008</v>
      </c>
      <c r="J2303" s="39"/>
      <c r="K2303" s="33" t="str">
        <f>VLOOKUP(C2303,'PPE WBS Codes'!$E$3:$F$79,2,0)</f>
        <v>Synchronous Condenser 1</v>
      </c>
      <c r="L2303" s="39" t="s">
        <v>1851</v>
      </c>
      <c r="M2303" s="39" t="s">
        <v>1339</v>
      </c>
      <c r="N2303" s="33" t="str">
        <f t="shared" si="389"/>
        <v>Synchronous Condenser 1 - Cable Racks and Trays for Synchronous Condensers Yard 1 - Concrete Construction Material Specifications</v>
      </c>
      <c r="O2303" s="134"/>
      <c r="P2303" s="134"/>
      <c r="Q2303" s="33" t="str">
        <f>IFERROR(VLOOKUP(PPE_PH1_CDDL[[#This Row],[RDMC Document Number]],[3]Docs!$B:$F,4,0),"No Placeholder Yet")</f>
        <v>RES - Reserved Placeholder</v>
      </c>
      <c r="R2303" s="33" t="str">
        <f>IFERROR(VLOOKUP(PPE_PH1_CDDL[[#This Row],[RDMC Document Number]],[3]Docs!$B:$F,5,0),"No Placeholder Yet")</f>
        <v>Pending</v>
      </c>
      <c r="S2303" s="137">
        <f t="shared" si="393"/>
        <v>0</v>
      </c>
      <c r="T2303" s="39" t="s">
        <v>1119</v>
      </c>
      <c r="U2303" s="39"/>
      <c r="V2303" s="178"/>
      <c r="W2303" s="39" t="s">
        <v>1599</v>
      </c>
      <c r="X2303" s="39" t="s">
        <v>1850</v>
      </c>
      <c r="Y2303" s="39"/>
      <c r="Z2303" s="39"/>
      <c r="AA2303" s="39"/>
      <c r="AB2303" s="152" t="s">
        <v>3165</v>
      </c>
    </row>
    <row r="2304" spans="1:28" ht="21.75" customHeight="1" x14ac:dyDescent="0.25">
      <c r="A2304" s="37" t="s">
        <v>30</v>
      </c>
      <c r="B2304" s="37" t="s">
        <v>31</v>
      </c>
      <c r="C2304" s="162">
        <v>6253</v>
      </c>
      <c r="D2304" s="162" t="s">
        <v>1169</v>
      </c>
      <c r="E2304" s="39" t="s">
        <v>1170</v>
      </c>
      <c r="F2304" s="128" t="s">
        <v>173</v>
      </c>
      <c r="G2304" s="162" t="s">
        <v>35</v>
      </c>
      <c r="H2304" s="39" t="str">
        <f t="shared" si="388"/>
        <v>6105AK124-6253-CSPC-0009</v>
      </c>
      <c r="I2304" s="39" t="str">
        <f t="shared" si="394"/>
        <v>Q24050972-04-6253-C-SPC-0009</v>
      </c>
      <c r="J2304" s="39"/>
      <c r="K2304" s="33" t="str">
        <f>VLOOKUP(C2304,'PPE WBS Codes'!$E$3:$F$79,2,0)</f>
        <v>Synchronous Condenser 1</v>
      </c>
      <c r="L2304" s="39" t="s">
        <v>1851</v>
      </c>
      <c r="M2304" s="39" t="s">
        <v>1340</v>
      </c>
      <c r="N2304" s="33" t="str">
        <f t="shared" si="389"/>
        <v>Synchronous Condenser 1 - Cable Racks and Trays for Synchronous Condensers Yard 1 - Steel Structures Corrosion Protection Specification</v>
      </c>
      <c r="O2304" s="134"/>
      <c r="P2304" s="134"/>
      <c r="Q2304" s="33" t="str">
        <f>IFERROR(VLOOKUP(PPE_PH1_CDDL[[#This Row],[RDMC Document Number]],[3]Docs!$B:$F,4,0),"No Placeholder Yet")</f>
        <v>RES - Reserved Placeholder</v>
      </c>
      <c r="R2304" s="33" t="str">
        <f>IFERROR(VLOOKUP(PPE_PH1_CDDL[[#This Row],[RDMC Document Number]],[3]Docs!$B:$F,5,0),"No Placeholder Yet")</f>
        <v>Pending</v>
      </c>
      <c r="S2304" s="137">
        <f t="shared" si="393"/>
        <v>0</v>
      </c>
      <c r="T2304" s="39" t="s">
        <v>1119</v>
      </c>
      <c r="U2304" s="39"/>
      <c r="V2304" s="178"/>
      <c r="W2304" s="39" t="s">
        <v>1599</v>
      </c>
      <c r="X2304" s="39" t="s">
        <v>1850</v>
      </c>
      <c r="Y2304" s="39"/>
      <c r="Z2304" s="39"/>
      <c r="AA2304" s="39"/>
      <c r="AB2304" s="152" t="s">
        <v>3165</v>
      </c>
    </row>
    <row r="2305" spans="1:28" ht="21.75" customHeight="1" x14ac:dyDescent="0.25">
      <c r="A2305" s="37" t="s">
        <v>30</v>
      </c>
      <c r="B2305" s="37" t="s">
        <v>31</v>
      </c>
      <c r="C2305" s="162">
        <v>6253</v>
      </c>
      <c r="D2305" s="162" t="s">
        <v>1169</v>
      </c>
      <c r="E2305" s="39" t="s">
        <v>1170</v>
      </c>
      <c r="F2305" s="128" t="s">
        <v>184</v>
      </c>
      <c r="G2305" s="162" t="s">
        <v>35</v>
      </c>
      <c r="H2305" s="39" t="str">
        <f t="shared" si="388"/>
        <v>6105AK124-6253-CSPC-0010</v>
      </c>
      <c r="I2305" s="39" t="str">
        <f t="shared" si="394"/>
        <v>Q24050972-04-6253-C-SPC-0010</v>
      </c>
      <c r="J2305" s="39"/>
      <c r="K2305" s="33" t="str">
        <f>VLOOKUP(C2305,'PPE WBS Codes'!$E$3:$F$79,2,0)</f>
        <v>Synchronous Condenser 1</v>
      </c>
      <c r="L2305" s="39" t="s">
        <v>1856</v>
      </c>
      <c r="M2305" s="39" t="s">
        <v>1337</v>
      </c>
      <c r="N2305" s="33" t="str">
        <f t="shared" si="389"/>
        <v>Synchronous Condenser 1 - Cable Trench and Tunnels for Synchronous Condensers Yard 1 - Civil Design Requirements</v>
      </c>
      <c r="O2305" s="134"/>
      <c r="P2305" s="134"/>
      <c r="Q2305" s="33" t="str">
        <f>IFERROR(VLOOKUP(PPE_PH1_CDDL[[#This Row],[RDMC Document Number]],[3]Docs!$B:$F,4,0),"No Placeholder Yet")</f>
        <v>RES - Reserved Placeholder</v>
      </c>
      <c r="R2305" s="33" t="str">
        <f>IFERROR(VLOOKUP(PPE_PH1_CDDL[[#This Row],[RDMC Document Number]],[3]Docs!$B:$F,5,0),"No Placeholder Yet")</f>
        <v>Pending</v>
      </c>
      <c r="S2305" s="137">
        <f t="shared" si="393"/>
        <v>0</v>
      </c>
      <c r="T2305" s="39" t="s">
        <v>1119</v>
      </c>
      <c r="U2305" s="39"/>
      <c r="V2305" s="178"/>
      <c r="W2305" s="39" t="s">
        <v>1629</v>
      </c>
      <c r="X2305" s="39" t="s">
        <v>1850</v>
      </c>
      <c r="Y2305" s="39"/>
      <c r="Z2305" s="39"/>
      <c r="AA2305" s="39"/>
      <c r="AB2305" s="152" t="s">
        <v>3165</v>
      </c>
    </row>
    <row r="2306" spans="1:28" ht="21.75" customHeight="1" x14ac:dyDescent="0.25">
      <c r="A2306" s="37" t="s">
        <v>30</v>
      </c>
      <c r="B2306" s="37" t="s">
        <v>31</v>
      </c>
      <c r="C2306" s="162">
        <v>6253</v>
      </c>
      <c r="D2306" s="162" t="s">
        <v>1169</v>
      </c>
      <c r="E2306" s="39" t="s">
        <v>1170</v>
      </c>
      <c r="F2306" s="128" t="s">
        <v>187</v>
      </c>
      <c r="G2306" s="162" t="s">
        <v>35</v>
      </c>
      <c r="H2306" s="39" t="str">
        <f t="shared" si="388"/>
        <v>6105AK124-6253-CSPC-0011</v>
      </c>
      <c r="I2306" s="39" t="str">
        <f t="shared" si="394"/>
        <v>Q24050972-04-6253-C-SPC-0011</v>
      </c>
      <c r="J2306" s="39"/>
      <c r="K2306" s="33" t="str">
        <f>VLOOKUP(C2306,'PPE WBS Codes'!$E$3:$F$79,2,0)</f>
        <v>Synchronous Condenser 1</v>
      </c>
      <c r="L2306" s="39" t="s">
        <v>1856</v>
      </c>
      <c r="M2306" s="39" t="s">
        <v>1338</v>
      </c>
      <c r="N2306" s="33" t="str">
        <f t="shared" si="389"/>
        <v>Synchronous Condenser 1 - Cable Trench and Tunnels for Synchronous Condensers Yard 1 - Excavation, Trenching and Compacting Design</v>
      </c>
      <c r="O2306" s="134"/>
      <c r="P2306" s="134"/>
      <c r="Q2306" s="33" t="str">
        <f>IFERROR(VLOOKUP(PPE_PH1_CDDL[[#This Row],[RDMC Document Number]],[3]Docs!$B:$F,4,0),"No Placeholder Yet")</f>
        <v>RES - Reserved Placeholder</v>
      </c>
      <c r="R2306" s="33" t="str">
        <f>IFERROR(VLOOKUP(PPE_PH1_CDDL[[#This Row],[RDMC Document Number]],[3]Docs!$B:$F,5,0),"No Placeholder Yet")</f>
        <v>Pending</v>
      </c>
      <c r="S2306" s="137">
        <f t="shared" si="393"/>
        <v>0</v>
      </c>
      <c r="T2306" s="39" t="s">
        <v>1119</v>
      </c>
      <c r="U2306" s="39"/>
      <c r="V2306" s="178"/>
      <c r="W2306" s="39" t="s">
        <v>1629</v>
      </c>
      <c r="X2306" s="39" t="s">
        <v>1850</v>
      </c>
      <c r="Y2306" s="39"/>
      <c r="Z2306" s="39"/>
      <c r="AA2306" s="39"/>
      <c r="AB2306" s="152" t="s">
        <v>3165</v>
      </c>
    </row>
    <row r="2307" spans="1:28" ht="21.75" customHeight="1" x14ac:dyDescent="0.25">
      <c r="A2307" s="37" t="s">
        <v>30</v>
      </c>
      <c r="B2307" s="37" t="s">
        <v>31</v>
      </c>
      <c r="C2307" s="162">
        <v>6253</v>
      </c>
      <c r="D2307" s="162" t="s">
        <v>1169</v>
      </c>
      <c r="E2307" s="39" t="s">
        <v>1170</v>
      </c>
      <c r="F2307" s="174" t="s">
        <v>213</v>
      </c>
      <c r="G2307" s="162" t="s">
        <v>35</v>
      </c>
      <c r="H2307" s="39" t="str">
        <f t="shared" si="388"/>
        <v>6105AK124-6253-CSPC-0012</v>
      </c>
      <c r="I2307" s="39" t="str">
        <f t="shared" si="394"/>
        <v>Q24050972-04-6253-C-SPC-0012</v>
      </c>
      <c r="J2307" s="162"/>
      <c r="K2307" s="33" t="str">
        <f>VLOOKUP(C2307,'PPE WBS Codes'!$E$3:$F$79,2,0)</f>
        <v>Synchronous Condenser 1</v>
      </c>
      <c r="L2307" s="162" t="s">
        <v>1856</v>
      </c>
      <c r="M2307" s="162" t="s">
        <v>1339</v>
      </c>
      <c r="N2307" s="33" t="str">
        <f t="shared" si="389"/>
        <v>Synchronous Condenser 1 - Cable Trench and Tunnels for Synchronous Condensers Yard 1 - Concrete Construction Material Specifications</v>
      </c>
      <c r="O2307" s="175"/>
      <c r="P2307" s="175"/>
      <c r="Q2307" s="33" t="str">
        <f>IFERROR(VLOOKUP(PPE_PH1_CDDL[[#This Row],[RDMC Document Number]],[3]Docs!$B:$F,4,0),"No Placeholder Yet")</f>
        <v>RES - Reserved Placeholder</v>
      </c>
      <c r="R2307" s="33" t="str">
        <f>IFERROR(VLOOKUP(PPE_PH1_CDDL[[#This Row],[RDMC Document Number]],[3]Docs!$B:$F,5,0),"No Placeholder Yet")</f>
        <v>Pending</v>
      </c>
      <c r="S2307" s="137">
        <f t="shared" si="393"/>
        <v>0</v>
      </c>
      <c r="T2307" s="39" t="s">
        <v>1119</v>
      </c>
      <c r="U2307" s="162"/>
      <c r="V2307" s="178"/>
      <c r="W2307" s="162" t="s">
        <v>1629</v>
      </c>
      <c r="X2307" s="39" t="s">
        <v>1850</v>
      </c>
      <c r="Y2307" s="162"/>
      <c r="Z2307" s="162"/>
      <c r="AA2307" s="39"/>
      <c r="AB2307" s="152" t="s">
        <v>3165</v>
      </c>
    </row>
    <row r="2308" spans="1:28" ht="21.75" customHeight="1" x14ac:dyDescent="0.25">
      <c r="A2308" s="37" t="s">
        <v>30</v>
      </c>
      <c r="B2308" s="37" t="s">
        <v>31</v>
      </c>
      <c r="C2308" s="162">
        <v>6253</v>
      </c>
      <c r="D2308" s="162" t="s">
        <v>1169</v>
      </c>
      <c r="E2308" s="39" t="s">
        <v>1349</v>
      </c>
      <c r="F2308" s="128" t="s">
        <v>34</v>
      </c>
      <c r="G2308" s="39" t="s">
        <v>35</v>
      </c>
      <c r="H2308" s="39" t="str">
        <f t="shared" si="388"/>
        <v>6105AK124-6253-CSSD-0001</v>
      </c>
      <c r="I2308" s="39" t="str">
        <f t="shared" si="394"/>
        <v>Q24050972-04-6253-C-SSD-0001</v>
      </c>
      <c r="J2308" s="39"/>
      <c r="K2308" s="33" t="str">
        <f>VLOOKUP(C2308,'PPE WBS Codes'!$E$3:$F$79,2,0)</f>
        <v>Synchronous Condenser 1</v>
      </c>
      <c r="L2308" s="39" t="s">
        <v>1852</v>
      </c>
      <c r="M2308" s="39" t="s">
        <v>1350</v>
      </c>
      <c r="N2308" s="33" t="str">
        <f t="shared" si="389"/>
        <v>Synchronous Condenser 1 - Offloading Equipment and Spreader Beam for Synchronous Condensers - Steel Support Structures Design</v>
      </c>
      <c r="O2308" s="134"/>
      <c r="P2308" s="134"/>
      <c r="Q2308" s="33" t="str">
        <f>IFERROR(VLOOKUP(PPE_PH1_CDDL[[#This Row],[RDMC Document Number]],[3]Docs!$B:$F,4,0),"No Placeholder Yet")</f>
        <v>RES - Reserved Placeholder</v>
      </c>
      <c r="R2308" s="33" t="str">
        <f>IFERROR(VLOOKUP(PPE_PH1_CDDL[[#This Row],[RDMC Document Number]],[3]Docs!$B:$F,5,0),"No Placeholder Yet")</f>
        <v>Pending</v>
      </c>
      <c r="S2308" s="137">
        <f t="shared" ref="S2308:S2309" si="395">IF(AND(O2308&lt;&gt;"",P2308&lt;&gt;"",R2308="Approved"),100%,
 IF(AND(O2308&lt;&gt;"",P2308&lt;&gt;""),66.67%,
 IF(O2308&lt;&gt;"",33.33%,
 0)))</f>
        <v>0</v>
      </c>
      <c r="T2308" s="39" t="s">
        <v>1119</v>
      </c>
      <c r="U2308" s="39"/>
      <c r="V2308" s="178"/>
      <c r="W2308" s="39" t="s">
        <v>1853</v>
      </c>
      <c r="X2308" s="39" t="s">
        <v>1860</v>
      </c>
      <c r="Y2308" s="39"/>
      <c r="Z2308" s="39"/>
      <c r="AA2308" s="39"/>
      <c r="AB2308" s="152" t="s">
        <v>3165</v>
      </c>
    </row>
    <row r="2309" spans="1:28" ht="21.75" customHeight="1" x14ac:dyDescent="0.25">
      <c r="A2309" s="37" t="s">
        <v>30</v>
      </c>
      <c r="B2309" s="37" t="s">
        <v>31</v>
      </c>
      <c r="C2309" s="162">
        <v>6253</v>
      </c>
      <c r="D2309" s="162" t="s">
        <v>1169</v>
      </c>
      <c r="E2309" s="39" t="s">
        <v>1349</v>
      </c>
      <c r="F2309" s="174" t="s">
        <v>46</v>
      </c>
      <c r="G2309" s="162" t="s">
        <v>35</v>
      </c>
      <c r="H2309" s="39" t="str">
        <f t="shared" si="388"/>
        <v>6105AK124-6253-CSSD-0002</v>
      </c>
      <c r="I2309" s="39" t="str">
        <f t="shared" si="394"/>
        <v>Q24050972-04-6253-C-SSD-0002</v>
      </c>
      <c r="J2309" s="162"/>
      <c r="K2309" s="33" t="str">
        <f>VLOOKUP(C2309,'PPE WBS Codes'!$E$3:$F$79,2,0)</f>
        <v>Synchronous Condenser 1</v>
      </c>
      <c r="L2309" s="162" t="s">
        <v>1851</v>
      </c>
      <c r="M2309" s="162" t="s">
        <v>1350</v>
      </c>
      <c r="N2309" s="33" t="str">
        <f t="shared" ref="N2309:N2340" si="396">K2309&amp;" - "&amp;L2309&amp;" - "&amp;M2309</f>
        <v>Synchronous Condenser 1 - Cable Racks and Trays for Synchronous Condensers Yard 1 - Steel Support Structures Design</v>
      </c>
      <c r="O2309" s="175"/>
      <c r="P2309" s="175"/>
      <c r="Q2309" s="33" t="str">
        <f>IFERROR(VLOOKUP(PPE_PH1_CDDL[[#This Row],[RDMC Document Number]],[3]Docs!$B:$F,4,0),"No Placeholder Yet")</f>
        <v>RES - Reserved Placeholder</v>
      </c>
      <c r="R2309" s="33" t="str">
        <f>IFERROR(VLOOKUP(PPE_PH1_CDDL[[#This Row],[RDMC Document Number]],[3]Docs!$B:$F,5,0),"No Placeholder Yet")</f>
        <v>Pending</v>
      </c>
      <c r="S2309" s="137">
        <f t="shared" si="395"/>
        <v>0</v>
      </c>
      <c r="T2309" s="39" t="s">
        <v>1119</v>
      </c>
      <c r="U2309" s="162"/>
      <c r="V2309" s="178"/>
      <c r="W2309" s="162" t="s">
        <v>1599</v>
      </c>
      <c r="X2309" s="162" t="s">
        <v>1850</v>
      </c>
      <c r="Y2309" s="162"/>
      <c r="Z2309" s="162"/>
      <c r="AA2309" s="39"/>
      <c r="AB2309" s="152" t="s">
        <v>3165</v>
      </c>
    </row>
    <row r="2310" spans="1:28" ht="21.75" customHeight="1" x14ac:dyDescent="0.25">
      <c r="A2310" s="37" t="s">
        <v>30</v>
      </c>
      <c r="B2310" s="37" t="s">
        <v>31</v>
      </c>
      <c r="C2310" s="162">
        <v>6253</v>
      </c>
      <c r="D2310" s="162" t="s">
        <v>1169</v>
      </c>
      <c r="E2310" s="39" t="s">
        <v>700</v>
      </c>
      <c r="F2310" s="128" t="s">
        <v>34</v>
      </c>
      <c r="G2310" s="162" t="s">
        <v>35</v>
      </c>
      <c r="H2310" s="39" t="str">
        <f t="shared" si="388"/>
        <v>6105AK124-6253-CSTD-0001</v>
      </c>
      <c r="I2310" s="39" t="str">
        <f t="shared" si="394"/>
        <v>Q24050972-04-6253-C-STD-0001</v>
      </c>
      <c r="J2310" s="39"/>
      <c r="K2310" s="33" t="str">
        <f>VLOOKUP(C2310,'PPE WBS Codes'!$E$3:$F$79,2,0)</f>
        <v>Synchronous Condenser 1</v>
      </c>
      <c r="L2310" s="39" t="s">
        <v>1854</v>
      </c>
      <c r="M2310" s="39" t="s">
        <v>1351</v>
      </c>
      <c r="N2310" s="33" t="str">
        <f t="shared" si="396"/>
        <v>Synchronous Condenser 1 - Terrace Roads and Access-ways for Synchronous Condensers Yard 1 - Bund-wall Requirements and Design</v>
      </c>
      <c r="O2310" s="134"/>
      <c r="P2310" s="134"/>
      <c r="Q2310" s="33" t="str">
        <f>IFERROR(VLOOKUP(PPE_PH1_CDDL[[#This Row],[RDMC Document Number]],[3]Docs!$B:$F,4,0),"No Placeholder Yet")</f>
        <v>RES - Reserved Placeholder</v>
      </c>
      <c r="R2310" s="33" t="str">
        <f>IFERROR(VLOOKUP(PPE_PH1_CDDL[[#This Row],[RDMC Document Number]],[3]Docs!$B:$F,5,0),"No Placeholder Yet")</f>
        <v>Pending</v>
      </c>
      <c r="S2310" s="137">
        <f t="shared" ref="S2310:S2319" si="397">IF(AND(O2310&lt;&gt;"",P2310&lt;&gt;"",R2310="Approved"),100%,
 IF(AND(O2310&lt;&gt;"",P2310&lt;&gt;""),66.67%,
 IF(O2310&lt;&gt;"",33.33%,
 0)))</f>
        <v>0</v>
      </c>
      <c r="T2310" s="39" t="s">
        <v>1119</v>
      </c>
      <c r="U2310" s="39"/>
      <c r="V2310" s="178"/>
      <c r="W2310" s="39" t="s">
        <v>1617</v>
      </c>
      <c r="X2310" s="162" t="s">
        <v>1850</v>
      </c>
      <c r="Y2310" s="39"/>
      <c r="Z2310" s="39"/>
      <c r="AA2310" s="39"/>
      <c r="AB2310" s="152" t="s">
        <v>3165</v>
      </c>
    </row>
    <row r="2311" spans="1:28" ht="21.75" customHeight="1" x14ac:dyDescent="0.25">
      <c r="A2311" s="37" t="s">
        <v>30</v>
      </c>
      <c r="B2311" s="37" t="s">
        <v>31</v>
      </c>
      <c r="C2311" s="162">
        <v>6253</v>
      </c>
      <c r="D2311" s="162" t="s">
        <v>1169</v>
      </c>
      <c r="E2311" s="39" t="s">
        <v>700</v>
      </c>
      <c r="F2311" s="128" t="s">
        <v>46</v>
      </c>
      <c r="G2311" s="162" t="s">
        <v>35</v>
      </c>
      <c r="H2311" s="39" t="str">
        <f t="shared" si="388"/>
        <v>6105AK124-6253-CSTD-0002</v>
      </c>
      <c r="I2311" s="39" t="str">
        <f t="shared" si="394"/>
        <v>Q24050972-04-6253-C-STD-0002</v>
      </c>
      <c r="J2311" s="39"/>
      <c r="K2311" s="33" t="str">
        <f>VLOOKUP(C2311,'PPE WBS Codes'!$E$3:$F$79,2,0)</f>
        <v>Synchronous Condenser 1</v>
      </c>
      <c r="L2311" s="39" t="s">
        <v>1854</v>
      </c>
      <c r="M2311" s="39" t="s">
        <v>1352</v>
      </c>
      <c r="N2311" s="33" t="str">
        <f t="shared" si="396"/>
        <v>Synchronous Condenser 1 - Terrace Roads and Access-ways for Synchronous Condensers Yard 1 - Civil Construction Requirements</v>
      </c>
      <c r="O2311" s="134"/>
      <c r="P2311" s="134"/>
      <c r="Q2311" s="33" t="str">
        <f>IFERROR(VLOOKUP(PPE_PH1_CDDL[[#This Row],[RDMC Document Number]],[3]Docs!$B:$F,4,0),"No Placeholder Yet")</f>
        <v>RES - Reserved Placeholder</v>
      </c>
      <c r="R2311" s="33" t="str">
        <f>IFERROR(VLOOKUP(PPE_PH1_CDDL[[#This Row],[RDMC Document Number]],[3]Docs!$B:$F,5,0),"No Placeholder Yet")</f>
        <v>Pending</v>
      </c>
      <c r="S2311" s="137">
        <f t="shared" si="397"/>
        <v>0</v>
      </c>
      <c r="T2311" s="39" t="s">
        <v>1119</v>
      </c>
      <c r="U2311" s="39"/>
      <c r="V2311" s="178"/>
      <c r="W2311" s="39" t="s">
        <v>1617</v>
      </c>
      <c r="X2311" s="162" t="s">
        <v>1850</v>
      </c>
      <c r="Y2311" s="39"/>
      <c r="Z2311" s="39"/>
      <c r="AA2311" s="39"/>
      <c r="AB2311" s="152" t="s">
        <v>3165</v>
      </c>
    </row>
    <row r="2312" spans="1:28" ht="21.75" customHeight="1" x14ac:dyDescent="0.25">
      <c r="A2312" s="37" t="s">
        <v>30</v>
      </c>
      <c r="B2312" s="37" t="s">
        <v>31</v>
      </c>
      <c r="C2312" s="162">
        <v>6253</v>
      </c>
      <c r="D2312" s="162" t="s">
        <v>1169</v>
      </c>
      <c r="E2312" s="39" t="s">
        <v>700</v>
      </c>
      <c r="F2312" s="128" t="s">
        <v>48</v>
      </c>
      <c r="G2312" s="162" t="s">
        <v>35</v>
      </c>
      <c r="H2312" s="39" t="str">
        <f t="shared" si="388"/>
        <v>6105AK124-6253-CSTD-0003</v>
      </c>
      <c r="I2312" s="39" t="str">
        <f t="shared" si="394"/>
        <v>Q24050972-04-6253-C-STD-0003</v>
      </c>
      <c r="J2312" s="39"/>
      <c r="K2312" s="33" t="str">
        <f>VLOOKUP(C2312,'PPE WBS Codes'!$E$3:$F$79,2,0)</f>
        <v>Synchronous Condenser 1</v>
      </c>
      <c r="L2312" s="39" t="s">
        <v>1854</v>
      </c>
      <c r="M2312" s="39" t="s">
        <v>1353</v>
      </c>
      <c r="N2312" s="33" t="str">
        <f t="shared" si="396"/>
        <v>Synchronous Condenser 1 - Terrace Roads and Access-ways for Synchronous Condensers Yard 1 - Underground Pipe Route and Cable Bedding Design</v>
      </c>
      <c r="O2312" s="134"/>
      <c r="P2312" s="134"/>
      <c r="Q2312" s="33" t="str">
        <f>IFERROR(VLOOKUP(PPE_PH1_CDDL[[#This Row],[RDMC Document Number]],[3]Docs!$B:$F,4,0),"No Placeholder Yet")</f>
        <v>RES - Reserved Placeholder</v>
      </c>
      <c r="R2312" s="33" t="str">
        <f>IFERROR(VLOOKUP(PPE_PH1_CDDL[[#This Row],[RDMC Document Number]],[3]Docs!$B:$F,5,0),"No Placeholder Yet")</f>
        <v>Pending</v>
      </c>
      <c r="S2312" s="137">
        <f t="shared" si="397"/>
        <v>0</v>
      </c>
      <c r="T2312" s="39" t="s">
        <v>1119</v>
      </c>
      <c r="U2312" s="39"/>
      <c r="V2312" s="178"/>
      <c r="W2312" s="39" t="s">
        <v>1617</v>
      </c>
      <c r="X2312" s="162" t="s">
        <v>1850</v>
      </c>
      <c r="Y2312" s="39"/>
      <c r="Z2312" s="39"/>
      <c r="AA2312" s="39"/>
      <c r="AB2312" s="152" t="s">
        <v>3165</v>
      </c>
    </row>
    <row r="2313" spans="1:28" ht="21.75" customHeight="1" x14ac:dyDescent="0.25">
      <c r="A2313" s="37" t="s">
        <v>30</v>
      </c>
      <c r="B2313" s="37" t="s">
        <v>31</v>
      </c>
      <c r="C2313" s="162">
        <v>6253</v>
      </c>
      <c r="D2313" s="162" t="s">
        <v>1169</v>
      </c>
      <c r="E2313" s="39" t="s">
        <v>700</v>
      </c>
      <c r="F2313" s="128" t="s">
        <v>50</v>
      </c>
      <c r="G2313" s="162" t="s">
        <v>35</v>
      </c>
      <c r="H2313" s="39" t="str">
        <f t="shared" si="388"/>
        <v>6105AK124-6253-CSTD-0004</v>
      </c>
      <c r="I2313" s="39" t="str">
        <f t="shared" si="394"/>
        <v>Q24050972-04-6253-C-STD-0004</v>
      </c>
      <c r="J2313" s="39"/>
      <c r="K2313" s="33" t="str">
        <f>VLOOKUP(C2313,'PPE WBS Codes'!$E$3:$F$79,2,0)</f>
        <v>Synchronous Condenser 1</v>
      </c>
      <c r="L2313" s="39" t="s">
        <v>1848</v>
      </c>
      <c r="M2313" s="39" t="s">
        <v>1352</v>
      </c>
      <c r="N2313" s="33" t="str">
        <f t="shared" si="396"/>
        <v>Synchronous Condenser 1 - Small Power and Lighting for Synchronous Condensers Yard 1 - Civil Construction Requirements</v>
      </c>
      <c r="O2313" s="134"/>
      <c r="P2313" s="134"/>
      <c r="Q2313" s="33" t="str">
        <f>IFERROR(VLOOKUP(PPE_PH1_CDDL[[#This Row],[RDMC Document Number]],[3]Docs!$B:$F,4,0),"No Placeholder Yet")</f>
        <v>RES - Reserved Placeholder</v>
      </c>
      <c r="R2313" s="33" t="str">
        <f>IFERROR(VLOOKUP(PPE_PH1_CDDL[[#This Row],[RDMC Document Number]],[3]Docs!$B:$F,5,0),"No Placeholder Yet")</f>
        <v>Pending</v>
      </c>
      <c r="S2313" s="137">
        <f t="shared" si="397"/>
        <v>0</v>
      </c>
      <c r="T2313" s="39" t="s">
        <v>1119</v>
      </c>
      <c r="U2313" s="39"/>
      <c r="V2313" s="178"/>
      <c r="W2313" s="39" t="s">
        <v>1660</v>
      </c>
      <c r="X2313" s="162" t="s">
        <v>1850</v>
      </c>
      <c r="Y2313" s="39"/>
      <c r="Z2313" s="39"/>
      <c r="AA2313" s="39"/>
      <c r="AB2313" s="152" t="s">
        <v>3165</v>
      </c>
    </row>
    <row r="2314" spans="1:28" ht="21.75" customHeight="1" x14ac:dyDescent="0.25">
      <c r="A2314" s="37" t="s">
        <v>30</v>
      </c>
      <c r="B2314" s="37" t="s">
        <v>31</v>
      </c>
      <c r="C2314" s="162">
        <v>6253</v>
      </c>
      <c r="D2314" s="162" t="s">
        <v>1169</v>
      </c>
      <c r="E2314" s="39" t="s">
        <v>700</v>
      </c>
      <c r="F2314" s="128" t="s">
        <v>101</v>
      </c>
      <c r="G2314" s="162" t="s">
        <v>35</v>
      </c>
      <c r="H2314" s="39" t="str">
        <f t="shared" si="388"/>
        <v>6105AK124-6253-CSTD-0005</v>
      </c>
      <c r="I2314" s="39" t="str">
        <f t="shared" si="394"/>
        <v>Q24050972-04-6253-C-STD-0005</v>
      </c>
      <c r="J2314" s="39"/>
      <c r="K2314" s="33" t="str">
        <f>VLOOKUP(C2314,'PPE WBS Codes'!$E$3:$F$79,2,0)</f>
        <v>Synchronous Condenser 1</v>
      </c>
      <c r="L2314" s="39" t="s">
        <v>1848</v>
      </c>
      <c r="M2314" s="39" t="s">
        <v>1353</v>
      </c>
      <c r="N2314" s="33" t="str">
        <f t="shared" si="396"/>
        <v>Synchronous Condenser 1 - Small Power and Lighting for Synchronous Condensers Yard 1 - Underground Pipe Route and Cable Bedding Design</v>
      </c>
      <c r="O2314" s="134"/>
      <c r="P2314" s="134"/>
      <c r="Q2314" s="33" t="str">
        <f>IFERROR(VLOOKUP(PPE_PH1_CDDL[[#This Row],[RDMC Document Number]],[3]Docs!$B:$F,4,0),"No Placeholder Yet")</f>
        <v>RES - Reserved Placeholder</v>
      </c>
      <c r="R2314" s="33" t="str">
        <f>IFERROR(VLOOKUP(PPE_PH1_CDDL[[#This Row],[RDMC Document Number]],[3]Docs!$B:$F,5,0),"No Placeholder Yet")</f>
        <v>Pending</v>
      </c>
      <c r="S2314" s="137">
        <f t="shared" si="397"/>
        <v>0</v>
      </c>
      <c r="T2314" s="39" t="s">
        <v>1119</v>
      </c>
      <c r="U2314" s="39"/>
      <c r="V2314" s="178"/>
      <c r="W2314" s="39" t="s">
        <v>1660</v>
      </c>
      <c r="X2314" s="162" t="s">
        <v>1850</v>
      </c>
      <c r="Y2314" s="39"/>
      <c r="Z2314" s="39"/>
      <c r="AA2314" s="39"/>
      <c r="AB2314" s="152" t="s">
        <v>3165</v>
      </c>
    </row>
    <row r="2315" spans="1:28" ht="21.75" customHeight="1" x14ac:dyDescent="0.25">
      <c r="A2315" s="37" t="s">
        <v>30</v>
      </c>
      <c r="B2315" s="37" t="s">
        <v>31</v>
      </c>
      <c r="C2315" s="162">
        <v>6253</v>
      </c>
      <c r="D2315" s="162" t="s">
        <v>1169</v>
      </c>
      <c r="E2315" s="39" t="s">
        <v>700</v>
      </c>
      <c r="F2315" s="128" t="s">
        <v>161</v>
      </c>
      <c r="G2315" s="162" t="s">
        <v>35</v>
      </c>
      <c r="H2315" s="39" t="str">
        <f t="shared" si="388"/>
        <v>6105AK124-6253-CSTD-0006</v>
      </c>
      <c r="I2315" s="39" t="str">
        <f t="shared" si="394"/>
        <v>Q24050972-04-6253-C-STD-0006</v>
      </c>
      <c r="J2315" s="39"/>
      <c r="K2315" s="33" t="str">
        <f>VLOOKUP(C2315,'PPE WBS Codes'!$E$3:$F$79,2,0)</f>
        <v>Synchronous Condenser 1</v>
      </c>
      <c r="L2315" s="39" t="s">
        <v>1851</v>
      </c>
      <c r="M2315" s="39" t="s">
        <v>1353</v>
      </c>
      <c r="N2315" s="33" t="str">
        <f t="shared" si="396"/>
        <v>Synchronous Condenser 1 - Cable Racks and Trays for Synchronous Condensers Yard 1 - Underground Pipe Route and Cable Bedding Design</v>
      </c>
      <c r="O2315" s="134"/>
      <c r="P2315" s="134"/>
      <c r="Q2315" s="33" t="str">
        <f>IFERROR(VLOOKUP(PPE_PH1_CDDL[[#This Row],[RDMC Document Number]],[3]Docs!$B:$F,4,0),"No Placeholder Yet")</f>
        <v>RES - Reserved Placeholder</v>
      </c>
      <c r="R2315" s="33" t="str">
        <f>IFERROR(VLOOKUP(PPE_PH1_CDDL[[#This Row],[RDMC Document Number]],[3]Docs!$B:$F,5,0),"No Placeholder Yet")</f>
        <v>Pending</v>
      </c>
      <c r="S2315" s="137">
        <f t="shared" si="397"/>
        <v>0</v>
      </c>
      <c r="T2315" s="39" t="s">
        <v>1119</v>
      </c>
      <c r="U2315" s="39"/>
      <c r="V2315" s="178"/>
      <c r="W2315" s="39" t="s">
        <v>1599</v>
      </c>
      <c r="X2315" s="162" t="s">
        <v>1850</v>
      </c>
      <c r="Y2315" s="39"/>
      <c r="Z2315" s="39"/>
      <c r="AA2315" s="39"/>
      <c r="AB2315" s="152" t="s">
        <v>3165</v>
      </c>
    </row>
    <row r="2316" spans="1:28" ht="21.75" customHeight="1" x14ac:dyDescent="0.25">
      <c r="A2316" s="37" t="s">
        <v>30</v>
      </c>
      <c r="B2316" s="37" t="s">
        <v>31</v>
      </c>
      <c r="C2316" s="162">
        <v>6253</v>
      </c>
      <c r="D2316" s="162" t="s">
        <v>1169</v>
      </c>
      <c r="E2316" s="39" t="s">
        <v>700</v>
      </c>
      <c r="F2316" s="128" t="s">
        <v>170</v>
      </c>
      <c r="G2316" s="162" t="s">
        <v>35</v>
      </c>
      <c r="H2316" s="39" t="str">
        <f t="shared" si="388"/>
        <v>6105AK124-6253-CSTD-0007</v>
      </c>
      <c r="I2316" s="39" t="str">
        <f t="shared" si="394"/>
        <v>Q24050972-04-6253-C-STD-0007</v>
      </c>
      <c r="J2316" s="39"/>
      <c r="K2316" s="33" t="str">
        <f>VLOOKUP(C2316,'PPE WBS Codes'!$E$3:$F$79,2,0)</f>
        <v>Synchronous Condenser 1</v>
      </c>
      <c r="L2316" s="39" t="s">
        <v>1856</v>
      </c>
      <c r="M2316" s="39" t="s">
        <v>1352</v>
      </c>
      <c r="N2316" s="33" t="str">
        <f t="shared" si="396"/>
        <v>Synchronous Condenser 1 - Cable Trench and Tunnels for Synchronous Condensers Yard 1 - Civil Construction Requirements</v>
      </c>
      <c r="O2316" s="134"/>
      <c r="P2316" s="134"/>
      <c r="Q2316" s="33" t="str">
        <f>IFERROR(VLOOKUP(PPE_PH1_CDDL[[#This Row],[RDMC Document Number]],[3]Docs!$B:$F,4,0),"No Placeholder Yet")</f>
        <v>RES - Reserved Placeholder</v>
      </c>
      <c r="R2316" s="33" t="str">
        <f>IFERROR(VLOOKUP(PPE_PH1_CDDL[[#This Row],[RDMC Document Number]],[3]Docs!$B:$F,5,0),"No Placeholder Yet")</f>
        <v>Pending</v>
      </c>
      <c r="S2316" s="137">
        <f t="shared" si="397"/>
        <v>0</v>
      </c>
      <c r="T2316" s="39" t="s">
        <v>1119</v>
      </c>
      <c r="U2316" s="39"/>
      <c r="V2316" s="178"/>
      <c r="W2316" s="39" t="s">
        <v>1629</v>
      </c>
      <c r="X2316" s="162" t="s">
        <v>1850</v>
      </c>
      <c r="Y2316" s="39"/>
      <c r="Z2316" s="39"/>
      <c r="AA2316" s="39"/>
      <c r="AB2316" s="152" t="s">
        <v>3165</v>
      </c>
    </row>
    <row r="2317" spans="1:28" ht="21.75" customHeight="1" x14ac:dyDescent="0.25">
      <c r="A2317" s="37" t="s">
        <v>30</v>
      </c>
      <c r="B2317" s="37" t="s">
        <v>31</v>
      </c>
      <c r="C2317" s="162">
        <v>6253</v>
      </c>
      <c r="D2317" s="162" t="s">
        <v>1169</v>
      </c>
      <c r="E2317" s="39" t="s">
        <v>700</v>
      </c>
      <c r="F2317" s="128" t="s">
        <v>108</v>
      </c>
      <c r="G2317" s="162" t="s">
        <v>35</v>
      </c>
      <c r="H2317" s="39" t="str">
        <f t="shared" si="388"/>
        <v>6105AK124-6253-CSTD-0008</v>
      </c>
      <c r="I2317" s="39" t="str">
        <f t="shared" si="394"/>
        <v>Q24050972-04-6253-C-STD-0008</v>
      </c>
      <c r="J2317" s="39"/>
      <c r="K2317" s="33" t="str">
        <f>VLOOKUP(C2317,'PPE WBS Codes'!$E$3:$F$79,2,0)</f>
        <v>Synchronous Condenser 1</v>
      </c>
      <c r="L2317" s="39" t="s">
        <v>1856</v>
      </c>
      <c r="M2317" s="39" t="s">
        <v>1353</v>
      </c>
      <c r="N2317" s="33" t="str">
        <f t="shared" si="396"/>
        <v>Synchronous Condenser 1 - Cable Trench and Tunnels for Synchronous Condensers Yard 1 - Underground Pipe Route and Cable Bedding Design</v>
      </c>
      <c r="O2317" s="134"/>
      <c r="P2317" s="134"/>
      <c r="Q2317" s="33" t="str">
        <f>IFERROR(VLOOKUP(PPE_PH1_CDDL[[#This Row],[RDMC Document Number]],[3]Docs!$B:$F,4,0),"No Placeholder Yet")</f>
        <v>RES - Reserved Placeholder</v>
      </c>
      <c r="R2317" s="33" t="str">
        <f>IFERROR(VLOOKUP(PPE_PH1_CDDL[[#This Row],[RDMC Document Number]],[3]Docs!$B:$F,5,0),"No Placeholder Yet")</f>
        <v>Pending</v>
      </c>
      <c r="S2317" s="137">
        <f t="shared" si="397"/>
        <v>0</v>
      </c>
      <c r="T2317" s="39" t="s">
        <v>1119</v>
      </c>
      <c r="U2317" s="39"/>
      <c r="V2317" s="178"/>
      <c r="W2317" s="39" t="s">
        <v>1629</v>
      </c>
      <c r="X2317" s="162" t="s">
        <v>1850</v>
      </c>
      <c r="Y2317" s="39"/>
      <c r="Z2317" s="39"/>
      <c r="AA2317" s="39"/>
      <c r="AB2317" s="152" t="s">
        <v>3165</v>
      </c>
    </row>
    <row r="2318" spans="1:28" ht="21.75" customHeight="1" x14ac:dyDescent="0.25">
      <c r="A2318" s="37" t="s">
        <v>30</v>
      </c>
      <c r="B2318" s="37" t="s">
        <v>31</v>
      </c>
      <c r="C2318" s="162">
        <v>6253</v>
      </c>
      <c r="D2318" s="162" t="s">
        <v>1169</v>
      </c>
      <c r="E2318" s="39" t="s">
        <v>700</v>
      </c>
      <c r="F2318" s="128" t="s">
        <v>173</v>
      </c>
      <c r="G2318" s="162" t="s">
        <v>35</v>
      </c>
      <c r="H2318" s="39" t="str">
        <f t="shared" si="388"/>
        <v>6105AK124-6253-CSTD-0009</v>
      </c>
      <c r="I2318" s="39" t="str">
        <f t="shared" si="394"/>
        <v>Q24050972-04-6253-C-STD-0009</v>
      </c>
      <c r="J2318" s="39"/>
      <c r="K2318" s="33" t="str">
        <f>VLOOKUP(C2318,'PPE WBS Codes'!$E$3:$F$79,2,0)</f>
        <v>Synchronous Condenser 1</v>
      </c>
      <c r="L2318" s="39" t="s">
        <v>1857</v>
      </c>
      <c r="M2318" s="39" t="s">
        <v>1352</v>
      </c>
      <c r="N2318" s="33" t="str">
        <f t="shared" si="396"/>
        <v>Synchronous Condenser 1 - Lightning Protection for Synchronous Condensers Yard 1 - Civil Construction Requirements</v>
      </c>
      <c r="O2318" s="134"/>
      <c r="P2318" s="134"/>
      <c r="Q2318" s="33" t="str">
        <f>IFERROR(VLOOKUP(PPE_PH1_CDDL[[#This Row],[RDMC Document Number]],[3]Docs!$B:$F,4,0),"No Placeholder Yet")</f>
        <v>RES - Reserved Placeholder</v>
      </c>
      <c r="R2318" s="33" t="str">
        <f>IFERROR(VLOOKUP(PPE_PH1_CDDL[[#This Row],[RDMC Document Number]],[3]Docs!$B:$F,5,0),"No Placeholder Yet")</f>
        <v>Pending</v>
      </c>
      <c r="S2318" s="137">
        <f t="shared" si="397"/>
        <v>0</v>
      </c>
      <c r="T2318" s="39" t="s">
        <v>1119</v>
      </c>
      <c r="U2318" s="39"/>
      <c r="V2318" s="178"/>
      <c r="W2318" s="39" t="s">
        <v>1858</v>
      </c>
      <c r="X2318" s="162" t="s">
        <v>1850</v>
      </c>
      <c r="Y2318" s="39"/>
      <c r="Z2318" s="39"/>
      <c r="AA2318" s="39"/>
      <c r="AB2318" s="152" t="s">
        <v>3165</v>
      </c>
    </row>
    <row r="2319" spans="1:28" ht="21.75" customHeight="1" x14ac:dyDescent="0.25">
      <c r="A2319" s="37" t="s">
        <v>30</v>
      </c>
      <c r="B2319" s="37" t="s">
        <v>31</v>
      </c>
      <c r="C2319" s="162">
        <v>6253</v>
      </c>
      <c r="D2319" s="162" t="s">
        <v>1169</v>
      </c>
      <c r="E2319" s="39" t="s">
        <v>700</v>
      </c>
      <c r="F2319" s="174" t="s">
        <v>184</v>
      </c>
      <c r="G2319" s="162" t="s">
        <v>35</v>
      </c>
      <c r="H2319" s="39" t="str">
        <f t="shared" si="388"/>
        <v>6105AK124-6253-CSTD-0010</v>
      </c>
      <c r="I2319" s="39" t="str">
        <f t="shared" si="394"/>
        <v>Q24050972-04-6253-C-STD-0010</v>
      </c>
      <c r="J2319" s="162"/>
      <c r="K2319" s="33" t="str">
        <f>VLOOKUP(C2319,'PPE WBS Codes'!$E$3:$F$79,2,0)</f>
        <v>Synchronous Condenser 1</v>
      </c>
      <c r="L2319" s="162" t="s">
        <v>1857</v>
      </c>
      <c r="M2319" s="162" t="s">
        <v>1353</v>
      </c>
      <c r="N2319" s="33" t="str">
        <f t="shared" si="396"/>
        <v>Synchronous Condenser 1 - Lightning Protection for Synchronous Condensers Yard 1 - Underground Pipe Route and Cable Bedding Design</v>
      </c>
      <c r="O2319" s="175"/>
      <c r="P2319" s="175"/>
      <c r="Q2319" s="33" t="str">
        <f>IFERROR(VLOOKUP(PPE_PH1_CDDL[[#This Row],[RDMC Document Number]],[3]Docs!$B:$F,4,0),"No Placeholder Yet")</f>
        <v>RES - Reserved Placeholder</v>
      </c>
      <c r="R2319" s="33" t="str">
        <f>IFERROR(VLOOKUP(PPE_PH1_CDDL[[#This Row],[RDMC Document Number]],[3]Docs!$B:$F,5,0),"No Placeholder Yet")</f>
        <v>Pending</v>
      </c>
      <c r="S2319" s="137">
        <f t="shared" si="397"/>
        <v>0</v>
      </c>
      <c r="T2319" s="39" t="s">
        <v>1119</v>
      </c>
      <c r="U2319" s="162"/>
      <c r="V2319" s="178"/>
      <c r="W2319" s="162" t="s">
        <v>1858</v>
      </c>
      <c r="X2319" s="162" t="s">
        <v>1850</v>
      </c>
      <c r="Y2319" s="162"/>
      <c r="Z2319" s="162"/>
      <c r="AA2319" s="39"/>
      <c r="AB2319" s="152" t="s">
        <v>3165</v>
      </c>
    </row>
    <row r="2320" spans="1:28" ht="21.75" customHeight="1" x14ac:dyDescent="0.25">
      <c r="A2320" s="37" t="s">
        <v>30</v>
      </c>
      <c r="B2320" s="37" t="s">
        <v>31</v>
      </c>
      <c r="C2320" s="162">
        <v>6253</v>
      </c>
      <c r="D2320" s="39" t="s">
        <v>52</v>
      </c>
      <c r="E2320" s="39" t="s">
        <v>1266</v>
      </c>
      <c r="F2320" s="128" t="s">
        <v>34</v>
      </c>
      <c r="G2320" s="162" t="s">
        <v>35</v>
      </c>
      <c r="H2320" s="39" t="str">
        <f t="shared" si="388"/>
        <v>6105AK124-6253-ECAL-0001</v>
      </c>
      <c r="I2320" s="39" t="str">
        <f t="shared" si="394"/>
        <v>Q24050972-04-6253-E-CAL-0001</v>
      </c>
      <c r="J2320" s="39"/>
      <c r="K2320" s="33" t="str">
        <f>VLOOKUP(C2320,'PPE WBS Codes'!$E$3:$F$79,2,0)</f>
        <v>Synchronous Condenser 1</v>
      </c>
      <c r="L2320" s="39" t="s">
        <v>1854</v>
      </c>
      <c r="M2320" s="39" t="s">
        <v>1360</v>
      </c>
      <c r="N2320" s="33" t="str">
        <f t="shared" si="396"/>
        <v>Synchronous Condenser 1 - Terrace Roads and Access-ways for Synchronous Condensers Yard 1 - Conductor Sag and Tension Plan</v>
      </c>
      <c r="O2320" s="134"/>
      <c r="P2320" s="134"/>
      <c r="Q2320" s="33" t="str">
        <f>IFERROR(VLOOKUP(PPE_PH1_CDDL[[#This Row],[RDMC Document Number]],[3]Docs!$B:$F,4,0),"No Placeholder Yet")</f>
        <v>RES - Reserved Placeholder</v>
      </c>
      <c r="R2320" s="33" t="str">
        <f>IFERROR(VLOOKUP(PPE_PH1_CDDL[[#This Row],[RDMC Document Number]],[3]Docs!$B:$F,5,0),"No Placeholder Yet")</f>
        <v>Pending</v>
      </c>
      <c r="S2320" s="137">
        <f t="shared" ref="S2320:S2325" si="398">IF(AND(O2320&lt;&gt;"",P2320&lt;&gt;"",R2320="Approved"),100%,
 IF(AND(O2320&lt;&gt;"",P2320&lt;&gt;""),66.67%,
 IF(O2320&lt;&gt;"",33.33%,
 0)))</f>
        <v>0</v>
      </c>
      <c r="T2320" s="39" t="s">
        <v>1119</v>
      </c>
      <c r="U2320" s="39"/>
      <c r="V2320" s="178"/>
      <c r="W2320" s="39" t="s">
        <v>1617</v>
      </c>
      <c r="X2320" s="162" t="s">
        <v>1850</v>
      </c>
      <c r="Y2320" s="39"/>
      <c r="Z2320" s="39"/>
      <c r="AA2320" s="39"/>
      <c r="AB2320" s="152" t="s">
        <v>3165</v>
      </c>
    </row>
    <row r="2321" spans="1:28" ht="21.75" customHeight="1" x14ac:dyDescent="0.25">
      <c r="A2321" s="37" t="s">
        <v>30</v>
      </c>
      <c r="B2321" s="37" t="s">
        <v>31</v>
      </c>
      <c r="C2321" s="162">
        <v>6253</v>
      </c>
      <c r="D2321" s="39" t="s">
        <v>52</v>
      </c>
      <c r="E2321" s="39" t="s">
        <v>1266</v>
      </c>
      <c r="F2321" s="128" t="s">
        <v>46</v>
      </c>
      <c r="G2321" s="162" t="s">
        <v>35</v>
      </c>
      <c r="H2321" s="39" t="str">
        <f t="shared" si="388"/>
        <v>6105AK124-6253-ECAL-0002</v>
      </c>
      <c r="I2321" s="39" t="str">
        <f t="shared" si="394"/>
        <v>Q24050972-04-6253-E-CAL-0002</v>
      </c>
      <c r="J2321" s="39"/>
      <c r="K2321" s="33" t="str">
        <f>VLOOKUP(C2321,'PPE WBS Codes'!$E$3:$F$79,2,0)</f>
        <v>Synchronous Condenser 1</v>
      </c>
      <c r="L2321" s="39" t="s">
        <v>1855</v>
      </c>
      <c r="M2321" s="39" t="s">
        <v>1361</v>
      </c>
      <c r="N2321" s="33" t="str">
        <f t="shared" si="396"/>
        <v>Synchronous Condenser 1 - Earthing System for Synchronous Condensers Yard 1 - Cable and Conductor Sizing (incl Volt Drop Calcs)</v>
      </c>
      <c r="O2321" s="134"/>
      <c r="P2321" s="134"/>
      <c r="Q2321" s="33" t="str">
        <f>IFERROR(VLOOKUP(PPE_PH1_CDDL[[#This Row],[RDMC Document Number]],[3]Docs!$B:$F,4,0),"No Placeholder Yet")</f>
        <v>RES - Reserved Placeholder</v>
      </c>
      <c r="R2321" s="33" t="str">
        <f>IFERROR(VLOOKUP(PPE_PH1_CDDL[[#This Row],[RDMC Document Number]],[3]Docs!$B:$F,5,0),"No Placeholder Yet")</f>
        <v>Pending</v>
      </c>
      <c r="S2321" s="137">
        <f t="shared" si="398"/>
        <v>0</v>
      </c>
      <c r="T2321" s="39" t="s">
        <v>1119</v>
      </c>
      <c r="U2321" s="39"/>
      <c r="V2321" s="178"/>
      <c r="W2321" s="39" t="s">
        <v>1649</v>
      </c>
      <c r="X2321" s="162" t="s">
        <v>1850</v>
      </c>
      <c r="Y2321" s="39"/>
      <c r="Z2321" s="39"/>
      <c r="AA2321" s="39"/>
      <c r="AB2321" s="152" t="s">
        <v>3165</v>
      </c>
    </row>
    <row r="2322" spans="1:28" ht="21.75" customHeight="1" x14ac:dyDescent="0.25">
      <c r="A2322" s="37" t="s">
        <v>30</v>
      </c>
      <c r="B2322" s="37" t="s">
        <v>31</v>
      </c>
      <c r="C2322" s="162">
        <v>6253</v>
      </c>
      <c r="D2322" s="39" t="s">
        <v>52</v>
      </c>
      <c r="E2322" s="39" t="s">
        <v>1266</v>
      </c>
      <c r="F2322" s="128" t="s">
        <v>48</v>
      </c>
      <c r="G2322" s="162" t="s">
        <v>35</v>
      </c>
      <c r="H2322" s="39" t="str">
        <f t="shared" si="388"/>
        <v>6105AK124-6253-ECAL-0003</v>
      </c>
      <c r="I2322" s="39" t="str">
        <f t="shared" si="394"/>
        <v>Q24050972-04-6253-E-CAL-0003</v>
      </c>
      <c r="J2322" s="39"/>
      <c r="K2322" s="33" t="str">
        <f>VLOOKUP(C2322,'PPE WBS Codes'!$E$3:$F$79,2,0)</f>
        <v>Synchronous Condenser 1</v>
      </c>
      <c r="L2322" s="39" t="s">
        <v>1855</v>
      </c>
      <c r="M2322" s="39" t="s">
        <v>1363</v>
      </c>
      <c r="N2322" s="33" t="str">
        <f t="shared" si="396"/>
        <v>Synchronous Condenser 1 - Earthing System for Synchronous Condensers Yard 1 - Impedance and Burn-off Calculations</v>
      </c>
      <c r="O2322" s="134"/>
      <c r="P2322" s="134"/>
      <c r="Q2322" s="33" t="str">
        <f>IFERROR(VLOOKUP(PPE_PH1_CDDL[[#This Row],[RDMC Document Number]],[3]Docs!$B:$F,4,0),"No Placeholder Yet")</f>
        <v>RES - Reserved Placeholder</v>
      </c>
      <c r="R2322" s="33" t="str">
        <f>IFERROR(VLOOKUP(PPE_PH1_CDDL[[#This Row],[RDMC Document Number]],[3]Docs!$B:$F,5,0),"No Placeholder Yet")</f>
        <v>Pending</v>
      </c>
      <c r="S2322" s="137">
        <f t="shared" si="398"/>
        <v>0</v>
      </c>
      <c r="T2322" s="39" t="s">
        <v>1119</v>
      </c>
      <c r="U2322" s="39"/>
      <c r="V2322" s="178"/>
      <c r="W2322" s="39" t="s">
        <v>1649</v>
      </c>
      <c r="X2322" s="162" t="s">
        <v>1850</v>
      </c>
      <c r="Y2322" s="39"/>
      <c r="Z2322" s="39"/>
      <c r="AA2322" s="39"/>
      <c r="AB2322" s="152" t="s">
        <v>3165</v>
      </c>
    </row>
    <row r="2323" spans="1:28" ht="21.75" customHeight="1" x14ac:dyDescent="0.25">
      <c r="A2323" s="37" t="s">
        <v>30</v>
      </c>
      <c r="B2323" s="37" t="s">
        <v>31</v>
      </c>
      <c r="C2323" s="162">
        <v>6253</v>
      </c>
      <c r="D2323" s="39" t="s">
        <v>52</v>
      </c>
      <c r="E2323" s="39" t="s">
        <v>1266</v>
      </c>
      <c r="F2323" s="128" t="s">
        <v>50</v>
      </c>
      <c r="G2323" s="162" t="s">
        <v>35</v>
      </c>
      <c r="H2323" s="39" t="str">
        <f t="shared" si="388"/>
        <v>6105AK124-6253-ECAL-0004</v>
      </c>
      <c r="I2323" s="39" t="str">
        <f t="shared" si="394"/>
        <v>Q24050972-04-6253-E-CAL-0004</v>
      </c>
      <c r="J2323" s="39"/>
      <c r="K2323" s="33" t="str">
        <f>VLOOKUP(C2323,'PPE WBS Codes'!$E$3:$F$79,2,0)</f>
        <v>Synchronous Condenser 1</v>
      </c>
      <c r="L2323" s="39" t="s">
        <v>1848</v>
      </c>
      <c r="M2323" s="39" t="s">
        <v>1361</v>
      </c>
      <c r="N2323" s="33" t="str">
        <f t="shared" si="396"/>
        <v>Synchronous Condenser 1 - Small Power and Lighting for Synchronous Condensers Yard 1 - Cable and Conductor Sizing (incl Volt Drop Calcs)</v>
      </c>
      <c r="O2323" s="134"/>
      <c r="P2323" s="134"/>
      <c r="Q2323" s="33" t="str">
        <f>IFERROR(VLOOKUP(PPE_PH1_CDDL[[#This Row],[RDMC Document Number]],[3]Docs!$B:$F,4,0),"No Placeholder Yet")</f>
        <v>RES - Reserved Placeholder</v>
      </c>
      <c r="R2323" s="33" t="str">
        <f>IFERROR(VLOOKUP(PPE_PH1_CDDL[[#This Row],[RDMC Document Number]],[3]Docs!$B:$F,5,0),"No Placeholder Yet")</f>
        <v>Pending</v>
      </c>
      <c r="S2323" s="137">
        <f t="shared" si="398"/>
        <v>0</v>
      </c>
      <c r="T2323" s="39" t="s">
        <v>1119</v>
      </c>
      <c r="U2323" s="39"/>
      <c r="V2323" s="178"/>
      <c r="W2323" s="39" t="s">
        <v>1597</v>
      </c>
      <c r="X2323" s="162" t="s">
        <v>1850</v>
      </c>
      <c r="Y2323" s="39"/>
      <c r="Z2323" s="39"/>
      <c r="AA2323" s="39"/>
      <c r="AB2323" s="152" t="s">
        <v>3165</v>
      </c>
    </row>
    <row r="2324" spans="1:28" ht="21.75" customHeight="1" x14ac:dyDescent="0.25">
      <c r="A2324" s="37" t="s">
        <v>30</v>
      </c>
      <c r="B2324" s="37" t="s">
        <v>31</v>
      </c>
      <c r="C2324" s="162">
        <v>6253</v>
      </c>
      <c r="D2324" s="39" t="s">
        <v>52</v>
      </c>
      <c r="E2324" s="39" t="s">
        <v>1266</v>
      </c>
      <c r="F2324" s="128" t="s">
        <v>101</v>
      </c>
      <c r="G2324" s="162" t="s">
        <v>35</v>
      </c>
      <c r="H2324" s="39" t="str">
        <f t="shared" si="388"/>
        <v>6105AK124-6253-ECAL-0005</v>
      </c>
      <c r="I2324" s="39" t="str">
        <f t="shared" si="394"/>
        <v>Q24050972-04-6253-E-CAL-0005</v>
      </c>
      <c r="J2324" s="39"/>
      <c r="K2324" s="33" t="str">
        <f>VLOOKUP(C2324,'PPE WBS Codes'!$E$3:$F$79,2,0)</f>
        <v>Synchronous Condenser 1</v>
      </c>
      <c r="L2324" s="39" t="s">
        <v>1848</v>
      </c>
      <c r="M2324" s="39" t="s">
        <v>1360</v>
      </c>
      <c r="N2324" s="33" t="str">
        <f t="shared" si="396"/>
        <v>Synchronous Condenser 1 - Small Power and Lighting for Synchronous Condensers Yard 1 - Conductor Sag and Tension Plan</v>
      </c>
      <c r="O2324" s="134"/>
      <c r="P2324" s="134"/>
      <c r="Q2324" s="33" t="str">
        <f>IFERROR(VLOOKUP(PPE_PH1_CDDL[[#This Row],[RDMC Document Number]],[3]Docs!$B:$F,4,0),"No Placeholder Yet")</f>
        <v>RES - Reserved Placeholder</v>
      </c>
      <c r="R2324" s="33" t="str">
        <f>IFERROR(VLOOKUP(PPE_PH1_CDDL[[#This Row],[RDMC Document Number]],[3]Docs!$B:$F,5,0),"No Placeholder Yet")</f>
        <v>Pending</v>
      </c>
      <c r="S2324" s="137">
        <f t="shared" si="398"/>
        <v>0</v>
      </c>
      <c r="T2324" s="39" t="s">
        <v>1119</v>
      </c>
      <c r="U2324" s="39"/>
      <c r="V2324" s="178"/>
      <c r="W2324" s="39" t="s">
        <v>1597</v>
      </c>
      <c r="X2324" s="162" t="s">
        <v>1850</v>
      </c>
      <c r="Y2324" s="39"/>
      <c r="Z2324" s="39"/>
      <c r="AA2324" s="39"/>
      <c r="AB2324" s="152" t="s">
        <v>3165</v>
      </c>
    </row>
    <row r="2325" spans="1:28" ht="21.75" customHeight="1" x14ac:dyDescent="0.25">
      <c r="A2325" s="37" t="s">
        <v>30</v>
      </c>
      <c r="B2325" s="37" t="s">
        <v>31</v>
      </c>
      <c r="C2325" s="162">
        <v>6253</v>
      </c>
      <c r="D2325" s="39" t="s">
        <v>52</v>
      </c>
      <c r="E2325" s="39" t="s">
        <v>1266</v>
      </c>
      <c r="F2325" s="174" t="s">
        <v>161</v>
      </c>
      <c r="G2325" s="162" t="s">
        <v>35</v>
      </c>
      <c r="H2325" s="39" t="str">
        <f t="shared" si="388"/>
        <v>6105AK124-6253-ECAL-0006</v>
      </c>
      <c r="I2325" s="39" t="str">
        <f t="shared" si="394"/>
        <v>Q24050972-04-6253-E-CAL-0006</v>
      </c>
      <c r="J2325" s="162"/>
      <c r="K2325" s="33" t="str">
        <f>VLOOKUP(C2325,'PPE WBS Codes'!$E$3:$F$79,2,0)</f>
        <v>Synchronous Condenser 1</v>
      </c>
      <c r="L2325" s="162" t="s">
        <v>1857</v>
      </c>
      <c r="M2325" s="162" t="s">
        <v>1363</v>
      </c>
      <c r="N2325" s="33" t="str">
        <f t="shared" si="396"/>
        <v>Synchronous Condenser 1 - Lightning Protection for Synchronous Condensers Yard 1 - Impedance and Burn-off Calculations</v>
      </c>
      <c r="O2325" s="175"/>
      <c r="P2325" s="175"/>
      <c r="Q2325" s="33" t="str">
        <f>IFERROR(VLOOKUP(PPE_PH1_CDDL[[#This Row],[RDMC Document Number]],[3]Docs!$B:$F,4,0),"No Placeholder Yet")</f>
        <v>RES - Reserved Placeholder</v>
      </c>
      <c r="R2325" s="33" t="str">
        <f>IFERROR(VLOOKUP(PPE_PH1_CDDL[[#This Row],[RDMC Document Number]],[3]Docs!$B:$F,5,0),"No Placeholder Yet")</f>
        <v>Pending</v>
      </c>
      <c r="S2325" s="137">
        <f t="shared" si="398"/>
        <v>0</v>
      </c>
      <c r="T2325" s="39" t="s">
        <v>1119</v>
      </c>
      <c r="U2325" s="162"/>
      <c r="V2325" s="178"/>
      <c r="W2325" s="162" t="s">
        <v>1858</v>
      </c>
      <c r="X2325" s="162" t="s">
        <v>1850</v>
      </c>
      <c r="Y2325" s="162"/>
      <c r="Z2325" s="162"/>
      <c r="AA2325" s="39"/>
      <c r="AB2325" s="152" t="s">
        <v>3165</v>
      </c>
    </row>
    <row r="2326" spans="1:28" ht="21.75" customHeight="1" x14ac:dyDescent="0.25">
      <c r="A2326" s="37" t="s">
        <v>30</v>
      </c>
      <c r="B2326" s="37" t="s">
        <v>31</v>
      </c>
      <c r="C2326" s="162">
        <v>6253</v>
      </c>
      <c r="D2326" s="39" t="s">
        <v>52</v>
      </c>
      <c r="E2326" s="39" t="s">
        <v>1365</v>
      </c>
      <c r="F2326" s="128" t="s">
        <v>34</v>
      </c>
      <c r="G2326" s="162" t="s">
        <v>35</v>
      </c>
      <c r="H2326" s="39" t="str">
        <f t="shared" si="388"/>
        <v>6105AK124-6253-EDIA-0001</v>
      </c>
      <c r="I2326" s="39" t="str">
        <f t="shared" si="394"/>
        <v>Q24050972-04-6253-E-DIA-0001</v>
      </c>
      <c r="J2326" s="39"/>
      <c r="K2326" s="33" t="str">
        <f>VLOOKUP(C2326,'PPE WBS Codes'!$E$3:$F$79,2,0)</f>
        <v>Synchronous Condenser 1</v>
      </c>
      <c r="L2326" s="39" t="s">
        <v>1855</v>
      </c>
      <c r="M2326" s="39" t="s">
        <v>1367</v>
      </c>
      <c r="N2326" s="33" t="str">
        <f t="shared" si="396"/>
        <v>Synchronous Condenser 1 - Earthing System for Synchronous Condensers Yard 1 - Electrical Circuit Diagrams (Schematics)</v>
      </c>
      <c r="O2326" s="134"/>
      <c r="P2326" s="134"/>
      <c r="Q2326" s="33" t="str">
        <f>IFERROR(VLOOKUP(PPE_PH1_CDDL[[#This Row],[RDMC Document Number]],[3]Docs!$B:$F,4,0),"No Placeholder Yet")</f>
        <v>RES - Reserved Placeholder</v>
      </c>
      <c r="R2326" s="33" t="str">
        <f>IFERROR(VLOOKUP(PPE_PH1_CDDL[[#This Row],[RDMC Document Number]],[3]Docs!$B:$F,5,0),"No Placeholder Yet")</f>
        <v>Pending</v>
      </c>
      <c r="S2326" s="137">
        <f t="shared" ref="S2326:S2338" si="399">IF(AND(O2326&lt;&gt;"",P2326&lt;&gt;"",R2326="Approved"),100%,
 IF(AND(O2326&lt;&gt;"",P2326&lt;&gt;""),66.67%,
 IF(O2326&lt;&gt;"",33.33%,
 0)))</f>
        <v>0</v>
      </c>
      <c r="T2326" s="39" t="s">
        <v>1119</v>
      </c>
      <c r="U2326" s="39"/>
      <c r="V2326" s="178"/>
      <c r="W2326" s="39" t="s">
        <v>1649</v>
      </c>
      <c r="X2326" s="162" t="s">
        <v>1850</v>
      </c>
      <c r="Y2326" s="39"/>
      <c r="Z2326" s="39"/>
      <c r="AA2326" s="39"/>
      <c r="AB2326" s="152" t="s">
        <v>3165</v>
      </c>
    </row>
    <row r="2327" spans="1:28" ht="21.75" customHeight="1" x14ac:dyDescent="0.25">
      <c r="A2327" s="37" t="s">
        <v>30</v>
      </c>
      <c r="B2327" s="37" t="s">
        <v>31</v>
      </c>
      <c r="C2327" s="162">
        <v>6253</v>
      </c>
      <c r="D2327" s="39" t="s">
        <v>52</v>
      </c>
      <c r="E2327" s="39" t="s">
        <v>1365</v>
      </c>
      <c r="F2327" s="128" t="s">
        <v>46</v>
      </c>
      <c r="G2327" s="162" t="s">
        <v>35</v>
      </c>
      <c r="H2327" s="39" t="str">
        <f t="shared" si="388"/>
        <v>6105AK124-6253-EDIA-0002</v>
      </c>
      <c r="I2327" s="39" t="str">
        <f t="shared" si="394"/>
        <v>Q24050972-04-6253-E-DIA-0002</v>
      </c>
      <c r="J2327" s="39"/>
      <c r="K2327" s="33" t="str">
        <f>VLOOKUP(C2327,'PPE WBS Codes'!$E$3:$F$79,2,0)</f>
        <v>Synchronous Condenser 1</v>
      </c>
      <c r="L2327" s="39" t="s">
        <v>1855</v>
      </c>
      <c r="M2327" s="39" t="s">
        <v>1366</v>
      </c>
      <c r="N2327" s="33" t="str">
        <f t="shared" si="396"/>
        <v>Synchronous Condenser 1 - Earthing System for Synchronous Condensers Yard 1 - Cable Block Diagrams and Schedules</v>
      </c>
      <c r="O2327" s="134"/>
      <c r="P2327" s="134"/>
      <c r="Q2327" s="33" t="str">
        <f>IFERROR(VLOOKUP(PPE_PH1_CDDL[[#This Row],[RDMC Document Number]],[3]Docs!$B:$F,4,0),"No Placeholder Yet")</f>
        <v>RES - Reserved Placeholder</v>
      </c>
      <c r="R2327" s="33" t="str">
        <f>IFERROR(VLOOKUP(PPE_PH1_CDDL[[#This Row],[RDMC Document Number]],[3]Docs!$B:$F,5,0),"No Placeholder Yet")</f>
        <v>Pending</v>
      </c>
      <c r="S2327" s="137">
        <f t="shared" si="399"/>
        <v>0</v>
      </c>
      <c r="T2327" s="39" t="s">
        <v>1119</v>
      </c>
      <c r="U2327" s="39"/>
      <c r="V2327" s="178"/>
      <c r="W2327" s="39" t="s">
        <v>1649</v>
      </c>
      <c r="X2327" s="162" t="s">
        <v>1850</v>
      </c>
      <c r="Y2327" s="39"/>
      <c r="Z2327" s="39"/>
      <c r="AA2327" s="39"/>
      <c r="AB2327" s="152" t="s">
        <v>3165</v>
      </c>
    </row>
    <row r="2328" spans="1:28" ht="21.75" customHeight="1" x14ac:dyDescent="0.25">
      <c r="A2328" s="37" t="s">
        <v>30</v>
      </c>
      <c r="B2328" s="37" t="s">
        <v>31</v>
      </c>
      <c r="C2328" s="162">
        <v>6253</v>
      </c>
      <c r="D2328" s="39" t="s">
        <v>52</v>
      </c>
      <c r="E2328" s="39" t="s">
        <v>1365</v>
      </c>
      <c r="F2328" s="128" t="s">
        <v>48</v>
      </c>
      <c r="G2328" s="162" t="s">
        <v>35</v>
      </c>
      <c r="H2328" s="39" t="str">
        <f t="shared" si="388"/>
        <v>6105AK124-6253-EDIA-0003</v>
      </c>
      <c r="I2328" s="39" t="str">
        <f t="shared" si="394"/>
        <v>Q24050972-04-6253-E-DIA-0003</v>
      </c>
      <c r="J2328" s="39"/>
      <c r="K2328" s="33" t="str">
        <f>VLOOKUP(C2328,'PPE WBS Codes'!$E$3:$F$79,2,0)</f>
        <v>Synchronous Condenser 1</v>
      </c>
      <c r="L2328" s="39" t="s">
        <v>1855</v>
      </c>
      <c r="M2328" s="39" t="s">
        <v>1369</v>
      </c>
      <c r="N2328" s="33" t="str">
        <f t="shared" si="396"/>
        <v>Synchronous Condenser 1 - Earthing System for Synchronous Condensers Yard 1 - E/I Termination Schedule</v>
      </c>
      <c r="O2328" s="134"/>
      <c r="P2328" s="134"/>
      <c r="Q2328" s="33" t="str">
        <f>IFERROR(VLOOKUP(PPE_PH1_CDDL[[#This Row],[RDMC Document Number]],[3]Docs!$B:$F,4,0),"No Placeholder Yet")</f>
        <v>RES - Reserved Placeholder</v>
      </c>
      <c r="R2328" s="33" t="str">
        <f>IFERROR(VLOOKUP(PPE_PH1_CDDL[[#This Row],[RDMC Document Number]],[3]Docs!$B:$F,5,0),"No Placeholder Yet")</f>
        <v>Pending</v>
      </c>
      <c r="S2328" s="137">
        <f t="shared" si="399"/>
        <v>0</v>
      </c>
      <c r="T2328" s="39" t="s">
        <v>1119</v>
      </c>
      <c r="U2328" s="39"/>
      <c r="V2328" s="178"/>
      <c r="W2328" s="39" t="s">
        <v>1649</v>
      </c>
      <c r="X2328" s="162" t="s">
        <v>1850</v>
      </c>
      <c r="Y2328" s="39"/>
      <c r="Z2328" s="39"/>
      <c r="AA2328" s="39"/>
      <c r="AB2328" s="152" t="s">
        <v>3165</v>
      </c>
    </row>
    <row r="2329" spans="1:28" ht="21.75" customHeight="1" x14ac:dyDescent="0.25">
      <c r="A2329" s="37" t="s">
        <v>30</v>
      </c>
      <c r="B2329" s="37" t="s">
        <v>31</v>
      </c>
      <c r="C2329" s="162">
        <v>6253</v>
      </c>
      <c r="D2329" s="39" t="s">
        <v>52</v>
      </c>
      <c r="E2329" s="39" t="s">
        <v>1365</v>
      </c>
      <c r="F2329" s="128" t="s">
        <v>50</v>
      </c>
      <c r="G2329" s="162" t="s">
        <v>35</v>
      </c>
      <c r="H2329" s="39" t="str">
        <f t="shared" si="388"/>
        <v>6105AK124-6253-EDIA-0004</v>
      </c>
      <c r="I2329" s="39" t="str">
        <f t="shared" si="394"/>
        <v>Q24050972-04-6253-E-DIA-0004</v>
      </c>
      <c r="J2329" s="39"/>
      <c r="K2329" s="33" t="str">
        <f>VLOOKUP(C2329,'PPE WBS Codes'!$E$3:$F$79,2,0)</f>
        <v>Synchronous Condenser 1</v>
      </c>
      <c r="L2329" s="39" t="s">
        <v>1848</v>
      </c>
      <c r="M2329" s="39" t="s">
        <v>1366</v>
      </c>
      <c r="N2329" s="33" t="str">
        <f t="shared" si="396"/>
        <v>Synchronous Condenser 1 - Small Power and Lighting for Synchronous Condensers Yard 1 - Cable Block Diagrams and Schedules</v>
      </c>
      <c r="O2329" s="134"/>
      <c r="P2329" s="134"/>
      <c r="Q2329" s="33" t="str">
        <f>IFERROR(VLOOKUP(PPE_PH1_CDDL[[#This Row],[RDMC Document Number]],[3]Docs!$B:$F,4,0),"No Placeholder Yet")</f>
        <v>RES - Reserved Placeholder</v>
      </c>
      <c r="R2329" s="33" t="str">
        <f>IFERROR(VLOOKUP(PPE_PH1_CDDL[[#This Row],[RDMC Document Number]],[3]Docs!$B:$F,5,0),"No Placeholder Yet")</f>
        <v>Pending</v>
      </c>
      <c r="S2329" s="137">
        <f t="shared" si="399"/>
        <v>0</v>
      </c>
      <c r="T2329" s="39" t="s">
        <v>1119</v>
      </c>
      <c r="U2329" s="39"/>
      <c r="V2329" s="178"/>
      <c r="W2329" s="39" t="s">
        <v>1597</v>
      </c>
      <c r="X2329" s="162" t="s">
        <v>1850</v>
      </c>
      <c r="Y2329" s="39"/>
      <c r="Z2329" s="39"/>
      <c r="AA2329" s="39"/>
      <c r="AB2329" s="152" t="s">
        <v>3165</v>
      </c>
    </row>
    <row r="2330" spans="1:28" ht="21.75" customHeight="1" x14ac:dyDescent="0.25">
      <c r="A2330" s="37" t="s">
        <v>30</v>
      </c>
      <c r="B2330" s="37" t="s">
        <v>31</v>
      </c>
      <c r="C2330" s="162">
        <v>6253</v>
      </c>
      <c r="D2330" s="39" t="s">
        <v>52</v>
      </c>
      <c r="E2330" s="39" t="s">
        <v>1365</v>
      </c>
      <c r="F2330" s="128" t="s">
        <v>101</v>
      </c>
      <c r="G2330" s="162" t="s">
        <v>35</v>
      </c>
      <c r="H2330" s="39" t="str">
        <f t="shared" si="388"/>
        <v>6105AK124-6253-EDIA-0005</v>
      </c>
      <c r="I2330" s="39" t="str">
        <f t="shared" si="394"/>
        <v>Q24050972-04-6253-E-DIA-0005</v>
      </c>
      <c r="J2330" s="39"/>
      <c r="K2330" s="33" t="str">
        <f>VLOOKUP(C2330,'PPE WBS Codes'!$E$3:$F$79,2,0)</f>
        <v>Synchronous Condenser 1</v>
      </c>
      <c r="L2330" s="39" t="s">
        <v>1848</v>
      </c>
      <c r="M2330" s="39" t="s">
        <v>1372</v>
      </c>
      <c r="N2330" s="33" t="str">
        <f t="shared" si="396"/>
        <v>Synchronous Condenser 1 - Small Power and Lighting for Synchronous Condensers Yard 1 - Electrical Block Diagram</v>
      </c>
      <c r="O2330" s="134"/>
      <c r="P2330" s="134"/>
      <c r="Q2330" s="33" t="str">
        <f>IFERROR(VLOOKUP(PPE_PH1_CDDL[[#This Row],[RDMC Document Number]],[3]Docs!$B:$F,4,0),"No Placeholder Yet")</f>
        <v>RES - Reserved Placeholder</v>
      </c>
      <c r="R2330" s="33" t="str">
        <f>IFERROR(VLOOKUP(PPE_PH1_CDDL[[#This Row],[RDMC Document Number]],[3]Docs!$B:$F,5,0),"No Placeholder Yet")</f>
        <v>Pending</v>
      </c>
      <c r="S2330" s="137">
        <f t="shared" si="399"/>
        <v>0</v>
      </c>
      <c r="T2330" s="39" t="s">
        <v>1119</v>
      </c>
      <c r="U2330" s="39"/>
      <c r="V2330" s="178"/>
      <c r="W2330" s="39" t="s">
        <v>1597</v>
      </c>
      <c r="X2330" s="162" t="s">
        <v>1850</v>
      </c>
      <c r="Y2330" s="39"/>
      <c r="Z2330" s="39"/>
      <c r="AA2330" s="39"/>
      <c r="AB2330" s="152" t="s">
        <v>3165</v>
      </c>
    </row>
    <row r="2331" spans="1:28" ht="21.75" customHeight="1" x14ac:dyDescent="0.25">
      <c r="A2331" s="37" t="s">
        <v>30</v>
      </c>
      <c r="B2331" s="37" t="s">
        <v>31</v>
      </c>
      <c r="C2331" s="162">
        <v>6253</v>
      </c>
      <c r="D2331" s="39" t="s">
        <v>52</v>
      </c>
      <c r="E2331" s="39" t="s">
        <v>1365</v>
      </c>
      <c r="F2331" s="128" t="s">
        <v>161</v>
      </c>
      <c r="G2331" s="162" t="s">
        <v>35</v>
      </c>
      <c r="H2331" s="39" t="str">
        <f t="shared" si="388"/>
        <v>6105AK124-6253-EDIA-0006</v>
      </c>
      <c r="I2331" s="39" t="str">
        <f t="shared" si="394"/>
        <v>Q24050972-04-6253-E-DIA-0006</v>
      </c>
      <c r="J2331" s="39"/>
      <c r="K2331" s="33" t="str">
        <f>VLOOKUP(C2331,'PPE WBS Codes'!$E$3:$F$79,2,0)</f>
        <v>Synchronous Condenser 1</v>
      </c>
      <c r="L2331" s="39" t="s">
        <v>1848</v>
      </c>
      <c r="M2331" s="39" t="s">
        <v>1367</v>
      </c>
      <c r="N2331" s="33" t="str">
        <f t="shared" si="396"/>
        <v>Synchronous Condenser 1 - Small Power and Lighting for Synchronous Condensers Yard 1 - Electrical Circuit Diagrams (Schematics)</v>
      </c>
      <c r="O2331" s="134"/>
      <c r="P2331" s="134"/>
      <c r="Q2331" s="33" t="str">
        <f>IFERROR(VLOOKUP(PPE_PH1_CDDL[[#This Row],[RDMC Document Number]],[3]Docs!$B:$F,4,0),"No Placeholder Yet")</f>
        <v>RES - Reserved Placeholder</v>
      </c>
      <c r="R2331" s="33" t="str">
        <f>IFERROR(VLOOKUP(PPE_PH1_CDDL[[#This Row],[RDMC Document Number]],[3]Docs!$B:$F,5,0),"No Placeholder Yet")</f>
        <v>Pending</v>
      </c>
      <c r="S2331" s="137">
        <f t="shared" si="399"/>
        <v>0</v>
      </c>
      <c r="T2331" s="39" t="s">
        <v>1119</v>
      </c>
      <c r="U2331" s="39"/>
      <c r="V2331" s="178"/>
      <c r="W2331" s="39" t="s">
        <v>1597</v>
      </c>
      <c r="X2331" s="162" t="s">
        <v>1850</v>
      </c>
      <c r="Y2331" s="39"/>
      <c r="Z2331" s="39"/>
      <c r="AA2331" s="39"/>
      <c r="AB2331" s="152" t="s">
        <v>3165</v>
      </c>
    </row>
    <row r="2332" spans="1:28" ht="21.75" customHeight="1" x14ac:dyDescent="0.25">
      <c r="A2332" s="37" t="s">
        <v>30</v>
      </c>
      <c r="B2332" s="37" t="s">
        <v>31</v>
      </c>
      <c r="C2332" s="162">
        <v>6253</v>
      </c>
      <c r="D2332" s="39" t="s">
        <v>52</v>
      </c>
      <c r="E2332" s="39" t="s">
        <v>1365</v>
      </c>
      <c r="F2332" s="128" t="s">
        <v>170</v>
      </c>
      <c r="G2332" s="162" t="s">
        <v>35</v>
      </c>
      <c r="H2332" s="39" t="str">
        <f t="shared" si="388"/>
        <v>6105AK124-6253-EDIA-0007</v>
      </c>
      <c r="I2332" s="39" t="str">
        <f t="shared" si="394"/>
        <v>Q24050972-04-6253-E-DIA-0007</v>
      </c>
      <c r="J2332" s="39"/>
      <c r="K2332" s="33" t="str">
        <f>VLOOKUP(C2332,'PPE WBS Codes'!$E$3:$F$79,2,0)</f>
        <v>Synchronous Condenser 1</v>
      </c>
      <c r="L2332" s="39" t="s">
        <v>1848</v>
      </c>
      <c r="M2332" s="39" t="s">
        <v>1369</v>
      </c>
      <c r="N2332" s="33" t="str">
        <f t="shared" si="396"/>
        <v>Synchronous Condenser 1 - Small Power and Lighting for Synchronous Condensers Yard 1 - E/I Termination Schedule</v>
      </c>
      <c r="O2332" s="134"/>
      <c r="P2332" s="134"/>
      <c r="Q2332" s="33" t="str">
        <f>IFERROR(VLOOKUP(PPE_PH1_CDDL[[#This Row],[RDMC Document Number]],[3]Docs!$B:$F,4,0),"No Placeholder Yet")</f>
        <v>RES - Reserved Placeholder</v>
      </c>
      <c r="R2332" s="33" t="str">
        <f>IFERROR(VLOOKUP(PPE_PH1_CDDL[[#This Row],[RDMC Document Number]],[3]Docs!$B:$F,5,0),"No Placeholder Yet")</f>
        <v>Pending</v>
      </c>
      <c r="S2332" s="137">
        <f t="shared" si="399"/>
        <v>0</v>
      </c>
      <c r="T2332" s="39" t="s">
        <v>1119</v>
      </c>
      <c r="U2332" s="39"/>
      <c r="V2332" s="178"/>
      <c r="W2332" s="39" t="s">
        <v>1597</v>
      </c>
      <c r="X2332" s="162" t="s">
        <v>1850</v>
      </c>
      <c r="Y2332" s="39"/>
      <c r="Z2332" s="39"/>
      <c r="AA2332" s="39"/>
      <c r="AB2332" s="152" t="s">
        <v>3165</v>
      </c>
    </row>
    <row r="2333" spans="1:28" ht="21.75" customHeight="1" x14ac:dyDescent="0.25">
      <c r="A2333" s="37" t="s">
        <v>30</v>
      </c>
      <c r="B2333" s="37" t="s">
        <v>31</v>
      </c>
      <c r="C2333" s="162">
        <v>6253</v>
      </c>
      <c r="D2333" s="39" t="s">
        <v>52</v>
      </c>
      <c r="E2333" s="39" t="s">
        <v>1365</v>
      </c>
      <c r="F2333" s="128" t="s">
        <v>108</v>
      </c>
      <c r="G2333" s="162" t="s">
        <v>35</v>
      </c>
      <c r="H2333" s="39" t="str">
        <f t="shared" si="388"/>
        <v>6105AK124-6253-EDIA-0008</v>
      </c>
      <c r="I2333" s="39" t="str">
        <f t="shared" si="394"/>
        <v>Q24050972-04-6253-E-DIA-0008</v>
      </c>
      <c r="J2333" s="39"/>
      <c r="K2333" s="33" t="str">
        <f>VLOOKUP(C2333,'PPE WBS Codes'!$E$3:$F$79,2,0)</f>
        <v>Synchronous Condenser 1</v>
      </c>
      <c r="L2333" s="39" t="s">
        <v>1851</v>
      </c>
      <c r="M2333" s="39" t="s">
        <v>1366</v>
      </c>
      <c r="N2333" s="33" t="str">
        <f t="shared" si="396"/>
        <v>Synchronous Condenser 1 - Cable Racks and Trays for Synchronous Condensers Yard 1 - Cable Block Diagrams and Schedules</v>
      </c>
      <c r="O2333" s="134"/>
      <c r="P2333" s="134"/>
      <c r="Q2333" s="33" t="str">
        <f>IFERROR(VLOOKUP(PPE_PH1_CDDL[[#This Row],[RDMC Document Number]],[3]Docs!$B:$F,4,0),"No Placeholder Yet")</f>
        <v>RES - Reserved Placeholder</v>
      </c>
      <c r="R2333" s="33" t="str">
        <f>IFERROR(VLOOKUP(PPE_PH1_CDDL[[#This Row],[RDMC Document Number]],[3]Docs!$B:$F,5,0),"No Placeholder Yet")</f>
        <v>Pending</v>
      </c>
      <c r="S2333" s="137">
        <f t="shared" si="399"/>
        <v>0</v>
      </c>
      <c r="T2333" s="39" t="s">
        <v>1119</v>
      </c>
      <c r="U2333" s="39"/>
      <c r="V2333" s="178"/>
      <c r="W2333" s="39" t="s">
        <v>1599</v>
      </c>
      <c r="X2333" s="162" t="s">
        <v>1850</v>
      </c>
      <c r="Y2333" s="39"/>
      <c r="Z2333" s="39"/>
      <c r="AA2333" s="39"/>
      <c r="AB2333" s="152" t="s">
        <v>3165</v>
      </c>
    </row>
    <row r="2334" spans="1:28" ht="21.75" customHeight="1" x14ac:dyDescent="0.25">
      <c r="A2334" s="37" t="s">
        <v>30</v>
      </c>
      <c r="B2334" s="37" t="s">
        <v>31</v>
      </c>
      <c r="C2334" s="162">
        <v>6253</v>
      </c>
      <c r="D2334" s="39" t="s">
        <v>52</v>
      </c>
      <c r="E2334" s="39" t="s">
        <v>1365</v>
      </c>
      <c r="F2334" s="128" t="s">
        <v>173</v>
      </c>
      <c r="G2334" s="162" t="s">
        <v>35</v>
      </c>
      <c r="H2334" s="39" t="str">
        <f t="shared" si="388"/>
        <v>6105AK124-6253-EDIA-0009</v>
      </c>
      <c r="I2334" s="39" t="str">
        <f t="shared" si="394"/>
        <v>Q24050972-04-6253-E-DIA-0009</v>
      </c>
      <c r="J2334" s="39"/>
      <c r="K2334" s="33" t="str">
        <f>VLOOKUP(C2334,'PPE WBS Codes'!$E$3:$F$79,2,0)</f>
        <v>Synchronous Condenser 1</v>
      </c>
      <c r="L2334" s="39" t="s">
        <v>1851</v>
      </c>
      <c r="M2334" s="39" t="s">
        <v>1369</v>
      </c>
      <c r="N2334" s="33" t="str">
        <f t="shared" si="396"/>
        <v>Synchronous Condenser 1 - Cable Racks and Trays for Synchronous Condensers Yard 1 - E/I Termination Schedule</v>
      </c>
      <c r="O2334" s="134"/>
      <c r="P2334" s="134"/>
      <c r="Q2334" s="33" t="str">
        <f>IFERROR(VLOOKUP(PPE_PH1_CDDL[[#This Row],[RDMC Document Number]],[3]Docs!$B:$F,4,0),"No Placeholder Yet")</f>
        <v>RES - Reserved Placeholder</v>
      </c>
      <c r="R2334" s="33" t="str">
        <f>IFERROR(VLOOKUP(PPE_PH1_CDDL[[#This Row],[RDMC Document Number]],[3]Docs!$B:$F,5,0),"No Placeholder Yet")</f>
        <v>Pending</v>
      </c>
      <c r="S2334" s="137">
        <f t="shared" si="399"/>
        <v>0</v>
      </c>
      <c r="T2334" s="39" t="s">
        <v>1119</v>
      </c>
      <c r="U2334" s="39"/>
      <c r="V2334" s="178"/>
      <c r="W2334" s="39" t="s">
        <v>1599</v>
      </c>
      <c r="X2334" s="162" t="s">
        <v>1850</v>
      </c>
      <c r="Y2334" s="39"/>
      <c r="Z2334" s="39"/>
      <c r="AA2334" s="39"/>
      <c r="AB2334" s="152" t="s">
        <v>3165</v>
      </c>
    </row>
    <row r="2335" spans="1:28" ht="21.75" customHeight="1" x14ac:dyDescent="0.25">
      <c r="A2335" s="37" t="s">
        <v>30</v>
      </c>
      <c r="B2335" s="37" t="s">
        <v>31</v>
      </c>
      <c r="C2335" s="162">
        <v>6253</v>
      </c>
      <c r="D2335" s="39" t="s">
        <v>52</v>
      </c>
      <c r="E2335" s="39" t="s">
        <v>1365</v>
      </c>
      <c r="F2335" s="128" t="s">
        <v>184</v>
      </c>
      <c r="G2335" s="162" t="s">
        <v>35</v>
      </c>
      <c r="H2335" s="39" t="str">
        <f t="shared" si="388"/>
        <v>6105AK124-6253-EDIA-0010</v>
      </c>
      <c r="I2335" s="39" t="str">
        <f t="shared" si="394"/>
        <v>Q24050972-04-6253-E-DIA-0010</v>
      </c>
      <c r="J2335" s="39"/>
      <c r="K2335" s="33" t="str">
        <f>VLOOKUP(C2335,'PPE WBS Codes'!$E$3:$F$79,2,0)</f>
        <v>Synchronous Condenser 1</v>
      </c>
      <c r="L2335" s="39" t="s">
        <v>1856</v>
      </c>
      <c r="M2335" s="39" t="s">
        <v>1366</v>
      </c>
      <c r="N2335" s="33" t="str">
        <f t="shared" si="396"/>
        <v>Synchronous Condenser 1 - Cable Trench and Tunnels for Synchronous Condensers Yard 1 - Cable Block Diagrams and Schedules</v>
      </c>
      <c r="O2335" s="134"/>
      <c r="P2335" s="134"/>
      <c r="Q2335" s="33" t="str">
        <f>IFERROR(VLOOKUP(PPE_PH1_CDDL[[#This Row],[RDMC Document Number]],[3]Docs!$B:$F,4,0),"No Placeholder Yet")</f>
        <v>RES - Reserved Placeholder</v>
      </c>
      <c r="R2335" s="33" t="str">
        <f>IFERROR(VLOOKUP(PPE_PH1_CDDL[[#This Row],[RDMC Document Number]],[3]Docs!$B:$F,5,0),"No Placeholder Yet")</f>
        <v>Pending</v>
      </c>
      <c r="S2335" s="137">
        <f t="shared" si="399"/>
        <v>0</v>
      </c>
      <c r="T2335" s="39" t="s">
        <v>1119</v>
      </c>
      <c r="U2335" s="39"/>
      <c r="V2335" s="178"/>
      <c r="W2335" s="39" t="s">
        <v>1629</v>
      </c>
      <c r="X2335" s="162" t="s">
        <v>1850</v>
      </c>
      <c r="Y2335" s="39"/>
      <c r="Z2335" s="39"/>
      <c r="AA2335" s="39"/>
      <c r="AB2335" s="152" t="s">
        <v>3165</v>
      </c>
    </row>
    <row r="2336" spans="1:28" ht="21.75" customHeight="1" x14ac:dyDescent="0.25">
      <c r="A2336" s="37" t="s">
        <v>30</v>
      </c>
      <c r="B2336" s="37" t="s">
        <v>31</v>
      </c>
      <c r="C2336" s="162">
        <v>6253</v>
      </c>
      <c r="D2336" s="39" t="s">
        <v>52</v>
      </c>
      <c r="E2336" s="39" t="s">
        <v>1365</v>
      </c>
      <c r="F2336" s="128" t="s">
        <v>187</v>
      </c>
      <c r="G2336" s="162" t="s">
        <v>35</v>
      </c>
      <c r="H2336" s="39" t="str">
        <f t="shared" si="388"/>
        <v>6105AK124-6253-EDIA-0011</v>
      </c>
      <c r="I2336" s="39" t="str">
        <f t="shared" si="394"/>
        <v>Q24050972-04-6253-E-DIA-0011</v>
      </c>
      <c r="J2336" s="39"/>
      <c r="K2336" s="33" t="str">
        <f>VLOOKUP(C2336,'PPE WBS Codes'!$E$3:$F$79,2,0)</f>
        <v>Synchronous Condenser 1</v>
      </c>
      <c r="L2336" s="39" t="s">
        <v>1856</v>
      </c>
      <c r="M2336" s="39" t="s">
        <v>1369</v>
      </c>
      <c r="N2336" s="33" t="str">
        <f t="shared" si="396"/>
        <v>Synchronous Condenser 1 - Cable Trench and Tunnels for Synchronous Condensers Yard 1 - E/I Termination Schedule</v>
      </c>
      <c r="O2336" s="134"/>
      <c r="P2336" s="134"/>
      <c r="Q2336" s="33" t="str">
        <f>IFERROR(VLOOKUP(PPE_PH1_CDDL[[#This Row],[RDMC Document Number]],[3]Docs!$B:$F,4,0),"No Placeholder Yet")</f>
        <v>RES - Reserved Placeholder</v>
      </c>
      <c r="R2336" s="33" t="str">
        <f>IFERROR(VLOOKUP(PPE_PH1_CDDL[[#This Row],[RDMC Document Number]],[3]Docs!$B:$F,5,0),"No Placeholder Yet")</f>
        <v>Pending</v>
      </c>
      <c r="S2336" s="137">
        <f t="shared" si="399"/>
        <v>0</v>
      </c>
      <c r="T2336" s="39" t="s">
        <v>1119</v>
      </c>
      <c r="U2336" s="39"/>
      <c r="V2336" s="178"/>
      <c r="W2336" s="39" t="s">
        <v>1629</v>
      </c>
      <c r="X2336" s="162" t="s">
        <v>1850</v>
      </c>
      <c r="Y2336" s="39"/>
      <c r="Z2336" s="39"/>
      <c r="AA2336" s="39"/>
      <c r="AB2336" s="152" t="s">
        <v>3165</v>
      </c>
    </row>
    <row r="2337" spans="1:28" ht="21.75" customHeight="1" x14ac:dyDescent="0.25">
      <c r="A2337" s="37" t="s">
        <v>30</v>
      </c>
      <c r="B2337" s="37" t="s">
        <v>31</v>
      </c>
      <c r="C2337" s="162">
        <v>6253</v>
      </c>
      <c r="D2337" s="39" t="s">
        <v>52</v>
      </c>
      <c r="E2337" s="39" t="s">
        <v>1365</v>
      </c>
      <c r="F2337" s="128" t="s">
        <v>213</v>
      </c>
      <c r="G2337" s="162" t="s">
        <v>35</v>
      </c>
      <c r="H2337" s="39" t="str">
        <f t="shared" ref="H2337:H2400" si="400">A2337&amp;B2337&amp;"-"&amp;C2337&amp;"-"&amp;D2337&amp;E2337&amp;"-"&amp;F2337</f>
        <v>6105AK124-6253-EDIA-0012</v>
      </c>
      <c r="I2337" s="39" t="str">
        <f t="shared" si="394"/>
        <v>Q24050972-04-6253-E-DIA-0012</v>
      </c>
      <c r="J2337" s="39"/>
      <c r="K2337" s="33" t="str">
        <f>VLOOKUP(C2337,'PPE WBS Codes'!$E$3:$F$79,2,0)</f>
        <v>Synchronous Condenser 1</v>
      </c>
      <c r="L2337" s="39" t="s">
        <v>1857</v>
      </c>
      <c r="M2337" s="39" t="s">
        <v>1366</v>
      </c>
      <c r="N2337" s="33" t="str">
        <f t="shared" si="396"/>
        <v>Synchronous Condenser 1 - Lightning Protection for Synchronous Condensers Yard 1 - Cable Block Diagrams and Schedules</v>
      </c>
      <c r="O2337" s="134"/>
      <c r="P2337" s="134"/>
      <c r="Q2337" s="33" t="str">
        <f>IFERROR(VLOOKUP(PPE_PH1_CDDL[[#This Row],[RDMC Document Number]],[3]Docs!$B:$F,4,0),"No Placeholder Yet")</f>
        <v>RES - Reserved Placeholder</v>
      </c>
      <c r="R2337" s="33" t="str">
        <f>IFERROR(VLOOKUP(PPE_PH1_CDDL[[#This Row],[RDMC Document Number]],[3]Docs!$B:$F,5,0),"No Placeholder Yet")</f>
        <v>Pending</v>
      </c>
      <c r="S2337" s="137">
        <f t="shared" si="399"/>
        <v>0</v>
      </c>
      <c r="T2337" s="39" t="s">
        <v>1119</v>
      </c>
      <c r="U2337" s="39"/>
      <c r="V2337" s="178"/>
      <c r="W2337" s="39" t="s">
        <v>1858</v>
      </c>
      <c r="X2337" s="162" t="s">
        <v>1850</v>
      </c>
      <c r="Y2337" s="39"/>
      <c r="Z2337" s="39"/>
      <c r="AA2337" s="39"/>
      <c r="AB2337" s="152" t="s">
        <v>3165</v>
      </c>
    </row>
    <row r="2338" spans="1:28" ht="21.75" customHeight="1" x14ac:dyDescent="0.25">
      <c r="A2338" s="37" t="s">
        <v>30</v>
      </c>
      <c r="B2338" s="37" t="s">
        <v>31</v>
      </c>
      <c r="C2338" s="162">
        <v>6253</v>
      </c>
      <c r="D2338" s="39" t="s">
        <v>52</v>
      </c>
      <c r="E2338" s="39" t="s">
        <v>1365</v>
      </c>
      <c r="F2338" s="174" t="s">
        <v>215</v>
      </c>
      <c r="G2338" s="162" t="s">
        <v>35</v>
      </c>
      <c r="H2338" s="39" t="str">
        <f t="shared" si="400"/>
        <v>6105AK124-6253-EDIA-0013</v>
      </c>
      <c r="I2338" s="39" t="str">
        <f t="shared" si="394"/>
        <v>Q24050972-04-6253-E-DIA-0013</v>
      </c>
      <c r="J2338" s="162"/>
      <c r="K2338" s="33" t="str">
        <f>VLOOKUP(C2338,'PPE WBS Codes'!$E$3:$F$79,2,0)</f>
        <v>Synchronous Condenser 1</v>
      </c>
      <c r="L2338" s="162" t="s">
        <v>1857</v>
      </c>
      <c r="M2338" s="162" t="s">
        <v>1367</v>
      </c>
      <c r="N2338" s="33" t="str">
        <f t="shared" si="396"/>
        <v>Synchronous Condenser 1 - Lightning Protection for Synchronous Condensers Yard 1 - Electrical Circuit Diagrams (Schematics)</v>
      </c>
      <c r="O2338" s="175"/>
      <c r="P2338" s="175"/>
      <c r="Q2338" s="33" t="str">
        <f>IFERROR(VLOOKUP(PPE_PH1_CDDL[[#This Row],[RDMC Document Number]],[3]Docs!$B:$F,4,0),"No Placeholder Yet")</f>
        <v>RES - Reserved Placeholder</v>
      </c>
      <c r="R2338" s="33" t="str">
        <f>IFERROR(VLOOKUP(PPE_PH1_CDDL[[#This Row],[RDMC Document Number]],[3]Docs!$B:$F,5,0),"No Placeholder Yet")</f>
        <v>Pending</v>
      </c>
      <c r="S2338" s="137">
        <f t="shared" si="399"/>
        <v>0</v>
      </c>
      <c r="T2338" s="39" t="s">
        <v>1119</v>
      </c>
      <c r="U2338" s="162"/>
      <c r="V2338" s="178"/>
      <c r="W2338" s="162" t="s">
        <v>1858</v>
      </c>
      <c r="X2338" s="162" t="s">
        <v>1850</v>
      </c>
      <c r="Y2338" s="162"/>
      <c r="Z2338" s="162"/>
      <c r="AA2338" s="39"/>
      <c r="AB2338" s="152" t="s">
        <v>3165</v>
      </c>
    </row>
    <row r="2339" spans="1:28" ht="21.75" customHeight="1" x14ac:dyDescent="0.25">
      <c r="A2339" s="162" t="s">
        <v>30</v>
      </c>
      <c r="B2339" s="162" t="s">
        <v>31</v>
      </c>
      <c r="C2339" s="162" t="s">
        <v>4</v>
      </c>
      <c r="D2339" s="162" t="s">
        <v>32</v>
      </c>
      <c r="E2339" s="162" t="s">
        <v>1066</v>
      </c>
      <c r="F2339" s="174" t="s">
        <v>50</v>
      </c>
      <c r="G2339" s="162" t="s">
        <v>35</v>
      </c>
      <c r="H2339" s="142" t="str">
        <f t="shared" si="400"/>
        <v>6105AK124-0000-BCON-0004</v>
      </c>
      <c r="I2339" s="142" t="str">
        <f t="shared" si="394"/>
        <v>Q24050972-04-0000-B-CON-0004</v>
      </c>
      <c r="J2339" s="162"/>
      <c r="K2339" s="33" t="s">
        <v>36</v>
      </c>
      <c r="L2339" s="162" t="s">
        <v>1861</v>
      </c>
      <c r="M2339" s="162" t="s">
        <v>36</v>
      </c>
      <c r="N2339" s="33" t="str">
        <f t="shared" si="396"/>
        <v>General - Formal Letter: Employer's Default Isak Mare - General</v>
      </c>
      <c r="O2339" s="175">
        <v>46150</v>
      </c>
      <c r="P2339" s="175"/>
      <c r="Q2339" s="33" t="str">
        <f>IFERROR(VLOOKUP(PPE_PH1_CDDL[[#This Row],[RDMC Document Number]],[3]Docs!$B:$F,4,0),"No Placeholder Yet")</f>
        <v>IFR - Issued for Review</v>
      </c>
      <c r="R2339" s="33" t="str">
        <f>IFERROR(VLOOKUP(PPE_PH1_CDDL[[#This Row],[RDMC Document Number]],[3]Docs!$B:$F,5,0),"No Placeholder Yet")</f>
        <v>Acknowledged (Information Only)</v>
      </c>
      <c r="S2339" s="137">
        <f>IF(AND(O2339&lt;&gt;"",P2339&lt;&gt;"",R2339="Approved"),100%,
 IF(AND(O2339&lt;&gt;"",P2339&lt;&gt;""),66.67%,
 IF(O2339&lt;&gt;"",33.33%,
 0)))</f>
        <v>0.33329999999999999</v>
      </c>
      <c r="T2339" s="162" t="s">
        <v>629</v>
      </c>
      <c r="U2339" s="162"/>
      <c r="V2339" s="178"/>
      <c r="W2339" s="162" t="s">
        <v>1081</v>
      </c>
      <c r="X2339" s="162" t="s">
        <v>36</v>
      </c>
      <c r="Y2339" s="162"/>
      <c r="Z2339" s="162"/>
      <c r="AA2339" s="39"/>
      <c r="AB2339" s="152" t="s">
        <v>3165</v>
      </c>
    </row>
    <row r="2340" spans="1:28" ht="21.75" customHeight="1" x14ac:dyDescent="0.25">
      <c r="A2340" s="33" t="s">
        <v>30</v>
      </c>
      <c r="B2340" s="33" t="s">
        <v>31</v>
      </c>
      <c r="C2340" s="39">
        <v>6200</v>
      </c>
      <c r="D2340" s="39" t="s">
        <v>32</v>
      </c>
      <c r="E2340" s="162" t="s">
        <v>342</v>
      </c>
      <c r="F2340" s="174" t="s">
        <v>34</v>
      </c>
      <c r="G2340" s="162">
        <v>0</v>
      </c>
      <c r="H2340" s="39" t="str">
        <f t="shared" si="400"/>
        <v>6105AK124-6200-BLST-0001</v>
      </c>
      <c r="I2340" s="39" t="str">
        <f t="shared" si="394"/>
        <v>Q24050972-04-6200-B-LST-0001</v>
      </c>
      <c r="J2340" s="162"/>
      <c r="K2340" s="33" t="str">
        <f>VLOOKUP(C2340,'PPE WBS Codes'!$E$3:$F$79,2,0)</f>
        <v>On-Site Power Supply and Transmission</v>
      </c>
      <c r="L2340" s="162" t="s">
        <v>1862</v>
      </c>
      <c r="M2340" s="162" t="s">
        <v>371</v>
      </c>
      <c r="N2340" s="33" t="str">
        <f t="shared" si="396"/>
        <v>On-Site Power Supply and Transmission - Interface Control Register (ICR) - April 2026 - Register</v>
      </c>
      <c r="O2340" s="175"/>
      <c r="P2340" s="175">
        <v>46154</v>
      </c>
      <c r="Q2340" s="33" t="str">
        <f>IFERROR(VLOOKUP(PPE_PH1_CDDL[[#This Row],[RDMC Document Number]],[3]Docs!$B:$F,4,0),"No Placeholder Yet")</f>
        <v>IFI - Issued for Information</v>
      </c>
      <c r="R2340" s="33" t="str">
        <f>IFERROR(VLOOKUP(PPE_PH1_CDDL[[#This Row],[RDMC Document Number]],[3]Docs!$B:$F,5,0),"No Placeholder Yet")</f>
        <v>Pending</v>
      </c>
      <c r="S2340" s="137">
        <f t="shared" ref="S2340:S2341" si="401">IF(AND(O2340&lt;&gt;"",P2340&lt;&gt;"",R2340="Approved"),100%,
 IF(AND(O2340&lt;&gt;"",P2340&lt;&gt;""),66.67%,
 IF(O2340&lt;&gt;"",33.33%,
 0)))</f>
        <v>0</v>
      </c>
      <c r="T2340" s="162" t="s">
        <v>1119</v>
      </c>
      <c r="U2340" s="162"/>
      <c r="V2340" s="174"/>
      <c r="W2340" s="162" t="s">
        <v>1863</v>
      </c>
      <c r="X2340" s="162" t="s">
        <v>371</v>
      </c>
      <c r="Y2340" s="162"/>
      <c r="Z2340" s="162"/>
      <c r="AA2340" s="39"/>
      <c r="AB2340" s="152" t="s">
        <v>3165</v>
      </c>
    </row>
    <row r="2341" spans="1:28" ht="21.75" customHeight="1" x14ac:dyDescent="0.25">
      <c r="A2341" s="37" t="s">
        <v>30</v>
      </c>
      <c r="B2341" s="37" t="s">
        <v>31</v>
      </c>
      <c r="C2341" s="39">
        <v>6200</v>
      </c>
      <c r="D2341" s="162" t="s">
        <v>1169</v>
      </c>
      <c r="E2341" s="162" t="s">
        <v>321</v>
      </c>
      <c r="F2341" s="174" t="s">
        <v>219</v>
      </c>
      <c r="G2341" s="162" t="s">
        <v>35</v>
      </c>
      <c r="H2341" s="39" t="str">
        <f t="shared" si="400"/>
        <v>6105AK124-6200-CLAY-0015</v>
      </c>
      <c r="I2341" s="39" t="str">
        <f t="shared" si="394"/>
        <v>Q24050972-04-6200-C-LAY-0015</v>
      </c>
      <c r="J2341" s="162"/>
      <c r="K2341" s="33" t="str">
        <f>VLOOKUP(C2341,'PPE WBS Codes'!$E$3:$F$79,2,0)</f>
        <v>On-Site Power Supply and Transmission</v>
      </c>
      <c r="L2341" s="162" t="s">
        <v>1195</v>
      </c>
      <c r="M2341" s="162" t="s">
        <v>1864</v>
      </c>
      <c r="N2341" s="33" t="str">
        <f t="shared" ref="N2341:N2347" si="402">K2341&amp;" - "&amp;L2341&amp;" - "&amp;M2341</f>
        <v xml:space="preserve">On-Site Power Supply and Transmission - Main Consumer Substation - PPE temporary facilities layout </v>
      </c>
      <c r="O2341" s="175"/>
      <c r="P2341" s="175"/>
      <c r="Q2341" s="33" t="str">
        <f>IFERROR(VLOOKUP(PPE_PH1_CDDL[[#This Row],[RDMC Document Number]],[3]Docs!$B:$F,4,0),"No Placeholder Yet")</f>
        <v>RES - Reserved Placeholder</v>
      </c>
      <c r="R2341" s="33" t="str">
        <f>IFERROR(VLOOKUP(PPE_PH1_CDDL[[#This Row],[RDMC Document Number]],[3]Docs!$B:$F,5,0),"No Placeholder Yet")</f>
        <v>Pending</v>
      </c>
      <c r="S2341" s="137">
        <f t="shared" si="401"/>
        <v>0</v>
      </c>
      <c r="T2341" s="162" t="s">
        <v>91</v>
      </c>
      <c r="U2341" s="162"/>
      <c r="V2341" s="178">
        <v>46157</v>
      </c>
      <c r="W2341" s="162" t="s">
        <v>1195</v>
      </c>
      <c r="X2341" s="162" t="s">
        <v>1865</v>
      </c>
      <c r="Y2341" s="162"/>
      <c r="Z2341" s="162"/>
      <c r="AA2341" s="39"/>
      <c r="AB2341" s="152" t="s">
        <v>3165</v>
      </c>
    </row>
    <row r="2342" spans="1:28" ht="21.75" customHeight="1" x14ac:dyDescent="0.25">
      <c r="A2342" s="39" t="s">
        <v>30</v>
      </c>
      <c r="B2342" s="39" t="s">
        <v>31</v>
      </c>
      <c r="C2342" s="39">
        <v>6280</v>
      </c>
      <c r="D2342" s="162" t="s">
        <v>1169</v>
      </c>
      <c r="E2342" s="39" t="s">
        <v>321</v>
      </c>
      <c r="F2342" s="174" t="s">
        <v>34</v>
      </c>
      <c r="G2342" s="162" t="s">
        <v>35</v>
      </c>
      <c r="H2342" s="39" t="str">
        <f t="shared" si="400"/>
        <v>6105AK124-6280-CLAY-0001</v>
      </c>
      <c r="I2342" s="39" t="str">
        <f t="shared" si="394"/>
        <v>Q24050972-04-6280-C-LAY-0001</v>
      </c>
      <c r="J2342" s="162"/>
      <c r="K2342" s="33" t="str">
        <f>VLOOKUP(C2342,'PPE WBS Codes'!$E$3:$F$79,2,0)</f>
        <v>Medium Voltage (33 kV) Overhead Powerlines</v>
      </c>
      <c r="L2342" s="162" t="s">
        <v>1866</v>
      </c>
      <c r="M2342" s="162" t="s">
        <v>90</v>
      </c>
      <c r="N2342" s="33" t="str">
        <f t="shared" si="402"/>
        <v>Medium Voltage (33 kV) Overhead Powerlines - Right of way  &amp; Maintenace road - Layout</v>
      </c>
      <c r="O2342" s="175">
        <v>46153</v>
      </c>
      <c r="P2342" s="175"/>
      <c r="Q2342" s="33" t="str">
        <f>IFERROR(VLOOKUP(PPE_PH1_CDDL[[#This Row],[RDMC Document Number]],[3]Docs!$B:$F,4,0),"No Placeholder Yet")</f>
        <v>IFR - Issued for Review</v>
      </c>
      <c r="R2342" s="33" t="str">
        <f>IFERROR(VLOOKUP(PPE_PH1_CDDL[[#This Row],[RDMC Document Number]],[3]Docs!$B:$F,5,0),"No Placeholder Yet")</f>
        <v>Rejected - Revise &amp; Resubmit</v>
      </c>
      <c r="S2342" s="137">
        <f t="shared" ref="S2342:S2373" si="403">IF(AND(O2342&lt;&gt;"",P2342&lt;&gt;"",R2342="Approved"),100%,
 IF(AND(O2342&lt;&gt;"",P2342&lt;&gt;""),66.67%,
 IF(O2342&lt;&gt;"",33.33%,
 0)))</f>
        <v>0.33329999999999999</v>
      </c>
      <c r="T2342" s="39" t="s">
        <v>91</v>
      </c>
      <c r="U2342" s="162"/>
      <c r="V2342" s="178"/>
      <c r="W2342" s="162" t="s">
        <v>1867</v>
      </c>
      <c r="X2342" s="162" t="s">
        <v>90</v>
      </c>
      <c r="Y2342" s="162"/>
      <c r="Z2342" s="162"/>
      <c r="AA2342" s="39"/>
      <c r="AB2342" s="152" t="s">
        <v>3165</v>
      </c>
    </row>
    <row r="2343" spans="1:28" ht="21.75" customHeight="1" x14ac:dyDescent="0.25">
      <c r="A2343" s="37" t="s">
        <v>30</v>
      </c>
      <c r="B2343" s="37" t="s">
        <v>31</v>
      </c>
      <c r="C2343" s="162">
        <v>6253</v>
      </c>
      <c r="D2343" s="39" t="s">
        <v>52</v>
      </c>
      <c r="E2343" s="39" t="s">
        <v>82</v>
      </c>
      <c r="F2343" s="128" t="s">
        <v>34</v>
      </c>
      <c r="G2343" s="39" t="s">
        <v>35</v>
      </c>
      <c r="H2343" s="39" t="str">
        <f t="shared" si="400"/>
        <v>6105AK124-6253-EDST-0001</v>
      </c>
      <c r="I2343" s="39" t="str">
        <f t="shared" si="394"/>
        <v>Q24050972-04-6253-E-DST-0001</v>
      </c>
      <c r="J2343" s="39"/>
      <c r="K2343" s="33" t="str">
        <f>VLOOKUP(C2343,'PPE WBS Codes'!$E$3:$F$79,2,0)</f>
        <v>Synchronous Condenser 1</v>
      </c>
      <c r="L2343" s="39" t="s">
        <v>1855</v>
      </c>
      <c r="M2343" s="39" t="s">
        <v>1373</v>
      </c>
      <c r="N2343" s="33" t="str">
        <f t="shared" si="402"/>
        <v>Synchronous Condenser 1 - Earthing System for Synchronous Condensers Yard 1 - Equipment Register and Technical Specifications</v>
      </c>
      <c r="O2343" s="134"/>
      <c r="P2343" s="134"/>
      <c r="Q2343" s="33" t="str">
        <f>IFERROR(VLOOKUP(PPE_PH1_CDDL[[#This Row],[RDMC Document Number]],[3]Docs!$B:$F,4,0),"No Placeholder Yet")</f>
        <v>RES - Reserved Placeholder</v>
      </c>
      <c r="R2343" s="33" t="str">
        <f>IFERROR(VLOOKUP(PPE_PH1_CDDL[[#This Row],[RDMC Document Number]],[3]Docs!$B:$F,5,0),"No Placeholder Yet")</f>
        <v>Pending</v>
      </c>
      <c r="S2343" s="137">
        <f t="shared" si="403"/>
        <v>0</v>
      </c>
      <c r="T2343" s="39" t="s">
        <v>1119</v>
      </c>
      <c r="U2343" s="39"/>
      <c r="V2343" s="178"/>
      <c r="W2343" s="39" t="s">
        <v>1649</v>
      </c>
      <c r="X2343" s="162" t="s">
        <v>1850</v>
      </c>
      <c r="Y2343" s="39"/>
      <c r="Z2343" s="39"/>
      <c r="AA2343" s="39"/>
      <c r="AB2343" s="152" t="s">
        <v>3165</v>
      </c>
    </row>
    <row r="2344" spans="1:28" ht="21.75" customHeight="1" x14ac:dyDescent="0.25">
      <c r="A2344" s="37" t="s">
        <v>30</v>
      </c>
      <c r="B2344" s="37" t="s">
        <v>31</v>
      </c>
      <c r="C2344" s="162">
        <v>6253</v>
      </c>
      <c r="D2344" s="39" t="s">
        <v>52</v>
      </c>
      <c r="E2344" s="39" t="s">
        <v>82</v>
      </c>
      <c r="F2344" s="128" t="s">
        <v>46</v>
      </c>
      <c r="G2344" s="39" t="s">
        <v>35</v>
      </c>
      <c r="H2344" s="39" t="str">
        <f t="shared" si="400"/>
        <v>6105AK124-6253-EDST-0002</v>
      </c>
      <c r="I2344" s="39" t="str">
        <f t="shared" si="394"/>
        <v>Q24050972-04-6253-E-DST-0002</v>
      </c>
      <c r="J2344" s="39"/>
      <c r="K2344" s="33" t="str">
        <f>VLOOKUP(C2344,'PPE WBS Codes'!$E$3:$F$79,2,0)</f>
        <v>Synchronous Condenser 1</v>
      </c>
      <c r="L2344" s="39" t="s">
        <v>1848</v>
      </c>
      <c r="M2344" s="39" t="s">
        <v>1373</v>
      </c>
      <c r="N2344" s="33" t="str">
        <f t="shared" si="402"/>
        <v>Synchronous Condenser 1 - Small Power and Lighting for Synchronous Condensers Yard 1 - Equipment Register and Technical Specifications</v>
      </c>
      <c r="O2344" s="134"/>
      <c r="P2344" s="134"/>
      <c r="Q2344" s="33" t="str">
        <f>IFERROR(VLOOKUP(PPE_PH1_CDDL[[#This Row],[RDMC Document Number]],[3]Docs!$B:$F,4,0),"No Placeholder Yet")</f>
        <v>RES - Reserved Placeholder</v>
      </c>
      <c r="R2344" s="33" t="str">
        <f>IFERROR(VLOOKUP(PPE_PH1_CDDL[[#This Row],[RDMC Document Number]],[3]Docs!$B:$F,5,0),"No Placeholder Yet")</f>
        <v>Pending</v>
      </c>
      <c r="S2344" s="137">
        <f t="shared" si="403"/>
        <v>0</v>
      </c>
      <c r="T2344" s="39" t="s">
        <v>1119</v>
      </c>
      <c r="U2344" s="39"/>
      <c r="V2344" s="178"/>
      <c r="W2344" s="39" t="s">
        <v>1597</v>
      </c>
      <c r="X2344" s="162" t="s">
        <v>1850</v>
      </c>
      <c r="Y2344" s="39"/>
      <c r="Z2344" s="39"/>
      <c r="AA2344" s="39"/>
      <c r="AB2344" s="152" t="s">
        <v>3165</v>
      </c>
    </row>
    <row r="2345" spans="1:28" ht="21.75" customHeight="1" x14ac:dyDescent="0.25">
      <c r="A2345" s="37" t="s">
        <v>30</v>
      </c>
      <c r="B2345" s="37" t="s">
        <v>31</v>
      </c>
      <c r="C2345" s="162">
        <v>6253</v>
      </c>
      <c r="D2345" s="39" t="s">
        <v>52</v>
      </c>
      <c r="E2345" s="39" t="s">
        <v>82</v>
      </c>
      <c r="F2345" s="128" t="s">
        <v>48</v>
      </c>
      <c r="G2345" s="39" t="s">
        <v>35</v>
      </c>
      <c r="H2345" s="39" t="str">
        <f t="shared" si="400"/>
        <v>6105AK124-6253-EDST-0003</v>
      </c>
      <c r="I2345" s="39" t="str">
        <f t="shared" si="394"/>
        <v>Q24050972-04-6253-E-DST-0003</v>
      </c>
      <c r="J2345" s="39"/>
      <c r="K2345" s="33" t="str">
        <f>VLOOKUP(C2345,'PPE WBS Codes'!$E$3:$F$79,2,0)</f>
        <v>Synchronous Condenser 1</v>
      </c>
      <c r="L2345" s="39" t="s">
        <v>1851</v>
      </c>
      <c r="M2345" s="39" t="s">
        <v>1373</v>
      </c>
      <c r="N2345" s="33" t="str">
        <f t="shared" si="402"/>
        <v>Synchronous Condenser 1 - Cable Racks and Trays for Synchronous Condensers Yard 1 - Equipment Register and Technical Specifications</v>
      </c>
      <c r="O2345" s="134"/>
      <c r="P2345" s="134"/>
      <c r="Q2345" s="33" t="str">
        <f>IFERROR(VLOOKUP(PPE_PH1_CDDL[[#This Row],[RDMC Document Number]],[3]Docs!$B:$F,4,0),"No Placeholder Yet")</f>
        <v>RES - Reserved Placeholder</v>
      </c>
      <c r="R2345" s="33" t="str">
        <f>IFERROR(VLOOKUP(PPE_PH1_CDDL[[#This Row],[RDMC Document Number]],[3]Docs!$B:$F,5,0),"No Placeholder Yet")</f>
        <v>Pending</v>
      </c>
      <c r="S2345" s="137">
        <f t="shared" si="403"/>
        <v>0</v>
      </c>
      <c r="T2345" s="39" t="s">
        <v>1119</v>
      </c>
      <c r="U2345" s="39"/>
      <c r="V2345" s="178"/>
      <c r="W2345" s="39" t="s">
        <v>1599</v>
      </c>
      <c r="X2345" s="162" t="s">
        <v>1850</v>
      </c>
      <c r="Y2345" s="39"/>
      <c r="Z2345" s="39"/>
      <c r="AA2345" s="39"/>
      <c r="AB2345" s="152" t="s">
        <v>3165</v>
      </c>
    </row>
    <row r="2346" spans="1:28" ht="21.75" customHeight="1" x14ac:dyDescent="0.25">
      <c r="A2346" s="37" t="s">
        <v>30</v>
      </c>
      <c r="B2346" s="37" t="s">
        <v>31</v>
      </c>
      <c r="C2346" s="162">
        <v>6253</v>
      </c>
      <c r="D2346" s="39" t="s">
        <v>52</v>
      </c>
      <c r="E2346" s="39" t="s">
        <v>82</v>
      </c>
      <c r="F2346" s="128" t="s">
        <v>50</v>
      </c>
      <c r="G2346" s="39" t="s">
        <v>35</v>
      </c>
      <c r="H2346" s="39" t="str">
        <f t="shared" si="400"/>
        <v>6105AK124-6253-EDST-0004</v>
      </c>
      <c r="I2346" s="39" t="str">
        <f t="shared" si="394"/>
        <v>Q24050972-04-6253-E-DST-0004</v>
      </c>
      <c r="J2346" s="39"/>
      <c r="K2346" s="33" t="str">
        <f>VLOOKUP(C2346,'PPE WBS Codes'!$E$3:$F$79,2,0)</f>
        <v>Synchronous Condenser 1</v>
      </c>
      <c r="L2346" s="39" t="s">
        <v>1856</v>
      </c>
      <c r="M2346" s="39" t="s">
        <v>1373</v>
      </c>
      <c r="N2346" s="33" t="str">
        <f t="shared" si="402"/>
        <v>Synchronous Condenser 1 - Cable Trench and Tunnels for Synchronous Condensers Yard 1 - Equipment Register and Technical Specifications</v>
      </c>
      <c r="O2346" s="134"/>
      <c r="P2346" s="134"/>
      <c r="Q2346" s="33" t="str">
        <f>IFERROR(VLOOKUP(PPE_PH1_CDDL[[#This Row],[RDMC Document Number]],[3]Docs!$B:$F,4,0),"No Placeholder Yet")</f>
        <v>RES - Reserved Placeholder</v>
      </c>
      <c r="R2346" s="33" t="str">
        <f>IFERROR(VLOOKUP(PPE_PH1_CDDL[[#This Row],[RDMC Document Number]],[3]Docs!$B:$F,5,0),"No Placeholder Yet")</f>
        <v>Pending</v>
      </c>
      <c r="S2346" s="137">
        <f t="shared" si="403"/>
        <v>0</v>
      </c>
      <c r="T2346" s="39" t="s">
        <v>1119</v>
      </c>
      <c r="U2346" s="39"/>
      <c r="V2346" s="178"/>
      <c r="W2346" s="39" t="s">
        <v>1629</v>
      </c>
      <c r="X2346" s="162" t="s">
        <v>1850</v>
      </c>
      <c r="Y2346" s="39"/>
      <c r="Z2346" s="39"/>
      <c r="AA2346" s="39"/>
      <c r="AB2346" s="152" t="s">
        <v>3165</v>
      </c>
    </row>
    <row r="2347" spans="1:28" ht="21.75" customHeight="1" x14ac:dyDescent="0.25">
      <c r="A2347" s="37" t="s">
        <v>30</v>
      </c>
      <c r="B2347" s="37" t="s">
        <v>31</v>
      </c>
      <c r="C2347" s="162">
        <v>6253</v>
      </c>
      <c r="D2347" s="39" t="s">
        <v>52</v>
      </c>
      <c r="E2347" s="39" t="s">
        <v>82</v>
      </c>
      <c r="F2347" s="174" t="s">
        <v>101</v>
      </c>
      <c r="G2347" s="162" t="s">
        <v>35</v>
      </c>
      <c r="H2347" s="39" t="str">
        <f t="shared" si="400"/>
        <v>6105AK124-6253-EDST-0005</v>
      </c>
      <c r="I2347" s="39" t="str">
        <f t="shared" si="394"/>
        <v>Q24050972-04-6253-E-DST-0005</v>
      </c>
      <c r="J2347" s="162"/>
      <c r="K2347" s="33" t="str">
        <f>VLOOKUP(C2347,'PPE WBS Codes'!$E$3:$F$79,2,0)</f>
        <v>Synchronous Condenser 1</v>
      </c>
      <c r="L2347" s="162" t="s">
        <v>1857</v>
      </c>
      <c r="M2347" s="162" t="s">
        <v>1373</v>
      </c>
      <c r="N2347" s="33" t="str">
        <f t="shared" si="402"/>
        <v>Synchronous Condenser 1 - Lightning Protection for Synchronous Condensers Yard 1 - Equipment Register and Technical Specifications</v>
      </c>
      <c r="O2347" s="175"/>
      <c r="P2347" s="175"/>
      <c r="Q2347" s="33" t="str">
        <f>IFERROR(VLOOKUP(PPE_PH1_CDDL[[#This Row],[RDMC Document Number]],[3]Docs!$B:$F,4,0),"No Placeholder Yet")</f>
        <v>RES - Reserved Placeholder</v>
      </c>
      <c r="R2347" s="33" t="str">
        <f>IFERROR(VLOOKUP(PPE_PH1_CDDL[[#This Row],[RDMC Document Number]],[3]Docs!$B:$F,5,0),"No Placeholder Yet")</f>
        <v>Pending</v>
      </c>
      <c r="S2347" s="137">
        <f t="shared" si="403"/>
        <v>0</v>
      </c>
      <c r="T2347" s="39" t="s">
        <v>1119</v>
      </c>
      <c r="U2347" s="162"/>
      <c r="V2347" s="178"/>
      <c r="W2347" s="162" t="s">
        <v>1868</v>
      </c>
      <c r="X2347" s="162" t="s">
        <v>1850</v>
      </c>
      <c r="Y2347" s="162"/>
      <c r="Z2347" s="162"/>
      <c r="AA2347" s="39"/>
      <c r="AB2347" s="152" t="s">
        <v>3165</v>
      </c>
    </row>
    <row r="2348" spans="1:28" ht="21.75" customHeight="1" x14ac:dyDescent="0.25">
      <c r="A2348" s="39" t="s">
        <v>30</v>
      </c>
      <c r="B2348" s="39" t="s">
        <v>31</v>
      </c>
      <c r="C2348" s="39">
        <v>6280</v>
      </c>
      <c r="D2348" s="162" t="s">
        <v>1169</v>
      </c>
      <c r="E2348" s="39" t="s">
        <v>192</v>
      </c>
      <c r="F2348" s="128" t="s">
        <v>34</v>
      </c>
      <c r="G2348" s="39" t="s">
        <v>35</v>
      </c>
      <c r="H2348" s="39" t="str">
        <f t="shared" si="400"/>
        <v>6105AK124-6280-CDTL-0001</v>
      </c>
      <c r="I2348" s="39" t="str">
        <f t="shared" si="394"/>
        <v>Q24050972-04-6280-C-DTL-0001</v>
      </c>
      <c r="J2348" s="39" t="s">
        <v>1869</v>
      </c>
      <c r="K2348" s="33" t="str">
        <f>VLOOKUP(C2348,'PPE WBS Codes'!$E$3:$F$79,2,0)</f>
        <v>Medium Voltage (33 kV) Overhead Powerlines</v>
      </c>
      <c r="L2348" s="39" t="s">
        <v>1866</v>
      </c>
      <c r="M2348" s="39" t="s">
        <v>1870</v>
      </c>
      <c r="N2348" s="33" t="str">
        <f t="shared" ref="N2348:N2353" si="404">K2348&amp;" - "&amp;L2348&amp;" - "&amp;M2348&amp;" - "&amp;J2348</f>
        <v>Medium Voltage (33 kV) Overhead Powerlines - Right of way  &amp; Maintenace road - Detail - Sht. 1 of 6</v>
      </c>
      <c r="O2348" s="134">
        <v>46153</v>
      </c>
      <c r="P2348" s="134"/>
      <c r="Q2348" s="33" t="str">
        <f>IFERROR(VLOOKUP(PPE_PH1_CDDL[[#This Row],[RDMC Document Number]],[3]Docs!$B:$F,4,0),"No Placeholder Yet")</f>
        <v>IFR - Issued for Review</v>
      </c>
      <c r="R2348" s="33" t="str">
        <f>IFERROR(VLOOKUP(PPE_PH1_CDDL[[#This Row],[RDMC Document Number]],[3]Docs!$B:$F,5,0),"No Placeholder Yet")</f>
        <v>Rejected - Revise &amp; Resubmit</v>
      </c>
      <c r="S2348" s="137">
        <f t="shared" si="403"/>
        <v>0.33329999999999999</v>
      </c>
      <c r="T2348" s="39" t="s">
        <v>91</v>
      </c>
      <c r="U2348" s="39"/>
      <c r="V2348" s="178"/>
      <c r="W2348" s="39" t="s">
        <v>1867</v>
      </c>
      <c r="X2348" s="39" t="s">
        <v>1870</v>
      </c>
      <c r="Y2348" s="39"/>
      <c r="Z2348" s="39"/>
      <c r="AA2348" s="39"/>
      <c r="AB2348" s="152" t="s">
        <v>3165</v>
      </c>
    </row>
    <row r="2349" spans="1:28" ht="21.75" customHeight="1" x14ac:dyDescent="0.25">
      <c r="A2349" s="39" t="s">
        <v>30</v>
      </c>
      <c r="B2349" s="39" t="s">
        <v>31</v>
      </c>
      <c r="C2349" s="39">
        <v>6280</v>
      </c>
      <c r="D2349" s="162" t="s">
        <v>1169</v>
      </c>
      <c r="E2349" s="39" t="s">
        <v>192</v>
      </c>
      <c r="F2349" s="128" t="s">
        <v>46</v>
      </c>
      <c r="G2349" s="39" t="s">
        <v>35</v>
      </c>
      <c r="H2349" s="39" t="str">
        <f t="shared" si="400"/>
        <v>6105AK124-6280-CDTL-0002</v>
      </c>
      <c r="I2349" s="39" t="str">
        <f t="shared" si="394"/>
        <v>Q24050972-04-6280-C-DTL-0002</v>
      </c>
      <c r="J2349" s="39" t="s">
        <v>1871</v>
      </c>
      <c r="K2349" s="33" t="str">
        <f>VLOOKUP(C2349,'PPE WBS Codes'!$E$3:$F$79,2,0)</f>
        <v>Medium Voltage (33 kV) Overhead Powerlines</v>
      </c>
      <c r="L2349" s="39" t="s">
        <v>1866</v>
      </c>
      <c r="M2349" s="39" t="s">
        <v>1870</v>
      </c>
      <c r="N2349" s="33" t="str">
        <f t="shared" si="404"/>
        <v>Medium Voltage (33 kV) Overhead Powerlines - Right of way  &amp; Maintenace road - Detail - Sht. 2 of 6</v>
      </c>
      <c r="O2349" s="134">
        <v>46153</v>
      </c>
      <c r="P2349" s="134"/>
      <c r="Q2349" s="33" t="str">
        <f>IFERROR(VLOOKUP(PPE_PH1_CDDL[[#This Row],[RDMC Document Number]],[3]Docs!$B:$F,4,0),"No Placeholder Yet")</f>
        <v>IFR - Issued for Review</v>
      </c>
      <c r="R2349" s="33" t="str">
        <f>IFERROR(VLOOKUP(PPE_PH1_CDDL[[#This Row],[RDMC Document Number]],[3]Docs!$B:$F,5,0),"No Placeholder Yet")</f>
        <v>Rejected - Revise &amp; Resubmit</v>
      </c>
      <c r="S2349" s="137">
        <f t="shared" si="403"/>
        <v>0.33329999999999999</v>
      </c>
      <c r="T2349" s="39" t="s">
        <v>91</v>
      </c>
      <c r="U2349" s="39"/>
      <c r="V2349" s="178"/>
      <c r="W2349" s="39" t="s">
        <v>1867</v>
      </c>
      <c r="X2349" s="39" t="s">
        <v>1870</v>
      </c>
      <c r="Y2349" s="39"/>
      <c r="Z2349" s="39"/>
      <c r="AA2349" s="39"/>
      <c r="AB2349" s="152" t="s">
        <v>3165</v>
      </c>
    </row>
    <row r="2350" spans="1:28" ht="21.75" customHeight="1" x14ac:dyDescent="0.25">
      <c r="A2350" s="39" t="s">
        <v>30</v>
      </c>
      <c r="B2350" s="39" t="s">
        <v>31</v>
      </c>
      <c r="C2350" s="39">
        <v>6280</v>
      </c>
      <c r="D2350" s="162" t="s">
        <v>1169</v>
      </c>
      <c r="E2350" s="39" t="s">
        <v>192</v>
      </c>
      <c r="F2350" s="128" t="s">
        <v>48</v>
      </c>
      <c r="G2350" s="39" t="s">
        <v>35</v>
      </c>
      <c r="H2350" s="39" t="str">
        <f t="shared" si="400"/>
        <v>6105AK124-6280-CDTL-0003</v>
      </c>
      <c r="I2350" s="39" t="str">
        <f t="shared" si="394"/>
        <v>Q24050972-04-6280-C-DTL-0003</v>
      </c>
      <c r="J2350" s="39" t="s">
        <v>1872</v>
      </c>
      <c r="K2350" s="33" t="str">
        <f>VLOOKUP(C2350,'PPE WBS Codes'!$E$3:$F$79,2,0)</f>
        <v>Medium Voltage (33 kV) Overhead Powerlines</v>
      </c>
      <c r="L2350" s="39" t="s">
        <v>1866</v>
      </c>
      <c r="M2350" s="39" t="s">
        <v>1870</v>
      </c>
      <c r="N2350" s="33" t="str">
        <f t="shared" si="404"/>
        <v>Medium Voltage (33 kV) Overhead Powerlines - Right of way  &amp; Maintenace road - Detail - Sht. 3 of 6</v>
      </c>
      <c r="O2350" s="134">
        <v>46153</v>
      </c>
      <c r="P2350" s="134"/>
      <c r="Q2350" s="33" t="str">
        <f>IFERROR(VLOOKUP(PPE_PH1_CDDL[[#This Row],[RDMC Document Number]],[3]Docs!$B:$F,4,0),"No Placeholder Yet")</f>
        <v>IFR - Issued for Review</v>
      </c>
      <c r="R2350" s="33" t="str">
        <f>IFERROR(VLOOKUP(PPE_PH1_CDDL[[#This Row],[RDMC Document Number]],[3]Docs!$B:$F,5,0),"No Placeholder Yet")</f>
        <v>Rejected - Revise &amp; Resubmit</v>
      </c>
      <c r="S2350" s="137">
        <f t="shared" si="403"/>
        <v>0.33329999999999999</v>
      </c>
      <c r="T2350" s="39" t="s">
        <v>91</v>
      </c>
      <c r="U2350" s="39"/>
      <c r="V2350" s="178"/>
      <c r="W2350" s="39" t="s">
        <v>1867</v>
      </c>
      <c r="X2350" s="39" t="s">
        <v>1870</v>
      </c>
      <c r="Y2350" s="39"/>
      <c r="Z2350" s="39"/>
      <c r="AA2350" s="39"/>
      <c r="AB2350" s="152" t="s">
        <v>3165</v>
      </c>
    </row>
    <row r="2351" spans="1:28" ht="21.75" customHeight="1" x14ac:dyDescent="0.25">
      <c r="A2351" s="39" t="s">
        <v>30</v>
      </c>
      <c r="B2351" s="39" t="s">
        <v>31</v>
      </c>
      <c r="C2351" s="39">
        <v>6280</v>
      </c>
      <c r="D2351" s="162" t="s">
        <v>1169</v>
      </c>
      <c r="E2351" s="39" t="s">
        <v>192</v>
      </c>
      <c r="F2351" s="128" t="s">
        <v>50</v>
      </c>
      <c r="G2351" s="39" t="s">
        <v>35</v>
      </c>
      <c r="H2351" s="39" t="str">
        <f t="shared" si="400"/>
        <v>6105AK124-6280-CDTL-0004</v>
      </c>
      <c r="I2351" s="39" t="str">
        <f t="shared" si="394"/>
        <v>Q24050972-04-6280-C-DTL-0004</v>
      </c>
      <c r="J2351" s="39" t="s">
        <v>1873</v>
      </c>
      <c r="K2351" s="33" t="str">
        <f>VLOOKUP(C2351,'PPE WBS Codes'!$E$3:$F$79,2,0)</f>
        <v>Medium Voltage (33 kV) Overhead Powerlines</v>
      </c>
      <c r="L2351" s="39" t="s">
        <v>1866</v>
      </c>
      <c r="M2351" s="39" t="s">
        <v>1870</v>
      </c>
      <c r="N2351" s="33" t="str">
        <f t="shared" si="404"/>
        <v>Medium Voltage (33 kV) Overhead Powerlines - Right of way  &amp; Maintenace road - Detail - Sht. 4 of 6</v>
      </c>
      <c r="O2351" s="134">
        <v>46153</v>
      </c>
      <c r="P2351" s="134"/>
      <c r="Q2351" s="33" t="str">
        <f>IFERROR(VLOOKUP(PPE_PH1_CDDL[[#This Row],[RDMC Document Number]],[3]Docs!$B:$F,4,0),"No Placeholder Yet")</f>
        <v>IFR - Issued for Review</v>
      </c>
      <c r="R2351" s="33" t="str">
        <f>IFERROR(VLOOKUP(PPE_PH1_CDDL[[#This Row],[RDMC Document Number]],[3]Docs!$B:$F,5,0),"No Placeholder Yet")</f>
        <v>Rejected - Revise &amp; Resubmit</v>
      </c>
      <c r="S2351" s="137">
        <f t="shared" si="403"/>
        <v>0.33329999999999999</v>
      </c>
      <c r="T2351" s="39" t="s">
        <v>91</v>
      </c>
      <c r="U2351" s="39"/>
      <c r="V2351" s="178"/>
      <c r="W2351" s="39" t="s">
        <v>1867</v>
      </c>
      <c r="X2351" s="39" t="s">
        <v>1870</v>
      </c>
      <c r="Y2351" s="39"/>
      <c r="Z2351" s="39"/>
      <c r="AA2351" s="39"/>
      <c r="AB2351" s="152" t="s">
        <v>3165</v>
      </c>
    </row>
    <row r="2352" spans="1:28" ht="21.75" customHeight="1" x14ac:dyDescent="0.25">
      <c r="A2352" s="39" t="s">
        <v>30</v>
      </c>
      <c r="B2352" s="39" t="s">
        <v>31</v>
      </c>
      <c r="C2352" s="39">
        <v>6280</v>
      </c>
      <c r="D2352" s="162" t="s">
        <v>1169</v>
      </c>
      <c r="E2352" s="39" t="s">
        <v>192</v>
      </c>
      <c r="F2352" s="128" t="s">
        <v>101</v>
      </c>
      <c r="G2352" s="39" t="s">
        <v>35</v>
      </c>
      <c r="H2352" s="39" t="str">
        <f t="shared" si="400"/>
        <v>6105AK124-6280-CDTL-0005</v>
      </c>
      <c r="I2352" s="39" t="str">
        <f t="shared" si="394"/>
        <v>Q24050972-04-6280-C-DTL-0005</v>
      </c>
      <c r="J2352" s="39" t="s">
        <v>1874</v>
      </c>
      <c r="K2352" s="33" t="str">
        <f>VLOOKUP(C2352,'PPE WBS Codes'!$E$3:$F$79,2,0)</f>
        <v>Medium Voltage (33 kV) Overhead Powerlines</v>
      </c>
      <c r="L2352" s="39" t="s">
        <v>1866</v>
      </c>
      <c r="M2352" s="39" t="s">
        <v>1870</v>
      </c>
      <c r="N2352" s="33" t="str">
        <f t="shared" si="404"/>
        <v>Medium Voltage (33 kV) Overhead Powerlines - Right of way  &amp; Maintenace road - Detail - Sht. 5 of 6</v>
      </c>
      <c r="O2352" s="134">
        <v>46153</v>
      </c>
      <c r="P2352" s="134"/>
      <c r="Q2352" s="33" t="str">
        <f>IFERROR(VLOOKUP(PPE_PH1_CDDL[[#This Row],[RDMC Document Number]],[3]Docs!$B:$F,4,0),"No Placeholder Yet")</f>
        <v>IFR - Issued for Review</v>
      </c>
      <c r="R2352" s="33" t="str">
        <f>IFERROR(VLOOKUP(PPE_PH1_CDDL[[#This Row],[RDMC Document Number]],[3]Docs!$B:$F,5,0),"No Placeholder Yet")</f>
        <v>Rejected - Revise &amp; Resubmit</v>
      </c>
      <c r="S2352" s="137">
        <f t="shared" si="403"/>
        <v>0.33329999999999999</v>
      </c>
      <c r="T2352" s="39" t="s">
        <v>91</v>
      </c>
      <c r="U2352" s="39"/>
      <c r="V2352" s="178"/>
      <c r="W2352" s="39" t="s">
        <v>1867</v>
      </c>
      <c r="X2352" s="39" t="s">
        <v>1870</v>
      </c>
      <c r="Y2352" s="39"/>
      <c r="Z2352" s="39"/>
      <c r="AA2352" s="39"/>
      <c r="AB2352" s="152" t="s">
        <v>3165</v>
      </c>
    </row>
    <row r="2353" spans="1:28" ht="21.75" customHeight="1" x14ac:dyDescent="0.25">
      <c r="A2353" s="39" t="s">
        <v>30</v>
      </c>
      <c r="B2353" s="39" t="s">
        <v>31</v>
      </c>
      <c r="C2353" s="39">
        <v>6280</v>
      </c>
      <c r="D2353" s="162" t="s">
        <v>1169</v>
      </c>
      <c r="E2353" s="39" t="s">
        <v>192</v>
      </c>
      <c r="F2353" s="174" t="s">
        <v>161</v>
      </c>
      <c r="G2353" s="162" t="s">
        <v>35</v>
      </c>
      <c r="H2353" s="39" t="str">
        <f t="shared" si="400"/>
        <v>6105AK124-6280-CDTL-0006</v>
      </c>
      <c r="I2353" s="39" t="str">
        <f t="shared" si="394"/>
        <v>Q24050972-04-6280-C-DTL-0006</v>
      </c>
      <c r="J2353" s="162" t="s">
        <v>1875</v>
      </c>
      <c r="K2353" s="33" t="str">
        <f>VLOOKUP(C2353,'PPE WBS Codes'!$E$3:$F$79,2,0)</f>
        <v>Medium Voltage (33 kV) Overhead Powerlines</v>
      </c>
      <c r="L2353" s="162" t="s">
        <v>1866</v>
      </c>
      <c r="M2353" s="39" t="s">
        <v>1870</v>
      </c>
      <c r="N2353" s="33" t="str">
        <f t="shared" si="404"/>
        <v>Medium Voltage (33 kV) Overhead Powerlines - Right of way  &amp; Maintenace road - Detail - Sht. 6 of 6</v>
      </c>
      <c r="O2353" s="175">
        <v>46153</v>
      </c>
      <c r="P2353" s="175"/>
      <c r="Q2353" s="33" t="str">
        <f>IFERROR(VLOOKUP(PPE_PH1_CDDL[[#This Row],[RDMC Document Number]],[3]Docs!$B:$F,4,0),"No Placeholder Yet")</f>
        <v>IFR - Issued for Review</v>
      </c>
      <c r="R2353" s="33" t="str">
        <f>IFERROR(VLOOKUP(PPE_PH1_CDDL[[#This Row],[RDMC Document Number]],[3]Docs!$B:$F,5,0),"No Placeholder Yet")</f>
        <v>Rejected - Revise &amp; Resubmit</v>
      </c>
      <c r="S2353" s="137">
        <f t="shared" si="403"/>
        <v>0.33329999999999999</v>
      </c>
      <c r="T2353" s="39" t="s">
        <v>91</v>
      </c>
      <c r="U2353" s="162"/>
      <c r="V2353" s="178"/>
      <c r="W2353" s="39" t="s">
        <v>1867</v>
      </c>
      <c r="X2353" s="39" t="s">
        <v>1870</v>
      </c>
      <c r="Y2353" s="162"/>
      <c r="Z2353" s="162"/>
      <c r="AA2353" s="39"/>
      <c r="AB2353" s="152" t="s">
        <v>3165</v>
      </c>
    </row>
    <row r="2354" spans="1:28" ht="21.75" customHeight="1" x14ac:dyDescent="0.25">
      <c r="A2354" s="37" t="s">
        <v>30</v>
      </c>
      <c r="B2354" s="37" t="s">
        <v>31</v>
      </c>
      <c r="C2354" s="162">
        <v>6253</v>
      </c>
      <c r="D2354" s="39" t="s">
        <v>52</v>
      </c>
      <c r="E2354" s="162" t="s">
        <v>1374</v>
      </c>
      <c r="F2354" s="174" t="s">
        <v>34</v>
      </c>
      <c r="G2354" s="162" t="s">
        <v>35</v>
      </c>
      <c r="H2354" s="39" t="str">
        <f t="shared" si="400"/>
        <v>6105AK124-6253-EEQL-0001</v>
      </c>
      <c r="I2354" s="39" t="str">
        <f t="shared" si="394"/>
        <v>Q24050972-04-6253-E-EQL-0001</v>
      </c>
      <c r="J2354" s="162"/>
      <c r="K2354" s="33" t="str">
        <f>VLOOKUP(C2354,'PPE WBS Codes'!$E$3:$F$79,2,0)</f>
        <v>Synchronous Condenser 1</v>
      </c>
      <c r="L2354" s="162" t="s">
        <v>1848</v>
      </c>
      <c r="M2354" s="162" t="s">
        <v>1375</v>
      </c>
      <c r="N2354" s="33" t="str">
        <f t="shared" ref="N2354:N2417" si="405">K2354&amp;" - "&amp;L2354&amp;" - "&amp;M2354</f>
        <v>Synchronous Condenser 1 - Small Power and Lighting for Synchronous Condensers Yard 1 - Electrical Equipment Load Register</v>
      </c>
      <c r="O2354" s="175"/>
      <c r="P2354" s="175"/>
      <c r="Q2354" s="33" t="str">
        <f>IFERROR(VLOOKUP(PPE_PH1_CDDL[[#This Row],[RDMC Document Number]],[3]Docs!$B:$F,4,0),"No Placeholder Yet")</f>
        <v>RES - Reserved Placeholder</v>
      </c>
      <c r="R2354" s="33" t="str">
        <f>IFERROR(VLOOKUP(PPE_PH1_CDDL[[#This Row],[RDMC Document Number]],[3]Docs!$B:$F,5,0),"No Placeholder Yet")</f>
        <v>Pending</v>
      </c>
      <c r="S2354" s="137">
        <f t="shared" si="403"/>
        <v>0</v>
      </c>
      <c r="T2354" s="39" t="s">
        <v>1119</v>
      </c>
      <c r="U2354" s="162"/>
      <c r="V2354" s="178"/>
      <c r="W2354" s="162" t="s">
        <v>1660</v>
      </c>
      <c r="X2354" s="162" t="s">
        <v>1850</v>
      </c>
      <c r="Y2354" s="162"/>
      <c r="Z2354" s="162"/>
      <c r="AA2354" s="39"/>
      <c r="AB2354" s="152" t="s">
        <v>3165</v>
      </c>
    </row>
    <row r="2355" spans="1:28" ht="21.75" customHeight="1" x14ac:dyDescent="0.25">
      <c r="A2355" s="37" t="s">
        <v>30</v>
      </c>
      <c r="B2355" s="37" t="s">
        <v>31</v>
      </c>
      <c r="C2355" s="162">
        <v>6253</v>
      </c>
      <c r="D2355" s="39" t="s">
        <v>52</v>
      </c>
      <c r="E2355" s="39" t="s">
        <v>321</v>
      </c>
      <c r="F2355" s="128" t="s">
        <v>34</v>
      </c>
      <c r="G2355" s="39" t="s">
        <v>35</v>
      </c>
      <c r="H2355" s="39" t="str">
        <f t="shared" si="400"/>
        <v>6105AK124-6253-ELAY-0001</v>
      </c>
      <c r="I2355" s="39" t="str">
        <f t="shared" si="394"/>
        <v>Q24050972-04-6253-E-LAY-0001</v>
      </c>
      <c r="J2355" s="39"/>
      <c r="K2355" s="33" t="str">
        <f>VLOOKUP(C2355,'PPE WBS Codes'!$E$3:$F$79,2,0)</f>
        <v>Synchronous Condenser 1</v>
      </c>
      <c r="L2355" s="39" t="s">
        <v>1855</v>
      </c>
      <c r="M2355" s="39" t="s">
        <v>1376</v>
      </c>
      <c r="N2355" s="33" t="str">
        <f t="shared" si="405"/>
        <v>Synchronous Condenser 1 - Earthing System for Synchronous Condensers Yard 1 - Control Room Power and Earthing Design</v>
      </c>
      <c r="O2355" s="134"/>
      <c r="P2355" s="134"/>
      <c r="Q2355" s="33" t="str">
        <f>IFERROR(VLOOKUP(PPE_PH1_CDDL[[#This Row],[RDMC Document Number]],[3]Docs!$B:$F,4,0),"No Placeholder Yet")</f>
        <v>RES - Reserved Placeholder</v>
      </c>
      <c r="R2355" s="33" t="str">
        <f>IFERROR(VLOOKUP(PPE_PH1_CDDL[[#This Row],[RDMC Document Number]],[3]Docs!$B:$F,5,0),"No Placeholder Yet")</f>
        <v>Pending</v>
      </c>
      <c r="S2355" s="137">
        <f t="shared" si="403"/>
        <v>0</v>
      </c>
      <c r="T2355" s="39" t="s">
        <v>1119</v>
      </c>
      <c r="U2355" s="39"/>
      <c r="V2355" s="178"/>
      <c r="W2355" s="39" t="s">
        <v>1649</v>
      </c>
      <c r="X2355" s="162" t="s">
        <v>1850</v>
      </c>
      <c r="Y2355" s="39"/>
      <c r="Z2355" s="39"/>
      <c r="AA2355" s="39"/>
      <c r="AB2355" s="152" t="s">
        <v>3165</v>
      </c>
    </row>
    <row r="2356" spans="1:28" ht="21.75" customHeight="1" x14ac:dyDescent="0.25">
      <c r="A2356" s="37" t="s">
        <v>30</v>
      </c>
      <c r="B2356" s="37" t="s">
        <v>31</v>
      </c>
      <c r="C2356" s="162">
        <v>6253</v>
      </c>
      <c r="D2356" s="39" t="s">
        <v>52</v>
      </c>
      <c r="E2356" s="39" t="s">
        <v>321</v>
      </c>
      <c r="F2356" s="128" t="s">
        <v>46</v>
      </c>
      <c r="G2356" s="39" t="s">
        <v>35</v>
      </c>
      <c r="H2356" s="39" t="str">
        <f t="shared" si="400"/>
        <v>6105AK124-6253-ELAY-0002</v>
      </c>
      <c r="I2356" s="39" t="str">
        <f t="shared" si="394"/>
        <v>Q24050972-04-6253-E-LAY-0002</v>
      </c>
      <c r="J2356" s="39"/>
      <c r="K2356" s="33" t="str">
        <f>VLOOKUP(C2356,'PPE WBS Codes'!$E$3:$F$79,2,0)</f>
        <v>Synchronous Condenser 1</v>
      </c>
      <c r="L2356" s="39" t="s">
        <v>1848</v>
      </c>
      <c r="M2356" s="39" t="s">
        <v>1376</v>
      </c>
      <c r="N2356" s="33" t="str">
        <f t="shared" si="405"/>
        <v>Synchronous Condenser 1 - Small Power and Lighting for Synchronous Condensers Yard 1 - Control Room Power and Earthing Design</v>
      </c>
      <c r="O2356" s="134"/>
      <c r="P2356" s="134"/>
      <c r="Q2356" s="33" t="str">
        <f>IFERROR(VLOOKUP(PPE_PH1_CDDL[[#This Row],[RDMC Document Number]],[3]Docs!$B:$F,4,0),"No Placeholder Yet")</f>
        <v>RES - Reserved Placeholder</v>
      </c>
      <c r="R2356" s="33" t="str">
        <f>IFERROR(VLOOKUP(PPE_PH1_CDDL[[#This Row],[RDMC Document Number]],[3]Docs!$B:$F,5,0),"No Placeholder Yet")</f>
        <v>Pending</v>
      </c>
      <c r="S2356" s="137">
        <f t="shared" si="403"/>
        <v>0</v>
      </c>
      <c r="T2356" s="39" t="s">
        <v>1119</v>
      </c>
      <c r="U2356" s="39"/>
      <c r="V2356" s="178"/>
      <c r="W2356" s="39" t="s">
        <v>1597</v>
      </c>
      <c r="X2356" s="162" t="s">
        <v>1850</v>
      </c>
      <c r="Y2356" s="39"/>
      <c r="Z2356" s="39"/>
      <c r="AA2356" s="39"/>
      <c r="AB2356" s="152" t="s">
        <v>3165</v>
      </c>
    </row>
    <row r="2357" spans="1:28" ht="21.75" customHeight="1" x14ac:dyDescent="0.25">
      <c r="A2357" s="37" t="s">
        <v>30</v>
      </c>
      <c r="B2357" s="37" t="s">
        <v>31</v>
      </c>
      <c r="C2357" s="162">
        <v>6253</v>
      </c>
      <c r="D2357" s="39" t="s">
        <v>52</v>
      </c>
      <c r="E2357" s="39" t="s">
        <v>321</v>
      </c>
      <c r="F2357" s="174" t="s">
        <v>48</v>
      </c>
      <c r="G2357" s="162" t="s">
        <v>35</v>
      </c>
      <c r="H2357" s="39" t="str">
        <f t="shared" si="400"/>
        <v>6105AK124-6253-ELAY-0003</v>
      </c>
      <c r="I2357" s="39" t="str">
        <f t="shared" si="394"/>
        <v>Q24050972-04-6253-E-LAY-0003</v>
      </c>
      <c r="J2357" s="162"/>
      <c r="K2357" s="33" t="str">
        <f>VLOOKUP(C2357,'PPE WBS Codes'!$E$3:$F$79,2,0)</f>
        <v>Synchronous Condenser 1</v>
      </c>
      <c r="L2357" s="162" t="s">
        <v>1857</v>
      </c>
      <c r="M2357" s="162" t="s">
        <v>1376</v>
      </c>
      <c r="N2357" s="33" t="str">
        <f t="shared" si="405"/>
        <v>Synchronous Condenser 1 - Lightning Protection for Synchronous Condensers Yard 1 - Control Room Power and Earthing Design</v>
      </c>
      <c r="O2357" s="175"/>
      <c r="P2357" s="175"/>
      <c r="Q2357" s="33" t="str">
        <f>IFERROR(VLOOKUP(PPE_PH1_CDDL[[#This Row],[RDMC Document Number]],[3]Docs!$B:$F,4,0),"No Placeholder Yet")</f>
        <v>RES - Reserved Placeholder</v>
      </c>
      <c r="R2357" s="33" t="str">
        <f>IFERROR(VLOOKUP(PPE_PH1_CDDL[[#This Row],[RDMC Document Number]],[3]Docs!$B:$F,5,0),"No Placeholder Yet")</f>
        <v>Pending</v>
      </c>
      <c r="S2357" s="137">
        <f t="shared" si="403"/>
        <v>0</v>
      </c>
      <c r="T2357" s="39" t="s">
        <v>1119</v>
      </c>
      <c r="U2357" s="162"/>
      <c r="V2357" s="178"/>
      <c r="W2357" s="162" t="s">
        <v>1858</v>
      </c>
      <c r="X2357" s="162" t="s">
        <v>1850</v>
      </c>
      <c r="Y2357" s="162"/>
      <c r="Z2357" s="162"/>
      <c r="AA2357" s="39"/>
      <c r="AB2357" s="152" t="s">
        <v>3165</v>
      </c>
    </row>
    <row r="2358" spans="1:28" ht="21.75" customHeight="1" x14ac:dyDescent="0.25">
      <c r="A2358" s="37" t="s">
        <v>30</v>
      </c>
      <c r="B2358" s="37" t="s">
        <v>31</v>
      </c>
      <c r="C2358" s="162">
        <v>6253</v>
      </c>
      <c r="D2358" s="39" t="s">
        <v>52</v>
      </c>
      <c r="E2358" s="39" t="s">
        <v>1377</v>
      </c>
      <c r="F2358" s="128" t="s">
        <v>34</v>
      </c>
      <c r="G2358" s="39" t="s">
        <v>35</v>
      </c>
      <c r="H2358" s="39" t="str">
        <f t="shared" si="400"/>
        <v>6105AK124-6253-EQRA-0001</v>
      </c>
      <c r="I2358" s="39" t="str">
        <f t="shared" si="394"/>
        <v>Q24050972-04-6253-E-QRA-0001</v>
      </c>
      <c r="J2358" s="39"/>
      <c r="K2358" s="33" t="str">
        <f>VLOOKUP(C2358,'PPE WBS Codes'!$E$3:$F$79,2,0)</f>
        <v>Synchronous Condenser 1</v>
      </c>
      <c r="L2358" s="39" t="s">
        <v>1848</v>
      </c>
      <c r="M2358" s="39" t="s">
        <v>1378</v>
      </c>
      <c r="N2358" s="33" t="str">
        <f t="shared" si="405"/>
        <v>Synchronous Condenser 1 - Small Power and Lighting for Synchronous Condensers Yard 1 - Lightning Protection Study and Risk Assessment</v>
      </c>
      <c r="O2358" s="134"/>
      <c r="P2358" s="134"/>
      <c r="Q2358" s="33" t="str">
        <f>IFERROR(VLOOKUP(PPE_PH1_CDDL[[#This Row],[RDMC Document Number]],[3]Docs!$B:$F,4,0),"No Placeholder Yet")</f>
        <v>RES - Reserved Placeholder</v>
      </c>
      <c r="R2358" s="33" t="str">
        <f>IFERROR(VLOOKUP(PPE_PH1_CDDL[[#This Row],[RDMC Document Number]],[3]Docs!$B:$F,5,0),"No Placeholder Yet")</f>
        <v>Pending</v>
      </c>
      <c r="S2358" s="137">
        <f t="shared" si="403"/>
        <v>0</v>
      </c>
      <c r="T2358" s="39" t="s">
        <v>1119</v>
      </c>
      <c r="U2358" s="39"/>
      <c r="V2358" s="178"/>
      <c r="W2358" s="39" t="s">
        <v>1597</v>
      </c>
      <c r="X2358" s="162" t="s">
        <v>1850</v>
      </c>
      <c r="Y2358" s="39"/>
      <c r="Z2358" s="39"/>
      <c r="AA2358" s="39"/>
      <c r="AB2358" s="152" t="s">
        <v>3165</v>
      </c>
    </row>
    <row r="2359" spans="1:28" ht="21.75" customHeight="1" x14ac:dyDescent="0.25">
      <c r="A2359" s="37" t="s">
        <v>30</v>
      </c>
      <c r="B2359" s="37" t="s">
        <v>31</v>
      </c>
      <c r="C2359" s="162">
        <v>6253</v>
      </c>
      <c r="D2359" s="39" t="s">
        <v>52</v>
      </c>
      <c r="E2359" s="39" t="s">
        <v>1377</v>
      </c>
      <c r="F2359" s="128" t="s">
        <v>46</v>
      </c>
      <c r="G2359" s="39" t="s">
        <v>35</v>
      </c>
      <c r="H2359" s="39" t="str">
        <f t="shared" si="400"/>
        <v>6105AK124-6253-EQRA-0002</v>
      </c>
      <c r="I2359" s="39" t="str">
        <f t="shared" si="394"/>
        <v>Q24050972-04-6253-E-QRA-0002</v>
      </c>
      <c r="J2359" s="39"/>
      <c r="K2359" s="33" t="str">
        <f>VLOOKUP(C2359,'PPE WBS Codes'!$E$3:$F$79,2,0)</f>
        <v>Synchronous Condenser 1</v>
      </c>
      <c r="L2359" s="39" t="s">
        <v>1851</v>
      </c>
      <c r="M2359" s="39" t="s">
        <v>1378</v>
      </c>
      <c r="N2359" s="33" t="str">
        <f t="shared" si="405"/>
        <v>Synchronous Condenser 1 - Cable Racks and Trays for Synchronous Condensers Yard 1 - Lightning Protection Study and Risk Assessment</v>
      </c>
      <c r="O2359" s="134"/>
      <c r="P2359" s="134"/>
      <c r="Q2359" s="33" t="str">
        <f>IFERROR(VLOOKUP(PPE_PH1_CDDL[[#This Row],[RDMC Document Number]],[3]Docs!$B:$F,4,0),"No Placeholder Yet")</f>
        <v>RES - Reserved Placeholder</v>
      </c>
      <c r="R2359" s="33" t="str">
        <f>IFERROR(VLOOKUP(PPE_PH1_CDDL[[#This Row],[RDMC Document Number]],[3]Docs!$B:$F,5,0),"No Placeholder Yet")</f>
        <v>Pending</v>
      </c>
      <c r="S2359" s="137">
        <f t="shared" si="403"/>
        <v>0</v>
      </c>
      <c r="T2359" s="39" t="s">
        <v>1119</v>
      </c>
      <c r="U2359" s="39"/>
      <c r="V2359" s="178"/>
      <c r="W2359" s="39" t="s">
        <v>1599</v>
      </c>
      <c r="X2359" s="162" t="s">
        <v>1850</v>
      </c>
      <c r="Y2359" s="39"/>
      <c r="Z2359" s="39"/>
      <c r="AA2359" s="39"/>
      <c r="AB2359" s="152" t="s">
        <v>3165</v>
      </c>
    </row>
    <row r="2360" spans="1:28" ht="21.75" customHeight="1" x14ac:dyDescent="0.25">
      <c r="A2360" s="37" t="s">
        <v>30</v>
      </c>
      <c r="B2360" s="37" t="s">
        <v>31</v>
      </c>
      <c r="C2360" s="162">
        <v>6253</v>
      </c>
      <c r="D2360" s="39" t="s">
        <v>52</v>
      </c>
      <c r="E2360" s="39" t="s">
        <v>1377</v>
      </c>
      <c r="F2360" s="128" t="s">
        <v>48</v>
      </c>
      <c r="G2360" s="39" t="s">
        <v>35</v>
      </c>
      <c r="H2360" s="39" t="str">
        <f t="shared" si="400"/>
        <v>6105AK124-6253-EQRA-0003</v>
      </c>
      <c r="I2360" s="39" t="str">
        <f t="shared" si="394"/>
        <v>Q24050972-04-6253-E-QRA-0003</v>
      </c>
      <c r="J2360" s="39"/>
      <c r="K2360" s="33" t="str">
        <f>VLOOKUP(C2360,'PPE WBS Codes'!$E$3:$F$79,2,0)</f>
        <v>Synchronous Condenser 1</v>
      </c>
      <c r="L2360" s="39" t="s">
        <v>1856</v>
      </c>
      <c r="M2360" s="39" t="s">
        <v>1379</v>
      </c>
      <c r="N2360" s="33" t="str">
        <f t="shared" si="405"/>
        <v>Synchronous Condenser 1 - Cable Trench and Tunnels for Synchronous Condensers Yard 1 - Risk Assessment: Electrical Hazards</v>
      </c>
      <c r="O2360" s="134"/>
      <c r="P2360" s="134"/>
      <c r="Q2360" s="33" t="str">
        <f>IFERROR(VLOOKUP(PPE_PH1_CDDL[[#This Row],[RDMC Document Number]],[3]Docs!$B:$F,4,0),"No Placeholder Yet")</f>
        <v>RES - Reserved Placeholder</v>
      </c>
      <c r="R2360" s="33" t="str">
        <f>IFERROR(VLOOKUP(PPE_PH1_CDDL[[#This Row],[RDMC Document Number]],[3]Docs!$B:$F,5,0),"No Placeholder Yet")</f>
        <v>Pending</v>
      </c>
      <c r="S2360" s="137">
        <f t="shared" si="403"/>
        <v>0</v>
      </c>
      <c r="T2360" s="39" t="s">
        <v>1119</v>
      </c>
      <c r="U2360" s="39"/>
      <c r="V2360" s="178"/>
      <c r="W2360" s="39" t="s">
        <v>1629</v>
      </c>
      <c r="X2360" s="162" t="s">
        <v>1850</v>
      </c>
      <c r="Y2360" s="39"/>
      <c r="Z2360" s="39"/>
      <c r="AA2360" s="39"/>
      <c r="AB2360" s="152" t="s">
        <v>3165</v>
      </c>
    </row>
    <row r="2361" spans="1:28" ht="21.75" customHeight="1" x14ac:dyDescent="0.25">
      <c r="A2361" s="37" t="s">
        <v>30</v>
      </c>
      <c r="B2361" s="37" t="s">
        <v>31</v>
      </c>
      <c r="C2361" s="162">
        <v>6253</v>
      </c>
      <c r="D2361" s="39" t="s">
        <v>52</v>
      </c>
      <c r="E2361" s="39" t="s">
        <v>1377</v>
      </c>
      <c r="F2361" s="174" t="s">
        <v>50</v>
      </c>
      <c r="G2361" s="162" t="s">
        <v>35</v>
      </c>
      <c r="H2361" s="39" t="str">
        <f t="shared" si="400"/>
        <v>6105AK124-6253-EQRA-0004</v>
      </c>
      <c r="I2361" s="39" t="str">
        <f t="shared" ref="I2361:I2424" si="406">"Q24050972"&amp;"-"&amp;"04"&amp;"-"&amp;C2361&amp;"-"&amp;D2361&amp;"-"&amp;E2361&amp;"-"&amp;F2361</f>
        <v>Q24050972-04-6253-E-QRA-0004</v>
      </c>
      <c r="J2361" s="162"/>
      <c r="K2361" s="33" t="str">
        <f>VLOOKUP(C2361,'PPE WBS Codes'!$E$3:$F$79,2,0)</f>
        <v>Synchronous Condenser 1</v>
      </c>
      <c r="L2361" s="162" t="s">
        <v>1857</v>
      </c>
      <c r="M2361" s="162" t="s">
        <v>1378</v>
      </c>
      <c r="N2361" s="33" t="str">
        <f t="shared" si="405"/>
        <v>Synchronous Condenser 1 - Lightning Protection for Synchronous Condensers Yard 1 - Lightning Protection Study and Risk Assessment</v>
      </c>
      <c r="O2361" s="175"/>
      <c r="P2361" s="175"/>
      <c r="Q2361" s="33" t="str">
        <f>IFERROR(VLOOKUP(PPE_PH1_CDDL[[#This Row],[RDMC Document Number]],[3]Docs!$B:$F,4,0),"No Placeholder Yet")</f>
        <v>RES - Reserved Placeholder</v>
      </c>
      <c r="R2361" s="33" t="str">
        <f>IFERROR(VLOOKUP(PPE_PH1_CDDL[[#This Row],[RDMC Document Number]],[3]Docs!$B:$F,5,0),"No Placeholder Yet")</f>
        <v>Pending</v>
      </c>
      <c r="S2361" s="137">
        <f t="shared" si="403"/>
        <v>0</v>
      </c>
      <c r="T2361" s="39" t="s">
        <v>1119</v>
      </c>
      <c r="U2361" s="162"/>
      <c r="V2361" s="178"/>
      <c r="W2361" s="162" t="s">
        <v>1868</v>
      </c>
      <c r="X2361" s="162" t="s">
        <v>1850</v>
      </c>
      <c r="Y2361" s="162"/>
      <c r="Z2361" s="162"/>
      <c r="AA2361" s="39"/>
      <c r="AB2361" s="152" t="s">
        <v>3165</v>
      </c>
    </row>
    <row r="2362" spans="1:28" ht="21.75" customHeight="1" x14ac:dyDescent="0.25">
      <c r="A2362" s="37" t="s">
        <v>30</v>
      </c>
      <c r="B2362" s="37" t="s">
        <v>31</v>
      </c>
      <c r="C2362" s="162">
        <v>6253</v>
      </c>
      <c r="D2362" s="39" t="s">
        <v>52</v>
      </c>
      <c r="E2362" s="39" t="s">
        <v>662</v>
      </c>
      <c r="F2362" s="128" t="s">
        <v>34</v>
      </c>
      <c r="G2362" s="162" t="s">
        <v>35</v>
      </c>
      <c r="H2362" s="39" t="str">
        <f t="shared" si="400"/>
        <v>6105AK124-6253-ESLD-0001</v>
      </c>
      <c r="I2362" s="39" t="str">
        <f t="shared" si="406"/>
        <v>Q24050972-04-6253-E-SLD-0001</v>
      </c>
      <c r="J2362" s="39"/>
      <c r="K2362" s="33" t="str">
        <f>VLOOKUP(C2362,'PPE WBS Codes'!$E$3:$F$79,2,0)</f>
        <v>Synchronous Condenser 1</v>
      </c>
      <c r="L2362" s="39" t="s">
        <v>1848</v>
      </c>
      <c r="M2362" s="39" t="s">
        <v>1381</v>
      </c>
      <c r="N2362" s="33" t="str">
        <f t="shared" si="405"/>
        <v>Synchronous Condenser 1 - Small Power and Lighting for Synchronous Condensers Yard 1 - Electrical Single Line Diagram</v>
      </c>
      <c r="O2362" s="134"/>
      <c r="P2362" s="134"/>
      <c r="Q2362" s="33" t="str">
        <f>IFERROR(VLOOKUP(PPE_PH1_CDDL[[#This Row],[RDMC Document Number]],[3]Docs!$B:$F,4,0),"No Placeholder Yet")</f>
        <v>RES - Reserved Placeholder</v>
      </c>
      <c r="R2362" s="33" t="str">
        <f>IFERROR(VLOOKUP(PPE_PH1_CDDL[[#This Row],[RDMC Document Number]],[3]Docs!$B:$F,5,0),"No Placeholder Yet")</f>
        <v>Pending</v>
      </c>
      <c r="S2362" s="137">
        <f t="shared" si="403"/>
        <v>0</v>
      </c>
      <c r="T2362" s="39" t="s">
        <v>1119</v>
      </c>
      <c r="U2362" s="39"/>
      <c r="V2362" s="178"/>
      <c r="W2362" s="39" t="s">
        <v>1597</v>
      </c>
      <c r="X2362" s="162" t="s">
        <v>1850</v>
      </c>
      <c r="Y2362" s="39"/>
      <c r="Z2362" s="39"/>
      <c r="AA2362" s="39"/>
      <c r="AB2362" s="152" t="s">
        <v>3165</v>
      </c>
    </row>
    <row r="2363" spans="1:28" ht="21.75" customHeight="1" x14ac:dyDescent="0.25">
      <c r="A2363" s="37" t="s">
        <v>30</v>
      </c>
      <c r="B2363" s="37" t="s">
        <v>31</v>
      </c>
      <c r="C2363" s="162">
        <v>6253</v>
      </c>
      <c r="D2363" s="39" t="s">
        <v>52</v>
      </c>
      <c r="E2363" s="39" t="s">
        <v>662</v>
      </c>
      <c r="F2363" s="128" t="s">
        <v>46</v>
      </c>
      <c r="G2363" s="162" t="s">
        <v>35</v>
      </c>
      <c r="H2363" s="39" t="str">
        <f t="shared" si="400"/>
        <v>6105AK124-6253-ESLD-0002</v>
      </c>
      <c r="I2363" s="39" t="str">
        <f t="shared" si="406"/>
        <v>Q24050972-04-6253-E-SLD-0002</v>
      </c>
      <c r="J2363" s="39"/>
      <c r="K2363" s="33" t="str">
        <f>VLOOKUP(C2363,'PPE WBS Codes'!$E$3:$F$79,2,0)</f>
        <v>Synchronous Condenser 1</v>
      </c>
      <c r="L2363" s="39" t="s">
        <v>1856</v>
      </c>
      <c r="M2363" s="39" t="s">
        <v>1381</v>
      </c>
      <c r="N2363" s="33" t="str">
        <f t="shared" si="405"/>
        <v>Synchronous Condenser 1 - Cable Trench and Tunnels for Synchronous Condensers Yard 1 - Electrical Single Line Diagram</v>
      </c>
      <c r="O2363" s="134"/>
      <c r="P2363" s="134"/>
      <c r="Q2363" s="33" t="str">
        <f>IFERROR(VLOOKUP(PPE_PH1_CDDL[[#This Row],[RDMC Document Number]],[3]Docs!$B:$F,4,0),"No Placeholder Yet")</f>
        <v>RES - Reserved Placeholder</v>
      </c>
      <c r="R2363" s="33" t="str">
        <f>IFERROR(VLOOKUP(PPE_PH1_CDDL[[#This Row],[RDMC Document Number]],[3]Docs!$B:$F,5,0),"No Placeholder Yet")</f>
        <v>Pending</v>
      </c>
      <c r="S2363" s="137">
        <f t="shared" si="403"/>
        <v>0</v>
      </c>
      <c r="T2363" s="39" t="s">
        <v>1119</v>
      </c>
      <c r="U2363" s="39"/>
      <c r="V2363" s="178"/>
      <c r="W2363" s="39" t="s">
        <v>1629</v>
      </c>
      <c r="X2363" s="162" t="s">
        <v>1850</v>
      </c>
      <c r="Y2363" s="39"/>
      <c r="Z2363" s="39"/>
      <c r="AA2363" s="39"/>
      <c r="AB2363" s="152" t="s">
        <v>3165</v>
      </c>
    </row>
    <row r="2364" spans="1:28" ht="21.75" customHeight="1" x14ac:dyDescent="0.25">
      <c r="A2364" s="37" t="s">
        <v>30</v>
      </c>
      <c r="B2364" s="37" t="s">
        <v>31</v>
      </c>
      <c r="C2364" s="162">
        <v>6253</v>
      </c>
      <c r="D2364" s="39" t="s">
        <v>52</v>
      </c>
      <c r="E2364" s="39" t="s">
        <v>662</v>
      </c>
      <c r="F2364" s="174" t="s">
        <v>48</v>
      </c>
      <c r="G2364" s="162" t="s">
        <v>35</v>
      </c>
      <c r="H2364" s="39" t="str">
        <f t="shared" si="400"/>
        <v>6105AK124-6253-ESLD-0003</v>
      </c>
      <c r="I2364" s="39" t="str">
        <f t="shared" si="406"/>
        <v>Q24050972-04-6253-E-SLD-0003</v>
      </c>
      <c r="J2364" s="162"/>
      <c r="K2364" s="33" t="str">
        <f>VLOOKUP(C2364,'PPE WBS Codes'!$E$3:$F$79,2,0)</f>
        <v>Synchronous Condenser 1</v>
      </c>
      <c r="L2364" s="162" t="s">
        <v>1857</v>
      </c>
      <c r="M2364" s="162" t="s">
        <v>1381</v>
      </c>
      <c r="N2364" s="33" t="str">
        <f t="shared" si="405"/>
        <v>Synchronous Condenser 1 - Lightning Protection for Synchronous Condensers Yard 1 - Electrical Single Line Diagram</v>
      </c>
      <c r="O2364" s="175"/>
      <c r="P2364" s="175"/>
      <c r="Q2364" s="33" t="str">
        <f>IFERROR(VLOOKUP(PPE_PH1_CDDL[[#This Row],[RDMC Document Number]],[3]Docs!$B:$F,4,0),"No Placeholder Yet")</f>
        <v>RES - Reserved Placeholder</v>
      </c>
      <c r="R2364" s="33" t="str">
        <f>IFERROR(VLOOKUP(PPE_PH1_CDDL[[#This Row],[RDMC Document Number]],[3]Docs!$B:$F,5,0),"No Placeholder Yet")</f>
        <v>Pending</v>
      </c>
      <c r="S2364" s="137">
        <f t="shared" si="403"/>
        <v>0</v>
      </c>
      <c r="T2364" s="39" t="s">
        <v>1119</v>
      </c>
      <c r="U2364" s="162"/>
      <c r="V2364" s="178"/>
      <c r="W2364" s="162" t="s">
        <v>1868</v>
      </c>
      <c r="X2364" s="162" t="s">
        <v>1850</v>
      </c>
      <c r="Y2364" s="162"/>
      <c r="Z2364" s="162"/>
      <c r="AA2364" s="39"/>
      <c r="AB2364" s="152" t="s">
        <v>3165</v>
      </c>
    </row>
    <row r="2365" spans="1:28" ht="21.75" customHeight="1" x14ac:dyDescent="0.25">
      <c r="A2365" s="37" t="s">
        <v>30</v>
      </c>
      <c r="B2365" s="37" t="s">
        <v>31</v>
      </c>
      <c r="C2365" s="162">
        <v>6253</v>
      </c>
      <c r="D2365" s="39" t="s">
        <v>52</v>
      </c>
      <c r="E2365" s="39" t="s">
        <v>1170</v>
      </c>
      <c r="F2365" s="128" t="s">
        <v>34</v>
      </c>
      <c r="G2365" s="162" t="s">
        <v>35</v>
      </c>
      <c r="H2365" s="39" t="str">
        <f t="shared" si="400"/>
        <v>6105AK124-6253-ESPC-0001</v>
      </c>
      <c r="I2365" s="39" t="str">
        <f t="shared" si="406"/>
        <v>Q24050972-04-6253-E-SPC-0001</v>
      </c>
      <c r="J2365" s="39"/>
      <c r="K2365" s="33" t="str">
        <f>VLOOKUP(C2365,'PPE WBS Codes'!$E$3:$F$79,2,0)</f>
        <v>Synchronous Condenser 1</v>
      </c>
      <c r="L2365" s="39" t="s">
        <v>1848</v>
      </c>
      <c r="M2365" s="39" t="s">
        <v>1384</v>
      </c>
      <c r="N2365" s="33" t="str">
        <f t="shared" si="405"/>
        <v>Synchronous Condenser 1 - Small Power and Lighting for Synchronous Condensers Yard 1 - Cable Termination Specifications</v>
      </c>
      <c r="O2365" s="134"/>
      <c r="P2365" s="134"/>
      <c r="Q2365" s="33" t="str">
        <f>IFERROR(VLOOKUP(PPE_PH1_CDDL[[#This Row],[RDMC Document Number]],[3]Docs!$B:$F,4,0),"No Placeholder Yet")</f>
        <v>RES - Reserved Placeholder</v>
      </c>
      <c r="R2365" s="33" t="str">
        <f>IFERROR(VLOOKUP(PPE_PH1_CDDL[[#This Row],[RDMC Document Number]],[3]Docs!$B:$F,5,0),"No Placeholder Yet")</f>
        <v>Pending</v>
      </c>
      <c r="S2365" s="137">
        <f t="shared" si="403"/>
        <v>0</v>
      </c>
      <c r="T2365" s="39" t="s">
        <v>1119</v>
      </c>
      <c r="U2365" s="39"/>
      <c r="V2365" s="178"/>
      <c r="W2365" s="39" t="s">
        <v>1597</v>
      </c>
      <c r="X2365" s="162" t="s">
        <v>1850</v>
      </c>
      <c r="Y2365" s="39"/>
      <c r="Z2365" s="39"/>
      <c r="AA2365" s="39"/>
      <c r="AB2365" s="152" t="s">
        <v>3165</v>
      </c>
    </row>
    <row r="2366" spans="1:28" ht="21.75" customHeight="1" x14ac:dyDescent="0.25">
      <c r="A2366" s="37" t="s">
        <v>30</v>
      </c>
      <c r="B2366" s="37" t="s">
        <v>31</v>
      </c>
      <c r="C2366" s="162">
        <v>6253</v>
      </c>
      <c r="D2366" s="39" t="s">
        <v>52</v>
      </c>
      <c r="E2366" s="39" t="s">
        <v>1170</v>
      </c>
      <c r="F2366" s="128" t="s">
        <v>46</v>
      </c>
      <c r="G2366" s="162" t="s">
        <v>35</v>
      </c>
      <c r="H2366" s="39" t="str">
        <f t="shared" si="400"/>
        <v>6105AK124-6253-ESPC-0002</v>
      </c>
      <c r="I2366" s="39" t="str">
        <f t="shared" si="406"/>
        <v>Q24050972-04-6253-E-SPC-0002</v>
      </c>
      <c r="J2366" s="39"/>
      <c r="K2366" s="33" t="str">
        <f>VLOOKUP(C2366,'PPE WBS Codes'!$E$3:$F$79,2,0)</f>
        <v>Synchronous Condenser 1</v>
      </c>
      <c r="L2366" s="39" t="s">
        <v>1848</v>
      </c>
      <c r="M2366" s="39" t="s">
        <v>1382</v>
      </c>
      <c r="N2366" s="33" t="str">
        <f t="shared" si="405"/>
        <v>Synchronous Condenser 1 - Small Power and Lighting for Synchronous Condensers Yard 1 - Cable and Conductor Specifications</v>
      </c>
      <c r="O2366" s="134"/>
      <c r="P2366" s="134"/>
      <c r="Q2366" s="33" t="str">
        <f>IFERROR(VLOOKUP(PPE_PH1_CDDL[[#This Row],[RDMC Document Number]],[3]Docs!$B:$F,4,0),"No Placeholder Yet")</f>
        <v>RES - Reserved Placeholder</v>
      </c>
      <c r="R2366" s="33" t="str">
        <f>IFERROR(VLOOKUP(PPE_PH1_CDDL[[#This Row],[RDMC Document Number]],[3]Docs!$B:$F,5,0),"No Placeholder Yet")</f>
        <v>Pending</v>
      </c>
      <c r="S2366" s="137">
        <f t="shared" si="403"/>
        <v>0</v>
      </c>
      <c r="T2366" s="39" t="s">
        <v>1119</v>
      </c>
      <c r="U2366" s="39"/>
      <c r="V2366" s="178"/>
      <c r="W2366" s="39" t="s">
        <v>1597</v>
      </c>
      <c r="X2366" s="162" t="s">
        <v>1850</v>
      </c>
      <c r="Y2366" s="39"/>
      <c r="Z2366" s="39"/>
      <c r="AA2366" s="39"/>
      <c r="AB2366" s="152" t="s">
        <v>3165</v>
      </c>
    </row>
    <row r="2367" spans="1:28" ht="21.75" customHeight="1" x14ac:dyDescent="0.25">
      <c r="A2367" s="37" t="s">
        <v>30</v>
      </c>
      <c r="B2367" s="37" t="s">
        <v>31</v>
      </c>
      <c r="C2367" s="162">
        <v>6253</v>
      </c>
      <c r="D2367" s="39" t="s">
        <v>52</v>
      </c>
      <c r="E2367" s="39" t="s">
        <v>1170</v>
      </c>
      <c r="F2367" s="128" t="s">
        <v>48</v>
      </c>
      <c r="G2367" s="162" t="s">
        <v>35</v>
      </c>
      <c r="H2367" s="39" t="str">
        <f t="shared" si="400"/>
        <v>6105AK124-6253-ESPC-0003</v>
      </c>
      <c r="I2367" s="39" t="str">
        <f t="shared" si="406"/>
        <v>Q24050972-04-6253-E-SPC-0003</v>
      </c>
      <c r="J2367" s="39"/>
      <c r="K2367" s="33" t="str">
        <f>VLOOKUP(C2367,'PPE WBS Codes'!$E$3:$F$79,2,0)</f>
        <v>Synchronous Condenser 1</v>
      </c>
      <c r="L2367" s="39" t="s">
        <v>1848</v>
      </c>
      <c r="M2367" s="39" t="s">
        <v>1383</v>
      </c>
      <c r="N2367" s="33" t="str">
        <f t="shared" si="405"/>
        <v>Synchronous Condenser 1 - Small Power and Lighting for Synchronous Condensers Yard 1 - Lighting and Luminaire Design</v>
      </c>
      <c r="O2367" s="134"/>
      <c r="P2367" s="134"/>
      <c r="Q2367" s="33" t="str">
        <f>IFERROR(VLOOKUP(PPE_PH1_CDDL[[#This Row],[RDMC Document Number]],[3]Docs!$B:$F,4,0),"No Placeholder Yet")</f>
        <v>RES - Reserved Placeholder</v>
      </c>
      <c r="R2367" s="33" t="str">
        <f>IFERROR(VLOOKUP(PPE_PH1_CDDL[[#This Row],[RDMC Document Number]],[3]Docs!$B:$F,5,0),"No Placeholder Yet")</f>
        <v>Pending</v>
      </c>
      <c r="S2367" s="137">
        <f t="shared" si="403"/>
        <v>0</v>
      </c>
      <c r="T2367" s="39" t="s">
        <v>1119</v>
      </c>
      <c r="U2367" s="39"/>
      <c r="V2367" s="178"/>
      <c r="W2367" s="39" t="s">
        <v>1597</v>
      </c>
      <c r="X2367" s="162" t="s">
        <v>1850</v>
      </c>
      <c r="Y2367" s="39"/>
      <c r="Z2367" s="39"/>
      <c r="AA2367" s="39"/>
      <c r="AB2367" s="152" t="s">
        <v>3165</v>
      </c>
    </row>
    <row r="2368" spans="1:28" ht="21.75" customHeight="1" x14ac:dyDescent="0.25">
      <c r="A2368" s="37" t="s">
        <v>30</v>
      </c>
      <c r="B2368" s="37" t="s">
        <v>31</v>
      </c>
      <c r="C2368" s="162">
        <v>6253</v>
      </c>
      <c r="D2368" s="39" t="s">
        <v>52</v>
      </c>
      <c r="E2368" s="39" t="s">
        <v>1170</v>
      </c>
      <c r="F2368" s="128" t="s">
        <v>50</v>
      </c>
      <c r="G2368" s="162" t="s">
        <v>35</v>
      </c>
      <c r="H2368" s="39" t="str">
        <f t="shared" si="400"/>
        <v>6105AK124-6253-ESPC-0004</v>
      </c>
      <c r="I2368" s="39" t="str">
        <f t="shared" si="406"/>
        <v>Q24050972-04-6253-E-SPC-0004</v>
      </c>
      <c r="J2368" s="39"/>
      <c r="K2368" s="33" t="str">
        <f>VLOOKUP(C2368,'PPE WBS Codes'!$E$3:$F$79,2,0)</f>
        <v>Synchronous Condenser 1</v>
      </c>
      <c r="L2368" s="39" t="s">
        <v>1851</v>
      </c>
      <c r="M2368" s="39" t="s">
        <v>1382</v>
      </c>
      <c r="N2368" s="33" t="str">
        <f t="shared" si="405"/>
        <v>Synchronous Condenser 1 - Cable Racks and Trays for Synchronous Condensers Yard 1 - Cable and Conductor Specifications</v>
      </c>
      <c r="O2368" s="134"/>
      <c r="P2368" s="134"/>
      <c r="Q2368" s="33" t="str">
        <f>IFERROR(VLOOKUP(PPE_PH1_CDDL[[#This Row],[RDMC Document Number]],[3]Docs!$B:$F,4,0),"No Placeholder Yet")</f>
        <v>RES - Reserved Placeholder</v>
      </c>
      <c r="R2368" s="33" t="str">
        <f>IFERROR(VLOOKUP(PPE_PH1_CDDL[[#This Row],[RDMC Document Number]],[3]Docs!$B:$F,5,0),"No Placeholder Yet")</f>
        <v>Pending</v>
      </c>
      <c r="S2368" s="137">
        <f t="shared" si="403"/>
        <v>0</v>
      </c>
      <c r="T2368" s="39" t="s">
        <v>1119</v>
      </c>
      <c r="U2368" s="39"/>
      <c r="V2368" s="178"/>
      <c r="W2368" s="39" t="s">
        <v>1599</v>
      </c>
      <c r="X2368" s="162" t="s">
        <v>1850</v>
      </c>
      <c r="Y2368" s="39"/>
      <c r="Z2368" s="39"/>
      <c r="AA2368" s="39"/>
      <c r="AB2368" s="152" t="s">
        <v>3165</v>
      </c>
    </row>
    <row r="2369" spans="1:28" ht="21.75" customHeight="1" x14ac:dyDescent="0.25">
      <c r="A2369" s="37" t="s">
        <v>30</v>
      </c>
      <c r="B2369" s="37" t="s">
        <v>31</v>
      </c>
      <c r="C2369" s="162">
        <v>6253</v>
      </c>
      <c r="D2369" s="39" t="s">
        <v>52</v>
      </c>
      <c r="E2369" s="39" t="s">
        <v>1170</v>
      </c>
      <c r="F2369" s="128" t="s">
        <v>101</v>
      </c>
      <c r="G2369" s="162" t="s">
        <v>35</v>
      </c>
      <c r="H2369" s="39" t="str">
        <f t="shared" si="400"/>
        <v>6105AK124-6253-ESPC-0005</v>
      </c>
      <c r="I2369" s="39" t="str">
        <f t="shared" si="406"/>
        <v>Q24050972-04-6253-E-SPC-0005</v>
      </c>
      <c r="J2369" s="39"/>
      <c r="K2369" s="33" t="str">
        <f>VLOOKUP(C2369,'PPE WBS Codes'!$E$3:$F$79,2,0)</f>
        <v>Synchronous Condenser 1</v>
      </c>
      <c r="L2369" s="39" t="s">
        <v>1856</v>
      </c>
      <c r="M2369" s="39" t="s">
        <v>1382</v>
      </c>
      <c r="N2369" s="33" t="str">
        <f t="shared" si="405"/>
        <v>Synchronous Condenser 1 - Cable Trench and Tunnels for Synchronous Condensers Yard 1 - Cable and Conductor Specifications</v>
      </c>
      <c r="O2369" s="134"/>
      <c r="P2369" s="134"/>
      <c r="Q2369" s="33" t="str">
        <f>IFERROR(VLOOKUP(PPE_PH1_CDDL[[#This Row],[RDMC Document Number]],[3]Docs!$B:$F,4,0),"No Placeholder Yet")</f>
        <v>RES - Reserved Placeholder</v>
      </c>
      <c r="R2369" s="33" t="str">
        <f>IFERROR(VLOOKUP(PPE_PH1_CDDL[[#This Row],[RDMC Document Number]],[3]Docs!$B:$F,5,0),"No Placeholder Yet")</f>
        <v>Pending</v>
      </c>
      <c r="S2369" s="137">
        <f t="shared" si="403"/>
        <v>0</v>
      </c>
      <c r="T2369" s="39" t="s">
        <v>1119</v>
      </c>
      <c r="U2369" s="39"/>
      <c r="V2369" s="178"/>
      <c r="W2369" s="39" t="s">
        <v>1629</v>
      </c>
      <c r="X2369" s="162" t="s">
        <v>1850</v>
      </c>
      <c r="Y2369" s="39"/>
      <c r="Z2369" s="39"/>
      <c r="AA2369" s="39"/>
      <c r="AB2369" s="152" t="s">
        <v>3165</v>
      </c>
    </row>
    <row r="2370" spans="1:28" ht="21.75" customHeight="1" x14ac:dyDescent="0.25">
      <c r="A2370" s="37" t="s">
        <v>30</v>
      </c>
      <c r="B2370" s="37" t="s">
        <v>31</v>
      </c>
      <c r="C2370" s="162">
        <v>6253</v>
      </c>
      <c r="D2370" s="39" t="s">
        <v>52</v>
      </c>
      <c r="E2370" s="39" t="s">
        <v>1170</v>
      </c>
      <c r="F2370" s="174" t="s">
        <v>161</v>
      </c>
      <c r="G2370" s="162" t="s">
        <v>35</v>
      </c>
      <c r="H2370" s="39" t="str">
        <f t="shared" si="400"/>
        <v>6105AK124-6253-ESPC-0006</v>
      </c>
      <c r="I2370" s="39" t="str">
        <f t="shared" si="406"/>
        <v>Q24050972-04-6253-E-SPC-0006</v>
      </c>
      <c r="J2370" s="162"/>
      <c r="K2370" s="33" t="str">
        <f>VLOOKUP(C2370,'PPE WBS Codes'!$E$3:$F$79,2,0)</f>
        <v>Synchronous Condenser 1</v>
      </c>
      <c r="L2370" s="162" t="s">
        <v>1856</v>
      </c>
      <c r="M2370" s="162" t="s">
        <v>1383</v>
      </c>
      <c r="N2370" s="33" t="str">
        <f t="shared" si="405"/>
        <v>Synchronous Condenser 1 - Cable Trench and Tunnels for Synchronous Condensers Yard 1 - Lighting and Luminaire Design</v>
      </c>
      <c r="O2370" s="175"/>
      <c r="P2370" s="175"/>
      <c r="Q2370" s="33" t="str">
        <f>IFERROR(VLOOKUP(PPE_PH1_CDDL[[#This Row],[RDMC Document Number]],[3]Docs!$B:$F,4,0),"No Placeholder Yet")</f>
        <v>RES - Reserved Placeholder</v>
      </c>
      <c r="R2370" s="33" t="str">
        <f>IFERROR(VLOOKUP(PPE_PH1_CDDL[[#This Row],[RDMC Document Number]],[3]Docs!$B:$F,5,0),"No Placeholder Yet")</f>
        <v>Pending</v>
      </c>
      <c r="S2370" s="137">
        <f t="shared" si="403"/>
        <v>0</v>
      </c>
      <c r="T2370" s="39" t="s">
        <v>1119</v>
      </c>
      <c r="U2370" s="162"/>
      <c r="V2370" s="178"/>
      <c r="W2370" s="162" t="s">
        <v>1629</v>
      </c>
      <c r="X2370" s="162" t="s">
        <v>1850</v>
      </c>
      <c r="Y2370" s="162"/>
      <c r="Z2370" s="162"/>
      <c r="AA2370" s="39"/>
      <c r="AB2370" s="152" t="s">
        <v>3165</v>
      </c>
    </row>
    <row r="2371" spans="1:28" ht="21.75" customHeight="1" x14ac:dyDescent="0.25">
      <c r="A2371" s="37" t="s">
        <v>30</v>
      </c>
      <c r="B2371" s="37" t="s">
        <v>31</v>
      </c>
      <c r="C2371" s="162">
        <v>6253</v>
      </c>
      <c r="D2371" s="39" t="s">
        <v>52</v>
      </c>
      <c r="E2371" s="39" t="s">
        <v>700</v>
      </c>
      <c r="F2371" s="128" t="s">
        <v>34</v>
      </c>
      <c r="G2371" s="162" t="s">
        <v>35</v>
      </c>
      <c r="H2371" s="39" t="str">
        <f t="shared" si="400"/>
        <v>6105AK124-6253-ESTD-0001</v>
      </c>
      <c r="I2371" s="39" t="str">
        <f t="shared" si="406"/>
        <v>Q24050972-04-6253-E-STD-0001</v>
      </c>
      <c r="J2371" s="39"/>
      <c r="K2371" s="33" t="str">
        <f>VLOOKUP(C2371,'PPE WBS Codes'!$E$3:$F$79,2,0)</f>
        <v>Synchronous Condenser 1</v>
      </c>
      <c r="L2371" s="39" t="s">
        <v>1855</v>
      </c>
      <c r="M2371" s="39" t="s">
        <v>1391</v>
      </c>
      <c r="N2371" s="33" t="str">
        <f t="shared" si="405"/>
        <v>Synchronous Condenser 1 - Earthing System for Synchronous Condensers Yard 1 - Earth Map and Bonding Design</v>
      </c>
      <c r="O2371" s="134"/>
      <c r="P2371" s="134"/>
      <c r="Q2371" s="33" t="str">
        <f>IFERROR(VLOOKUP(PPE_PH1_CDDL[[#This Row],[RDMC Document Number]],[3]Docs!$B:$F,4,0),"No Placeholder Yet")</f>
        <v>RES - Reserved Placeholder</v>
      </c>
      <c r="R2371" s="33" t="str">
        <f>IFERROR(VLOOKUP(PPE_PH1_CDDL[[#This Row],[RDMC Document Number]],[3]Docs!$B:$F,5,0),"No Placeholder Yet")</f>
        <v>Pending</v>
      </c>
      <c r="S2371" s="137">
        <f t="shared" si="403"/>
        <v>0</v>
      </c>
      <c r="T2371" s="39" t="s">
        <v>1119</v>
      </c>
      <c r="U2371" s="39"/>
      <c r="V2371" s="178"/>
      <c r="W2371" s="39" t="s">
        <v>1649</v>
      </c>
      <c r="X2371" s="162" t="s">
        <v>1850</v>
      </c>
      <c r="Y2371" s="39"/>
      <c r="Z2371" s="39"/>
      <c r="AA2371" s="39"/>
      <c r="AB2371" s="152" t="s">
        <v>3165</v>
      </c>
    </row>
    <row r="2372" spans="1:28" ht="21.75" customHeight="1" x14ac:dyDescent="0.25">
      <c r="A2372" s="37" t="s">
        <v>30</v>
      </c>
      <c r="B2372" s="37" t="s">
        <v>31</v>
      </c>
      <c r="C2372" s="162">
        <v>6253</v>
      </c>
      <c r="D2372" s="39" t="s">
        <v>52</v>
      </c>
      <c r="E2372" s="39" t="s">
        <v>700</v>
      </c>
      <c r="F2372" s="128" t="s">
        <v>46</v>
      </c>
      <c r="G2372" s="162" t="s">
        <v>35</v>
      </c>
      <c r="H2372" s="39" t="str">
        <f t="shared" si="400"/>
        <v>6105AK124-6253-ESTD-0002</v>
      </c>
      <c r="I2372" s="39" t="str">
        <f t="shared" si="406"/>
        <v>Q24050972-04-6253-E-STD-0002</v>
      </c>
      <c r="J2372" s="39"/>
      <c r="K2372" s="33" t="str">
        <f>VLOOKUP(C2372,'PPE WBS Codes'!$E$3:$F$79,2,0)</f>
        <v>Synchronous Condenser 1</v>
      </c>
      <c r="L2372" s="39" t="s">
        <v>1855</v>
      </c>
      <c r="M2372" s="39" t="s">
        <v>1390</v>
      </c>
      <c r="N2372" s="33" t="str">
        <f t="shared" si="405"/>
        <v>Synchronous Condenser 1 - Earthing System for Synchronous Condensers Yard 1 - Electrical Design Standards</v>
      </c>
      <c r="O2372" s="134"/>
      <c r="P2372" s="134"/>
      <c r="Q2372" s="33" t="str">
        <f>IFERROR(VLOOKUP(PPE_PH1_CDDL[[#This Row],[RDMC Document Number]],[3]Docs!$B:$F,4,0),"No Placeholder Yet")</f>
        <v>RES - Reserved Placeholder</v>
      </c>
      <c r="R2372" s="33" t="str">
        <f>IFERROR(VLOOKUP(PPE_PH1_CDDL[[#This Row],[RDMC Document Number]],[3]Docs!$B:$F,5,0),"No Placeholder Yet")</f>
        <v>Pending</v>
      </c>
      <c r="S2372" s="137">
        <f t="shared" si="403"/>
        <v>0</v>
      </c>
      <c r="T2372" s="39" t="s">
        <v>1119</v>
      </c>
      <c r="U2372" s="39"/>
      <c r="V2372" s="178"/>
      <c r="W2372" s="39" t="s">
        <v>1649</v>
      </c>
      <c r="X2372" s="162" t="s">
        <v>1850</v>
      </c>
      <c r="Y2372" s="39"/>
      <c r="Z2372" s="39"/>
      <c r="AA2372" s="39"/>
      <c r="AB2372" s="152" t="s">
        <v>3165</v>
      </c>
    </row>
    <row r="2373" spans="1:28" ht="21.75" customHeight="1" x14ac:dyDescent="0.25">
      <c r="A2373" s="37" t="s">
        <v>30</v>
      </c>
      <c r="B2373" s="37" t="s">
        <v>31</v>
      </c>
      <c r="C2373" s="162">
        <v>6253</v>
      </c>
      <c r="D2373" s="39" t="s">
        <v>52</v>
      </c>
      <c r="E2373" s="39" t="s">
        <v>700</v>
      </c>
      <c r="F2373" s="128" t="s">
        <v>48</v>
      </c>
      <c r="G2373" s="162" t="s">
        <v>35</v>
      </c>
      <c r="H2373" s="39" t="str">
        <f t="shared" si="400"/>
        <v>6105AK124-6253-ESTD-0003</v>
      </c>
      <c r="I2373" s="39" t="str">
        <f t="shared" si="406"/>
        <v>Q24050972-04-6253-E-STD-0003</v>
      </c>
      <c r="J2373" s="39"/>
      <c r="K2373" s="33" t="str">
        <f>VLOOKUP(C2373,'PPE WBS Codes'!$E$3:$F$79,2,0)</f>
        <v>Synchronous Condenser 1</v>
      </c>
      <c r="L2373" s="39" t="s">
        <v>1848</v>
      </c>
      <c r="M2373" s="39" t="s">
        <v>1385</v>
      </c>
      <c r="N2373" s="33" t="str">
        <f t="shared" si="405"/>
        <v>Synchronous Condenser 1 - Small Power and Lighting for Synchronous Condensers Yard 1 - Electrical Equipment Installation Requirements</v>
      </c>
      <c r="O2373" s="134"/>
      <c r="P2373" s="134"/>
      <c r="Q2373" s="33" t="str">
        <f>IFERROR(VLOOKUP(PPE_PH1_CDDL[[#This Row],[RDMC Document Number]],[3]Docs!$B:$F,4,0),"No Placeholder Yet")</f>
        <v>RES - Reserved Placeholder</v>
      </c>
      <c r="R2373" s="33" t="str">
        <f>IFERROR(VLOOKUP(PPE_PH1_CDDL[[#This Row],[RDMC Document Number]],[3]Docs!$B:$F,5,0),"No Placeholder Yet")</f>
        <v>Pending</v>
      </c>
      <c r="S2373" s="137">
        <f t="shared" si="403"/>
        <v>0</v>
      </c>
      <c r="T2373" s="39" t="s">
        <v>1119</v>
      </c>
      <c r="U2373" s="39"/>
      <c r="V2373" s="178"/>
      <c r="W2373" s="39" t="s">
        <v>1597</v>
      </c>
      <c r="X2373" s="162" t="s">
        <v>1850</v>
      </c>
      <c r="Y2373" s="39"/>
      <c r="Z2373" s="39"/>
      <c r="AA2373" s="39"/>
      <c r="AB2373" s="152" t="s">
        <v>3165</v>
      </c>
    </row>
    <row r="2374" spans="1:28" ht="21.75" customHeight="1" x14ac:dyDescent="0.25">
      <c r="A2374" s="37" t="s">
        <v>30</v>
      </c>
      <c r="B2374" s="37" t="s">
        <v>31</v>
      </c>
      <c r="C2374" s="162">
        <v>6253</v>
      </c>
      <c r="D2374" s="39" t="s">
        <v>52</v>
      </c>
      <c r="E2374" s="39" t="s">
        <v>700</v>
      </c>
      <c r="F2374" s="128" t="s">
        <v>50</v>
      </c>
      <c r="G2374" s="162" t="s">
        <v>35</v>
      </c>
      <c r="H2374" s="39" t="str">
        <f t="shared" si="400"/>
        <v>6105AK124-6253-ESTD-0004</v>
      </c>
      <c r="I2374" s="39" t="str">
        <f t="shared" si="406"/>
        <v>Q24050972-04-6253-E-STD-0004</v>
      </c>
      <c r="J2374" s="39"/>
      <c r="K2374" s="33" t="str">
        <f>VLOOKUP(C2374,'PPE WBS Codes'!$E$3:$F$79,2,0)</f>
        <v>Synchronous Condenser 1</v>
      </c>
      <c r="L2374" s="39" t="s">
        <v>1848</v>
      </c>
      <c r="M2374" s="39" t="s">
        <v>1391</v>
      </c>
      <c r="N2374" s="33" t="str">
        <f t="shared" si="405"/>
        <v>Synchronous Condenser 1 - Small Power and Lighting for Synchronous Condensers Yard 1 - Earth Map and Bonding Design</v>
      </c>
      <c r="O2374" s="134"/>
      <c r="P2374" s="134"/>
      <c r="Q2374" s="33" t="str">
        <f>IFERROR(VLOOKUP(PPE_PH1_CDDL[[#This Row],[RDMC Document Number]],[3]Docs!$B:$F,4,0),"No Placeholder Yet")</f>
        <v>RES - Reserved Placeholder</v>
      </c>
      <c r="R2374" s="33" t="str">
        <f>IFERROR(VLOOKUP(PPE_PH1_CDDL[[#This Row],[RDMC Document Number]],[3]Docs!$B:$F,5,0),"No Placeholder Yet")</f>
        <v>Pending</v>
      </c>
      <c r="S2374" s="137">
        <f t="shared" ref="S2374:S2405" si="407">IF(AND(O2374&lt;&gt;"",P2374&lt;&gt;"",R2374="Approved"),100%,
 IF(AND(O2374&lt;&gt;"",P2374&lt;&gt;""),66.67%,
 IF(O2374&lt;&gt;"",33.33%,
 0)))</f>
        <v>0</v>
      </c>
      <c r="T2374" s="39" t="s">
        <v>1119</v>
      </c>
      <c r="U2374" s="39"/>
      <c r="V2374" s="178"/>
      <c r="W2374" s="39" t="s">
        <v>1597</v>
      </c>
      <c r="X2374" s="162" t="s">
        <v>1850</v>
      </c>
      <c r="Y2374" s="39"/>
      <c r="Z2374" s="39"/>
      <c r="AA2374" s="39"/>
      <c r="AB2374" s="152" t="s">
        <v>3165</v>
      </c>
    </row>
    <row r="2375" spans="1:28" ht="21.75" customHeight="1" x14ac:dyDescent="0.25">
      <c r="A2375" s="37" t="s">
        <v>30</v>
      </c>
      <c r="B2375" s="37" t="s">
        <v>31</v>
      </c>
      <c r="C2375" s="162">
        <v>6253</v>
      </c>
      <c r="D2375" s="39" t="s">
        <v>52</v>
      </c>
      <c r="E2375" s="39" t="s">
        <v>700</v>
      </c>
      <c r="F2375" s="128" t="s">
        <v>101</v>
      </c>
      <c r="G2375" s="162" t="s">
        <v>35</v>
      </c>
      <c r="H2375" s="39" t="str">
        <f t="shared" si="400"/>
        <v>6105AK124-6253-ESTD-0005</v>
      </c>
      <c r="I2375" s="39" t="str">
        <f t="shared" si="406"/>
        <v>Q24050972-04-6253-E-STD-0005</v>
      </c>
      <c r="J2375" s="39"/>
      <c r="K2375" s="33" t="str">
        <f>VLOOKUP(C2375,'PPE WBS Codes'!$E$3:$F$79,2,0)</f>
        <v>Synchronous Condenser 1</v>
      </c>
      <c r="L2375" s="39" t="s">
        <v>1848</v>
      </c>
      <c r="M2375" s="39" t="s">
        <v>1390</v>
      </c>
      <c r="N2375" s="33" t="str">
        <f t="shared" si="405"/>
        <v>Synchronous Condenser 1 - Small Power and Lighting for Synchronous Condensers Yard 1 - Electrical Design Standards</v>
      </c>
      <c r="O2375" s="134"/>
      <c r="P2375" s="134"/>
      <c r="Q2375" s="33" t="str">
        <f>IFERROR(VLOOKUP(PPE_PH1_CDDL[[#This Row],[RDMC Document Number]],[3]Docs!$B:$F,4,0),"No Placeholder Yet")</f>
        <v>RES - Reserved Placeholder</v>
      </c>
      <c r="R2375" s="33" t="str">
        <f>IFERROR(VLOOKUP(PPE_PH1_CDDL[[#This Row],[RDMC Document Number]],[3]Docs!$B:$F,5,0),"No Placeholder Yet")</f>
        <v>Pending</v>
      </c>
      <c r="S2375" s="137">
        <f t="shared" si="407"/>
        <v>0</v>
      </c>
      <c r="T2375" s="39" t="s">
        <v>1119</v>
      </c>
      <c r="U2375" s="39"/>
      <c r="V2375" s="178"/>
      <c r="W2375" s="39" t="s">
        <v>1597</v>
      </c>
      <c r="X2375" s="162" t="s">
        <v>1850</v>
      </c>
      <c r="Y2375" s="39"/>
      <c r="Z2375" s="39"/>
      <c r="AA2375" s="39"/>
      <c r="AB2375" s="152" t="s">
        <v>3165</v>
      </c>
    </row>
    <row r="2376" spans="1:28" ht="21.75" customHeight="1" x14ac:dyDescent="0.25">
      <c r="A2376" s="37" t="s">
        <v>30</v>
      </c>
      <c r="B2376" s="37" t="s">
        <v>31</v>
      </c>
      <c r="C2376" s="162">
        <v>6253</v>
      </c>
      <c r="D2376" s="39" t="s">
        <v>52</v>
      </c>
      <c r="E2376" s="39" t="s">
        <v>700</v>
      </c>
      <c r="F2376" s="128" t="s">
        <v>161</v>
      </c>
      <c r="G2376" s="162" t="s">
        <v>35</v>
      </c>
      <c r="H2376" s="39" t="str">
        <f t="shared" si="400"/>
        <v>6105AK124-6253-ESTD-0006</v>
      </c>
      <c r="I2376" s="39" t="str">
        <f t="shared" si="406"/>
        <v>Q24050972-04-6253-E-STD-0006</v>
      </c>
      <c r="J2376" s="39"/>
      <c r="K2376" s="33" t="str">
        <f>VLOOKUP(C2376,'PPE WBS Codes'!$E$3:$F$79,2,0)</f>
        <v>Synchronous Condenser 1</v>
      </c>
      <c r="L2376" s="39" t="s">
        <v>1851</v>
      </c>
      <c r="M2376" s="39" t="s">
        <v>1388</v>
      </c>
      <c r="N2376" s="33" t="str">
        <f t="shared" si="405"/>
        <v>Synchronous Condenser 1 - Cable Racks and Trays for Synchronous Condensers Yard 1 - Thermal Management and Fire Prevention Design</v>
      </c>
      <c r="O2376" s="134"/>
      <c r="P2376" s="134"/>
      <c r="Q2376" s="33" t="str">
        <f>IFERROR(VLOOKUP(PPE_PH1_CDDL[[#This Row],[RDMC Document Number]],[3]Docs!$B:$F,4,0),"No Placeholder Yet")</f>
        <v>RES - Reserved Placeholder</v>
      </c>
      <c r="R2376" s="33" t="str">
        <f>IFERROR(VLOOKUP(PPE_PH1_CDDL[[#This Row],[RDMC Document Number]],[3]Docs!$B:$F,5,0),"No Placeholder Yet")</f>
        <v>Pending</v>
      </c>
      <c r="S2376" s="137">
        <f t="shared" si="407"/>
        <v>0</v>
      </c>
      <c r="T2376" s="39" t="s">
        <v>1119</v>
      </c>
      <c r="U2376" s="39"/>
      <c r="V2376" s="178"/>
      <c r="W2376" s="39" t="s">
        <v>1599</v>
      </c>
      <c r="X2376" s="162" t="s">
        <v>1850</v>
      </c>
      <c r="Y2376" s="39"/>
      <c r="Z2376" s="39"/>
      <c r="AA2376" s="39"/>
      <c r="AB2376" s="152" t="s">
        <v>3165</v>
      </c>
    </row>
    <row r="2377" spans="1:28" ht="21.75" customHeight="1" x14ac:dyDescent="0.25">
      <c r="A2377" s="37" t="s">
        <v>30</v>
      </c>
      <c r="B2377" s="37" t="s">
        <v>31</v>
      </c>
      <c r="C2377" s="162">
        <v>6253</v>
      </c>
      <c r="D2377" s="39" t="s">
        <v>52</v>
      </c>
      <c r="E2377" s="39" t="s">
        <v>700</v>
      </c>
      <c r="F2377" s="128" t="s">
        <v>170</v>
      </c>
      <c r="G2377" s="162" t="s">
        <v>35</v>
      </c>
      <c r="H2377" s="39" t="str">
        <f t="shared" si="400"/>
        <v>6105AK124-6253-ESTD-0007</v>
      </c>
      <c r="I2377" s="39" t="str">
        <f t="shared" si="406"/>
        <v>Q24050972-04-6253-E-STD-0007</v>
      </c>
      <c r="J2377" s="39"/>
      <c r="K2377" s="33" t="str">
        <f>VLOOKUP(C2377,'PPE WBS Codes'!$E$3:$F$79,2,0)</f>
        <v>Synchronous Condenser 1</v>
      </c>
      <c r="L2377" s="39" t="s">
        <v>1856</v>
      </c>
      <c r="M2377" s="39" t="s">
        <v>1385</v>
      </c>
      <c r="N2377" s="33" t="str">
        <f t="shared" si="405"/>
        <v>Synchronous Condenser 1 - Cable Trench and Tunnels for Synchronous Condensers Yard 1 - Electrical Equipment Installation Requirements</v>
      </c>
      <c r="O2377" s="134"/>
      <c r="P2377" s="134"/>
      <c r="Q2377" s="33" t="str">
        <f>IFERROR(VLOOKUP(PPE_PH1_CDDL[[#This Row],[RDMC Document Number]],[3]Docs!$B:$F,4,0),"No Placeholder Yet")</f>
        <v>RES - Reserved Placeholder</v>
      </c>
      <c r="R2377" s="33" t="str">
        <f>IFERROR(VLOOKUP(PPE_PH1_CDDL[[#This Row],[RDMC Document Number]],[3]Docs!$B:$F,5,0),"No Placeholder Yet")</f>
        <v>Pending</v>
      </c>
      <c r="S2377" s="137">
        <f t="shared" si="407"/>
        <v>0</v>
      </c>
      <c r="T2377" s="39" t="s">
        <v>1119</v>
      </c>
      <c r="U2377" s="39"/>
      <c r="V2377" s="178"/>
      <c r="W2377" s="39" t="s">
        <v>1629</v>
      </c>
      <c r="X2377" s="162" t="s">
        <v>1850</v>
      </c>
      <c r="Y2377" s="39"/>
      <c r="Z2377" s="39"/>
      <c r="AA2377" s="39"/>
      <c r="AB2377" s="152" t="s">
        <v>3165</v>
      </c>
    </row>
    <row r="2378" spans="1:28" ht="21.75" customHeight="1" x14ac:dyDescent="0.25">
      <c r="A2378" s="37" t="s">
        <v>30</v>
      </c>
      <c r="B2378" s="37" t="s">
        <v>31</v>
      </c>
      <c r="C2378" s="162">
        <v>6253</v>
      </c>
      <c r="D2378" s="39" t="s">
        <v>52</v>
      </c>
      <c r="E2378" s="39" t="s">
        <v>700</v>
      </c>
      <c r="F2378" s="128" t="s">
        <v>108</v>
      </c>
      <c r="G2378" s="162" t="s">
        <v>35</v>
      </c>
      <c r="H2378" s="39" t="str">
        <f t="shared" si="400"/>
        <v>6105AK124-6253-ESTD-0008</v>
      </c>
      <c r="I2378" s="39" t="str">
        <f t="shared" si="406"/>
        <v>Q24050972-04-6253-E-STD-0008</v>
      </c>
      <c r="J2378" s="39"/>
      <c r="K2378" s="33" t="str">
        <f>VLOOKUP(C2378,'PPE WBS Codes'!$E$3:$F$79,2,0)</f>
        <v>Synchronous Condenser 1</v>
      </c>
      <c r="L2378" s="39" t="s">
        <v>1856</v>
      </c>
      <c r="M2378" s="39" t="s">
        <v>1390</v>
      </c>
      <c r="N2378" s="33" t="str">
        <f t="shared" si="405"/>
        <v>Synchronous Condenser 1 - Cable Trench and Tunnels for Synchronous Condensers Yard 1 - Electrical Design Standards</v>
      </c>
      <c r="O2378" s="134"/>
      <c r="P2378" s="134"/>
      <c r="Q2378" s="33" t="str">
        <f>IFERROR(VLOOKUP(PPE_PH1_CDDL[[#This Row],[RDMC Document Number]],[3]Docs!$B:$F,4,0),"No Placeholder Yet")</f>
        <v>RES - Reserved Placeholder</v>
      </c>
      <c r="R2378" s="33" t="str">
        <f>IFERROR(VLOOKUP(PPE_PH1_CDDL[[#This Row],[RDMC Document Number]],[3]Docs!$B:$F,5,0),"No Placeholder Yet")</f>
        <v>Pending</v>
      </c>
      <c r="S2378" s="137">
        <f t="shared" si="407"/>
        <v>0</v>
      </c>
      <c r="T2378" s="39" t="s">
        <v>1119</v>
      </c>
      <c r="U2378" s="39"/>
      <c r="V2378" s="178"/>
      <c r="W2378" s="39" t="s">
        <v>1629</v>
      </c>
      <c r="X2378" s="162" t="s">
        <v>1850</v>
      </c>
      <c r="Y2378" s="39"/>
      <c r="Z2378" s="39"/>
      <c r="AA2378" s="39"/>
      <c r="AB2378" s="152" t="s">
        <v>3165</v>
      </c>
    </row>
    <row r="2379" spans="1:28" ht="21.75" customHeight="1" x14ac:dyDescent="0.25">
      <c r="A2379" s="37" t="s">
        <v>30</v>
      </c>
      <c r="B2379" s="37" t="s">
        <v>31</v>
      </c>
      <c r="C2379" s="162">
        <v>6253</v>
      </c>
      <c r="D2379" s="39" t="s">
        <v>52</v>
      </c>
      <c r="E2379" s="39" t="s">
        <v>700</v>
      </c>
      <c r="F2379" s="128" t="s">
        <v>173</v>
      </c>
      <c r="G2379" s="162" t="s">
        <v>35</v>
      </c>
      <c r="H2379" s="39" t="str">
        <f t="shared" si="400"/>
        <v>6105AK124-6253-ESTD-0009</v>
      </c>
      <c r="I2379" s="39" t="str">
        <f t="shared" si="406"/>
        <v>Q24050972-04-6253-E-STD-0009</v>
      </c>
      <c r="J2379" s="39"/>
      <c r="K2379" s="33" t="str">
        <f>VLOOKUP(C2379,'PPE WBS Codes'!$E$3:$F$79,2,0)</f>
        <v>Synchronous Condenser 1</v>
      </c>
      <c r="L2379" s="39" t="s">
        <v>1856</v>
      </c>
      <c r="M2379" s="39" t="s">
        <v>1388</v>
      </c>
      <c r="N2379" s="33" t="str">
        <f t="shared" si="405"/>
        <v>Synchronous Condenser 1 - Cable Trench and Tunnels for Synchronous Condensers Yard 1 - Thermal Management and Fire Prevention Design</v>
      </c>
      <c r="O2379" s="134"/>
      <c r="P2379" s="134"/>
      <c r="Q2379" s="33" t="str">
        <f>IFERROR(VLOOKUP(PPE_PH1_CDDL[[#This Row],[RDMC Document Number]],[3]Docs!$B:$F,4,0),"No Placeholder Yet")</f>
        <v>RES - Reserved Placeholder</v>
      </c>
      <c r="R2379" s="33" t="str">
        <f>IFERROR(VLOOKUP(PPE_PH1_CDDL[[#This Row],[RDMC Document Number]],[3]Docs!$B:$F,5,0),"No Placeholder Yet")</f>
        <v>Pending</v>
      </c>
      <c r="S2379" s="137">
        <f t="shared" si="407"/>
        <v>0</v>
      </c>
      <c r="T2379" s="39" t="s">
        <v>1119</v>
      </c>
      <c r="U2379" s="39"/>
      <c r="V2379" s="178"/>
      <c r="W2379" s="39" t="s">
        <v>1629</v>
      </c>
      <c r="X2379" s="162" t="s">
        <v>1850</v>
      </c>
      <c r="Y2379" s="39"/>
      <c r="Z2379" s="39"/>
      <c r="AA2379" s="39"/>
      <c r="AB2379" s="152" t="s">
        <v>3165</v>
      </c>
    </row>
    <row r="2380" spans="1:28" ht="21.75" customHeight="1" x14ac:dyDescent="0.25">
      <c r="A2380" s="37" t="s">
        <v>30</v>
      </c>
      <c r="B2380" s="37" t="s">
        <v>31</v>
      </c>
      <c r="C2380" s="162">
        <v>6253</v>
      </c>
      <c r="D2380" s="39" t="s">
        <v>52</v>
      </c>
      <c r="E2380" s="39" t="s">
        <v>700</v>
      </c>
      <c r="F2380" s="128" t="s">
        <v>184</v>
      </c>
      <c r="G2380" s="162" t="s">
        <v>35</v>
      </c>
      <c r="H2380" s="39" t="str">
        <f t="shared" si="400"/>
        <v>6105AK124-6253-ESTD-0010</v>
      </c>
      <c r="I2380" s="39" t="str">
        <f t="shared" si="406"/>
        <v>Q24050972-04-6253-E-STD-0010</v>
      </c>
      <c r="J2380" s="39"/>
      <c r="K2380" s="33" t="str">
        <f>VLOOKUP(C2380,'PPE WBS Codes'!$E$3:$F$79,2,0)</f>
        <v>Synchronous Condenser 1</v>
      </c>
      <c r="L2380" s="39" t="s">
        <v>1857</v>
      </c>
      <c r="M2380" s="39" t="s">
        <v>1390</v>
      </c>
      <c r="N2380" s="33" t="str">
        <f t="shared" si="405"/>
        <v>Synchronous Condenser 1 - Lightning Protection for Synchronous Condensers Yard 1 - Electrical Design Standards</v>
      </c>
      <c r="O2380" s="134"/>
      <c r="P2380" s="134"/>
      <c r="Q2380" s="33" t="str">
        <f>IFERROR(VLOOKUP(PPE_PH1_CDDL[[#This Row],[RDMC Document Number]],[3]Docs!$B:$F,4,0),"No Placeholder Yet")</f>
        <v>RES - Reserved Placeholder</v>
      </c>
      <c r="R2380" s="33" t="str">
        <f>IFERROR(VLOOKUP(PPE_PH1_CDDL[[#This Row],[RDMC Document Number]],[3]Docs!$B:$F,5,0),"No Placeholder Yet")</f>
        <v>Pending</v>
      </c>
      <c r="S2380" s="137">
        <f t="shared" si="407"/>
        <v>0</v>
      </c>
      <c r="T2380" s="39" t="s">
        <v>1119</v>
      </c>
      <c r="U2380" s="39"/>
      <c r="V2380" s="178"/>
      <c r="W2380" s="39" t="s">
        <v>1858</v>
      </c>
      <c r="X2380" s="162" t="s">
        <v>1850</v>
      </c>
      <c r="Y2380" s="39"/>
      <c r="Z2380" s="39"/>
      <c r="AA2380" s="39"/>
      <c r="AB2380" s="152" t="s">
        <v>3165</v>
      </c>
    </row>
    <row r="2381" spans="1:28" ht="21.75" customHeight="1" x14ac:dyDescent="0.25">
      <c r="A2381" s="37" t="s">
        <v>30</v>
      </c>
      <c r="B2381" s="37" t="s">
        <v>31</v>
      </c>
      <c r="C2381" s="162">
        <v>6253</v>
      </c>
      <c r="D2381" s="39" t="s">
        <v>52</v>
      </c>
      <c r="E2381" s="39" t="s">
        <v>700</v>
      </c>
      <c r="F2381" s="128" t="s">
        <v>187</v>
      </c>
      <c r="G2381" s="162" t="s">
        <v>35</v>
      </c>
      <c r="H2381" s="39" t="str">
        <f t="shared" si="400"/>
        <v>6105AK124-6253-ESTD-0011</v>
      </c>
      <c r="I2381" s="39" t="str">
        <f t="shared" si="406"/>
        <v>Q24050972-04-6253-E-STD-0011</v>
      </c>
      <c r="J2381" s="39"/>
      <c r="K2381" s="33" t="str">
        <f>VLOOKUP(C2381,'PPE WBS Codes'!$E$3:$F$79,2,0)</f>
        <v>Synchronous Condenser 1</v>
      </c>
      <c r="L2381" s="39" t="s">
        <v>1857</v>
      </c>
      <c r="M2381" s="39" t="s">
        <v>1391</v>
      </c>
      <c r="N2381" s="33" t="str">
        <f t="shared" si="405"/>
        <v>Synchronous Condenser 1 - Lightning Protection for Synchronous Condensers Yard 1 - Earth Map and Bonding Design</v>
      </c>
      <c r="O2381" s="134"/>
      <c r="P2381" s="134"/>
      <c r="Q2381" s="33" t="str">
        <f>IFERROR(VLOOKUP(PPE_PH1_CDDL[[#This Row],[RDMC Document Number]],[3]Docs!$B:$F,4,0),"No Placeholder Yet")</f>
        <v>RES - Reserved Placeholder</v>
      </c>
      <c r="R2381" s="33" t="str">
        <f>IFERROR(VLOOKUP(PPE_PH1_CDDL[[#This Row],[RDMC Document Number]],[3]Docs!$B:$F,5,0),"No Placeholder Yet")</f>
        <v>Pending</v>
      </c>
      <c r="S2381" s="137">
        <f t="shared" si="407"/>
        <v>0</v>
      </c>
      <c r="T2381" s="39" t="s">
        <v>1119</v>
      </c>
      <c r="U2381" s="39"/>
      <c r="V2381" s="178"/>
      <c r="W2381" s="39" t="s">
        <v>1858</v>
      </c>
      <c r="X2381" s="162" t="s">
        <v>1850</v>
      </c>
      <c r="Y2381" s="39"/>
      <c r="Z2381" s="39"/>
      <c r="AA2381" s="39"/>
      <c r="AB2381" s="152" t="s">
        <v>3165</v>
      </c>
    </row>
    <row r="2382" spans="1:28" ht="21.75" customHeight="1" x14ac:dyDescent="0.25">
      <c r="A2382" s="37" t="s">
        <v>30</v>
      </c>
      <c r="B2382" s="37" t="s">
        <v>31</v>
      </c>
      <c r="C2382" s="162">
        <v>6253</v>
      </c>
      <c r="D2382" s="39" t="s">
        <v>52</v>
      </c>
      <c r="E2382" s="39" t="s">
        <v>700</v>
      </c>
      <c r="F2382" s="174" t="s">
        <v>213</v>
      </c>
      <c r="G2382" s="162" t="s">
        <v>35</v>
      </c>
      <c r="H2382" s="39" t="str">
        <f t="shared" si="400"/>
        <v>6105AK124-6253-ESTD-0012</v>
      </c>
      <c r="I2382" s="39" t="str">
        <f t="shared" si="406"/>
        <v>Q24050972-04-6253-E-STD-0012</v>
      </c>
      <c r="J2382" s="162"/>
      <c r="K2382" s="33" t="str">
        <f>VLOOKUP(C2382,'PPE WBS Codes'!$E$3:$F$79,2,0)</f>
        <v>Synchronous Condenser 1</v>
      </c>
      <c r="L2382" s="162" t="s">
        <v>1857</v>
      </c>
      <c r="M2382" s="162" t="s">
        <v>1388</v>
      </c>
      <c r="N2382" s="33" t="str">
        <f t="shared" si="405"/>
        <v>Synchronous Condenser 1 - Lightning Protection for Synchronous Condensers Yard 1 - Thermal Management and Fire Prevention Design</v>
      </c>
      <c r="O2382" s="175"/>
      <c r="P2382" s="175"/>
      <c r="Q2382" s="33" t="str">
        <f>IFERROR(VLOOKUP(PPE_PH1_CDDL[[#This Row],[RDMC Document Number]],[3]Docs!$B:$F,4,0),"No Placeholder Yet")</f>
        <v>RES - Reserved Placeholder</v>
      </c>
      <c r="R2382" s="33" t="str">
        <f>IFERROR(VLOOKUP(PPE_PH1_CDDL[[#This Row],[RDMC Document Number]],[3]Docs!$B:$F,5,0),"No Placeholder Yet")</f>
        <v>Pending</v>
      </c>
      <c r="S2382" s="137">
        <f t="shared" si="407"/>
        <v>0</v>
      </c>
      <c r="T2382" s="39" t="s">
        <v>1119</v>
      </c>
      <c r="U2382" s="162"/>
      <c r="V2382" s="178"/>
      <c r="W2382" s="162" t="s">
        <v>1858</v>
      </c>
      <c r="X2382" s="162" t="s">
        <v>1850</v>
      </c>
      <c r="Y2382" s="162"/>
      <c r="Z2382" s="162"/>
      <c r="AA2382" s="39"/>
      <c r="AB2382" s="152" t="s">
        <v>3165</v>
      </c>
    </row>
    <row r="2383" spans="1:28" ht="21.75" customHeight="1" x14ac:dyDescent="0.25">
      <c r="A2383" s="37" t="s">
        <v>30</v>
      </c>
      <c r="B2383" s="37" t="s">
        <v>31</v>
      </c>
      <c r="C2383" s="162">
        <v>6253</v>
      </c>
      <c r="D2383" s="39" t="s">
        <v>973</v>
      </c>
      <c r="E2383" s="39" t="s">
        <v>1365</v>
      </c>
      <c r="F2383" s="128" t="s">
        <v>34</v>
      </c>
      <c r="G2383" s="162" t="s">
        <v>35</v>
      </c>
      <c r="H2383" s="39" t="str">
        <f t="shared" si="400"/>
        <v>6105AK124-6253-FDIA-0001</v>
      </c>
      <c r="I2383" s="39" t="str">
        <f t="shared" si="406"/>
        <v>Q24050972-04-6253-F-DIA-0001</v>
      </c>
      <c r="J2383" s="39"/>
      <c r="K2383" s="33" t="str">
        <f>VLOOKUP(C2383,'PPE WBS Codes'!$E$3:$F$79,2,0)</f>
        <v>Synchronous Condenser 1</v>
      </c>
      <c r="L2383" s="39" t="s">
        <v>1855</v>
      </c>
      <c r="M2383" s="39" t="s">
        <v>1393</v>
      </c>
      <c r="N2383" s="33" t="str">
        <f t="shared" si="405"/>
        <v>Synchronous Condenser 1 - Earthing System for Synchronous Condensers Yard 1 - Interface Panel and I/O Schematics</v>
      </c>
      <c r="O2383" s="134"/>
      <c r="P2383" s="134"/>
      <c r="Q2383" s="33" t="str">
        <f>IFERROR(VLOOKUP(PPE_PH1_CDDL[[#This Row],[RDMC Document Number]],[3]Docs!$B:$F,4,0),"No Placeholder Yet")</f>
        <v>RES - Reserved Placeholder</v>
      </c>
      <c r="R2383" s="33" t="str">
        <f>IFERROR(VLOOKUP(PPE_PH1_CDDL[[#This Row],[RDMC Document Number]],[3]Docs!$B:$F,5,0),"No Placeholder Yet")</f>
        <v>Pending</v>
      </c>
      <c r="S2383" s="137">
        <f t="shared" si="407"/>
        <v>0</v>
      </c>
      <c r="T2383" s="39" t="s">
        <v>1119</v>
      </c>
      <c r="U2383" s="39"/>
      <c r="V2383" s="178"/>
      <c r="W2383" s="39" t="s">
        <v>1633</v>
      </c>
      <c r="X2383" s="162" t="s">
        <v>1850</v>
      </c>
      <c r="Y2383" s="39"/>
      <c r="Z2383" s="39"/>
      <c r="AA2383" s="39"/>
      <c r="AB2383" s="152" t="s">
        <v>3165</v>
      </c>
    </row>
    <row r="2384" spans="1:28" ht="21.75" customHeight="1" x14ac:dyDescent="0.25">
      <c r="A2384" s="37" t="s">
        <v>30</v>
      </c>
      <c r="B2384" s="37" t="s">
        <v>31</v>
      </c>
      <c r="C2384" s="162">
        <v>6253</v>
      </c>
      <c r="D2384" s="39" t="s">
        <v>973</v>
      </c>
      <c r="E2384" s="39" t="s">
        <v>1365</v>
      </c>
      <c r="F2384" s="174" t="s">
        <v>46</v>
      </c>
      <c r="G2384" s="162" t="s">
        <v>35</v>
      </c>
      <c r="H2384" s="39" t="str">
        <f t="shared" si="400"/>
        <v>6105AK124-6253-FDIA-0002</v>
      </c>
      <c r="I2384" s="39" t="str">
        <f t="shared" si="406"/>
        <v>Q24050972-04-6253-F-DIA-0002</v>
      </c>
      <c r="J2384" s="162"/>
      <c r="K2384" s="33" t="str">
        <f>VLOOKUP(C2384,'PPE WBS Codes'!$E$3:$F$79,2,0)</f>
        <v>Synchronous Condenser 1</v>
      </c>
      <c r="L2384" s="162" t="s">
        <v>1851</v>
      </c>
      <c r="M2384" s="162" t="s">
        <v>1392</v>
      </c>
      <c r="N2384" s="33" t="str">
        <f t="shared" si="405"/>
        <v>Synchronous Condenser 1 - Cable Racks and Trays for Synchronous Condensers Yard 1 - Control Network Architecture Design</v>
      </c>
      <c r="O2384" s="175"/>
      <c r="P2384" s="175"/>
      <c r="Q2384" s="33" t="str">
        <f>IFERROR(VLOOKUP(PPE_PH1_CDDL[[#This Row],[RDMC Document Number]],[3]Docs!$B:$F,4,0),"No Placeholder Yet")</f>
        <v>RES - Reserved Placeholder</v>
      </c>
      <c r="R2384" s="33" t="str">
        <f>IFERROR(VLOOKUP(PPE_PH1_CDDL[[#This Row],[RDMC Document Number]],[3]Docs!$B:$F,5,0),"No Placeholder Yet")</f>
        <v>Pending</v>
      </c>
      <c r="S2384" s="137">
        <f t="shared" si="407"/>
        <v>0</v>
      </c>
      <c r="T2384" s="39" t="s">
        <v>1119</v>
      </c>
      <c r="U2384" s="162"/>
      <c r="V2384" s="178"/>
      <c r="W2384" s="162" t="s">
        <v>1645</v>
      </c>
      <c r="X2384" s="162" t="s">
        <v>1850</v>
      </c>
      <c r="Y2384" s="162"/>
      <c r="Z2384" s="162"/>
      <c r="AA2384" s="39"/>
      <c r="AB2384" s="152" t="s">
        <v>3165</v>
      </c>
    </row>
    <row r="2385" spans="1:28" ht="21.75" customHeight="1" x14ac:dyDescent="0.25">
      <c r="A2385" s="37" t="s">
        <v>30</v>
      </c>
      <c r="B2385" s="37" t="s">
        <v>31</v>
      </c>
      <c r="C2385" s="162">
        <v>6253</v>
      </c>
      <c r="D2385" s="162" t="s">
        <v>712</v>
      </c>
      <c r="E2385" s="162" t="s">
        <v>1170</v>
      </c>
      <c r="F2385" s="174" t="s">
        <v>34</v>
      </c>
      <c r="G2385" s="162" t="s">
        <v>35</v>
      </c>
      <c r="H2385" s="39" t="str">
        <f t="shared" si="400"/>
        <v>6105AK124-6253-ISPC-0001</v>
      </c>
      <c r="I2385" s="39" t="str">
        <f t="shared" si="406"/>
        <v>Q24050972-04-6253-I-SPC-0001</v>
      </c>
      <c r="J2385" s="162"/>
      <c r="K2385" s="33" t="str">
        <f>VLOOKUP(C2385,'PPE WBS Codes'!$E$3:$F$79,2,0)</f>
        <v>Synchronous Condenser 1</v>
      </c>
      <c r="L2385" s="162" t="s">
        <v>1855</v>
      </c>
      <c r="M2385" s="162" t="s">
        <v>1423</v>
      </c>
      <c r="N2385" s="33" t="str">
        <f t="shared" si="405"/>
        <v>Synchronous Condenser 1 - Earthing System for Synchronous Condensers Yard 1 - Junction Box and Interface Cabinet Design</v>
      </c>
      <c r="O2385" s="175"/>
      <c r="P2385" s="175"/>
      <c r="Q2385" s="33" t="str">
        <f>IFERROR(VLOOKUP(PPE_PH1_CDDL[[#This Row],[RDMC Document Number]],[3]Docs!$B:$F,4,0),"No Placeholder Yet")</f>
        <v>RES - Reserved Placeholder</v>
      </c>
      <c r="R2385" s="33" t="str">
        <f>IFERROR(VLOOKUP(PPE_PH1_CDDL[[#This Row],[RDMC Document Number]],[3]Docs!$B:$F,5,0),"No Placeholder Yet")</f>
        <v>Pending</v>
      </c>
      <c r="S2385" s="137">
        <f t="shared" si="407"/>
        <v>0</v>
      </c>
      <c r="T2385" s="39" t="s">
        <v>1119</v>
      </c>
      <c r="U2385" s="162"/>
      <c r="V2385" s="178"/>
      <c r="W2385" s="162" t="s">
        <v>1649</v>
      </c>
      <c r="X2385" s="162" t="s">
        <v>1850</v>
      </c>
      <c r="Y2385" s="162"/>
      <c r="Z2385" s="162"/>
      <c r="AA2385" s="39"/>
      <c r="AB2385" s="152" t="s">
        <v>3165</v>
      </c>
    </row>
    <row r="2386" spans="1:28" ht="21.75" customHeight="1" x14ac:dyDescent="0.25">
      <c r="A2386" s="37" t="s">
        <v>30</v>
      </c>
      <c r="B2386" s="37" t="s">
        <v>31</v>
      </c>
      <c r="C2386" s="162">
        <v>6253</v>
      </c>
      <c r="D2386" s="39" t="s">
        <v>268</v>
      </c>
      <c r="E2386" s="39" t="s">
        <v>1266</v>
      </c>
      <c r="F2386" s="128" t="s">
        <v>34</v>
      </c>
      <c r="G2386" s="39" t="s">
        <v>35</v>
      </c>
      <c r="H2386" s="39" t="str">
        <f t="shared" si="400"/>
        <v>6105AK124-6253-MCAL-0001</v>
      </c>
      <c r="I2386" s="39" t="str">
        <f t="shared" si="406"/>
        <v>Q24050972-04-6253-M-CAL-0001</v>
      </c>
      <c r="J2386" s="39"/>
      <c r="K2386" s="33" t="str">
        <f>VLOOKUP(C2386,'PPE WBS Codes'!$E$3:$F$79,2,0)</f>
        <v>Synchronous Condenser 1</v>
      </c>
      <c r="L2386" s="39" t="s">
        <v>1852</v>
      </c>
      <c r="M2386" s="39" t="s">
        <v>1425</v>
      </c>
      <c r="N2386" s="33" t="str">
        <f t="shared" si="405"/>
        <v>Synchronous Condenser 1 - Offloading Equipment and Spreader Beam for Synchronous Condensers - Vessel and Structure Design with Stress Analysis Calcs</v>
      </c>
      <c r="O2386" s="134"/>
      <c r="P2386" s="134"/>
      <c r="Q2386" s="33" t="str">
        <f>IFERROR(VLOOKUP(PPE_PH1_CDDL[[#This Row],[RDMC Document Number]],[3]Docs!$B:$F,4,0),"No Placeholder Yet")</f>
        <v>RES - Reserved Placeholder</v>
      </c>
      <c r="R2386" s="33" t="str">
        <f>IFERROR(VLOOKUP(PPE_PH1_CDDL[[#This Row],[RDMC Document Number]],[3]Docs!$B:$F,5,0),"No Placeholder Yet")</f>
        <v>Pending</v>
      </c>
      <c r="S2386" s="137">
        <f t="shared" si="407"/>
        <v>0</v>
      </c>
      <c r="T2386" s="39" t="s">
        <v>1119</v>
      </c>
      <c r="U2386" s="39"/>
      <c r="V2386" s="178"/>
      <c r="W2386" s="39" t="s">
        <v>1853</v>
      </c>
      <c r="X2386" s="39" t="s">
        <v>1846</v>
      </c>
      <c r="Y2386" s="39"/>
      <c r="Z2386" s="39"/>
      <c r="AA2386" s="39"/>
      <c r="AB2386" s="152" t="s">
        <v>3165</v>
      </c>
    </row>
    <row r="2387" spans="1:28" ht="21.75" customHeight="1" x14ac:dyDescent="0.25">
      <c r="A2387" s="37" t="s">
        <v>30</v>
      </c>
      <c r="B2387" s="37" t="s">
        <v>31</v>
      </c>
      <c r="C2387" s="162">
        <v>6253</v>
      </c>
      <c r="D2387" s="162" t="s">
        <v>268</v>
      </c>
      <c r="E2387" s="162" t="s">
        <v>1266</v>
      </c>
      <c r="F2387" s="174" t="s">
        <v>46</v>
      </c>
      <c r="G2387" s="162" t="s">
        <v>35</v>
      </c>
      <c r="H2387" s="39" t="str">
        <f t="shared" si="400"/>
        <v>6105AK124-6253-MCAL-0002</v>
      </c>
      <c r="I2387" s="39" t="str">
        <f t="shared" si="406"/>
        <v>Q24050972-04-6253-M-CAL-0002</v>
      </c>
      <c r="J2387" s="162"/>
      <c r="K2387" s="33" t="str">
        <f>VLOOKUP(C2387,'PPE WBS Codes'!$E$3:$F$79,2,0)</f>
        <v>Synchronous Condenser 1</v>
      </c>
      <c r="L2387" s="162" t="s">
        <v>1851</v>
      </c>
      <c r="M2387" s="162" t="s">
        <v>1425</v>
      </c>
      <c r="N2387" s="33" t="str">
        <f t="shared" si="405"/>
        <v>Synchronous Condenser 1 - Cable Racks and Trays for Synchronous Condensers Yard 1 - Vessel and Structure Design with Stress Analysis Calcs</v>
      </c>
      <c r="O2387" s="175"/>
      <c r="P2387" s="175"/>
      <c r="Q2387" s="33" t="str">
        <f>IFERROR(VLOOKUP(PPE_PH1_CDDL[[#This Row],[RDMC Document Number]],[3]Docs!$B:$F,4,0),"No Placeholder Yet")</f>
        <v>RES - Reserved Placeholder</v>
      </c>
      <c r="R2387" s="33" t="str">
        <f>IFERROR(VLOOKUP(PPE_PH1_CDDL[[#This Row],[RDMC Document Number]],[3]Docs!$B:$F,5,0),"No Placeholder Yet")</f>
        <v>Pending</v>
      </c>
      <c r="S2387" s="137">
        <f t="shared" si="407"/>
        <v>0</v>
      </c>
      <c r="T2387" s="39" t="s">
        <v>1119</v>
      </c>
      <c r="U2387" s="162"/>
      <c r="V2387" s="178"/>
      <c r="W2387" s="162" t="s">
        <v>1599</v>
      </c>
      <c r="X2387" s="162" t="s">
        <v>1850</v>
      </c>
      <c r="Y2387" s="162"/>
      <c r="Z2387" s="162"/>
      <c r="AA2387" s="39"/>
      <c r="AB2387" s="152" t="s">
        <v>3165</v>
      </c>
    </row>
    <row r="2388" spans="1:28" ht="21.75" customHeight="1" x14ac:dyDescent="0.25">
      <c r="A2388" s="37" t="s">
        <v>30</v>
      </c>
      <c r="B2388" s="37" t="s">
        <v>31</v>
      </c>
      <c r="C2388" s="162">
        <v>6253</v>
      </c>
      <c r="D2388" s="162" t="s">
        <v>268</v>
      </c>
      <c r="E2388" s="162" t="s">
        <v>43</v>
      </c>
      <c r="F2388" s="174" t="s">
        <v>34</v>
      </c>
      <c r="G2388" s="162" t="s">
        <v>35</v>
      </c>
      <c r="H2388" s="39" t="str">
        <f t="shared" si="400"/>
        <v>6105AK124-6253-MPRC-0001</v>
      </c>
      <c r="I2388" s="39" t="str">
        <f t="shared" si="406"/>
        <v>Q24050972-04-6253-M-PRC-0001</v>
      </c>
      <c r="J2388" s="162"/>
      <c r="K2388" s="33" t="str">
        <f>VLOOKUP(C2388,'PPE WBS Codes'!$E$3:$F$79,2,0)</f>
        <v>Synchronous Condenser 1</v>
      </c>
      <c r="L2388" s="162" t="s">
        <v>1854</v>
      </c>
      <c r="M2388" s="162" t="s">
        <v>1431</v>
      </c>
      <c r="N2388" s="33" t="str">
        <f t="shared" si="405"/>
        <v>Synchronous Condenser 1 - Terrace Roads and Access-ways for Synchronous Condensers Yard 1 - Rigging Study and Lifting Equipment Design</v>
      </c>
      <c r="O2388" s="175"/>
      <c r="P2388" s="175"/>
      <c r="Q2388" s="33" t="str">
        <f>IFERROR(VLOOKUP(PPE_PH1_CDDL[[#This Row],[RDMC Document Number]],[3]Docs!$B:$F,4,0),"No Placeholder Yet")</f>
        <v>RES - Reserved Placeholder</v>
      </c>
      <c r="R2388" s="33" t="str">
        <f>IFERROR(VLOOKUP(PPE_PH1_CDDL[[#This Row],[RDMC Document Number]],[3]Docs!$B:$F,5,0),"No Placeholder Yet")</f>
        <v>Pending</v>
      </c>
      <c r="S2388" s="137">
        <f t="shared" si="407"/>
        <v>0</v>
      </c>
      <c r="T2388" s="39" t="s">
        <v>1119</v>
      </c>
      <c r="U2388" s="162"/>
      <c r="V2388" s="178"/>
      <c r="W2388" s="162" t="s">
        <v>1617</v>
      </c>
      <c r="X2388" s="162" t="s">
        <v>1850</v>
      </c>
      <c r="Y2388" s="162"/>
      <c r="Z2388" s="162"/>
      <c r="AA2388" s="39"/>
      <c r="AB2388" s="152" t="s">
        <v>3165</v>
      </c>
    </row>
    <row r="2389" spans="1:28" ht="21.75" customHeight="1" x14ac:dyDescent="0.25">
      <c r="A2389" s="37" t="s">
        <v>30</v>
      </c>
      <c r="B2389" s="37" t="s">
        <v>31</v>
      </c>
      <c r="C2389" s="162">
        <v>6253</v>
      </c>
      <c r="D2389" s="162" t="s">
        <v>268</v>
      </c>
      <c r="E2389" s="162" t="s">
        <v>1435</v>
      </c>
      <c r="F2389" s="174" t="s">
        <v>34</v>
      </c>
      <c r="G2389" s="162" t="s">
        <v>35</v>
      </c>
      <c r="H2389" s="39" t="str">
        <f t="shared" si="400"/>
        <v>6105AK124-6253-MPSP-0001</v>
      </c>
      <c r="I2389" s="39" t="str">
        <f t="shared" si="406"/>
        <v>Q24050972-04-6253-M-PSP-0001</v>
      </c>
      <c r="J2389" s="162"/>
      <c r="K2389" s="33" t="str">
        <f>VLOOKUP(C2389,'PPE WBS Codes'!$E$3:$F$79,2,0)</f>
        <v>Synchronous Condenser 1</v>
      </c>
      <c r="L2389" s="162" t="s">
        <v>1851</v>
      </c>
      <c r="M2389" s="162" t="s">
        <v>1436</v>
      </c>
      <c r="N2389" s="33" t="str">
        <f t="shared" si="405"/>
        <v>Synchronous Condenser 1 - Cable Racks and Trays for Synchronous Condensers Yard 1 - Pipe and Cable Support Racks Design</v>
      </c>
      <c r="O2389" s="175"/>
      <c r="P2389" s="175"/>
      <c r="Q2389" s="33" t="str">
        <f>IFERROR(VLOOKUP(PPE_PH1_CDDL[[#This Row],[RDMC Document Number]],[3]Docs!$B:$F,4,0),"No Placeholder Yet")</f>
        <v>RES - Reserved Placeholder</v>
      </c>
      <c r="R2389" s="33" t="str">
        <f>IFERROR(VLOOKUP(PPE_PH1_CDDL[[#This Row],[RDMC Document Number]],[3]Docs!$B:$F,5,0),"No Placeholder Yet")</f>
        <v>Pending</v>
      </c>
      <c r="S2389" s="137">
        <f t="shared" si="407"/>
        <v>0</v>
      </c>
      <c r="T2389" s="39" t="s">
        <v>1119</v>
      </c>
      <c r="U2389" s="162"/>
      <c r="V2389" s="178"/>
      <c r="W2389" s="162" t="s">
        <v>1599</v>
      </c>
      <c r="X2389" s="162" t="s">
        <v>1850</v>
      </c>
      <c r="Y2389" s="162"/>
      <c r="Z2389" s="162"/>
      <c r="AA2389" s="39"/>
      <c r="AB2389" s="152" t="s">
        <v>3165</v>
      </c>
    </row>
    <row r="2390" spans="1:28" ht="21.75" customHeight="1" x14ac:dyDescent="0.25">
      <c r="A2390" s="37" t="s">
        <v>30</v>
      </c>
      <c r="B2390" s="37" t="s">
        <v>31</v>
      </c>
      <c r="C2390" s="162">
        <v>6253</v>
      </c>
      <c r="D2390" s="162" t="s">
        <v>268</v>
      </c>
      <c r="E2390" s="162" t="s">
        <v>1335</v>
      </c>
      <c r="F2390" s="174" t="s">
        <v>34</v>
      </c>
      <c r="G2390" s="162" t="s">
        <v>35</v>
      </c>
      <c r="H2390" s="39" t="str">
        <f t="shared" si="400"/>
        <v>6105AK124-6253-MSHP-0001</v>
      </c>
      <c r="I2390" s="39" t="str">
        <f t="shared" si="406"/>
        <v>Q24050972-04-6253-M-SHP-0001</v>
      </c>
      <c r="J2390" s="162"/>
      <c r="K2390" s="33" t="str">
        <f>VLOOKUP(C2390,'PPE WBS Codes'!$E$3:$F$79,2,0)</f>
        <v>Synchronous Condenser 1</v>
      </c>
      <c r="L2390" s="162" t="s">
        <v>1852</v>
      </c>
      <c r="M2390" s="162" t="s">
        <v>1439</v>
      </c>
      <c r="N2390" s="33" t="str">
        <f t="shared" si="405"/>
        <v>Synchronous Condenser 1 - Offloading Equipment and Spreader Beam for Synchronous Condensers - Equipment Fabrication Drawings</v>
      </c>
      <c r="O2390" s="175"/>
      <c r="P2390" s="175"/>
      <c r="Q2390" s="33" t="str">
        <f>IFERROR(VLOOKUP(PPE_PH1_CDDL[[#This Row],[RDMC Document Number]],[3]Docs!$B:$F,4,0),"No Placeholder Yet")</f>
        <v>RES - Reserved Placeholder</v>
      </c>
      <c r="R2390" s="33" t="str">
        <f>IFERROR(VLOOKUP(PPE_PH1_CDDL[[#This Row],[RDMC Document Number]],[3]Docs!$B:$F,5,0),"No Placeholder Yet")</f>
        <v>Pending</v>
      </c>
      <c r="S2390" s="137">
        <f t="shared" si="407"/>
        <v>0</v>
      </c>
      <c r="T2390" s="39" t="s">
        <v>1119</v>
      </c>
      <c r="U2390" s="162"/>
      <c r="V2390" s="178"/>
      <c r="W2390" s="162" t="s">
        <v>1853</v>
      </c>
      <c r="X2390" s="162" t="s">
        <v>1860</v>
      </c>
      <c r="Y2390" s="162"/>
      <c r="Z2390" s="162"/>
      <c r="AA2390" s="39"/>
      <c r="AB2390" s="152" t="s">
        <v>3165</v>
      </c>
    </row>
    <row r="2391" spans="1:28" ht="21.75" customHeight="1" x14ac:dyDescent="0.25">
      <c r="A2391" s="37" t="s">
        <v>30</v>
      </c>
      <c r="B2391" s="37" t="s">
        <v>31</v>
      </c>
      <c r="C2391" s="162">
        <v>6253</v>
      </c>
      <c r="D2391" s="162" t="s">
        <v>268</v>
      </c>
      <c r="E2391" s="39" t="s">
        <v>1170</v>
      </c>
      <c r="F2391" s="128" t="s">
        <v>34</v>
      </c>
      <c r="G2391" s="39" t="s">
        <v>35</v>
      </c>
      <c r="H2391" s="39" t="str">
        <f t="shared" si="400"/>
        <v>6105AK124-6253-MSPC-0001</v>
      </c>
      <c r="I2391" s="39" t="str">
        <f t="shared" si="406"/>
        <v>Q24050972-04-6253-M-SPC-0001</v>
      </c>
      <c r="J2391" s="39"/>
      <c r="K2391" s="33" t="str">
        <f>VLOOKUP(C2391,'PPE WBS Codes'!$E$3:$F$79,2,0)</f>
        <v>Synchronous Condenser 1</v>
      </c>
      <c r="L2391" s="39" t="s">
        <v>1852</v>
      </c>
      <c r="M2391" s="39" t="s">
        <v>1445</v>
      </c>
      <c r="N2391" s="33" t="str">
        <f t="shared" si="405"/>
        <v>Synchronous Condenser 1 - Offloading Equipment and Spreader Beam for Synchronous Condensers - Lifting and Crawl Beam Design Specification</v>
      </c>
      <c r="O2391" s="134"/>
      <c r="P2391" s="134"/>
      <c r="Q2391" s="33" t="str">
        <f>IFERROR(VLOOKUP(PPE_PH1_CDDL[[#This Row],[RDMC Document Number]],[3]Docs!$B:$F,4,0),"No Placeholder Yet")</f>
        <v>RES - Reserved Placeholder</v>
      </c>
      <c r="R2391" s="33" t="str">
        <f>IFERROR(VLOOKUP(PPE_PH1_CDDL[[#This Row],[RDMC Document Number]],[3]Docs!$B:$F,5,0),"No Placeholder Yet")</f>
        <v>Pending</v>
      </c>
      <c r="S2391" s="137">
        <f t="shared" si="407"/>
        <v>0</v>
      </c>
      <c r="T2391" s="39" t="s">
        <v>1119</v>
      </c>
      <c r="U2391" s="39"/>
      <c r="V2391" s="178"/>
      <c r="W2391" s="39" t="s">
        <v>1853</v>
      </c>
      <c r="X2391" s="39" t="s">
        <v>1846</v>
      </c>
      <c r="Y2391" s="39"/>
      <c r="Z2391" s="39"/>
      <c r="AA2391" s="39"/>
      <c r="AB2391" s="152" t="s">
        <v>3165</v>
      </c>
    </row>
    <row r="2392" spans="1:28" ht="21.75" customHeight="1" x14ac:dyDescent="0.25">
      <c r="A2392" s="37" t="s">
        <v>30</v>
      </c>
      <c r="B2392" s="37" t="s">
        <v>31</v>
      </c>
      <c r="C2392" s="162">
        <v>6253</v>
      </c>
      <c r="D2392" s="162" t="s">
        <v>268</v>
      </c>
      <c r="E2392" s="39" t="s">
        <v>1170</v>
      </c>
      <c r="F2392" s="128" t="s">
        <v>46</v>
      </c>
      <c r="G2392" s="39" t="s">
        <v>35</v>
      </c>
      <c r="H2392" s="39" t="str">
        <f t="shared" si="400"/>
        <v>6105AK124-6253-MSPC-0002</v>
      </c>
      <c r="I2392" s="39" t="str">
        <f t="shared" si="406"/>
        <v>Q24050972-04-6253-M-SPC-0002</v>
      </c>
      <c r="J2392" s="39"/>
      <c r="K2392" s="33" t="str">
        <f>VLOOKUP(C2392,'PPE WBS Codes'!$E$3:$F$79,2,0)</f>
        <v>Synchronous Condenser 1</v>
      </c>
      <c r="L2392" s="39" t="s">
        <v>1852</v>
      </c>
      <c r="M2392" s="39" t="s">
        <v>1446</v>
      </c>
      <c r="N2392" s="33" t="str">
        <f t="shared" si="405"/>
        <v>Synchronous Condenser 1 - Offloading Equipment and Spreader Beam for Synchronous Condensers - Material Selection and Verification Specification</v>
      </c>
      <c r="O2392" s="134"/>
      <c r="P2392" s="134"/>
      <c r="Q2392" s="33" t="str">
        <f>IFERROR(VLOOKUP(PPE_PH1_CDDL[[#This Row],[RDMC Document Number]],[3]Docs!$B:$F,4,0),"No Placeholder Yet")</f>
        <v>RES - Reserved Placeholder</v>
      </c>
      <c r="R2392" s="33" t="str">
        <f>IFERROR(VLOOKUP(PPE_PH1_CDDL[[#This Row],[RDMC Document Number]],[3]Docs!$B:$F,5,0),"No Placeholder Yet")</f>
        <v>Pending</v>
      </c>
      <c r="S2392" s="137">
        <f t="shared" si="407"/>
        <v>0</v>
      </c>
      <c r="T2392" s="39" t="s">
        <v>1119</v>
      </c>
      <c r="U2392" s="39"/>
      <c r="V2392" s="178"/>
      <c r="W2392" s="39" t="s">
        <v>1853</v>
      </c>
      <c r="X2392" s="39" t="s">
        <v>1846</v>
      </c>
      <c r="Y2392" s="39"/>
      <c r="Z2392" s="39"/>
      <c r="AA2392" s="39"/>
      <c r="AB2392" s="152" t="s">
        <v>3165</v>
      </c>
    </row>
    <row r="2393" spans="1:28" ht="21.75" customHeight="1" x14ac:dyDescent="0.25">
      <c r="A2393" s="37" t="s">
        <v>30</v>
      </c>
      <c r="B2393" s="37" t="s">
        <v>31</v>
      </c>
      <c r="C2393" s="162">
        <v>6253</v>
      </c>
      <c r="D2393" s="162" t="s">
        <v>268</v>
      </c>
      <c r="E2393" s="39" t="s">
        <v>1170</v>
      </c>
      <c r="F2393" s="174" t="s">
        <v>48</v>
      </c>
      <c r="G2393" s="162" t="s">
        <v>35</v>
      </c>
      <c r="H2393" s="39" t="str">
        <f t="shared" si="400"/>
        <v>6105AK124-6253-MSPC-0003</v>
      </c>
      <c r="I2393" s="39" t="str">
        <f t="shared" si="406"/>
        <v>Q24050972-04-6253-M-SPC-0003</v>
      </c>
      <c r="J2393" s="162"/>
      <c r="K2393" s="33" t="str">
        <f>VLOOKUP(C2393,'PPE WBS Codes'!$E$3:$F$79,2,0)</f>
        <v>Synchronous Condenser 1</v>
      </c>
      <c r="L2393" s="162" t="s">
        <v>1851</v>
      </c>
      <c r="M2393" s="162" t="s">
        <v>1446</v>
      </c>
      <c r="N2393" s="33" t="str">
        <f t="shared" si="405"/>
        <v>Synchronous Condenser 1 - Cable Racks and Trays for Synchronous Condensers Yard 1 - Material Selection and Verification Specification</v>
      </c>
      <c r="O2393" s="175"/>
      <c r="P2393" s="175"/>
      <c r="Q2393" s="33" t="str">
        <f>IFERROR(VLOOKUP(PPE_PH1_CDDL[[#This Row],[RDMC Document Number]],[3]Docs!$B:$F,4,0),"No Placeholder Yet")</f>
        <v>RES - Reserved Placeholder</v>
      </c>
      <c r="R2393" s="33" t="str">
        <f>IFERROR(VLOOKUP(PPE_PH1_CDDL[[#This Row],[RDMC Document Number]],[3]Docs!$B:$F,5,0),"No Placeholder Yet")</f>
        <v>Pending</v>
      </c>
      <c r="S2393" s="137">
        <f t="shared" si="407"/>
        <v>0</v>
      </c>
      <c r="T2393" s="39" t="s">
        <v>1119</v>
      </c>
      <c r="U2393" s="162"/>
      <c r="V2393" s="178"/>
      <c r="W2393" s="162" t="s">
        <v>1599</v>
      </c>
      <c r="X2393" s="162" t="s">
        <v>1850</v>
      </c>
      <c r="Y2393" s="162"/>
      <c r="Z2393" s="162"/>
      <c r="AA2393" s="39"/>
      <c r="AB2393" s="152" t="s">
        <v>3165</v>
      </c>
    </row>
    <row r="2394" spans="1:28" ht="21.75" customHeight="1" x14ac:dyDescent="0.25">
      <c r="A2394" s="37" t="s">
        <v>30</v>
      </c>
      <c r="B2394" s="37" t="s">
        <v>31</v>
      </c>
      <c r="C2394" s="162">
        <v>6253</v>
      </c>
      <c r="D2394" s="162" t="s">
        <v>1453</v>
      </c>
      <c r="E2394" s="162" t="s">
        <v>638</v>
      </c>
      <c r="F2394" s="174" t="s">
        <v>34</v>
      </c>
      <c r="G2394" s="162" t="s">
        <v>35</v>
      </c>
      <c r="H2394" s="39" t="str">
        <f t="shared" si="400"/>
        <v>6105AK124-6253-TRPT-0001</v>
      </c>
      <c r="I2394" s="39" t="str">
        <f t="shared" si="406"/>
        <v>Q24050972-04-6253-T-RPT-0001</v>
      </c>
      <c r="J2394" s="162"/>
      <c r="K2394" s="33" t="str">
        <f>VLOOKUP(C2394,'PPE WBS Codes'!$E$3:$F$79,2,0)</f>
        <v>Synchronous Condenser 1</v>
      </c>
      <c r="L2394" s="162" t="s">
        <v>1854</v>
      </c>
      <c r="M2394" s="162" t="s">
        <v>1454</v>
      </c>
      <c r="N2394" s="33" t="str">
        <f t="shared" si="405"/>
        <v>Synchronous Condenser 1 - Terrace Roads and Access-ways for Synchronous Condensers Yard 1 - Site Surveying &amp; Geotechnical Report</v>
      </c>
      <c r="O2394" s="175"/>
      <c r="P2394" s="175"/>
      <c r="Q2394" s="33" t="str">
        <f>IFERROR(VLOOKUP(PPE_PH1_CDDL[[#This Row],[RDMC Document Number]],[3]Docs!$B:$F,4,0),"No Placeholder Yet")</f>
        <v>RES - Reserved Placeholder</v>
      </c>
      <c r="R2394" s="33" t="str">
        <f>IFERROR(VLOOKUP(PPE_PH1_CDDL[[#This Row],[RDMC Document Number]],[3]Docs!$B:$F,5,0),"No Placeholder Yet")</f>
        <v>Pending</v>
      </c>
      <c r="S2394" s="137">
        <f t="shared" si="407"/>
        <v>0</v>
      </c>
      <c r="T2394" s="39" t="s">
        <v>1119</v>
      </c>
      <c r="U2394" s="162"/>
      <c r="V2394" s="178"/>
      <c r="W2394" s="162" t="s">
        <v>1617</v>
      </c>
      <c r="X2394" s="162" t="s">
        <v>1850</v>
      </c>
      <c r="Y2394" s="162"/>
      <c r="Z2394" s="162"/>
      <c r="AA2394" s="39"/>
      <c r="AB2394" s="152" t="s">
        <v>3165</v>
      </c>
    </row>
    <row r="2395" spans="1:28" ht="21.75" customHeight="1" x14ac:dyDescent="0.25">
      <c r="A2395" s="37" t="s">
        <v>30</v>
      </c>
      <c r="B2395" s="37" t="s">
        <v>31</v>
      </c>
      <c r="C2395" s="162">
        <v>6253</v>
      </c>
      <c r="D2395" s="162" t="s">
        <v>1453</v>
      </c>
      <c r="E2395" s="39" t="s">
        <v>1170</v>
      </c>
      <c r="F2395" s="128" t="s">
        <v>34</v>
      </c>
      <c r="G2395" s="39" t="s">
        <v>35</v>
      </c>
      <c r="H2395" s="39" t="str">
        <f t="shared" si="400"/>
        <v>6105AK124-6253-TSPC-0001</v>
      </c>
      <c r="I2395" s="39" t="str">
        <f t="shared" si="406"/>
        <v>Q24050972-04-6253-T-SPC-0001</v>
      </c>
      <c r="J2395" s="39"/>
      <c r="K2395" s="33" t="str">
        <f>VLOOKUP(C2395,'PPE WBS Codes'!$E$3:$F$79,2,0)</f>
        <v>Synchronous Condenser 1</v>
      </c>
      <c r="L2395" s="39" t="s">
        <v>1855</v>
      </c>
      <c r="M2395" s="39" t="s">
        <v>1455</v>
      </c>
      <c r="N2395" s="33" t="str">
        <f t="shared" si="405"/>
        <v>Synchronous Condenser 1 - Earthing System for Synchronous Condensers Yard 1 - Civil Design and Requirements</v>
      </c>
      <c r="O2395" s="134"/>
      <c r="P2395" s="134"/>
      <c r="Q2395" s="33" t="str">
        <f>IFERROR(VLOOKUP(PPE_PH1_CDDL[[#This Row],[RDMC Document Number]],[3]Docs!$B:$F,4,0),"No Placeholder Yet")</f>
        <v>RES - Reserved Placeholder</v>
      </c>
      <c r="R2395" s="33" t="str">
        <f>IFERROR(VLOOKUP(PPE_PH1_CDDL[[#This Row],[RDMC Document Number]],[3]Docs!$B:$F,5,0),"No Placeholder Yet")</f>
        <v>Pending</v>
      </c>
      <c r="S2395" s="137">
        <f t="shared" si="407"/>
        <v>0</v>
      </c>
      <c r="T2395" s="39" t="s">
        <v>1119</v>
      </c>
      <c r="U2395" s="39"/>
      <c r="V2395" s="178"/>
      <c r="W2395" s="39" t="s">
        <v>1649</v>
      </c>
      <c r="X2395" s="162" t="s">
        <v>1850</v>
      </c>
      <c r="Y2395" s="39"/>
      <c r="Z2395" s="39"/>
      <c r="AA2395" s="39"/>
      <c r="AB2395" s="152" t="s">
        <v>3165</v>
      </c>
    </row>
    <row r="2396" spans="1:28" ht="21.75" customHeight="1" x14ac:dyDescent="0.25">
      <c r="A2396" s="37" t="s">
        <v>30</v>
      </c>
      <c r="B2396" s="37" t="s">
        <v>31</v>
      </c>
      <c r="C2396" s="162">
        <v>6253</v>
      </c>
      <c r="D2396" s="162" t="s">
        <v>1453</v>
      </c>
      <c r="E2396" s="39" t="s">
        <v>1170</v>
      </c>
      <c r="F2396" s="174" t="s">
        <v>46</v>
      </c>
      <c r="G2396" s="162" t="s">
        <v>35</v>
      </c>
      <c r="H2396" s="39" t="str">
        <f t="shared" si="400"/>
        <v>6105AK124-6253-TSPC-0002</v>
      </c>
      <c r="I2396" s="39" t="str">
        <f t="shared" si="406"/>
        <v>Q24050972-04-6253-T-SPC-0002</v>
      </c>
      <c r="J2396" s="162"/>
      <c r="K2396" s="33" t="str">
        <f>VLOOKUP(C2396,'PPE WBS Codes'!$E$3:$F$79,2,0)</f>
        <v>Synchronous Condenser 1</v>
      </c>
      <c r="L2396" s="162" t="s">
        <v>1856</v>
      </c>
      <c r="M2396" s="162" t="s">
        <v>1455</v>
      </c>
      <c r="N2396" s="33" t="str">
        <f t="shared" si="405"/>
        <v>Synchronous Condenser 1 - Cable Trench and Tunnels for Synchronous Condensers Yard 1 - Civil Design and Requirements</v>
      </c>
      <c r="O2396" s="175"/>
      <c r="P2396" s="175"/>
      <c r="Q2396" s="33" t="str">
        <f>IFERROR(VLOOKUP(PPE_PH1_CDDL[[#This Row],[RDMC Document Number]],[3]Docs!$B:$F,4,0),"No Placeholder Yet")</f>
        <v>RES - Reserved Placeholder</v>
      </c>
      <c r="R2396" s="33" t="str">
        <f>IFERROR(VLOOKUP(PPE_PH1_CDDL[[#This Row],[RDMC Document Number]],[3]Docs!$B:$F,5,0),"No Placeholder Yet")</f>
        <v>Pending</v>
      </c>
      <c r="S2396" s="137">
        <f t="shared" si="407"/>
        <v>0</v>
      </c>
      <c r="T2396" s="39" t="s">
        <v>1119</v>
      </c>
      <c r="U2396" s="162"/>
      <c r="V2396" s="178"/>
      <c r="W2396" s="162" t="s">
        <v>1706</v>
      </c>
      <c r="X2396" s="162" t="s">
        <v>1850</v>
      </c>
      <c r="Y2396" s="162"/>
      <c r="Z2396" s="162"/>
      <c r="AA2396" s="39"/>
      <c r="AB2396" s="152" t="s">
        <v>3165</v>
      </c>
    </row>
    <row r="2397" spans="1:28" ht="21.75" customHeight="1" x14ac:dyDescent="0.25">
      <c r="A2397" s="37" t="s">
        <v>30</v>
      </c>
      <c r="B2397" s="37" t="s">
        <v>31</v>
      </c>
      <c r="C2397" s="162">
        <v>6253</v>
      </c>
      <c r="D2397" s="162" t="s">
        <v>1456</v>
      </c>
      <c r="E2397" s="39" t="s">
        <v>1457</v>
      </c>
      <c r="F2397" s="128" t="s">
        <v>34</v>
      </c>
      <c r="G2397" s="39" t="s">
        <v>35</v>
      </c>
      <c r="H2397" s="39" t="str">
        <f t="shared" si="400"/>
        <v>6105AK124-6253-WELE-0001</v>
      </c>
      <c r="I2397" s="39" t="str">
        <f t="shared" si="406"/>
        <v>Q24050972-04-6253-W-ELE-0001</v>
      </c>
      <c r="J2397" s="39"/>
      <c r="K2397" s="33" t="str">
        <f>VLOOKUP(C2397,'PPE WBS Codes'!$E$3:$F$79,2,0)</f>
        <v>Synchronous Condenser 1</v>
      </c>
      <c r="L2397" s="39" t="s">
        <v>1854</v>
      </c>
      <c r="M2397" s="39" t="s">
        <v>1458</v>
      </c>
      <c r="N2397" s="33" t="str">
        <f t="shared" si="405"/>
        <v>Synchronous Condenser 1 - Terrace Roads and Access-ways for Synchronous Condensers Yard 1 - Bulk Earth Works Design and Report</v>
      </c>
      <c r="O2397" s="134"/>
      <c r="P2397" s="134"/>
      <c r="Q2397" s="33" t="str">
        <f>IFERROR(VLOOKUP(PPE_PH1_CDDL[[#This Row],[RDMC Document Number]],[3]Docs!$B:$F,4,0),"No Placeholder Yet")</f>
        <v>RES - Reserved Placeholder</v>
      </c>
      <c r="R2397" s="33" t="str">
        <f>IFERROR(VLOOKUP(PPE_PH1_CDDL[[#This Row],[RDMC Document Number]],[3]Docs!$B:$F,5,0),"No Placeholder Yet")</f>
        <v>Pending</v>
      </c>
      <c r="S2397" s="137">
        <f t="shared" si="407"/>
        <v>0</v>
      </c>
      <c r="T2397" s="39" t="s">
        <v>1119</v>
      </c>
      <c r="U2397" s="39"/>
      <c r="V2397" s="178"/>
      <c r="W2397" s="39" t="s">
        <v>1617</v>
      </c>
      <c r="X2397" s="162" t="s">
        <v>1850</v>
      </c>
      <c r="Y2397" s="39"/>
      <c r="Z2397" s="39"/>
      <c r="AA2397" s="39"/>
      <c r="AB2397" s="152" t="s">
        <v>3165</v>
      </c>
    </row>
    <row r="2398" spans="1:28" ht="21.75" customHeight="1" x14ac:dyDescent="0.25">
      <c r="A2398" s="37" t="s">
        <v>30</v>
      </c>
      <c r="B2398" s="37" t="s">
        <v>31</v>
      </c>
      <c r="C2398" s="162">
        <v>6253</v>
      </c>
      <c r="D2398" s="162" t="s">
        <v>1456</v>
      </c>
      <c r="E2398" s="162" t="s">
        <v>1457</v>
      </c>
      <c r="F2398" s="174" t="s">
        <v>46</v>
      </c>
      <c r="G2398" s="162" t="s">
        <v>35</v>
      </c>
      <c r="H2398" s="39" t="str">
        <f t="shared" si="400"/>
        <v>6105AK124-6253-WELE-0002</v>
      </c>
      <c r="I2398" s="39" t="str">
        <f t="shared" si="406"/>
        <v>Q24050972-04-6253-W-ELE-0002</v>
      </c>
      <c r="J2398" s="162"/>
      <c r="K2398" s="33" t="str">
        <f>VLOOKUP(C2398,'PPE WBS Codes'!$E$3:$F$79,2,0)</f>
        <v>Synchronous Condenser 1</v>
      </c>
      <c r="L2398" s="162" t="s">
        <v>1856</v>
      </c>
      <c r="M2398" s="162" t="s">
        <v>1458</v>
      </c>
      <c r="N2398" s="33" t="str">
        <f t="shared" si="405"/>
        <v>Synchronous Condenser 1 - Cable Trench and Tunnels for Synchronous Condensers Yard 1 - Bulk Earth Works Design and Report</v>
      </c>
      <c r="O2398" s="175"/>
      <c r="P2398" s="175"/>
      <c r="Q2398" s="33" t="str">
        <f>IFERROR(VLOOKUP(PPE_PH1_CDDL[[#This Row],[RDMC Document Number]],[3]Docs!$B:$F,4,0),"No Placeholder Yet")</f>
        <v>RES - Reserved Placeholder</v>
      </c>
      <c r="R2398" s="33" t="str">
        <f>IFERROR(VLOOKUP(PPE_PH1_CDDL[[#This Row],[RDMC Document Number]],[3]Docs!$B:$F,5,0),"No Placeholder Yet")</f>
        <v>Pending</v>
      </c>
      <c r="S2398" s="137">
        <f t="shared" si="407"/>
        <v>0</v>
      </c>
      <c r="T2398" s="39" t="s">
        <v>1119</v>
      </c>
      <c r="U2398" s="162"/>
      <c r="V2398" s="178"/>
      <c r="W2398" s="162" t="s">
        <v>1706</v>
      </c>
      <c r="X2398" s="162" t="s">
        <v>1850</v>
      </c>
      <c r="Y2398" s="162"/>
      <c r="Z2398" s="162"/>
      <c r="AA2398" s="39"/>
      <c r="AB2398" s="152" t="s">
        <v>3165</v>
      </c>
    </row>
    <row r="2399" spans="1:28" ht="21.75" customHeight="1" x14ac:dyDescent="0.25">
      <c r="A2399" s="37" t="s">
        <v>30</v>
      </c>
      <c r="B2399" s="37" t="s">
        <v>31</v>
      </c>
      <c r="C2399" s="162">
        <v>6253</v>
      </c>
      <c r="D2399" s="162" t="s">
        <v>1456</v>
      </c>
      <c r="E2399" s="39" t="s">
        <v>321</v>
      </c>
      <c r="F2399" s="128" t="s">
        <v>34</v>
      </c>
      <c r="G2399" s="39" t="s">
        <v>35</v>
      </c>
      <c r="H2399" s="39" t="str">
        <f t="shared" si="400"/>
        <v>6105AK124-6253-WLAY-0001</v>
      </c>
      <c r="I2399" s="39" t="str">
        <f t="shared" si="406"/>
        <v>Q24050972-04-6253-W-LAY-0001</v>
      </c>
      <c r="J2399" s="39"/>
      <c r="K2399" s="33" t="str">
        <f>VLOOKUP(C2399,'PPE WBS Codes'!$E$3:$F$79,2,0)</f>
        <v>Synchronous Condenser 1</v>
      </c>
      <c r="L2399" s="39" t="s">
        <v>1854</v>
      </c>
      <c r="M2399" s="39" t="s">
        <v>1459</v>
      </c>
      <c r="N2399" s="33" t="str">
        <f t="shared" si="405"/>
        <v>Synchronous Condenser 1 - Terrace Roads and Access-ways for Synchronous Condensers Yard 1 - Drainage, Run-off and Impoundment Design</v>
      </c>
      <c r="O2399" s="134"/>
      <c r="P2399" s="134"/>
      <c r="Q2399" s="33" t="str">
        <f>IFERROR(VLOOKUP(PPE_PH1_CDDL[[#This Row],[RDMC Document Number]],[3]Docs!$B:$F,4,0),"No Placeholder Yet")</f>
        <v>RES - Reserved Placeholder</v>
      </c>
      <c r="R2399" s="33" t="str">
        <f>IFERROR(VLOOKUP(PPE_PH1_CDDL[[#This Row],[RDMC Document Number]],[3]Docs!$B:$F,5,0),"No Placeholder Yet")</f>
        <v>Pending</v>
      </c>
      <c r="S2399" s="137">
        <f t="shared" si="407"/>
        <v>0</v>
      </c>
      <c r="T2399" s="39" t="s">
        <v>1119</v>
      </c>
      <c r="U2399" s="39"/>
      <c r="V2399" s="178"/>
      <c r="W2399" s="39" t="s">
        <v>1617</v>
      </c>
      <c r="X2399" s="162" t="s">
        <v>1850</v>
      </c>
      <c r="Y2399" s="39"/>
      <c r="Z2399" s="39"/>
      <c r="AA2399" s="39"/>
      <c r="AB2399" s="152" t="s">
        <v>3165</v>
      </c>
    </row>
    <row r="2400" spans="1:28" ht="21.75" customHeight="1" x14ac:dyDescent="0.25">
      <c r="A2400" s="37" t="s">
        <v>30</v>
      </c>
      <c r="B2400" s="37" t="s">
        <v>31</v>
      </c>
      <c r="C2400" s="162">
        <v>6253</v>
      </c>
      <c r="D2400" s="162" t="s">
        <v>1456</v>
      </c>
      <c r="E2400" s="162" t="s">
        <v>321</v>
      </c>
      <c r="F2400" s="174" t="s">
        <v>46</v>
      </c>
      <c r="G2400" s="162" t="s">
        <v>35</v>
      </c>
      <c r="H2400" s="39" t="str">
        <f t="shared" si="400"/>
        <v>6105AK124-6253-WLAY-0002</v>
      </c>
      <c r="I2400" s="39" t="str">
        <f t="shared" si="406"/>
        <v>Q24050972-04-6253-W-LAY-0002</v>
      </c>
      <c r="J2400" s="162"/>
      <c r="K2400" s="33" t="str">
        <f>VLOOKUP(C2400,'PPE WBS Codes'!$E$3:$F$79,2,0)</f>
        <v>Synchronous Condenser 1</v>
      </c>
      <c r="L2400" s="162" t="s">
        <v>1856</v>
      </c>
      <c r="M2400" s="162" t="s">
        <v>1459</v>
      </c>
      <c r="N2400" s="33" t="str">
        <f t="shared" si="405"/>
        <v>Synchronous Condenser 1 - Cable Trench and Tunnels for Synchronous Condensers Yard 1 - Drainage, Run-off and Impoundment Design</v>
      </c>
      <c r="O2400" s="175"/>
      <c r="P2400" s="175"/>
      <c r="Q2400" s="33" t="str">
        <f>IFERROR(VLOOKUP(PPE_PH1_CDDL[[#This Row],[RDMC Document Number]],[3]Docs!$B:$F,4,0),"No Placeholder Yet")</f>
        <v>RES - Reserved Placeholder</v>
      </c>
      <c r="R2400" s="33" t="str">
        <f>IFERROR(VLOOKUP(PPE_PH1_CDDL[[#This Row],[RDMC Document Number]],[3]Docs!$B:$F,5,0),"No Placeholder Yet")</f>
        <v>Pending</v>
      </c>
      <c r="S2400" s="137">
        <f t="shared" si="407"/>
        <v>0</v>
      </c>
      <c r="T2400" s="39" t="s">
        <v>1119</v>
      </c>
      <c r="U2400" s="162"/>
      <c r="V2400" s="178"/>
      <c r="W2400" s="162" t="s">
        <v>1629</v>
      </c>
      <c r="X2400" s="162" t="s">
        <v>1850</v>
      </c>
      <c r="Y2400" s="162"/>
      <c r="Z2400" s="162"/>
      <c r="AA2400" s="39"/>
      <c r="AB2400" s="152" t="s">
        <v>3165</v>
      </c>
    </row>
    <row r="2401" spans="1:28" ht="21.75" customHeight="1" x14ac:dyDescent="0.25">
      <c r="A2401" s="37" t="s">
        <v>30</v>
      </c>
      <c r="B2401" s="37" t="s">
        <v>31</v>
      </c>
      <c r="C2401" s="162">
        <v>6253</v>
      </c>
      <c r="D2401" s="162" t="s">
        <v>1456</v>
      </c>
      <c r="E2401" s="39" t="s">
        <v>1460</v>
      </c>
      <c r="F2401" s="128" t="s">
        <v>34</v>
      </c>
      <c r="G2401" s="39" t="s">
        <v>35</v>
      </c>
      <c r="H2401" s="39" t="str">
        <f t="shared" ref="H2401:H2464" si="408">A2401&amp;B2401&amp;"-"&amp;C2401&amp;"-"&amp;D2401&amp;E2401&amp;"-"&amp;F2401</f>
        <v>6105AK124-6253-WTRP-0001</v>
      </c>
      <c r="I2401" s="39" t="str">
        <f t="shared" si="406"/>
        <v>Q24050972-04-6253-W-TRP-0001</v>
      </c>
      <c r="J2401" s="39"/>
      <c r="K2401" s="33" t="str">
        <f>VLOOKUP(C2401,'PPE WBS Codes'!$E$3:$F$79,2,0)</f>
        <v>Synchronous Condenser 1</v>
      </c>
      <c r="L2401" s="39" t="s">
        <v>1854</v>
      </c>
      <c r="M2401" s="39" t="s">
        <v>1461</v>
      </c>
      <c r="N2401" s="33" t="str">
        <f t="shared" si="405"/>
        <v>Synchronous Condenser 1 - Terrace Roads and Access-ways for Synchronous Condensers Yard 1 - Soil Classification and Nomination Deliverables</v>
      </c>
      <c r="O2401" s="134"/>
      <c r="P2401" s="134"/>
      <c r="Q2401" s="33" t="str">
        <f>IFERROR(VLOOKUP(PPE_PH1_CDDL[[#This Row],[RDMC Document Number]],[3]Docs!$B:$F,4,0),"No Placeholder Yet")</f>
        <v>RES - Reserved Placeholder</v>
      </c>
      <c r="R2401" s="33" t="str">
        <f>IFERROR(VLOOKUP(PPE_PH1_CDDL[[#This Row],[RDMC Document Number]],[3]Docs!$B:$F,5,0),"No Placeholder Yet")</f>
        <v>Pending</v>
      </c>
      <c r="S2401" s="137">
        <f t="shared" si="407"/>
        <v>0</v>
      </c>
      <c r="T2401" s="39" t="s">
        <v>1119</v>
      </c>
      <c r="U2401" s="39"/>
      <c r="V2401" s="178"/>
      <c r="W2401" s="39" t="s">
        <v>1617</v>
      </c>
      <c r="X2401" s="162" t="s">
        <v>1850</v>
      </c>
      <c r="Y2401" s="39"/>
      <c r="Z2401" s="39"/>
      <c r="AA2401" s="39"/>
      <c r="AB2401" s="152" t="s">
        <v>3165</v>
      </c>
    </row>
    <row r="2402" spans="1:28" ht="21.75" customHeight="1" x14ac:dyDescent="0.25">
      <c r="A2402" s="37" t="s">
        <v>30</v>
      </c>
      <c r="B2402" s="37" t="s">
        <v>31</v>
      </c>
      <c r="C2402" s="162">
        <v>6253</v>
      </c>
      <c r="D2402" s="162" t="s">
        <v>1456</v>
      </c>
      <c r="E2402" s="39" t="s">
        <v>1460</v>
      </c>
      <c r="F2402" s="128" t="s">
        <v>46</v>
      </c>
      <c r="G2402" s="39" t="s">
        <v>35</v>
      </c>
      <c r="H2402" s="39" t="str">
        <f t="shared" si="408"/>
        <v>6105AK124-6253-WTRP-0002</v>
      </c>
      <c r="I2402" s="39" t="str">
        <f t="shared" si="406"/>
        <v>Q24050972-04-6253-W-TRP-0002</v>
      </c>
      <c r="J2402" s="39"/>
      <c r="K2402" s="33" t="str">
        <f>VLOOKUP(C2402,'PPE WBS Codes'!$E$3:$F$79,2,0)</f>
        <v>Synchronous Condenser 1</v>
      </c>
      <c r="L2402" s="39" t="s">
        <v>1854</v>
      </c>
      <c r="M2402" s="39" t="s">
        <v>1462</v>
      </c>
      <c r="N2402" s="33" t="str">
        <f t="shared" si="405"/>
        <v>Synchronous Condenser 1 - Terrace Roads and Access-ways for Synchronous Condensers Yard 1 - Soil Resistivity Testing Report</v>
      </c>
      <c r="O2402" s="134"/>
      <c r="P2402" s="134"/>
      <c r="Q2402" s="33" t="str">
        <f>IFERROR(VLOOKUP(PPE_PH1_CDDL[[#This Row],[RDMC Document Number]],[3]Docs!$B:$F,4,0),"No Placeholder Yet")</f>
        <v>RES - Reserved Placeholder</v>
      </c>
      <c r="R2402" s="33" t="str">
        <f>IFERROR(VLOOKUP(PPE_PH1_CDDL[[#This Row],[RDMC Document Number]],[3]Docs!$B:$F,5,0),"No Placeholder Yet")</f>
        <v>Pending</v>
      </c>
      <c r="S2402" s="137">
        <f t="shared" si="407"/>
        <v>0</v>
      </c>
      <c r="T2402" s="39" t="s">
        <v>1119</v>
      </c>
      <c r="U2402" s="39"/>
      <c r="V2402" s="178"/>
      <c r="W2402" s="39" t="s">
        <v>1617</v>
      </c>
      <c r="X2402" s="162" t="s">
        <v>1850</v>
      </c>
      <c r="Y2402" s="39"/>
      <c r="Z2402" s="39"/>
      <c r="AA2402" s="39"/>
      <c r="AB2402" s="152" t="s">
        <v>3165</v>
      </c>
    </row>
    <row r="2403" spans="1:28" ht="21.75" customHeight="1" x14ac:dyDescent="0.25">
      <c r="A2403" s="37" t="s">
        <v>30</v>
      </c>
      <c r="B2403" s="37" t="s">
        <v>31</v>
      </c>
      <c r="C2403" s="162">
        <v>6253</v>
      </c>
      <c r="D2403" s="162" t="s">
        <v>1456</v>
      </c>
      <c r="E2403" s="39" t="s">
        <v>1460</v>
      </c>
      <c r="F2403" s="128" t="s">
        <v>48</v>
      </c>
      <c r="G2403" s="39" t="s">
        <v>35</v>
      </c>
      <c r="H2403" s="39" t="str">
        <f t="shared" si="408"/>
        <v>6105AK124-6253-WTRP-0003</v>
      </c>
      <c r="I2403" s="39" t="str">
        <f t="shared" si="406"/>
        <v>Q24050972-04-6253-W-TRP-0003</v>
      </c>
      <c r="J2403" s="39"/>
      <c r="K2403" s="33" t="str">
        <f>VLOOKUP(C2403,'PPE WBS Codes'!$E$3:$F$79,2,0)</f>
        <v>Synchronous Condenser 1</v>
      </c>
      <c r="L2403" s="39" t="s">
        <v>1855</v>
      </c>
      <c r="M2403" s="39" t="s">
        <v>1462</v>
      </c>
      <c r="N2403" s="33" t="str">
        <f t="shared" si="405"/>
        <v>Synchronous Condenser 1 - Earthing System for Synchronous Condensers Yard 1 - Soil Resistivity Testing Report</v>
      </c>
      <c r="O2403" s="134"/>
      <c r="P2403" s="134"/>
      <c r="Q2403" s="33" t="str">
        <f>IFERROR(VLOOKUP(PPE_PH1_CDDL[[#This Row],[RDMC Document Number]],[3]Docs!$B:$F,4,0),"No Placeholder Yet")</f>
        <v>RES - Reserved Placeholder</v>
      </c>
      <c r="R2403" s="33" t="str">
        <f>IFERROR(VLOOKUP(PPE_PH1_CDDL[[#This Row],[RDMC Document Number]],[3]Docs!$B:$F,5,0),"No Placeholder Yet")</f>
        <v>Pending</v>
      </c>
      <c r="S2403" s="137">
        <f t="shared" si="407"/>
        <v>0</v>
      </c>
      <c r="T2403" s="39" t="s">
        <v>1119</v>
      </c>
      <c r="U2403" s="39"/>
      <c r="V2403" s="178"/>
      <c r="W2403" s="39" t="s">
        <v>1633</v>
      </c>
      <c r="X2403" s="162" t="s">
        <v>1850</v>
      </c>
      <c r="Y2403" s="39"/>
      <c r="Z2403" s="39"/>
      <c r="AA2403" s="39"/>
      <c r="AB2403" s="152" t="s">
        <v>3165</v>
      </c>
    </row>
    <row r="2404" spans="1:28" ht="21.75" customHeight="1" x14ac:dyDescent="0.25">
      <c r="A2404" s="37" t="s">
        <v>30</v>
      </c>
      <c r="B2404" s="37" t="s">
        <v>31</v>
      </c>
      <c r="C2404" s="162">
        <v>6253</v>
      </c>
      <c r="D2404" s="162" t="s">
        <v>1456</v>
      </c>
      <c r="E2404" s="39" t="s">
        <v>1460</v>
      </c>
      <c r="F2404" s="128" t="s">
        <v>50</v>
      </c>
      <c r="G2404" s="39" t="s">
        <v>35</v>
      </c>
      <c r="H2404" s="39" t="str">
        <f t="shared" si="408"/>
        <v>6105AK124-6253-WTRP-0004</v>
      </c>
      <c r="I2404" s="39" t="str">
        <f t="shared" si="406"/>
        <v>Q24050972-04-6253-W-TRP-0004</v>
      </c>
      <c r="J2404" s="39"/>
      <c r="K2404" s="33" t="str">
        <f>VLOOKUP(C2404,'PPE WBS Codes'!$E$3:$F$79,2,0)</f>
        <v>Synchronous Condenser 1</v>
      </c>
      <c r="L2404" s="39" t="s">
        <v>1856</v>
      </c>
      <c r="M2404" s="39" t="s">
        <v>1461</v>
      </c>
      <c r="N2404" s="33" t="str">
        <f t="shared" si="405"/>
        <v>Synchronous Condenser 1 - Cable Trench and Tunnels for Synchronous Condensers Yard 1 - Soil Classification and Nomination Deliverables</v>
      </c>
      <c r="O2404" s="134"/>
      <c r="P2404" s="134"/>
      <c r="Q2404" s="33" t="str">
        <f>IFERROR(VLOOKUP(PPE_PH1_CDDL[[#This Row],[RDMC Document Number]],[3]Docs!$B:$F,4,0),"No Placeholder Yet")</f>
        <v>RES - Reserved Placeholder</v>
      </c>
      <c r="R2404" s="33" t="str">
        <f>IFERROR(VLOOKUP(PPE_PH1_CDDL[[#This Row],[RDMC Document Number]],[3]Docs!$B:$F,5,0),"No Placeholder Yet")</f>
        <v>Pending</v>
      </c>
      <c r="S2404" s="137">
        <f t="shared" si="407"/>
        <v>0</v>
      </c>
      <c r="T2404" s="39" t="s">
        <v>1119</v>
      </c>
      <c r="U2404" s="39"/>
      <c r="V2404" s="178"/>
      <c r="W2404" s="39" t="s">
        <v>1629</v>
      </c>
      <c r="X2404" s="162" t="s">
        <v>1850</v>
      </c>
      <c r="Y2404" s="39"/>
      <c r="Z2404" s="39"/>
      <c r="AA2404" s="39"/>
      <c r="AB2404" s="152" t="s">
        <v>3165</v>
      </c>
    </row>
    <row r="2405" spans="1:28" ht="21.75" customHeight="1" x14ac:dyDescent="0.25">
      <c r="A2405" s="37" t="s">
        <v>30</v>
      </c>
      <c r="B2405" s="37" t="s">
        <v>31</v>
      </c>
      <c r="C2405" s="162">
        <v>6253</v>
      </c>
      <c r="D2405" s="162" t="s">
        <v>1456</v>
      </c>
      <c r="E2405" s="39" t="s">
        <v>1460</v>
      </c>
      <c r="F2405" s="128" t="s">
        <v>101</v>
      </c>
      <c r="G2405" s="39" t="s">
        <v>35</v>
      </c>
      <c r="H2405" s="39" t="str">
        <f t="shared" si="408"/>
        <v>6105AK124-6253-WTRP-0005</v>
      </c>
      <c r="I2405" s="39" t="str">
        <f t="shared" si="406"/>
        <v>Q24050972-04-6253-W-TRP-0005</v>
      </c>
      <c r="J2405" s="39"/>
      <c r="K2405" s="33" t="str">
        <f>VLOOKUP(C2405,'PPE WBS Codes'!$E$3:$F$79,2,0)</f>
        <v>Synchronous Condenser 1</v>
      </c>
      <c r="L2405" s="39" t="s">
        <v>1857</v>
      </c>
      <c r="M2405" s="39" t="s">
        <v>1461</v>
      </c>
      <c r="N2405" s="33" t="str">
        <f t="shared" si="405"/>
        <v>Synchronous Condenser 1 - Lightning Protection for Synchronous Condensers Yard 1 - Soil Classification and Nomination Deliverables</v>
      </c>
      <c r="O2405" s="134"/>
      <c r="P2405" s="134"/>
      <c r="Q2405" s="33" t="str">
        <f>IFERROR(VLOOKUP(PPE_PH1_CDDL[[#This Row],[RDMC Document Number]],[3]Docs!$B:$F,4,0),"No Placeholder Yet")</f>
        <v>RES - Reserved Placeholder</v>
      </c>
      <c r="R2405" s="33" t="str">
        <f>IFERROR(VLOOKUP(PPE_PH1_CDDL[[#This Row],[RDMC Document Number]],[3]Docs!$B:$F,5,0),"No Placeholder Yet")</f>
        <v>Pending</v>
      </c>
      <c r="S2405" s="137">
        <f t="shared" si="407"/>
        <v>0</v>
      </c>
      <c r="T2405" s="39" t="s">
        <v>1119</v>
      </c>
      <c r="U2405" s="39"/>
      <c r="V2405" s="178"/>
      <c r="W2405" s="39" t="s">
        <v>1858</v>
      </c>
      <c r="X2405" s="162" t="s">
        <v>1850</v>
      </c>
      <c r="Y2405" s="39"/>
      <c r="Z2405" s="39"/>
      <c r="AA2405" s="39"/>
      <c r="AB2405" s="152" t="s">
        <v>3165</v>
      </c>
    </row>
    <row r="2406" spans="1:28" ht="21.75" customHeight="1" x14ac:dyDescent="0.25">
      <c r="A2406" s="37" t="s">
        <v>30</v>
      </c>
      <c r="B2406" s="37" t="s">
        <v>31</v>
      </c>
      <c r="C2406" s="162">
        <v>6253</v>
      </c>
      <c r="D2406" s="162" t="s">
        <v>1456</v>
      </c>
      <c r="E2406" s="39" t="s">
        <v>1460</v>
      </c>
      <c r="F2406" s="174" t="s">
        <v>161</v>
      </c>
      <c r="G2406" s="162" t="s">
        <v>35</v>
      </c>
      <c r="H2406" s="39" t="str">
        <f t="shared" si="408"/>
        <v>6105AK124-6253-WTRP-0006</v>
      </c>
      <c r="I2406" s="39" t="str">
        <f t="shared" si="406"/>
        <v>Q24050972-04-6253-W-TRP-0006</v>
      </c>
      <c r="J2406" s="162"/>
      <c r="K2406" s="33" t="str">
        <f>VLOOKUP(C2406,'PPE WBS Codes'!$E$3:$F$79,2,0)</f>
        <v>Synchronous Condenser 1</v>
      </c>
      <c r="L2406" s="162" t="s">
        <v>1857</v>
      </c>
      <c r="M2406" s="162" t="s">
        <v>1462</v>
      </c>
      <c r="N2406" s="33" t="str">
        <f t="shared" si="405"/>
        <v>Synchronous Condenser 1 - Lightning Protection for Synchronous Condensers Yard 1 - Soil Resistivity Testing Report</v>
      </c>
      <c r="O2406" s="175"/>
      <c r="P2406" s="175"/>
      <c r="Q2406" s="33" t="str">
        <f>IFERROR(VLOOKUP(PPE_PH1_CDDL[[#This Row],[RDMC Document Number]],[3]Docs!$B:$F,4,0),"No Placeholder Yet")</f>
        <v>RES - Reserved Placeholder</v>
      </c>
      <c r="R2406" s="33" t="str">
        <f>IFERROR(VLOOKUP(PPE_PH1_CDDL[[#This Row],[RDMC Document Number]],[3]Docs!$B:$F,5,0),"No Placeholder Yet")</f>
        <v>Pending</v>
      </c>
      <c r="S2406" s="137">
        <f t="shared" ref="S2406:S2408" si="409">IF(AND(O2406&lt;&gt;"",P2406&lt;&gt;"",R2406="Approved"),100%,
 IF(AND(O2406&lt;&gt;"",P2406&lt;&gt;""),66.67%,
 IF(O2406&lt;&gt;"",33.33%,
 0)))</f>
        <v>0</v>
      </c>
      <c r="T2406" s="39" t="s">
        <v>1119</v>
      </c>
      <c r="U2406" s="162"/>
      <c r="V2406" s="178"/>
      <c r="W2406" s="162" t="s">
        <v>1858</v>
      </c>
      <c r="X2406" s="162" t="s">
        <v>1850</v>
      </c>
      <c r="Y2406" s="162"/>
      <c r="Z2406" s="162"/>
      <c r="AA2406" s="39"/>
      <c r="AB2406" s="152" t="s">
        <v>3165</v>
      </c>
    </row>
    <row r="2407" spans="1:28" ht="21.75" customHeight="1" x14ac:dyDescent="0.25">
      <c r="A2407" s="37" t="s">
        <v>30</v>
      </c>
      <c r="B2407" s="37" t="s">
        <v>31</v>
      </c>
      <c r="C2407" s="162">
        <v>6256</v>
      </c>
      <c r="D2407" s="162" t="s">
        <v>1169</v>
      </c>
      <c r="E2407" s="39" t="s">
        <v>1279</v>
      </c>
      <c r="F2407" s="128" t="s">
        <v>34</v>
      </c>
      <c r="G2407" s="39" t="s">
        <v>35</v>
      </c>
      <c r="H2407" s="39" t="str">
        <f t="shared" si="408"/>
        <v>6105AK124-6256-CFND-0001</v>
      </c>
      <c r="I2407" s="39" t="str">
        <f t="shared" si="406"/>
        <v>Q24050972-04-6256-C-FND-0001</v>
      </c>
      <c r="J2407" s="39"/>
      <c r="K2407" s="33" t="str">
        <f>VLOOKUP(C2407,'PPE WBS Codes'!$E$3:$F$79,2,0)</f>
        <v>Synchronous Condenser 2</v>
      </c>
      <c r="L2407" s="39" t="s">
        <v>1876</v>
      </c>
      <c r="M2407" s="39" t="s">
        <v>1281</v>
      </c>
      <c r="N2407" s="33" t="str">
        <f t="shared" si="405"/>
        <v>Synchronous Condenser 2 - Small Power and Lighting for Synchronous Condensers Yard 2 - Civil Foundation Design</v>
      </c>
      <c r="O2407" s="134"/>
      <c r="P2407" s="134"/>
      <c r="Q2407" s="33" t="str">
        <f>IFERROR(VLOOKUP(PPE_PH1_CDDL[[#This Row],[RDMC Document Number]],[3]Docs!$B:$F,4,0),"No Placeholder Yet")</f>
        <v>RES - Reserved Placeholder</v>
      </c>
      <c r="R2407" s="33" t="str">
        <f>IFERROR(VLOOKUP(PPE_PH1_CDDL[[#This Row],[RDMC Document Number]],[3]Docs!$B:$F,5,0),"No Placeholder Yet")</f>
        <v>Pending</v>
      </c>
      <c r="S2407" s="137">
        <f t="shared" si="409"/>
        <v>0</v>
      </c>
      <c r="T2407" s="39" t="s">
        <v>1119</v>
      </c>
      <c r="U2407" s="39"/>
      <c r="V2407" s="178"/>
      <c r="W2407" s="39" t="s">
        <v>1660</v>
      </c>
      <c r="X2407" s="39" t="s">
        <v>1877</v>
      </c>
      <c r="Y2407" s="39"/>
      <c r="Z2407" s="39"/>
      <c r="AA2407" s="39"/>
      <c r="AB2407" s="152" t="s">
        <v>3165</v>
      </c>
    </row>
    <row r="2408" spans="1:28" ht="21.75" customHeight="1" x14ac:dyDescent="0.25">
      <c r="A2408" s="37" t="s">
        <v>30</v>
      </c>
      <c r="B2408" s="37" t="s">
        <v>31</v>
      </c>
      <c r="C2408" s="162">
        <v>6256</v>
      </c>
      <c r="D2408" s="162" t="s">
        <v>1169</v>
      </c>
      <c r="E2408" s="162" t="s">
        <v>1279</v>
      </c>
      <c r="F2408" s="174" t="s">
        <v>46</v>
      </c>
      <c r="G2408" s="162" t="s">
        <v>35</v>
      </c>
      <c r="H2408" s="39" t="str">
        <f t="shared" si="408"/>
        <v>6105AK124-6256-CFND-0002</v>
      </c>
      <c r="I2408" s="39" t="str">
        <f t="shared" si="406"/>
        <v>Q24050972-04-6256-C-FND-0002</v>
      </c>
      <c r="J2408" s="162"/>
      <c r="K2408" s="33" t="str">
        <f>VLOOKUP(C2408,'PPE WBS Codes'!$E$3:$F$79,2,0)</f>
        <v>Synchronous Condenser 2</v>
      </c>
      <c r="L2408" s="162" t="s">
        <v>1878</v>
      </c>
      <c r="M2408" s="162" t="s">
        <v>1281</v>
      </c>
      <c r="N2408" s="33" t="str">
        <f t="shared" si="405"/>
        <v>Synchronous Condenser 2 - Cable Racks and Trays for Synchronous Condensers Yard 2 - Civil Foundation Design</v>
      </c>
      <c r="O2408" s="175"/>
      <c r="P2408" s="175"/>
      <c r="Q2408" s="33" t="str">
        <f>IFERROR(VLOOKUP(PPE_PH1_CDDL[[#This Row],[RDMC Document Number]],[3]Docs!$B:$F,4,0),"No Placeholder Yet")</f>
        <v>RES - Reserved Placeholder</v>
      </c>
      <c r="R2408" s="33" t="str">
        <f>IFERROR(VLOOKUP(PPE_PH1_CDDL[[#This Row],[RDMC Document Number]],[3]Docs!$B:$F,5,0),"No Placeholder Yet")</f>
        <v>Pending</v>
      </c>
      <c r="S2408" s="137">
        <f t="shared" si="409"/>
        <v>0</v>
      </c>
      <c r="T2408" s="162" t="s">
        <v>1119</v>
      </c>
      <c r="U2408" s="162"/>
      <c r="V2408" s="178"/>
      <c r="W2408" s="162" t="s">
        <v>1599</v>
      </c>
      <c r="X2408" s="162" t="s">
        <v>1877</v>
      </c>
      <c r="Y2408" s="162"/>
      <c r="Z2408" s="162"/>
      <c r="AA2408" s="39"/>
      <c r="AB2408" s="152" t="s">
        <v>3165</v>
      </c>
    </row>
    <row r="2409" spans="1:28" ht="21.75" customHeight="1" x14ac:dyDescent="0.25">
      <c r="A2409" s="37" t="s">
        <v>30</v>
      </c>
      <c r="B2409" s="37" t="s">
        <v>31</v>
      </c>
      <c r="C2409" s="162">
        <v>6256</v>
      </c>
      <c r="D2409" s="162" t="s">
        <v>1169</v>
      </c>
      <c r="E2409" s="39" t="s">
        <v>250</v>
      </c>
      <c r="F2409" s="128" t="s">
        <v>34</v>
      </c>
      <c r="G2409" s="162" t="s">
        <v>35</v>
      </c>
      <c r="H2409" s="39" t="str">
        <f t="shared" si="408"/>
        <v>6105AK124-6256-CGAD-0001</v>
      </c>
      <c r="I2409" s="39" t="str">
        <f t="shared" si="406"/>
        <v>Q24050972-04-6256-C-GAD-0001</v>
      </c>
      <c r="J2409" s="39"/>
      <c r="K2409" s="33" t="str">
        <f>VLOOKUP(C2409,'PPE WBS Codes'!$E$3:$F$79,2,0)</f>
        <v>Synchronous Condenser 2</v>
      </c>
      <c r="L2409" s="39" t="s">
        <v>1879</v>
      </c>
      <c r="M2409" s="39" t="s">
        <v>1288</v>
      </c>
      <c r="N2409" s="33" t="str">
        <f t="shared" si="405"/>
        <v>Synchronous Condenser 2 - Terrace Roads and Access-ways for Synchronous Condensers Yard 2 - Buildings and Structures GA</v>
      </c>
      <c r="O2409" s="134"/>
      <c r="P2409" s="134"/>
      <c r="Q2409" s="33" t="str">
        <f>IFERROR(VLOOKUP(PPE_PH1_CDDL[[#This Row],[RDMC Document Number]],[3]Docs!$B:$F,4,0),"No Placeholder Yet")</f>
        <v>RES - Reserved Placeholder</v>
      </c>
      <c r="R2409" s="33" t="str">
        <f>IFERROR(VLOOKUP(PPE_PH1_CDDL[[#This Row],[RDMC Document Number]],[3]Docs!$B:$F,5,0),"No Placeholder Yet")</f>
        <v>Pending</v>
      </c>
      <c r="S2409" s="137">
        <f t="shared" ref="S2409:S2434" si="410">IF(AND(O2409&lt;&gt;"",P2409&lt;&gt;"",R2409="Approved"),100%,
 IF(AND(O2409&lt;&gt;"",P2409&lt;&gt;""),66.67%,
 IF(O2409&lt;&gt;"",33.33%,
 0)))</f>
        <v>0</v>
      </c>
      <c r="T2409" s="162" t="s">
        <v>1119</v>
      </c>
      <c r="U2409" s="39"/>
      <c r="V2409" s="178"/>
      <c r="W2409" s="39" t="s">
        <v>1617</v>
      </c>
      <c r="X2409" s="162" t="s">
        <v>1877</v>
      </c>
      <c r="Y2409" s="39"/>
      <c r="Z2409" s="39"/>
      <c r="AA2409" s="39"/>
      <c r="AB2409" s="152" t="s">
        <v>3165</v>
      </c>
    </row>
    <row r="2410" spans="1:28" ht="21.75" customHeight="1" x14ac:dyDescent="0.25">
      <c r="A2410" s="37" t="s">
        <v>30</v>
      </c>
      <c r="B2410" s="37" t="s">
        <v>31</v>
      </c>
      <c r="C2410" s="162">
        <v>6256</v>
      </c>
      <c r="D2410" s="162" t="s">
        <v>1169</v>
      </c>
      <c r="E2410" s="39" t="s">
        <v>250</v>
      </c>
      <c r="F2410" s="128" t="s">
        <v>46</v>
      </c>
      <c r="G2410" s="162" t="s">
        <v>35</v>
      </c>
      <c r="H2410" s="39" t="str">
        <f t="shared" si="408"/>
        <v>6105AK124-6256-CGAD-0002</v>
      </c>
      <c r="I2410" s="39" t="str">
        <f t="shared" si="406"/>
        <v>Q24050972-04-6256-C-GAD-0002</v>
      </c>
      <c r="J2410" s="39"/>
      <c r="K2410" s="33" t="str">
        <f>VLOOKUP(C2410,'PPE WBS Codes'!$E$3:$F$79,2,0)</f>
        <v>Synchronous Condenser 2</v>
      </c>
      <c r="L2410" s="39" t="s">
        <v>1879</v>
      </c>
      <c r="M2410" s="39" t="s">
        <v>1290</v>
      </c>
      <c r="N2410" s="33" t="str">
        <f t="shared" si="405"/>
        <v>Synchronous Condenser 2 - Terrace Roads and Access-ways for Synchronous Condensers Yard 2 - Cables, OHL and Fibre Route GA</v>
      </c>
      <c r="O2410" s="134"/>
      <c r="P2410" s="134"/>
      <c r="Q2410" s="33" t="str">
        <f>IFERROR(VLOOKUP(PPE_PH1_CDDL[[#This Row],[RDMC Document Number]],[3]Docs!$B:$F,4,0),"No Placeholder Yet")</f>
        <v>RES - Reserved Placeholder</v>
      </c>
      <c r="R2410" s="33" t="str">
        <f>IFERROR(VLOOKUP(PPE_PH1_CDDL[[#This Row],[RDMC Document Number]],[3]Docs!$B:$F,5,0),"No Placeholder Yet")</f>
        <v>Pending</v>
      </c>
      <c r="S2410" s="137">
        <f t="shared" si="410"/>
        <v>0</v>
      </c>
      <c r="T2410" s="162" t="s">
        <v>1119</v>
      </c>
      <c r="U2410" s="39"/>
      <c r="V2410" s="178"/>
      <c r="W2410" s="39" t="s">
        <v>1617</v>
      </c>
      <c r="X2410" s="162" t="s">
        <v>1877</v>
      </c>
      <c r="Y2410" s="39"/>
      <c r="Z2410" s="39"/>
      <c r="AA2410" s="39"/>
      <c r="AB2410" s="152" t="s">
        <v>3165</v>
      </c>
    </row>
    <row r="2411" spans="1:28" ht="21.75" customHeight="1" x14ac:dyDescent="0.25">
      <c r="A2411" s="37" t="s">
        <v>30</v>
      </c>
      <c r="B2411" s="37" t="s">
        <v>31</v>
      </c>
      <c r="C2411" s="162">
        <v>6256</v>
      </c>
      <c r="D2411" s="162" t="s">
        <v>1169</v>
      </c>
      <c r="E2411" s="39" t="s">
        <v>250</v>
      </c>
      <c r="F2411" s="128" t="s">
        <v>48</v>
      </c>
      <c r="G2411" s="162" t="s">
        <v>35</v>
      </c>
      <c r="H2411" s="39" t="str">
        <f t="shared" si="408"/>
        <v>6105AK124-6256-CGAD-0003</v>
      </c>
      <c r="I2411" s="39" t="str">
        <f t="shared" si="406"/>
        <v>Q24050972-04-6256-C-GAD-0003</v>
      </c>
      <c r="J2411" s="39"/>
      <c r="K2411" s="33" t="str">
        <f>VLOOKUP(C2411,'PPE WBS Codes'!$E$3:$F$79,2,0)</f>
        <v>Synchronous Condenser 2</v>
      </c>
      <c r="L2411" s="39" t="s">
        <v>1879</v>
      </c>
      <c r="M2411" s="39" t="s">
        <v>1292</v>
      </c>
      <c r="N2411" s="33" t="str">
        <f t="shared" si="405"/>
        <v xml:space="preserve">Synchronous Condenser 2 - Terrace Roads and Access-ways for Synchronous Condensers Yard 2 - Key Emergency Points and Equipment </v>
      </c>
      <c r="O2411" s="134"/>
      <c r="P2411" s="134"/>
      <c r="Q2411" s="33" t="str">
        <f>IFERROR(VLOOKUP(PPE_PH1_CDDL[[#This Row],[RDMC Document Number]],[3]Docs!$B:$F,4,0),"No Placeholder Yet")</f>
        <v>RES - Reserved Placeholder</v>
      </c>
      <c r="R2411" s="33" t="str">
        <f>IFERROR(VLOOKUP(PPE_PH1_CDDL[[#This Row],[RDMC Document Number]],[3]Docs!$B:$F,5,0),"No Placeholder Yet")</f>
        <v>Pending</v>
      </c>
      <c r="S2411" s="137">
        <f t="shared" si="410"/>
        <v>0</v>
      </c>
      <c r="T2411" s="162" t="s">
        <v>1119</v>
      </c>
      <c r="U2411" s="39"/>
      <c r="V2411" s="178"/>
      <c r="W2411" s="39" t="s">
        <v>1617</v>
      </c>
      <c r="X2411" s="162" t="s">
        <v>1877</v>
      </c>
      <c r="Y2411" s="39"/>
      <c r="Z2411" s="39"/>
      <c r="AA2411" s="39"/>
      <c r="AB2411" s="152" t="s">
        <v>3165</v>
      </c>
    </row>
    <row r="2412" spans="1:28" ht="21.75" customHeight="1" x14ac:dyDescent="0.25">
      <c r="A2412" s="37" t="s">
        <v>30</v>
      </c>
      <c r="B2412" s="37" t="s">
        <v>31</v>
      </c>
      <c r="C2412" s="162">
        <v>6256</v>
      </c>
      <c r="D2412" s="162" t="s">
        <v>1169</v>
      </c>
      <c r="E2412" s="39" t="s">
        <v>250</v>
      </c>
      <c r="F2412" s="128" t="s">
        <v>50</v>
      </c>
      <c r="G2412" s="162" t="s">
        <v>35</v>
      </c>
      <c r="H2412" s="39" t="str">
        <f t="shared" si="408"/>
        <v>6105AK124-6256-CGAD-0004</v>
      </c>
      <c r="I2412" s="39" t="str">
        <f t="shared" si="406"/>
        <v>Q24050972-04-6256-C-GAD-0004</v>
      </c>
      <c r="J2412" s="39"/>
      <c r="K2412" s="33" t="str">
        <f>VLOOKUP(C2412,'PPE WBS Codes'!$E$3:$F$79,2,0)</f>
        <v>Synchronous Condenser 2</v>
      </c>
      <c r="L2412" s="39" t="s">
        <v>1879</v>
      </c>
      <c r="M2412" s="39" t="s">
        <v>1293</v>
      </c>
      <c r="N2412" s="33" t="str">
        <f t="shared" si="405"/>
        <v>Synchronous Condenser 2 - Terrace Roads and Access-ways for Synchronous Condensers Yard 2 - Terrace Equipment GA</v>
      </c>
      <c r="O2412" s="134"/>
      <c r="P2412" s="134"/>
      <c r="Q2412" s="33" t="str">
        <f>IFERROR(VLOOKUP(PPE_PH1_CDDL[[#This Row],[RDMC Document Number]],[3]Docs!$B:$F,4,0),"No Placeholder Yet")</f>
        <v>RES - Reserved Placeholder</v>
      </c>
      <c r="R2412" s="33" t="str">
        <f>IFERROR(VLOOKUP(PPE_PH1_CDDL[[#This Row],[RDMC Document Number]],[3]Docs!$B:$F,5,0),"No Placeholder Yet")</f>
        <v>Pending</v>
      </c>
      <c r="S2412" s="137">
        <f t="shared" si="410"/>
        <v>0</v>
      </c>
      <c r="T2412" s="162" t="s">
        <v>1119</v>
      </c>
      <c r="U2412" s="39"/>
      <c r="V2412" s="178"/>
      <c r="W2412" s="39" t="s">
        <v>1617</v>
      </c>
      <c r="X2412" s="162" t="s">
        <v>1877</v>
      </c>
      <c r="Y2412" s="39"/>
      <c r="Z2412" s="39"/>
      <c r="AA2412" s="39"/>
      <c r="AB2412" s="152" t="s">
        <v>3165</v>
      </c>
    </row>
    <row r="2413" spans="1:28" ht="21.75" customHeight="1" x14ac:dyDescent="0.25">
      <c r="A2413" s="37" t="s">
        <v>30</v>
      </c>
      <c r="B2413" s="37" t="s">
        <v>31</v>
      </c>
      <c r="C2413" s="162">
        <v>6256</v>
      </c>
      <c r="D2413" s="162" t="s">
        <v>1169</v>
      </c>
      <c r="E2413" s="39" t="s">
        <v>250</v>
      </c>
      <c r="F2413" s="128" t="s">
        <v>101</v>
      </c>
      <c r="G2413" s="162" t="s">
        <v>35</v>
      </c>
      <c r="H2413" s="39" t="str">
        <f t="shared" si="408"/>
        <v>6105AK124-6256-CGAD-0005</v>
      </c>
      <c r="I2413" s="39" t="str">
        <f t="shared" si="406"/>
        <v>Q24050972-04-6256-C-GAD-0005</v>
      </c>
      <c r="J2413" s="39"/>
      <c r="K2413" s="33" t="str">
        <f>VLOOKUP(C2413,'PPE WBS Codes'!$E$3:$F$79,2,0)</f>
        <v>Synchronous Condenser 2</v>
      </c>
      <c r="L2413" s="39" t="s">
        <v>1879</v>
      </c>
      <c r="M2413" s="39" t="s">
        <v>1294</v>
      </c>
      <c r="N2413" s="33" t="str">
        <f t="shared" si="405"/>
        <v>Synchronous Condenser 2 - Terrace Roads and Access-ways for Synchronous Condensers Yard 2 - Disposal Areas General Arrangement</v>
      </c>
      <c r="O2413" s="134"/>
      <c r="P2413" s="134"/>
      <c r="Q2413" s="33" t="str">
        <f>IFERROR(VLOOKUP(PPE_PH1_CDDL[[#This Row],[RDMC Document Number]],[3]Docs!$B:$F,4,0),"No Placeholder Yet")</f>
        <v>RES - Reserved Placeholder</v>
      </c>
      <c r="R2413" s="33" t="str">
        <f>IFERROR(VLOOKUP(PPE_PH1_CDDL[[#This Row],[RDMC Document Number]],[3]Docs!$B:$F,5,0),"No Placeholder Yet")</f>
        <v>Pending</v>
      </c>
      <c r="S2413" s="137">
        <f t="shared" si="410"/>
        <v>0</v>
      </c>
      <c r="T2413" s="162" t="s">
        <v>1119</v>
      </c>
      <c r="U2413" s="39"/>
      <c r="V2413" s="178"/>
      <c r="W2413" s="39" t="s">
        <v>1617</v>
      </c>
      <c r="X2413" s="162" t="s">
        <v>1877</v>
      </c>
      <c r="Y2413" s="39"/>
      <c r="Z2413" s="39"/>
      <c r="AA2413" s="39"/>
      <c r="AB2413" s="152" t="s">
        <v>3165</v>
      </c>
    </row>
    <row r="2414" spans="1:28" ht="21.75" customHeight="1" x14ac:dyDescent="0.25">
      <c r="A2414" s="37" t="s">
        <v>30</v>
      </c>
      <c r="B2414" s="37" t="s">
        <v>31</v>
      </c>
      <c r="C2414" s="162">
        <v>6256</v>
      </c>
      <c r="D2414" s="162" t="s">
        <v>1169</v>
      </c>
      <c r="E2414" s="39" t="s">
        <v>250</v>
      </c>
      <c r="F2414" s="128" t="s">
        <v>161</v>
      </c>
      <c r="G2414" s="162" t="s">
        <v>35</v>
      </c>
      <c r="H2414" s="39" t="str">
        <f t="shared" si="408"/>
        <v>6105AK124-6256-CGAD-0006</v>
      </c>
      <c r="I2414" s="39" t="str">
        <f t="shared" si="406"/>
        <v>Q24050972-04-6256-C-GAD-0006</v>
      </c>
      <c r="J2414" s="39"/>
      <c r="K2414" s="33" t="str">
        <f>VLOOKUP(C2414,'PPE WBS Codes'!$E$3:$F$79,2,0)</f>
        <v>Synchronous Condenser 2</v>
      </c>
      <c r="L2414" s="39" t="s">
        <v>1879</v>
      </c>
      <c r="M2414" s="39" t="s">
        <v>1296</v>
      </c>
      <c r="N2414" s="33" t="str">
        <f t="shared" si="405"/>
        <v>Synchronous Condenser 2 - Terrace Roads and Access-ways for Synchronous Condensers Yard 2 - Laydown Areas and Temp Buildings GA</v>
      </c>
      <c r="O2414" s="134"/>
      <c r="P2414" s="134"/>
      <c r="Q2414" s="33" t="str">
        <f>IFERROR(VLOOKUP(PPE_PH1_CDDL[[#This Row],[RDMC Document Number]],[3]Docs!$B:$F,4,0),"No Placeholder Yet")</f>
        <v>RES - Reserved Placeholder</v>
      </c>
      <c r="R2414" s="33" t="str">
        <f>IFERROR(VLOOKUP(PPE_PH1_CDDL[[#This Row],[RDMC Document Number]],[3]Docs!$B:$F,5,0),"No Placeholder Yet")</f>
        <v>Pending</v>
      </c>
      <c r="S2414" s="137">
        <f t="shared" si="410"/>
        <v>0</v>
      </c>
      <c r="T2414" s="162" t="s">
        <v>1119</v>
      </c>
      <c r="U2414" s="39"/>
      <c r="V2414" s="178"/>
      <c r="W2414" s="39" t="s">
        <v>1617</v>
      </c>
      <c r="X2414" s="162" t="s">
        <v>1877</v>
      </c>
      <c r="Y2414" s="39"/>
      <c r="Z2414" s="39"/>
      <c r="AA2414" s="39"/>
      <c r="AB2414" s="152" t="s">
        <v>3165</v>
      </c>
    </row>
    <row r="2415" spans="1:28" ht="21.75" customHeight="1" x14ac:dyDescent="0.25">
      <c r="A2415" s="37" t="s">
        <v>30</v>
      </c>
      <c r="B2415" s="37" t="s">
        <v>31</v>
      </c>
      <c r="C2415" s="162">
        <v>6256</v>
      </c>
      <c r="D2415" s="162" t="s">
        <v>1169</v>
      </c>
      <c r="E2415" s="39" t="s">
        <v>250</v>
      </c>
      <c r="F2415" s="128" t="s">
        <v>170</v>
      </c>
      <c r="G2415" s="162" t="s">
        <v>35</v>
      </c>
      <c r="H2415" s="39" t="str">
        <f t="shared" si="408"/>
        <v>6105AK124-6256-CGAD-0007</v>
      </c>
      <c r="I2415" s="39" t="str">
        <f t="shared" si="406"/>
        <v>Q24050972-04-6256-C-GAD-0007</v>
      </c>
      <c r="J2415" s="39"/>
      <c r="K2415" s="33" t="str">
        <f>VLOOKUP(C2415,'PPE WBS Codes'!$E$3:$F$79,2,0)</f>
        <v>Synchronous Condenser 2</v>
      </c>
      <c r="L2415" s="39" t="s">
        <v>1879</v>
      </c>
      <c r="M2415" s="39" t="s">
        <v>1298</v>
      </c>
      <c r="N2415" s="33" t="str">
        <f t="shared" si="405"/>
        <v>Synchronous Condenser 2 - Terrace Roads and Access-ways for Synchronous Condensers Yard 2 - Stormwater and Effluent System Design</v>
      </c>
      <c r="O2415" s="134"/>
      <c r="P2415" s="134"/>
      <c r="Q2415" s="33" t="str">
        <f>IFERROR(VLOOKUP(PPE_PH1_CDDL[[#This Row],[RDMC Document Number]],[3]Docs!$B:$F,4,0),"No Placeholder Yet")</f>
        <v>RES - Reserved Placeholder</v>
      </c>
      <c r="R2415" s="33" t="str">
        <f>IFERROR(VLOOKUP(PPE_PH1_CDDL[[#This Row],[RDMC Document Number]],[3]Docs!$B:$F,5,0),"No Placeholder Yet")</f>
        <v>Pending</v>
      </c>
      <c r="S2415" s="137">
        <f t="shared" si="410"/>
        <v>0</v>
      </c>
      <c r="T2415" s="162" t="s">
        <v>1119</v>
      </c>
      <c r="U2415" s="39"/>
      <c r="V2415" s="178"/>
      <c r="W2415" s="39" t="s">
        <v>1617</v>
      </c>
      <c r="X2415" s="162" t="s">
        <v>1877</v>
      </c>
      <c r="Y2415" s="39"/>
      <c r="Z2415" s="39"/>
      <c r="AA2415" s="39"/>
      <c r="AB2415" s="152" t="s">
        <v>3165</v>
      </c>
    </row>
    <row r="2416" spans="1:28" ht="21.75" customHeight="1" x14ac:dyDescent="0.25">
      <c r="A2416" s="37" t="s">
        <v>30</v>
      </c>
      <c r="B2416" s="37" t="s">
        <v>31</v>
      </c>
      <c r="C2416" s="162">
        <v>6256</v>
      </c>
      <c r="D2416" s="162" t="s">
        <v>1169</v>
      </c>
      <c r="E2416" s="39" t="s">
        <v>250</v>
      </c>
      <c r="F2416" s="128" t="s">
        <v>108</v>
      </c>
      <c r="G2416" s="162" t="s">
        <v>35</v>
      </c>
      <c r="H2416" s="39" t="str">
        <f t="shared" si="408"/>
        <v>6105AK124-6256-CGAD-0008</v>
      </c>
      <c r="I2416" s="39" t="str">
        <f t="shared" si="406"/>
        <v>Q24050972-04-6256-C-GAD-0008</v>
      </c>
      <c r="J2416" s="39"/>
      <c r="K2416" s="33" t="str">
        <f>VLOOKUP(C2416,'PPE WBS Codes'!$E$3:$F$79,2,0)</f>
        <v>Synchronous Condenser 2</v>
      </c>
      <c r="L2416" s="39" t="s">
        <v>1879</v>
      </c>
      <c r="M2416" s="39" t="s">
        <v>1300</v>
      </c>
      <c r="N2416" s="33" t="str">
        <f t="shared" si="405"/>
        <v>Synchronous Condenser 2 - Terrace Roads and Access-ways for Synchronous Condensers Yard 2 - Lighting Design and Layout GA</v>
      </c>
      <c r="O2416" s="134"/>
      <c r="P2416" s="134"/>
      <c r="Q2416" s="33" t="str">
        <f>IFERROR(VLOOKUP(PPE_PH1_CDDL[[#This Row],[RDMC Document Number]],[3]Docs!$B:$F,4,0),"No Placeholder Yet")</f>
        <v>RES - Reserved Placeholder</v>
      </c>
      <c r="R2416" s="33" t="str">
        <f>IFERROR(VLOOKUP(PPE_PH1_CDDL[[#This Row],[RDMC Document Number]],[3]Docs!$B:$F,5,0),"No Placeholder Yet")</f>
        <v>Pending</v>
      </c>
      <c r="S2416" s="137">
        <f t="shared" si="410"/>
        <v>0</v>
      </c>
      <c r="T2416" s="162" t="s">
        <v>1119</v>
      </c>
      <c r="U2416" s="39"/>
      <c r="V2416" s="178"/>
      <c r="W2416" s="39" t="s">
        <v>1617</v>
      </c>
      <c r="X2416" s="162" t="s">
        <v>1877</v>
      </c>
      <c r="Y2416" s="39"/>
      <c r="Z2416" s="39"/>
      <c r="AA2416" s="39"/>
      <c r="AB2416" s="152" t="s">
        <v>3165</v>
      </c>
    </row>
    <row r="2417" spans="1:28" ht="21.75" customHeight="1" x14ac:dyDescent="0.25">
      <c r="A2417" s="37" t="s">
        <v>30</v>
      </c>
      <c r="B2417" s="37" t="s">
        <v>31</v>
      </c>
      <c r="C2417" s="162">
        <v>6256</v>
      </c>
      <c r="D2417" s="162" t="s">
        <v>1169</v>
      </c>
      <c r="E2417" s="39" t="s">
        <v>250</v>
      </c>
      <c r="F2417" s="128" t="s">
        <v>173</v>
      </c>
      <c r="G2417" s="162" t="s">
        <v>35</v>
      </c>
      <c r="H2417" s="39" t="str">
        <f t="shared" si="408"/>
        <v>6105AK124-6256-CGAD-0009</v>
      </c>
      <c r="I2417" s="39" t="str">
        <f t="shared" si="406"/>
        <v>Q24050972-04-6256-C-GAD-0009</v>
      </c>
      <c r="J2417" s="39"/>
      <c r="K2417" s="33" t="str">
        <f>VLOOKUP(C2417,'PPE WBS Codes'!$E$3:$F$79,2,0)</f>
        <v>Synchronous Condenser 2</v>
      </c>
      <c r="L2417" s="39" t="s">
        <v>1879</v>
      </c>
      <c r="M2417" s="39" t="s">
        <v>1303</v>
      </c>
      <c r="N2417" s="33" t="str">
        <f t="shared" si="405"/>
        <v>Synchronous Condenser 2 - Terrace Roads and Access-ways for Synchronous Condensers Yard 2 - Roads, Pathways, Offloading Areas and Fences GA</v>
      </c>
      <c r="O2417" s="134"/>
      <c r="P2417" s="134"/>
      <c r="Q2417" s="33" t="str">
        <f>IFERROR(VLOOKUP(PPE_PH1_CDDL[[#This Row],[RDMC Document Number]],[3]Docs!$B:$F,4,0),"No Placeholder Yet")</f>
        <v>RES - Reserved Placeholder</v>
      </c>
      <c r="R2417" s="33" t="str">
        <f>IFERROR(VLOOKUP(PPE_PH1_CDDL[[#This Row],[RDMC Document Number]],[3]Docs!$B:$F,5,0),"No Placeholder Yet")</f>
        <v>Pending</v>
      </c>
      <c r="S2417" s="137">
        <f t="shared" si="410"/>
        <v>0</v>
      </c>
      <c r="T2417" s="162" t="s">
        <v>1119</v>
      </c>
      <c r="U2417" s="39"/>
      <c r="V2417" s="178"/>
      <c r="W2417" s="39" t="s">
        <v>1617</v>
      </c>
      <c r="X2417" s="162" t="s">
        <v>1877</v>
      </c>
      <c r="Y2417" s="39"/>
      <c r="Z2417" s="39"/>
      <c r="AA2417" s="39"/>
      <c r="AB2417" s="152" t="s">
        <v>3165</v>
      </c>
    </row>
    <row r="2418" spans="1:28" ht="21.75" customHeight="1" x14ac:dyDescent="0.25">
      <c r="A2418" s="37" t="s">
        <v>30</v>
      </c>
      <c r="B2418" s="37" t="s">
        <v>31</v>
      </c>
      <c r="C2418" s="162">
        <v>6256</v>
      </c>
      <c r="D2418" s="162" t="s">
        <v>1169</v>
      </c>
      <c r="E2418" s="39" t="s">
        <v>250</v>
      </c>
      <c r="F2418" s="128" t="s">
        <v>184</v>
      </c>
      <c r="G2418" s="162" t="s">
        <v>35</v>
      </c>
      <c r="H2418" s="39" t="str">
        <f t="shared" si="408"/>
        <v>6105AK124-6256-CGAD-0010</v>
      </c>
      <c r="I2418" s="39" t="str">
        <f t="shared" si="406"/>
        <v>Q24050972-04-6256-C-GAD-0010</v>
      </c>
      <c r="J2418" s="39"/>
      <c r="K2418" s="33" t="str">
        <f>VLOOKUP(C2418,'PPE WBS Codes'!$E$3:$F$79,2,0)</f>
        <v>Synchronous Condenser 2</v>
      </c>
      <c r="L2418" s="39" t="s">
        <v>1880</v>
      </c>
      <c r="M2418" s="39" t="s">
        <v>1300</v>
      </c>
      <c r="N2418" s="33" t="str">
        <f t="shared" ref="N2418:N2481" si="411">K2418&amp;" - "&amp;L2418&amp;" - "&amp;M2418</f>
        <v>Synchronous Condenser 2 - Earthing System for Synchronous Condensers Yard 2 - Lighting Design and Layout GA</v>
      </c>
      <c r="O2418" s="134"/>
      <c r="P2418" s="134"/>
      <c r="Q2418" s="33" t="str">
        <f>IFERROR(VLOOKUP(PPE_PH1_CDDL[[#This Row],[RDMC Document Number]],[3]Docs!$B:$F,4,0),"No Placeholder Yet")</f>
        <v>RES - Reserved Placeholder</v>
      </c>
      <c r="R2418" s="33" t="str">
        <f>IFERROR(VLOOKUP(PPE_PH1_CDDL[[#This Row],[RDMC Document Number]],[3]Docs!$B:$F,5,0),"No Placeholder Yet")</f>
        <v>Pending</v>
      </c>
      <c r="S2418" s="137">
        <f t="shared" si="410"/>
        <v>0</v>
      </c>
      <c r="T2418" s="162" t="s">
        <v>1119</v>
      </c>
      <c r="U2418" s="39"/>
      <c r="V2418" s="178"/>
      <c r="W2418" s="39" t="s">
        <v>1649</v>
      </c>
      <c r="X2418" s="162" t="s">
        <v>1877</v>
      </c>
      <c r="Y2418" s="39"/>
      <c r="Z2418" s="39"/>
      <c r="AA2418" s="39"/>
      <c r="AB2418" s="152" t="s">
        <v>3165</v>
      </c>
    </row>
    <row r="2419" spans="1:28" ht="21.75" customHeight="1" x14ac:dyDescent="0.25">
      <c r="A2419" s="37" t="s">
        <v>30</v>
      </c>
      <c r="B2419" s="37" t="s">
        <v>31</v>
      </c>
      <c r="C2419" s="162">
        <v>6256</v>
      </c>
      <c r="D2419" s="162" t="s">
        <v>1169</v>
      </c>
      <c r="E2419" s="39" t="s">
        <v>250</v>
      </c>
      <c r="F2419" s="128" t="s">
        <v>187</v>
      </c>
      <c r="G2419" s="162" t="s">
        <v>35</v>
      </c>
      <c r="H2419" s="39" t="str">
        <f t="shared" si="408"/>
        <v>6105AK124-6256-CGAD-0011</v>
      </c>
      <c r="I2419" s="39" t="str">
        <f t="shared" si="406"/>
        <v>Q24050972-04-6256-C-GAD-0011</v>
      </c>
      <c r="J2419" s="39"/>
      <c r="K2419" s="33" t="str">
        <f>VLOOKUP(C2419,'PPE WBS Codes'!$E$3:$F$79,2,0)</f>
        <v>Synchronous Condenser 2</v>
      </c>
      <c r="L2419" s="39" t="s">
        <v>1876</v>
      </c>
      <c r="M2419" s="39" t="s">
        <v>1288</v>
      </c>
      <c r="N2419" s="33" t="str">
        <f t="shared" si="411"/>
        <v>Synchronous Condenser 2 - Small Power and Lighting for Synchronous Condensers Yard 2 - Buildings and Structures GA</v>
      </c>
      <c r="O2419" s="134"/>
      <c r="P2419" s="134"/>
      <c r="Q2419" s="33" t="str">
        <f>IFERROR(VLOOKUP(PPE_PH1_CDDL[[#This Row],[RDMC Document Number]],[3]Docs!$B:$F,4,0),"No Placeholder Yet")</f>
        <v>RES - Reserved Placeholder</v>
      </c>
      <c r="R2419" s="33" t="str">
        <f>IFERROR(VLOOKUP(PPE_PH1_CDDL[[#This Row],[RDMC Document Number]],[3]Docs!$B:$F,5,0),"No Placeholder Yet")</f>
        <v>Pending</v>
      </c>
      <c r="S2419" s="137">
        <f t="shared" si="410"/>
        <v>0</v>
      </c>
      <c r="T2419" s="162" t="s">
        <v>1119</v>
      </c>
      <c r="U2419" s="39"/>
      <c r="V2419" s="178"/>
      <c r="W2419" s="39" t="s">
        <v>1597</v>
      </c>
      <c r="X2419" s="162" t="s">
        <v>1877</v>
      </c>
      <c r="Y2419" s="39"/>
      <c r="Z2419" s="39"/>
      <c r="AA2419" s="39"/>
      <c r="AB2419" s="152" t="s">
        <v>3165</v>
      </c>
    </row>
    <row r="2420" spans="1:28" ht="21.75" customHeight="1" x14ac:dyDescent="0.25">
      <c r="A2420" s="37" t="s">
        <v>30</v>
      </c>
      <c r="B2420" s="37" t="s">
        <v>31</v>
      </c>
      <c r="C2420" s="162">
        <v>6256</v>
      </c>
      <c r="D2420" s="162" t="s">
        <v>1169</v>
      </c>
      <c r="E2420" s="39" t="s">
        <v>250</v>
      </c>
      <c r="F2420" s="128" t="s">
        <v>213</v>
      </c>
      <c r="G2420" s="162" t="s">
        <v>35</v>
      </c>
      <c r="H2420" s="39" t="str">
        <f t="shared" si="408"/>
        <v>6105AK124-6256-CGAD-0012</v>
      </c>
      <c r="I2420" s="39" t="str">
        <f t="shared" si="406"/>
        <v>Q24050972-04-6256-C-GAD-0012</v>
      </c>
      <c r="J2420" s="39"/>
      <c r="K2420" s="33" t="str">
        <f>VLOOKUP(C2420,'PPE WBS Codes'!$E$3:$F$79,2,0)</f>
        <v>Synchronous Condenser 2</v>
      </c>
      <c r="L2420" s="39" t="s">
        <v>1876</v>
      </c>
      <c r="M2420" s="39" t="s">
        <v>1290</v>
      </c>
      <c r="N2420" s="33" t="str">
        <f t="shared" si="411"/>
        <v>Synchronous Condenser 2 - Small Power and Lighting for Synchronous Condensers Yard 2 - Cables, OHL and Fibre Route GA</v>
      </c>
      <c r="O2420" s="134"/>
      <c r="P2420" s="134"/>
      <c r="Q2420" s="33" t="str">
        <f>IFERROR(VLOOKUP(PPE_PH1_CDDL[[#This Row],[RDMC Document Number]],[3]Docs!$B:$F,4,0),"No Placeholder Yet")</f>
        <v>RES - Reserved Placeholder</v>
      </c>
      <c r="R2420" s="33" t="str">
        <f>IFERROR(VLOOKUP(PPE_PH1_CDDL[[#This Row],[RDMC Document Number]],[3]Docs!$B:$F,5,0),"No Placeholder Yet")</f>
        <v>Pending</v>
      </c>
      <c r="S2420" s="137">
        <f t="shared" si="410"/>
        <v>0</v>
      </c>
      <c r="T2420" s="162" t="s">
        <v>1119</v>
      </c>
      <c r="U2420" s="39"/>
      <c r="V2420" s="178"/>
      <c r="W2420" s="39" t="s">
        <v>1597</v>
      </c>
      <c r="X2420" s="162" t="s">
        <v>1877</v>
      </c>
      <c r="Y2420" s="39"/>
      <c r="Z2420" s="39"/>
      <c r="AA2420" s="39"/>
      <c r="AB2420" s="152" t="s">
        <v>3165</v>
      </c>
    </row>
    <row r="2421" spans="1:28" ht="21.75" customHeight="1" x14ac:dyDescent="0.25">
      <c r="A2421" s="37" t="s">
        <v>30</v>
      </c>
      <c r="B2421" s="37" t="s">
        <v>31</v>
      </c>
      <c r="C2421" s="162">
        <v>6256</v>
      </c>
      <c r="D2421" s="162" t="s">
        <v>1169</v>
      </c>
      <c r="E2421" s="39" t="s">
        <v>250</v>
      </c>
      <c r="F2421" s="128" t="s">
        <v>215</v>
      </c>
      <c r="G2421" s="162" t="s">
        <v>35</v>
      </c>
      <c r="H2421" s="39" t="str">
        <f t="shared" si="408"/>
        <v>6105AK124-6256-CGAD-0013</v>
      </c>
      <c r="I2421" s="39" t="str">
        <f t="shared" si="406"/>
        <v>Q24050972-04-6256-C-GAD-0013</v>
      </c>
      <c r="J2421" s="39"/>
      <c r="K2421" s="33" t="str">
        <f>VLOOKUP(C2421,'PPE WBS Codes'!$E$3:$F$79,2,0)</f>
        <v>Synchronous Condenser 2</v>
      </c>
      <c r="L2421" s="39" t="s">
        <v>1876</v>
      </c>
      <c r="M2421" s="39" t="s">
        <v>1293</v>
      </c>
      <c r="N2421" s="33" t="str">
        <f t="shared" si="411"/>
        <v>Synchronous Condenser 2 - Small Power and Lighting for Synchronous Condensers Yard 2 - Terrace Equipment GA</v>
      </c>
      <c r="O2421" s="134"/>
      <c r="P2421" s="134"/>
      <c r="Q2421" s="33" t="str">
        <f>IFERROR(VLOOKUP(PPE_PH1_CDDL[[#This Row],[RDMC Document Number]],[3]Docs!$B:$F,4,0),"No Placeholder Yet")</f>
        <v>RES - Reserved Placeholder</v>
      </c>
      <c r="R2421" s="33" t="str">
        <f>IFERROR(VLOOKUP(PPE_PH1_CDDL[[#This Row],[RDMC Document Number]],[3]Docs!$B:$F,5,0),"No Placeholder Yet")</f>
        <v>Pending</v>
      </c>
      <c r="S2421" s="137">
        <f t="shared" si="410"/>
        <v>0</v>
      </c>
      <c r="T2421" s="162" t="s">
        <v>1119</v>
      </c>
      <c r="U2421" s="39"/>
      <c r="V2421" s="178"/>
      <c r="W2421" s="39" t="s">
        <v>1597</v>
      </c>
      <c r="X2421" s="162" t="s">
        <v>1877</v>
      </c>
      <c r="Y2421" s="39"/>
      <c r="Z2421" s="39"/>
      <c r="AA2421" s="39"/>
      <c r="AB2421" s="152" t="s">
        <v>3165</v>
      </c>
    </row>
    <row r="2422" spans="1:28" ht="21.75" customHeight="1" x14ac:dyDescent="0.25">
      <c r="A2422" s="37" t="s">
        <v>30</v>
      </c>
      <c r="B2422" s="37" t="s">
        <v>31</v>
      </c>
      <c r="C2422" s="162">
        <v>6256</v>
      </c>
      <c r="D2422" s="162" t="s">
        <v>1169</v>
      </c>
      <c r="E2422" s="39" t="s">
        <v>250</v>
      </c>
      <c r="F2422" s="128" t="s">
        <v>217</v>
      </c>
      <c r="G2422" s="162" t="s">
        <v>35</v>
      </c>
      <c r="H2422" s="39" t="str">
        <f t="shared" si="408"/>
        <v>6105AK124-6256-CGAD-0014</v>
      </c>
      <c r="I2422" s="39" t="str">
        <f t="shared" si="406"/>
        <v>Q24050972-04-6256-C-GAD-0014</v>
      </c>
      <c r="J2422" s="39"/>
      <c r="K2422" s="33" t="str">
        <f>VLOOKUP(C2422,'PPE WBS Codes'!$E$3:$F$79,2,0)</f>
        <v>Synchronous Condenser 2</v>
      </c>
      <c r="L2422" s="39" t="s">
        <v>1876</v>
      </c>
      <c r="M2422" s="39" t="s">
        <v>1296</v>
      </c>
      <c r="N2422" s="33" t="str">
        <f t="shared" si="411"/>
        <v>Synchronous Condenser 2 - Small Power and Lighting for Synchronous Condensers Yard 2 - Laydown Areas and Temp Buildings GA</v>
      </c>
      <c r="O2422" s="134"/>
      <c r="P2422" s="134"/>
      <c r="Q2422" s="33" t="str">
        <f>IFERROR(VLOOKUP(PPE_PH1_CDDL[[#This Row],[RDMC Document Number]],[3]Docs!$B:$F,4,0),"No Placeholder Yet")</f>
        <v>RES - Reserved Placeholder</v>
      </c>
      <c r="R2422" s="33" t="str">
        <f>IFERROR(VLOOKUP(PPE_PH1_CDDL[[#This Row],[RDMC Document Number]],[3]Docs!$B:$F,5,0),"No Placeholder Yet")</f>
        <v>Pending</v>
      </c>
      <c r="S2422" s="137">
        <f t="shared" si="410"/>
        <v>0</v>
      </c>
      <c r="T2422" s="162" t="s">
        <v>1119</v>
      </c>
      <c r="U2422" s="39"/>
      <c r="V2422" s="178"/>
      <c r="W2422" s="39" t="s">
        <v>1597</v>
      </c>
      <c r="X2422" s="162" t="s">
        <v>1877</v>
      </c>
      <c r="Y2422" s="39"/>
      <c r="Z2422" s="39"/>
      <c r="AA2422" s="39"/>
      <c r="AB2422" s="152" t="s">
        <v>3165</v>
      </c>
    </row>
    <row r="2423" spans="1:28" ht="21.75" customHeight="1" x14ac:dyDescent="0.25">
      <c r="A2423" s="37" t="s">
        <v>30</v>
      </c>
      <c r="B2423" s="37" t="s">
        <v>31</v>
      </c>
      <c r="C2423" s="162">
        <v>6256</v>
      </c>
      <c r="D2423" s="162" t="s">
        <v>1169</v>
      </c>
      <c r="E2423" s="39" t="s">
        <v>250</v>
      </c>
      <c r="F2423" s="128" t="s">
        <v>219</v>
      </c>
      <c r="G2423" s="162" t="s">
        <v>35</v>
      </c>
      <c r="H2423" s="39" t="str">
        <f t="shared" si="408"/>
        <v>6105AK124-6256-CGAD-0015</v>
      </c>
      <c r="I2423" s="39" t="str">
        <f t="shared" si="406"/>
        <v>Q24050972-04-6256-C-GAD-0015</v>
      </c>
      <c r="J2423" s="39"/>
      <c r="K2423" s="33" t="str">
        <f>VLOOKUP(C2423,'PPE WBS Codes'!$E$3:$F$79,2,0)</f>
        <v>Synchronous Condenser 2</v>
      </c>
      <c r="L2423" s="39" t="s">
        <v>1876</v>
      </c>
      <c r="M2423" s="39" t="s">
        <v>1300</v>
      </c>
      <c r="N2423" s="33" t="str">
        <f t="shared" si="411"/>
        <v>Synchronous Condenser 2 - Small Power and Lighting for Synchronous Condensers Yard 2 - Lighting Design and Layout GA</v>
      </c>
      <c r="O2423" s="134"/>
      <c r="P2423" s="134"/>
      <c r="Q2423" s="33" t="str">
        <f>IFERROR(VLOOKUP(PPE_PH1_CDDL[[#This Row],[RDMC Document Number]],[3]Docs!$B:$F,4,0),"No Placeholder Yet")</f>
        <v>RES - Reserved Placeholder</v>
      </c>
      <c r="R2423" s="33" t="str">
        <f>IFERROR(VLOOKUP(PPE_PH1_CDDL[[#This Row],[RDMC Document Number]],[3]Docs!$B:$F,5,0),"No Placeholder Yet")</f>
        <v>Pending</v>
      </c>
      <c r="S2423" s="137">
        <f t="shared" si="410"/>
        <v>0</v>
      </c>
      <c r="T2423" s="162" t="s">
        <v>1119</v>
      </c>
      <c r="U2423" s="39"/>
      <c r="V2423" s="178"/>
      <c r="W2423" s="39" t="s">
        <v>1597</v>
      </c>
      <c r="X2423" s="162" t="s">
        <v>1877</v>
      </c>
      <c r="Y2423" s="39"/>
      <c r="Z2423" s="39"/>
      <c r="AA2423" s="39"/>
      <c r="AB2423" s="152" t="s">
        <v>3165</v>
      </c>
    </row>
    <row r="2424" spans="1:28" ht="21.75" customHeight="1" x14ac:dyDescent="0.25">
      <c r="A2424" s="37" t="s">
        <v>30</v>
      </c>
      <c r="B2424" s="37" t="s">
        <v>31</v>
      </c>
      <c r="C2424" s="162">
        <v>6256</v>
      </c>
      <c r="D2424" s="162" t="s">
        <v>1169</v>
      </c>
      <c r="E2424" s="39" t="s">
        <v>250</v>
      </c>
      <c r="F2424" s="128" t="s">
        <v>88</v>
      </c>
      <c r="G2424" s="162" t="s">
        <v>35</v>
      </c>
      <c r="H2424" s="39" t="str">
        <f t="shared" si="408"/>
        <v>6105AK124-6256-CGAD-0016</v>
      </c>
      <c r="I2424" s="39" t="str">
        <f t="shared" si="406"/>
        <v>Q24050972-04-6256-C-GAD-0016</v>
      </c>
      <c r="J2424" s="39"/>
      <c r="K2424" s="33" t="str">
        <f>VLOOKUP(C2424,'PPE WBS Codes'!$E$3:$F$79,2,0)</f>
        <v>Synchronous Condenser 2</v>
      </c>
      <c r="L2424" s="39" t="s">
        <v>1876</v>
      </c>
      <c r="M2424" s="39" t="s">
        <v>1303</v>
      </c>
      <c r="N2424" s="33" t="str">
        <f t="shared" si="411"/>
        <v>Synchronous Condenser 2 - Small Power and Lighting for Synchronous Condensers Yard 2 - Roads, Pathways, Offloading Areas and Fences GA</v>
      </c>
      <c r="O2424" s="134"/>
      <c r="P2424" s="134"/>
      <c r="Q2424" s="33" t="str">
        <f>IFERROR(VLOOKUP(PPE_PH1_CDDL[[#This Row],[RDMC Document Number]],[3]Docs!$B:$F,4,0),"No Placeholder Yet")</f>
        <v>RES - Reserved Placeholder</v>
      </c>
      <c r="R2424" s="33" t="str">
        <f>IFERROR(VLOOKUP(PPE_PH1_CDDL[[#This Row],[RDMC Document Number]],[3]Docs!$B:$F,5,0),"No Placeholder Yet")</f>
        <v>Pending</v>
      </c>
      <c r="S2424" s="137">
        <f t="shared" si="410"/>
        <v>0</v>
      </c>
      <c r="T2424" s="162" t="s">
        <v>1119</v>
      </c>
      <c r="U2424" s="39"/>
      <c r="V2424" s="178"/>
      <c r="W2424" s="39" t="s">
        <v>1597</v>
      </c>
      <c r="X2424" s="162" t="s">
        <v>1877</v>
      </c>
      <c r="Y2424" s="39"/>
      <c r="Z2424" s="39"/>
      <c r="AA2424" s="39"/>
      <c r="AB2424" s="152" t="s">
        <v>3165</v>
      </c>
    </row>
    <row r="2425" spans="1:28" ht="21.75" customHeight="1" x14ac:dyDescent="0.25">
      <c r="A2425" s="37" t="s">
        <v>30</v>
      </c>
      <c r="B2425" s="37" t="s">
        <v>31</v>
      </c>
      <c r="C2425" s="162">
        <v>6256</v>
      </c>
      <c r="D2425" s="162" t="s">
        <v>1169</v>
      </c>
      <c r="E2425" s="39" t="s">
        <v>250</v>
      </c>
      <c r="F2425" s="128" t="s">
        <v>143</v>
      </c>
      <c r="G2425" s="162" t="s">
        <v>35</v>
      </c>
      <c r="H2425" s="39" t="str">
        <f t="shared" si="408"/>
        <v>6105AK124-6256-CGAD-0017</v>
      </c>
      <c r="I2425" s="39" t="str">
        <f t="shared" ref="I2425:I2488" si="412">"Q24050972"&amp;"-"&amp;"04"&amp;"-"&amp;C2425&amp;"-"&amp;D2425&amp;"-"&amp;E2425&amp;"-"&amp;F2425</f>
        <v>Q24050972-04-6256-C-GAD-0017</v>
      </c>
      <c r="J2425" s="39"/>
      <c r="K2425" s="33" t="str">
        <f>VLOOKUP(C2425,'PPE WBS Codes'!$E$3:$F$79,2,0)</f>
        <v>Synchronous Condenser 2</v>
      </c>
      <c r="L2425" s="39" t="s">
        <v>1878</v>
      </c>
      <c r="M2425" s="39" t="s">
        <v>1288</v>
      </c>
      <c r="N2425" s="33" t="str">
        <f t="shared" si="411"/>
        <v>Synchronous Condenser 2 - Cable Racks and Trays for Synchronous Condensers Yard 2 - Buildings and Structures GA</v>
      </c>
      <c r="O2425" s="134"/>
      <c r="P2425" s="134"/>
      <c r="Q2425" s="33" t="str">
        <f>IFERROR(VLOOKUP(PPE_PH1_CDDL[[#This Row],[RDMC Document Number]],[3]Docs!$B:$F,4,0),"No Placeholder Yet")</f>
        <v>RES - Reserved Placeholder</v>
      </c>
      <c r="R2425" s="33" t="str">
        <f>IFERROR(VLOOKUP(PPE_PH1_CDDL[[#This Row],[RDMC Document Number]],[3]Docs!$B:$F,5,0),"No Placeholder Yet")</f>
        <v>Pending</v>
      </c>
      <c r="S2425" s="137">
        <f t="shared" si="410"/>
        <v>0</v>
      </c>
      <c r="T2425" s="162" t="s">
        <v>1119</v>
      </c>
      <c r="U2425" s="39"/>
      <c r="V2425" s="178"/>
      <c r="W2425" s="39" t="s">
        <v>1599</v>
      </c>
      <c r="X2425" s="162" t="s">
        <v>1877</v>
      </c>
      <c r="Y2425" s="39"/>
      <c r="Z2425" s="39"/>
      <c r="AA2425" s="39"/>
      <c r="AB2425" s="152" t="s">
        <v>3165</v>
      </c>
    </row>
    <row r="2426" spans="1:28" ht="21.75" customHeight="1" x14ac:dyDescent="0.25">
      <c r="A2426" s="37" t="s">
        <v>30</v>
      </c>
      <c r="B2426" s="37" t="s">
        <v>31</v>
      </c>
      <c r="C2426" s="162">
        <v>6256</v>
      </c>
      <c r="D2426" s="162" t="s">
        <v>1169</v>
      </c>
      <c r="E2426" s="39" t="s">
        <v>250</v>
      </c>
      <c r="F2426" s="128" t="s">
        <v>223</v>
      </c>
      <c r="G2426" s="162" t="s">
        <v>35</v>
      </c>
      <c r="H2426" s="39" t="str">
        <f t="shared" si="408"/>
        <v>6105AK124-6256-CGAD-0018</v>
      </c>
      <c r="I2426" s="39" t="str">
        <f t="shared" si="412"/>
        <v>Q24050972-04-6256-C-GAD-0018</v>
      </c>
      <c r="J2426" s="39"/>
      <c r="K2426" s="33" t="str">
        <f>VLOOKUP(C2426,'PPE WBS Codes'!$E$3:$F$79,2,0)</f>
        <v>Synchronous Condenser 2</v>
      </c>
      <c r="L2426" s="39" t="s">
        <v>1878</v>
      </c>
      <c r="M2426" s="39" t="s">
        <v>1290</v>
      </c>
      <c r="N2426" s="33" t="str">
        <f t="shared" si="411"/>
        <v>Synchronous Condenser 2 - Cable Racks and Trays for Synchronous Condensers Yard 2 - Cables, OHL and Fibre Route GA</v>
      </c>
      <c r="O2426" s="134"/>
      <c r="P2426" s="134"/>
      <c r="Q2426" s="33" t="str">
        <f>IFERROR(VLOOKUP(PPE_PH1_CDDL[[#This Row],[RDMC Document Number]],[3]Docs!$B:$F,4,0),"No Placeholder Yet")</f>
        <v>RES - Reserved Placeholder</v>
      </c>
      <c r="R2426" s="33" t="str">
        <f>IFERROR(VLOOKUP(PPE_PH1_CDDL[[#This Row],[RDMC Document Number]],[3]Docs!$B:$F,5,0),"No Placeholder Yet")</f>
        <v>Pending</v>
      </c>
      <c r="S2426" s="137">
        <f t="shared" si="410"/>
        <v>0</v>
      </c>
      <c r="T2426" s="162" t="s">
        <v>1119</v>
      </c>
      <c r="U2426" s="39"/>
      <c r="V2426" s="178"/>
      <c r="W2426" s="39" t="s">
        <v>1599</v>
      </c>
      <c r="X2426" s="162" t="s">
        <v>1877</v>
      </c>
      <c r="Y2426" s="39"/>
      <c r="Z2426" s="39"/>
      <c r="AA2426" s="39"/>
      <c r="AB2426" s="152" t="s">
        <v>3165</v>
      </c>
    </row>
    <row r="2427" spans="1:28" ht="21.75" customHeight="1" x14ac:dyDescent="0.25">
      <c r="A2427" s="37" t="s">
        <v>30</v>
      </c>
      <c r="B2427" s="37" t="s">
        <v>31</v>
      </c>
      <c r="C2427" s="162">
        <v>6256</v>
      </c>
      <c r="D2427" s="162" t="s">
        <v>1169</v>
      </c>
      <c r="E2427" s="39" t="s">
        <v>250</v>
      </c>
      <c r="F2427" s="128" t="s">
        <v>150</v>
      </c>
      <c r="G2427" s="162" t="s">
        <v>35</v>
      </c>
      <c r="H2427" s="39" t="str">
        <f t="shared" si="408"/>
        <v>6105AK124-6256-CGAD-0019</v>
      </c>
      <c r="I2427" s="39" t="str">
        <f t="shared" si="412"/>
        <v>Q24050972-04-6256-C-GAD-0019</v>
      </c>
      <c r="J2427" s="39"/>
      <c r="K2427" s="33" t="str">
        <f>VLOOKUP(C2427,'PPE WBS Codes'!$E$3:$F$79,2,0)</f>
        <v>Synchronous Condenser 2</v>
      </c>
      <c r="L2427" s="39" t="s">
        <v>1878</v>
      </c>
      <c r="M2427" s="39" t="s">
        <v>1293</v>
      </c>
      <c r="N2427" s="33" t="str">
        <f t="shared" si="411"/>
        <v>Synchronous Condenser 2 - Cable Racks and Trays for Synchronous Condensers Yard 2 - Terrace Equipment GA</v>
      </c>
      <c r="O2427" s="134"/>
      <c r="P2427" s="134"/>
      <c r="Q2427" s="33" t="str">
        <f>IFERROR(VLOOKUP(PPE_PH1_CDDL[[#This Row],[RDMC Document Number]],[3]Docs!$B:$F,4,0),"No Placeholder Yet")</f>
        <v>RES - Reserved Placeholder</v>
      </c>
      <c r="R2427" s="33" t="str">
        <f>IFERROR(VLOOKUP(PPE_PH1_CDDL[[#This Row],[RDMC Document Number]],[3]Docs!$B:$F,5,0),"No Placeholder Yet")</f>
        <v>Pending</v>
      </c>
      <c r="S2427" s="137">
        <f t="shared" si="410"/>
        <v>0</v>
      </c>
      <c r="T2427" s="162" t="s">
        <v>1119</v>
      </c>
      <c r="U2427" s="39"/>
      <c r="V2427" s="178"/>
      <c r="W2427" s="39" t="s">
        <v>1599</v>
      </c>
      <c r="X2427" s="162" t="s">
        <v>1877</v>
      </c>
      <c r="Y2427" s="39"/>
      <c r="Z2427" s="39"/>
      <c r="AA2427" s="39"/>
      <c r="AB2427" s="152" t="s">
        <v>3165</v>
      </c>
    </row>
    <row r="2428" spans="1:28" ht="21.75" customHeight="1" x14ac:dyDescent="0.25">
      <c r="A2428" s="37" t="s">
        <v>30</v>
      </c>
      <c r="B2428" s="37" t="s">
        <v>31</v>
      </c>
      <c r="C2428" s="162">
        <v>6256</v>
      </c>
      <c r="D2428" s="162" t="s">
        <v>1169</v>
      </c>
      <c r="E2428" s="39" t="s">
        <v>250</v>
      </c>
      <c r="F2428" s="128" t="s">
        <v>226</v>
      </c>
      <c r="G2428" s="162" t="s">
        <v>35</v>
      </c>
      <c r="H2428" s="39" t="str">
        <f t="shared" si="408"/>
        <v>6105AK124-6256-CGAD-0020</v>
      </c>
      <c r="I2428" s="39" t="str">
        <f t="shared" si="412"/>
        <v>Q24050972-04-6256-C-GAD-0020</v>
      </c>
      <c r="J2428" s="39"/>
      <c r="K2428" s="33" t="str">
        <f>VLOOKUP(C2428,'PPE WBS Codes'!$E$3:$F$79,2,0)</f>
        <v>Synchronous Condenser 2</v>
      </c>
      <c r="L2428" s="39" t="s">
        <v>1878</v>
      </c>
      <c r="M2428" s="39" t="s">
        <v>1303</v>
      </c>
      <c r="N2428" s="33" t="str">
        <f t="shared" si="411"/>
        <v>Synchronous Condenser 2 - Cable Racks and Trays for Synchronous Condensers Yard 2 - Roads, Pathways, Offloading Areas and Fences GA</v>
      </c>
      <c r="O2428" s="134"/>
      <c r="P2428" s="134"/>
      <c r="Q2428" s="33" t="str">
        <f>IFERROR(VLOOKUP(PPE_PH1_CDDL[[#This Row],[RDMC Document Number]],[3]Docs!$B:$F,4,0),"No Placeholder Yet")</f>
        <v>RES - Reserved Placeholder</v>
      </c>
      <c r="R2428" s="33" t="str">
        <f>IFERROR(VLOOKUP(PPE_PH1_CDDL[[#This Row],[RDMC Document Number]],[3]Docs!$B:$F,5,0),"No Placeholder Yet")</f>
        <v>Pending</v>
      </c>
      <c r="S2428" s="137">
        <f t="shared" si="410"/>
        <v>0</v>
      </c>
      <c r="T2428" s="162" t="s">
        <v>1119</v>
      </c>
      <c r="U2428" s="39"/>
      <c r="V2428" s="178"/>
      <c r="W2428" s="39" t="s">
        <v>1599</v>
      </c>
      <c r="X2428" s="162" t="s">
        <v>1877</v>
      </c>
      <c r="Y2428" s="39"/>
      <c r="Z2428" s="39"/>
      <c r="AA2428" s="39"/>
      <c r="AB2428" s="152" t="s">
        <v>3165</v>
      </c>
    </row>
    <row r="2429" spans="1:28" ht="21.75" customHeight="1" x14ac:dyDescent="0.25">
      <c r="A2429" s="37" t="s">
        <v>30</v>
      </c>
      <c r="B2429" s="37" t="s">
        <v>31</v>
      </c>
      <c r="C2429" s="162">
        <v>6256</v>
      </c>
      <c r="D2429" s="162" t="s">
        <v>1169</v>
      </c>
      <c r="E2429" s="39" t="s">
        <v>250</v>
      </c>
      <c r="F2429" s="128" t="s">
        <v>228</v>
      </c>
      <c r="G2429" s="162" t="s">
        <v>35</v>
      </c>
      <c r="H2429" s="39" t="str">
        <f t="shared" si="408"/>
        <v>6105AK124-6256-CGAD-0021</v>
      </c>
      <c r="I2429" s="39" t="str">
        <f t="shared" si="412"/>
        <v>Q24050972-04-6256-C-GAD-0021</v>
      </c>
      <c r="J2429" s="39"/>
      <c r="K2429" s="33" t="str">
        <f>VLOOKUP(C2429,'PPE WBS Codes'!$E$3:$F$79,2,0)</f>
        <v>Synchronous Condenser 2</v>
      </c>
      <c r="L2429" s="39" t="s">
        <v>1881</v>
      </c>
      <c r="M2429" s="39" t="s">
        <v>1288</v>
      </c>
      <c r="N2429" s="33" t="str">
        <f t="shared" si="411"/>
        <v>Synchronous Condenser 2 - Cable Trench and Tunnels for Synchronous Condensers Yard 2 - Buildings and Structures GA</v>
      </c>
      <c r="O2429" s="134"/>
      <c r="P2429" s="134"/>
      <c r="Q2429" s="33" t="str">
        <f>IFERROR(VLOOKUP(PPE_PH1_CDDL[[#This Row],[RDMC Document Number]],[3]Docs!$B:$F,4,0),"No Placeholder Yet")</f>
        <v>RES - Reserved Placeholder</v>
      </c>
      <c r="R2429" s="33" t="str">
        <f>IFERROR(VLOOKUP(PPE_PH1_CDDL[[#This Row],[RDMC Document Number]],[3]Docs!$B:$F,5,0),"No Placeholder Yet")</f>
        <v>Pending</v>
      </c>
      <c r="S2429" s="137">
        <f t="shared" si="410"/>
        <v>0</v>
      </c>
      <c r="T2429" s="162" t="s">
        <v>1119</v>
      </c>
      <c r="U2429" s="39"/>
      <c r="V2429" s="178"/>
      <c r="W2429" s="39" t="s">
        <v>1629</v>
      </c>
      <c r="X2429" s="162" t="s">
        <v>1877</v>
      </c>
      <c r="Y2429" s="39"/>
      <c r="Z2429" s="39"/>
      <c r="AA2429" s="39"/>
      <c r="AB2429" s="152" t="s">
        <v>3165</v>
      </c>
    </row>
    <row r="2430" spans="1:28" ht="21.75" customHeight="1" x14ac:dyDescent="0.25">
      <c r="A2430" s="37" t="s">
        <v>30</v>
      </c>
      <c r="B2430" s="37" t="s">
        <v>31</v>
      </c>
      <c r="C2430" s="162">
        <v>6256</v>
      </c>
      <c r="D2430" s="162" t="s">
        <v>1169</v>
      </c>
      <c r="E2430" s="39" t="s">
        <v>250</v>
      </c>
      <c r="F2430" s="128" t="s">
        <v>231</v>
      </c>
      <c r="G2430" s="162" t="s">
        <v>35</v>
      </c>
      <c r="H2430" s="39" t="str">
        <f t="shared" si="408"/>
        <v>6105AK124-6256-CGAD-0022</v>
      </c>
      <c r="I2430" s="39" t="str">
        <f t="shared" si="412"/>
        <v>Q24050972-04-6256-C-GAD-0022</v>
      </c>
      <c r="J2430" s="39"/>
      <c r="K2430" s="33" t="str">
        <f>VLOOKUP(C2430,'PPE WBS Codes'!$E$3:$F$79,2,0)</f>
        <v>Synchronous Condenser 2</v>
      </c>
      <c r="L2430" s="39" t="s">
        <v>1881</v>
      </c>
      <c r="M2430" s="39" t="s">
        <v>1290</v>
      </c>
      <c r="N2430" s="33" t="str">
        <f t="shared" si="411"/>
        <v>Synchronous Condenser 2 - Cable Trench and Tunnels for Synchronous Condensers Yard 2 - Cables, OHL and Fibre Route GA</v>
      </c>
      <c r="O2430" s="134"/>
      <c r="P2430" s="134"/>
      <c r="Q2430" s="33" t="str">
        <f>IFERROR(VLOOKUP(PPE_PH1_CDDL[[#This Row],[RDMC Document Number]],[3]Docs!$B:$F,4,0),"No Placeholder Yet")</f>
        <v>RES - Reserved Placeholder</v>
      </c>
      <c r="R2430" s="33" t="str">
        <f>IFERROR(VLOOKUP(PPE_PH1_CDDL[[#This Row],[RDMC Document Number]],[3]Docs!$B:$F,5,0),"No Placeholder Yet")</f>
        <v>Pending</v>
      </c>
      <c r="S2430" s="137">
        <f t="shared" si="410"/>
        <v>0</v>
      </c>
      <c r="T2430" s="162" t="s">
        <v>1119</v>
      </c>
      <c r="U2430" s="39"/>
      <c r="V2430" s="178"/>
      <c r="W2430" s="39" t="s">
        <v>1629</v>
      </c>
      <c r="X2430" s="162" t="s">
        <v>1877</v>
      </c>
      <c r="Y2430" s="39"/>
      <c r="Z2430" s="39"/>
      <c r="AA2430" s="39"/>
      <c r="AB2430" s="152" t="s">
        <v>3165</v>
      </c>
    </row>
    <row r="2431" spans="1:28" ht="21.75" customHeight="1" x14ac:dyDescent="0.25">
      <c r="A2431" s="37" t="s">
        <v>30</v>
      </c>
      <c r="B2431" s="37" t="s">
        <v>31</v>
      </c>
      <c r="C2431" s="162">
        <v>6256</v>
      </c>
      <c r="D2431" s="162" t="s">
        <v>1169</v>
      </c>
      <c r="E2431" s="39" t="s">
        <v>250</v>
      </c>
      <c r="F2431" s="128" t="s">
        <v>234</v>
      </c>
      <c r="G2431" s="162" t="s">
        <v>35</v>
      </c>
      <c r="H2431" s="39" t="str">
        <f t="shared" si="408"/>
        <v>6105AK124-6256-CGAD-0023</v>
      </c>
      <c r="I2431" s="39" t="str">
        <f t="shared" si="412"/>
        <v>Q24050972-04-6256-C-GAD-0023</v>
      </c>
      <c r="J2431" s="39"/>
      <c r="K2431" s="33" t="str">
        <f>VLOOKUP(C2431,'PPE WBS Codes'!$E$3:$F$79,2,0)</f>
        <v>Synchronous Condenser 2</v>
      </c>
      <c r="L2431" s="39" t="s">
        <v>1881</v>
      </c>
      <c r="M2431" s="39" t="s">
        <v>1293</v>
      </c>
      <c r="N2431" s="33" t="str">
        <f t="shared" si="411"/>
        <v>Synchronous Condenser 2 - Cable Trench and Tunnels for Synchronous Condensers Yard 2 - Terrace Equipment GA</v>
      </c>
      <c r="O2431" s="134"/>
      <c r="P2431" s="134"/>
      <c r="Q2431" s="33" t="str">
        <f>IFERROR(VLOOKUP(PPE_PH1_CDDL[[#This Row],[RDMC Document Number]],[3]Docs!$B:$F,4,0),"No Placeholder Yet")</f>
        <v>RES - Reserved Placeholder</v>
      </c>
      <c r="R2431" s="33" t="str">
        <f>IFERROR(VLOOKUP(PPE_PH1_CDDL[[#This Row],[RDMC Document Number]],[3]Docs!$B:$F,5,0),"No Placeholder Yet")</f>
        <v>Pending</v>
      </c>
      <c r="S2431" s="137">
        <f t="shared" si="410"/>
        <v>0</v>
      </c>
      <c r="T2431" s="162" t="s">
        <v>1119</v>
      </c>
      <c r="U2431" s="39"/>
      <c r="V2431" s="178"/>
      <c r="W2431" s="39" t="s">
        <v>1629</v>
      </c>
      <c r="X2431" s="162" t="s">
        <v>1877</v>
      </c>
      <c r="Y2431" s="39"/>
      <c r="Z2431" s="39"/>
      <c r="AA2431" s="39"/>
      <c r="AB2431" s="152" t="s">
        <v>3165</v>
      </c>
    </row>
    <row r="2432" spans="1:28" ht="21.75" customHeight="1" x14ac:dyDescent="0.25">
      <c r="A2432" s="37" t="s">
        <v>30</v>
      </c>
      <c r="B2432" s="37" t="s">
        <v>31</v>
      </c>
      <c r="C2432" s="162">
        <v>6256</v>
      </c>
      <c r="D2432" s="162" t="s">
        <v>1169</v>
      </c>
      <c r="E2432" s="39" t="s">
        <v>250</v>
      </c>
      <c r="F2432" s="128" t="s">
        <v>236</v>
      </c>
      <c r="G2432" s="162" t="s">
        <v>35</v>
      </c>
      <c r="H2432" s="39" t="str">
        <f t="shared" si="408"/>
        <v>6105AK124-6256-CGAD-0024</v>
      </c>
      <c r="I2432" s="39" t="str">
        <f t="shared" si="412"/>
        <v>Q24050972-04-6256-C-GAD-0024</v>
      </c>
      <c r="J2432" s="39"/>
      <c r="K2432" s="33" t="str">
        <f>VLOOKUP(C2432,'PPE WBS Codes'!$E$3:$F$79,2,0)</f>
        <v>Synchronous Condenser 2</v>
      </c>
      <c r="L2432" s="39" t="s">
        <v>1882</v>
      </c>
      <c r="M2432" s="39" t="s">
        <v>1288</v>
      </c>
      <c r="N2432" s="33" t="str">
        <f t="shared" si="411"/>
        <v>Synchronous Condenser 2 - Lightning Protection System for Synchronous Condensers Yard 2 - Buildings and Structures GA</v>
      </c>
      <c r="O2432" s="134"/>
      <c r="P2432" s="134"/>
      <c r="Q2432" s="33" t="str">
        <f>IFERROR(VLOOKUP(PPE_PH1_CDDL[[#This Row],[RDMC Document Number]],[3]Docs!$B:$F,4,0),"No Placeholder Yet")</f>
        <v>RES - Reserved Placeholder</v>
      </c>
      <c r="R2432" s="33" t="str">
        <f>IFERROR(VLOOKUP(PPE_PH1_CDDL[[#This Row],[RDMC Document Number]],[3]Docs!$B:$F,5,0),"No Placeholder Yet")</f>
        <v>Pending</v>
      </c>
      <c r="S2432" s="137">
        <f t="shared" si="410"/>
        <v>0</v>
      </c>
      <c r="T2432" s="162" t="s">
        <v>1119</v>
      </c>
      <c r="U2432" s="39"/>
      <c r="V2432" s="178"/>
      <c r="W2432" s="39" t="s">
        <v>1631</v>
      </c>
      <c r="X2432" s="162" t="s">
        <v>1877</v>
      </c>
      <c r="Y2432" s="39"/>
      <c r="Z2432" s="39"/>
      <c r="AA2432" s="39"/>
      <c r="AB2432" s="152" t="s">
        <v>3165</v>
      </c>
    </row>
    <row r="2433" spans="1:28" ht="21.75" customHeight="1" x14ac:dyDescent="0.25">
      <c r="A2433" s="37" t="s">
        <v>30</v>
      </c>
      <c r="B2433" s="37" t="s">
        <v>31</v>
      </c>
      <c r="C2433" s="162">
        <v>6256</v>
      </c>
      <c r="D2433" s="162" t="s">
        <v>1169</v>
      </c>
      <c r="E2433" s="39" t="s">
        <v>250</v>
      </c>
      <c r="F2433" s="174" t="s">
        <v>238</v>
      </c>
      <c r="G2433" s="162" t="s">
        <v>35</v>
      </c>
      <c r="H2433" s="39" t="str">
        <f t="shared" si="408"/>
        <v>6105AK124-6256-CGAD-0025</v>
      </c>
      <c r="I2433" s="39" t="str">
        <f t="shared" si="412"/>
        <v>Q24050972-04-6256-C-GAD-0025</v>
      </c>
      <c r="J2433" s="162"/>
      <c r="K2433" s="33" t="str">
        <f>VLOOKUP(C2433,'PPE WBS Codes'!$E$3:$F$79,2,0)</f>
        <v>Synchronous Condenser 2</v>
      </c>
      <c r="L2433" s="162" t="s">
        <v>1882</v>
      </c>
      <c r="M2433" s="162" t="s">
        <v>1290</v>
      </c>
      <c r="N2433" s="33" t="str">
        <f t="shared" si="411"/>
        <v>Synchronous Condenser 2 - Lightning Protection System for Synchronous Condensers Yard 2 - Cables, OHL and Fibre Route GA</v>
      </c>
      <c r="O2433" s="175"/>
      <c r="P2433" s="175"/>
      <c r="Q2433" s="33" t="str">
        <f>IFERROR(VLOOKUP(PPE_PH1_CDDL[[#This Row],[RDMC Document Number]],[3]Docs!$B:$F,4,0),"No Placeholder Yet")</f>
        <v>RES - Reserved Placeholder</v>
      </c>
      <c r="R2433" s="33" t="str">
        <f>IFERROR(VLOOKUP(PPE_PH1_CDDL[[#This Row],[RDMC Document Number]],[3]Docs!$B:$F,5,0),"No Placeholder Yet")</f>
        <v>Pending</v>
      </c>
      <c r="S2433" s="137">
        <f t="shared" si="410"/>
        <v>0</v>
      </c>
      <c r="T2433" s="162" t="s">
        <v>1119</v>
      </c>
      <c r="U2433" s="162"/>
      <c r="V2433" s="178"/>
      <c r="W2433" s="162" t="s">
        <v>1631</v>
      </c>
      <c r="X2433" s="162" t="s">
        <v>1877</v>
      </c>
      <c r="Y2433" s="162"/>
      <c r="Z2433" s="162"/>
      <c r="AA2433" s="39"/>
      <c r="AB2433" s="152" t="s">
        <v>3165</v>
      </c>
    </row>
    <row r="2434" spans="1:28" ht="21.75" customHeight="1" x14ac:dyDescent="0.25">
      <c r="A2434" s="37" t="s">
        <v>30</v>
      </c>
      <c r="B2434" s="37" t="s">
        <v>31</v>
      </c>
      <c r="C2434" s="162">
        <v>6256</v>
      </c>
      <c r="D2434" s="162" t="s">
        <v>1169</v>
      </c>
      <c r="E2434" s="39" t="s">
        <v>250</v>
      </c>
      <c r="F2434" s="174" t="s">
        <v>240</v>
      </c>
      <c r="G2434" s="162" t="s">
        <v>35</v>
      </c>
      <c r="H2434" s="39" t="str">
        <f t="shared" si="408"/>
        <v>6105AK124-6256-CGAD-0026</v>
      </c>
      <c r="I2434" s="39" t="str">
        <f t="shared" si="412"/>
        <v>Q24050972-04-6256-C-GAD-0026</v>
      </c>
      <c r="J2434" s="162"/>
      <c r="K2434" s="33" t="str">
        <f>VLOOKUP(C2434,'PPE WBS Codes'!$E$3:$F$79,2,0)</f>
        <v>Synchronous Condenser 2</v>
      </c>
      <c r="L2434" s="162" t="s">
        <v>1882</v>
      </c>
      <c r="M2434" s="162" t="s">
        <v>1293</v>
      </c>
      <c r="N2434" s="33" t="str">
        <f t="shared" si="411"/>
        <v>Synchronous Condenser 2 - Lightning Protection System for Synchronous Condensers Yard 2 - Terrace Equipment GA</v>
      </c>
      <c r="O2434" s="175"/>
      <c r="P2434" s="175"/>
      <c r="Q2434" s="33" t="str">
        <f>IFERROR(VLOOKUP(PPE_PH1_CDDL[[#This Row],[RDMC Document Number]],[3]Docs!$B:$F,4,0),"No Placeholder Yet")</f>
        <v>RES - Reserved Placeholder</v>
      </c>
      <c r="R2434" s="33" t="str">
        <f>IFERROR(VLOOKUP(PPE_PH1_CDDL[[#This Row],[RDMC Document Number]],[3]Docs!$B:$F,5,0),"No Placeholder Yet")</f>
        <v>Pending</v>
      </c>
      <c r="S2434" s="137">
        <f t="shared" si="410"/>
        <v>0</v>
      </c>
      <c r="T2434" s="162" t="s">
        <v>1119</v>
      </c>
      <c r="U2434" s="162"/>
      <c r="V2434" s="178"/>
      <c r="W2434" s="162" t="s">
        <v>1631</v>
      </c>
      <c r="X2434" s="162" t="s">
        <v>1877</v>
      </c>
      <c r="Y2434" s="162"/>
      <c r="Z2434" s="162"/>
      <c r="AA2434" s="39"/>
      <c r="AB2434" s="152" t="s">
        <v>3165</v>
      </c>
    </row>
    <row r="2435" spans="1:28" ht="21.75" customHeight="1" x14ac:dyDescent="0.25">
      <c r="A2435" s="37" t="s">
        <v>30</v>
      </c>
      <c r="B2435" s="37" t="s">
        <v>31</v>
      </c>
      <c r="C2435" s="162">
        <v>6256</v>
      </c>
      <c r="D2435" s="162" t="s">
        <v>1169</v>
      </c>
      <c r="E2435" s="39" t="s">
        <v>1328</v>
      </c>
      <c r="F2435" s="128" t="s">
        <v>34</v>
      </c>
      <c r="G2435" s="162" t="s">
        <v>35</v>
      </c>
      <c r="H2435" s="39" t="str">
        <f t="shared" si="408"/>
        <v>6105AK124-6256-CMDL-0001</v>
      </c>
      <c r="I2435" s="39" t="str">
        <f t="shared" si="412"/>
        <v>Q24050972-04-6256-C-MDL-0001</v>
      </c>
      <c r="J2435" s="39"/>
      <c r="K2435" s="33" t="str">
        <f>VLOOKUP(C2435,'PPE WBS Codes'!$E$3:$F$79,2,0)</f>
        <v>Synchronous Condenser 2</v>
      </c>
      <c r="L2435" s="39" t="s">
        <v>1879</v>
      </c>
      <c r="M2435" s="39" t="s">
        <v>1329</v>
      </c>
      <c r="N2435" s="33" t="str">
        <f t="shared" si="411"/>
        <v>Synchronous Condenser 2 - Terrace Roads and Access-ways for Synchronous Condensers Yard 2 - 3D Designs and Drawings</v>
      </c>
      <c r="O2435" s="134"/>
      <c r="P2435" s="134"/>
      <c r="Q2435" s="33" t="str">
        <f>IFERROR(VLOOKUP(PPE_PH1_CDDL[[#This Row],[RDMC Document Number]],[3]Docs!$B:$F,4,0),"No Placeholder Yet")</f>
        <v>RES - Reserved Placeholder</v>
      </c>
      <c r="R2435" s="33" t="str">
        <f>IFERROR(VLOOKUP(PPE_PH1_CDDL[[#This Row],[RDMC Document Number]],[3]Docs!$B:$F,5,0),"No Placeholder Yet")</f>
        <v>Pending</v>
      </c>
      <c r="S2435" s="137">
        <f t="shared" ref="S2435:S2440" si="413">IF(AND(O2435&lt;&gt;"",P2435&lt;&gt;"",R2435="Approved"),100%,
 IF(AND(O2435&lt;&gt;"",P2435&lt;&gt;""),66.67%,
 IF(O2435&lt;&gt;"",33.33%,
 0)))</f>
        <v>0</v>
      </c>
      <c r="T2435" s="162" t="s">
        <v>1119</v>
      </c>
      <c r="U2435" s="39"/>
      <c r="V2435" s="178"/>
      <c r="W2435" s="39" t="s">
        <v>1883</v>
      </c>
      <c r="X2435" s="162" t="s">
        <v>1877</v>
      </c>
      <c r="Y2435" s="39"/>
      <c r="Z2435" s="39"/>
      <c r="AA2435" s="39"/>
      <c r="AB2435" s="152" t="s">
        <v>3165</v>
      </c>
    </row>
    <row r="2436" spans="1:28" ht="21.75" customHeight="1" x14ac:dyDescent="0.25">
      <c r="A2436" s="37" t="s">
        <v>30</v>
      </c>
      <c r="B2436" s="37" t="s">
        <v>31</v>
      </c>
      <c r="C2436" s="162">
        <v>6256</v>
      </c>
      <c r="D2436" s="162" t="s">
        <v>1169</v>
      </c>
      <c r="E2436" s="39" t="s">
        <v>1328</v>
      </c>
      <c r="F2436" s="128" t="s">
        <v>46</v>
      </c>
      <c r="G2436" s="162" t="s">
        <v>35</v>
      </c>
      <c r="H2436" s="39" t="str">
        <f t="shared" si="408"/>
        <v>6105AK124-6256-CMDL-0002</v>
      </c>
      <c r="I2436" s="39" t="str">
        <f t="shared" si="412"/>
        <v>Q24050972-04-6256-C-MDL-0002</v>
      </c>
      <c r="J2436" s="39"/>
      <c r="K2436" s="33" t="str">
        <f>VLOOKUP(C2436,'PPE WBS Codes'!$E$3:$F$79,2,0)</f>
        <v>Synchronous Condenser 2</v>
      </c>
      <c r="L2436" s="39" t="s">
        <v>1880</v>
      </c>
      <c r="M2436" s="39" t="s">
        <v>1329</v>
      </c>
      <c r="N2436" s="33" t="str">
        <f t="shared" si="411"/>
        <v>Synchronous Condenser 2 - Earthing System for Synchronous Condensers Yard 2 - 3D Designs and Drawings</v>
      </c>
      <c r="O2436" s="134"/>
      <c r="P2436" s="134"/>
      <c r="Q2436" s="33" t="str">
        <f>IFERROR(VLOOKUP(PPE_PH1_CDDL[[#This Row],[RDMC Document Number]],[3]Docs!$B:$F,4,0),"No Placeholder Yet")</f>
        <v>RES - Reserved Placeholder</v>
      </c>
      <c r="R2436" s="33" t="str">
        <f>IFERROR(VLOOKUP(PPE_PH1_CDDL[[#This Row],[RDMC Document Number]],[3]Docs!$B:$F,5,0),"No Placeholder Yet")</f>
        <v>Pending</v>
      </c>
      <c r="S2436" s="137">
        <f t="shared" si="413"/>
        <v>0</v>
      </c>
      <c r="T2436" s="162" t="s">
        <v>1119</v>
      </c>
      <c r="U2436" s="39"/>
      <c r="V2436" s="178"/>
      <c r="W2436" s="39" t="s">
        <v>1649</v>
      </c>
      <c r="X2436" s="162" t="s">
        <v>1877</v>
      </c>
      <c r="Y2436" s="39"/>
      <c r="Z2436" s="39"/>
      <c r="AA2436" s="39"/>
      <c r="AB2436" s="152" t="s">
        <v>3165</v>
      </c>
    </row>
    <row r="2437" spans="1:28" ht="21.75" customHeight="1" x14ac:dyDescent="0.25">
      <c r="A2437" s="37" t="s">
        <v>30</v>
      </c>
      <c r="B2437" s="37" t="s">
        <v>31</v>
      </c>
      <c r="C2437" s="162">
        <v>6256</v>
      </c>
      <c r="D2437" s="162" t="s">
        <v>1169</v>
      </c>
      <c r="E2437" s="39" t="s">
        <v>1328</v>
      </c>
      <c r="F2437" s="128" t="s">
        <v>48</v>
      </c>
      <c r="G2437" s="162" t="s">
        <v>35</v>
      </c>
      <c r="H2437" s="39" t="str">
        <f t="shared" si="408"/>
        <v>6105AK124-6256-CMDL-0003</v>
      </c>
      <c r="I2437" s="39" t="str">
        <f t="shared" si="412"/>
        <v>Q24050972-04-6256-C-MDL-0003</v>
      </c>
      <c r="J2437" s="39"/>
      <c r="K2437" s="33" t="str">
        <f>VLOOKUP(C2437,'PPE WBS Codes'!$E$3:$F$79,2,0)</f>
        <v>Synchronous Condenser 2</v>
      </c>
      <c r="L2437" s="39" t="s">
        <v>1876</v>
      </c>
      <c r="M2437" s="39" t="s">
        <v>1329</v>
      </c>
      <c r="N2437" s="33" t="str">
        <f t="shared" si="411"/>
        <v>Synchronous Condenser 2 - Small Power and Lighting for Synchronous Condensers Yard 2 - 3D Designs and Drawings</v>
      </c>
      <c r="O2437" s="134"/>
      <c r="P2437" s="134"/>
      <c r="Q2437" s="33" t="str">
        <f>IFERROR(VLOOKUP(PPE_PH1_CDDL[[#This Row],[RDMC Document Number]],[3]Docs!$B:$F,4,0),"No Placeholder Yet")</f>
        <v>RES - Reserved Placeholder</v>
      </c>
      <c r="R2437" s="33" t="str">
        <f>IFERROR(VLOOKUP(PPE_PH1_CDDL[[#This Row],[RDMC Document Number]],[3]Docs!$B:$F,5,0),"No Placeholder Yet")</f>
        <v>Pending</v>
      </c>
      <c r="S2437" s="137">
        <f t="shared" si="413"/>
        <v>0</v>
      </c>
      <c r="T2437" s="162" t="s">
        <v>1119</v>
      </c>
      <c r="U2437" s="39"/>
      <c r="V2437" s="178"/>
      <c r="W2437" s="39" t="s">
        <v>1597</v>
      </c>
      <c r="X2437" s="162" t="s">
        <v>1877</v>
      </c>
      <c r="Y2437" s="39"/>
      <c r="Z2437" s="39"/>
      <c r="AA2437" s="39"/>
      <c r="AB2437" s="152" t="s">
        <v>3165</v>
      </c>
    </row>
    <row r="2438" spans="1:28" ht="21.75" customHeight="1" x14ac:dyDescent="0.25">
      <c r="A2438" s="37" t="s">
        <v>30</v>
      </c>
      <c r="B2438" s="37" t="s">
        <v>31</v>
      </c>
      <c r="C2438" s="162">
        <v>6256</v>
      </c>
      <c r="D2438" s="162" t="s">
        <v>1169</v>
      </c>
      <c r="E2438" s="39" t="s">
        <v>1328</v>
      </c>
      <c r="F2438" s="128" t="s">
        <v>50</v>
      </c>
      <c r="G2438" s="162" t="s">
        <v>35</v>
      </c>
      <c r="H2438" s="39" t="str">
        <f t="shared" si="408"/>
        <v>6105AK124-6256-CMDL-0004</v>
      </c>
      <c r="I2438" s="39" t="str">
        <f t="shared" si="412"/>
        <v>Q24050972-04-6256-C-MDL-0004</v>
      </c>
      <c r="J2438" s="39"/>
      <c r="K2438" s="33" t="str">
        <f>VLOOKUP(C2438,'PPE WBS Codes'!$E$3:$F$79,2,0)</f>
        <v>Synchronous Condenser 2</v>
      </c>
      <c r="L2438" s="39" t="s">
        <v>1878</v>
      </c>
      <c r="M2438" s="39" t="s">
        <v>1329</v>
      </c>
      <c r="N2438" s="33" t="str">
        <f t="shared" si="411"/>
        <v>Synchronous Condenser 2 - Cable Racks and Trays for Synchronous Condensers Yard 2 - 3D Designs and Drawings</v>
      </c>
      <c r="O2438" s="134"/>
      <c r="P2438" s="134"/>
      <c r="Q2438" s="33" t="str">
        <f>IFERROR(VLOOKUP(PPE_PH1_CDDL[[#This Row],[RDMC Document Number]],[3]Docs!$B:$F,4,0),"No Placeholder Yet")</f>
        <v>RES - Reserved Placeholder</v>
      </c>
      <c r="R2438" s="33" t="str">
        <f>IFERROR(VLOOKUP(PPE_PH1_CDDL[[#This Row],[RDMC Document Number]],[3]Docs!$B:$F,5,0),"No Placeholder Yet")</f>
        <v>Pending</v>
      </c>
      <c r="S2438" s="137">
        <f t="shared" si="413"/>
        <v>0</v>
      </c>
      <c r="T2438" s="162" t="s">
        <v>1119</v>
      </c>
      <c r="U2438" s="39"/>
      <c r="V2438" s="178"/>
      <c r="W2438" s="39" t="s">
        <v>1599</v>
      </c>
      <c r="X2438" s="162" t="s">
        <v>1877</v>
      </c>
      <c r="Y2438" s="39"/>
      <c r="Z2438" s="39"/>
      <c r="AA2438" s="39"/>
      <c r="AB2438" s="152" t="s">
        <v>3165</v>
      </c>
    </row>
    <row r="2439" spans="1:28" ht="21.75" customHeight="1" x14ac:dyDescent="0.25">
      <c r="A2439" s="37" t="s">
        <v>30</v>
      </c>
      <c r="B2439" s="37" t="s">
        <v>31</v>
      </c>
      <c r="C2439" s="162">
        <v>6256</v>
      </c>
      <c r="D2439" s="162" t="s">
        <v>1169</v>
      </c>
      <c r="E2439" s="39" t="s">
        <v>1328</v>
      </c>
      <c r="F2439" s="128" t="s">
        <v>101</v>
      </c>
      <c r="G2439" s="162" t="s">
        <v>35</v>
      </c>
      <c r="H2439" s="39" t="str">
        <f t="shared" si="408"/>
        <v>6105AK124-6256-CMDL-0005</v>
      </c>
      <c r="I2439" s="39" t="str">
        <f t="shared" si="412"/>
        <v>Q24050972-04-6256-C-MDL-0005</v>
      </c>
      <c r="J2439" s="39"/>
      <c r="K2439" s="33" t="str">
        <f>VLOOKUP(C2439,'PPE WBS Codes'!$E$3:$F$79,2,0)</f>
        <v>Synchronous Condenser 2</v>
      </c>
      <c r="L2439" s="39" t="s">
        <v>1884</v>
      </c>
      <c r="M2439" s="39" t="s">
        <v>1329</v>
      </c>
      <c r="N2439" s="33" t="str">
        <f t="shared" si="411"/>
        <v>Synchronous Condenser 2 - Cable Trench / Tunnels for Synchronous Condensers Yard 2 - 3D Designs and Drawings</v>
      </c>
      <c r="O2439" s="134"/>
      <c r="P2439" s="134"/>
      <c r="Q2439" s="33" t="str">
        <f>IFERROR(VLOOKUP(PPE_PH1_CDDL[[#This Row],[RDMC Document Number]],[3]Docs!$B:$F,4,0),"No Placeholder Yet")</f>
        <v>RES - Reserved Placeholder</v>
      </c>
      <c r="R2439" s="33" t="str">
        <f>IFERROR(VLOOKUP(PPE_PH1_CDDL[[#This Row],[RDMC Document Number]],[3]Docs!$B:$F,5,0),"No Placeholder Yet")</f>
        <v>Pending</v>
      </c>
      <c r="S2439" s="137">
        <f t="shared" si="413"/>
        <v>0</v>
      </c>
      <c r="T2439" s="162" t="s">
        <v>1119</v>
      </c>
      <c r="U2439" s="39"/>
      <c r="V2439" s="178"/>
      <c r="W2439" s="39" t="s">
        <v>1885</v>
      </c>
      <c r="X2439" s="162" t="s">
        <v>1877</v>
      </c>
      <c r="Y2439" s="39"/>
      <c r="Z2439" s="39"/>
      <c r="AA2439" s="39"/>
      <c r="AB2439" s="152" t="s">
        <v>3165</v>
      </c>
    </row>
    <row r="2440" spans="1:28" ht="21.75" customHeight="1" x14ac:dyDescent="0.25">
      <c r="A2440" s="37" t="s">
        <v>30</v>
      </c>
      <c r="B2440" s="37" t="s">
        <v>31</v>
      </c>
      <c r="C2440" s="162">
        <v>6256</v>
      </c>
      <c r="D2440" s="162" t="s">
        <v>1169</v>
      </c>
      <c r="E2440" s="39" t="s">
        <v>1328</v>
      </c>
      <c r="F2440" s="174" t="s">
        <v>161</v>
      </c>
      <c r="G2440" s="162" t="s">
        <v>35</v>
      </c>
      <c r="H2440" s="39" t="str">
        <f t="shared" si="408"/>
        <v>6105AK124-6256-CMDL-0006</v>
      </c>
      <c r="I2440" s="39" t="str">
        <f t="shared" si="412"/>
        <v>Q24050972-04-6256-C-MDL-0006</v>
      </c>
      <c r="J2440" s="162"/>
      <c r="K2440" s="33" t="str">
        <f>VLOOKUP(C2440,'PPE WBS Codes'!$E$3:$F$79,2,0)</f>
        <v>Synchronous Condenser 2</v>
      </c>
      <c r="L2440" s="162" t="s">
        <v>1882</v>
      </c>
      <c r="M2440" s="162" t="s">
        <v>1329</v>
      </c>
      <c r="N2440" s="33" t="str">
        <f t="shared" si="411"/>
        <v>Synchronous Condenser 2 - Lightning Protection System for Synchronous Condensers Yard 2 - 3D Designs and Drawings</v>
      </c>
      <c r="O2440" s="175"/>
      <c r="P2440" s="175"/>
      <c r="Q2440" s="33" t="str">
        <f>IFERROR(VLOOKUP(PPE_PH1_CDDL[[#This Row],[RDMC Document Number]],[3]Docs!$B:$F,4,0),"No Placeholder Yet")</f>
        <v>RES - Reserved Placeholder</v>
      </c>
      <c r="R2440" s="33" t="str">
        <f>IFERROR(VLOOKUP(PPE_PH1_CDDL[[#This Row],[RDMC Document Number]],[3]Docs!$B:$F,5,0),"No Placeholder Yet")</f>
        <v>Pending</v>
      </c>
      <c r="S2440" s="137">
        <f t="shared" si="413"/>
        <v>0</v>
      </c>
      <c r="T2440" s="162" t="s">
        <v>1119</v>
      </c>
      <c r="U2440" s="162"/>
      <c r="V2440" s="178"/>
      <c r="W2440" s="162" t="s">
        <v>1858</v>
      </c>
      <c r="X2440" s="162" t="s">
        <v>1877</v>
      </c>
      <c r="Y2440" s="162"/>
      <c r="Z2440" s="162"/>
      <c r="AA2440" s="39"/>
      <c r="AB2440" s="152" t="s">
        <v>3165</v>
      </c>
    </row>
    <row r="2441" spans="1:28" ht="21.75" customHeight="1" x14ac:dyDescent="0.25">
      <c r="A2441" s="37" t="s">
        <v>30</v>
      </c>
      <c r="B2441" s="37" t="s">
        <v>31</v>
      </c>
      <c r="C2441" s="162">
        <v>6256</v>
      </c>
      <c r="D2441" s="162" t="s">
        <v>1169</v>
      </c>
      <c r="E2441" s="39" t="s">
        <v>397</v>
      </c>
      <c r="F2441" s="128" t="s">
        <v>34</v>
      </c>
      <c r="G2441" s="162" t="s">
        <v>35</v>
      </c>
      <c r="H2441" s="39" t="str">
        <f t="shared" si="408"/>
        <v>6105AK124-6256-CPLN-0001</v>
      </c>
      <c r="I2441" s="39" t="str">
        <f t="shared" si="412"/>
        <v>Q24050972-04-6256-C-PLN-0001</v>
      </c>
      <c r="J2441" s="39"/>
      <c r="K2441" s="33" t="str">
        <f>VLOOKUP(C2441,'PPE WBS Codes'!$E$3:$F$79,2,0)</f>
        <v>Synchronous Condenser 2</v>
      </c>
      <c r="L2441" s="39" t="s">
        <v>1880</v>
      </c>
      <c r="M2441" s="39" t="s">
        <v>1530</v>
      </c>
      <c r="N2441" s="33" t="str">
        <f t="shared" si="411"/>
        <v>Synchronous Condenser 2 - Earthing System for Synchronous Condensers Yard 2 - Civil Works Execution Plan</v>
      </c>
      <c r="O2441" s="134"/>
      <c r="P2441" s="134"/>
      <c r="Q2441" s="33" t="str">
        <f>IFERROR(VLOOKUP(PPE_PH1_CDDL[[#This Row],[RDMC Document Number]],[3]Docs!$B:$F,4,0),"No Placeholder Yet")</f>
        <v>RES - Reserved Placeholder</v>
      </c>
      <c r="R2441" s="33" t="str">
        <f>IFERROR(VLOOKUP(PPE_PH1_CDDL[[#This Row],[RDMC Document Number]],[3]Docs!$B:$F,5,0),"No Placeholder Yet")</f>
        <v>Pending</v>
      </c>
      <c r="S2441" s="137">
        <f t="shared" ref="S2441:S2443" si="414">IF(AND(O2441&lt;&gt;"",P2441&lt;&gt;"",R2441="Approved"),100%,
 IF(AND(O2441&lt;&gt;"",P2441&lt;&gt;""),66.67%,
 IF(O2441&lt;&gt;"",33.33%,
 0)))</f>
        <v>0</v>
      </c>
      <c r="T2441" s="162" t="s">
        <v>1119</v>
      </c>
      <c r="U2441" s="39"/>
      <c r="V2441" s="178"/>
      <c r="W2441" s="39" t="s">
        <v>1649</v>
      </c>
      <c r="X2441" s="162" t="s">
        <v>1877</v>
      </c>
      <c r="Y2441" s="39"/>
      <c r="Z2441" s="39"/>
      <c r="AA2441" s="39"/>
      <c r="AB2441" s="152" t="s">
        <v>3165</v>
      </c>
    </row>
    <row r="2442" spans="1:28" ht="21.75" customHeight="1" x14ac:dyDescent="0.25">
      <c r="A2442" s="37" t="s">
        <v>30</v>
      </c>
      <c r="B2442" s="37" t="s">
        <v>31</v>
      </c>
      <c r="C2442" s="162">
        <v>6256</v>
      </c>
      <c r="D2442" s="162" t="s">
        <v>1169</v>
      </c>
      <c r="E2442" s="39" t="s">
        <v>397</v>
      </c>
      <c r="F2442" s="128" t="s">
        <v>46</v>
      </c>
      <c r="G2442" s="162" t="s">
        <v>35</v>
      </c>
      <c r="H2442" s="39" t="str">
        <f t="shared" si="408"/>
        <v>6105AK124-6256-CPLN-0002</v>
      </c>
      <c r="I2442" s="39" t="str">
        <f t="shared" si="412"/>
        <v>Q24050972-04-6256-C-PLN-0002</v>
      </c>
      <c r="J2442" s="39"/>
      <c r="K2442" s="33" t="str">
        <f>VLOOKUP(C2442,'PPE WBS Codes'!$E$3:$F$79,2,0)</f>
        <v>Synchronous Condenser 2</v>
      </c>
      <c r="L2442" s="39" t="s">
        <v>1876</v>
      </c>
      <c r="M2442" s="39" t="s">
        <v>1530</v>
      </c>
      <c r="N2442" s="33" t="str">
        <f t="shared" si="411"/>
        <v>Synchronous Condenser 2 - Small Power and Lighting for Synchronous Condensers Yard 2 - Civil Works Execution Plan</v>
      </c>
      <c r="O2442" s="134"/>
      <c r="P2442" s="134"/>
      <c r="Q2442" s="33" t="str">
        <f>IFERROR(VLOOKUP(PPE_PH1_CDDL[[#This Row],[RDMC Document Number]],[3]Docs!$B:$F,4,0),"No Placeholder Yet")</f>
        <v>RES - Reserved Placeholder</v>
      </c>
      <c r="R2442" s="33" t="str">
        <f>IFERROR(VLOOKUP(PPE_PH1_CDDL[[#This Row],[RDMC Document Number]],[3]Docs!$B:$F,5,0),"No Placeholder Yet")</f>
        <v>Pending</v>
      </c>
      <c r="S2442" s="137">
        <f t="shared" si="414"/>
        <v>0</v>
      </c>
      <c r="T2442" s="162" t="s">
        <v>1119</v>
      </c>
      <c r="U2442" s="39"/>
      <c r="V2442" s="178"/>
      <c r="W2442" s="39" t="s">
        <v>1597</v>
      </c>
      <c r="X2442" s="162" t="s">
        <v>1877</v>
      </c>
      <c r="Y2442" s="39"/>
      <c r="Z2442" s="39"/>
      <c r="AA2442" s="39"/>
      <c r="AB2442" s="152" t="s">
        <v>3165</v>
      </c>
    </row>
    <row r="2443" spans="1:28" ht="21.75" customHeight="1" x14ac:dyDescent="0.25">
      <c r="A2443" s="37" t="s">
        <v>30</v>
      </c>
      <c r="B2443" s="37" t="s">
        <v>31</v>
      </c>
      <c r="C2443" s="162">
        <v>6256</v>
      </c>
      <c r="D2443" s="162" t="s">
        <v>1169</v>
      </c>
      <c r="E2443" s="39" t="s">
        <v>397</v>
      </c>
      <c r="F2443" s="174" t="s">
        <v>48</v>
      </c>
      <c r="G2443" s="162" t="s">
        <v>35</v>
      </c>
      <c r="H2443" s="39" t="str">
        <f t="shared" si="408"/>
        <v>6105AK124-6256-CPLN-0003</v>
      </c>
      <c r="I2443" s="39" t="str">
        <f t="shared" si="412"/>
        <v>Q24050972-04-6256-C-PLN-0003</v>
      </c>
      <c r="J2443" s="162"/>
      <c r="K2443" s="33" t="str">
        <f>VLOOKUP(C2443,'PPE WBS Codes'!$E$3:$F$79,2,0)</f>
        <v>Synchronous Condenser 2</v>
      </c>
      <c r="L2443" s="162" t="s">
        <v>1881</v>
      </c>
      <c r="M2443" s="162" t="s">
        <v>1530</v>
      </c>
      <c r="N2443" s="33" t="str">
        <f t="shared" si="411"/>
        <v>Synchronous Condenser 2 - Cable Trench and Tunnels for Synchronous Condensers Yard 2 - Civil Works Execution Plan</v>
      </c>
      <c r="O2443" s="175"/>
      <c r="P2443" s="175"/>
      <c r="Q2443" s="33" t="str">
        <f>IFERROR(VLOOKUP(PPE_PH1_CDDL[[#This Row],[RDMC Document Number]],[3]Docs!$B:$F,4,0),"No Placeholder Yet")</f>
        <v>RES - Reserved Placeholder</v>
      </c>
      <c r="R2443" s="33" t="str">
        <f>IFERROR(VLOOKUP(PPE_PH1_CDDL[[#This Row],[RDMC Document Number]],[3]Docs!$B:$F,5,0),"No Placeholder Yet")</f>
        <v>Pending</v>
      </c>
      <c r="S2443" s="137">
        <f t="shared" si="414"/>
        <v>0</v>
      </c>
      <c r="T2443" s="162" t="s">
        <v>1119</v>
      </c>
      <c r="U2443" s="162"/>
      <c r="V2443" s="178"/>
      <c r="W2443" s="162" t="s">
        <v>1706</v>
      </c>
      <c r="X2443" s="162" t="s">
        <v>1877</v>
      </c>
      <c r="Y2443" s="162"/>
      <c r="Z2443" s="162"/>
      <c r="AA2443" s="39"/>
      <c r="AB2443" s="152" t="s">
        <v>3165</v>
      </c>
    </row>
    <row r="2444" spans="1:28" ht="21.75" customHeight="1" x14ac:dyDescent="0.25">
      <c r="A2444" s="37" t="s">
        <v>30</v>
      </c>
      <c r="B2444" s="37" t="s">
        <v>31</v>
      </c>
      <c r="C2444" s="39">
        <v>6282</v>
      </c>
      <c r="D2444" s="39" t="s">
        <v>52</v>
      </c>
      <c r="E2444" s="162" t="s">
        <v>192</v>
      </c>
      <c r="F2444" s="174" t="s">
        <v>34</v>
      </c>
      <c r="G2444" s="162" t="s">
        <v>35</v>
      </c>
      <c r="H2444" s="39" t="str">
        <f t="shared" si="408"/>
        <v>6105AK124-6282-EDTL-0001</v>
      </c>
      <c r="I2444" s="39" t="str">
        <f t="shared" si="412"/>
        <v>Q24050972-04-6282-E-DTL-0001</v>
      </c>
      <c r="J2444" s="162"/>
      <c r="K2444" s="33" t="str">
        <f>VLOOKUP(C2444,'PPE WBS Codes'!$E$3:$F$79,2,0)</f>
        <v>Potable Water Treatment Plant</v>
      </c>
      <c r="L2444" s="162" t="s">
        <v>1886</v>
      </c>
      <c r="M2444" s="162" t="s">
        <v>1887</v>
      </c>
      <c r="N2444" s="33" t="str">
        <f t="shared" si="411"/>
        <v>Potable Water Treatment Plant - 33kV Overhead Line - 33kV OHL Transformer Structure</v>
      </c>
      <c r="O2444" s="175"/>
      <c r="P2444" s="175"/>
      <c r="Q2444" s="33" t="str">
        <f>IFERROR(VLOOKUP(PPE_PH1_CDDL[[#This Row],[RDMC Document Number]],[3]Docs!$B:$F,4,0),"No Placeholder Yet")</f>
        <v>RES - Reserved Placeholder</v>
      </c>
      <c r="R2444" s="33" t="str">
        <f>IFERROR(VLOOKUP(PPE_PH1_CDDL[[#This Row],[RDMC Document Number]],[3]Docs!$B:$F,5,0),"No Placeholder Yet")</f>
        <v>Pending</v>
      </c>
      <c r="S2444" s="137">
        <f>IF(AND(O2444&lt;&gt;"",P2444&lt;&gt;"",R2444="Approved"),100%,
 IF(AND(O2444&lt;&gt;"",P2444&lt;&gt;""),66.67%,
 IF(O2444&lt;&gt;"",33.33%,
 0)))</f>
        <v>0</v>
      </c>
      <c r="T2444" s="162" t="s">
        <v>1095</v>
      </c>
      <c r="U2444" s="162"/>
      <c r="V2444" s="178">
        <v>46188</v>
      </c>
      <c r="W2444" s="162" t="s">
        <v>1886</v>
      </c>
      <c r="X2444" s="162" t="s">
        <v>1888</v>
      </c>
      <c r="Y2444" s="162"/>
      <c r="Z2444" s="162"/>
      <c r="AA2444" s="39"/>
      <c r="AB2444" s="152" t="s">
        <v>3165</v>
      </c>
    </row>
    <row r="2445" spans="1:28" ht="21.75" customHeight="1" x14ac:dyDescent="0.25">
      <c r="A2445" s="162" t="s">
        <v>30</v>
      </c>
      <c r="B2445" s="162" t="s">
        <v>31</v>
      </c>
      <c r="C2445" s="162">
        <v>6262</v>
      </c>
      <c r="D2445" s="162" t="s">
        <v>52</v>
      </c>
      <c r="E2445" s="162" t="s">
        <v>82</v>
      </c>
      <c r="F2445" s="174" t="s">
        <v>215</v>
      </c>
      <c r="G2445" s="162" t="s">
        <v>35</v>
      </c>
      <c r="H2445" s="39" t="str">
        <f t="shared" si="408"/>
        <v>6105AK124-6262-EDST-0013</v>
      </c>
      <c r="I2445" s="39" t="str">
        <f t="shared" si="412"/>
        <v>Q24050972-04-6262-E-DST-0013</v>
      </c>
      <c r="J2445" s="162"/>
      <c r="K2445" s="33" t="str">
        <f>VLOOKUP(C2445,'PPE WBS Codes'!$E$3:$F$79,2,0)</f>
        <v>Emergency Power Substation 1 and Control Room 1</v>
      </c>
      <c r="L2445" s="162" t="s">
        <v>162</v>
      </c>
      <c r="M2445" s="162" t="s">
        <v>1889</v>
      </c>
      <c r="N2445" s="33" t="str">
        <f t="shared" si="411"/>
        <v>Emergency Power Substation 1 and Control Room 1 - Mini-substation - Mini-substation, 630kVA, 11/0.4kV</v>
      </c>
      <c r="O2445" s="175"/>
      <c r="P2445" s="175"/>
      <c r="Q2445" s="33" t="str">
        <f>IFERROR(VLOOKUP(PPE_PH1_CDDL[[#This Row],[RDMC Document Number]],[3]Docs!$B:$F,4,0),"No Placeholder Yet")</f>
        <v>RES - Reserved Placeholder</v>
      </c>
      <c r="R2445" s="33" t="str">
        <f>IFERROR(VLOOKUP(PPE_PH1_CDDL[[#This Row],[RDMC Document Number]],[3]Docs!$B:$F,5,0),"No Placeholder Yet")</f>
        <v>Pending</v>
      </c>
      <c r="S2445" s="137">
        <f t="shared" ref="S2445:S2446" si="415">IF(AND(O2445&lt;&gt;"",P2445&lt;&gt;"",R2445="Approved"),100%,
 IF(AND(O2445&lt;&gt;"",P2445&lt;&gt;""),66.67%,
 IF(O2445&lt;&gt;"",33.33%,
 0)))</f>
        <v>0</v>
      </c>
      <c r="T2445" s="162" t="s">
        <v>56</v>
      </c>
      <c r="U2445" s="162"/>
      <c r="V2445" s="177">
        <v>46163</v>
      </c>
      <c r="W2445" s="162" t="s">
        <v>162</v>
      </c>
      <c r="X2445" s="162" t="s">
        <v>1890</v>
      </c>
      <c r="Y2445" s="162"/>
      <c r="Z2445" s="162"/>
      <c r="AA2445" s="39"/>
      <c r="AB2445" s="152" t="s">
        <v>3165</v>
      </c>
    </row>
    <row r="2446" spans="1:28" ht="21.75" customHeight="1" x14ac:dyDescent="0.25">
      <c r="A2446" s="162" t="s">
        <v>30</v>
      </c>
      <c r="B2446" s="162" t="s">
        <v>31</v>
      </c>
      <c r="C2446" s="162" t="s">
        <v>4</v>
      </c>
      <c r="D2446" s="162" t="s">
        <v>32</v>
      </c>
      <c r="E2446" s="162" t="s">
        <v>1066</v>
      </c>
      <c r="F2446" s="128" t="s">
        <v>101</v>
      </c>
      <c r="G2446" s="39" t="s">
        <v>35</v>
      </c>
      <c r="H2446" s="142" t="str">
        <f t="shared" si="408"/>
        <v>6105AK124-0000-BCON-0005</v>
      </c>
      <c r="I2446" s="142" t="str">
        <f t="shared" si="412"/>
        <v>Q24050972-04-0000-B-CON-0005</v>
      </c>
      <c r="J2446" s="39"/>
      <c r="K2446" s="33" t="s">
        <v>36</v>
      </c>
      <c r="L2446" s="39" t="s">
        <v>1891</v>
      </c>
      <c r="M2446" s="162" t="s">
        <v>36</v>
      </c>
      <c r="N2446" s="33" t="str">
        <f t="shared" si="411"/>
        <v>General - Notice of EMPLOYER'S DELAY  - General</v>
      </c>
      <c r="O2446" s="134">
        <v>46150</v>
      </c>
      <c r="P2446" s="134"/>
      <c r="Q2446" s="33" t="str">
        <f>IFERROR(VLOOKUP(PPE_PH1_CDDL[[#This Row],[RDMC Document Number]],[3]Docs!$B:$F,4,0),"No Placeholder Yet")</f>
        <v>IFR - Issued for Review</v>
      </c>
      <c r="R2446" s="33" t="str">
        <f>IFERROR(VLOOKUP(PPE_PH1_CDDL[[#This Row],[RDMC Document Number]],[3]Docs!$B:$F,5,0),"No Placeholder Yet")</f>
        <v>Pending</v>
      </c>
      <c r="S2446" s="137">
        <f t="shared" si="415"/>
        <v>0.33329999999999999</v>
      </c>
      <c r="T2446" s="162" t="s">
        <v>629</v>
      </c>
      <c r="U2446" s="39"/>
      <c r="V2446" s="126"/>
      <c r="W2446" s="39" t="s">
        <v>1891</v>
      </c>
      <c r="X2446" s="162" t="s">
        <v>36</v>
      </c>
      <c r="Y2446" s="39"/>
      <c r="Z2446" s="39"/>
      <c r="AA2446" s="39"/>
      <c r="AB2446" s="152" t="s">
        <v>3165</v>
      </c>
    </row>
    <row r="2447" spans="1:28" ht="21.75" customHeight="1" x14ac:dyDescent="0.25">
      <c r="A2447" s="162" t="s">
        <v>30</v>
      </c>
      <c r="B2447" s="162" t="s">
        <v>31</v>
      </c>
      <c r="C2447" s="162" t="s">
        <v>4</v>
      </c>
      <c r="D2447" s="162" t="s">
        <v>32</v>
      </c>
      <c r="E2447" s="162" t="s">
        <v>1066</v>
      </c>
      <c r="F2447" s="128" t="s">
        <v>161</v>
      </c>
      <c r="G2447" s="39" t="s">
        <v>35</v>
      </c>
      <c r="H2447" s="142" t="str">
        <f t="shared" si="408"/>
        <v>6105AK124-0000-BCON-0006</v>
      </c>
      <c r="I2447" s="142" t="str">
        <f t="shared" si="412"/>
        <v>Q24050972-04-0000-B-CON-0006</v>
      </c>
      <c r="J2447" s="39"/>
      <c r="K2447" s="33" t="s">
        <v>36</v>
      </c>
      <c r="L2447" s="39" t="s">
        <v>1892</v>
      </c>
      <c r="M2447" s="162" t="s">
        <v>36</v>
      </c>
      <c r="N2447" s="33" t="str">
        <f t="shared" si="411"/>
        <v>General - Notice of Change Management System &amp; Outstanding Variations - General</v>
      </c>
      <c r="O2447" s="134">
        <v>46150</v>
      </c>
      <c r="P2447" s="134"/>
      <c r="Q2447" s="33" t="str">
        <f>IFERROR(VLOOKUP(PPE_PH1_CDDL[[#This Row],[RDMC Document Number]],[3]Docs!$B:$F,4,0),"No Placeholder Yet")</f>
        <v>IFR - Issued for Review</v>
      </c>
      <c r="R2447" s="33" t="str">
        <f>IFERROR(VLOOKUP(PPE_PH1_CDDL[[#This Row],[RDMC Document Number]],[3]Docs!$B:$F,5,0),"No Placeholder Yet")</f>
        <v>Pending</v>
      </c>
      <c r="S2447" s="137">
        <f t="shared" ref="S2447:S2510" si="416">IF(AND(O2447&lt;&gt;"",P2447&lt;&gt;"",R2447="Approved"),100%,
 IF(AND(O2447&lt;&gt;"",P2447&lt;&gt;""),66.67%,
 IF(O2447&lt;&gt;"",33.33%,
 0)))</f>
        <v>0.33329999999999999</v>
      </c>
      <c r="T2447" s="162" t="s">
        <v>629</v>
      </c>
      <c r="U2447" s="39"/>
      <c r="V2447" s="126"/>
      <c r="W2447" s="39" t="s">
        <v>1893</v>
      </c>
      <c r="X2447" s="39" t="s">
        <v>1894</v>
      </c>
      <c r="Y2447" s="39"/>
      <c r="Z2447" s="39"/>
      <c r="AA2447" s="39"/>
      <c r="AB2447" s="152" t="s">
        <v>3165</v>
      </c>
    </row>
    <row r="2448" spans="1:28" ht="21.75" customHeight="1" x14ac:dyDescent="0.25">
      <c r="A2448" s="37" t="s">
        <v>30</v>
      </c>
      <c r="B2448" s="37" t="s">
        <v>31</v>
      </c>
      <c r="C2448" s="162">
        <v>6256</v>
      </c>
      <c r="D2448" s="162" t="s">
        <v>1169</v>
      </c>
      <c r="E2448" s="39" t="s">
        <v>1330</v>
      </c>
      <c r="F2448" s="128" t="s">
        <v>50</v>
      </c>
      <c r="G2448" s="39" t="s">
        <v>35</v>
      </c>
      <c r="H2448" s="39" t="str">
        <f t="shared" si="408"/>
        <v>6105AK124-6256-CPPL-0004</v>
      </c>
      <c r="I2448" s="39" t="str">
        <f t="shared" si="412"/>
        <v>Q24050972-04-6256-C-PPL-0004</v>
      </c>
      <c r="J2448" s="39"/>
      <c r="K2448" s="33" t="str">
        <f>VLOOKUP(C2448,'PPE WBS Codes'!$E$3:$F$79,2,0)</f>
        <v>Synchronous Condenser 2</v>
      </c>
      <c r="L2448" s="39" t="s">
        <v>1879</v>
      </c>
      <c r="M2448" s="39" t="s">
        <v>1331</v>
      </c>
      <c r="N2448" s="33" t="str">
        <f t="shared" si="411"/>
        <v>Synchronous Condenser 2 - Terrace Roads and Access-ways for Synchronous Condensers Yard 2 - Operational &amp; Maint Access Routes Design</v>
      </c>
      <c r="O2448" s="134"/>
      <c r="P2448" s="134"/>
      <c r="Q2448" s="33" t="str">
        <f>IFERROR(VLOOKUP(PPE_PH1_CDDL[[#This Row],[RDMC Document Number]],[3]Docs!$B:$F,4,0),"No Placeholder Yet")</f>
        <v>RES - Reserved Placeholder</v>
      </c>
      <c r="R2448" s="33" t="str">
        <f>IFERROR(VLOOKUP(PPE_PH1_CDDL[[#This Row],[RDMC Document Number]],[3]Docs!$B:$F,5,0),"No Placeholder Yet")</f>
        <v>Pending</v>
      </c>
      <c r="S2448" s="137">
        <f t="shared" si="416"/>
        <v>0</v>
      </c>
      <c r="T2448" s="162" t="s">
        <v>1119</v>
      </c>
      <c r="U2448" s="39"/>
      <c r="V2448" s="178"/>
      <c r="W2448" s="39" t="s">
        <v>1617</v>
      </c>
      <c r="X2448" s="162" t="s">
        <v>1877</v>
      </c>
      <c r="Y2448" s="39"/>
      <c r="Z2448" s="39"/>
      <c r="AA2448" s="39"/>
      <c r="AB2448" s="152" t="s">
        <v>3165</v>
      </c>
    </row>
    <row r="2449" spans="1:28" ht="21.75" customHeight="1" x14ac:dyDescent="0.25">
      <c r="A2449" s="37" t="s">
        <v>30</v>
      </c>
      <c r="B2449" s="37" t="s">
        <v>31</v>
      </c>
      <c r="C2449" s="162">
        <v>6256</v>
      </c>
      <c r="D2449" s="162" t="s">
        <v>1169</v>
      </c>
      <c r="E2449" s="39" t="s">
        <v>1330</v>
      </c>
      <c r="F2449" s="128" t="s">
        <v>101</v>
      </c>
      <c r="G2449" s="39" t="s">
        <v>35</v>
      </c>
      <c r="H2449" s="39" t="str">
        <f t="shared" si="408"/>
        <v>6105AK124-6256-CPPL-0005</v>
      </c>
      <c r="I2449" s="39" t="str">
        <f t="shared" si="412"/>
        <v>Q24050972-04-6256-C-PPL-0005</v>
      </c>
      <c r="J2449" s="39"/>
      <c r="K2449" s="33" t="str">
        <f>VLOOKUP(C2449,'PPE WBS Codes'!$E$3:$F$79,2,0)</f>
        <v>Synchronous Condenser 2</v>
      </c>
      <c r="L2449" s="39" t="s">
        <v>1878</v>
      </c>
      <c r="M2449" s="39" t="s">
        <v>1331</v>
      </c>
      <c r="N2449" s="33" t="str">
        <f t="shared" si="411"/>
        <v>Synchronous Condenser 2 - Cable Racks and Trays for Synchronous Condensers Yard 2 - Operational &amp; Maint Access Routes Design</v>
      </c>
      <c r="O2449" s="134"/>
      <c r="P2449" s="134"/>
      <c r="Q2449" s="33" t="str">
        <f>IFERROR(VLOOKUP(PPE_PH1_CDDL[[#This Row],[RDMC Document Number]],[3]Docs!$B:$F,4,0),"No Placeholder Yet")</f>
        <v>RES - Reserved Placeholder</v>
      </c>
      <c r="R2449" s="33" t="str">
        <f>IFERROR(VLOOKUP(PPE_PH1_CDDL[[#This Row],[RDMC Document Number]],[3]Docs!$B:$F,5,0),"No Placeholder Yet")</f>
        <v>Pending</v>
      </c>
      <c r="S2449" s="137">
        <f t="shared" si="416"/>
        <v>0</v>
      </c>
      <c r="T2449" s="162" t="s">
        <v>1119</v>
      </c>
      <c r="U2449" s="39"/>
      <c r="V2449" s="178"/>
      <c r="W2449" s="39" t="s">
        <v>1599</v>
      </c>
      <c r="X2449" s="162" t="s">
        <v>1877</v>
      </c>
      <c r="Y2449" s="39"/>
      <c r="Z2449" s="39"/>
      <c r="AA2449" s="39"/>
      <c r="AB2449" s="152" t="s">
        <v>3165</v>
      </c>
    </row>
    <row r="2450" spans="1:28" ht="21.75" customHeight="1" x14ac:dyDescent="0.25">
      <c r="A2450" s="37" t="s">
        <v>30</v>
      </c>
      <c r="B2450" s="37" t="s">
        <v>31</v>
      </c>
      <c r="C2450" s="162">
        <v>6256</v>
      </c>
      <c r="D2450" s="162" t="s">
        <v>1169</v>
      </c>
      <c r="E2450" s="162" t="s">
        <v>1330</v>
      </c>
      <c r="F2450" s="174" t="s">
        <v>161</v>
      </c>
      <c r="G2450" s="162" t="s">
        <v>35</v>
      </c>
      <c r="H2450" s="39" t="str">
        <f t="shared" si="408"/>
        <v>6105AK124-6256-CPPL-0006</v>
      </c>
      <c r="I2450" s="39" t="str">
        <f t="shared" si="412"/>
        <v>Q24050972-04-6256-C-PPL-0006</v>
      </c>
      <c r="J2450" s="162"/>
      <c r="K2450" s="33" t="str">
        <f>VLOOKUP(C2450,'PPE WBS Codes'!$E$3:$F$79,2,0)</f>
        <v>Synchronous Condenser 2</v>
      </c>
      <c r="L2450" s="162" t="s">
        <v>1881</v>
      </c>
      <c r="M2450" s="162" t="s">
        <v>1331</v>
      </c>
      <c r="N2450" s="33" t="str">
        <f t="shared" si="411"/>
        <v>Synchronous Condenser 2 - Cable Trench and Tunnels for Synchronous Condensers Yard 2 - Operational &amp; Maint Access Routes Design</v>
      </c>
      <c r="O2450" s="175"/>
      <c r="P2450" s="175"/>
      <c r="Q2450" s="33" t="str">
        <f>IFERROR(VLOOKUP(PPE_PH1_CDDL[[#This Row],[RDMC Document Number]],[3]Docs!$B:$F,4,0),"No Placeholder Yet")</f>
        <v>RES - Reserved Placeholder</v>
      </c>
      <c r="R2450" s="33" t="str">
        <f>IFERROR(VLOOKUP(PPE_PH1_CDDL[[#This Row],[RDMC Document Number]],[3]Docs!$B:$F,5,0),"No Placeholder Yet")</f>
        <v>Pending</v>
      </c>
      <c r="S2450" s="137">
        <f t="shared" si="416"/>
        <v>0</v>
      </c>
      <c r="T2450" s="162" t="s">
        <v>1119</v>
      </c>
      <c r="U2450" s="162"/>
      <c r="V2450" s="178"/>
      <c r="W2450" s="162" t="s">
        <v>1629</v>
      </c>
      <c r="X2450" s="162" t="s">
        <v>1877</v>
      </c>
      <c r="Y2450" s="162"/>
      <c r="Z2450" s="162"/>
      <c r="AA2450" s="39"/>
      <c r="AB2450" s="152" t="s">
        <v>3165</v>
      </c>
    </row>
    <row r="2451" spans="1:28" ht="21.75" customHeight="1" x14ac:dyDescent="0.25">
      <c r="A2451" s="37" t="s">
        <v>30</v>
      </c>
      <c r="B2451" s="37" t="s">
        <v>31</v>
      </c>
      <c r="C2451" s="162">
        <v>6256</v>
      </c>
      <c r="D2451" s="162" t="s">
        <v>1169</v>
      </c>
      <c r="E2451" s="162" t="s">
        <v>659</v>
      </c>
      <c r="F2451" s="128" t="s">
        <v>48</v>
      </c>
      <c r="G2451" s="39" t="s">
        <v>35</v>
      </c>
      <c r="H2451" s="39" t="str">
        <f t="shared" si="408"/>
        <v>6105AK124-6256-CSEC-0003</v>
      </c>
      <c r="I2451" s="39" t="str">
        <f t="shared" si="412"/>
        <v>Q24050972-04-6256-C-SEC-0003</v>
      </c>
      <c r="J2451" s="39"/>
      <c r="K2451" s="33" t="str">
        <f>VLOOKUP(C2451,'PPE WBS Codes'!$E$3:$F$79,2,0)</f>
        <v>Synchronous Condenser 2</v>
      </c>
      <c r="L2451" s="39" t="s">
        <v>1880</v>
      </c>
      <c r="M2451" s="39" t="s">
        <v>1333</v>
      </c>
      <c r="N2451" s="33" t="str">
        <f t="shared" si="411"/>
        <v>Synchronous Condenser 2 - Earthing System for Synchronous Condensers Yard 2 - Corrosion Prevention and Protection Design</v>
      </c>
      <c r="O2451" s="134"/>
      <c r="P2451" s="134"/>
      <c r="Q2451" s="33" t="str">
        <f>IFERROR(VLOOKUP(PPE_PH1_CDDL[[#This Row],[RDMC Document Number]],[3]Docs!$B:$F,4,0),"No Placeholder Yet")</f>
        <v>RES - Reserved Placeholder</v>
      </c>
      <c r="R2451" s="33" t="str">
        <f>IFERROR(VLOOKUP(PPE_PH1_CDDL[[#This Row],[RDMC Document Number]],[3]Docs!$B:$F,5,0),"No Placeholder Yet")</f>
        <v>Pending</v>
      </c>
      <c r="S2451" s="137">
        <f t="shared" si="416"/>
        <v>0</v>
      </c>
      <c r="T2451" s="39" t="s">
        <v>1119</v>
      </c>
      <c r="U2451" s="39"/>
      <c r="V2451" s="178"/>
      <c r="W2451" s="39" t="s">
        <v>1649</v>
      </c>
      <c r="X2451" s="39" t="s">
        <v>1895</v>
      </c>
      <c r="Y2451" s="39"/>
      <c r="Z2451" s="39"/>
      <c r="AA2451" s="39"/>
      <c r="AB2451" s="152" t="s">
        <v>3165</v>
      </c>
    </row>
    <row r="2452" spans="1:28" ht="21.75" customHeight="1" x14ac:dyDescent="0.25">
      <c r="A2452" s="37" t="s">
        <v>30</v>
      </c>
      <c r="B2452" s="37" t="s">
        <v>31</v>
      </c>
      <c r="C2452" s="162">
        <v>6256</v>
      </c>
      <c r="D2452" s="162" t="s">
        <v>1169</v>
      </c>
      <c r="E2452" s="162" t="s">
        <v>659</v>
      </c>
      <c r="F2452" s="128" t="s">
        <v>50</v>
      </c>
      <c r="G2452" s="39" t="s">
        <v>35</v>
      </c>
      <c r="H2452" s="39" t="str">
        <f t="shared" si="408"/>
        <v>6105AK124-6256-CSEC-0004</v>
      </c>
      <c r="I2452" s="39" t="str">
        <f t="shared" si="412"/>
        <v>Q24050972-04-6256-C-SEC-0004</v>
      </c>
      <c r="J2452" s="39"/>
      <c r="K2452" s="33" t="str">
        <f>VLOOKUP(C2452,'PPE WBS Codes'!$E$3:$F$79,2,0)</f>
        <v>Synchronous Condenser 2</v>
      </c>
      <c r="L2452" s="39" t="s">
        <v>1880</v>
      </c>
      <c r="M2452" s="39" t="s">
        <v>1332</v>
      </c>
      <c r="N2452" s="33" t="str">
        <f t="shared" si="411"/>
        <v>Synchronous Condenser 2 - Earthing System for Synchronous Condensers Yard 2 - Structural Earthing and Bonding Design</v>
      </c>
      <c r="O2452" s="134"/>
      <c r="P2452" s="134"/>
      <c r="Q2452" s="33" t="str">
        <f>IFERROR(VLOOKUP(PPE_PH1_CDDL[[#This Row],[RDMC Document Number]],[3]Docs!$B:$F,4,0),"No Placeholder Yet")</f>
        <v>RES - Reserved Placeholder</v>
      </c>
      <c r="R2452" s="33" t="str">
        <f>IFERROR(VLOOKUP(PPE_PH1_CDDL[[#This Row],[RDMC Document Number]],[3]Docs!$B:$F,5,0),"No Placeholder Yet")</f>
        <v>Pending</v>
      </c>
      <c r="S2452" s="137">
        <f t="shared" si="416"/>
        <v>0</v>
      </c>
      <c r="T2452" s="39" t="s">
        <v>1119</v>
      </c>
      <c r="U2452" s="39"/>
      <c r="V2452" s="178"/>
      <c r="W2452" s="39" t="s">
        <v>1649</v>
      </c>
      <c r="X2452" s="39" t="s">
        <v>1895</v>
      </c>
      <c r="Y2452" s="39"/>
      <c r="Z2452" s="39"/>
      <c r="AA2452" s="39"/>
      <c r="AB2452" s="152" t="s">
        <v>3165</v>
      </c>
    </row>
    <row r="2453" spans="1:28" ht="21.75" customHeight="1" x14ac:dyDescent="0.25">
      <c r="A2453" s="37" t="s">
        <v>30</v>
      </c>
      <c r="B2453" s="37" t="s">
        <v>31</v>
      </c>
      <c r="C2453" s="162">
        <v>6256</v>
      </c>
      <c r="D2453" s="162" t="s">
        <v>1169</v>
      </c>
      <c r="E2453" s="162" t="s">
        <v>659</v>
      </c>
      <c r="F2453" s="128" t="s">
        <v>101</v>
      </c>
      <c r="G2453" s="39" t="s">
        <v>35</v>
      </c>
      <c r="H2453" s="39" t="str">
        <f t="shared" si="408"/>
        <v>6105AK124-6256-CSEC-0005</v>
      </c>
      <c r="I2453" s="39" t="str">
        <f t="shared" si="412"/>
        <v>Q24050972-04-6256-C-SEC-0005</v>
      </c>
      <c r="J2453" s="39"/>
      <c r="K2453" s="33" t="str">
        <f>VLOOKUP(C2453,'PPE WBS Codes'!$E$3:$F$79,2,0)</f>
        <v>Synchronous Condenser 2</v>
      </c>
      <c r="L2453" s="39" t="s">
        <v>1876</v>
      </c>
      <c r="M2453" s="39" t="s">
        <v>1333</v>
      </c>
      <c r="N2453" s="33" t="str">
        <f t="shared" si="411"/>
        <v>Synchronous Condenser 2 - Small Power and Lighting for Synchronous Condensers Yard 2 - Corrosion Prevention and Protection Design</v>
      </c>
      <c r="O2453" s="134"/>
      <c r="P2453" s="134"/>
      <c r="Q2453" s="33" t="str">
        <f>IFERROR(VLOOKUP(PPE_PH1_CDDL[[#This Row],[RDMC Document Number]],[3]Docs!$B:$F,4,0),"No Placeholder Yet")</f>
        <v>RES - Reserved Placeholder</v>
      </c>
      <c r="R2453" s="33" t="str">
        <f>IFERROR(VLOOKUP(PPE_PH1_CDDL[[#This Row],[RDMC Document Number]],[3]Docs!$B:$F,5,0),"No Placeholder Yet")</f>
        <v>Pending</v>
      </c>
      <c r="S2453" s="137">
        <f t="shared" si="416"/>
        <v>0</v>
      </c>
      <c r="T2453" s="39" t="s">
        <v>1119</v>
      </c>
      <c r="U2453" s="39"/>
      <c r="V2453" s="178"/>
      <c r="W2453" s="39" t="s">
        <v>1597</v>
      </c>
      <c r="X2453" s="39" t="s">
        <v>1895</v>
      </c>
      <c r="Y2453" s="39"/>
      <c r="Z2453" s="39"/>
      <c r="AA2453" s="39"/>
      <c r="AB2453" s="152" t="s">
        <v>3165</v>
      </c>
    </row>
    <row r="2454" spans="1:28" ht="21.75" customHeight="1" x14ac:dyDescent="0.25">
      <c r="A2454" s="37" t="s">
        <v>30</v>
      </c>
      <c r="B2454" s="37" t="s">
        <v>31</v>
      </c>
      <c r="C2454" s="162">
        <v>6256</v>
      </c>
      <c r="D2454" s="162" t="s">
        <v>1169</v>
      </c>
      <c r="E2454" s="162" t="s">
        <v>659</v>
      </c>
      <c r="F2454" s="128" t="s">
        <v>161</v>
      </c>
      <c r="G2454" s="39" t="s">
        <v>35</v>
      </c>
      <c r="H2454" s="39" t="str">
        <f t="shared" si="408"/>
        <v>6105AK124-6256-CSEC-0006</v>
      </c>
      <c r="I2454" s="39" t="str">
        <f t="shared" si="412"/>
        <v>Q24050972-04-6256-C-SEC-0006</v>
      </c>
      <c r="J2454" s="39"/>
      <c r="K2454" s="33" t="str">
        <f>VLOOKUP(C2454,'PPE WBS Codes'!$E$3:$F$79,2,0)</f>
        <v>Synchronous Condenser 2</v>
      </c>
      <c r="L2454" s="39" t="s">
        <v>1876</v>
      </c>
      <c r="M2454" s="39" t="s">
        <v>1332</v>
      </c>
      <c r="N2454" s="33" t="str">
        <f t="shared" si="411"/>
        <v>Synchronous Condenser 2 - Small Power and Lighting for Synchronous Condensers Yard 2 - Structural Earthing and Bonding Design</v>
      </c>
      <c r="O2454" s="134"/>
      <c r="P2454" s="134"/>
      <c r="Q2454" s="33" t="str">
        <f>IFERROR(VLOOKUP(PPE_PH1_CDDL[[#This Row],[RDMC Document Number]],[3]Docs!$B:$F,4,0),"No Placeholder Yet")</f>
        <v>RES - Reserved Placeholder</v>
      </c>
      <c r="R2454" s="33" t="str">
        <f>IFERROR(VLOOKUP(PPE_PH1_CDDL[[#This Row],[RDMC Document Number]],[3]Docs!$B:$F,5,0),"No Placeholder Yet")</f>
        <v>Pending</v>
      </c>
      <c r="S2454" s="137">
        <f t="shared" si="416"/>
        <v>0</v>
      </c>
      <c r="T2454" s="39" t="s">
        <v>1119</v>
      </c>
      <c r="U2454" s="39"/>
      <c r="V2454" s="178"/>
      <c r="W2454" s="39" t="s">
        <v>1597</v>
      </c>
      <c r="X2454" s="39" t="s">
        <v>1895</v>
      </c>
      <c r="Y2454" s="39"/>
      <c r="Z2454" s="39"/>
      <c r="AA2454" s="39"/>
      <c r="AB2454" s="152" t="s">
        <v>3165</v>
      </c>
    </row>
    <row r="2455" spans="1:28" ht="21.75" customHeight="1" x14ac:dyDescent="0.25">
      <c r="A2455" s="37" t="s">
        <v>30</v>
      </c>
      <c r="B2455" s="37" t="s">
        <v>31</v>
      </c>
      <c r="C2455" s="162">
        <v>6256</v>
      </c>
      <c r="D2455" s="162" t="s">
        <v>1169</v>
      </c>
      <c r="E2455" s="162" t="s">
        <v>659</v>
      </c>
      <c r="F2455" s="128" t="s">
        <v>170</v>
      </c>
      <c r="G2455" s="39" t="s">
        <v>35</v>
      </c>
      <c r="H2455" s="39" t="str">
        <f t="shared" si="408"/>
        <v>6105AK124-6256-CSEC-0007</v>
      </c>
      <c r="I2455" s="39" t="str">
        <f t="shared" si="412"/>
        <v>Q24050972-04-6256-C-SEC-0007</v>
      </c>
      <c r="J2455" s="39"/>
      <c r="K2455" s="33" t="str">
        <f>VLOOKUP(C2455,'PPE WBS Codes'!$E$3:$F$79,2,0)</f>
        <v>Synchronous Condenser 2</v>
      </c>
      <c r="L2455" s="39" t="s">
        <v>1878</v>
      </c>
      <c r="M2455" s="39" t="s">
        <v>1333</v>
      </c>
      <c r="N2455" s="33" t="str">
        <f t="shared" si="411"/>
        <v>Synchronous Condenser 2 - Cable Racks and Trays for Synchronous Condensers Yard 2 - Corrosion Prevention and Protection Design</v>
      </c>
      <c r="O2455" s="134"/>
      <c r="P2455" s="134"/>
      <c r="Q2455" s="33" t="str">
        <f>IFERROR(VLOOKUP(PPE_PH1_CDDL[[#This Row],[RDMC Document Number]],[3]Docs!$B:$F,4,0),"No Placeholder Yet")</f>
        <v>RES - Reserved Placeholder</v>
      </c>
      <c r="R2455" s="33" t="str">
        <f>IFERROR(VLOOKUP(PPE_PH1_CDDL[[#This Row],[RDMC Document Number]],[3]Docs!$B:$F,5,0),"No Placeholder Yet")</f>
        <v>Pending</v>
      </c>
      <c r="S2455" s="137">
        <f t="shared" si="416"/>
        <v>0</v>
      </c>
      <c r="T2455" s="39" t="s">
        <v>1119</v>
      </c>
      <c r="U2455" s="39"/>
      <c r="V2455" s="178"/>
      <c r="W2455" s="39" t="s">
        <v>1599</v>
      </c>
      <c r="X2455" s="39" t="s">
        <v>1895</v>
      </c>
      <c r="Y2455" s="39"/>
      <c r="Z2455" s="39"/>
      <c r="AA2455" s="39"/>
      <c r="AB2455" s="152" t="s">
        <v>3165</v>
      </c>
    </row>
    <row r="2456" spans="1:28" ht="21.75" customHeight="1" x14ac:dyDescent="0.25">
      <c r="A2456" s="37" t="s">
        <v>30</v>
      </c>
      <c r="B2456" s="37" t="s">
        <v>31</v>
      </c>
      <c r="C2456" s="162">
        <v>6256</v>
      </c>
      <c r="D2456" s="162" t="s">
        <v>1169</v>
      </c>
      <c r="E2456" s="162" t="s">
        <v>659</v>
      </c>
      <c r="F2456" s="128" t="s">
        <v>108</v>
      </c>
      <c r="G2456" s="39" t="s">
        <v>35</v>
      </c>
      <c r="H2456" s="39" t="str">
        <f t="shared" si="408"/>
        <v>6105AK124-6256-CSEC-0008</v>
      </c>
      <c r="I2456" s="39" t="str">
        <f t="shared" si="412"/>
        <v>Q24050972-04-6256-C-SEC-0008</v>
      </c>
      <c r="J2456" s="39"/>
      <c r="K2456" s="33" t="str">
        <f>VLOOKUP(C2456,'PPE WBS Codes'!$E$3:$F$79,2,0)</f>
        <v>Synchronous Condenser 2</v>
      </c>
      <c r="L2456" s="39" t="s">
        <v>1878</v>
      </c>
      <c r="M2456" s="39" t="s">
        <v>1332</v>
      </c>
      <c r="N2456" s="33" t="str">
        <f t="shared" si="411"/>
        <v>Synchronous Condenser 2 - Cable Racks and Trays for Synchronous Condensers Yard 2 - Structural Earthing and Bonding Design</v>
      </c>
      <c r="O2456" s="134"/>
      <c r="P2456" s="134"/>
      <c r="Q2456" s="33" t="str">
        <f>IFERROR(VLOOKUP(PPE_PH1_CDDL[[#This Row],[RDMC Document Number]],[3]Docs!$B:$F,4,0),"No Placeholder Yet")</f>
        <v>RES - Reserved Placeholder</v>
      </c>
      <c r="R2456" s="33" t="str">
        <f>IFERROR(VLOOKUP(PPE_PH1_CDDL[[#This Row],[RDMC Document Number]],[3]Docs!$B:$F,5,0),"No Placeholder Yet")</f>
        <v>Pending</v>
      </c>
      <c r="S2456" s="137">
        <f t="shared" si="416"/>
        <v>0</v>
      </c>
      <c r="T2456" s="39" t="s">
        <v>1119</v>
      </c>
      <c r="U2456" s="39"/>
      <c r="V2456" s="178"/>
      <c r="W2456" s="39" t="s">
        <v>1599</v>
      </c>
      <c r="X2456" s="39" t="s">
        <v>1895</v>
      </c>
      <c r="Y2456" s="39"/>
      <c r="Z2456" s="39"/>
      <c r="AA2456" s="39"/>
      <c r="AB2456" s="152" t="s">
        <v>3165</v>
      </c>
    </row>
    <row r="2457" spans="1:28" ht="21.75" customHeight="1" x14ac:dyDescent="0.25">
      <c r="A2457" s="37" t="s">
        <v>30</v>
      </c>
      <c r="B2457" s="37" t="s">
        <v>31</v>
      </c>
      <c r="C2457" s="162">
        <v>6256</v>
      </c>
      <c r="D2457" s="162" t="s">
        <v>1169</v>
      </c>
      <c r="E2457" s="162" t="s">
        <v>659</v>
      </c>
      <c r="F2457" s="128" t="s">
        <v>173</v>
      </c>
      <c r="G2457" s="39" t="s">
        <v>35</v>
      </c>
      <c r="H2457" s="39" t="str">
        <f t="shared" si="408"/>
        <v>6105AK124-6256-CSEC-0009</v>
      </c>
      <c r="I2457" s="39" t="str">
        <f t="shared" si="412"/>
        <v>Q24050972-04-6256-C-SEC-0009</v>
      </c>
      <c r="J2457" s="39"/>
      <c r="K2457" s="33" t="str">
        <f>VLOOKUP(C2457,'PPE WBS Codes'!$E$3:$F$79,2,0)</f>
        <v>Synchronous Condenser 2</v>
      </c>
      <c r="L2457" s="39" t="s">
        <v>1882</v>
      </c>
      <c r="M2457" s="39" t="s">
        <v>1333</v>
      </c>
      <c r="N2457" s="33" t="str">
        <f t="shared" si="411"/>
        <v>Synchronous Condenser 2 - Lightning Protection System for Synchronous Condensers Yard 2 - Corrosion Prevention and Protection Design</v>
      </c>
      <c r="O2457" s="134"/>
      <c r="P2457" s="134"/>
      <c r="Q2457" s="33" t="str">
        <f>IFERROR(VLOOKUP(PPE_PH1_CDDL[[#This Row],[RDMC Document Number]],[3]Docs!$B:$F,4,0),"No Placeholder Yet")</f>
        <v>RES - Reserved Placeholder</v>
      </c>
      <c r="R2457" s="33" t="str">
        <f>IFERROR(VLOOKUP(PPE_PH1_CDDL[[#This Row],[RDMC Document Number]],[3]Docs!$B:$F,5,0),"No Placeholder Yet")</f>
        <v>Pending</v>
      </c>
      <c r="S2457" s="137">
        <f t="shared" si="416"/>
        <v>0</v>
      </c>
      <c r="T2457" s="39" t="s">
        <v>1119</v>
      </c>
      <c r="U2457" s="39"/>
      <c r="V2457" s="178"/>
      <c r="W2457" s="39" t="s">
        <v>1631</v>
      </c>
      <c r="X2457" s="39" t="s">
        <v>1895</v>
      </c>
      <c r="Y2457" s="39"/>
      <c r="Z2457" s="39"/>
      <c r="AA2457" s="39"/>
      <c r="AB2457" s="152" t="s">
        <v>3165</v>
      </c>
    </row>
    <row r="2458" spans="1:28" ht="21.75" customHeight="1" x14ac:dyDescent="0.25">
      <c r="A2458" s="37" t="s">
        <v>30</v>
      </c>
      <c r="B2458" s="37" t="s">
        <v>31</v>
      </c>
      <c r="C2458" s="162">
        <v>6256</v>
      </c>
      <c r="D2458" s="162" t="s">
        <v>1169</v>
      </c>
      <c r="E2458" s="162" t="s">
        <v>659</v>
      </c>
      <c r="F2458" s="174" t="s">
        <v>184</v>
      </c>
      <c r="G2458" s="162" t="s">
        <v>35</v>
      </c>
      <c r="H2458" s="39" t="str">
        <f t="shared" si="408"/>
        <v>6105AK124-6256-CSEC-0010</v>
      </c>
      <c r="I2458" s="39" t="str">
        <f t="shared" si="412"/>
        <v>Q24050972-04-6256-C-SEC-0010</v>
      </c>
      <c r="J2458" s="162"/>
      <c r="K2458" s="33" t="str">
        <f>VLOOKUP(C2458,'PPE WBS Codes'!$E$3:$F$79,2,0)</f>
        <v>Synchronous Condenser 2</v>
      </c>
      <c r="L2458" s="162" t="s">
        <v>1882</v>
      </c>
      <c r="M2458" s="162" t="s">
        <v>1332</v>
      </c>
      <c r="N2458" s="33" t="str">
        <f t="shared" si="411"/>
        <v>Synchronous Condenser 2 - Lightning Protection System for Synchronous Condensers Yard 2 - Structural Earthing and Bonding Design</v>
      </c>
      <c r="O2458" s="175"/>
      <c r="P2458" s="175"/>
      <c r="Q2458" s="33" t="str">
        <f>IFERROR(VLOOKUP(PPE_PH1_CDDL[[#This Row],[RDMC Document Number]],[3]Docs!$B:$F,4,0),"No Placeholder Yet")</f>
        <v>RES - Reserved Placeholder</v>
      </c>
      <c r="R2458" s="33" t="str">
        <f>IFERROR(VLOOKUP(PPE_PH1_CDDL[[#This Row],[RDMC Document Number]],[3]Docs!$B:$F,5,0),"No Placeholder Yet")</f>
        <v>Pending</v>
      </c>
      <c r="S2458" s="137">
        <f t="shared" si="416"/>
        <v>0</v>
      </c>
      <c r="T2458" s="39" t="s">
        <v>1119</v>
      </c>
      <c r="U2458" s="162"/>
      <c r="V2458" s="178"/>
      <c r="W2458" s="162" t="s">
        <v>1631</v>
      </c>
      <c r="X2458" s="39" t="s">
        <v>1895</v>
      </c>
      <c r="Y2458" s="162"/>
      <c r="Z2458" s="162"/>
      <c r="AA2458" s="39"/>
      <c r="AB2458" s="152" t="s">
        <v>3165</v>
      </c>
    </row>
    <row r="2459" spans="1:28" ht="21.75" customHeight="1" x14ac:dyDescent="0.25">
      <c r="A2459" s="37" t="s">
        <v>30</v>
      </c>
      <c r="B2459" s="37" t="s">
        <v>31</v>
      </c>
      <c r="C2459" s="162">
        <v>6256</v>
      </c>
      <c r="D2459" s="162" t="s">
        <v>1169</v>
      </c>
      <c r="E2459" s="39" t="s">
        <v>1335</v>
      </c>
      <c r="F2459" s="128" t="s">
        <v>34</v>
      </c>
      <c r="G2459" s="39" t="s">
        <v>35</v>
      </c>
      <c r="H2459" s="39" t="str">
        <f t="shared" si="408"/>
        <v>6105AK124-6256-CSHP-0001</v>
      </c>
      <c r="I2459" s="39" t="str">
        <f t="shared" si="412"/>
        <v>Q24050972-04-6256-C-SHP-0001</v>
      </c>
      <c r="J2459" s="39"/>
      <c r="K2459" s="33" t="str">
        <f>VLOOKUP(C2459,'PPE WBS Codes'!$E$3:$F$79,2,0)</f>
        <v>Synchronous Condenser 2</v>
      </c>
      <c r="L2459" s="39" t="s">
        <v>1876</v>
      </c>
      <c r="M2459" s="39" t="s">
        <v>1336</v>
      </c>
      <c r="N2459" s="33" t="str">
        <f t="shared" si="411"/>
        <v>Synchronous Condenser 2 - Small Power and Lighting for Synchronous Condensers Yard 2 - Equipment Assembly Drawings</v>
      </c>
      <c r="O2459" s="134"/>
      <c r="P2459" s="134"/>
      <c r="Q2459" s="33" t="str">
        <f>IFERROR(VLOOKUP(PPE_PH1_CDDL[[#This Row],[RDMC Document Number]],[3]Docs!$B:$F,4,0),"No Placeholder Yet")</f>
        <v>RES - Reserved Placeholder</v>
      </c>
      <c r="R2459" s="33" t="str">
        <f>IFERROR(VLOOKUP(PPE_PH1_CDDL[[#This Row],[RDMC Document Number]],[3]Docs!$B:$F,5,0),"No Placeholder Yet")</f>
        <v>Pending</v>
      </c>
      <c r="S2459" s="137">
        <f t="shared" si="416"/>
        <v>0</v>
      </c>
      <c r="T2459" s="39" t="s">
        <v>1119</v>
      </c>
      <c r="U2459" s="39"/>
      <c r="V2459" s="178"/>
      <c r="W2459" s="39" t="s">
        <v>1597</v>
      </c>
      <c r="X2459" s="39" t="s">
        <v>1895</v>
      </c>
      <c r="Y2459" s="39"/>
      <c r="Z2459" s="39"/>
      <c r="AA2459" s="39"/>
      <c r="AB2459" s="152" t="s">
        <v>3165</v>
      </c>
    </row>
    <row r="2460" spans="1:28" ht="21.75" customHeight="1" x14ac:dyDescent="0.25">
      <c r="A2460" s="37" t="s">
        <v>30</v>
      </c>
      <c r="B2460" s="37" t="s">
        <v>31</v>
      </c>
      <c r="C2460" s="162">
        <v>6256</v>
      </c>
      <c r="D2460" s="162" t="s">
        <v>1169</v>
      </c>
      <c r="E2460" s="162" t="s">
        <v>1335</v>
      </c>
      <c r="F2460" s="174" t="s">
        <v>46</v>
      </c>
      <c r="G2460" s="162" t="s">
        <v>35</v>
      </c>
      <c r="H2460" s="39" t="str">
        <f t="shared" si="408"/>
        <v>6105AK124-6256-CSHP-0002</v>
      </c>
      <c r="I2460" s="39" t="str">
        <f t="shared" si="412"/>
        <v>Q24050972-04-6256-C-SHP-0002</v>
      </c>
      <c r="J2460" s="162"/>
      <c r="K2460" s="33" t="str">
        <f>VLOOKUP(C2460,'PPE WBS Codes'!$E$3:$F$79,2,0)</f>
        <v>Synchronous Condenser 2</v>
      </c>
      <c r="L2460" s="162" t="s">
        <v>1878</v>
      </c>
      <c r="M2460" s="162" t="s">
        <v>1336</v>
      </c>
      <c r="N2460" s="33" t="str">
        <f t="shared" si="411"/>
        <v>Synchronous Condenser 2 - Cable Racks and Trays for Synchronous Condensers Yard 2 - Equipment Assembly Drawings</v>
      </c>
      <c r="O2460" s="175"/>
      <c r="P2460" s="175"/>
      <c r="Q2460" s="33" t="str">
        <f>IFERROR(VLOOKUP(PPE_PH1_CDDL[[#This Row],[RDMC Document Number]],[3]Docs!$B:$F,4,0),"No Placeholder Yet")</f>
        <v>RES - Reserved Placeholder</v>
      </c>
      <c r="R2460" s="33" t="str">
        <f>IFERROR(VLOOKUP(PPE_PH1_CDDL[[#This Row],[RDMC Document Number]],[3]Docs!$B:$F,5,0),"No Placeholder Yet")</f>
        <v>Pending</v>
      </c>
      <c r="S2460" s="137">
        <f t="shared" si="416"/>
        <v>0</v>
      </c>
      <c r="T2460" s="39" t="s">
        <v>1119</v>
      </c>
      <c r="U2460" s="162"/>
      <c r="V2460" s="178"/>
      <c r="W2460" s="162" t="s">
        <v>1599</v>
      </c>
      <c r="X2460" s="39" t="s">
        <v>1895</v>
      </c>
      <c r="Y2460" s="162"/>
      <c r="Z2460" s="162"/>
      <c r="AA2460" s="39"/>
      <c r="AB2460" s="152" t="s">
        <v>3165</v>
      </c>
    </row>
    <row r="2461" spans="1:28" ht="21.75" customHeight="1" x14ac:dyDescent="0.25">
      <c r="A2461" s="37" t="s">
        <v>30</v>
      </c>
      <c r="B2461" s="37" t="s">
        <v>31</v>
      </c>
      <c r="C2461" s="162">
        <v>6256</v>
      </c>
      <c r="D2461" s="162" t="s">
        <v>1169</v>
      </c>
      <c r="E2461" s="39" t="s">
        <v>1170</v>
      </c>
      <c r="F2461" s="128" t="s">
        <v>34</v>
      </c>
      <c r="G2461" s="39" t="s">
        <v>35</v>
      </c>
      <c r="H2461" s="39" t="str">
        <f t="shared" si="408"/>
        <v>6105AK124-6256-CSPC-0001</v>
      </c>
      <c r="I2461" s="39" t="str">
        <f t="shared" si="412"/>
        <v>Q24050972-04-6256-C-SPC-0001</v>
      </c>
      <c r="J2461" s="39"/>
      <c r="K2461" s="33" t="str">
        <f>VLOOKUP(C2461,'PPE WBS Codes'!$E$3:$F$79,2,0)</f>
        <v>Synchronous Condenser 2</v>
      </c>
      <c r="L2461" s="39" t="s">
        <v>1879</v>
      </c>
      <c r="M2461" s="39" t="s">
        <v>1337</v>
      </c>
      <c r="N2461" s="33" t="str">
        <f t="shared" si="411"/>
        <v>Synchronous Condenser 2 - Terrace Roads and Access-ways for Synchronous Condensers Yard 2 - Civil Design Requirements</v>
      </c>
      <c r="O2461" s="134"/>
      <c r="P2461" s="134"/>
      <c r="Q2461" s="33" t="str">
        <f>IFERROR(VLOOKUP(PPE_PH1_CDDL[[#This Row],[RDMC Document Number]],[3]Docs!$B:$F,4,0),"No Placeholder Yet")</f>
        <v>RES - Reserved Placeholder</v>
      </c>
      <c r="R2461" s="33" t="str">
        <f>IFERROR(VLOOKUP(PPE_PH1_CDDL[[#This Row],[RDMC Document Number]],[3]Docs!$B:$F,5,0),"No Placeholder Yet")</f>
        <v>Pending</v>
      </c>
      <c r="S2461" s="137">
        <f t="shared" si="416"/>
        <v>0</v>
      </c>
      <c r="T2461" s="39" t="s">
        <v>1119</v>
      </c>
      <c r="U2461" s="39"/>
      <c r="V2461" s="178"/>
      <c r="W2461" s="39" t="s">
        <v>1617</v>
      </c>
      <c r="X2461" s="39" t="s">
        <v>1895</v>
      </c>
      <c r="Y2461" s="39"/>
      <c r="Z2461" s="39"/>
      <c r="AA2461" s="39"/>
      <c r="AB2461" s="152" t="s">
        <v>3165</v>
      </c>
    </row>
    <row r="2462" spans="1:28" ht="21.75" customHeight="1" x14ac:dyDescent="0.25">
      <c r="A2462" s="37" t="s">
        <v>30</v>
      </c>
      <c r="B2462" s="37" t="s">
        <v>31</v>
      </c>
      <c r="C2462" s="162">
        <v>6256</v>
      </c>
      <c r="D2462" s="162" t="s">
        <v>1169</v>
      </c>
      <c r="E2462" s="39" t="s">
        <v>1170</v>
      </c>
      <c r="F2462" s="128" t="s">
        <v>46</v>
      </c>
      <c r="G2462" s="39" t="s">
        <v>35</v>
      </c>
      <c r="H2462" s="39" t="str">
        <f t="shared" si="408"/>
        <v>6105AK124-6256-CSPC-0002</v>
      </c>
      <c r="I2462" s="39" t="str">
        <f t="shared" si="412"/>
        <v>Q24050972-04-6256-C-SPC-0002</v>
      </c>
      <c r="J2462" s="39"/>
      <c r="K2462" s="33" t="str">
        <f>VLOOKUP(C2462,'PPE WBS Codes'!$E$3:$F$79,2,0)</f>
        <v>Synchronous Condenser 2</v>
      </c>
      <c r="L2462" s="39" t="s">
        <v>1879</v>
      </c>
      <c r="M2462" s="39" t="s">
        <v>1338</v>
      </c>
      <c r="N2462" s="33" t="str">
        <f t="shared" si="411"/>
        <v>Synchronous Condenser 2 - Terrace Roads and Access-ways for Synchronous Condensers Yard 2 - Excavation, Trenching and Compacting Design</v>
      </c>
      <c r="O2462" s="134"/>
      <c r="P2462" s="134"/>
      <c r="Q2462" s="33" t="str">
        <f>IFERROR(VLOOKUP(PPE_PH1_CDDL[[#This Row],[RDMC Document Number]],[3]Docs!$B:$F,4,0),"No Placeholder Yet")</f>
        <v>RES - Reserved Placeholder</v>
      </c>
      <c r="R2462" s="33" t="str">
        <f>IFERROR(VLOOKUP(PPE_PH1_CDDL[[#This Row],[RDMC Document Number]],[3]Docs!$B:$F,5,0),"No Placeholder Yet")</f>
        <v>Pending</v>
      </c>
      <c r="S2462" s="137">
        <f t="shared" si="416"/>
        <v>0</v>
      </c>
      <c r="T2462" s="39" t="s">
        <v>1119</v>
      </c>
      <c r="U2462" s="39"/>
      <c r="V2462" s="178"/>
      <c r="W2462" s="39" t="s">
        <v>1617</v>
      </c>
      <c r="X2462" s="39" t="s">
        <v>1895</v>
      </c>
      <c r="Y2462" s="39"/>
      <c r="Z2462" s="39"/>
      <c r="AA2462" s="39"/>
      <c r="AB2462" s="152" t="s">
        <v>3165</v>
      </c>
    </row>
    <row r="2463" spans="1:28" ht="21.75" customHeight="1" x14ac:dyDescent="0.25">
      <c r="A2463" s="37" t="s">
        <v>30</v>
      </c>
      <c r="B2463" s="37" t="s">
        <v>31</v>
      </c>
      <c r="C2463" s="162">
        <v>6256</v>
      </c>
      <c r="D2463" s="162" t="s">
        <v>1169</v>
      </c>
      <c r="E2463" s="39" t="s">
        <v>1170</v>
      </c>
      <c r="F2463" s="128" t="s">
        <v>48</v>
      </c>
      <c r="G2463" s="39" t="s">
        <v>35</v>
      </c>
      <c r="H2463" s="39" t="str">
        <f t="shared" si="408"/>
        <v>6105AK124-6256-CSPC-0003</v>
      </c>
      <c r="I2463" s="39" t="str">
        <f t="shared" si="412"/>
        <v>Q24050972-04-6256-C-SPC-0003</v>
      </c>
      <c r="J2463" s="39"/>
      <c r="K2463" s="33" t="str">
        <f>VLOOKUP(C2463,'PPE WBS Codes'!$E$3:$F$79,2,0)</f>
        <v>Synchronous Condenser 2</v>
      </c>
      <c r="L2463" s="39" t="s">
        <v>1879</v>
      </c>
      <c r="M2463" s="39" t="s">
        <v>1339</v>
      </c>
      <c r="N2463" s="33" t="str">
        <f t="shared" si="411"/>
        <v>Synchronous Condenser 2 - Terrace Roads and Access-ways for Synchronous Condensers Yard 2 - Concrete Construction Material Specifications</v>
      </c>
      <c r="O2463" s="134"/>
      <c r="P2463" s="134"/>
      <c r="Q2463" s="33" t="str">
        <f>IFERROR(VLOOKUP(PPE_PH1_CDDL[[#This Row],[RDMC Document Number]],[3]Docs!$B:$F,4,0),"No Placeholder Yet")</f>
        <v>RES - Reserved Placeholder</v>
      </c>
      <c r="R2463" s="33" t="str">
        <f>IFERROR(VLOOKUP(PPE_PH1_CDDL[[#This Row],[RDMC Document Number]],[3]Docs!$B:$F,5,0),"No Placeholder Yet")</f>
        <v>Pending</v>
      </c>
      <c r="S2463" s="137">
        <f t="shared" si="416"/>
        <v>0</v>
      </c>
      <c r="T2463" s="39" t="s">
        <v>1119</v>
      </c>
      <c r="U2463" s="39"/>
      <c r="V2463" s="178"/>
      <c r="W2463" s="39" t="s">
        <v>1617</v>
      </c>
      <c r="X2463" s="39" t="s">
        <v>1895</v>
      </c>
      <c r="Y2463" s="39"/>
      <c r="Z2463" s="39"/>
      <c r="AA2463" s="39"/>
      <c r="AB2463" s="152" t="s">
        <v>3165</v>
      </c>
    </row>
    <row r="2464" spans="1:28" ht="21.75" customHeight="1" x14ac:dyDescent="0.25">
      <c r="A2464" s="37" t="s">
        <v>30</v>
      </c>
      <c r="B2464" s="37" t="s">
        <v>31</v>
      </c>
      <c r="C2464" s="162">
        <v>6256</v>
      </c>
      <c r="D2464" s="162" t="s">
        <v>1169</v>
      </c>
      <c r="E2464" s="39" t="s">
        <v>1170</v>
      </c>
      <c r="F2464" s="128" t="s">
        <v>50</v>
      </c>
      <c r="G2464" s="39" t="s">
        <v>35</v>
      </c>
      <c r="H2464" s="39" t="str">
        <f t="shared" si="408"/>
        <v>6105AK124-6256-CSPC-0004</v>
      </c>
      <c r="I2464" s="39" t="str">
        <f t="shared" si="412"/>
        <v>Q24050972-04-6256-C-SPC-0004</v>
      </c>
      <c r="J2464" s="39"/>
      <c r="K2464" s="33" t="str">
        <f>VLOOKUP(C2464,'PPE WBS Codes'!$E$3:$F$79,2,0)</f>
        <v>Synchronous Condenser 2</v>
      </c>
      <c r="L2464" s="39" t="s">
        <v>1880</v>
      </c>
      <c r="M2464" s="39" t="s">
        <v>1339</v>
      </c>
      <c r="N2464" s="33" t="str">
        <f t="shared" si="411"/>
        <v>Synchronous Condenser 2 - Earthing System for Synchronous Condensers Yard 2 - Concrete Construction Material Specifications</v>
      </c>
      <c r="O2464" s="134"/>
      <c r="P2464" s="134"/>
      <c r="Q2464" s="33" t="str">
        <f>IFERROR(VLOOKUP(PPE_PH1_CDDL[[#This Row],[RDMC Document Number]],[3]Docs!$B:$F,4,0),"No Placeholder Yet")</f>
        <v>RES - Reserved Placeholder</v>
      </c>
      <c r="R2464" s="33" t="str">
        <f>IFERROR(VLOOKUP(PPE_PH1_CDDL[[#This Row],[RDMC Document Number]],[3]Docs!$B:$F,5,0),"No Placeholder Yet")</f>
        <v>Pending</v>
      </c>
      <c r="S2464" s="137">
        <f t="shared" si="416"/>
        <v>0</v>
      </c>
      <c r="T2464" s="39" t="s">
        <v>1119</v>
      </c>
      <c r="U2464" s="39"/>
      <c r="V2464" s="178"/>
      <c r="W2464" s="39" t="s">
        <v>1633</v>
      </c>
      <c r="X2464" s="39" t="s">
        <v>1895</v>
      </c>
      <c r="Y2464" s="39"/>
      <c r="Z2464" s="39"/>
      <c r="AA2464" s="39"/>
      <c r="AB2464" s="152" t="s">
        <v>3165</v>
      </c>
    </row>
    <row r="2465" spans="1:28" ht="21.75" customHeight="1" x14ac:dyDescent="0.25">
      <c r="A2465" s="37" t="s">
        <v>30</v>
      </c>
      <c r="B2465" s="37" t="s">
        <v>31</v>
      </c>
      <c r="C2465" s="162">
        <v>6256</v>
      </c>
      <c r="D2465" s="162" t="s">
        <v>1169</v>
      </c>
      <c r="E2465" s="39" t="s">
        <v>1170</v>
      </c>
      <c r="F2465" s="128" t="s">
        <v>101</v>
      </c>
      <c r="G2465" s="39" t="s">
        <v>35</v>
      </c>
      <c r="H2465" s="39" t="str">
        <f t="shared" ref="H2465:H2528" si="417">A2465&amp;B2465&amp;"-"&amp;C2465&amp;"-"&amp;D2465&amp;E2465&amp;"-"&amp;F2465</f>
        <v>6105AK124-6256-CSPC-0005</v>
      </c>
      <c r="I2465" s="39" t="str">
        <f t="shared" si="412"/>
        <v>Q24050972-04-6256-C-SPC-0005</v>
      </c>
      <c r="J2465" s="39"/>
      <c r="K2465" s="33" t="str">
        <f>VLOOKUP(C2465,'PPE WBS Codes'!$E$3:$F$79,2,0)</f>
        <v>Synchronous Condenser 2</v>
      </c>
      <c r="L2465" s="39" t="s">
        <v>1880</v>
      </c>
      <c r="M2465" s="39" t="s">
        <v>1338</v>
      </c>
      <c r="N2465" s="33" t="str">
        <f t="shared" si="411"/>
        <v>Synchronous Condenser 2 - Earthing System for Synchronous Condensers Yard 2 - Excavation, Trenching and Compacting Design</v>
      </c>
      <c r="O2465" s="134"/>
      <c r="P2465" s="134"/>
      <c r="Q2465" s="33" t="str">
        <f>IFERROR(VLOOKUP(PPE_PH1_CDDL[[#This Row],[RDMC Document Number]],[3]Docs!$B:$F,4,0),"No Placeholder Yet")</f>
        <v>RES - Reserved Placeholder</v>
      </c>
      <c r="R2465" s="33" t="str">
        <f>IFERROR(VLOOKUP(PPE_PH1_CDDL[[#This Row],[RDMC Document Number]],[3]Docs!$B:$F,5,0),"No Placeholder Yet")</f>
        <v>Pending</v>
      </c>
      <c r="S2465" s="137">
        <f t="shared" si="416"/>
        <v>0</v>
      </c>
      <c r="T2465" s="39" t="s">
        <v>1119</v>
      </c>
      <c r="U2465" s="39"/>
      <c r="V2465" s="178"/>
      <c r="W2465" s="39" t="s">
        <v>1633</v>
      </c>
      <c r="X2465" s="39" t="s">
        <v>1895</v>
      </c>
      <c r="Y2465" s="39"/>
      <c r="Z2465" s="39"/>
      <c r="AA2465" s="39"/>
      <c r="AB2465" s="152" t="s">
        <v>3165</v>
      </c>
    </row>
    <row r="2466" spans="1:28" ht="21.75" customHeight="1" x14ac:dyDescent="0.25">
      <c r="A2466" s="37" t="s">
        <v>30</v>
      </c>
      <c r="B2466" s="37" t="s">
        <v>31</v>
      </c>
      <c r="C2466" s="162">
        <v>6256</v>
      </c>
      <c r="D2466" s="162" t="s">
        <v>1169</v>
      </c>
      <c r="E2466" s="39" t="s">
        <v>1170</v>
      </c>
      <c r="F2466" s="128" t="s">
        <v>161</v>
      </c>
      <c r="G2466" s="39" t="s">
        <v>35</v>
      </c>
      <c r="H2466" s="39" t="str">
        <f t="shared" si="417"/>
        <v>6105AK124-6256-CSPC-0006</v>
      </c>
      <c r="I2466" s="39" t="str">
        <f t="shared" si="412"/>
        <v>Q24050972-04-6256-C-SPC-0006</v>
      </c>
      <c r="J2466" s="39"/>
      <c r="K2466" s="33" t="str">
        <f>VLOOKUP(C2466,'PPE WBS Codes'!$E$3:$F$79,2,0)</f>
        <v>Synchronous Condenser 2</v>
      </c>
      <c r="L2466" s="39" t="s">
        <v>1876</v>
      </c>
      <c r="M2466" s="39" t="s">
        <v>1339</v>
      </c>
      <c r="N2466" s="33" t="str">
        <f t="shared" si="411"/>
        <v>Synchronous Condenser 2 - Small Power and Lighting for Synchronous Condensers Yard 2 - Concrete Construction Material Specifications</v>
      </c>
      <c r="O2466" s="134"/>
      <c r="P2466" s="134"/>
      <c r="Q2466" s="33" t="str">
        <f>IFERROR(VLOOKUP(PPE_PH1_CDDL[[#This Row],[RDMC Document Number]],[3]Docs!$B:$F,4,0),"No Placeholder Yet")</f>
        <v>RES - Reserved Placeholder</v>
      </c>
      <c r="R2466" s="33" t="str">
        <f>IFERROR(VLOOKUP(PPE_PH1_CDDL[[#This Row],[RDMC Document Number]],[3]Docs!$B:$F,5,0),"No Placeholder Yet")</f>
        <v>Pending</v>
      </c>
      <c r="S2466" s="137">
        <f t="shared" si="416"/>
        <v>0</v>
      </c>
      <c r="T2466" s="39" t="s">
        <v>1119</v>
      </c>
      <c r="U2466" s="39"/>
      <c r="V2466" s="178"/>
      <c r="W2466" s="39" t="s">
        <v>1597</v>
      </c>
      <c r="X2466" s="39" t="s">
        <v>1895</v>
      </c>
      <c r="Y2466" s="39"/>
      <c r="Z2466" s="39"/>
      <c r="AA2466" s="39"/>
      <c r="AB2466" s="152" t="s">
        <v>3165</v>
      </c>
    </row>
    <row r="2467" spans="1:28" ht="21.75" customHeight="1" x14ac:dyDescent="0.25">
      <c r="A2467" s="37" t="s">
        <v>30</v>
      </c>
      <c r="B2467" s="37" t="s">
        <v>31</v>
      </c>
      <c r="C2467" s="162">
        <v>6256</v>
      </c>
      <c r="D2467" s="162" t="s">
        <v>1169</v>
      </c>
      <c r="E2467" s="39" t="s">
        <v>1170</v>
      </c>
      <c r="F2467" s="128" t="s">
        <v>170</v>
      </c>
      <c r="G2467" s="39" t="s">
        <v>35</v>
      </c>
      <c r="H2467" s="39" t="str">
        <f t="shared" si="417"/>
        <v>6105AK124-6256-CSPC-0007</v>
      </c>
      <c r="I2467" s="39" t="str">
        <f t="shared" si="412"/>
        <v>Q24050972-04-6256-C-SPC-0007</v>
      </c>
      <c r="J2467" s="39"/>
      <c r="K2467" s="33" t="str">
        <f>VLOOKUP(C2467,'PPE WBS Codes'!$E$3:$F$79,2,0)</f>
        <v>Synchronous Condenser 2</v>
      </c>
      <c r="L2467" s="39" t="s">
        <v>1878</v>
      </c>
      <c r="M2467" s="39" t="s">
        <v>1337</v>
      </c>
      <c r="N2467" s="33" t="str">
        <f t="shared" si="411"/>
        <v>Synchronous Condenser 2 - Cable Racks and Trays for Synchronous Condensers Yard 2 - Civil Design Requirements</v>
      </c>
      <c r="O2467" s="134"/>
      <c r="P2467" s="134"/>
      <c r="Q2467" s="33" t="str">
        <f>IFERROR(VLOOKUP(PPE_PH1_CDDL[[#This Row],[RDMC Document Number]],[3]Docs!$B:$F,4,0),"No Placeholder Yet")</f>
        <v>RES - Reserved Placeholder</v>
      </c>
      <c r="R2467" s="33" t="str">
        <f>IFERROR(VLOOKUP(PPE_PH1_CDDL[[#This Row],[RDMC Document Number]],[3]Docs!$B:$F,5,0),"No Placeholder Yet")</f>
        <v>Pending</v>
      </c>
      <c r="S2467" s="137">
        <f t="shared" si="416"/>
        <v>0</v>
      </c>
      <c r="T2467" s="39" t="s">
        <v>1119</v>
      </c>
      <c r="U2467" s="39"/>
      <c r="V2467" s="178"/>
      <c r="W2467" s="39" t="s">
        <v>1599</v>
      </c>
      <c r="X2467" s="39" t="s">
        <v>1895</v>
      </c>
      <c r="Y2467" s="39"/>
      <c r="Z2467" s="39"/>
      <c r="AA2467" s="39"/>
      <c r="AB2467" s="152" t="s">
        <v>3165</v>
      </c>
    </row>
    <row r="2468" spans="1:28" ht="21.75" customHeight="1" x14ac:dyDescent="0.25">
      <c r="A2468" s="37" t="s">
        <v>30</v>
      </c>
      <c r="B2468" s="37" t="s">
        <v>31</v>
      </c>
      <c r="C2468" s="162">
        <v>6256</v>
      </c>
      <c r="D2468" s="162" t="s">
        <v>1169</v>
      </c>
      <c r="E2468" s="39" t="s">
        <v>1170</v>
      </c>
      <c r="F2468" s="128" t="s">
        <v>108</v>
      </c>
      <c r="G2468" s="39" t="s">
        <v>35</v>
      </c>
      <c r="H2468" s="39" t="str">
        <f t="shared" si="417"/>
        <v>6105AK124-6256-CSPC-0008</v>
      </c>
      <c r="I2468" s="39" t="str">
        <f t="shared" si="412"/>
        <v>Q24050972-04-6256-C-SPC-0008</v>
      </c>
      <c r="J2468" s="39"/>
      <c r="K2468" s="33" t="str">
        <f>VLOOKUP(C2468,'PPE WBS Codes'!$E$3:$F$79,2,0)</f>
        <v>Synchronous Condenser 2</v>
      </c>
      <c r="L2468" s="39" t="s">
        <v>1878</v>
      </c>
      <c r="M2468" s="39" t="s">
        <v>1339</v>
      </c>
      <c r="N2468" s="33" t="str">
        <f t="shared" si="411"/>
        <v>Synchronous Condenser 2 - Cable Racks and Trays for Synchronous Condensers Yard 2 - Concrete Construction Material Specifications</v>
      </c>
      <c r="O2468" s="134"/>
      <c r="P2468" s="134"/>
      <c r="Q2468" s="33" t="str">
        <f>IFERROR(VLOOKUP(PPE_PH1_CDDL[[#This Row],[RDMC Document Number]],[3]Docs!$B:$F,4,0),"No Placeholder Yet")</f>
        <v>RES - Reserved Placeholder</v>
      </c>
      <c r="R2468" s="33" t="str">
        <f>IFERROR(VLOOKUP(PPE_PH1_CDDL[[#This Row],[RDMC Document Number]],[3]Docs!$B:$F,5,0),"No Placeholder Yet")</f>
        <v>Pending</v>
      </c>
      <c r="S2468" s="137">
        <f t="shared" si="416"/>
        <v>0</v>
      </c>
      <c r="T2468" s="39" t="s">
        <v>1119</v>
      </c>
      <c r="U2468" s="39"/>
      <c r="V2468" s="178"/>
      <c r="W2468" s="39" t="s">
        <v>1599</v>
      </c>
      <c r="X2468" s="39" t="s">
        <v>1895</v>
      </c>
      <c r="Y2468" s="39"/>
      <c r="Z2468" s="39"/>
      <c r="AA2468" s="39"/>
      <c r="AB2468" s="152" t="s">
        <v>3165</v>
      </c>
    </row>
    <row r="2469" spans="1:28" ht="21.75" customHeight="1" x14ac:dyDescent="0.25">
      <c r="A2469" s="37" t="s">
        <v>30</v>
      </c>
      <c r="B2469" s="37" t="s">
        <v>31</v>
      </c>
      <c r="C2469" s="162">
        <v>6256</v>
      </c>
      <c r="D2469" s="162" t="s">
        <v>1169</v>
      </c>
      <c r="E2469" s="39" t="s">
        <v>1170</v>
      </c>
      <c r="F2469" s="128" t="s">
        <v>173</v>
      </c>
      <c r="G2469" s="39" t="s">
        <v>35</v>
      </c>
      <c r="H2469" s="39" t="str">
        <f t="shared" si="417"/>
        <v>6105AK124-6256-CSPC-0009</v>
      </c>
      <c r="I2469" s="39" t="str">
        <f t="shared" si="412"/>
        <v>Q24050972-04-6256-C-SPC-0009</v>
      </c>
      <c r="J2469" s="39"/>
      <c r="K2469" s="33" t="str">
        <f>VLOOKUP(C2469,'PPE WBS Codes'!$E$3:$F$79,2,0)</f>
        <v>Synchronous Condenser 2</v>
      </c>
      <c r="L2469" s="39" t="s">
        <v>1878</v>
      </c>
      <c r="M2469" s="39" t="s">
        <v>1340</v>
      </c>
      <c r="N2469" s="33" t="str">
        <f t="shared" si="411"/>
        <v>Synchronous Condenser 2 - Cable Racks and Trays for Synchronous Condensers Yard 2 - Steel Structures Corrosion Protection Specification</v>
      </c>
      <c r="O2469" s="134"/>
      <c r="P2469" s="134"/>
      <c r="Q2469" s="33" t="str">
        <f>IFERROR(VLOOKUP(PPE_PH1_CDDL[[#This Row],[RDMC Document Number]],[3]Docs!$B:$F,4,0),"No Placeholder Yet")</f>
        <v>RES - Reserved Placeholder</v>
      </c>
      <c r="R2469" s="33" t="str">
        <f>IFERROR(VLOOKUP(PPE_PH1_CDDL[[#This Row],[RDMC Document Number]],[3]Docs!$B:$F,5,0),"No Placeholder Yet")</f>
        <v>Pending</v>
      </c>
      <c r="S2469" s="137">
        <f t="shared" si="416"/>
        <v>0</v>
      </c>
      <c r="T2469" s="39" t="s">
        <v>1119</v>
      </c>
      <c r="U2469" s="39"/>
      <c r="V2469" s="178"/>
      <c r="W2469" s="39" t="s">
        <v>1599</v>
      </c>
      <c r="X2469" s="39" t="s">
        <v>1895</v>
      </c>
      <c r="Y2469" s="39"/>
      <c r="Z2469" s="39"/>
      <c r="AA2469" s="39"/>
      <c r="AB2469" s="152" t="s">
        <v>3165</v>
      </c>
    </row>
    <row r="2470" spans="1:28" ht="21.75" customHeight="1" x14ac:dyDescent="0.25">
      <c r="A2470" s="37" t="s">
        <v>30</v>
      </c>
      <c r="B2470" s="37" t="s">
        <v>31</v>
      </c>
      <c r="C2470" s="162">
        <v>6256</v>
      </c>
      <c r="D2470" s="162" t="s">
        <v>1169</v>
      </c>
      <c r="E2470" s="39" t="s">
        <v>1170</v>
      </c>
      <c r="F2470" s="128" t="s">
        <v>184</v>
      </c>
      <c r="G2470" s="39" t="s">
        <v>35</v>
      </c>
      <c r="H2470" s="39" t="str">
        <f t="shared" si="417"/>
        <v>6105AK124-6256-CSPC-0010</v>
      </c>
      <c r="I2470" s="39" t="str">
        <f t="shared" si="412"/>
        <v>Q24050972-04-6256-C-SPC-0010</v>
      </c>
      <c r="J2470" s="39"/>
      <c r="K2470" s="33" t="str">
        <f>VLOOKUP(C2470,'PPE WBS Codes'!$E$3:$F$79,2,0)</f>
        <v>Synchronous Condenser 2</v>
      </c>
      <c r="L2470" s="39" t="s">
        <v>1881</v>
      </c>
      <c r="M2470" s="39" t="s">
        <v>1337</v>
      </c>
      <c r="N2470" s="33" t="str">
        <f t="shared" si="411"/>
        <v>Synchronous Condenser 2 - Cable Trench and Tunnels for Synchronous Condensers Yard 2 - Civil Design Requirements</v>
      </c>
      <c r="O2470" s="134"/>
      <c r="P2470" s="134"/>
      <c r="Q2470" s="33" t="str">
        <f>IFERROR(VLOOKUP(PPE_PH1_CDDL[[#This Row],[RDMC Document Number]],[3]Docs!$B:$F,4,0),"No Placeholder Yet")</f>
        <v>RES - Reserved Placeholder</v>
      </c>
      <c r="R2470" s="33" t="str">
        <f>IFERROR(VLOOKUP(PPE_PH1_CDDL[[#This Row],[RDMC Document Number]],[3]Docs!$B:$F,5,0),"No Placeholder Yet")</f>
        <v>Pending</v>
      </c>
      <c r="S2470" s="137">
        <f t="shared" si="416"/>
        <v>0</v>
      </c>
      <c r="T2470" s="39" t="s">
        <v>1119</v>
      </c>
      <c r="U2470" s="39"/>
      <c r="V2470" s="178"/>
      <c r="W2470" s="39" t="s">
        <v>1629</v>
      </c>
      <c r="X2470" s="39" t="s">
        <v>1895</v>
      </c>
      <c r="Y2470" s="39"/>
      <c r="Z2470" s="39"/>
      <c r="AA2470" s="39"/>
      <c r="AB2470" s="152" t="s">
        <v>3165</v>
      </c>
    </row>
    <row r="2471" spans="1:28" ht="21.75" customHeight="1" x14ac:dyDescent="0.25">
      <c r="A2471" s="37" t="s">
        <v>30</v>
      </c>
      <c r="B2471" s="37" t="s">
        <v>31</v>
      </c>
      <c r="C2471" s="162">
        <v>6256</v>
      </c>
      <c r="D2471" s="162" t="s">
        <v>1169</v>
      </c>
      <c r="E2471" s="39" t="s">
        <v>1170</v>
      </c>
      <c r="F2471" s="128" t="s">
        <v>187</v>
      </c>
      <c r="G2471" s="39" t="s">
        <v>35</v>
      </c>
      <c r="H2471" s="39" t="str">
        <f t="shared" si="417"/>
        <v>6105AK124-6256-CSPC-0011</v>
      </c>
      <c r="I2471" s="39" t="str">
        <f t="shared" si="412"/>
        <v>Q24050972-04-6256-C-SPC-0011</v>
      </c>
      <c r="J2471" s="39"/>
      <c r="K2471" s="33" t="str">
        <f>VLOOKUP(C2471,'PPE WBS Codes'!$E$3:$F$79,2,0)</f>
        <v>Synchronous Condenser 2</v>
      </c>
      <c r="L2471" s="39" t="s">
        <v>1881</v>
      </c>
      <c r="M2471" s="39" t="s">
        <v>1338</v>
      </c>
      <c r="N2471" s="33" t="str">
        <f t="shared" si="411"/>
        <v>Synchronous Condenser 2 - Cable Trench and Tunnels for Synchronous Condensers Yard 2 - Excavation, Trenching and Compacting Design</v>
      </c>
      <c r="O2471" s="134"/>
      <c r="P2471" s="134"/>
      <c r="Q2471" s="33" t="str">
        <f>IFERROR(VLOOKUP(PPE_PH1_CDDL[[#This Row],[RDMC Document Number]],[3]Docs!$B:$F,4,0),"No Placeholder Yet")</f>
        <v>RES - Reserved Placeholder</v>
      </c>
      <c r="R2471" s="33" t="str">
        <f>IFERROR(VLOOKUP(PPE_PH1_CDDL[[#This Row],[RDMC Document Number]],[3]Docs!$B:$F,5,0),"No Placeholder Yet")</f>
        <v>Pending</v>
      </c>
      <c r="S2471" s="137">
        <f t="shared" si="416"/>
        <v>0</v>
      </c>
      <c r="T2471" s="39" t="s">
        <v>1119</v>
      </c>
      <c r="U2471" s="39"/>
      <c r="V2471" s="178"/>
      <c r="W2471" s="39" t="s">
        <v>1629</v>
      </c>
      <c r="X2471" s="39" t="s">
        <v>1895</v>
      </c>
      <c r="Y2471" s="39"/>
      <c r="Z2471" s="39"/>
      <c r="AA2471" s="39"/>
      <c r="AB2471" s="152" t="s">
        <v>3165</v>
      </c>
    </row>
    <row r="2472" spans="1:28" ht="21.75" customHeight="1" x14ac:dyDescent="0.25">
      <c r="A2472" s="37" t="s">
        <v>30</v>
      </c>
      <c r="B2472" s="37" t="s">
        <v>31</v>
      </c>
      <c r="C2472" s="162">
        <v>6256</v>
      </c>
      <c r="D2472" s="162" t="s">
        <v>1169</v>
      </c>
      <c r="E2472" s="39" t="s">
        <v>1170</v>
      </c>
      <c r="F2472" s="174" t="s">
        <v>213</v>
      </c>
      <c r="G2472" s="162" t="s">
        <v>35</v>
      </c>
      <c r="H2472" s="39" t="str">
        <f t="shared" si="417"/>
        <v>6105AK124-6256-CSPC-0012</v>
      </c>
      <c r="I2472" s="39" t="str">
        <f t="shared" si="412"/>
        <v>Q24050972-04-6256-C-SPC-0012</v>
      </c>
      <c r="J2472" s="162"/>
      <c r="K2472" s="33" t="str">
        <f>VLOOKUP(C2472,'PPE WBS Codes'!$E$3:$F$79,2,0)</f>
        <v>Synchronous Condenser 2</v>
      </c>
      <c r="L2472" s="162" t="s">
        <v>1881</v>
      </c>
      <c r="M2472" s="162" t="s">
        <v>1339</v>
      </c>
      <c r="N2472" s="33" t="str">
        <f t="shared" si="411"/>
        <v>Synchronous Condenser 2 - Cable Trench and Tunnels for Synchronous Condensers Yard 2 - Concrete Construction Material Specifications</v>
      </c>
      <c r="O2472" s="175"/>
      <c r="P2472" s="175"/>
      <c r="Q2472" s="33" t="str">
        <f>IFERROR(VLOOKUP(PPE_PH1_CDDL[[#This Row],[RDMC Document Number]],[3]Docs!$B:$F,4,0),"No Placeholder Yet")</f>
        <v>RES - Reserved Placeholder</v>
      </c>
      <c r="R2472" s="33" t="str">
        <f>IFERROR(VLOOKUP(PPE_PH1_CDDL[[#This Row],[RDMC Document Number]],[3]Docs!$B:$F,5,0),"No Placeholder Yet")</f>
        <v>Pending</v>
      </c>
      <c r="S2472" s="137">
        <f t="shared" si="416"/>
        <v>0</v>
      </c>
      <c r="T2472" s="39" t="s">
        <v>1119</v>
      </c>
      <c r="U2472" s="162"/>
      <c r="V2472" s="178"/>
      <c r="W2472" s="162" t="s">
        <v>1629</v>
      </c>
      <c r="X2472" s="39" t="s">
        <v>1895</v>
      </c>
      <c r="Y2472" s="162"/>
      <c r="Z2472" s="162"/>
      <c r="AA2472" s="39"/>
      <c r="AB2472" s="152" t="s">
        <v>3165</v>
      </c>
    </row>
    <row r="2473" spans="1:28" ht="21.75" customHeight="1" x14ac:dyDescent="0.25">
      <c r="A2473" s="37" t="s">
        <v>30</v>
      </c>
      <c r="B2473" s="37" t="s">
        <v>31</v>
      </c>
      <c r="C2473" s="162">
        <v>6256</v>
      </c>
      <c r="D2473" s="162" t="s">
        <v>1169</v>
      </c>
      <c r="E2473" s="162" t="s">
        <v>1349</v>
      </c>
      <c r="F2473" s="174" t="s">
        <v>34</v>
      </c>
      <c r="G2473" s="162" t="s">
        <v>35</v>
      </c>
      <c r="H2473" s="39" t="str">
        <f t="shared" si="417"/>
        <v>6105AK124-6256-CSSD-0001</v>
      </c>
      <c r="I2473" s="39" t="str">
        <f t="shared" si="412"/>
        <v>Q24050972-04-6256-C-SSD-0001</v>
      </c>
      <c r="J2473" s="162"/>
      <c r="K2473" s="33" t="str">
        <f>VLOOKUP(C2473,'PPE WBS Codes'!$E$3:$F$79,2,0)</f>
        <v>Synchronous Condenser 2</v>
      </c>
      <c r="L2473" s="162" t="s">
        <v>1878</v>
      </c>
      <c r="M2473" s="162" t="s">
        <v>1350</v>
      </c>
      <c r="N2473" s="33" t="str">
        <f t="shared" si="411"/>
        <v>Synchronous Condenser 2 - Cable Racks and Trays for Synchronous Condensers Yard 2 - Steel Support Structures Design</v>
      </c>
      <c r="O2473" s="175"/>
      <c r="P2473" s="175"/>
      <c r="Q2473" s="33" t="str">
        <f>IFERROR(VLOOKUP(PPE_PH1_CDDL[[#This Row],[RDMC Document Number]],[3]Docs!$B:$F,4,0),"No Placeholder Yet")</f>
        <v>RES - Reserved Placeholder</v>
      </c>
      <c r="R2473" s="33" t="str">
        <f>IFERROR(VLOOKUP(PPE_PH1_CDDL[[#This Row],[RDMC Document Number]],[3]Docs!$B:$F,5,0),"No Placeholder Yet")</f>
        <v>Pending</v>
      </c>
      <c r="S2473" s="137">
        <f t="shared" si="416"/>
        <v>0</v>
      </c>
      <c r="T2473" s="39" t="s">
        <v>1119</v>
      </c>
      <c r="U2473" s="162"/>
      <c r="V2473" s="178"/>
      <c r="W2473" s="162" t="s">
        <v>1599</v>
      </c>
      <c r="X2473" s="39" t="s">
        <v>1895</v>
      </c>
      <c r="Y2473" s="162"/>
      <c r="Z2473" s="162"/>
      <c r="AA2473" s="39"/>
      <c r="AB2473" s="152" t="s">
        <v>3165</v>
      </c>
    </row>
    <row r="2474" spans="1:28" ht="21.75" customHeight="1" x14ac:dyDescent="0.25">
      <c r="A2474" s="37" t="s">
        <v>30</v>
      </c>
      <c r="B2474" s="37" t="s">
        <v>31</v>
      </c>
      <c r="C2474" s="162">
        <v>6256</v>
      </c>
      <c r="D2474" s="162" t="s">
        <v>1169</v>
      </c>
      <c r="E2474" s="39" t="s">
        <v>700</v>
      </c>
      <c r="F2474" s="128" t="s">
        <v>34</v>
      </c>
      <c r="G2474" s="39" t="s">
        <v>35</v>
      </c>
      <c r="H2474" s="39" t="str">
        <f t="shared" si="417"/>
        <v>6105AK124-6256-CSTD-0001</v>
      </c>
      <c r="I2474" s="39" t="str">
        <f t="shared" si="412"/>
        <v>Q24050972-04-6256-C-STD-0001</v>
      </c>
      <c r="J2474" s="39"/>
      <c r="K2474" s="33" t="str">
        <f>VLOOKUP(C2474,'PPE WBS Codes'!$E$3:$F$79,2,0)</f>
        <v>Synchronous Condenser 2</v>
      </c>
      <c r="L2474" s="39" t="s">
        <v>1879</v>
      </c>
      <c r="M2474" s="39" t="s">
        <v>1351</v>
      </c>
      <c r="N2474" s="33" t="str">
        <f t="shared" si="411"/>
        <v>Synchronous Condenser 2 - Terrace Roads and Access-ways for Synchronous Condensers Yard 2 - Bund-wall Requirements and Design</v>
      </c>
      <c r="O2474" s="134"/>
      <c r="P2474" s="134"/>
      <c r="Q2474" s="33" t="str">
        <f>IFERROR(VLOOKUP(PPE_PH1_CDDL[[#This Row],[RDMC Document Number]],[3]Docs!$B:$F,4,0),"No Placeholder Yet")</f>
        <v>RES - Reserved Placeholder</v>
      </c>
      <c r="R2474" s="33" t="str">
        <f>IFERROR(VLOOKUP(PPE_PH1_CDDL[[#This Row],[RDMC Document Number]],[3]Docs!$B:$F,5,0),"No Placeholder Yet")</f>
        <v>Pending</v>
      </c>
      <c r="S2474" s="137">
        <f t="shared" si="416"/>
        <v>0</v>
      </c>
      <c r="T2474" s="39" t="s">
        <v>1119</v>
      </c>
      <c r="U2474" s="39"/>
      <c r="V2474" s="178"/>
      <c r="W2474" s="39" t="s">
        <v>1617</v>
      </c>
      <c r="X2474" s="39" t="s">
        <v>1895</v>
      </c>
      <c r="Y2474" s="39"/>
      <c r="Z2474" s="39"/>
      <c r="AA2474" s="39"/>
      <c r="AB2474" s="152" t="s">
        <v>3165</v>
      </c>
    </row>
    <row r="2475" spans="1:28" ht="21.75" customHeight="1" x14ac:dyDescent="0.25">
      <c r="A2475" s="37" t="s">
        <v>30</v>
      </c>
      <c r="B2475" s="37" t="s">
        <v>31</v>
      </c>
      <c r="C2475" s="162">
        <v>6256</v>
      </c>
      <c r="D2475" s="162" t="s">
        <v>1169</v>
      </c>
      <c r="E2475" s="39" t="s">
        <v>700</v>
      </c>
      <c r="F2475" s="128" t="s">
        <v>46</v>
      </c>
      <c r="G2475" s="39" t="s">
        <v>35</v>
      </c>
      <c r="H2475" s="39" t="str">
        <f t="shared" si="417"/>
        <v>6105AK124-6256-CSTD-0002</v>
      </c>
      <c r="I2475" s="39" t="str">
        <f t="shared" si="412"/>
        <v>Q24050972-04-6256-C-STD-0002</v>
      </c>
      <c r="J2475" s="39"/>
      <c r="K2475" s="33" t="str">
        <f>VLOOKUP(C2475,'PPE WBS Codes'!$E$3:$F$79,2,0)</f>
        <v>Synchronous Condenser 2</v>
      </c>
      <c r="L2475" s="39" t="s">
        <v>1879</v>
      </c>
      <c r="M2475" s="39" t="s">
        <v>1352</v>
      </c>
      <c r="N2475" s="33" t="str">
        <f t="shared" si="411"/>
        <v>Synchronous Condenser 2 - Terrace Roads and Access-ways for Synchronous Condensers Yard 2 - Civil Construction Requirements</v>
      </c>
      <c r="O2475" s="134"/>
      <c r="P2475" s="134"/>
      <c r="Q2475" s="33" t="str">
        <f>IFERROR(VLOOKUP(PPE_PH1_CDDL[[#This Row],[RDMC Document Number]],[3]Docs!$B:$F,4,0),"No Placeholder Yet")</f>
        <v>RES - Reserved Placeholder</v>
      </c>
      <c r="R2475" s="33" t="str">
        <f>IFERROR(VLOOKUP(PPE_PH1_CDDL[[#This Row],[RDMC Document Number]],[3]Docs!$B:$F,5,0),"No Placeholder Yet")</f>
        <v>Pending</v>
      </c>
      <c r="S2475" s="137">
        <f t="shared" si="416"/>
        <v>0</v>
      </c>
      <c r="T2475" s="39" t="s">
        <v>1119</v>
      </c>
      <c r="U2475" s="39"/>
      <c r="V2475" s="178"/>
      <c r="W2475" s="39" t="s">
        <v>1617</v>
      </c>
      <c r="X2475" s="39" t="s">
        <v>1895</v>
      </c>
      <c r="Y2475" s="39"/>
      <c r="Z2475" s="39"/>
      <c r="AA2475" s="39"/>
      <c r="AB2475" s="152" t="s">
        <v>3165</v>
      </c>
    </row>
    <row r="2476" spans="1:28" ht="21.75" customHeight="1" x14ac:dyDescent="0.25">
      <c r="A2476" s="37" t="s">
        <v>30</v>
      </c>
      <c r="B2476" s="37" t="s">
        <v>31</v>
      </c>
      <c r="C2476" s="162">
        <v>6256</v>
      </c>
      <c r="D2476" s="162" t="s">
        <v>1169</v>
      </c>
      <c r="E2476" s="39" t="s">
        <v>700</v>
      </c>
      <c r="F2476" s="174" t="s">
        <v>48</v>
      </c>
      <c r="G2476" s="162" t="s">
        <v>35</v>
      </c>
      <c r="H2476" s="39" t="str">
        <f t="shared" si="417"/>
        <v>6105AK124-6256-CSTD-0003</v>
      </c>
      <c r="I2476" s="39" t="str">
        <f t="shared" si="412"/>
        <v>Q24050972-04-6256-C-STD-0003</v>
      </c>
      <c r="J2476" s="162"/>
      <c r="K2476" s="33" t="str">
        <f>VLOOKUP(C2476,'PPE WBS Codes'!$E$3:$F$79,2,0)</f>
        <v>Synchronous Condenser 2</v>
      </c>
      <c r="L2476" s="162" t="s">
        <v>1879</v>
      </c>
      <c r="M2476" s="162" t="s">
        <v>1353</v>
      </c>
      <c r="N2476" s="33" t="str">
        <f t="shared" si="411"/>
        <v>Synchronous Condenser 2 - Terrace Roads and Access-ways for Synchronous Condensers Yard 2 - Underground Pipe Route and Cable Bedding Design</v>
      </c>
      <c r="O2476" s="175"/>
      <c r="P2476" s="175"/>
      <c r="Q2476" s="33" t="str">
        <f>IFERROR(VLOOKUP(PPE_PH1_CDDL[[#This Row],[RDMC Document Number]],[3]Docs!$B:$F,4,0),"No Placeholder Yet")</f>
        <v>RES - Reserved Placeholder</v>
      </c>
      <c r="R2476" s="33" t="str">
        <f>IFERROR(VLOOKUP(PPE_PH1_CDDL[[#This Row],[RDMC Document Number]],[3]Docs!$B:$F,5,0),"No Placeholder Yet")</f>
        <v>Pending</v>
      </c>
      <c r="S2476" s="137">
        <f t="shared" si="416"/>
        <v>0</v>
      </c>
      <c r="T2476" s="39" t="s">
        <v>1119</v>
      </c>
      <c r="U2476" s="162"/>
      <c r="V2476" s="178"/>
      <c r="W2476" s="162" t="s">
        <v>1617</v>
      </c>
      <c r="X2476" s="39" t="s">
        <v>1895</v>
      </c>
      <c r="Y2476" s="162"/>
      <c r="Z2476" s="162"/>
      <c r="AA2476" s="39"/>
      <c r="AB2476" s="152" t="s">
        <v>3165</v>
      </c>
    </row>
    <row r="2477" spans="1:28" ht="21.75" customHeight="1" x14ac:dyDescent="0.25">
      <c r="A2477" s="37" t="s">
        <v>30</v>
      </c>
      <c r="B2477" s="37" t="s">
        <v>31</v>
      </c>
      <c r="C2477" s="162">
        <v>6256</v>
      </c>
      <c r="D2477" s="162" t="s">
        <v>1169</v>
      </c>
      <c r="E2477" s="39" t="s">
        <v>700</v>
      </c>
      <c r="F2477" s="128" t="s">
        <v>50</v>
      </c>
      <c r="G2477" s="39" t="s">
        <v>35</v>
      </c>
      <c r="H2477" s="39" t="str">
        <f t="shared" si="417"/>
        <v>6105AK124-6256-CSTD-0004</v>
      </c>
      <c r="I2477" s="39" t="str">
        <f t="shared" si="412"/>
        <v>Q24050972-04-6256-C-STD-0004</v>
      </c>
      <c r="J2477" s="39"/>
      <c r="K2477" s="33" t="str">
        <f>VLOOKUP(C2477,'PPE WBS Codes'!$E$3:$F$79,2,0)</f>
        <v>Synchronous Condenser 2</v>
      </c>
      <c r="L2477" s="39" t="s">
        <v>1876</v>
      </c>
      <c r="M2477" s="39" t="s">
        <v>1352</v>
      </c>
      <c r="N2477" s="33" t="str">
        <f t="shared" si="411"/>
        <v>Synchronous Condenser 2 - Small Power and Lighting for Synchronous Condensers Yard 2 - Civil Construction Requirements</v>
      </c>
      <c r="O2477" s="134"/>
      <c r="P2477" s="134"/>
      <c r="Q2477" s="33" t="str">
        <f>IFERROR(VLOOKUP(PPE_PH1_CDDL[[#This Row],[RDMC Document Number]],[3]Docs!$B:$F,4,0),"No Placeholder Yet")</f>
        <v>RES - Reserved Placeholder</v>
      </c>
      <c r="R2477" s="33" t="str">
        <f>IFERROR(VLOOKUP(PPE_PH1_CDDL[[#This Row],[RDMC Document Number]],[3]Docs!$B:$F,5,0),"No Placeholder Yet")</f>
        <v>Pending</v>
      </c>
      <c r="S2477" s="137">
        <f t="shared" si="416"/>
        <v>0</v>
      </c>
      <c r="T2477" s="39" t="s">
        <v>1119</v>
      </c>
      <c r="U2477" s="39"/>
      <c r="V2477" s="178"/>
      <c r="W2477" s="39" t="s">
        <v>1660</v>
      </c>
      <c r="X2477" s="39" t="s">
        <v>1895</v>
      </c>
      <c r="Y2477" s="39"/>
      <c r="Z2477" s="39"/>
      <c r="AA2477" s="39"/>
      <c r="AB2477" s="152" t="s">
        <v>3165</v>
      </c>
    </row>
    <row r="2478" spans="1:28" ht="21.75" customHeight="1" x14ac:dyDescent="0.25">
      <c r="A2478" s="37" t="s">
        <v>30</v>
      </c>
      <c r="B2478" s="37" t="s">
        <v>31</v>
      </c>
      <c r="C2478" s="162">
        <v>6256</v>
      </c>
      <c r="D2478" s="162" t="s">
        <v>1169</v>
      </c>
      <c r="E2478" s="39" t="s">
        <v>700</v>
      </c>
      <c r="F2478" s="128" t="s">
        <v>101</v>
      </c>
      <c r="G2478" s="39" t="s">
        <v>35</v>
      </c>
      <c r="H2478" s="39" t="str">
        <f t="shared" si="417"/>
        <v>6105AK124-6256-CSTD-0005</v>
      </c>
      <c r="I2478" s="39" t="str">
        <f t="shared" si="412"/>
        <v>Q24050972-04-6256-C-STD-0005</v>
      </c>
      <c r="J2478" s="39"/>
      <c r="K2478" s="33" t="str">
        <f>VLOOKUP(C2478,'PPE WBS Codes'!$E$3:$F$79,2,0)</f>
        <v>Synchronous Condenser 2</v>
      </c>
      <c r="L2478" s="39" t="s">
        <v>1876</v>
      </c>
      <c r="M2478" s="39" t="s">
        <v>1353</v>
      </c>
      <c r="N2478" s="33" t="str">
        <f t="shared" si="411"/>
        <v>Synchronous Condenser 2 - Small Power and Lighting for Synchronous Condensers Yard 2 - Underground Pipe Route and Cable Bedding Design</v>
      </c>
      <c r="O2478" s="134"/>
      <c r="P2478" s="134"/>
      <c r="Q2478" s="33" t="str">
        <f>IFERROR(VLOOKUP(PPE_PH1_CDDL[[#This Row],[RDMC Document Number]],[3]Docs!$B:$F,4,0),"No Placeholder Yet")</f>
        <v>RES - Reserved Placeholder</v>
      </c>
      <c r="R2478" s="33" t="str">
        <f>IFERROR(VLOOKUP(PPE_PH1_CDDL[[#This Row],[RDMC Document Number]],[3]Docs!$B:$F,5,0),"No Placeholder Yet")</f>
        <v>Pending</v>
      </c>
      <c r="S2478" s="137">
        <f t="shared" si="416"/>
        <v>0</v>
      </c>
      <c r="T2478" s="39" t="s">
        <v>1119</v>
      </c>
      <c r="U2478" s="39"/>
      <c r="V2478" s="178"/>
      <c r="W2478" s="39" t="s">
        <v>1660</v>
      </c>
      <c r="X2478" s="39" t="s">
        <v>1895</v>
      </c>
      <c r="Y2478" s="39"/>
      <c r="Z2478" s="39"/>
      <c r="AA2478" s="39"/>
      <c r="AB2478" s="152" t="s">
        <v>3165</v>
      </c>
    </row>
    <row r="2479" spans="1:28" ht="21.75" customHeight="1" x14ac:dyDescent="0.25">
      <c r="A2479" s="37" t="s">
        <v>30</v>
      </c>
      <c r="B2479" s="37" t="s">
        <v>31</v>
      </c>
      <c r="C2479" s="162">
        <v>6256</v>
      </c>
      <c r="D2479" s="162" t="s">
        <v>1169</v>
      </c>
      <c r="E2479" s="39" t="s">
        <v>700</v>
      </c>
      <c r="F2479" s="128" t="s">
        <v>161</v>
      </c>
      <c r="G2479" s="39" t="s">
        <v>35</v>
      </c>
      <c r="H2479" s="39" t="str">
        <f t="shared" si="417"/>
        <v>6105AK124-6256-CSTD-0006</v>
      </c>
      <c r="I2479" s="39" t="str">
        <f t="shared" si="412"/>
        <v>Q24050972-04-6256-C-STD-0006</v>
      </c>
      <c r="J2479" s="39"/>
      <c r="K2479" s="33" t="str">
        <f>VLOOKUP(C2479,'PPE WBS Codes'!$E$3:$F$79,2,0)</f>
        <v>Synchronous Condenser 2</v>
      </c>
      <c r="L2479" s="39" t="s">
        <v>1878</v>
      </c>
      <c r="M2479" s="39" t="s">
        <v>1353</v>
      </c>
      <c r="N2479" s="33" t="str">
        <f t="shared" si="411"/>
        <v>Synchronous Condenser 2 - Cable Racks and Trays for Synchronous Condensers Yard 2 - Underground Pipe Route and Cable Bedding Design</v>
      </c>
      <c r="O2479" s="134"/>
      <c r="P2479" s="134"/>
      <c r="Q2479" s="33" t="str">
        <f>IFERROR(VLOOKUP(PPE_PH1_CDDL[[#This Row],[RDMC Document Number]],[3]Docs!$B:$F,4,0),"No Placeholder Yet")</f>
        <v>RES - Reserved Placeholder</v>
      </c>
      <c r="R2479" s="33" t="str">
        <f>IFERROR(VLOOKUP(PPE_PH1_CDDL[[#This Row],[RDMC Document Number]],[3]Docs!$B:$F,5,0),"No Placeholder Yet")</f>
        <v>Pending</v>
      </c>
      <c r="S2479" s="137">
        <f t="shared" si="416"/>
        <v>0</v>
      </c>
      <c r="T2479" s="39" t="s">
        <v>1119</v>
      </c>
      <c r="U2479" s="39"/>
      <c r="V2479" s="178"/>
      <c r="W2479" s="39" t="s">
        <v>1599</v>
      </c>
      <c r="X2479" s="39" t="s">
        <v>1895</v>
      </c>
      <c r="Y2479" s="39"/>
      <c r="Z2479" s="39"/>
      <c r="AA2479" s="39"/>
      <c r="AB2479" s="152" t="s">
        <v>3165</v>
      </c>
    </row>
    <row r="2480" spans="1:28" ht="21.75" customHeight="1" x14ac:dyDescent="0.25">
      <c r="A2480" s="37" t="s">
        <v>30</v>
      </c>
      <c r="B2480" s="37" t="s">
        <v>31</v>
      </c>
      <c r="C2480" s="162">
        <v>6256</v>
      </c>
      <c r="D2480" s="162" t="s">
        <v>1169</v>
      </c>
      <c r="E2480" s="39" t="s">
        <v>700</v>
      </c>
      <c r="F2480" s="128" t="s">
        <v>170</v>
      </c>
      <c r="G2480" s="39" t="s">
        <v>35</v>
      </c>
      <c r="H2480" s="39" t="str">
        <f t="shared" si="417"/>
        <v>6105AK124-6256-CSTD-0007</v>
      </c>
      <c r="I2480" s="39" t="str">
        <f t="shared" si="412"/>
        <v>Q24050972-04-6256-C-STD-0007</v>
      </c>
      <c r="J2480" s="39"/>
      <c r="K2480" s="33" t="str">
        <f>VLOOKUP(C2480,'PPE WBS Codes'!$E$3:$F$79,2,0)</f>
        <v>Synchronous Condenser 2</v>
      </c>
      <c r="L2480" s="39" t="s">
        <v>1881</v>
      </c>
      <c r="M2480" s="39" t="s">
        <v>1352</v>
      </c>
      <c r="N2480" s="33" t="str">
        <f t="shared" si="411"/>
        <v>Synchronous Condenser 2 - Cable Trench and Tunnels for Synchronous Condensers Yard 2 - Civil Construction Requirements</v>
      </c>
      <c r="O2480" s="134"/>
      <c r="P2480" s="134"/>
      <c r="Q2480" s="33" t="str">
        <f>IFERROR(VLOOKUP(PPE_PH1_CDDL[[#This Row],[RDMC Document Number]],[3]Docs!$B:$F,4,0),"No Placeholder Yet")</f>
        <v>RES - Reserved Placeholder</v>
      </c>
      <c r="R2480" s="33" t="str">
        <f>IFERROR(VLOOKUP(PPE_PH1_CDDL[[#This Row],[RDMC Document Number]],[3]Docs!$B:$F,5,0),"No Placeholder Yet")</f>
        <v>Pending</v>
      </c>
      <c r="S2480" s="137">
        <f t="shared" si="416"/>
        <v>0</v>
      </c>
      <c r="T2480" s="39" t="s">
        <v>1119</v>
      </c>
      <c r="U2480" s="39"/>
      <c r="V2480" s="178"/>
      <c r="W2480" s="39" t="s">
        <v>1629</v>
      </c>
      <c r="X2480" s="39" t="s">
        <v>1895</v>
      </c>
      <c r="Y2480" s="39"/>
      <c r="Z2480" s="39"/>
      <c r="AA2480" s="39"/>
      <c r="AB2480" s="152" t="s">
        <v>3165</v>
      </c>
    </row>
    <row r="2481" spans="1:28" ht="21.75" customHeight="1" x14ac:dyDescent="0.25">
      <c r="A2481" s="37" t="s">
        <v>30</v>
      </c>
      <c r="B2481" s="37" t="s">
        <v>31</v>
      </c>
      <c r="C2481" s="162">
        <v>6256</v>
      </c>
      <c r="D2481" s="162" t="s">
        <v>1169</v>
      </c>
      <c r="E2481" s="39" t="s">
        <v>700</v>
      </c>
      <c r="F2481" s="128" t="s">
        <v>108</v>
      </c>
      <c r="G2481" s="39" t="s">
        <v>35</v>
      </c>
      <c r="H2481" s="39" t="str">
        <f t="shared" si="417"/>
        <v>6105AK124-6256-CSTD-0008</v>
      </c>
      <c r="I2481" s="39" t="str">
        <f t="shared" si="412"/>
        <v>Q24050972-04-6256-C-STD-0008</v>
      </c>
      <c r="J2481" s="39"/>
      <c r="K2481" s="33" t="str">
        <f>VLOOKUP(C2481,'PPE WBS Codes'!$E$3:$F$79,2,0)</f>
        <v>Synchronous Condenser 2</v>
      </c>
      <c r="L2481" s="39" t="s">
        <v>1881</v>
      </c>
      <c r="M2481" s="39" t="s">
        <v>1353</v>
      </c>
      <c r="N2481" s="33" t="str">
        <f t="shared" si="411"/>
        <v>Synchronous Condenser 2 - Cable Trench and Tunnels for Synchronous Condensers Yard 2 - Underground Pipe Route and Cable Bedding Design</v>
      </c>
      <c r="O2481" s="134"/>
      <c r="P2481" s="134"/>
      <c r="Q2481" s="33" t="str">
        <f>IFERROR(VLOOKUP(PPE_PH1_CDDL[[#This Row],[RDMC Document Number]],[3]Docs!$B:$F,4,0),"No Placeholder Yet")</f>
        <v>RES - Reserved Placeholder</v>
      </c>
      <c r="R2481" s="33" t="str">
        <f>IFERROR(VLOOKUP(PPE_PH1_CDDL[[#This Row],[RDMC Document Number]],[3]Docs!$B:$F,5,0),"No Placeholder Yet")</f>
        <v>Pending</v>
      </c>
      <c r="S2481" s="137">
        <f t="shared" si="416"/>
        <v>0</v>
      </c>
      <c r="T2481" s="39" t="s">
        <v>1119</v>
      </c>
      <c r="U2481" s="39"/>
      <c r="V2481" s="178"/>
      <c r="W2481" s="39" t="s">
        <v>1629</v>
      </c>
      <c r="X2481" s="39" t="s">
        <v>1895</v>
      </c>
      <c r="Y2481" s="39"/>
      <c r="Z2481" s="39"/>
      <c r="AA2481" s="39"/>
      <c r="AB2481" s="152" t="s">
        <v>3165</v>
      </c>
    </row>
    <row r="2482" spans="1:28" ht="21.75" customHeight="1" x14ac:dyDescent="0.25">
      <c r="A2482" s="37" t="s">
        <v>30</v>
      </c>
      <c r="B2482" s="37" t="s">
        <v>31</v>
      </c>
      <c r="C2482" s="162">
        <v>6256</v>
      </c>
      <c r="D2482" s="162" t="s">
        <v>1169</v>
      </c>
      <c r="E2482" s="39" t="s">
        <v>700</v>
      </c>
      <c r="F2482" s="128" t="s">
        <v>173</v>
      </c>
      <c r="G2482" s="39" t="s">
        <v>35</v>
      </c>
      <c r="H2482" s="39" t="str">
        <f t="shared" si="417"/>
        <v>6105AK124-6256-CSTD-0009</v>
      </c>
      <c r="I2482" s="39" t="str">
        <f t="shared" si="412"/>
        <v>Q24050972-04-6256-C-STD-0009</v>
      </c>
      <c r="J2482" s="39"/>
      <c r="K2482" s="33" t="str">
        <f>VLOOKUP(C2482,'PPE WBS Codes'!$E$3:$F$79,2,0)</f>
        <v>Synchronous Condenser 2</v>
      </c>
      <c r="L2482" s="39" t="s">
        <v>1882</v>
      </c>
      <c r="M2482" s="39" t="s">
        <v>1352</v>
      </c>
      <c r="N2482" s="33" t="str">
        <f t="shared" ref="N2482:N2545" si="418">K2482&amp;" - "&amp;L2482&amp;" - "&amp;M2482</f>
        <v>Synchronous Condenser 2 - Lightning Protection System for Synchronous Condensers Yard 2 - Civil Construction Requirements</v>
      </c>
      <c r="O2482" s="134"/>
      <c r="P2482" s="134"/>
      <c r="Q2482" s="33" t="str">
        <f>IFERROR(VLOOKUP(PPE_PH1_CDDL[[#This Row],[RDMC Document Number]],[3]Docs!$B:$F,4,0),"No Placeholder Yet")</f>
        <v>RES - Reserved Placeholder</v>
      </c>
      <c r="R2482" s="33" t="str">
        <f>IFERROR(VLOOKUP(PPE_PH1_CDDL[[#This Row],[RDMC Document Number]],[3]Docs!$B:$F,5,0),"No Placeholder Yet")</f>
        <v>Pending</v>
      </c>
      <c r="S2482" s="137">
        <f t="shared" si="416"/>
        <v>0</v>
      </c>
      <c r="T2482" s="39" t="s">
        <v>1119</v>
      </c>
      <c r="U2482" s="39"/>
      <c r="V2482" s="178"/>
      <c r="W2482" s="39" t="s">
        <v>1631</v>
      </c>
      <c r="X2482" s="39" t="s">
        <v>1895</v>
      </c>
      <c r="Y2482" s="39"/>
      <c r="Z2482" s="39"/>
      <c r="AA2482" s="39"/>
      <c r="AB2482" s="152" t="s">
        <v>3165</v>
      </c>
    </row>
    <row r="2483" spans="1:28" ht="21.75" customHeight="1" x14ac:dyDescent="0.25">
      <c r="A2483" s="37" t="s">
        <v>30</v>
      </c>
      <c r="B2483" s="37" t="s">
        <v>31</v>
      </c>
      <c r="C2483" s="162">
        <v>6256</v>
      </c>
      <c r="D2483" s="162" t="s">
        <v>1169</v>
      </c>
      <c r="E2483" s="39" t="s">
        <v>700</v>
      </c>
      <c r="F2483" s="174" t="s">
        <v>184</v>
      </c>
      <c r="G2483" s="162" t="s">
        <v>35</v>
      </c>
      <c r="H2483" s="39" t="str">
        <f t="shared" si="417"/>
        <v>6105AK124-6256-CSTD-0010</v>
      </c>
      <c r="I2483" s="39" t="str">
        <f t="shared" si="412"/>
        <v>Q24050972-04-6256-C-STD-0010</v>
      </c>
      <c r="J2483" s="162"/>
      <c r="K2483" s="33" t="str">
        <f>VLOOKUP(C2483,'PPE WBS Codes'!$E$3:$F$79,2,0)</f>
        <v>Synchronous Condenser 2</v>
      </c>
      <c r="L2483" s="162" t="s">
        <v>1882</v>
      </c>
      <c r="M2483" s="162" t="s">
        <v>1353</v>
      </c>
      <c r="N2483" s="33" t="str">
        <f t="shared" si="418"/>
        <v>Synchronous Condenser 2 - Lightning Protection System for Synchronous Condensers Yard 2 - Underground Pipe Route and Cable Bedding Design</v>
      </c>
      <c r="O2483" s="175"/>
      <c r="P2483" s="175"/>
      <c r="Q2483" s="33" t="str">
        <f>IFERROR(VLOOKUP(PPE_PH1_CDDL[[#This Row],[RDMC Document Number]],[3]Docs!$B:$F,4,0),"No Placeholder Yet")</f>
        <v>RES - Reserved Placeholder</v>
      </c>
      <c r="R2483" s="33" t="str">
        <f>IFERROR(VLOOKUP(PPE_PH1_CDDL[[#This Row],[RDMC Document Number]],[3]Docs!$B:$F,5,0),"No Placeholder Yet")</f>
        <v>Pending</v>
      </c>
      <c r="S2483" s="137">
        <f t="shared" si="416"/>
        <v>0</v>
      </c>
      <c r="T2483" s="39" t="s">
        <v>1119</v>
      </c>
      <c r="U2483" s="162"/>
      <c r="V2483" s="178"/>
      <c r="W2483" s="162" t="s">
        <v>1631</v>
      </c>
      <c r="X2483" s="39" t="s">
        <v>1895</v>
      </c>
      <c r="Y2483" s="162"/>
      <c r="Z2483" s="162"/>
      <c r="AA2483" s="39"/>
      <c r="AB2483" s="152" t="s">
        <v>3165</v>
      </c>
    </row>
    <row r="2484" spans="1:28" ht="21.75" customHeight="1" x14ac:dyDescent="0.25">
      <c r="A2484" s="37" t="s">
        <v>30</v>
      </c>
      <c r="B2484" s="37" t="s">
        <v>31</v>
      </c>
      <c r="C2484" s="39">
        <v>6282</v>
      </c>
      <c r="D2484" s="39" t="s">
        <v>52</v>
      </c>
      <c r="E2484" s="162" t="s">
        <v>192</v>
      </c>
      <c r="F2484" s="174" t="s">
        <v>46</v>
      </c>
      <c r="G2484" s="162" t="s">
        <v>35</v>
      </c>
      <c r="H2484" s="39" t="str">
        <f t="shared" si="417"/>
        <v>6105AK124-6282-EDTL-0002</v>
      </c>
      <c r="I2484" s="39" t="str">
        <f t="shared" si="412"/>
        <v>Q24050972-04-6282-E-DTL-0002</v>
      </c>
      <c r="J2484" s="162"/>
      <c r="K2484" s="33" t="str">
        <f>VLOOKUP(C2484,'PPE WBS Codes'!$E$3:$F$79,2,0)</f>
        <v>Potable Water Treatment Plant</v>
      </c>
      <c r="L2484" s="162" t="s">
        <v>1886</v>
      </c>
      <c r="M2484" s="162" t="s">
        <v>1896</v>
      </c>
      <c r="N2484" s="33" t="str">
        <f t="shared" si="418"/>
        <v>Potable Water Treatment Plant - 33kV Overhead Line - 33kV OHL Termination Pole</v>
      </c>
      <c r="O2484" s="175"/>
      <c r="P2484" s="175"/>
      <c r="Q2484" s="33" t="str">
        <f>IFERROR(VLOOKUP(PPE_PH1_CDDL[[#This Row],[RDMC Document Number]],[3]Docs!$B:$F,4,0),"No Placeholder Yet")</f>
        <v>RES - Reserved Placeholder</v>
      </c>
      <c r="R2484" s="33" t="str">
        <f>IFERROR(VLOOKUP(PPE_PH1_CDDL[[#This Row],[RDMC Document Number]],[3]Docs!$B:$F,5,0),"No Placeholder Yet")</f>
        <v>Pending</v>
      </c>
      <c r="S2484" s="137">
        <f t="shared" si="416"/>
        <v>0</v>
      </c>
      <c r="T2484" s="162" t="s">
        <v>1095</v>
      </c>
      <c r="U2484" s="162"/>
      <c r="V2484" s="178">
        <v>46188</v>
      </c>
      <c r="W2484" s="162" t="s">
        <v>1886</v>
      </c>
      <c r="X2484" s="162" t="s">
        <v>1897</v>
      </c>
      <c r="Y2484" s="162"/>
      <c r="Z2484" s="162"/>
      <c r="AA2484" s="39"/>
      <c r="AB2484" s="152" t="s">
        <v>3165</v>
      </c>
    </row>
    <row r="2485" spans="1:28" ht="21.75" customHeight="1" x14ac:dyDescent="0.25">
      <c r="A2485" s="37" t="s">
        <v>30</v>
      </c>
      <c r="B2485" s="37" t="s">
        <v>31</v>
      </c>
      <c r="C2485" s="162">
        <v>6256</v>
      </c>
      <c r="D2485" s="39" t="s">
        <v>52</v>
      </c>
      <c r="E2485" s="39" t="s">
        <v>1266</v>
      </c>
      <c r="F2485" s="128" t="s">
        <v>34</v>
      </c>
      <c r="G2485" s="39" t="s">
        <v>35</v>
      </c>
      <c r="H2485" s="39" t="str">
        <f t="shared" si="417"/>
        <v>6105AK124-6256-ECAL-0001</v>
      </c>
      <c r="I2485" s="39" t="str">
        <f t="shared" si="412"/>
        <v>Q24050972-04-6256-E-CAL-0001</v>
      </c>
      <c r="J2485" s="39"/>
      <c r="K2485" s="33" t="str">
        <f>VLOOKUP(C2485,'PPE WBS Codes'!$E$3:$F$79,2,0)</f>
        <v>Synchronous Condenser 2</v>
      </c>
      <c r="L2485" s="39" t="s">
        <v>1879</v>
      </c>
      <c r="M2485" s="39" t="s">
        <v>1360</v>
      </c>
      <c r="N2485" s="33" t="str">
        <f t="shared" si="418"/>
        <v>Synchronous Condenser 2 - Terrace Roads and Access-ways for Synchronous Condensers Yard 2 - Conductor Sag and Tension Plan</v>
      </c>
      <c r="O2485" s="134"/>
      <c r="P2485" s="134"/>
      <c r="Q2485" s="33" t="str">
        <f>IFERROR(VLOOKUP(PPE_PH1_CDDL[[#This Row],[RDMC Document Number]],[3]Docs!$B:$F,4,0),"No Placeholder Yet")</f>
        <v>RES - Reserved Placeholder</v>
      </c>
      <c r="R2485" s="33" t="str">
        <f>IFERROR(VLOOKUP(PPE_PH1_CDDL[[#This Row],[RDMC Document Number]],[3]Docs!$B:$F,5,0),"No Placeholder Yet")</f>
        <v>Pending</v>
      </c>
      <c r="S2485" s="137">
        <f t="shared" si="416"/>
        <v>0</v>
      </c>
      <c r="T2485" s="39" t="s">
        <v>1119</v>
      </c>
      <c r="U2485" s="39"/>
      <c r="V2485" s="178"/>
      <c r="W2485" s="39" t="s">
        <v>1617</v>
      </c>
      <c r="X2485" s="39" t="s">
        <v>1895</v>
      </c>
      <c r="Y2485" s="39"/>
      <c r="Z2485" s="39"/>
      <c r="AA2485" s="39"/>
      <c r="AB2485" s="152" t="s">
        <v>3165</v>
      </c>
    </row>
    <row r="2486" spans="1:28" ht="21.75" customHeight="1" x14ac:dyDescent="0.25">
      <c r="A2486" s="37" t="s">
        <v>30</v>
      </c>
      <c r="B2486" s="37" t="s">
        <v>31</v>
      </c>
      <c r="C2486" s="162">
        <v>6256</v>
      </c>
      <c r="D2486" s="39" t="s">
        <v>52</v>
      </c>
      <c r="E2486" s="39" t="s">
        <v>1266</v>
      </c>
      <c r="F2486" s="128" t="s">
        <v>46</v>
      </c>
      <c r="G2486" s="39" t="s">
        <v>35</v>
      </c>
      <c r="H2486" s="39" t="str">
        <f t="shared" si="417"/>
        <v>6105AK124-6256-ECAL-0002</v>
      </c>
      <c r="I2486" s="39" t="str">
        <f t="shared" si="412"/>
        <v>Q24050972-04-6256-E-CAL-0002</v>
      </c>
      <c r="J2486" s="39"/>
      <c r="K2486" s="33" t="str">
        <f>VLOOKUP(C2486,'PPE WBS Codes'!$E$3:$F$79,2,0)</f>
        <v>Synchronous Condenser 2</v>
      </c>
      <c r="L2486" s="39" t="s">
        <v>1880</v>
      </c>
      <c r="M2486" s="39" t="s">
        <v>1361</v>
      </c>
      <c r="N2486" s="33" t="str">
        <f t="shared" si="418"/>
        <v>Synchronous Condenser 2 - Earthing System for Synchronous Condensers Yard 2 - Cable and Conductor Sizing (incl Volt Drop Calcs)</v>
      </c>
      <c r="O2486" s="134"/>
      <c r="P2486" s="134"/>
      <c r="Q2486" s="33" t="str">
        <f>IFERROR(VLOOKUP(PPE_PH1_CDDL[[#This Row],[RDMC Document Number]],[3]Docs!$B:$F,4,0),"No Placeholder Yet")</f>
        <v>RES - Reserved Placeholder</v>
      </c>
      <c r="R2486" s="33" t="str">
        <f>IFERROR(VLOOKUP(PPE_PH1_CDDL[[#This Row],[RDMC Document Number]],[3]Docs!$B:$F,5,0),"No Placeholder Yet")</f>
        <v>Pending</v>
      </c>
      <c r="S2486" s="137">
        <f t="shared" si="416"/>
        <v>0</v>
      </c>
      <c r="T2486" s="39" t="s">
        <v>1119</v>
      </c>
      <c r="U2486" s="39"/>
      <c r="V2486" s="178"/>
      <c r="W2486" s="39" t="s">
        <v>1649</v>
      </c>
      <c r="X2486" s="39" t="s">
        <v>1895</v>
      </c>
      <c r="Y2486" s="39"/>
      <c r="Z2486" s="39"/>
      <c r="AA2486" s="39"/>
      <c r="AB2486" s="152" t="s">
        <v>3165</v>
      </c>
    </row>
    <row r="2487" spans="1:28" ht="21.75" customHeight="1" x14ac:dyDescent="0.25">
      <c r="A2487" s="37" t="s">
        <v>30</v>
      </c>
      <c r="B2487" s="37" t="s">
        <v>31</v>
      </c>
      <c r="C2487" s="162">
        <v>6256</v>
      </c>
      <c r="D2487" s="39" t="s">
        <v>52</v>
      </c>
      <c r="E2487" s="39" t="s">
        <v>1266</v>
      </c>
      <c r="F2487" s="128" t="s">
        <v>48</v>
      </c>
      <c r="G2487" s="39" t="s">
        <v>35</v>
      </c>
      <c r="H2487" s="39" t="str">
        <f t="shared" si="417"/>
        <v>6105AK124-6256-ECAL-0003</v>
      </c>
      <c r="I2487" s="39" t="str">
        <f t="shared" si="412"/>
        <v>Q24050972-04-6256-E-CAL-0003</v>
      </c>
      <c r="J2487" s="39"/>
      <c r="K2487" s="33" t="str">
        <f>VLOOKUP(C2487,'PPE WBS Codes'!$E$3:$F$79,2,0)</f>
        <v>Synchronous Condenser 2</v>
      </c>
      <c r="L2487" s="39" t="s">
        <v>1880</v>
      </c>
      <c r="M2487" s="39" t="s">
        <v>1363</v>
      </c>
      <c r="N2487" s="33" t="str">
        <f t="shared" si="418"/>
        <v>Synchronous Condenser 2 - Earthing System for Synchronous Condensers Yard 2 - Impedance and Burn-off Calculations</v>
      </c>
      <c r="O2487" s="134"/>
      <c r="P2487" s="134"/>
      <c r="Q2487" s="33" t="str">
        <f>IFERROR(VLOOKUP(PPE_PH1_CDDL[[#This Row],[RDMC Document Number]],[3]Docs!$B:$F,4,0),"No Placeholder Yet")</f>
        <v>RES - Reserved Placeholder</v>
      </c>
      <c r="R2487" s="33" t="str">
        <f>IFERROR(VLOOKUP(PPE_PH1_CDDL[[#This Row],[RDMC Document Number]],[3]Docs!$B:$F,5,0),"No Placeholder Yet")</f>
        <v>Pending</v>
      </c>
      <c r="S2487" s="137">
        <f t="shared" si="416"/>
        <v>0</v>
      </c>
      <c r="T2487" s="39" t="s">
        <v>1119</v>
      </c>
      <c r="U2487" s="39"/>
      <c r="V2487" s="178"/>
      <c r="W2487" s="39" t="s">
        <v>1649</v>
      </c>
      <c r="X2487" s="39" t="s">
        <v>1895</v>
      </c>
      <c r="Y2487" s="39"/>
      <c r="Z2487" s="39"/>
      <c r="AA2487" s="39"/>
      <c r="AB2487" s="152" t="s">
        <v>3165</v>
      </c>
    </row>
    <row r="2488" spans="1:28" ht="21.75" customHeight="1" x14ac:dyDescent="0.25">
      <c r="A2488" s="37" t="s">
        <v>30</v>
      </c>
      <c r="B2488" s="37" t="s">
        <v>31</v>
      </c>
      <c r="C2488" s="162">
        <v>6256</v>
      </c>
      <c r="D2488" s="39" t="s">
        <v>52</v>
      </c>
      <c r="E2488" s="39" t="s">
        <v>1266</v>
      </c>
      <c r="F2488" s="128" t="s">
        <v>50</v>
      </c>
      <c r="G2488" s="39" t="s">
        <v>35</v>
      </c>
      <c r="H2488" s="39" t="str">
        <f t="shared" si="417"/>
        <v>6105AK124-6256-ECAL-0004</v>
      </c>
      <c r="I2488" s="39" t="str">
        <f t="shared" si="412"/>
        <v>Q24050972-04-6256-E-CAL-0004</v>
      </c>
      <c r="J2488" s="39"/>
      <c r="K2488" s="33" t="str">
        <f>VLOOKUP(C2488,'PPE WBS Codes'!$E$3:$F$79,2,0)</f>
        <v>Synchronous Condenser 2</v>
      </c>
      <c r="L2488" s="39" t="s">
        <v>1876</v>
      </c>
      <c r="M2488" s="39" t="s">
        <v>1361</v>
      </c>
      <c r="N2488" s="33" t="str">
        <f t="shared" si="418"/>
        <v>Synchronous Condenser 2 - Small Power and Lighting for Synchronous Condensers Yard 2 - Cable and Conductor Sizing (incl Volt Drop Calcs)</v>
      </c>
      <c r="O2488" s="134"/>
      <c r="P2488" s="134"/>
      <c r="Q2488" s="33" t="str">
        <f>IFERROR(VLOOKUP(PPE_PH1_CDDL[[#This Row],[RDMC Document Number]],[3]Docs!$B:$F,4,0),"No Placeholder Yet")</f>
        <v>RES - Reserved Placeholder</v>
      </c>
      <c r="R2488" s="33" t="str">
        <f>IFERROR(VLOOKUP(PPE_PH1_CDDL[[#This Row],[RDMC Document Number]],[3]Docs!$B:$F,5,0),"No Placeholder Yet")</f>
        <v>Pending</v>
      </c>
      <c r="S2488" s="137">
        <f t="shared" si="416"/>
        <v>0</v>
      </c>
      <c r="T2488" s="39" t="s">
        <v>1119</v>
      </c>
      <c r="U2488" s="39"/>
      <c r="V2488" s="178"/>
      <c r="W2488" s="39" t="s">
        <v>1597</v>
      </c>
      <c r="X2488" s="39" t="s">
        <v>1895</v>
      </c>
      <c r="Y2488" s="39"/>
      <c r="Z2488" s="39"/>
      <c r="AA2488" s="39"/>
      <c r="AB2488" s="152" t="s">
        <v>3165</v>
      </c>
    </row>
    <row r="2489" spans="1:28" ht="21.75" customHeight="1" x14ac:dyDescent="0.25">
      <c r="A2489" s="37" t="s">
        <v>30</v>
      </c>
      <c r="B2489" s="37" t="s">
        <v>31</v>
      </c>
      <c r="C2489" s="162">
        <v>6256</v>
      </c>
      <c r="D2489" s="39" t="s">
        <v>52</v>
      </c>
      <c r="E2489" s="39" t="s">
        <v>1266</v>
      </c>
      <c r="F2489" s="128" t="s">
        <v>101</v>
      </c>
      <c r="G2489" s="39" t="s">
        <v>35</v>
      </c>
      <c r="H2489" s="39" t="str">
        <f t="shared" si="417"/>
        <v>6105AK124-6256-ECAL-0005</v>
      </c>
      <c r="I2489" s="39" t="str">
        <f t="shared" ref="I2489:I2552" si="419">"Q24050972"&amp;"-"&amp;"04"&amp;"-"&amp;C2489&amp;"-"&amp;D2489&amp;"-"&amp;E2489&amp;"-"&amp;F2489</f>
        <v>Q24050972-04-6256-E-CAL-0005</v>
      </c>
      <c r="J2489" s="39"/>
      <c r="K2489" s="33" t="str">
        <f>VLOOKUP(C2489,'PPE WBS Codes'!$E$3:$F$79,2,0)</f>
        <v>Synchronous Condenser 2</v>
      </c>
      <c r="L2489" s="39" t="s">
        <v>1876</v>
      </c>
      <c r="M2489" s="39" t="s">
        <v>1360</v>
      </c>
      <c r="N2489" s="33" t="str">
        <f t="shared" si="418"/>
        <v>Synchronous Condenser 2 - Small Power and Lighting for Synchronous Condensers Yard 2 - Conductor Sag and Tension Plan</v>
      </c>
      <c r="O2489" s="134"/>
      <c r="P2489" s="134"/>
      <c r="Q2489" s="33" t="str">
        <f>IFERROR(VLOOKUP(PPE_PH1_CDDL[[#This Row],[RDMC Document Number]],[3]Docs!$B:$F,4,0),"No Placeholder Yet")</f>
        <v>RES - Reserved Placeholder</v>
      </c>
      <c r="R2489" s="33" t="str">
        <f>IFERROR(VLOOKUP(PPE_PH1_CDDL[[#This Row],[RDMC Document Number]],[3]Docs!$B:$F,5,0),"No Placeholder Yet")</f>
        <v>Pending</v>
      </c>
      <c r="S2489" s="137">
        <f t="shared" si="416"/>
        <v>0</v>
      </c>
      <c r="T2489" s="39" t="s">
        <v>1119</v>
      </c>
      <c r="U2489" s="39"/>
      <c r="V2489" s="178"/>
      <c r="W2489" s="39" t="s">
        <v>1597</v>
      </c>
      <c r="X2489" s="39" t="s">
        <v>1895</v>
      </c>
      <c r="Y2489" s="39"/>
      <c r="Z2489" s="39"/>
      <c r="AA2489" s="39"/>
      <c r="AB2489" s="152" t="s">
        <v>3165</v>
      </c>
    </row>
    <row r="2490" spans="1:28" ht="21.75" customHeight="1" x14ac:dyDescent="0.25">
      <c r="A2490" s="37" t="s">
        <v>30</v>
      </c>
      <c r="B2490" s="37" t="s">
        <v>31</v>
      </c>
      <c r="C2490" s="162">
        <v>6256</v>
      </c>
      <c r="D2490" s="39" t="s">
        <v>52</v>
      </c>
      <c r="E2490" s="39" t="s">
        <v>1266</v>
      </c>
      <c r="F2490" s="174" t="s">
        <v>161</v>
      </c>
      <c r="G2490" s="162" t="s">
        <v>35</v>
      </c>
      <c r="H2490" s="39" t="str">
        <f t="shared" si="417"/>
        <v>6105AK124-6256-ECAL-0006</v>
      </c>
      <c r="I2490" s="39" t="str">
        <f t="shared" si="419"/>
        <v>Q24050972-04-6256-E-CAL-0006</v>
      </c>
      <c r="J2490" s="162"/>
      <c r="K2490" s="33" t="str">
        <f>VLOOKUP(C2490,'PPE WBS Codes'!$E$3:$F$79,2,0)</f>
        <v>Synchronous Condenser 2</v>
      </c>
      <c r="L2490" s="162" t="s">
        <v>1882</v>
      </c>
      <c r="M2490" s="162" t="s">
        <v>1363</v>
      </c>
      <c r="N2490" s="33" t="str">
        <f t="shared" si="418"/>
        <v>Synchronous Condenser 2 - Lightning Protection System for Synchronous Condensers Yard 2 - Impedance and Burn-off Calculations</v>
      </c>
      <c r="O2490" s="175"/>
      <c r="P2490" s="175"/>
      <c r="Q2490" s="33" t="str">
        <f>IFERROR(VLOOKUP(PPE_PH1_CDDL[[#This Row],[RDMC Document Number]],[3]Docs!$B:$F,4,0),"No Placeholder Yet")</f>
        <v>RES - Reserved Placeholder</v>
      </c>
      <c r="R2490" s="33" t="str">
        <f>IFERROR(VLOOKUP(PPE_PH1_CDDL[[#This Row],[RDMC Document Number]],[3]Docs!$B:$F,5,0),"No Placeholder Yet")</f>
        <v>Pending</v>
      </c>
      <c r="S2490" s="137">
        <f t="shared" si="416"/>
        <v>0</v>
      </c>
      <c r="T2490" s="39" t="s">
        <v>1119</v>
      </c>
      <c r="U2490" s="162"/>
      <c r="V2490" s="178"/>
      <c r="W2490" s="162" t="s">
        <v>1631</v>
      </c>
      <c r="X2490" s="39" t="s">
        <v>1895</v>
      </c>
      <c r="Y2490" s="162"/>
      <c r="Z2490" s="162"/>
      <c r="AA2490" s="39"/>
      <c r="AB2490" s="152" t="s">
        <v>3165</v>
      </c>
    </row>
    <row r="2491" spans="1:28" ht="21.75" customHeight="1" x14ac:dyDescent="0.25">
      <c r="A2491" s="37" t="s">
        <v>30</v>
      </c>
      <c r="B2491" s="37" t="s">
        <v>31</v>
      </c>
      <c r="C2491" s="162">
        <v>6256</v>
      </c>
      <c r="D2491" s="39" t="s">
        <v>52</v>
      </c>
      <c r="E2491" s="39" t="s">
        <v>1365</v>
      </c>
      <c r="F2491" s="128" t="s">
        <v>34</v>
      </c>
      <c r="G2491" s="39" t="s">
        <v>35</v>
      </c>
      <c r="H2491" s="39" t="str">
        <f t="shared" si="417"/>
        <v>6105AK124-6256-EDIA-0001</v>
      </c>
      <c r="I2491" s="39" t="str">
        <f t="shared" si="419"/>
        <v>Q24050972-04-6256-E-DIA-0001</v>
      </c>
      <c r="J2491" s="39"/>
      <c r="K2491" s="33" t="str">
        <f>VLOOKUP(C2491,'PPE WBS Codes'!$E$3:$F$79,2,0)</f>
        <v>Synchronous Condenser 2</v>
      </c>
      <c r="L2491" s="39" t="s">
        <v>1880</v>
      </c>
      <c r="M2491" s="39" t="s">
        <v>1367</v>
      </c>
      <c r="N2491" s="33" t="str">
        <f t="shared" si="418"/>
        <v>Synchronous Condenser 2 - Earthing System for Synchronous Condensers Yard 2 - Electrical Circuit Diagrams (Schematics)</v>
      </c>
      <c r="O2491" s="134"/>
      <c r="P2491" s="134"/>
      <c r="Q2491" s="33" t="str">
        <f>IFERROR(VLOOKUP(PPE_PH1_CDDL[[#This Row],[RDMC Document Number]],[3]Docs!$B:$F,4,0),"No Placeholder Yet")</f>
        <v>RES - Reserved Placeholder</v>
      </c>
      <c r="R2491" s="33" t="str">
        <f>IFERROR(VLOOKUP(PPE_PH1_CDDL[[#This Row],[RDMC Document Number]],[3]Docs!$B:$F,5,0),"No Placeholder Yet")</f>
        <v>Pending</v>
      </c>
      <c r="S2491" s="137">
        <f t="shared" si="416"/>
        <v>0</v>
      </c>
      <c r="T2491" s="39" t="s">
        <v>1119</v>
      </c>
      <c r="U2491" s="39"/>
      <c r="V2491" s="178"/>
      <c r="W2491" s="39" t="s">
        <v>1649</v>
      </c>
      <c r="X2491" s="39" t="s">
        <v>1895</v>
      </c>
      <c r="Y2491" s="39"/>
      <c r="Z2491" s="39"/>
      <c r="AA2491" s="39"/>
      <c r="AB2491" s="152" t="s">
        <v>3165</v>
      </c>
    </row>
    <row r="2492" spans="1:28" ht="21.75" customHeight="1" x14ac:dyDescent="0.25">
      <c r="A2492" s="37" t="s">
        <v>30</v>
      </c>
      <c r="B2492" s="37" t="s">
        <v>31</v>
      </c>
      <c r="C2492" s="162">
        <v>6256</v>
      </c>
      <c r="D2492" s="39" t="s">
        <v>52</v>
      </c>
      <c r="E2492" s="39" t="s">
        <v>1365</v>
      </c>
      <c r="F2492" s="128" t="s">
        <v>46</v>
      </c>
      <c r="G2492" s="39" t="s">
        <v>35</v>
      </c>
      <c r="H2492" s="39" t="str">
        <f t="shared" si="417"/>
        <v>6105AK124-6256-EDIA-0002</v>
      </c>
      <c r="I2492" s="39" t="str">
        <f t="shared" si="419"/>
        <v>Q24050972-04-6256-E-DIA-0002</v>
      </c>
      <c r="J2492" s="39"/>
      <c r="K2492" s="33" t="str">
        <f>VLOOKUP(C2492,'PPE WBS Codes'!$E$3:$F$79,2,0)</f>
        <v>Synchronous Condenser 2</v>
      </c>
      <c r="L2492" s="39" t="s">
        <v>1880</v>
      </c>
      <c r="M2492" s="39" t="s">
        <v>1366</v>
      </c>
      <c r="N2492" s="33" t="str">
        <f t="shared" si="418"/>
        <v>Synchronous Condenser 2 - Earthing System for Synchronous Condensers Yard 2 - Cable Block Diagrams and Schedules</v>
      </c>
      <c r="O2492" s="134"/>
      <c r="P2492" s="134"/>
      <c r="Q2492" s="33" t="str">
        <f>IFERROR(VLOOKUP(PPE_PH1_CDDL[[#This Row],[RDMC Document Number]],[3]Docs!$B:$F,4,0),"No Placeholder Yet")</f>
        <v>RES - Reserved Placeholder</v>
      </c>
      <c r="R2492" s="33" t="str">
        <f>IFERROR(VLOOKUP(PPE_PH1_CDDL[[#This Row],[RDMC Document Number]],[3]Docs!$B:$F,5,0),"No Placeholder Yet")</f>
        <v>Pending</v>
      </c>
      <c r="S2492" s="137">
        <f t="shared" si="416"/>
        <v>0</v>
      </c>
      <c r="T2492" s="39" t="s">
        <v>1119</v>
      </c>
      <c r="U2492" s="39"/>
      <c r="V2492" s="178"/>
      <c r="W2492" s="39" t="s">
        <v>1649</v>
      </c>
      <c r="X2492" s="39" t="s">
        <v>1895</v>
      </c>
      <c r="Y2492" s="39"/>
      <c r="Z2492" s="39"/>
      <c r="AA2492" s="39"/>
      <c r="AB2492" s="152" t="s">
        <v>3165</v>
      </c>
    </row>
    <row r="2493" spans="1:28" ht="21.75" customHeight="1" x14ac:dyDescent="0.25">
      <c r="A2493" s="37" t="s">
        <v>30</v>
      </c>
      <c r="B2493" s="37" t="s">
        <v>31</v>
      </c>
      <c r="C2493" s="162">
        <v>6256</v>
      </c>
      <c r="D2493" s="39" t="s">
        <v>52</v>
      </c>
      <c r="E2493" s="39" t="s">
        <v>1365</v>
      </c>
      <c r="F2493" s="128" t="s">
        <v>48</v>
      </c>
      <c r="G2493" s="39" t="s">
        <v>35</v>
      </c>
      <c r="H2493" s="39" t="str">
        <f t="shared" si="417"/>
        <v>6105AK124-6256-EDIA-0003</v>
      </c>
      <c r="I2493" s="39" t="str">
        <f t="shared" si="419"/>
        <v>Q24050972-04-6256-E-DIA-0003</v>
      </c>
      <c r="J2493" s="39"/>
      <c r="K2493" s="33" t="str">
        <f>VLOOKUP(C2493,'PPE WBS Codes'!$E$3:$F$79,2,0)</f>
        <v>Synchronous Condenser 2</v>
      </c>
      <c r="L2493" s="39" t="s">
        <v>1880</v>
      </c>
      <c r="M2493" s="39" t="s">
        <v>1369</v>
      </c>
      <c r="N2493" s="33" t="str">
        <f t="shared" si="418"/>
        <v>Synchronous Condenser 2 - Earthing System for Synchronous Condensers Yard 2 - E/I Termination Schedule</v>
      </c>
      <c r="O2493" s="134"/>
      <c r="P2493" s="134"/>
      <c r="Q2493" s="33" t="str">
        <f>IFERROR(VLOOKUP(PPE_PH1_CDDL[[#This Row],[RDMC Document Number]],[3]Docs!$B:$F,4,0),"No Placeholder Yet")</f>
        <v>RES - Reserved Placeholder</v>
      </c>
      <c r="R2493" s="33" t="str">
        <f>IFERROR(VLOOKUP(PPE_PH1_CDDL[[#This Row],[RDMC Document Number]],[3]Docs!$B:$F,5,0),"No Placeholder Yet")</f>
        <v>Pending</v>
      </c>
      <c r="S2493" s="137">
        <f t="shared" si="416"/>
        <v>0</v>
      </c>
      <c r="T2493" s="39" t="s">
        <v>1119</v>
      </c>
      <c r="U2493" s="39"/>
      <c r="V2493" s="178"/>
      <c r="W2493" s="39" t="s">
        <v>1649</v>
      </c>
      <c r="X2493" s="39" t="s">
        <v>1895</v>
      </c>
      <c r="Y2493" s="39"/>
      <c r="Z2493" s="39"/>
      <c r="AA2493" s="39"/>
      <c r="AB2493" s="152" t="s">
        <v>3165</v>
      </c>
    </row>
    <row r="2494" spans="1:28" ht="21.75" customHeight="1" x14ac:dyDescent="0.25">
      <c r="A2494" s="37" t="s">
        <v>30</v>
      </c>
      <c r="B2494" s="37" t="s">
        <v>31</v>
      </c>
      <c r="C2494" s="162">
        <v>6256</v>
      </c>
      <c r="D2494" s="39" t="s">
        <v>52</v>
      </c>
      <c r="E2494" s="39" t="s">
        <v>1365</v>
      </c>
      <c r="F2494" s="128" t="s">
        <v>50</v>
      </c>
      <c r="G2494" s="39" t="s">
        <v>35</v>
      </c>
      <c r="H2494" s="39" t="str">
        <f t="shared" si="417"/>
        <v>6105AK124-6256-EDIA-0004</v>
      </c>
      <c r="I2494" s="39" t="str">
        <f t="shared" si="419"/>
        <v>Q24050972-04-6256-E-DIA-0004</v>
      </c>
      <c r="J2494" s="39"/>
      <c r="K2494" s="33" t="str">
        <f>VLOOKUP(C2494,'PPE WBS Codes'!$E$3:$F$79,2,0)</f>
        <v>Synchronous Condenser 2</v>
      </c>
      <c r="L2494" s="39" t="s">
        <v>1876</v>
      </c>
      <c r="M2494" s="39" t="s">
        <v>1366</v>
      </c>
      <c r="N2494" s="33" t="str">
        <f t="shared" si="418"/>
        <v>Synchronous Condenser 2 - Small Power and Lighting for Synchronous Condensers Yard 2 - Cable Block Diagrams and Schedules</v>
      </c>
      <c r="O2494" s="134"/>
      <c r="P2494" s="134"/>
      <c r="Q2494" s="33" t="str">
        <f>IFERROR(VLOOKUP(PPE_PH1_CDDL[[#This Row],[RDMC Document Number]],[3]Docs!$B:$F,4,0),"No Placeholder Yet")</f>
        <v>RES - Reserved Placeholder</v>
      </c>
      <c r="R2494" s="33" t="str">
        <f>IFERROR(VLOOKUP(PPE_PH1_CDDL[[#This Row],[RDMC Document Number]],[3]Docs!$B:$F,5,0),"No Placeholder Yet")</f>
        <v>Pending</v>
      </c>
      <c r="S2494" s="137">
        <f t="shared" si="416"/>
        <v>0</v>
      </c>
      <c r="T2494" s="39" t="s">
        <v>1119</v>
      </c>
      <c r="U2494" s="39"/>
      <c r="V2494" s="178"/>
      <c r="W2494" s="39" t="s">
        <v>1660</v>
      </c>
      <c r="X2494" s="39" t="s">
        <v>1895</v>
      </c>
      <c r="Y2494" s="39"/>
      <c r="Z2494" s="39"/>
      <c r="AA2494" s="39"/>
      <c r="AB2494" s="152" t="s">
        <v>3165</v>
      </c>
    </row>
    <row r="2495" spans="1:28" ht="21.75" customHeight="1" x14ac:dyDescent="0.25">
      <c r="A2495" s="37" t="s">
        <v>30</v>
      </c>
      <c r="B2495" s="37" t="s">
        <v>31</v>
      </c>
      <c r="C2495" s="162">
        <v>6256</v>
      </c>
      <c r="D2495" s="39" t="s">
        <v>52</v>
      </c>
      <c r="E2495" s="39" t="s">
        <v>1365</v>
      </c>
      <c r="F2495" s="128" t="s">
        <v>101</v>
      </c>
      <c r="G2495" s="39" t="s">
        <v>35</v>
      </c>
      <c r="H2495" s="39" t="str">
        <f t="shared" si="417"/>
        <v>6105AK124-6256-EDIA-0005</v>
      </c>
      <c r="I2495" s="39" t="str">
        <f t="shared" si="419"/>
        <v>Q24050972-04-6256-E-DIA-0005</v>
      </c>
      <c r="J2495" s="39"/>
      <c r="K2495" s="33" t="str">
        <f>VLOOKUP(C2495,'PPE WBS Codes'!$E$3:$F$79,2,0)</f>
        <v>Synchronous Condenser 2</v>
      </c>
      <c r="L2495" s="39" t="s">
        <v>1876</v>
      </c>
      <c r="M2495" s="39" t="s">
        <v>1372</v>
      </c>
      <c r="N2495" s="33" t="str">
        <f t="shared" si="418"/>
        <v>Synchronous Condenser 2 - Small Power and Lighting for Synchronous Condensers Yard 2 - Electrical Block Diagram</v>
      </c>
      <c r="O2495" s="134"/>
      <c r="P2495" s="134"/>
      <c r="Q2495" s="33" t="str">
        <f>IFERROR(VLOOKUP(PPE_PH1_CDDL[[#This Row],[RDMC Document Number]],[3]Docs!$B:$F,4,0),"No Placeholder Yet")</f>
        <v>RES - Reserved Placeholder</v>
      </c>
      <c r="R2495" s="33" t="str">
        <f>IFERROR(VLOOKUP(PPE_PH1_CDDL[[#This Row],[RDMC Document Number]],[3]Docs!$B:$F,5,0),"No Placeholder Yet")</f>
        <v>Pending</v>
      </c>
      <c r="S2495" s="137">
        <f t="shared" si="416"/>
        <v>0</v>
      </c>
      <c r="T2495" s="39" t="s">
        <v>1119</v>
      </c>
      <c r="U2495" s="39"/>
      <c r="V2495" s="178"/>
      <c r="W2495" s="39" t="s">
        <v>1660</v>
      </c>
      <c r="X2495" s="39" t="s">
        <v>1895</v>
      </c>
      <c r="Y2495" s="39"/>
      <c r="Z2495" s="39"/>
      <c r="AA2495" s="39"/>
      <c r="AB2495" s="152" t="s">
        <v>3165</v>
      </c>
    </row>
    <row r="2496" spans="1:28" ht="21.75" customHeight="1" x14ac:dyDescent="0.25">
      <c r="A2496" s="37" t="s">
        <v>30</v>
      </c>
      <c r="B2496" s="37" t="s">
        <v>31</v>
      </c>
      <c r="C2496" s="162">
        <v>6256</v>
      </c>
      <c r="D2496" s="39" t="s">
        <v>52</v>
      </c>
      <c r="E2496" s="39" t="s">
        <v>1365</v>
      </c>
      <c r="F2496" s="128" t="s">
        <v>161</v>
      </c>
      <c r="G2496" s="39" t="s">
        <v>35</v>
      </c>
      <c r="H2496" s="39" t="str">
        <f t="shared" si="417"/>
        <v>6105AK124-6256-EDIA-0006</v>
      </c>
      <c r="I2496" s="39" t="str">
        <f t="shared" si="419"/>
        <v>Q24050972-04-6256-E-DIA-0006</v>
      </c>
      <c r="J2496" s="39"/>
      <c r="K2496" s="33" t="str">
        <f>VLOOKUP(C2496,'PPE WBS Codes'!$E$3:$F$79,2,0)</f>
        <v>Synchronous Condenser 2</v>
      </c>
      <c r="L2496" s="39" t="s">
        <v>1876</v>
      </c>
      <c r="M2496" s="39" t="s">
        <v>1367</v>
      </c>
      <c r="N2496" s="33" t="str">
        <f t="shared" si="418"/>
        <v>Synchronous Condenser 2 - Small Power and Lighting for Synchronous Condensers Yard 2 - Electrical Circuit Diagrams (Schematics)</v>
      </c>
      <c r="O2496" s="134"/>
      <c r="P2496" s="134"/>
      <c r="Q2496" s="33" t="str">
        <f>IFERROR(VLOOKUP(PPE_PH1_CDDL[[#This Row],[RDMC Document Number]],[3]Docs!$B:$F,4,0),"No Placeholder Yet")</f>
        <v>RES - Reserved Placeholder</v>
      </c>
      <c r="R2496" s="33" t="str">
        <f>IFERROR(VLOOKUP(PPE_PH1_CDDL[[#This Row],[RDMC Document Number]],[3]Docs!$B:$F,5,0),"No Placeholder Yet")</f>
        <v>Pending</v>
      </c>
      <c r="S2496" s="137">
        <f t="shared" si="416"/>
        <v>0</v>
      </c>
      <c r="T2496" s="39" t="s">
        <v>1119</v>
      </c>
      <c r="U2496" s="39"/>
      <c r="V2496" s="178"/>
      <c r="W2496" s="39" t="s">
        <v>1660</v>
      </c>
      <c r="X2496" s="39" t="s">
        <v>1895</v>
      </c>
      <c r="Y2496" s="39"/>
      <c r="Z2496" s="39"/>
      <c r="AA2496" s="39"/>
      <c r="AB2496" s="152" t="s">
        <v>3165</v>
      </c>
    </row>
    <row r="2497" spans="1:28" ht="21.75" customHeight="1" x14ac:dyDescent="0.25">
      <c r="A2497" s="37" t="s">
        <v>30</v>
      </c>
      <c r="B2497" s="37" t="s">
        <v>31</v>
      </c>
      <c r="C2497" s="162">
        <v>6256</v>
      </c>
      <c r="D2497" s="39" t="s">
        <v>52</v>
      </c>
      <c r="E2497" s="39" t="s">
        <v>1365</v>
      </c>
      <c r="F2497" s="128" t="s">
        <v>170</v>
      </c>
      <c r="G2497" s="39" t="s">
        <v>35</v>
      </c>
      <c r="H2497" s="39" t="str">
        <f t="shared" si="417"/>
        <v>6105AK124-6256-EDIA-0007</v>
      </c>
      <c r="I2497" s="39" t="str">
        <f t="shared" si="419"/>
        <v>Q24050972-04-6256-E-DIA-0007</v>
      </c>
      <c r="J2497" s="39"/>
      <c r="K2497" s="33" t="str">
        <f>VLOOKUP(C2497,'PPE WBS Codes'!$E$3:$F$79,2,0)</f>
        <v>Synchronous Condenser 2</v>
      </c>
      <c r="L2497" s="39" t="s">
        <v>1876</v>
      </c>
      <c r="M2497" s="39" t="s">
        <v>1369</v>
      </c>
      <c r="N2497" s="33" t="str">
        <f t="shared" si="418"/>
        <v>Synchronous Condenser 2 - Small Power and Lighting for Synchronous Condensers Yard 2 - E/I Termination Schedule</v>
      </c>
      <c r="O2497" s="134"/>
      <c r="P2497" s="134"/>
      <c r="Q2497" s="33" t="str">
        <f>IFERROR(VLOOKUP(PPE_PH1_CDDL[[#This Row],[RDMC Document Number]],[3]Docs!$B:$F,4,0),"No Placeholder Yet")</f>
        <v>RES - Reserved Placeholder</v>
      </c>
      <c r="R2497" s="33" t="str">
        <f>IFERROR(VLOOKUP(PPE_PH1_CDDL[[#This Row],[RDMC Document Number]],[3]Docs!$B:$F,5,0),"No Placeholder Yet")</f>
        <v>Pending</v>
      </c>
      <c r="S2497" s="137">
        <f t="shared" si="416"/>
        <v>0</v>
      </c>
      <c r="T2497" s="39" t="s">
        <v>1119</v>
      </c>
      <c r="U2497" s="39"/>
      <c r="V2497" s="178"/>
      <c r="W2497" s="39" t="s">
        <v>1660</v>
      </c>
      <c r="X2497" s="39" t="s">
        <v>1895</v>
      </c>
      <c r="Y2497" s="39"/>
      <c r="Z2497" s="39"/>
      <c r="AA2497" s="39"/>
      <c r="AB2497" s="152" t="s">
        <v>3165</v>
      </c>
    </row>
    <row r="2498" spans="1:28" ht="21.75" customHeight="1" x14ac:dyDescent="0.25">
      <c r="A2498" s="37" t="s">
        <v>30</v>
      </c>
      <c r="B2498" s="37" t="s">
        <v>31</v>
      </c>
      <c r="C2498" s="162">
        <v>6256</v>
      </c>
      <c r="D2498" s="39" t="s">
        <v>52</v>
      </c>
      <c r="E2498" s="39" t="s">
        <v>1365</v>
      </c>
      <c r="F2498" s="128" t="s">
        <v>108</v>
      </c>
      <c r="G2498" s="39" t="s">
        <v>35</v>
      </c>
      <c r="H2498" s="39" t="str">
        <f t="shared" si="417"/>
        <v>6105AK124-6256-EDIA-0008</v>
      </c>
      <c r="I2498" s="39" t="str">
        <f t="shared" si="419"/>
        <v>Q24050972-04-6256-E-DIA-0008</v>
      </c>
      <c r="J2498" s="39"/>
      <c r="K2498" s="33" t="str">
        <f>VLOOKUP(C2498,'PPE WBS Codes'!$E$3:$F$79,2,0)</f>
        <v>Synchronous Condenser 2</v>
      </c>
      <c r="L2498" s="39" t="s">
        <v>1878</v>
      </c>
      <c r="M2498" s="39" t="s">
        <v>1366</v>
      </c>
      <c r="N2498" s="33" t="str">
        <f t="shared" si="418"/>
        <v>Synchronous Condenser 2 - Cable Racks and Trays for Synchronous Condensers Yard 2 - Cable Block Diagrams and Schedules</v>
      </c>
      <c r="O2498" s="134"/>
      <c r="P2498" s="134"/>
      <c r="Q2498" s="33" t="str">
        <f>IFERROR(VLOOKUP(PPE_PH1_CDDL[[#This Row],[RDMC Document Number]],[3]Docs!$B:$F,4,0),"No Placeholder Yet")</f>
        <v>RES - Reserved Placeholder</v>
      </c>
      <c r="R2498" s="33" t="str">
        <f>IFERROR(VLOOKUP(PPE_PH1_CDDL[[#This Row],[RDMC Document Number]],[3]Docs!$B:$F,5,0),"No Placeholder Yet")</f>
        <v>Pending</v>
      </c>
      <c r="S2498" s="137">
        <f t="shared" si="416"/>
        <v>0</v>
      </c>
      <c r="T2498" s="39" t="s">
        <v>1119</v>
      </c>
      <c r="U2498" s="39"/>
      <c r="V2498" s="178"/>
      <c r="W2498" s="39" t="s">
        <v>1599</v>
      </c>
      <c r="X2498" s="39" t="s">
        <v>1895</v>
      </c>
      <c r="Y2498" s="39"/>
      <c r="Z2498" s="39"/>
      <c r="AA2498" s="39"/>
      <c r="AB2498" s="152" t="s">
        <v>3165</v>
      </c>
    </row>
    <row r="2499" spans="1:28" ht="21.75" customHeight="1" x14ac:dyDescent="0.25">
      <c r="A2499" s="37" t="s">
        <v>30</v>
      </c>
      <c r="B2499" s="37" t="s">
        <v>31</v>
      </c>
      <c r="C2499" s="162">
        <v>6256</v>
      </c>
      <c r="D2499" s="39" t="s">
        <v>52</v>
      </c>
      <c r="E2499" s="39" t="s">
        <v>1365</v>
      </c>
      <c r="F2499" s="128" t="s">
        <v>173</v>
      </c>
      <c r="G2499" s="39" t="s">
        <v>35</v>
      </c>
      <c r="H2499" s="39" t="str">
        <f t="shared" si="417"/>
        <v>6105AK124-6256-EDIA-0009</v>
      </c>
      <c r="I2499" s="39" t="str">
        <f t="shared" si="419"/>
        <v>Q24050972-04-6256-E-DIA-0009</v>
      </c>
      <c r="J2499" s="39"/>
      <c r="K2499" s="33" t="str">
        <f>VLOOKUP(C2499,'PPE WBS Codes'!$E$3:$F$79,2,0)</f>
        <v>Synchronous Condenser 2</v>
      </c>
      <c r="L2499" s="39" t="s">
        <v>1878</v>
      </c>
      <c r="M2499" s="39" t="s">
        <v>1369</v>
      </c>
      <c r="N2499" s="33" t="str">
        <f t="shared" si="418"/>
        <v>Synchronous Condenser 2 - Cable Racks and Trays for Synchronous Condensers Yard 2 - E/I Termination Schedule</v>
      </c>
      <c r="O2499" s="134"/>
      <c r="P2499" s="134"/>
      <c r="Q2499" s="33" t="str">
        <f>IFERROR(VLOOKUP(PPE_PH1_CDDL[[#This Row],[RDMC Document Number]],[3]Docs!$B:$F,4,0),"No Placeholder Yet")</f>
        <v>RES - Reserved Placeholder</v>
      </c>
      <c r="R2499" s="33" t="str">
        <f>IFERROR(VLOOKUP(PPE_PH1_CDDL[[#This Row],[RDMC Document Number]],[3]Docs!$B:$F,5,0),"No Placeholder Yet")</f>
        <v>Pending</v>
      </c>
      <c r="S2499" s="137">
        <f t="shared" si="416"/>
        <v>0</v>
      </c>
      <c r="T2499" s="39" t="s">
        <v>1119</v>
      </c>
      <c r="U2499" s="39"/>
      <c r="V2499" s="178"/>
      <c r="W2499" s="39" t="s">
        <v>1599</v>
      </c>
      <c r="X2499" s="39" t="s">
        <v>1895</v>
      </c>
      <c r="Y2499" s="39"/>
      <c r="Z2499" s="39"/>
      <c r="AA2499" s="39"/>
      <c r="AB2499" s="152" t="s">
        <v>3165</v>
      </c>
    </row>
    <row r="2500" spans="1:28" ht="21.75" customHeight="1" x14ac:dyDescent="0.25">
      <c r="A2500" s="37" t="s">
        <v>30</v>
      </c>
      <c r="B2500" s="37" t="s">
        <v>31</v>
      </c>
      <c r="C2500" s="162">
        <v>6256</v>
      </c>
      <c r="D2500" s="39" t="s">
        <v>52</v>
      </c>
      <c r="E2500" s="39" t="s">
        <v>1365</v>
      </c>
      <c r="F2500" s="128" t="s">
        <v>184</v>
      </c>
      <c r="G2500" s="39" t="s">
        <v>35</v>
      </c>
      <c r="H2500" s="39" t="str">
        <f t="shared" si="417"/>
        <v>6105AK124-6256-EDIA-0010</v>
      </c>
      <c r="I2500" s="39" t="str">
        <f t="shared" si="419"/>
        <v>Q24050972-04-6256-E-DIA-0010</v>
      </c>
      <c r="J2500" s="39"/>
      <c r="K2500" s="33" t="str">
        <f>VLOOKUP(C2500,'PPE WBS Codes'!$E$3:$F$79,2,0)</f>
        <v>Synchronous Condenser 2</v>
      </c>
      <c r="L2500" s="39" t="s">
        <v>1881</v>
      </c>
      <c r="M2500" s="39" t="s">
        <v>1366</v>
      </c>
      <c r="N2500" s="33" t="str">
        <f t="shared" si="418"/>
        <v>Synchronous Condenser 2 - Cable Trench and Tunnels for Synchronous Condensers Yard 2 - Cable Block Diagrams and Schedules</v>
      </c>
      <c r="O2500" s="134"/>
      <c r="P2500" s="134"/>
      <c r="Q2500" s="33" t="str">
        <f>IFERROR(VLOOKUP(PPE_PH1_CDDL[[#This Row],[RDMC Document Number]],[3]Docs!$B:$F,4,0),"No Placeholder Yet")</f>
        <v>RES - Reserved Placeholder</v>
      </c>
      <c r="R2500" s="33" t="str">
        <f>IFERROR(VLOOKUP(PPE_PH1_CDDL[[#This Row],[RDMC Document Number]],[3]Docs!$B:$F,5,0),"No Placeholder Yet")</f>
        <v>Pending</v>
      </c>
      <c r="S2500" s="137">
        <f t="shared" si="416"/>
        <v>0</v>
      </c>
      <c r="T2500" s="39" t="s">
        <v>1119</v>
      </c>
      <c r="U2500" s="39"/>
      <c r="V2500" s="178"/>
      <c r="W2500" s="39" t="s">
        <v>1629</v>
      </c>
      <c r="X2500" s="39" t="s">
        <v>1895</v>
      </c>
      <c r="Y2500" s="39"/>
      <c r="Z2500" s="39"/>
      <c r="AA2500" s="39"/>
      <c r="AB2500" s="152" t="s">
        <v>3165</v>
      </c>
    </row>
    <row r="2501" spans="1:28" ht="21.75" customHeight="1" x14ac:dyDescent="0.25">
      <c r="A2501" s="37" t="s">
        <v>30</v>
      </c>
      <c r="B2501" s="37" t="s">
        <v>31</v>
      </c>
      <c r="C2501" s="162">
        <v>6256</v>
      </c>
      <c r="D2501" s="39" t="s">
        <v>52</v>
      </c>
      <c r="E2501" s="39" t="s">
        <v>1365</v>
      </c>
      <c r="F2501" s="128" t="s">
        <v>187</v>
      </c>
      <c r="G2501" s="39" t="s">
        <v>35</v>
      </c>
      <c r="H2501" s="39" t="str">
        <f t="shared" si="417"/>
        <v>6105AK124-6256-EDIA-0011</v>
      </c>
      <c r="I2501" s="39" t="str">
        <f t="shared" si="419"/>
        <v>Q24050972-04-6256-E-DIA-0011</v>
      </c>
      <c r="J2501" s="39"/>
      <c r="K2501" s="33" t="str">
        <f>VLOOKUP(C2501,'PPE WBS Codes'!$E$3:$F$79,2,0)</f>
        <v>Synchronous Condenser 2</v>
      </c>
      <c r="L2501" s="39" t="s">
        <v>1881</v>
      </c>
      <c r="M2501" s="39" t="s">
        <v>1369</v>
      </c>
      <c r="N2501" s="33" t="str">
        <f t="shared" si="418"/>
        <v>Synchronous Condenser 2 - Cable Trench and Tunnels for Synchronous Condensers Yard 2 - E/I Termination Schedule</v>
      </c>
      <c r="O2501" s="134"/>
      <c r="P2501" s="134"/>
      <c r="Q2501" s="33" t="str">
        <f>IFERROR(VLOOKUP(PPE_PH1_CDDL[[#This Row],[RDMC Document Number]],[3]Docs!$B:$F,4,0),"No Placeholder Yet")</f>
        <v>RES - Reserved Placeholder</v>
      </c>
      <c r="R2501" s="33" t="str">
        <f>IFERROR(VLOOKUP(PPE_PH1_CDDL[[#This Row],[RDMC Document Number]],[3]Docs!$B:$F,5,0),"No Placeholder Yet")</f>
        <v>Pending</v>
      </c>
      <c r="S2501" s="137">
        <f t="shared" si="416"/>
        <v>0</v>
      </c>
      <c r="T2501" s="39" t="s">
        <v>1119</v>
      </c>
      <c r="U2501" s="39"/>
      <c r="V2501" s="178"/>
      <c r="W2501" s="39" t="s">
        <v>1629</v>
      </c>
      <c r="X2501" s="39" t="s">
        <v>1895</v>
      </c>
      <c r="Y2501" s="39"/>
      <c r="Z2501" s="39"/>
      <c r="AA2501" s="39"/>
      <c r="AB2501" s="152" t="s">
        <v>3165</v>
      </c>
    </row>
    <row r="2502" spans="1:28" ht="21.75" customHeight="1" x14ac:dyDescent="0.25">
      <c r="A2502" s="37" t="s">
        <v>30</v>
      </c>
      <c r="B2502" s="37" t="s">
        <v>31</v>
      </c>
      <c r="C2502" s="162">
        <v>6256</v>
      </c>
      <c r="D2502" s="39" t="s">
        <v>52</v>
      </c>
      <c r="E2502" s="39" t="s">
        <v>1365</v>
      </c>
      <c r="F2502" s="128" t="s">
        <v>213</v>
      </c>
      <c r="G2502" s="39" t="s">
        <v>35</v>
      </c>
      <c r="H2502" s="39" t="str">
        <f t="shared" si="417"/>
        <v>6105AK124-6256-EDIA-0012</v>
      </c>
      <c r="I2502" s="39" t="str">
        <f t="shared" si="419"/>
        <v>Q24050972-04-6256-E-DIA-0012</v>
      </c>
      <c r="J2502" s="39"/>
      <c r="K2502" s="33" t="str">
        <f>VLOOKUP(C2502,'PPE WBS Codes'!$E$3:$F$79,2,0)</f>
        <v>Synchronous Condenser 2</v>
      </c>
      <c r="L2502" s="39" t="s">
        <v>1882</v>
      </c>
      <c r="M2502" s="39" t="s">
        <v>1366</v>
      </c>
      <c r="N2502" s="33" t="str">
        <f t="shared" si="418"/>
        <v>Synchronous Condenser 2 - Lightning Protection System for Synchronous Condensers Yard 2 - Cable Block Diagrams and Schedules</v>
      </c>
      <c r="O2502" s="134"/>
      <c r="P2502" s="134"/>
      <c r="Q2502" s="33" t="str">
        <f>IFERROR(VLOOKUP(PPE_PH1_CDDL[[#This Row],[RDMC Document Number]],[3]Docs!$B:$F,4,0),"No Placeholder Yet")</f>
        <v>RES - Reserved Placeholder</v>
      </c>
      <c r="R2502" s="33" t="str">
        <f>IFERROR(VLOOKUP(PPE_PH1_CDDL[[#This Row],[RDMC Document Number]],[3]Docs!$B:$F,5,0),"No Placeholder Yet")</f>
        <v>Pending</v>
      </c>
      <c r="S2502" s="137">
        <f t="shared" si="416"/>
        <v>0</v>
      </c>
      <c r="T2502" s="39" t="s">
        <v>1119</v>
      </c>
      <c r="U2502" s="39"/>
      <c r="V2502" s="178"/>
      <c r="W2502" s="39" t="s">
        <v>1631</v>
      </c>
      <c r="X2502" s="39" t="s">
        <v>1895</v>
      </c>
      <c r="Y2502" s="39"/>
      <c r="Z2502" s="39"/>
      <c r="AA2502" s="39"/>
      <c r="AB2502" s="152" t="s">
        <v>3165</v>
      </c>
    </row>
    <row r="2503" spans="1:28" ht="21.75" customHeight="1" x14ac:dyDescent="0.25">
      <c r="A2503" s="37" t="s">
        <v>30</v>
      </c>
      <c r="B2503" s="37" t="s">
        <v>31</v>
      </c>
      <c r="C2503" s="162">
        <v>6256</v>
      </c>
      <c r="D2503" s="39" t="s">
        <v>52</v>
      </c>
      <c r="E2503" s="39" t="s">
        <v>1365</v>
      </c>
      <c r="F2503" s="174" t="s">
        <v>215</v>
      </c>
      <c r="G2503" s="162" t="s">
        <v>35</v>
      </c>
      <c r="H2503" s="39" t="str">
        <f t="shared" si="417"/>
        <v>6105AK124-6256-EDIA-0013</v>
      </c>
      <c r="I2503" s="39" t="str">
        <f t="shared" si="419"/>
        <v>Q24050972-04-6256-E-DIA-0013</v>
      </c>
      <c r="J2503" s="162"/>
      <c r="K2503" s="33" t="str">
        <f>VLOOKUP(C2503,'PPE WBS Codes'!$E$3:$F$79,2,0)</f>
        <v>Synchronous Condenser 2</v>
      </c>
      <c r="L2503" s="162" t="s">
        <v>1882</v>
      </c>
      <c r="M2503" s="162" t="s">
        <v>1367</v>
      </c>
      <c r="N2503" s="33" t="str">
        <f t="shared" si="418"/>
        <v>Synchronous Condenser 2 - Lightning Protection System for Synchronous Condensers Yard 2 - Electrical Circuit Diagrams (Schematics)</v>
      </c>
      <c r="O2503" s="175"/>
      <c r="P2503" s="175"/>
      <c r="Q2503" s="33" t="str">
        <f>IFERROR(VLOOKUP(PPE_PH1_CDDL[[#This Row],[RDMC Document Number]],[3]Docs!$B:$F,4,0),"No Placeholder Yet")</f>
        <v>RES - Reserved Placeholder</v>
      </c>
      <c r="R2503" s="33" t="str">
        <f>IFERROR(VLOOKUP(PPE_PH1_CDDL[[#This Row],[RDMC Document Number]],[3]Docs!$B:$F,5,0),"No Placeholder Yet")</f>
        <v>Pending</v>
      </c>
      <c r="S2503" s="137">
        <f t="shared" si="416"/>
        <v>0</v>
      </c>
      <c r="T2503" s="39" t="s">
        <v>1119</v>
      </c>
      <c r="U2503" s="162"/>
      <c r="V2503" s="178"/>
      <c r="W2503" s="162" t="s">
        <v>1631</v>
      </c>
      <c r="X2503" s="39" t="s">
        <v>1895</v>
      </c>
      <c r="Y2503" s="162"/>
      <c r="Z2503" s="162"/>
      <c r="AA2503" s="39"/>
      <c r="AB2503" s="152" t="s">
        <v>3165</v>
      </c>
    </row>
    <row r="2504" spans="1:28" ht="21.75" customHeight="1" x14ac:dyDescent="0.25">
      <c r="A2504" s="37" t="s">
        <v>30</v>
      </c>
      <c r="B2504" s="37" t="s">
        <v>31</v>
      </c>
      <c r="C2504" s="162">
        <v>6256</v>
      </c>
      <c r="D2504" s="39" t="s">
        <v>52</v>
      </c>
      <c r="E2504" s="39" t="s">
        <v>82</v>
      </c>
      <c r="F2504" s="128" t="s">
        <v>34</v>
      </c>
      <c r="G2504" s="39" t="s">
        <v>35</v>
      </c>
      <c r="H2504" s="39" t="str">
        <f t="shared" si="417"/>
        <v>6105AK124-6256-EDST-0001</v>
      </c>
      <c r="I2504" s="39" t="str">
        <f t="shared" si="419"/>
        <v>Q24050972-04-6256-E-DST-0001</v>
      </c>
      <c r="J2504" s="39"/>
      <c r="K2504" s="33" t="str">
        <f>VLOOKUP(C2504,'PPE WBS Codes'!$E$3:$F$79,2,0)</f>
        <v>Synchronous Condenser 2</v>
      </c>
      <c r="L2504" s="39" t="s">
        <v>1880</v>
      </c>
      <c r="M2504" s="39" t="s">
        <v>1373</v>
      </c>
      <c r="N2504" s="33" t="str">
        <f t="shared" si="418"/>
        <v>Synchronous Condenser 2 - Earthing System for Synchronous Condensers Yard 2 - Equipment Register and Technical Specifications</v>
      </c>
      <c r="O2504" s="134"/>
      <c r="P2504" s="134"/>
      <c r="Q2504" s="33" t="str">
        <f>IFERROR(VLOOKUP(PPE_PH1_CDDL[[#This Row],[RDMC Document Number]],[3]Docs!$B:$F,4,0),"No Placeholder Yet")</f>
        <v>RES - Reserved Placeholder</v>
      </c>
      <c r="R2504" s="33" t="str">
        <f>IFERROR(VLOOKUP(PPE_PH1_CDDL[[#This Row],[RDMC Document Number]],[3]Docs!$B:$F,5,0),"No Placeholder Yet")</f>
        <v>Pending</v>
      </c>
      <c r="S2504" s="137">
        <f t="shared" si="416"/>
        <v>0</v>
      </c>
      <c r="T2504" s="39" t="s">
        <v>1119</v>
      </c>
      <c r="U2504" s="39"/>
      <c r="V2504" s="178"/>
      <c r="W2504" s="39" t="s">
        <v>1649</v>
      </c>
      <c r="X2504" s="39" t="s">
        <v>1895</v>
      </c>
      <c r="Y2504" s="39"/>
      <c r="Z2504" s="39"/>
      <c r="AA2504" s="39"/>
      <c r="AB2504" s="152" t="s">
        <v>3165</v>
      </c>
    </row>
    <row r="2505" spans="1:28" ht="21.75" customHeight="1" x14ac:dyDescent="0.25">
      <c r="A2505" s="37" t="s">
        <v>30</v>
      </c>
      <c r="B2505" s="37" t="s">
        <v>31</v>
      </c>
      <c r="C2505" s="162">
        <v>6256</v>
      </c>
      <c r="D2505" s="39" t="s">
        <v>52</v>
      </c>
      <c r="E2505" s="39" t="s">
        <v>82</v>
      </c>
      <c r="F2505" s="128" t="s">
        <v>46</v>
      </c>
      <c r="G2505" s="39" t="s">
        <v>35</v>
      </c>
      <c r="H2505" s="39" t="str">
        <f t="shared" si="417"/>
        <v>6105AK124-6256-EDST-0002</v>
      </c>
      <c r="I2505" s="39" t="str">
        <f t="shared" si="419"/>
        <v>Q24050972-04-6256-E-DST-0002</v>
      </c>
      <c r="J2505" s="39"/>
      <c r="K2505" s="33" t="str">
        <f>VLOOKUP(C2505,'PPE WBS Codes'!$E$3:$F$79,2,0)</f>
        <v>Synchronous Condenser 2</v>
      </c>
      <c r="L2505" s="39" t="s">
        <v>1876</v>
      </c>
      <c r="M2505" s="39" t="s">
        <v>1373</v>
      </c>
      <c r="N2505" s="33" t="str">
        <f t="shared" si="418"/>
        <v>Synchronous Condenser 2 - Small Power and Lighting for Synchronous Condensers Yard 2 - Equipment Register and Technical Specifications</v>
      </c>
      <c r="O2505" s="134"/>
      <c r="P2505" s="134"/>
      <c r="Q2505" s="33" t="str">
        <f>IFERROR(VLOOKUP(PPE_PH1_CDDL[[#This Row],[RDMC Document Number]],[3]Docs!$B:$F,4,0),"No Placeholder Yet")</f>
        <v>RES - Reserved Placeholder</v>
      </c>
      <c r="R2505" s="33" t="str">
        <f>IFERROR(VLOOKUP(PPE_PH1_CDDL[[#This Row],[RDMC Document Number]],[3]Docs!$B:$F,5,0),"No Placeholder Yet")</f>
        <v>Pending</v>
      </c>
      <c r="S2505" s="137">
        <f t="shared" si="416"/>
        <v>0</v>
      </c>
      <c r="T2505" s="39" t="s">
        <v>1119</v>
      </c>
      <c r="U2505" s="39"/>
      <c r="V2505" s="178"/>
      <c r="W2505" s="39" t="s">
        <v>1597</v>
      </c>
      <c r="X2505" s="39" t="s">
        <v>1895</v>
      </c>
      <c r="Y2505" s="39"/>
      <c r="Z2505" s="39"/>
      <c r="AA2505" s="39"/>
      <c r="AB2505" s="152" t="s">
        <v>3165</v>
      </c>
    </row>
    <row r="2506" spans="1:28" ht="21.75" customHeight="1" x14ac:dyDescent="0.25">
      <c r="A2506" s="37" t="s">
        <v>30</v>
      </c>
      <c r="B2506" s="37" t="s">
        <v>31</v>
      </c>
      <c r="C2506" s="162">
        <v>6256</v>
      </c>
      <c r="D2506" s="39" t="s">
        <v>52</v>
      </c>
      <c r="E2506" s="39" t="s">
        <v>82</v>
      </c>
      <c r="F2506" s="128" t="s">
        <v>48</v>
      </c>
      <c r="G2506" s="39" t="s">
        <v>35</v>
      </c>
      <c r="H2506" s="39" t="str">
        <f t="shared" si="417"/>
        <v>6105AK124-6256-EDST-0003</v>
      </c>
      <c r="I2506" s="39" t="str">
        <f t="shared" si="419"/>
        <v>Q24050972-04-6256-E-DST-0003</v>
      </c>
      <c r="J2506" s="39"/>
      <c r="K2506" s="33" t="str">
        <f>VLOOKUP(C2506,'PPE WBS Codes'!$E$3:$F$79,2,0)</f>
        <v>Synchronous Condenser 2</v>
      </c>
      <c r="L2506" s="39" t="s">
        <v>1878</v>
      </c>
      <c r="M2506" s="39" t="s">
        <v>1373</v>
      </c>
      <c r="N2506" s="33" t="str">
        <f t="shared" si="418"/>
        <v>Synchronous Condenser 2 - Cable Racks and Trays for Synchronous Condensers Yard 2 - Equipment Register and Technical Specifications</v>
      </c>
      <c r="O2506" s="134"/>
      <c r="P2506" s="134"/>
      <c r="Q2506" s="33" t="str">
        <f>IFERROR(VLOOKUP(PPE_PH1_CDDL[[#This Row],[RDMC Document Number]],[3]Docs!$B:$F,4,0),"No Placeholder Yet")</f>
        <v>RES - Reserved Placeholder</v>
      </c>
      <c r="R2506" s="33" t="str">
        <f>IFERROR(VLOOKUP(PPE_PH1_CDDL[[#This Row],[RDMC Document Number]],[3]Docs!$B:$F,5,0),"No Placeholder Yet")</f>
        <v>Pending</v>
      </c>
      <c r="S2506" s="137">
        <f t="shared" si="416"/>
        <v>0</v>
      </c>
      <c r="T2506" s="39" t="s">
        <v>1119</v>
      </c>
      <c r="U2506" s="39"/>
      <c r="V2506" s="178"/>
      <c r="W2506" s="39" t="s">
        <v>1599</v>
      </c>
      <c r="X2506" s="39" t="s">
        <v>1895</v>
      </c>
      <c r="Y2506" s="39"/>
      <c r="Z2506" s="39"/>
      <c r="AA2506" s="39"/>
      <c r="AB2506" s="152" t="s">
        <v>3165</v>
      </c>
    </row>
    <row r="2507" spans="1:28" ht="21.75" customHeight="1" x14ac:dyDescent="0.25">
      <c r="A2507" s="37" t="s">
        <v>30</v>
      </c>
      <c r="B2507" s="37" t="s">
        <v>31</v>
      </c>
      <c r="C2507" s="162">
        <v>6256</v>
      </c>
      <c r="D2507" s="39" t="s">
        <v>52</v>
      </c>
      <c r="E2507" s="39" t="s">
        <v>82</v>
      </c>
      <c r="F2507" s="128" t="s">
        <v>50</v>
      </c>
      <c r="G2507" s="39" t="s">
        <v>35</v>
      </c>
      <c r="H2507" s="39" t="str">
        <f t="shared" si="417"/>
        <v>6105AK124-6256-EDST-0004</v>
      </c>
      <c r="I2507" s="39" t="str">
        <f t="shared" si="419"/>
        <v>Q24050972-04-6256-E-DST-0004</v>
      </c>
      <c r="J2507" s="39"/>
      <c r="K2507" s="33" t="str">
        <f>VLOOKUP(C2507,'PPE WBS Codes'!$E$3:$F$79,2,0)</f>
        <v>Synchronous Condenser 2</v>
      </c>
      <c r="L2507" s="39" t="s">
        <v>1881</v>
      </c>
      <c r="M2507" s="39" t="s">
        <v>1373</v>
      </c>
      <c r="N2507" s="33" t="str">
        <f t="shared" si="418"/>
        <v>Synchronous Condenser 2 - Cable Trench and Tunnels for Synchronous Condensers Yard 2 - Equipment Register and Technical Specifications</v>
      </c>
      <c r="O2507" s="134"/>
      <c r="P2507" s="134"/>
      <c r="Q2507" s="33" t="str">
        <f>IFERROR(VLOOKUP(PPE_PH1_CDDL[[#This Row],[RDMC Document Number]],[3]Docs!$B:$F,4,0),"No Placeholder Yet")</f>
        <v>RES - Reserved Placeholder</v>
      </c>
      <c r="R2507" s="33" t="str">
        <f>IFERROR(VLOOKUP(PPE_PH1_CDDL[[#This Row],[RDMC Document Number]],[3]Docs!$B:$F,5,0),"No Placeholder Yet")</f>
        <v>Pending</v>
      </c>
      <c r="S2507" s="137">
        <f t="shared" si="416"/>
        <v>0</v>
      </c>
      <c r="T2507" s="39" t="s">
        <v>1119</v>
      </c>
      <c r="U2507" s="39"/>
      <c r="V2507" s="178"/>
      <c r="W2507" s="39" t="s">
        <v>1629</v>
      </c>
      <c r="X2507" s="39" t="s">
        <v>1895</v>
      </c>
      <c r="Y2507" s="39"/>
      <c r="Z2507" s="39"/>
      <c r="AA2507" s="39"/>
      <c r="AB2507" s="152" t="s">
        <v>3165</v>
      </c>
    </row>
    <row r="2508" spans="1:28" ht="21.75" customHeight="1" x14ac:dyDescent="0.25">
      <c r="A2508" s="37" t="s">
        <v>30</v>
      </c>
      <c r="B2508" s="37" t="s">
        <v>31</v>
      </c>
      <c r="C2508" s="162">
        <v>6256</v>
      </c>
      <c r="D2508" s="39" t="s">
        <v>52</v>
      </c>
      <c r="E2508" s="39" t="s">
        <v>82</v>
      </c>
      <c r="F2508" s="174" t="s">
        <v>101</v>
      </c>
      <c r="G2508" s="162" t="s">
        <v>35</v>
      </c>
      <c r="H2508" s="39" t="str">
        <f t="shared" si="417"/>
        <v>6105AK124-6256-EDST-0005</v>
      </c>
      <c r="I2508" s="39" t="str">
        <f t="shared" si="419"/>
        <v>Q24050972-04-6256-E-DST-0005</v>
      </c>
      <c r="J2508" s="162"/>
      <c r="K2508" s="33" t="str">
        <f>VLOOKUP(C2508,'PPE WBS Codes'!$E$3:$F$79,2,0)</f>
        <v>Synchronous Condenser 2</v>
      </c>
      <c r="L2508" s="162" t="s">
        <v>1882</v>
      </c>
      <c r="M2508" s="162" t="s">
        <v>1373</v>
      </c>
      <c r="N2508" s="33" t="str">
        <f t="shared" si="418"/>
        <v>Synchronous Condenser 2 - Lightning Protection System for Synchronous Condensers Yard 2 - Equipment Register and Technical Specifications</v>
      </c>
      <c r="O2508" s="175"/>
      <c r="P2508" s="175"/>
      <c r="Q2508" s="33" t="str">
        <f>IFERROR(VLOOKUP(PPE_PH1_CDDL[[#This Row],[RDMC Document Number]],[3]Docs!$B:$F,4,0),"No Placeholder Yet")</f>
        <v>RES - Reserved Placeholder</v>
      </c>
      <c r="R2508" s="33" t="str">
        <f>IFERROR(VLOOKUP(PPE_PH1_CDDL[[#This Row],[RDMC Document Number]],[3]Docs!$B:$F,5,0),"No Placeholder Yet")</f>
        <v>Pending</v>
      </c>
      <c r="S2508" s="137">
        <f t="shared" si="416"/>
        <v>0</v>
      </c>
      <c r="T2508" s="39" t="s">
        <v>1119</v>
      </c>
      <c r="U2508" s="162"/>
      <c r="V2508" s="178"/>
      <c r="W2508" s="162" t="s">
        <v>1690</v>
      </c>
      <c r="X2508" s="39" t="s">
        <v>1895</v>
      </c>
      <c r="Y2508" s="162"/>
      <c r="Z2508" s="162"/>
      <c r="AA2508" s="39"/>
      <c r="AB2508" s="152" t="s">
        <v>3165</v>
      </c>
    </row>
    <row r="2509" spans="1:28" ht="21.75" customHeight="1" x14ac:dyDescent="0.25">
      <c r="A2509" s="37" t="s">
        <v>30</v>
      </c>
      <c r="B2509" s="37" t="s">
        <v>31</v>
      </c>
      <c r="C2509" s="162">
        <v>6256</v>
      </c>
      <c r="D2509" s="39" t="s">
        <v>52</v>
      </c>
      <c r="E2509" s="162" t="s">
        <v>1374</v>
      </c>
      <c r="F2509" s="174" t="s">
        <v>34</v>
      </c>
      <c r="G2509" s="162" t="s">
        <v>35</v>
      </c>
      <c r="H2509" s="39" t="str">
        <f t="shared" si="417"/>
        <v>6105AK124-6256-EEQL-0001</v>
      </c>
      <c r="I2509" s="39" t="str">
        <f t="shared" si="419"/>
        <v>Q24050972-04-6256-E-EQL-0001</v>
      </c>
      <c r="J2509" s="162"/>
      <c r="K2509" s="33" t="str">
        <f>VLOOKUP(C2509,'PPE WBS Codes'!$E$3:$F$79,2,0)</f>
        <v>Synchronous Condenser 2</v>
      </c>
      <c r="L2509" s="162" t="s">
        <v>1876</v>
      </c>
      <c r="M2509" s="162" t="s">
        <v>1375</v>
      </c>
      <c r="N2509" s="33" t="str">
        <f t="shared" si="418"/>
        <v>Synchronous Condenser 2 - Small Power and Lighting for Synchronous Condensers Yard 2 - Electrical Equipment Load Register</v>
      </c>
      <c r="O2509" s="175"/>
      <c r="P2509" s="175"/>
      <c r="Q2509" s="33" t="str">
        <f>IFERROR(VLOOKUP(PPE_PH1_CDDL[[#This Row],[RDMC Document Number]],[3]Docs!$B:$F,4,0),"No Placeholder Yet")</f>
        <v>RES - Reserved Placeholder</v>
      </c>
      <c r="R2509" s="33" t="str">
        <f>IFERROR(VLOOKUP(PPE_PH1_CDDL[[#This Row],[RDMC Document Number]],[3]Docs!$B:$F,5,0),"No Placeholder Yet")</f>
        <v>Pending</v>
      </c>
      <c r="S2509" s="137">
        <f t="shared" si="416"/>
        <v>0</v>
      </c>
      <c r="T2509" s="39" t="s">
        <v>1119</v>
      </c>
      <c r="U2509" s="162"/>
      <c r="V2509" s="178"/>
      <c r="W2509" s="162" t="s">
        <v>1597</v>
      </c>
      <c r="X2509" s="39" t="s">
        <v>1895</v>
      </c>
      <c r="Y2509" s="162"/>
      <c r="Z2509" s="162"/>
      <c r="AA2509" s="39"/>
      <c r="AB2509" s="152" t="s">
        <v>3165</v>
      </c>
    </row>
    <row r="2510" spans="1:28" ht="21.75" customHeight="1" x14ac:dyDescent="0.25">
      <c r="A2510" s="37" t="s">
        <v>30</v>
      </c>
      <c r="B2510" s="37" t="s">
        <v>31</v>
      </c>
      <c r="C2510" s="162">
        <v>6256</v>
      </c>
      <c r="D2510" s="39" t="s">
        <v>52</v>
      </c>
      <c r="E2510" s="39" t="s">
        <v>321</v>
      </c>
      <c r="F2510" s="128" t="s">
        <v>34</v>
      </c>
      <c r="G2510" s="39" t="s">
        <v>35</v>
      </c>
      <c r="H2510" s="39" t="str">
        <f t="shared" si="417"/>
        <v>6105AK124-6256-ELAY-0001</v>
      </c>
      <c r="I2510" s="39" t="str">
        <f t="shared" si="419"/>
        <v>Q24050972-04-6256-E-LAY-0001</v>
      </c>
      <c r="J2510" s="39"/>
      <c r="K2510" s="33" t="str">
        <f>VLOOKUP(C2510,'PPE WBS Codes'!$E$3:$F$79,2,0)</f>
        <v>Synchronous Condenser 2</v>
      </c>
      <c r="L2510" s="39" t="s">
        <v>1880</v>
      </c>
      <c r="M2510" s="39" t="s">
        <v>1376</v>
      </c>
      <c r="N2510" s="33" t="str">
        <f t="shared" si="418"/>
        <v>Synchronous Condenser 2 - Earthing System for Synchronous Condensers Yard 2 - Control Room Power and Earthing Design</v>
      </c>
      <c r="O2510" s="134"/>
      <c r="P2510" s="134"/>
      <c r="Q2510" s="33" t="str">
        <f>IFERROR(VLOOKUP(PPE_PH1_CDDL[[#This Row],[RDMC Document Number]],[3]Docs!$B:$F,4,0),"No Placeholder Yet")</f>
        <v>RES - Reserved Placeholder</v>
      </c>
      <c r="R2510" s="33" t="str">
        <f>IFERROR(VLOOKUP(PPE_PH1_CDDL[[#This Row],[RDMC Document Number]],[3]Docs!$B:$F,5,0),"No Placeholder Yet")</f>
        <v>Pending</v>
      </c>
      <c r="S2510" s="137">
        <f t="shared" si="416"/>
        <v>0</v>
      </c>
      <c r="T2510" s="39" t="s">
        <v>1119</v>
      </c>
      <c r="U2510" s="39"/>
      <c r="V2510" s="178"/>
      <c r="W2510" s="39" t="s">
        <v>1649</v>
      </c>
      <c r="X2510" s="39" t="s">
        <v>1895</v>
      </c>
      <c r="Y2510" s="39"/>
      <c r="Z2510" s="39"/>
      <c r="AA2510" s="39"/>
      <c r="AB2510" s="152" t="s">
        <v>3165</v>
      </c>
    </row>
    <row r="2511" spans="1:28" ht="21.75" customHeight="1" x14ac:dyDescent="0.25">
      <c r="A2511" s="37" t="s">
        <v>30</v>
      </c>
      <c r="B2511" s="37" t="s">
        <v>31</v>
      </c>
      <c r="C2511" s="162">
        <v>6256</v>
      </c>
      <c r="D2511" s="39" t="s">
        <v>52</v>
      </c>
      <c r="E2511" s="39" t="s">
        <v>321</v>
      </c>
      <c r="F2511" s="128" t="s">
        <v>46</v>
      </c>
      <c r="G2511" s="39" t="s">
        <v>35</v>
      </c>
      <c r="H2511" s="39" t="str">
        <f t="shared" si="417"/>
        <v>6105AK124-6256-ELAY-0002</v>
      </c>
      <c r="I2511" s="39" t="str">
        <f t="shared" si="419"/>
        <v>Q24050972-04-6256-E-LAY-0002</v>
      </c>
      <c r="J2511" s="39"/>
      <c r="K2511" s="33" t="str">
        <f>VLOOKUP(C2511,'PPE WBS Codes'!$E$3:$F$79,2,0)</f>
        <v>Synchronous Condenser 2</v>
      </c>
      <c r="L2511" s="39" t="s">
        <v>1876</v>
      </c>
      <c r="M2511" s="39" t="s">
        <v>1376</v>
      </c>
      <c r="N2511" s="33" t="str">
        <f t="shared" si="418"/>
        <v>Synchronous Condenser 2 - Small Power and Lighting for Synchronous Condensers Yard 2 - Control Room Power and Earthing Design</v>
      </c>
      <c r="O2511" s="134"/>
      <c r="P2511" s="134"/>
      <c r="Q2511" s="33" t="str">
        <f>IFERROR(VLOOKUP(PPE_PH1_CDDL[[#This Row],[RDMC Document Number]],[3]Docs!$B:$F,4,0),"No Placeholder Yet")</f>
        <v>RES - Reserved Placeholder</v>
      </c>
      <c r="R2511" s="33" t="str">
        <f>IFERROR(VLOOKUP(PPE_PH1_CDDL[[#This Row],[RDMC Document Number]],[3]Docs!$B:$F,5,0),"No Placeholder Yet")</f>
        <v>Pending</v>
      </c>
      <c r="S2511" s="137">
        <f t="shared" ref="S2511:S2574" si="420">IF(AND(O2511&lt;&gt;"",P2511&lt;&gt;"",R2511="Approved"),100%,
 IF(AND(O2511&lt;&gt;"",P2511&lt;&gt;""),66.67%,
 IF(O2511&lt;&gt;"",33.33%,
 0)))</f>
        <v>0</v>
      </c>
      <c r="T2511" s="39" t="s">
        <v>1119</v>
      </c>
      <c r="U2511" s="39"/>
      <c r="V2511" s="178"/>
      <c r="W2511" s="39" t="s">
        <v>1597</v>
      </c>
      <c r="X2511" s="39" t="s">
        <v>1895</v>
      </c>
      <c r="Y2511" s="39"/>
      <c r="Z2511" s="39"/>
      <c r="AA2511" s="39"/>
      <c r="AB2511" s="152" t="s">
        <v>3165</v>
      </c>
    </row>
    <row r="2512" spans="1:28" ht="21.75" customHeight="1" x14ac:dyDescent="0.25">
      <c r="A2512" s="37" t="s">
        <v>30</v>
      </c>
      <c r="B2512" s="37" t="s">
        <v>31</v>
      </c>
      <c r="C2512" s="162">
        <v>6256</v>
      </c>
      <c r="D2512" s="39" t="s">
        <v>52</v>
      </c>
      <c r="E2512" s="39" t="s">
        <v>321</v>
      </c>
      <c r="F2512" s="174" t="s">
        <v>48</v>
      </c>
      <c r="G2512" s="162" t="s">
        <v>35</v>
      </c>
      <c r="H2512" s="39" t="str">
        <f t="shared" si="417"/>
        <v>6105AK124-6256-ELAY-0003</v>
      </c>
      <c r="I2512" s="39" t="str">
        <f t="shared" si="419"/>
        <v>Q24050972-04-6256-E-LAY-0003</v>
      </c>
      <c r="J2512" s="162"/>
      <c r="K2512" s="33" t="str">
        <f>VLOOKUP(C2512,'PPE WBS Codes'!$E$3:$F$79,2,0)</f>
        <v>Synchronous Condenser 2</v>
      </c>
      <c r="L2512" s="162" t="s">
        <v>1882</v>
      </c>
      <c r="M2512" s="162" t="s">
        <v>1376</v>
      </c>
      <c r="N2512" s="33" t="str">
        <f t="shared" si="418"/>
        <v>Synchronous Condenser 2 - Lightning Protection System for Synchronous Condensers Yard 2 - Control Room Power and Earthing Design</v>
      </c>
      <c r="O2512" s="175"/>
      <c r="P2512" s="175"/>
      <c r="Q2512" s="33" t="str">
        <f>IFERROR(VLOOKUP(PPE_PH1_CDDL[[#This Row],[RDMC Document Number]],[3]Docs!$B:$F,4,0),"No Placeholder Yet")</f>
        <v>RES - Reserved Placeholder</v>
      </c>
      <c r="R2512" s="33" t="str">
        <f>IFERROR(VLOOKUP(PPE_PH1_CDDL[[#This Row],[RDMC Document Number]],[3]Docs!$B:$F,5,0),"No Placeholder Yet")</f>
        <v>Pending</v>
      </c>
      <c r="S2512" s="137">
        <f t="shared" si="420"/>
        <v>0</v>
      </c>
      <c r="T2512" s="39" t="s">
        <v>1119</v>
      </c>
      <c r="U2512" s="162"/>
      <c r="V2512" s="178"/>
      <c r="W2512" s="162" t="s">
        <v>1631</v>
      </c>
      <c r="X2512" s="39" t="s">
        <v>1895</v>
      </c>
      <c r="Y2512" s="162"/>
      <c r="Z2512" s="162"/>
      <c r="AA2512" s="39"/>
      <c r="AB2512" s="152" t="s">
        <v>3165</v>
      </c>
    </row>
    <row r="2513" spans="1:28" ht="21.75" customHeight="1" x14ac:dyDescent="0.25">
      <c r="A2513" s="37" t="s">
        <v>30</v>
      </c>
      <c r="B2513" s="37" t="s">
        <v>31</v>
      </c>
      <c r="C2513" s="162">
        <v>6256</v>
      </c>
      <c r="D2513" s="39" t="s">
        <v>52</v>
      </c>
      <c r="E2513" s="39" t="s">
        <v>1377</v>
      </c>
      <c r="F2513" s="128" t="s">
        <v>34</v>
      </c>
      <c r="G2513" s="39" t="s">
        <v>35</v>
      </c>
      <c r="H2513" s="39" t="str">
        <f t="shared" si="417"/>
        <v>6105AK124-6256-EQRA-0001</v>
      </c>
      <c r="I2513" s="39" t="str">
        <f t="shared" si="419"/>
        <v>Q24050972-04-6256-E-QRA-0001</v>
      </c>
      <c r="J2513" s="39"/>
      <c r="K2513" s="33" t="str">
        <f>VLOOKUP(C2513,'PPE WBS Codes'!$E$3:$F$79,2,0)</f>
        <v>Synchronous Condenser 2</v>
      </c>
      <c r="L2513" s="39" t="s">
        <v>1876</v>
      </c>
      <c r="M2513" s="39" t="s">
        <v>1378</v>
      </c>
      <c r="N2513" s="33" t="str">
        <f t="shared" si="418"/>
        <v>Synchronous Condenser 2 - Small Power and Lighting for Synchronous Condensers Yard 2 - Lightning Protection Study and Risk Assessment</v>
      </c>
      <c r="O2513" s="134"/>
      <c r="P2513" s="134"/>
      <c r="Q2513" s="33" t="str">
        <f>IFERROR(VLOOKUP(PPE_PH1_CDDL[[#This Row],[RDMC Document Number]],[3]Docs!$B:$F,4,0),"No Placeholder Yet")</f>
        <v>RES - Reserved Placeholder</v>
      </c>
      <c r="R2513" s="33" t="str">
        <f>IFERROR(VLOOKUP(PPE_PH1_CDDL[[#This Row],[RDMC Document Number]],[3]Docs!$B:$F,5,0),"No Placeholder Yet")</f>
        <v>Pending</v>
      </c>
      <c r="S2513" s="137">
        <f t="shared" si="420"/>
        <v>0</v>
      </c>
      <c r="T2513" s="39" t="s">
        <v>1119</v>
      </c>
      <c r="U2513" s="39"/>
      <c r="V2513" s="178"/>
      <c r="W2513" s="39" t="s">
        <v>1597</v>
      </c>
      <c r="X2513" s="39" t="s">
        <v>1895</v>
      </c>
      <c r="Y2513" s="39"/>
      <c r="Z2513" s="39"/>
      <c r="AA2513" s="39"/>
      <c r="AB2513" s="152" t="s">
        <v>3165</v>
      </c>
    </row>
    <row r="2514" spans="1:28" ht="21.75" customHeight="1" x14ac:dyDescent="0.25">
      <c r="A2514" s="37" t="s">
        <v>30</v>
      </c>
      <c r="B2514" s="37" t="s">
        <v>31</v>
      </c>
      <c r="C2514" s="162">
        <v>6256</v>
      </c>
      <c r="D2514" s="39" t="s">
        <v>52</v>
      </c>
      <c r="E2514" s="39" t="s">
        <v>1377</v>
      </c>
      <c r="F2514" s="128" t="s">
        <v>46</v>
      </c>
      <c r="G2514" s="39" t="s">
        <v>35</v>
      </c>
      <c r="H2514" s="39" t="str">
        <f t="shared" si="417"/>
        <v>6105AK124-6256-EQRA-0002</v>
      </c>
      <c r="I2514" s="39" t="str">
        <f t="shared" si="419"/>
        <v>Q24050972-04-6256-E-QRA-0002</v>
      </c>
      <c r="J2514" s="39"/>
      <c r="K2514" s="33" t="str">
        <f>VLOOKUP(C2514,'PPE WBS Codes'!$E$3:$F$79,2,0)</f>
        <v>Synchronous Condenser 2</v>
      </c>
      <c r="L2514" s="39" t="s">
        <v>1878</v>
      </c>
      <c r="M2514" s="39" t="s">
        <v>1378</v>
      </c>
      <c r="N2514" s="33" t="str">
        <f t="shared" si="418"/>
        <v>Synchronous Condenser 2 - Cable Racks and Trays for Synchronous Condensers Yard 2 - Lightning Protection Study and Risk Assessment</v>
      </c>
      <c r="O2514" s="134"/>
      <c r="P2514" s="134"/>
      <c r="Q2514" s="33" t="str">
        <f>IFERROR(VLOOKUP(PPE_PH1_CDDL[[#This Row],[RDMC Document Number]],[3]Docs!$B:$F,4,0),"No Placeholder Yet")</f>
        <v>RES - Reserved Placeholder</v>
      </c>
      <c r="R2514" s="33" t="str">
        <f>IFERROR(VLOOKUP(PPE_PH1_CDDL[[#This Row],[RDMC Document Number]],[3]Docs!$B:$F,5,0),"No Placeholder Yet")</f>
        <v>Pending</v>
      </c>
      <c r="S2514" s="137">
        <f t="shared" si="420"/>
        <v>0</v>
      </c>
      <c r="T2514" s="39" t="s">
        <v>1119</v>
      </c>
      <c r="U2514" s="39"/>
      <c r="V2514" s="178"/>
      <c r="W2514" s="39" t="s">
        <v>1599</v>
      </c>
      <c r="X2514" s="39" t="s">
        <v>1895</v>
      </c>
      <c r="Y2514" s="39"/>
      <c r="Z2514" s="39"/>
      <c r="AA2514" s="39"/>
      <c r="AB2514" s="152" t="s">
        <v>3165</v>
      </c>
    </row>
    <row r="2515" spans="1:28" ht="21.75" customHeight="1" x14ac:dyDescent="0.25">
      <c r="A2515" s="37" t="s">
        <v>30</v>
      </c>
      <c r="B2515" s="37" t="s">
        <v>31</v>
      </c>
      <c r="C2515" s="162">
        <v>6256</v>
      </c>
      <c r="D2515" s="39" t="s">
        <v>52</v>
      </c>
      <c r="E2515" s="39" t="s">
        <v>1377</v>
      </c>
      <c r="F2515" s="128" t="s">
        <v>48</v>
      </c>
      <c r="G2515" s="39" t="s">
        <v>35</v>
      </c>
      <c r="H2515" s="39" t="str">
        <f t="shared" si="417"/>
        <v>6105AK124-6256-EQRA-0003</v>
      </c>
      <c r="I2515" s="39" t="str">
        <f t="shared" si="419"/>
        <v>Q24050972-04-6256-E-QRA-0003</v>
      </c>
      <c r="J2515" s="39"/>
      <c r="K2515" s="33" t="str">
        <f>VLOOKUP(C2515,'PPE WBS Codes'!$E$3:$F$79,2,0)</f>
        <v>Synchronous Condenser 2</v>
      </c>
      <c r="L2515" s="39" t="s">
        <v>1881</v>
      </c>
      <c r="M2515" s="39" t="s">
        <v>1379</v>
      </c>
      <c r="N2515" s="33" t="str">
        <f t="shared" si="418"/>
        <v>Synchronous Condenser 2 - Cable Trench and Tunnels for Synchronous Condensers Yard 2 - Risk Assessment: Electrical Hazards</v>
      </c>
      <c r="O2515" s="134"/>
      <c r="P2515" s="134"/>
      <c r="Q2515" s="33" t="str">
        <f>IFERROR(VLOOKUP(PPE_PH1_CDDL[[#This Row],[RDMC Document Number]],[3]Docs!$B:$F,4,0),"No Placeholder Yet")</f>
        <v>RES - Reserved Placeholder</v>
      </c>
      <c r="R2515" s="33" t="str">
        <f>IFERROR(VLOOKUP(PPE_PH1_CDDL[[#This Row],[RDMC Document Number]],[3]Docs!$B:$F,5,0),"No Placeholder Yet")</f>
        <v>Pending</v>
      </c>
      <c r="S2515" s="137">
        <f t="shared" si="420"/>
        <v>0</v>
      </c>
      <c r="T2515" s="39" t="s">
        <v>1119</v>
      </c>
      <c r="U2515" s="39"/>
      <c r="V2515" s="178"/>
      <c r="W2515" s="39" t="s">
        <v>1706</v>
      </c>
      <c r="X2515" s="39" t="s">
        <v>1895</v>
      </c>
      <c r="Y2515" s="39"/>
      <c r="Z2515" s="39"/>
      <c r="AA2515" s="39"/>
      <c r="AB2515" s="152" t="s">
        <v>3165</v>
      </c>
    </row>
    <row r="2516" spans="1:28" ht="21.75" customHeight="1" x14ac:dyDescent="0.25">
      <c r="A2516" s="37" t="s">
        <v>30</v>
      </c>
      <c r="B2516" s="37" t="s">
        <v>31</v>
      </c>
      <c r="C2516" s="162">
        <v>6256</v>
      </c>
      <c r="D2516" s="39" t="s">
        <v>52</v>
      </c>
      <c r="E2516" s="39" t="s">
        <v>1377</v>
      </c>
      <c r="F2516" s="174" t="s">
        <v>50</v>
      </c>
      <c r="G2516" s="162" t="s">
        <v>35</v>
      </c>
      <c r="H2516" s="39" t="str">
        <f t="shared" si="417"/>
        <v>6105AK124-6256-EQRA-0004</v>
      </c>
      <c r="I2516" s="39" t="str">
        <f t="shared" si="419"/>
        <v>Q24050972-04-6256-E-QRA-0004</v>
      </c>
      <c r="J2516" s="162"/>
      <c r="K2516" s="33" t="str">
        <f>VLOOKUP(C2516,'PPE WBS Codes'!$E$3:$F$79,2,0)</f>
        <v>Synchronous Condenser 2</v>
      </c>
      <c r="L2516" s="162" t="s">
        <v>1882</v>
      </c>
      <c r="M2516" s="162" t="s">
        <v>1378</v>
      </c>
      <c r="N2516" s="33" t="str">
        <f t="shared" si="418"/>
        <v>Synchronous Condenser 2 - Lightning Protection System for Synchronous Condensers Yard 2 - Lightning Protection Study and Risk Assessment</v>
      </c>
      <c r="O2516" s="175"/>
      <c r="P2516" s="175"/>
      <c r="Q2516" s="33" t="str">
        <f>IFERROR(VLOOKUP(PPE_PH1_CDDL[[#This Row],[RDMC Document Number]],[3]Docs!$B:$F,4,0),"No Placeholder Yet")</f>
        <v>RES - Reserved Placeholder</v>
      </c>
      <c r="R2516" s="33" t="str">
        <f>IFERROR(VLOOKUP(PPE_PH1_CDDL[[#This Row],[RDMC Document Number]],[3]Docs!$B:$F,5,0),"No Placeholder Yet")</f>
        <v>Pending</v>
      </c>
      <c r="S2516" s="137">
        <f t="shared" si="420"/>
        <v>0</v>
      </c>
      <c r="T2516" s="39" t="s">
        <v>1119</v>
      </c>
      <c r="U2516" s="162"/>
      <c r="V2516" s="178"/>
      <c r="W2516" s="162" t="s">
        <v>1631</v>
      </c>
      <c r="X2516" s="39" t="s">
        <v>1895</v>
      </c>
      <c r="Y2516" s="162"/>
      <c r="Z2516" s="162"/>
      <c r="AA2516" s="39"/>
      <c r="AB2516" s="152" t="s">
        <v>3165</v>
      </c>
    </row>
    <row r="2517" spans="1:28" ht="21.75" customHeight="1" x14ac:dyDescent="0.25">
      <c r="A2517" s="37" t="s">
        <v>30</v>
      </c>
      <c r="B2517" s="37" t="s">
        <v>31</v>
      </c>
      <c r="C2517" s="162">
        <v>6256</v>
      </c>
      <c r="D2517" s="39" t="s">
        <v>52</v>
      </c>
      <c r="E2517" s="39" t="s">
        <v>662</v>
      </c>
      <c r="F2517" s="128" t="s">
        <v>34</v>
      </c>
      <c r="G2517" s="39" t="s">
        <v>35</v>
      </c>
      <c r="H2517" s="39" t="str">
        <f t="shared" si="417"/>
        <v>6105AK124-6256-ESLD-0001</v>
      </c>
      <c r="I2517" s="39" t="str">
        <f t="shared" si="419"/>
        <v>Q24050972-04-6256-E-SLD-0001</v>
      </c>
      <c r="J2517" s="39"/>
      <c r="K2517" s="33" t="str">
        <f>VLOOKUP(C2517,'PPE WBS Codes'!$E$3:$F$79,2,0)</f>
        <v>Synchronous Condenser 2</v>
      </c>
      <c r="L2517" s="39" t="s">
        <v>1876</v>
      </c>
      <c r="M2517" s="39" t="s">
        <v>1381</v>
      </c>
      <c r="N2517" s="33" t="str">
        <f t="shared" si="418"/>
        <v>Synchronous Condenser 2 - Small Power and Lighting for Synchronous Condensers Yard 2 - Electrical Single Line Diagram</v>
      </c>
      <c r="O2517" s="134"/>
      <c r="P2517" s="134"/>
      <c r="Q2517" s="33" t="str">
        <f>IFERROR(VLOOKUP(PPE_PH1_CDDL[[#This Row],[RDMC Document Number]],[3]Docs!$B:$F,4,0),"No Placeholder Yet")</f>
        <v>RES - Reserved Placeholder</v>
      </c>
      <c r="R2517" s="33" t="str">
        <f>IFERROR(VLOOKUP(PPE_PH1_CDDL[[#This Row],[RDMC Document Number]],[3]Docs!$B:$F,5,0),"No Placeholder Yet")</f>
        <v>Pending</v>
      </c>
      <c r="S2517" s="137">
        <f t="shared" si="420"/>
        <v>0</v>
      </c>
      <c r="T2517" s="39" t="s">
        <v>1119</v>
      </c>
      <c r="U2517" s="39"/>
      <c r="V2517" s="178"/>
      <c r="W2517" s="39" t="s">
        <v>1597</v>
      </c>
      <c r="X2517" s="39" t="s">
        <v>1895</v>
      </c>
      <c r="Y2517" s="39"/>
      <c r="Z2517" s="39"/>
      <c r="AA2517" s="39"/>
      <c r="AB2517" s="152" t="s">
        <v>3165</v>
      </c>
    </row>
    <row r="2518" spans="1:28" ht="21.75" customHeight="1" x14ac:dyDescent="0.25">
      <c r="A2518" s="37" t="s">
        <v>30</v>
      </c>
      <c r="B2518" s="37" t="s">
        <v>31</v>
      </c>
      <c r="C2518" s="162">
        <v>6256</v>
      </c>
      <c r="D2518" s="39" t="s">
        <v>52</v>
      </c>
      <c r="E2518" s="39" t="s">
        <v>662</v>
      </c>
      <c r="F2518" s="128" t="s">
        <v>46</v>
      </c>
      <c r="G2518" s="39" t="s">
        <v>35</v>
      </c>
      <c r="H2518" s="39" t="str">
        <f t="shared" si="417"/>
        <v>6105AK124-6256-ESLD-0002</v>
      </c>
      <c r="I2518" s="39" t="str">
        <f t="shared" si="419"/>
        <v>Q24050972-04-6256-E-SLD-0002</v>
      </c>
      <c r="J2518" s="39"/>
      <c r="K2518" s="33" t="str">
        <f>VLOOKUP(C2518,'PPE WBS Codes'!$E$3:$F$79,2,0)</f>
        <v>Synchronous Condenser 2</v>
      </c>
      <c r="L2518" s="39" t="s">
        <v>1881</v>
      </c>
      <c r="M2518" s="39" t="s">
        <v>1381</v>
      </c>
      <c r="N2518" s="33" t="str">
        <f t="shared" si="418"/>
        <v>Synchronous Condenser 2 - Cable Trench and Tunnels for Synchronous Condensers Yard 2 - Electrical Single Line Diagram</v>
      </c>
      <c r="O2518" s="134"/>
      <c r="P2518" s="134"/>
      <c r="Q2518" s="33" t="str">
        <f>IFERROR(VLOOKUP(PPE_PH1_CDDL[[#This Row],[RDMC Document Number]],[3]Docs!$B:$F,4,0),"No Placeholder Yet")</f>
        <v>RES - Reserved Placeholder</v>
      </c>
      <c r="R2518" s="33" t="str">
        <f>IFERROR(VLOOKUP(PPE_PH1_CDDL[[#This Row],[RDMC Document Number]],[3]Docs!$B:$F,5,0),"No Placeholder Yet")</f>
        <v>Pending</v>
      </c>
      <c r="S2518" s="137">
        <f t="shared" si="420"/>
        <v>0</v>
      </c>
      <c r="T2518" s="39" t="s">
        <v>1119</v>
      </c>
      <c r="U2518" s="39"/>
      <c r="V2518" s="178"/>
      <c r="W2518" s="39" t="s">
        <v>1629</v>
      </c>
      <c r="X2518" s="39" t="s">
        <v>1895</v>
      </c>
      <c r="Y2518" s="39"/>
      <c r="Z2518" s="39"/>
      <c r="AA2518" s="39"/>
      <c r="AB2518" s="152" t="s">
        <v>3165</v>
      </c>
    </row>
    <row r="2519" spans="1:28" ht="21.75" customHeight="1" x14ac:dyDescent="0.25">
      <c r="A2519" s="37" t="s">
        <v>30</v>
      </c>
      <c r="B2519" s="37" t="s">
        <v>31</v>
      </c>
      <c r="C2519" s="162">
        <v>6256</v>
      </c>
      <c r="D2519" s="39" t="s">
        <v>52</v>
      </c>
      <c r="E2519" s="39" t="s">
        <v>662</v>
      </c>
      <c r="F2519" s="174" t="s">
        <v>48</v>
      </c>
      <c r="G2519" s="162" t="s">
        <v>35</v>
      </c>
      <c r="H2519" s="39" t="str">
        <f t="shared" si="417"/>
        <v>6105AK124-6256-ESLD-0003</v>
      </c>
      <c r="I2519" s="39" t="str">
        <f t="shared" si="419"/>
        <v>Q24050972-04-6256-E-SLD-0003</v>
      </c>
      <c r="J2519" s="162"/>
      <c r="K2519" s="33" t="str">
        <f>VLOOKUP(C2519,'PPE WBS Codes'!$E$3:$F$79,2,0)</f>
        <v>Synchronous Condenser 2</v>
      </c>
      <c r="L2519" s="162" t="s">
        <v>1882</v>
      </c>
      <c r="M2519" s="162" t="s">
        <v>1381</v>
      </c>
      <c r="N2519" s="33" t="str">
        <f t="shared" si="418"/>
        <v>Synchronous Condenser 2 - Lightning Protection System for Synchronous Condensers Yard 2 - Electrical Single Line Diagram</v>
      </c>
      <c r="O2519" s="175"/>
      <c r="P2519" s="175"/>
      <c r="Q2519" s="33" t="str">
        <f>IFERROR(VLOOKUP(PPE_PH1_CDDL[[#This Row],[RDMC Document Number]],[3]Docs!$B:$F,4,0),"No Placeholder Yet")</f>
        <v>RES - Reserved Placeholder</v>
      </c>
      <c r="R2519" s="33" t="str">
        <f>IFERROR(VLOOKUP(PPE_PH1_CDDL[[#This Row],[RDMC Document Number]],[3]Docs!$B:$F,5,0),"No Placeholder Yet")</f>
        <v>Pending</v>
      </c>
      <c r="S2519" s="137">
        <f t="shared" si="420"/>
        <v>0</v>
      </c>
      <c r="T2519" s="39" t="s">
        <v>1119</v>
      </c>
      <c r="U2519" s="162"/>
      <c r="V2519" s="178"/>
      <c r="W2519" s="162" t="s">
        <v>1631</v>
      </c>
      <c r="X2519" s="39" t="s">
        <v>1895</v>
      </c>
      <c r="Y2519" s="162"/>
      <c r="Z2519" s="162"/>
      <c r="AA2519" s="39"/>
      <c r="AB2519" s="152" t="s">
        <v>3165</v>
      </c>
    </row>
    <row r="2520" spans="1:28" ht="21.75" customHeight="1" x14ac:dyDescent="0.25">
      <c r="A2520" s="37" t="s">
        <v>30</v>
      </c>
      <c r="B2520" s="37" t="s">
        <v>31</v>
      </c>
      <c r="C2520" s="162">
        <v>6256</v>
      </c>
      <c r="D2520" s="39" t="s">
        <v>52</v>
      </c>
      <c r="E2520" s="39" t="s">
        <v>1170</v>
      </c>
      <c r="F2520" s="128" t="s">
        <v>34</v>
      </c>
      <c r="G2520" s="39" t="s">
        <v>35</v>
      </c>
      <c r="H2520" s="39" t="str">
        <f t="shared" si="417"/>
        <v>6105AK124-6256-ESPC-0001</v>
      </c>
      <c r="I2520" s="39" t="str">
        <f t="shared" si="419"/>
        <v>Q24050972-04-6256-E-SPC-0001</v>
      </c>
      <c r="J2520" s="39"/>
      <c r="K2520" s="33" t="str">
        <f>VLOOKUP(C2520,'PPE WBS Codes'!$E$3:$F$79,2,0)</f>
        <v>Synchronous Condenser 2</v>
      </c>
      <c r="L2520" s="39" t="s">
        <v>1876</v>
      </c>
      <c r="M2520" s="39" t="s">
        <v>1384</v>
      </c>
      <c r="N2520" s="33" t="str">
        <f t="shared" si="418"/>
        <v>Synchronous Condenser 2 - Small Power and Lighting for Synchronous Condensers Yard 2 - Cable Termination Specifications</v>
      </c>
      <c r="O2520" s="134"/>
      <c r="P2520" s="134"/>
      <c r="Q2520" s="33" t="str">
        <f>IFERROR(VLOOKUP(PPE_PH1_CDDL[[#This Row],[RDMC Document Number]],[3]Docs!$B:$F,4,0),"No Placeholder Yet")</f>
        <v>RES - Reserved Placeholder</v>
      </c>
      <c r="R2520" s="33" t="str">
        <f>IFERROR(VLOOKUP(PPE_PH1_CDDL[[#This Row],[RDMC Document Number]],[3]Docs!$B:$F,5,0),"No Placeholder Yet")</f>
        <v>Pending</v>
      </c>
      <c r="S2520" s="137">
        <f t="shared" si="420"/>
        <v>0</v>
      </c>
      <c r="T2520" s="39" t="s">
        <v>1119</v>
      </c>
      <c r="U2520" s="39"/>
      <c r="V2520" s="178"/>
      <c r="W2520" s="39" t="s">
        <v>1597</v>
      </c>
      <c r="X2520" s="39" t="s">
        <v>1895</v>
      </c>
      <c r="Y2520" s="39"/>
      <c r="Z2520" s="39"/>
      <c r="AA2520" s="39"/>
      <c r="AB2520" s="152" t="s">
        <v>3165</v>
      </c>
    </row>
    <row r="2521" spans="1:28" ht="21.75" customHeight="1" x14ac:dyDescent="0.25">
      <c r="A2521" s="37" t="s">
        <v>30</v>
      </c>
      <c r="B2521" s="37" t="s">
        <v>31</v>
      </c>
      <c r="C2521" s="162">
        <v>6256</v>
      </c>
      <c r="D2521" s="39" t="s">
        <v>52</v>
      </c>
      <c r="E2521" s="39" t="s">
        <v>1170</v>
      </c>
      <c r="F2521" s="128" t="s">
        <v>46</v>
      </c>
      <c r="G2521" s="39" t="s">
        <v>35</v>
      </c>
      <c r="H2521" s="39" t="str">
        <f t="shared" si="417"/>
        <v>6105AK124-6256-ESPC-0002</v>
      </c>
      <c r="I2521" s="39" t="str">
        <f t="shared" si="419"/>
        <v>Q24050972-04-6256-E-SPC-0002</v>
      </c>
      <c r="J2521" s="39"/>
      <c r="K2521" s="33" t="str">
        <f>VLOOKUP(C2521,'PPE WBS Codes'!$E$3:$F$79,2,0)</f>
        <v>Synchronous Condenser 2</v>
      </c>
      <c r="L2521" s="39" t="s">
        <v>1876</v>
      </c>
      <c r="M2521" s="39" t="s">
        <v>1382</v>
      </c>
      <c r="N2521" s="33" t="str">
        <f t="shared" si="418"/>
        <v>Synchronous Condenser 2 - Small Power and Lighting for Synchronous Condensers Yard 2 - Cable and Conductor Specifications</v>
      </c>
      <c r="O2521" s="134"/>
      <c r="P2521" s="134"/>
      <c r="Q2521" s="33" t="str">
        <f>IFERROR(VLOOKUP(PPE_PH1_CDDL[[#This Row],[RDMC Document Number]],[3]Docs!$B:$F,4,0),"No Placeholder Yet")</f>
        <v>RES - Reserved Placeholder</v>
      </c>
      <c r="R2521" s="33" t="str">
        <f>IFERROR(VLOOKUP(PPE_PH1_CDDL[[#This Row],[RDMC Document Number]],[3]Docs!$B:$F,5,0),"No Placeholder Yet")</f>
        <v>Pending</v>
      </c>
      <c r="S2521" s="137">
        <f t="shared" si="420"/>
        <v>0</v>
      </c>
      <c r="T2521" s="39" t="s">
        <v>1119</v>
      </c>
      <c r="U2521" s="39"/>
      <c r="V2521" s="178"/>
      <c r="W2521" s="39" t="s">
        <v>1597</v>
      </c>
      <c r="X2521" s="39" t="s">
        <v>1895</v>
      </c>
      <c r="Y2521" s="39"/>
      <c r="Z2521" s="39"/>
      <c r="AA2521" s="39"/>
      <c r="AB2521" s="152" t="s">
        <v>3165</v>
      </c>
    </row>
    <row r="2522" spans="1:28" ht="21.75" customHeight="1" x14ac:dyDescent="0.25">
      <c r="A2522" s="37" t="s">
        <v>30</v>
      </c>
      <c r="B2522" s="37" t="s">
        <v>31</v>
      </c>
      <c r="C2522" s="162">
        <v>6256</v>
      </c>
      <c r="D2522" s="39" t="s">
        <v>52</v>
      </c>
      <c r="E2522" s="39" t="s">
        <v>1170</v>
      </c>
      <c r="F2522" s="128" t="s">
        <v>48</v>
      </c>
      <c r="G2522" s="39" t="s">
        <v>35</v>
      </c>
      <c r="H2522" s="39" t="str">
        <f t="shared" si="417"/>
        <v>6105AK124-6256-ESPC-0003</v>
      </c>
      <c r="I2522" s="39" t="str">
        <f t="shared" si="419"/>
        <v>Q24050972-04-6256-E-SPC-0003</v>
      </c>
      <c r="J2522" s="39"/>
      <c r="K2522" s="33" t="str">
        <f>VLOOKUP(C2522,'PPE WBS Codes'!$E$3:$F$79,2,0)</f>
        <v>Synchronous Condenser 2</v>
      </c>
      <c r="L2522" s="39" t="s">
        <v>1876</v>
      </c>
      <c r="M2522" s="39" t="s">
        <v>1383</v>
      </c>
      <c r="N2522" s="33" t="str">
        <f t="shared" si="418"/>
        <v>Synchronous Condenser 2 - Small Power and Lighting for Synchronous Condensers Yard 2 - Lighting and Luminaire Design</v>
      </c>
      <c r="O2522" s="134"/>
      <c r="P2522" s="134"/>
      <c r="Q2522" s="33" t="str">
        <f>IFERROR(VLOOKUP(PPE_PH1_CDDL[[#This Row],[RDMC Document Number]],[3]Docs!$B:$F,4,0),"No Placeholder Yet")</f>
        <v>RES - Reserved Placeholder</v>
      </c>
      <c r="R2522" s="33" t="str">
        <f>IFERROR(VLOOKUP(PPE_PH1_CDDL[[#This Row],[RDMC Document Number]],[3]Docs!$B:$F,5,0),"No Placeholder Yet")</f>
        <v>Pending</v>
      </c>
      <c r="S2522" s="137">
        <f t="shared" si="420"/>
        <v>0</v>
      </c>
      <c r="T2522" s="39" t="s">
        <v>1119</v>
      </c>
      <c r="U2522" s="39"/>
      <c r="V2522" s="178"/>
      <c r="W2522" s="39" t="s">
        <v>1597</v>
      </c>
      <c r="X2522" s="39" t="s">
        <v>1895</v>
      </c>
      <c r="Y2522" s="39"/>
      <c r="Z2522" s="39"/>
      <c r="AA2522" s="39"/>
      <c r="AB2522" s="152" t="s">
        <v>3165</v>
      </c>
    </row>
    <row r="2523" spans="1:28" ht="21.75" customHeight="1" x14ac:dyDescent="0.25">
      <c r="A2523" s="37" t="s">
        <v>30</v>
      </c>
      <c r="B2523" s="37" t="s">
        <v>31</v>
      </c>
      <c r="C2523" s="162">
        <v>6256</v>
      </c>
      <c r="D2523" s="39" t="s">
        <v>52</v>
      </c>
      <c r="E2523" s="39" t="s">
        <v>1170</v>
      </c>
      <c r="F2523" s="128" t="s">
        <v>50</v>
      </c>
      <c r="G2523" s="39" t="s">
        <v>35</v>
      </c>
      <c r="H2523" s="39" t="str">
        <f t="shared" si="417"/>
        <v>6105AK124-6256-ESPC-0004</v>
      </c>
      <c r="I2523" s="39" t="str">
        <f t="shared" si="419"/>
        <v>Q24050972-04-6256-E-SPC-0004</v>
      </c>
      <c r="J2523" s="39"/>
      <c r="K2523" s="33" t="str">
        <f>VLOOKUP(C2523,'PPE WBS Codes'!$E$3:$F$79,2,0)</f>
        <v>Synchronous Condenser 2</v>
      </c>
      <c r="L2523" s="39" t="s">
        <v>1878</v>
      </c>
      <c r="M2523" s="39" t="s">
        <v>1382</v>
      </c>
      <c r="N2523" s="33" t="str">
        <f t="shared" si="418"/>
        <v>Synchronous Condenser 2 - Cable Racks and Trays for Synchronous Condensers Yard 2 - Cable and Conductor Specifications</v>
      </c>
      <c r="O2523" s="134"/>
      <c r="P2523" s="134"/>
      <c r="Q2523" s="33" t="str">
        <f>IFERROR(VLOOKUP(PPE_PH1_CDDL[[#This Row],[RDMC Document Number]],[3]Docs!$B:$F,4,0),"No Placeholder Yet")</f>
        <v>RES - Reserved Placeholder</v>
      </c>
      <c r="R2523" s="33" t="str">
        <f>IFERROR(VLOOKUP(PPE_PH1_CDDL[[#This Row],[RDMC Document Number]],[3]Docs!$B:$F,5,0),"No Placeholder Yet")</f>
        <v>Pending</v>
      </c>
      <c r="S2523" s="137">
        <f t="shared" si="420"/>
        <v>0</v>
      </c>
      <c r="T2523" s="39" t="s">
        <v>1119</v>
      </c>
      <c r="U2523" s="39"/>
      <c r="V2523" s="178"/>
      <c r="W2523" s="39" t="s">
        <v>1599</v>
      </c>
      <c r="X2523" s="39" t="s">
        <v>1895</v>
      </c>
      <c r="Y2523" s="39"/>
      <c r="Z2523" s="39"/>
      <c r="AA2523" s="39"/>
      <c r="AB2523" s="152" t="s">
        <v>3165</v>
      </c>
    </row>
    <row r="2524" spans="1:28" ht="21.75" customHeight="1" x14ac:dyDescent="0.25">
      <c r="A2524" s="37" t="s">
        <v>30</v>
      </c>
      <c r="B2524" s="37" t="s">
        <v>31</v>
      </c>
      <c r="C2524" s="162">
        <v>6256</v>
      </c>
      <c r="D2524" s="39" t="s">
        <v>52</v>
      </c>
      <c r="E2524" s="39" t="s">
        <v>1170</v>
      </c>
      <c r="F2524" s="128" t="s">
        <v>101</v>
      </c>
      <c r="G2524" s="39" t="s">
        <v>35</v>
      </c>
      <c r="H2524" s="39" t="str">
        <f t="shared" si="417"/>
        <v>6105AK124-6256-ESPC-0005</v>
      </c>
      <c r="I2524" s="39" t="str">
        <f t="shared" si="419"/>
        <v>Q24050972-04-6256-E-SPC-0005</v>
      </c>
      <c r="J2524" s="39"/>
      <c r="K2524" s="33" t="str">
        <f>VLOOKUP(C2524,'PPE WBS Codes'!$E$3:$F$79,2,0)</f>
        <v>Synchronous Condenser 2</v>
      </c>
      <c r="L2524" s="39" t="s">
        <v>1881</v>
      </c>
      <c r="M2524" s="39" t="s">
        <v>1382</v>
      </c>
      <c r="N2524" s="33" t="str">
        <f t="shared" si="418"/>
        <v>Synchronous Condenser 2 - Cable Trench and Tunnels for Synchronous Condensers Yard 2 - Cable and Conductor Specifications</v>
      </c>
      <c r="O2524" s="134"/>
      <c r="P2524" s="134"/>
      <c r="Q2524" s="33" t="str">
        <f>IFERROR(VLOOKUP(PPE_PH1_CDDL[[#This Row],[RDMC Document Number]],[3]Docs!$B:$F,4,0),"No Placeholder Yet")</f>
        <v>RES - Reserved Placeholder</v>
      </c>
      <c r="R2524" s="33" t="str">
        <f>IFERROR(VLOOKUP(PPE_PH1_CDDL[[#This Row],[RDMC Document Number]],[3]Docs!$B:$F,5,0),"No Placeholder Yet")</f>
        <v>Pending</v>
      </c>
      <c r="S2524" s="137">
        <f t="shared" si="420"/>
        <v>0</v>
      </c>
      <c r="T2524" s="39" t="s">
        <v>1119</v>
      </c>
      <c r="U2524" s="39"/>
      <c r="V2524" s="178"/>
      <c r="W2524" s="39" t="s">
        <v>1629</v>
      </c>
      <c r="X2524" s="39" t="s">
        <v>1895</v>
      </c>
      <c r="Y2524" s="39"/>
      <c r="Z2524" s="39"/>
      <c r="AA2524" s="39"/>
      <c r="AB2524" s="152" t="s">
        <v>3165</v>
      </c>
    </row>
    <row r="2525" spans="1:28" ht="21.75" customHeight="1" x14ac:dyDescent="0.25">
      <c r="A2525" s="37" t="s">
        <v>30</v>
      </c>
      <c r="B2525" s="37" t="s">
        <v>31</v>
      </c>
      <c r="C2525" s="162">
        <v>6256</v>
      </c>
      <c r="D2525" s="39" t="s">
        <v>52</v>
      </c>
      <c r="E2525" s="39" t="s">
        <v>1170</v>
      </c>
      <c r="F2525" s="174" t="s">
        <v>161</v>
      </c>
      <c r="G2525" s="162" t="s">
        <v>35</v>
      </c>
      <c r="H2525" s="39" t="str">
        <f t="shared" si="417"/>
        <v>6105AK124-6256-ESPC-0006</v>
      </c>
      <c r="I2525" s="39" t="str">
        <f t="shared" si="419"/>
        <v>Q24050972-04-6256-E-SPC-0006</v>
      </c>
      <c r="J2525" s="162"/>
      <c r="K2525" s="33" t="str">
        <f>VLOOKUP(C2525,'PPE WBS Codes'!$E$3:$F$79,2,0)</f>
        <v>Synchronous Condenser 2</v>
      </c>
      <c r="L2525" s="162" t="s">
        <v>1881</v>
      </c>
      <c r="M2525" s="162" t="s">
        <v>1383</v>
      </c>
      <c r="N2525" s="33" t="str">
        <f t="shared" si="418"/>
        <v>Synchronous Condenser 2 - Cable Trench and Tunnels for Synchronous Condensers Yard 2 - Lighting and Luminaire Design</v>
      </c>
      <c r="O2525" s="175"/>
      <c r="P2525" s="175"/>
      <c r="Q2525" s="33" t="str">
        <f>IFERROR(VLOOKUP(PPE_PH1_CDDL[[#This Row],[RDMC Document Number]],[3]Docs!$B:$F,4,0),"No Placeholder Yet")</f>
        <v>RES - Reserved Placeholder</v>
      </c>
      <c r="R2525" s="33" t="str">
        <f>IFERROR(VLOOKUP(PPE_PH1_CDDL[[#This Row],[RDMC Document Number]],[3]Docs!$B:$F,5,0),"No Placeholder Yet")</f>
        <v>Pending</v>
      </c>
      <c r="S2525" s="137">
        <f t="shared" si="420"/>
        <v>0</v>
      </c>
      <c r="T2525" s="39" t="s">
        <v>1119</v>
      </c>
      <c r="U2525" s="162"/>
      <c r="V2525" s="178"/>
      <c r="W2525" s="162" t="s">
        <v>1629</v>
      </c>
      <c r="X2525" s="39" t="s">
        <v>1895</v>
      </c>
      <c r="Y2525" s="162"/>
      <c r="Z2525" s="162"/>
      <c r="AA2525" s="39"/>
      <c r="AB2525" s="152" t="s">
        <v>3165</v>
      </c>
    </row>
    <row r="2526" spans="1:28" ht="21.75" customHeight="1" x14ac:dyDescent="0.25">
      <c r="A2526" s="37" t="s">
        <v>30</v>
      </c>
      <c r="B2526" s="37" t="s">
        <v>31</v>
      </c>
      <c r="C2526" s="162">
        <v>6256</v>
      </c>
      <c r="D2526" s="39" t="s">
        <v>52</v>
      </c>
      <c r="E2526" s="39" t="s">
        <v>700</v>
      </c>
      <c r="F2526" s="128" t="s">
        <v>34</v>
      </c>
      <c r="G2526" s="39" t="s">
        <v>35</v>
      </c>
      <c r="H2526" s="39" t="str">
        <f t="shared" si="417"/>
        <v>6105AK124-6256-ESTD-0001</v>
      </c>
      <c r="I2526" s="39" t="str">
        <f t="shared" si="419"/>
        <v>Q24050972-04-6256-E-STD-0001</v>
      </c>
      <c r="J2526" s="39"/>
      <c r="K2526" s="33" t="str">
        <f>VLOOKUP(C2526,'PPE WBS Codes'!$E$3:$F$79,2,0)</f>
        <v>Synchronous Condenser 2</v>
      </c>
      <c r="L2526" s="39" t="s">
        <v>1880</v>
      </c>
      <c r="M2526" s="39" t="s">
        <v>1391</v>
      </c>
      <c r="N2526" s="33" t="str">
        <f t="shared" si="418"/>
        <v>Synchronous Condenser 2 - Earthing System for Synchronous Condensers Yard 2 - Earth Map and Bonding Design</v>
      </c>
      <c r="O2526" s="134"/>
      <c r="P2526" s="134"/>
      <c r="Q2526" s="33" t="str">
        <f>IFERROR(VLOOKUP(PPE_PH1_CDDL[[#This Row],[RDMC Document Number]],[3]Docs!$B:$F,4,0),"No Placeholder Yet")</f>
        <v>RES - Reserved Placeholder</v>
      </c>
      <c r="R2526" s="33" t="str">
        <f>IFERROR(VLOOKUP(PPE_PH1_CDDL[[#This Row],[RDMC Document Number]],[3]Docs!$B:$F,5,0),"No Placeholder Yet")</f>
        <v>Pending</v>
      </c>
      <c r="S2526" s="137">
        <f t="shared" si="420"/>
        <v>0</v>
      </c>
      <c r="T2526" s="39" t="s">
        <v>1119</v>
      </c>
      <c r="U2526" s="39"/>
      <c r="V2526" s="178"/>
      <c r="W2526" s="39" t="s">
        <v>1649</v>
      </c>
      <c r="X2526" s="39" t="s">
        <v>1895</v>
      </c>
      <c r="Y2526" s="39"/>
      <c r="Z2526" s="39"/>
      <c r="AA2526" s="39"/>
      <c r="AB2526" s="152" t="s">
        <v>3165</v>
      </c>
    </row>
    <row r="2527" spans="1:28" ht="21.75" customHeight="1" x14ac:dyDescent="0.25">
      <c r="A2527" s="37" t="s">
        <v>30</v>
      </c>
      <c r="B2527" s="37" t="s">
        <v>31</v>
      </c>
      <c r="C2527" s="162">
        <v>6256</v>
      </c>
      <c r="D2527" s="39" t="s">
        <v>52</v>
      </c>
      <c r="E2527" s="39" t="s">
        <v>700</v>
      </c>
      <c r="F2527" s="174" t="s">
        <v>46</v>
      </c>
      <c r="G2527" s="162" t="s">
        <v>35</v>
      </c>
      <c r="H2527" s="39" t="str">
        <f t="shared" si="417"/>
        <v>6105AK124-6256-ESTD-0002</v>
      </c>
      <c r="I2527" s="39" t="str">
        <f t="shared" si="419"/>
        <v>Q24050972-04-6256-E-STD-0002</v>
      </c>
      <c r="J2527" s="162"/>
      <c r="K2527" s="33" t="str">
        <f>VLOOKUP(C2527,'PPE WBS Codes'!$E$3:$F$79,2,0)</f>
        <v>Synchronous Condenser 2</v>
      </c>
      <c r="L2527" s="162" t="s">
        <v>1880</v>
      </c>
      <c r="M2527" s="162" t="s">
        <v>1390</v>
      </c>
      <c r="N2527" s="33" t="str">
        <f t="shared" si="418"/>
        <v>Synchronous Condenser 2 - Earthing System for Synchronous Condensers Yard 2 - Electrical Design Standards</v>
      </c>
      <c r="O2527" s="175"/>
      <c r="P2527" s="175"/>
      <c r="Q2527" s="33" t="str">
        <f>IFERROR(VLOOKUP(PPE_PH1_CDDL[[#This Row],[RDMC Document Number]],[3]Docs!$B:$F,4,0),"No Placeholder Yet")</f>
        <v>RES - Reserved Placeholder</v>
      </c>
      <c r="R2527" s="33" t="str">
        <f>IFERROR(VLOOKUP(PPE_PH1_CDDL[[#This Row],[RDMC Document Number]],[3]Docs!$B:$F,5,0),"No Placeholder Yet")</f>
        <v>Pending</v>
      </c>
      <c r="S2527" s="137">
        <f t="shared" si="420"/>
        <v>0</v>
      </c>
      <c r="T2527" s="39" t="s">
        <v>1119</v>
      </c>
      <c r="U2527" s="162"/>
      <c r="V2527" s="178"/>
      <c r="W2527" s="162" t="s">
        <v>1649</v>
      </c>
      <c r="X2527" s="39" t="s">
        <v>1895</v>
      </c>
      <c r="Y2527" s="162"/>
      <c r="Z2527" s="162"/>
      <c r="AA2527" s="39"/>
      <c r="AB2527" s="152" t="s">
        <v>3165</v>
      </c>
    </row>
    <row r="2528" spans="1:28" ht="21.75" customHeight="1" x14ac:dyDescent="0.25">
      <c r="A2528" s="37" t="s">
        <v>30</v>
      </c>
      <c r="B2528" s="37" t="s">
        <v>31</v>
      </c>
      <c r="C2528" s="162">
        <v>6256</v>
      </c>
      <c r="D2528" s="39" t="s">
        <v>52</v>
      </c>
      <c r="E2528" s="39" t="s">
        <v>700</v>
      </c>
      <c r="F2528" s="128" t="s">
        <v>48</v>
      </c>
      <c r="G2528" s="39" t="s">
        <v>35</v>
      </c>
      <c r="H2528" s="39" t="str">
        <f t="shared" si="417"/>
        <v>6105AK124-6256-ESTD-0003</v>
      </c>
      <c r="I2528" s="39" t="str">
        <f t="shared" si="419"/>
        <v>Q24050972-04-6256-E-STD-0003</v>
      </c>
      <c r="J2528" s="39"/>
      <c r="K2528" s="33" t="str">
        <f>VLOOKUP(C2528,'PPE WBS Codes'!$E$3:$F$79,2,0)</f>
        <v>Synchronous Condenser 2</v>
      </c>
      <c r="L2528" s="39" t="s">
        <v>1876</v>
      </c>
      <c r="M2528" s="39" t="s">
        <v>1385</v>
      </c>
      <c r="N2528" s="33" t="str">
        <f t="shared" si="418"/>
        <v>Synchronous Condenser 2 - Small Power and Lighting for Synchronous Condensers Yard 2 - Electrical Equipment Installation Requirements</v>
      </c>
      <c r="O2528" s="134"/>
      <c r="P2528" s="134"/>
      <c r="Q2528" s="33" t="str">
        <f>IFERROR(VLOOKUP(PPE_PH1_CDDL[[#This Row],[RDMC Document Number]],[3]Docs!$B:$F,4,0),"No Placeholder Yet")</f>
        <v>RES - Reserved Placeholder</v>
      </c>
      <c r="R2528" s="33" t="str">
        <f>IFERROR(VLOOKUP(PPE_PH1_CDDL[[#This Row],[RDMC Document Number]],[3]Docs!$B:$F,5,0),"No Placeholder Yet")</f>
        <v>Pending</v>
      </c>
      <c r="S2528" s="137">
        <f t="shared" si="420"/>
        <v>0</v>
      </c>
      <c r="T2528" s="39" t="s">
        <v>1119</v>
      </c>
      <c r="U2528" s="39"/>
      <c r="V2528" s="178"/>
      <c r="W2528" s="39" t="s">
        <v>1597</v>
      </c>
      <c r="X2528" s="39" t="s">
        <v>1895</v>
      </c>
      <c r="Y2528" s="39"/>
      <c r="Z2528" s="39"/>
      <c r="AA2528" s="39"/>
      <c r="AB2528" s="152" t="s">
        <v>3165</v>
      </c>
    </row>
    <row r="2529" spans="1:28" ht="21.75" customHeight="1" x14ac:dyDescent="0.25">
      <c r="A2529" s="37" t="s">
        <v>30</v>
      </c>
      <c r="B2529" s="37" t="s">
        <v>31</v>
      </c>
      <c r="C2529" s="162">
        <v>6256</v>
      </c>
      <c r="D2529" s="39" t="s">
        <v>52</v>
      </c>
      <c r="E2529" s="39" t="s">
        <v>700</v>
      </c>
      <c r="F2529" s="128" t="s">
        <v>50</v>
      </c>
      <c r="G2529" s="39" t="s">
        <v>35</v>
      </c>
      <c r="H2529" s="39" t="str">
        <f t="shared" ref="H2529:H2592" si="421">A2529&amp;B2529&amp;"-"&amp;C2529&amp;"-"&amp;D2529&amp;E2529&amp;"-"&amp;F2529</f>
        <v>6105AK124-6256-ESTD-0004</v>
      </c>
      <c r="I2529" s="39" t="str">
        <f t="shared" si="419"/>
        <v>Q24050972-04-6256-E-STD-0004</v>
      </c>
      <c r="J2529" s="39"/>
      <c r="K2529" s="33" t="str">
        <f>VLOOKUP(C2529,'PPE WBS Codes'!$E$3:$F$79,2,0)</f>
        <v>Synchronous Condenser 2</v>
      </c>
      <c r="L2529" s="39" t="s">
        <v>1876</v>
      </c>
      <c r="M2529" s="39" t="s">
        <v>1391</v>
      </c>
      <c r="N2529" s="33" t="str">
        <f t="shared" si="418"/>
        <v>Synchronous Condenser 2 - Small Power and Lighting for Synchronous Condensers Yard 2 - Earth Map and Bonding Design</v>
      </c>
      <c r="O2529" s="134"/>
      <c r="P2529" s="134"/>
      <c r="Q2529" s="33" t="str">
        <f>IFERROR(VLOOKUP(PPE_PH1_CDDL[[#This Row],[RDMC Document Number]],[3]Docs!$B:$F,4,0),"No Placeholder Yet")</f>
        <v>RES - Reserved Placeholder</v>
      </c>
      <c r="R2529" s="33" t="str">
        <f>IFERROR(VLOOKUP(PPE_PH1_CDDL[[#This Row],[RDMC Document Number]],[3]Docs!$B:$F,5,0),"No Placeholder Yet")</f>
        <v>Pending</v>
      </c>
      <c r="S2529" s="137">
        <f t="shared" si="420"/>
        <v>0</v>
      </c>
      <c r="T2529" s="39" t="s">
        <v>1119</v>
      </c>
      <c r="U2529" s="39"/>
      <c r="V2529" s="178"/>
      <c r="W2529" s="39" t="s">
        <v>1597</v>
      </c>
      <c r="X2529" s="39" t="s">
        <v>1895</v>
      </c>
      <c r="Y2529" s="39"/>
      <c r="Z2529" s="39"/>
      <c r="AA2529" s="39"/>
      <c r="AB2529" s="152" t="s">
        <v>3165</v>
      </c>
    </row>
    <row r="2530" spans="1:28" ht="21.75" customHeight="1" x14ac:dyDescent="0.25">
      <c r="A2530" s="37" t="s">
        <v>30</v>
      </c>
      <c r="B2530" s="37" t="s">
        <v>31</v>
      </c>
      <c r="C2530" s="162">
        <v>6256</v>
      </c>
      <c r="D2530" s="39" t="s">
        <v>52</v>
      </c>
      <c r="E2530" s="39" t="s">
        <v>700</v>
      </c>
      <c r="F2530" s="128" t="s">
        <v>101</v>
      </c>
      <c r="G2530" s="39" t="s">
        <v>35</v>
      </c>
      <c r="H2530" s="39" t="str">
        <f t="shared" si="421"/>
        <v>6105AK124-6256-ESTD-0005</v>
      </c>
      <c r="I2530" s="39" t="str">
        <f t="shared" si="419"/>
        <v>Q24050972-04-6256-E-STD-0005</v>
      </c>
      <c r="J2530" s="39"/>
      <c r="K2530" s="33" t="str">
        <f>VLOOKUP(C2530,'PPE WBS Codes'!$E$3:$F$79,2,0)</f>
        <v>Synchronous Condenser 2</v>
      </c>
      <c r="L2530" s="39" t="s">
        <v>1876</v>
      </c>
      <c r="M2530" s="39" t="s">
        <v>1390</v>
      </c>
      <c r="N2530" s="33" t="str">
        <f t="shared" si="418"/>
        <v>Synchronous Condenser 2 - Small Power and Lighting for Synchronous Condensers Yard 2 - Electrical Design Standards</v>
      </c>
      <c r="O2530" s="134"/>
      <c r="P2530" s="134"/>
      <c r="Q2530" s="33" t="str">
        <f>IFERROR(VLOOKUP(PPE_PH1_CDDL[[#This Row],[RDMC Document Number]],[3]Docs!$B:$F,4,0),"No Placeholder Yet")</f>
        <v>RES - Reserved Placeholder</v>
      </c>
      <c r="R2530" s="33" t="str">
        <f>IFERROR(VLOOKUP(PPE_PH1_CDDL[[#This Row],[RDMC Document Number]],[3]Docs!$B:$F,5,0),"No Placeholder Yet")</f>
        <v>Pending</v>
      </c>
      <c r="S2530" s="137">
        <f t="shared" si="420"/>
        <v>0</v>
      </c>
      <c r="T2530" s="39" t="s">
        <v>1119</v>
      </c>
      <c r="U2530" s="39"/>
      <c r="V2530" s="178"/>
      <c r="W2530" s="39" t="s">
        <v>1597</v>
      </c>
      <c r="X2530" s="39" t="s">
        <v>1895</v>
      </c>
      <c r="Y2530" s="39"/>
      <c r="Z2530" s="39"/>
      <c r="AA2530" s="39"/>
      <c r="AB2530" s="152" t="s">
        <v>3165</v>
      </c>
    </row>
    <row r="2531" spans="1:28" ht="21.75" customHeight="1" x14ac:dyDescent="0.25">
      <c r="A2531" s="37" t="s">
        <v>30</v>
      </c>
      <c r="B2531" s="37" t="s">
        <v>31</v>
      </c>
      <c r="C2531" s="162">
        <v>6256</v>
      </c>
      <c r="D2531" s="39" t="s">
        <v>52</v>
      </c>
      <c r="E2531" s="39" t="s">
        <v>700</v>
      </c>
      <c r="F2531" s="128" t="s">
        <v>161</v>
      </c>
      <c r="G2531" s="39" t="s">
        <v>35</v>
      </c>
      <c r="H2531" s="39" t="str">
        <f t="shared" si="421"/>
        <v>6105AK124-6256-ESTD-0006</v>
      </c>
      <c r="I2531" s="39" t="str">
        <f t="shared" si="419"/>
        <v>Q24050972-04-6256-E-STD-0006</v>
      </c>
      <c r="J2531" s="39"/>
      <c r="K2531" s="33" t="str">
        <f>VLOOKUP(C2531,'PPE WBS Codes'!$E$3:$F$79,2,0)</f>
        <v>Synchronous Condenser 2</v>
      </c>
      <c r="L2531" s="39" t="s">
        <v>1878</v>
      </c>
      <c r="M2531" s="39" t="s">
        <v>1388</v>
      </c>
      <c r="N2531" s="33" t="str">
        <f t="shared" si="418"/>
        <v>Synchronous Condenser 2 - Cable Racks and Trays for Synchronous Condensers Yard 2 - Thermal Management and Fire Prevention Design</v>
      </c>
      <c r="O2531" s="134"/>
      <c r="P2531" s="134"/>
      <c r="Q2531" s="33" t="str">
        <f>IFERROR(VLOOKUP(PPE_PH1_CDDL[[#This Row],[RDMC Document Number]],[3]Docs!$B:$F,4,0),"No Placeholder Yet")</f>
        <v>RES - Reserved Placeholder</v>
      </c>
      <c r="R2531" s="33" t="str">
        <f>IFERROR(VLOOKUP(PPE_PH1_CDDL[[#This Row],[RDMC Document Number]],[3]Docs!$B:$F,5,0),"No Placeholder Yet")</f>
        <v>Pending</v>
      </c>
      <c r="S2531" s="137">
        <f t="shared" si="420"/>
        <v>0</v>
      </c>
      <c r="T2531" s="39" t="s">
        <v>1119</v>
      </c>
      <c r="U2531" s="39"/>
      <c r="V2531" s="178"/>
      <c r="W2531" s="39" t="s">
        <v>1599</v>
      </c>
      <c r="X2531" s="39" t="s">
        <v>1895</v>
      </c>
      <c r="Y2531" s="39"/>
      <c r="Z2531" s="39"/>
      <c r="AA2531" s="39"/>
      <c r="AB2531" s="152" t="s">
        <v>3165</v>
      </c>
    </row>
    <row r="2532" spans="1:28" ht="21.75" customHeight="1" x14ac:dyDescent="0.25">
      <c r="A2532" s="37" t="s">
        <v>30</v>
      </c>
      <c r="B2532" s="37" t="s">
        <v>31</v>
      </c>
      <c r="C2532" s="162">
        <v>6256</v>
      </c>
      <c r="D2532" s="39" t="s">
        <v>52</v>
      </c>
      <c r="E2532" s="39" t="s">
        <v>700</v>
      </c>
      <c r="F2532" s="128" t="s">
        <v>170</v>
      </c>
      <c r="G2532" s="39" t="s">
        <v>35</v>
      </c>
      <c r="H2532" s="39" t="str">
        <f t="shared" si="421"/>
        <v>6105AK124-6256-ESTD-0007</v>
      </c>
      <c r="I2532" s="39" t="str">
        <f t="shared" si="419"/>
        <v>Q24050972-04-6256-E-STD-0007</v>
      </c>
      <c r="J2532" s="39"/>
      <c r="K2532" s="33" t="str">
        <f>VLOOKUP(C2532,'PPE WBS Codes'!$E$3:$F$79,2,0)</f>
        <v>Synchronous Condenser 2</v>
      </c>
      <c r="L2532" s="39" t="s">
        <v>1881</v>
      </c>
      <c r="M2532" s="39" t="s">
        <v>1385</v>
      </c>
      <c r="N2532" s="33" t="str">
        <f t="shared" si="418"/>
        <v>Synchronous Condenser 2 - Cable Trench and Tunnels for Synchronous Condensers Yard 2 - Electrical Equipment Installation Requirements</v>
      </c>
      <c r="O2532" s="134"/>
      <c r="P2532" s="134"/>
      <c r="Q2532" s="33" t="str">
        <f>IFERROR(VLOOKUP(PPE_PH1_CDDL[[#This Row],[RDMC Document Number]],[3]Docs!$B:$F,4,0),"No Placeholder Yet")</f>
        <v>RES - Reserved Placeholder</v>
      </c>
      <c r="R2532" s="33" t="str">
        <f>IFERROR(VLOOKUP(PPE_PH1_CDDL[[#This Row],[RDMC Document Number]],[3]Docs!$B:$F,5,0),"No Placeholder Yet")</f>
        <v>Pending</v>
      </c>
      <c r="S2532" s="137">
        <f t="shared" si="420"/>
        <v>0</v>
      </c>
      <c r="T2532" s="39" t="s">
        <v>1119</v>
      </c>
      <c r="U2532" s="39"/>
      <c r="V2532" s="178"/>
      <c r="W2532" s="39" t="s">
        <v>1629</v>
      </c>
      <c r="X2532" s="39" t="s">
        <v>1895</v>
      </c>
      <c r="Y2532" s="39"/>
      <c r="Z2532" s="39"/>
      <c r="AA2532" s="39"/>
      <c r="AB2532" s="152" t="s">
        <v>3165</v>
      </c>
    </row>
    <row r="2533" spans="1:28" ht="21.75" customHeight="1" x14ac:dyDescent="0.25">
      <c r="A2533" s="37" t="s">
        <v>30</v>
      </c>
      <c r="B2533" s="37" t="s">
        <v>31</v>
      </c>
      <c r="C2533" s="162">
        <v>6256</v>
      </c>
      <c r="D2533" s="39" t="s">
        <v>52</v>
      </c>
      <c r="E2533" s="39" t="s">
        <v>700</v>
      </c>
      <c r="F2533" s="128" t="s">
        <v>108</v>
      </c>
      <c r="G2533" s="39" t="s">
        <v>35</v>
      </c>
      <c r="H2533" s="39" t="str">
        <f t="shared" si="421"/>
        <v>6105AK124-6256-ESTD-0008</v>
      </c>
      <c r="I2533" s="39" t="str">
        <f t="shared" si="419"/>
        <v>Q24050972-04-6256-E-STD-0008</v>
      </c>
      <c r="J2533" s="39"/>
      <c r="K2533" s="33" t="str">
        <f>VLOOKUP(C2533,'PPE WBS Codes'!$E$3:$F$79,2,0)</f>
        <v>Synchronous Condenser 2</v>
      </c>
      <c r="L2533" s="39" t="s">
        <v>1881</v>
      </c>
      <c r="M2533" s="39" t="s">
        <v>1390</v>
      </c>
      <c r="N2533" s="33" t="str">
        <f t="shared" si="418"/>
        <v>Synchronous Condenser 2 - Cable Trench and Tunnels for Synchronous Condensers Yard 2 - Electrical Design Standards</v>
      </c>
      <c r="O2533" s="134"/>
      <c r="P2533" s="134"/>
      <c r="Q2533" s="33" t="str">
        <f>IFERROR(VLOOKUP(PPE_PH1_CDDL[[#This Row],[RDMC Document Number]],[3]Docs!$B:$F,4,0),"No Placeholder Yet")</f>
        <v>RES - Reserved Placeholder</v>
      </c>
      <c r="R2533" s="33" t="str">
        <f>IFERROR(VLOOKUP(PPE_PH1_CDDL[[#This Row],[RDMC Document Number]],[3]Docs!$B:$F,5,0),"No Placeholder Yet")</f>
        <v>Pending</v>
      </c>
      <c r="S2533" s="137">
        <f t="shared" si="420"/>
        <v>0</v>
      </c>
      <c r="T2533" s="39" t="s">
        <v>1119</v>
      </c>
      <c r="U2533" s="39"/>
      <c r="V2533" s="178"/>
      <c r="W2533" s="39" t="s">
        <v>1629</v>
      </c>
      <c r="X2533" s="39" t="s">
        <v>1895</v>
      </c>
      <c r="Y2533" s="39"/>
      <c r="Z2533" s="39"/>
      <c r="AA2533" s="39"/>
      <c r="AB2533" s="152" t="s">
        <v>3165</v>
      </c>
    </row>
    <row r="2534" spans="1:28" ht="21.75" customHeight="1" x14ac:dyDescent="0.25">
      <c r="A2534" s="37" t="s">
        <v>30</v>
      </c>
      <c r="B2534" s="37" t="s">
        <v>31</v>
      </c>
      <c r="C2534" s="162">
        <v>6256</v>
      </c>
      <c r="D2534" s="39" t="s">
        <v>52</v>
      </c>
      <c r="E2534" s="39" t="s">
        <v>700</v>
      </c>
      <c r="F2534" s="128" t="s">
        <v>173</v>
      </c>
      <c r="G2534" s="39" t="s">
        <v>35</v>
      </c>
      <c r="H2534" s="39" t="str">
        <f t="shared" si="421"/>
        <v>6105AK124-6256-ESTD-0009</v>
      </c>
      <c r="I2534" s="39" t="str">
        <f t="shared" si="419"/>
        <v>Q24050972-04-6256-E-STD-0009</v>
      </c>
      <c r="J2534" s="39"/>
      <c r="K2534" s="33" t="str">
        <f>VLOOKUP(C2534,'PPE WBS Codes'!$E$3:$F$79,2,0)</f>
        <v>Synchronous Condenser 2</v>
      </c>
      <c r="L2534" s="39" t="s">
        <v>1881</v>
      </c>
      <c r="M2534" s="39" t="s">
        <v>1388</v>
      </c>
      <c r="N2534" s="33" t="str">
        <f t="shared" si="418"/>
        <v>Synchronous Condenser 2 - Cable Trench and Tunnels for Synchronous Condensers Yard 2 - Thermal Management and Fire Prevention Design</v>
      </c>
      <c r="O2534" s="134"/>
      <c r="P2534" s="134"/>
      <c r="Q2534" s="33" t="str">
        <f>IFERROR(VLOOKUP(PPE_PH1_CDDL[[#This Row],[RDMC Document Number]],[3]Docs!$B:$F,4,0),"No Placeholder Yet")</f>
        <v>RES - Reserved Placeholder</v>
      </c>
      <c r="R2534" s="33" t="str">
        <f>IFERROR(VLOOKUP(PPE_PH1_CDDL[[#This Row],[RDMC Document Number]],[3]Docs!$B:$F,5,0),"No Placeholder Yet")</f>
        <v>Pending</v>
      </c>
      <c r="S2534" s="137">
        <f t="shared" si="420"/>
        <v>0</v>
      </c>
      <c r="T2534" s="39" t="s">
        <v>1119</v>
      </c>
      <c r="U2534" s="39"/>
      <c r="V2534" s="178"/>
      <c r="W2534" s="39" t="s">
        <v>1629</v>
      </c>
      <c r="X2534" s="39" t="s">
        <v>1895</v>
      </c>
      <c r="Y2534" s="39"/>
      <c r="Z2534" s="39"/>
      <c r="AA2534" s="39"/>
      <c r="AB2534" s="152" t="s">
        <v>3165</v>
      </c>
    </row>
    <row r="2535" spans="1:28" ht="21.75" customHeight="1" x14ac:dyDescent="0.25">
      <c r="A2535" s="37" t="s">
        <v>30</v>
      </c>
      <c r="B2535" s="37" t="s">
        <v>31</v>
      </c>
      <c r="C2535" s="162">
        <v>6256</v>
      </c>
      <c r="D2535" s="39" t="s">
        <v>52</v>
      </c>
      <c r="E2535" s="39" t="s">
        <v>700</v>
      </c>
      <c r="F2535" s="174" t="s">
        <v>184</v>
      </c>
      <c r="G2535" s="162" t="s">
        <v>35</v>
      </c>
      <c r="H2535" s="39" t="str">
        <f t="shared" si="421"/>
        <v>6105AK124-6256-ESTD-0010</v>
      </c>
      <c r="I2535" s="39" t="str">
        <f t="shared" si="419"/>
        <v>Q24050972-04-6256-E-STD-0010</v>
      </c>
      <c r="J2535" s="162"/>
      <c r="K2535" s="33" t="str">
        <f>VLOOKUP(C2535,'PPE WBS Codes'!$E$3:$F$79,2,0)</f>
        <v>Synchronous Condenser 2</v>
      </c>
      <c r="L2535" s="162" t="s">
        <v>1882</v>
      </c>
      <c r="M2535" s="162" t="s">
        <v>1390</v>
      </c>
      <c r="N2535" s="33" t="str">
        <f t="shared" si="418"/>
        <v>Synchronous Condenser 2 - Lightning Protection System for Synchronous Condensers Yard 2 - Electrical Design Standards</v>
      </c>
      <c r="O2535" s="175"/>
      <c r="P2535" s="175"/>
      <c r="Q2535" s="33" t="str">
        <f>IFERROR(VLOOKUP(PPE_PH1_CDDL[[#This Row],[RDMC Document Number]],[3]Docs!$B:$F,4,0),"No Placeholder Yet")</f>
        <v>RES - Reserved Placeholder</v>
      </c>
      <c r="R2535" s="33" t="str">
        <f>IFERROR(VLOOKUP(PPE_PH1_CDDL[[#This Row],[RDMC Document Number]],[3]Docs!$B:$F,5,0),"No Placeholder Yet")</f>
        <v>Pending</v>
      </c>
      <c r="S2535" s="137">
        <f t="shared" si="420"/>
        <v>0</v>
      </c>
      <c r="T2535" s="39" t="s">
        <v>1119</v>
      </c>
      <c r="U2535" s="162"/>
      <c r="V2535" s="178"/>
      <c r="W2535" s="162" t="s">
        <v>1690</v>
      </c>
      <c r="X2535" s="39" t="s">
        <v>1895</v>
      </c>
      <c r="Y2535" s="162"/>
      <c r="Z2535" s="162"/>
      <c r="AA2535" s="39"/>
      <c r="AB2535" s="152" t="s">
        <v>3165</v>
      </c>
    </row>
    <row r="2536" spans="1:28" ht="21.75" customHeight="1" x14ac:dyDescent="0.25">
      <c r="A2536" s="37" t="s">
        <v>30</v>
      </c>
      <c r="B2536" s="37" t="s">
        <v>31</v>
      </c>
      <c r="C2536" s="162">
        <v>6256</v>
      </c>
      <c r="D2536" s="39" t="s">
        <v>52</v>
      </c>
      <c r="E2536" s="39" t="s">
        <v>700</v>
      </c>
      <c r="F2536" s="128" t="s">
        <v>187</v>
      </c>
      <c r="G2536" s="39" t="s">
        <v>35</v>
      </c>
      <c r="H2536" s="39" t="str">
        <f t="shared" si="421"/>
        <v>6105AK124-6256-ESTD-0011</v>
      </c>
      <c r="I2536" s="39" t="str">
        <f t="shared" si="419"/>
        <v>Q24050972-04-6256-E-STD-0011</v>
      </c>
      <c r="J2536" s="39"/>
      <c r="K2536" s="33" t="str">
        <f>VLOOKUP(C2536,'PPE WBS Codes'!$E$3:$F$79,2,0)</f>
        <v>Synchronous Condenser 2</v>
      </c>
      <c r="L2536" s="39" t="s">
        <v>1882</v>
      </c>
      <c r="M2536" s="39" t="s">
        <v>1391</v>
      </c>
      <c r="N2536" s="33" t="str">
        <f t="shared" si="418"/>
        <v>Synchronous Condenser 2 - Lightning Protection System for Synchronous Condensers Yard 2 - Earth Map and Bonding Design</v>
      </c>
      <c r="O2536" s="134"/>
      <c r="P2536" s="134"/>
      <c r="Q2536" s="33" t="str">
        <f>IFERROR(VLOOKUP(PPE_PH1_CDDL[[#This Row],[RDMC Document Number]],[3]Docs!$B:$F,4,0),"No Placeholder Yet")</f>
        <v>RES - Reserved Placeholder</v>
      </c>
      <c r="R2536" s="33" t="str">
        <f>IFERROR(VLOOKUP(PPE_PH1_CDDL[[#This Row],[RDMC Document Number]],[3]Docs!$B:$F,5,0),"No Placeholder Yet")</f>
        <v>Pending</v>
      </c>
      <c r="S2536" s="137">
        <f t="shared" si="420"/>
        <v>0</v>
      </c>
      <c r="T2536" s="39" t="s">
        <v>1119</v>
      </c>
      <c r="U2536" s="39"/>
      <c r="V2536" s="178"/>
      <c r="W2536" s="39" t="s">
        <v>1690</v>
      </c>
      <c r="X2536" s="39" t="s">
        <v>1895</v>
      </c>
      <c r="Y2536" s="39"/>
      <c r="Z2536" s="39"/>
      <c r="AA2536" s="39"/>
      <c r="AB2536" s="152" t="s">
        <v>3165</v>
      </c>
    </row>
    <row r="2537" spans="1:28" ht="21.75" customHeight="1" x14ac:dyDescent="0.25">
      <c r="A2537" s="37" t="s">
        <v>30</v>
      </c>
      <c r="B2537" s="37" t="s">
        <v>31</v>
      </c>
      <c r="C2537" s="162">
        <v>6256</v>
      </c>
      <c r="D2537" s="39" t="s">
        <v>52</v>
      </c>
      <c r="E2537" s="39" t="s">
        <v>700</v>
      </c>
      <c r="F2537" s="128" t="s">
        <v>213</v>
      </c>
      <c r="G2537" s="39" t="s">
        <v>35</v>
      </c>
      <c r="H2537" s="39" t="str">
        <f t="shared" si="421"/>
        <v>6105AK124-6256-ESTD-0012</v>
      </c>
      <c r="I2537" s="39" t="str">
        <f t="shared" si="419"/>
        <v>Q24050972-04-6256-E-STD-0012</v>
      </c>
      <c r="J2537" s="39"/>
      <c r="K2537" s="33" t="str">
        <f>VLOOKUP(C2537,'PPE WBS Codes'!$E$3:$F$79,2,0)</f>
        <v>Synchronous Condenser 2</v>
      </c>
      <c r="L2537" s="39" t="s">
        <v>1882</v>
      </c>
      <c r="M2537" s="39" t="s">
        <v>1388</v>
      </c>
      <c r="N2537" s="33" t="str">
        <f t="shared" si="418"/>
        <v>Synchronous Condenser 2 - Lightning Protection System for Synchronous Condensers Yard 2 - Thermal Management and Fire Prevention Design</v>
      </c>
      <c r="O2537" s="134"/>
      <c r="P2537" s="134"/>
      <c r="Q2537" s="33" t="str">
        <f>IFERROR(VLOOKUP(PPE_PH1_CDDL[[#This Row],[RDMC Document Number]],[3]Docs!$B:$F,4,0),"No Placeholder Yet")</f>
        <v>RES - Reserved Placeholder</v>
      </c>
      <c r="R2537" s="33" t="str">
        <f>IFERROR(VLOOKUP(PPE_PH1_CDDL[[#This Row],[RDMC Document Number]],[3]Docs!$B:$F,5,0),"No Placeholder Yet")</f>
        <v>Pending</v>
      </c>
      <c r="S2537" s="137">
        <f t="shared" si="420"/>
        <v>0</v>
      </c>
      <c r="T2537" s="39" t="s">
        <v>1119</v>
      </c>
      <c r="U2537" s="39"/>
      <c r="V2537" s="178"/>
      <c r="W2537" s="39" t="s">
        <v>1690</v>
      </c>
      <c r="X2537" s="39" t="s">
        <v>1895</v>
      </c>
      <c r="Y2537" s="39"/>
      <c r="Z2537" s="39"/>
      <c r="AA2537" s="39"/>
      <c r="AB2537" s="152" t="s">
        <v>3165</v>
      </c>
    </row>
    <row r="2538" spans="1:28" ht="21.75" customHeight="1" x14ac:dyDescent="0.25">
      <c r="A2538" s="37" t="s">
        <v>30</v>
      </c>
      <c r="B2538" s="162" t="s">
        <v>31</v>
      </c>
      <c r="C2538" s="162">
        <v>6252</v>
      </c>
      <c r="D2538" s="162" t="s">
        <v>32</v>
      </c>
      <c r="E2538" s="162" t="s">
        <v>73</v>
      </c>
      <c r="F2538" s="174" t="s">
        <v>34</v>
      </c>
      <c r="G2538" s="162" t="s">
        <v>35</v>
      </c>
      <c r="H2538" s="39" t="str">
        <f t="shared" si="421"/>
        <v>6105AK124-6252-BDBD-0001</v>
      </c>
      <c r="I2538" s="39" t="str">
        <f t="shared" si="419"/>
        <v>Q24050972-04-6252-B-DBD-0001</v>
      </c>
      <c r="J2538" s="162"/>
      <c r="K2538" s="162" t="s">
        <v>1898</v>
      </c>
      <c r="L2538" s="162" t="s">
        <v>1899</v>
      </c>
      <c r="M2538" s="162" t="s">
        <v>1263</v>
      </c>
      <c r="N2538" s="33" t="str">
        <f t="shared" si="418"/>
        <v>Harmonic Filters 1 - Harmonic Filter Project Package - Design Criteria / Basis of Design</v>
      </c>
      <c r="O2538" s="175"/>
      <c r="P2538" s="175"/>
      <c r="Q2538" s="33" t="str">
        <f>IFERROR(VLOOKUP(PPE_PH1_CDDL[[#This Row],[RDMC Document Number]],[3]Docs!$B:$F,4,0),"No Placeholder Yet")</f>
        <v>RES - Reserved Placeholder</v>
      </c>
      <c r="R2538" s="33" t="str">
        <f>IFERROR(VLOOKUP(PPE_PH1_CDDL[[#This Row],[RDMC Document Number]],[3]Docs!$B:$F,5,0),"No Placeholder Yet")</f>
        <v>Pending</v>
      </c>
      <c r="S2538" s="137">
        <f t="shared" si="420"/>
        <v>0</v>
      </c>
      <c r="T2538" s="39" t="s">
        <v>1119</v>
      </c>
      <c r="U2538" s="162"/>
      <c r="V2538" s="178"/>
      <c r="W2538" s="162" t="s">
        <v>1899</v>
      </c>
      <c r="X2538" s="162" t="s">
        <v>75</v>
      </c>
      <c r="Y2538" s="162"/>
      <c r="Z2538" s="162"/>
      <c r="AA2538" s="39"/>
      <c r="AB2538" s="152" t="s">
        <v>3165</v>
      </c>
    </row>
    <row r="2539" spans="1:28" ht="21.75" customHeight="1" x14ac:dyDescent="0.25">
      <c r="A2539" s="37" t="s">
        <v>30</v>
      </c>
      <c r="B2539" s="162" t="s">
        <v>31</v>
      </c>
      <c r="C2539" s="162">
        <v>6252</v>
      </c>
      <c r="D2539" s="162" t="s">
        <v>32</v>
      </c>
      <c r="E2539" s="39" t="s">
        <v>394</v>
      </c>
      <c r="F2539" s="128" t="s">
        <v>34</v>
      </c>
      <c r="G2539" s="39" t="s">
        <v>35</v>
      </c>
      <c r="H2539" s="39" t="str">
        <f t="shared" si="421"/>
        <v>6105AK124-6252-BPHL-0001</v>
      </c>
      <c r="I2539" s="39" t="str">
        <f t="shared" si="419"/>
        <v>Q24050972-04-6252-B-PHL-0001</v>
      </c>
      <c r="J2539" s="39"/>
      <c r="K2539" s="162" t="s">
        <v>1898</v>
      </c>
      <c r="L2539" s="39" t="s">
        <v>1899</v>
      </c>
      <c r="M2539" s="39" t="s">
        <v>1258</v>
      </c>
      <c r="N2539" s="33" t="str">
        <f t="shared" si="418"/>
        <v>Harmonic Filters 1 - Harmonic Filter Project Package - Control Philosophy</v>
      </c>
      <c r="O2539" s="134"/>
      <c r="P2539" s="134"/>
      <c r="Q2539" s="33" t="str">
        <f>IFERROR(VLOOKUP(PPE_PH1_CDDL[[#This Row],[RDMC Document Number]],[3]Docs!$B:$F,4,0),"No Placeholder Yet")</f>
        <v>RES - Reserved Placeholder</v>
      </c>
      <c r="R2539" s="33" t="str">
        <f>IFERROR(VLOOKUP(PPE_PH1_CDDL[[#This Row],[RDMC Document Number]],[3]Docs!$B:$F,5,0),"No Placeholder Yet")</f>
        <v>Pending</v>
      </c>
      <c r="S2539" s="137">
        <f t="shared" si="420"/>
        <v>0</v>
      </c>
      <c r="T2539" s="39" t="s">
        <v>1119</v>
      </c>
      <c r="U2539" s="39"/>
      <c r="V2539" s="178"/>
      <c r="W2539" s="39" t="s">
        <v>1899</v>
      </c>
      <c r="X2539" s="39" t="s">
        <v>1258</v>
      </c>
      <c r="Y2539" s="39"/>
      <c r="Z2539" s="39"/>
      <c r="AA2539" s="39"/>
      <c r="AB2539" s="152" t="s">
        <v>3165</v>
      </c>
    </row>
    <row r="2540" spans="1:28" ht="21.75" customHeight="1" x14ac:dyDescent="0.25">
      <c r="A2540" s="37" t="s">
        <v>30</v>
      </c>
      <c r="B2540" s="162" t="s">
        <v>31</v>
      </c>
      <c r="C2540" s="162">
        <v>6252</v>
      </c>
      <c r="D2540" s="162" t="s">
        <v>32</v>
      </c>
      <c r="E2540" s="162" t="s">
        <v>394</v>
      </c>
      <c r="F2540" s="174" t="s">
        <v>46</v>
      </c>
      <c r="G2540" s="162" t="s">
        <v>35</v>
      </c>
      <c r="H2540" s="39" t="str">
        <f t="shared" si="421"/>
        <v>6105AK124-6252-BPHL-0002</v>
      </c>
      <c r="I2540" s="39" t="str">
        <f t="shared" si="419"/>
        <v>Q24050972-04-6252-B-PHL-0002</v>
      </c>
      <c r="J2540" s="162"/>
      <c r="K2540" s="162" t="s">
        <v>1898</v>
      </c>
      <c r="L2540" s="162" t="s">
        <v>1899</v>
      </c>
      <c r="M2540" s="162" t="s">
        <v>1260</v>
      </c>
      <c r="N2540" s="33" t="str">
        <f t="shared" si="418"/>
        <v>Harmonic Filters 1 - Harmonic Filter Project Package - Synchronization Philosophy</v>
      </c>
      <c r="O2540" s="175"/>
      <c r="P2540" s="175"/>
      <c r="Q2540" s="33" t="str">
        <f>IFERROR(VLOOKUP(PPE_PH1_CDDL[[#This Row],[RDMC Document Number]],[3]Docs!$B:$F,4,0),"No Placeholder Yet")</f>
        <v>RES - Reserved Placeholder</v>
      </c>
      <c r="R2540" s="33" t="str">
        <f>IFERROR(VLOOKUP(PPE_PH1_CDDL[[#This Row],[RDMC Document Number]],[3]Docs!$B:$F,5,0),"No Placeholder Yet")</f>
        <v>Pending</v>
      </c>
      <c r="S2540" s="137">
        <f t="shared" si="420"/>
        <v>0</v>
      </c>
      <c r="T2540" s="39" t="s">
        <v>1119</v>
      </c>
      <c r="U2540" s="162"/>
      <c r="V2540" s="178"/>
      <c r="W2540" s="162" t="s">
        <v>1899</v>
      </c>
      <c r="X2540" s="162" t="s">
        <v>1260</v>
      </c>
      <c r="Y2540" s="162"/>
      <c r="Z2540" s="162"/>
      <c r="AA2540" s="39"/>
      <c r="AB2540" s="152" t="s">
        <v>3165</v>
      </c>
    </row>
    <row r="2541" spans="1:28" ht="21.75" customHeight="1" x14ac:dyDescent="0.25">
      <c r="A2541" s="37" t="s">
        <v>30</v>
      </c>
      <c r="B2541" s="162" t="s">
        <v>31</v>
      </c>
      <c r="C2541" s="162">
        <v>6252</v>
      </c>
      <c r="D2541" s="162" t="s">
        <v>32</v>
      </c>
      <c r="E2541" s="162" t="s">
        <v>1170</v>
      </c>
      <c r="F2541" s="174" t="s">
        <v>34</v>
      </c>
      <c r="G2541" s="162" t="s">
        <v>35</v>
      </c>
      <c r="H2541" s="39" t="str">
        <f t="shared" si="421"/>
        <v>6105AK124-6252-BSPC-0001</v>
      </c>
      <c r="I2541" s="39" t="str">
        <f t="shared" si="419"/>
        <v>Q24050972-04-6252-B-SPC-0001</v>
      </c>
      <c r="J2541" s="162"/>
      <c r="K2541" s="162" t="s">
        <v>1898</v>
      </c>
      <c r="L2541" s="162" t="s">
        <v>1899</v>
      </c>
      <c r="M2541" s="162" t="s">
        <v>1265</v>
      </c>
      <c r="N2541" s="33" t="str">
        <f t="shared" si="418"/>
        <v>Harmonic Filters 1 - Harmonic Filter Project Package - Functional Design Specification</v>
      </c>
      <c r="O2541" s="175"/>
      <c r="P2541" s="175"/>
      <c r="Q2541" s="33" t="str">
        <f>IFERROR(VLOOKUP(PPE_PH1_CDDL[[#This Row],[RDMC Document Number]],[3]Docs!$B:$F,4,0),"No Placeholder Yet")</f>
        <v>RES - Reserved Placeholder</v>
      </c>
      <c r="R2541" s="33" t="str">
        <f>IFERROR(VLOOKUP(PPE_PH1_CDDL[[#This Row],[RDMC Document Number]],[3]Docs!$B:$F,5,0),"No Placeholder Yet")</f>
        <v>Pending</v>
      </c>
      <c r="S2541" s="137">
        <f t="shared" si="420"/>
        <v>0</v>
      </c>
      <c r="T2541" s="39" t="s">
        <v>1119</v>
      </c>
      <c r="U2541" s="162"/>
      <c r="V2541" s="178"/>
      <c r="W2541" s="162" t="s">
        <v>1899</v>
      </c>
      <c r="X2541" s="162" t="s">
        <v>1900</v>
      </c>
      <c r="Y2541" s="162"/>
      <c r="Z2541" s="162"/>
      <c r="AA2541" s="39"/>
      <c r="AB2541" s="152" t="s">
        <v>3165</v>
      </c>
    </row>
    <row r="2542" spans="1:28" ht="21.75" customHeight="1" x14ac:dyDescent="0.25">
      <c r="A2542" s="37" t="s">
        <v>30</v>
      </c>
      <c r="B2542" s="162" t="s">
        <v>31</v>
      </c>
      <c r="C2542" s="162">
        <v>6252</v>
      </c>
      <c r="D2542" s="162" t="s">
        <v>32</v>
      </c>
      <c r="E2542" s="162" t="s">
        <v>700</v>
      </c>
      <c r="F2542" s="174" t="s">
        <v>34</v>
      </c>
      <c r="G2542" s="162" t="s">
        <v>35</v>
      </c>
      <c r="H2542" s="39" t="str">
        <f t="shared" si="421"/>
        <v>6105AK124-6252-BSTD-0001</v>
      </c>
      <c r="I2542" s="39" t="str">
        <f t="shared" si="419"/>
        <v>Q24050972-04-6252-B-STD-0001</v>
      </c>
      <c r="J2542" s="162"/>
      <c r="K2542" s="162" t="s">
        <v>1898</v>
      </c>
      <c r="L2542" s="162" t="s">
        <v>1899</v>
      </c>
      <c r="M2542" s="162" t="s">
        <v>1264</v>
      </c>
      <c r="N2542" s="33" t="str">
        <f t="shared" si="418"/>
        <v>Harmonic Filters 1 - Harmonic Filter Project Package - System Detailed Engineering Design</v>
      </c>
      <c r="O2542" s="175"/>
      <c r="P2542" s="175"/>
      <c r="Q2542" s="33" t="str">
        <f>IFERROR(VLOOKUP(PPE_PH1_CDDL[[#This Row],[RDMC Document Number]],[3]Docs!$B:$F,4,0),"No Placeholder Yet")</f>
        <v>RES - Reserved Placeholder</v>
      </c>
      <c r="R2542" s="33" t="str">
        <f>IFERROR(VLOOKUP(PPE_PH1_CDDL[[#This Row],[RDMC Document Number]],[3]Docs!$B:$F,5,0),"No Placeholder Yet")</f>
        <v>Pending</v>
      </c>
      <c r="S2542" s="137">
        <f t="shared" si="420"/>
        <v>0</v>
      </c>
      <c r="T2542" s="39" t="s">
        <v>1119</v>
      </c>
      <c r="U2542" s="162"/>
      <c r="V2542" s="178"/>
      <c r="W2542" s="162" t="s">
        <v>1899</v>
      </c>
      <c r="X2542" s="162" t="s">
        <v>1901</v>
      </c>
      <c r="Y2542" s="162"/>
      <c r="Z2542" s="162"/>
      <c r="AA2542" s="39"/>
      <c r="AB2542" s="152" t="s">
        <v>3165</v>
      </c>
    </row>
    <row r="2543" spans="1:28" ht="21.75" customHeight="1" x14ac:dyDescent="0.25">
      <c r="A2543" s="37" t="s">
        <v>30</v>
      </c>
      <c r="B2543" s="162" t="s">
        <v>31</v>
      </c>
      <c r="C2543" s="162">
        <v>6252</v>
      </c>
      <c r="D2543" s="39" t="s">
        <v>1169</v>
      </c>
      <c r="E2543" s="39" t="s">
        <v>1279</v>
      </c>
      <c r="F2543" s="128" t="s">
        <v>34</v>
      </c>
      <c r="G2543" s="39" t="s">
        <v>35</v>
      </c>
      <c r="H2543" s="39" t="str">
        <f t="shared" si="421"/>
        <v>6105AK124-6252-CFND-0001</v>
      </c>
      <c r="I2543" s="39" t="str">
        <f t="shared" si="419"/>
        <v>Q24050972-04-6252-C-FND-0001</v>
      </c>
      <c r="J2543" s="39"/>
      <c r="K2543" s="162" t="s">
        <v>1898</v>
      </c>
      <c r="L2543" s="39" t="s">
        <v>1902</v>
      </c>
      <c r="M2543" s="39" t="s">
        <v>1281</v>
      </c>
      <c r="N2543" s="33" t="str">
        <f t="shared" si="418"/>
        <v>Harmonic Filters 1 - Small Power and Lighting for Harmonic Filters  - Civil Foundation Design</v>
      </c>
      <c r="O2543" s="134"/>
      <c r="P2543" s="134"/>
      <c r="Q2543" s="33" t="str">
        <f>IFERROR(VLOOKUP(PPE_PH1_CDDL[[#This Row],[RDMC Document Number]],[3]Docs!$B:$F,4,0),"No Placeholder Yet")</f>
        <v>RES - Reserved Placeholder</v>
      </c>
      <c r="R2543" s="33" t="str">
        <f>IFERROR(VLOOKUP(PPE_PH1_CDDL[[#This Row],[RDMC Document Number]],[3]Docs!$B:$F,5,0),"No Placeholder Yet")</f>
        <v>Pending</v>
      </c>
      <c r="S2543" s="137">
        <f t="shared" si="420"/>
        <v>0</v>
      </c>
      <c r="T2543" s="39" t="s">
        <v>1119</v>
      </c>
      <c r="U2543" s="39"/>
      <c r="V2543" s="178"/>
      <c r="W2543" s="39" t="s">
        <v>1597</v>
      </c>
      <c r="X2543" s="39" t="s">
        <v>1903</v>
      </c>
      <c r="Y2543" s="39"/>
      <c r="Z2543" s="39"/>
      <c r="AA2543" s="39"/>
      <c r="AB2543" s="152" t="s">
        <v>3165</v>
      </c>
    </row>
    <row r="2544" spans="1:28" ht="21.75" customHeight="1" x14ac:dyDescent="0.25">
      <c r="A2544" s="37" t="s">
        <v>30</v>
      </c>
      <c r="B2544" s="162" t="s">
        <v>31</v>
      </c>
      <c r="C2544" s="162">
        <v>6252</v>
      </c>
      <c r="D2544" s="39" t="s">
        <v>1169</v>
      </c>
      <c r="E2544" s="39" t="s">
        <v>1279</v>
      </c>
      <c r="F2544" s="128" t="s">
        <v>46</v>
      </c>
      <c r="G2544" s="39" t="s">
        <v>35</v>
      </c>
      <c r="H2544" s="39" t="str">
        <f t="shared" si="421"/>
        <v>6105AK124-6252-CFND-0002</v>
      </c>
      <c r="I2544" s="39" t="str">
        <f t="shared" si="419"/>
        <v>Q24050972-04-6252-C-FND-0002</v>
      </c>
      <c r="J2544" s="39"/>
      <c r="K2544" s="162" t="s">
        <v>1898</v>
      </c>
      <c r="L2544" s="39" t="s">
        <v>1904</v>
      </c>
      <c r="M2544" s="39" t="s">
        <v>1281</v>
      </c>
      <c r="N2544" s="33" t="str">
        <f t="shared" si="418"/>
        <v>Harmonic Filters 1 - Cable Racks and Trays for Harmonic Filters - Civil Foundation Design</v>
      </c>
      <c r="O2544" s="134"/>
      <c r="P2544" s="134"/>
      <c r="Q2544" s="33" t="str">
        <f>IFERROR(VLOOKUP(PPE_PH1_CDDL[[#This Row],[RDMC Document Number]],[3]Docs!$B:$F,4,0),"No Placeholder Yet")</f>
        <v>RES - Reserved Placeholder</v>
      </c>
      <c r="R2544" s="33" t="str">
        <f>IFERROR(VLOOKUP(PPE_PH1_CDDL[[#This Row],[RDMC Document Number]],[3]Docs!$B:$F,5,0),"No Placeholder Yet")</f>
        <v>Pending</v>
      </c>
      <c r="S2544" s="137">
        <f t="shared" si="420"/>
        <v>0</v>
      </c>
      <c r="T2544" s="39" t="s">
        <v>1119</v>
      </c>
      <c r="U2544" s="39"/>
      <c r="V2544" s="178"/>
      <c r="W2544" s="39" t="s">
        <v>1599</v>
      </c>
      <c r="X2544" s="39" t="s">
        <v>1903</v>
      </c>
      <c r="Y2544" s="39"/>
      <c r="Z2544" s="39"/>
      <c r="AA2544" s="39"/>
      <c r="AB2544" s="152" t="s">
        <v>3165</v>
      </c>
    </row>
    <row r="2545" spans="1:28" ht="21.75" customHeight="1" x14ac:dyDescent="0.25">
      <c r="A2545" s="37" t="s">
        <v>30</v>
      </c>
      <c r="B2545" s="162" t="s">
        <v>31</v>
      </c>
      <c r="C2545" s="162">
        <v>6252</v>
      </c>
      <c r="D2545" s="39" t="s">
        <v>1169</v>
      </c>
      <c r="E2545" s="39" t="s">
        <v>1279</v>
      </c>
      <c r="F2545" s="128" t="s">
        <v>48</v>
      </c>
      <c r="G2545" s="39" t="s">
        <v>35</v>
      </c>
      <c r="H2545" s="39" t="str">
        <f t="shared" si="421"/>
        <v>6105AK124-6252-CFND-0003</v>
      </c>
      <c r="I2545" s="39" t="str">
        <f t="shared" si="419"/>
        <v>Q24050972-04-6252-C-FND-0003</v>
      </c>
      <c r="J2545" s="39"/>
      <c r="K2545" s="162" t="s">
        <v>1898</v>
      </c>
      <c r="L2545" s="39" t="s">
        <v>1905</v>
      </c>
      <c r="M2545" s="39" t="s">
        <v>1281</v>
      </c>
      <c r="N2545" s="33" t="str">
        <f t="shared" si="418"/>
        <v>Harmonic Filters 1 - Perimeter Fencing for Harmonic Filters  - Civil Foundation Design</v>
      </c>
      <c r="O2545" s="134"/>
      <c r="P2545" s="134"/>
      <c r="Q2545" s="33" t="str">
        <f>IFERROR(VLOOKUP(PPE_PH1_CDDL[[#This Row],[RDMC Document Number]],[3]Docs!$B:$F,4,0),"No Placeholder Yet")</f>
        <v>RES - Reserved Placeholder</v>
      </c>
      <c r="R2545" s="33" t="str">
        <f>IFERROR(VLOOKUP(PPE_PH1_CDDL[[#This Row],[RDMC Document Number]],[3]Docs!$B:$F,5,0),"No Placeholder Yet")</f>
        <v>Pending</v>
      </c>
      <c r="S2545" s="137">
        <f t="shared" si="420"/>
        <v>0</v>
      </c>
      <c r="T2545" s="39" t="s">
        <v>1119</v>
      </c>
      <c r="U2545" s="39"/>
      <c r="V2545" s="178"/>
      <c r="W2545" s="39" t="s">
        <v>1512</v>
      </c>
      <c r="X2545" s="39" t="s">
        <v>1903</v>
      </c>
      <c r="Y2545" s="39"/>
      <c r="Z2545" s="39"/>
      <c r="AA2545" s="39"/>
      <c r="AB2545" s="152" t="s">
        <v>3165</v>
      </c>
    </row>
    <row r="2546" spans="1:28" ht="21.75" customHeight="1" x14ac:dyDescent="0.25">
      <c r="A2546" s="37" t="s">
        <v>30</v>
      </c>
      <c r="B2546" s="162" t="s">
        <v>31</v>
      </c>
      <c r="C2546" s="162">
        <v>6252</v>
      </c>
      <c r="D2546" s="39" t="s">
        <v>1169</v>
      </c>
      <c r="E2546" s="39" t="s">
        <v>1279</v>
      </c>
      <c r="F2546" s="128" t="s">
        <v>50</v>
      </c>
      <c r="G2546" s="39" t="s">
        <v>35</v>
      </c>
      <c r="H2546" s="39" t="str">
        <f t="shared" si="421"/>
        <v>6105AK124-6252-CFND-0004</v>
      </c>
      <c r="I2546" s="39" t="str">
        <f t="shared" si="419"/>
        <v>Q24050972-04-6252-C-FND-0004</v>
      </c>
      <c r="J2546" s="39"/>
      <c r="K2546" s="162" t="s">
        <v>1898</v>
      </c>
      <c r="L2546" s="39" t="s">
        <v>1906</v>
      </c>
      <c r="M2546" s="39" t="s">
        <v>1281</v>
      </c>
      <c r="N2546" s="33" t="str">
        <f t="shared" ref="N2546:N2609" si="422">K2546&amp;" - "&amp;L2546&amp;" - "&amp;M2546</f>
        <v>Harmonic Filters 1 - Pad Platform and Foundations for Harmonic Filters  - Civil Foundation Design</v>
      </c>
      <c r="O2546" s="134"/>
      <c r="P2546" s="134"/>
      <c r="Q2546" s="33" t="str">
        <f>IFERROR(VLOOKUP(PPE_PH1_CDDL[[#This Row],[RDMC Document Number]],[3]Docs!$B:$F,4,0),"No Placeholder Yet")</f>
        <v>RES - Reserved Placeholder</v>
      </c>
      <c r="R2546" s="33" t="str">
        <f>IFERROR(VLOOKUP(PPE_PH1_CDDL[[#This Row],[RDMC Document Number]],[3]Docs!$B:$F,5,0),"No Placeholder Yet")</f>
        <v>Pending</v>
      </c>
      <c r="S2546" s="137">
        <f t="shared" si="420"/>
        <v>0</v>
      </c>
      <c r="T2546" s="39" t="s">
        <v>1119</v>
      </c>
      <c r="U2546" s="39"/>
      <c r="V2546" s="178"/>
      <c r="W2546" s="39" t="s">
        <v>1601</v>
      </c>
      <c r="X2546" s="39" t="s">
        <v>1903</v>
      </c>
      <c r="Y2546" s="39"/>
      <c r="Z2546" s="39"/>
      <c r="AA2546" s="39"/>
      <c r="AB2546" s="152" t="s">
        <v>3165</v>
      </c>
    </row>
    <row r="2547" spans="1:28" ht="21.75" customHeight="1" x14ac:dyDescent="0.25">
      <c r="A2547" s="37" t="s">
        <v>30</v>
      </c>
      <c r="B2547" s="162" t="s">
        <v>31</v>
      </c>
      <c r="C2547" s="162">
        <v>6252</v>
      </c>
      <c r="D2547" s="39" t="s">
        <v>1169</v>
      </c>
      <c r="E2547" s="39" t="s">
        <v>1279</v>
      </c>
      <c r="F2547" s="174" t="s">
        <v>101</v>
      </c>
      <c r="G2547" s="162" t="s">
        <v>35</v>
      </c>
      <c r="H2547" s="39" t="str">
        <f t="shared" si="421"/>
        <v>6105AK124-6252-CFND-0005</v>
      </c>
      <c r="I2547" s="39" t="str">
        <f t="shared" si="419"/>
        <v>Q24050972-04-6252-C-FND-0005</v>
      </c>
      <c r="J2547" s="162"/>
      <c r="K2547" s="162" t="s">
        <v>1898</v>
      </c>
      <c r="L2547" s="162" t="s">
        <v>1906</v>
      </c>
      <c r="M2547" s="162" t="s">
        <v>1283</v>
      </c>
      <c r="N2547" s="33" t="str">
        <f t="shared" si="422"/>
        <v>Harmonic Filters 1 - Pad Platform and Foundations for Harmonic Filters  - Plinth Design and Layout</v>
      </c>
      <c r="O2547" s="175"/>
      <c r="P2547" s="175"/>
      <c r="Q2547" s="33" t="str">
        <f>IFERROR(VLOOKUP(PPE_PH1_CDDL[[#This Row],[RDMC Document Number]],[3]Docs!$B:$F,4,0),"No Placeholder Yet")</f>
        <v>RES - Reserved Placeholder</v>
      </c>
      <c r="R2547" s="33" t="str">
        <f>IFERROR(VLOOKUP(PPE_PH1_CDDL[[#This Row],[RDMC Document Number]],[3]Docs!$B:$F,5,0),"No Placeholder Yet")</f>
        <v>Pending</v>
      </c>
      <c r="S2547" s="137">
        <f t="shared" si="420"/>
        <v>0</v>
      </c>
      <c r="T2547" s="39" t="s">
        <v>1119</v>
      </c>
      <c r="U2547" s="162"/>
      <c r="V2547" s="178"/>
      <c r="W2547" s="162" t="s">
        <v>1601</v>
      </c>
      <c r="X2547" s="39" t="s">
        <v>1903</v>
      </c>
      <c r="Y2547" s="162"/>
      <c r="Z2547" s="162"/>
      <c r="AA2547" s="39"/>
      <c r="AB2547" s="152" t="s">
        <v>3165</v>
      </c>
    </row>
    <row r="2548" spans="1:28" ht="21.75" customHeight="1" x14ac:dyDescent="0.25">
      <c r="A2548" s="37" t="s">
        <v>30</v>
      </c>
      <c r="B2548" s="162" t="s">
        <v>31</v>
      </c>
      <c r="C2548" s="162">
        <v>6252</v>
      </c>
      <c r="D2548" s="39" t="s">
        <v>1169</v>
      </c>
      <c r="E2548" s="39" t="s">
        <v>250</v>
      </c>
      <c r="F2548" s="128" t="s">
        <v>34</v>
      </c>
      <c r="G2548" s="39" t="s">
        <v>35</v>
      </c>
      <c r="H2548" s="39" t="str">
        <f t="shared" si="421"/>
        <v>6105AK124-6252-CGAD-0001</v>
      </c>
      <c r="I2548" s="39" t="str">
        <f t="shared" si="419"/>
        <v>Q24050972-04-6252-C-GAD-0001</v>
      </c>
      <c r="J2548" s="39"/>
      <c r="K2548" s="162" t="s">
        <v>1898</v>
      </c>
      <c r="L2548" s="39" t="s">
        <v>1902</v>
      </c>
      <c r="M2548" s="39" t="s">
        <v>1288</v>
      </c>
      <c r="N2548" s="33" t="str">
        <f t="shared" si="422"/>
        <v>Harmonic Filters 1 - Small Power and Lighting for Harmonic Filters  - Buildings and Structures GA</v>
      </c>
      <c r="O2548" s="134"/>
      <c r="P2548" s="134"/>
      <c r="Q2548" s="33" t="str">
        <f>IFERROR(VLOOKUP(PPE_PH1_CDDL[[#This Row],[RDMC Document Number]],[3]Docs!$B:$F,4,0),"No Placeholder Yet")</f>
        <v>RES - Reserved Placeholder</v>
      </c>
      <c r="R2548" s="33" t="str">
        <f>IFERROR(VLOOKUP(PPE_PH1_CDDL[[#This Row],[RDMC Document Number]],[3]Docs!$B:$F,5,0),"No Placeholder Yet")</f>
        <v>Pending</v>
      </c>
      <c r="S2548" s="137">
        <f t="shared" si="420"/>
        <v>0</v>
      </c>
      <c r="T2548" s="39" t="s">
        <v>1119</v>
      </c>
      <c r="U2548" s="39"/>
      <c r="V2548" s="178"/>
      <c r="W2548" s="39" t="s">
        <v>1597</v>
      </c>
      <c r="X2548" s="39" t="s">
        <v>1903</v>
      </c>
      <c r="Y2548" s="39"/>
      <c r="Z2548" s="39"/>
      <c r="AA2548" s="39"/>
      <c r="AB2548" s="152" t="s">
        <v>3165</v>
      </c>
    </row>
    <row r="2549" spans="1:28" ht="21.75" customHeight="1" x14ac:dyDescent="0.25">
      <c r="A2549" s="37" t="s">
        <v>30</v>
      </c>
      <c r="B2549" s="162" t="s">
        <v>31</v>
      </c>
      <c r="C2549" s="162">
        <v>6252</v>
      </c>
      <c r="D2549" s="39" t="s">
        <v>1169</v>
      </c>
      <c r="E2549" s="39" t="s">
        <v>250</v>
      </c>
      <c r="F2549" s="128" t="s">
        <v>46</v>
      </c>
      <c r="G2549" s="39" t="s">
        <v>35</v>
      </c>
      <c r="H2549" s="39" t="str">
        <f t="shared" si="421"/>
        <v>6105AK124-6252-CGAD-0002</v>
      </c>
      <c r="I2549" s="39" t="str">
        <f t="shared" si="419"/>
        <v>Q24050972-04-6252-C-GAD-0002</v>
      </c>
      <c r="J2549" s="39"/>
      <c r="K2549" s="162" t="s">
        <v>1898</v>
      </c>
      <c r="L2549" s="39" t="s">
        <v>1902</v>
      </c>
      <c r="M2549" s="39" t="s">
        <v>1290</v>
      </c>
      <c r="N2549" s="33" t="str">
        <f t="shared" si="422"/>
        <v>Harmonic Filters 1 - Small Power and Lighting for Harmonic Filters  - Cables, OHL and Fibre Route GA</v>
      </c>
      <c r="O2549" s="134"/>
      <c r="P2549" s="134"/>
      <c r="Q2549" s="33" t="str">
        <f>IFERROR(VLOOKUP(PPE_PH1_CDDL[[#This Row],[RDMC Document Number]],[3]Docs!$B:$F,4,0),"No Placeholder Yet")</f>
        <v>RES - Reserved Placeholder</v>
      </c>
      <c r="R2549" s="33" t="str">
        <f>IFERROR(VLOOKUP(PPE_PH1_CDDL[[#This Row],[RDMC Document Number]],[3]Docs!$B:$F,5,0),"No Placeholder Yet")</f>
        <v>Pending</v>
      </c>
      <c r="S2549" s="137">
        <f t="shared" si="420"/>
        <v>0</v>
      </c>
      <c r="T2549" s="39" t="s">
        <v>1119</v>
      </c>
      <c r="U2549" s="39"/>
      <c r="V2549" s="178"/>
      <c r="W2549" s="39" t="s">
        <v>1597</v>
      </c>
      <c r="X2549" s="39" t="s">
        <v>1903</v>
      </c>
      <c r="Y2549" s="39"/>
      <c r="Z2549" s="39"/>
      <c r="AA2549" s="39"/>
      <c r="AB2549" s="152" t="s">
        <v>3165</v>
      </c>
    </row>
    <row r="2550" spans="1:28" ht="21.75" customHeight="1" x14ac:dyDescent="0.25">
      <c r="A2550" s="37" t="s">
        <v>30</v>
      </c>
      <c r="B2550" s="162" t="s">
        <v>31</v>
      </c>
      <c r="C2550" s="162">
        <v>6252</v>
      </c>
      <c r="D2550" s="39" t="s">
        <v>1169</v>
      </c>
      <c r="E2550" s="39" t="s">
        <v>250</v>
      </c>
      <c r="F2550" s="128" t="s">
        <v>48</v>
      </c>
      <c r="G2550" s="39" t="s">
        <v>35</v>
      </c>
      <c r="H2550" s="39" t="str">
        <f t="shared" si="421"/>
        <v>6105AK124-6252-CGAD-0003</v>
      </c>
      <c r="I2550" s="39" t="str">
        <f t="shared" si="419"/>
        <v>Q24050972-04-6252-C-GAD-0003</v>
      </c>
      <c r="J2550" s="39"/>
      <c r="K2550" s="162" t="s">
        <v>1898</v>
      </c>
      <c r="L2550" s="39" t="s">
        <v>1902</v>
      </c>
      <c r="M2550" s="39" t="s">
        <v>1293</v>
      </c>
      <c r="N2550" s="33" t="str">
        <f t="shared" si="422"/>
        <v>Harmonic Filters 1 - Small Power and Lighting for Harmonic Filters  - Terrace Equipment GA</v>
      </c>
      <c r="O2550" s="134"/>
      <c r="P2550" s="134"/>
      <c r="Q2550" s="33" t="str">
        <f>IFERROR(VLOOKUP(PPE_PH1_CDDL[[#This Row],[RDMC Document Number]],[3]Docs!$B:$F,4,0),"No Placeholder Yet")</f>
        <v>RES - Reserved Placeholder</v>
      </c>
      <c r="R2550" s="33" t="str">
        <f>IFERROR(VLOOKUP(PPE_PH1_CDDL[[#This Row],[RDMC Document Number]],[3]Docs!$B:$F,5,0),"No Placeholder Yet")</f>
        <v>Pending</v>
      </c>
      <c r="S2550" s="137">
        <f t="shared" si="420"/>
        <v>0</v>
      </c>
      <c r="T2550" s="39" t="s">
        <v>1119</v>
      </c>
      <c r="U2550" s="39"/>
      <c r="V2550" s="178"/>
      <c r="W2550" s="39" t="s">
        <v>1597</v>
      </c>
      <c r="X2550" s="39" t="s">
        <v>1903</v>
      </c>
      <c r="Y2550" s="39"/>
      <c r="Z2550" s="39"/>
      <c r="AA2550" s="39"/>
      <c r="AB2550" s="152" t="s">
        <v>3165</v>
      </c>
    </row>
    <row r="2551" spans="1:28" ht="21.75" customHeight="1" x14ac:dyDescent="0.25">
      <c r="A2551" s="37" t="s">
        <v>30</v>
      </c>
      <c r="B2551" s="162" t="s">
        <v>31</v>
      </c>
      <c r="C2551" s="162">
        <v>6252</v>
      </c>
      <c r="D2551" s="39" t="s">
        <v>1169</v>
      </c>
      <c r="E2551" s="39" t="s">
        <v>250</v>
      </c>
      <c r="F2551" s="128" t="s">
        <v>50</v>
      </c>
      <c r="G2551" s="39" t="s">
        <v>35</v>
      </c>
      <c r="H2551" s="39" t="str">
        <f t="shared" si="421"/>
        <v>6105AK124-6252-CGAD-0004</v>
      </c>
      <c r="I2551" s="39" t="str">
        <f t="shared" si="419"/>
        <v>Q24050972-04-6252-C-GAD-0004</v>
      </c>
      <c r="J2551" s="39"/>
      <c r="K2551" s="162" t="s">
        <v>1898</v>
      </c>
      <c r="L2551" s="39" t="s">
        <v>1902</v>
      </c>
      <c r="M2551" s="39" t="s">
        <v>1296</v>
      </c>
      <c r="N2551" s="33" t="str">
        <f t="shared" si="422"/>
        <v>Harmonic Filters 1 - Small Power and Lighting for Harmonic Filters  - Laydown Areas and Temp Buildings GA</v>
      </c>
      <c r="O2551" s="134"/>
      <c r="P2551" s="134"/>
      <c r="Q2551" s="33" t="str">
        <f>IFERROR(VLOOKUP(PPE_PH1_CDDL[[#This Row],[RDMC Document Number]],[3]Docs!$B:$F,4,0),"No Placeholder Yet")</f>
        <v>RES - Reserved Placeholder</v>
      </c>
      <c r="R2551" s="33" t="str">
        <f>IFERROR(VLOOKUP(PPE_PH1_CDDL[[#This Row],[RDMC Document Number]],[3]Docs!$B:$F,5,0),"No Placeholder Yet")</f>
        <v>Pending</v>
      </c>
      <c r="S2551" s="137">
        <f t="shared" si="420"/>
        <v>0</v>
      </c>
      <c r="T2551" s="39" t="s">
        <v>1119</v>
      </c>
      <c r="U2551" s="39"/>
      <c r="V2551" s="178"/>
      <c r="W2551" s="39" t="s">
        <v>1597</v>
      </c>
      <c r="X2551" s="39" t="s">
        <v>1903</v>
      </c>
      <c r="Y2551" s="39"/>
      <c r="Z2551" s="39"/>
      <c r="AA2551" s="39"/>
      <c r="AB2551" s="152" t="s">
        <v>3165</v>
      </c>
    </row>
    <row r="2552" spans="1:28" ht="21.75" customHeight="1" x14ac:dyDescent="0.25">
      <c r="A2552" s="37" t="s">
        <v>30</v>
      </c>
      <c r="B2552" s="162" t="s">
        <v>31</v>
      </c>
      <c r="C2552" s="162">
        <v>6252</v>
      </c>
      <c r="D2552" s="39" t="s">
        <v>1169</v>
      </c>
      <c r="E2552" s="39" t="s">
        <v>250</v>
      </c>
      <c r="F2552" s="128" t="s">
        <v>101</v>
      </c>
      <c r="G2552" s="39" t="s">
        <v>35</v>
      </c>
      <c r="H2552" s="39" t="str">
        <f t="shared" si="421"/>
        <v>6105AK124-6252-CGAD-0005</v>
      </c>
      <c r="I2552" s="39" t="str">
        <f t="shared" si="419"/>
        <v>Q24050972-04-6252-C-GAD-0005</v>
      </c>
      <c r="J2552" s="39"/>
      <c r="K2552" s="162" t="s">
        <v>1898</v>
      </c>
      <c r="L2552" s="39" t="s">
        <v>1902</v>
      </c>
      <c r="M2552" s="39" t="s">
        <v>1300</v>
      </c>
      <c r="N2552" s="33" t="str">
        <f t="shared" si="422"/>
        <v>Harmonic Filters 1 - Small Power and Lighting for Harmonic Filters  - Lighting Design and Layout GA</v>
      </c>
      <c r="O2552" s="134"/>
      <c r="P2552" s="134"/>
      <c r="Q2552" s="33" t="str">
        <f>IFERROR(VLOOKUP(PPE_PH1_CDDL[[#This Row],[RDMC Document Number]],[3]Docs!$B:$F,4,0),"No Placeholder Yet")</f>
        <v>RES - Reserved Placeholder</v>
      </c>
      <c r="R2552" s="33" t="str">
        <f>IFERROR(VLOOKUP(PPE_PH1_CDDL[[#This Row],[RDMC Document Number]],[3]Docs!$B:$F,5,0),"No Placeholder Yet")</f>
        <v>Pending</v>
      </c>
      <c r="S2552" s="137">
        <f t="shared" si="420"/>
        <v>0</v>
      </c>
      <c r="T2552" s="39" t="s">
        <v>1119</v>
      </c>
      <c r="U2552" s="39"/>
      <c r="V2552" s="178"/>
      <c r="W2552" s="39" t="s">
        <v>1597</v>
      </c>
      <c r="X2552" s="39" t="s">
        <v>1903</v>
      </c>
      <c r="Y2552" s="39"/>
      <c r="Z2552" s="39"/>
      <c r="AA2552" s="39"/>
      <c r="AB2552" s="152" t="s">
        <v>3165</v>
      </c>
    </row>
    <row r="2553" spans="1:28" ht="21.75" customHeight="1" x14ac:dyDescent="0.25">
      <c r="A2553" s="37" t="s">
        <v>30</v>
      </c>
      <c r="B2553" s="162" t="s">
        <v>31</v>
      </c>
      <c r="C2553" s="162">
        <v>6252</v>
      </c>
      <c r="D2553" s="39" t="s">
        <v>1169</v>
      </c>
      <c r="E2553" s="39" t="s">
        <v>250</v>
      </c>
      <c r="F2553" s="128" t="s">
        <v>161</v>
      </c>
      <c r="G2553" s="39" t="s">
        <v>35</v>
      </c>
      <c r="H2553" s="39" t="str">
        <f t="shared" si="421"/>
        <v>6105AK124-6252-CGAD-0006</v>
      </c>
      <c r="I2553" s="39" t="str">
        <f t="shared" ref="I2553:I2616" si="423">"Q24050972"&amp;"-"&amp;"04"&amp;"-"&amp;C2553&amp;"-"&amp;D2553&amp;"-"&amp;E2553&amp;"-"&amp;F2553</f>
        <v>Q24050972-04-6252-C-GAD-0006</v>
      </c>
      <c r="J2553" s="39"/>
      <c r="K2553" s="162" t="s">
        <v>1898</v>
      </c>
      <c r="L2553" s="39" t="s">
        <v>1902</v>
      </c>
      <c r="M2553" s="39" t="s">
        <v>1303</v>
      </c>
      <c r="N2553" s="33" t="str">
        <f t="shared" si="422"/>
        <v>Harmonic Filters 1 - Small Power and Lighting for Harmonic Filters  - Roads, Pathways, Offloading Areas and Fences GA</v>
      </c>
      <c r="O2553" s="134"/>
      <c r="P2553" s="134"/>
      <c r="Q2553" s="33" t="str">
        <f>IFERROR(VLOOKUP(PPE_PH1_CDDL[[#This Row],[RDMC Document Number]],[3]Docs!$B:$F,4,0),"No Placeholder Yet")</f>
        <v>RES - Reserved Placeholder</v>
      </c>
      <c r="R2553" s="33" t="str">
        <f>IFERROR(VLOOKUP(PPE_PH1_CDDL[[#This Row],[RDMC Document Number]],[3]Docs!$B:$F,5,0),"No Placeholder Yet")</f>
        <v>Pending</v>
      </c>
      <c r="S2553" s="137">
        <f t="shared" si="420"/>
        <v>0</v>
      </c>
      <c r="T2553" s="39" t="s">
        <v>1119</v>
      </c>
      <c r="U2553" s="39"/>
      <c r="V2553" s="178"/>
      <c r="W2553" s="39" t="s">
        <v>1597</v>
      </c>
      <c r="X2553" s="39" t="s">
        <v>1903</v>
      </c>
      <c r="Y2553" s="39"/>
      <c r="Z2553" s="39"/>
      <c r="AA2553" s="39"/>
      <c r="AB2553" s="152" t="s">
        <v>3165</v>
      </c>
    </row>
    <row r="2554" spans="1:28" ht="21.75" customHeight="1" x14ac:dyDescent="0.25">
      <c r="A2554" s="37" t="s">
        <v>30</v>
      </c>
      <c r="B2554" s="162" t="s">
        <v>31</v>
      </c>
      <c r="C2554" s="162">
        <v>6252</v>
      </c>
      <c r="D2554" s="39" t="s">
        <v>1169</v>
      </c>
      <c r="E2554" s="39" t="s">
        <v>250</v>
      </c>
      <c r="F2554" s="128" t="s">
        <v>170</v>
      </c>
      <c r="G2554" s="39" t="s">
        <v>35</v>
      </c>
      <c r="H2554" s="39" t="str">
        <f t="shared" si="421"/>
        <v>6105AK124-6252-CGAD-0007</v>
      </c>
      <c r="I2554" s="39" t="str">
        <f t="shared" si="423"/>
        <v>Q24050972-04-6252-C-GAD-0007</v>
      </c>
      <c r="J2554" s="39"/>
      <c r="K2554" s="162" t="s">
        <v>1898</v>
      </c>
      <c r="L2554" s="39" t="s">
        <v>1904</v>
      </c>
      <c r="M2554" s="39" t="s">
        <v>1288</v>
      </c>
      <c r="N2554" s="33" t="str">
        <f t="shared" si="422"/>
        <v>Harmonic Filters 1 - Cable Racks and Trays for Harmonic Filters - Buildings and Structures GA</v>
      </c>
      <c r="O2554" s="134"/>
      <c r="P2554" s="134"/>
      <c r="Q2554" s="33" t="str">
        <f>IFERROR(VLOOKUP(PPE_PH1_CDDL[[#This Row],[RDMC Document Number]],[3]Docs!$B:$F,4,0),"No Placeholder Yet")</f>
        <v>RES - Reserved Placeholder</v>
      </c>
      <c r="R2554" s="33" t="str">
        <f>IFERROR(VLOOKUP(PPE_PH1_CDDL[[#This Row],[RDMC Document Number]],[3]Docs!$B:$F,5,0),"No Placeholder Yet")</f>
        <v>Pending</v>
      </c>
      <c r="S2554" s="137">
        <f t="shared" si="420"/>
        <v>0</v>
      </c>
      <c r="T2554" s="39" t="s">
        <v>1119</v>
      </c>
      <c r="U2554" s="39"/>
      <c r="V2554" s="178"/>
      <c r="W2554" s="39" t="s">
        <v>1599</v>
      </c>
      <c r="X2554" s="39" t="s">
        <v>1903</v>
      </c>
      <c r="Y2554" s="39"/>
      <c r="Z2554" s="39"/>
      <c r="AA2554" s="39"/>
      <c r="AB2554" s="152" t="s">
        <v>3165</v>
      </c>
    </row>
    <row r="2555" spans="1:28" ht="21.75" customHeight="1" x14ac:dyDescent="0.25">
      <c r="A2555" s="37" t="s">
        <v>30</v>
      </c>
      <c r="B2555" s="162" t="s">
        <v>31</v>
      </c>
      <c r="C2555" s="162">
        <v>6252</v>
      </c>
      <c r="D2555" s="39" t="s">
        <v>1169</v>
      </c>
      <c r="E2555" s="39" t="s">
        <v>250</v>
      </c>
      <c r="F2555" s="128" t="s">
        <v>108</v>
      </c>
      <c r="G2555" s="39" t="s">
        <v>35</v>
      </c>
      <c r="H2555" s="39" t="str">
        <f t="shared" si="421"/>
        <v>6105AK124-6252-CGAD-0008</v>
      </c>
      <c r="I2555" s="39" t="str">
        <f t="shared" si="423"/>
        <v>Q24050972-04-6252-C-GAD-0008</v>
      </c>
      <c r="J2555" s="39"/>
      <c r="K2555" s="162" t="s">
        <v>1898</v>
      </c>
      <c r="L2555" s="39" t="s">
        <v>1904</v>
      </c>
      <c r="M2555" s="39" t="s">
        <v>1290</v>
      </c>
      <c r="N2555" s="33" t="str">
        <f t="shared" si="422"/>
        <v>Harmonic Filters 1 - Cable Racks and Trays for Harmonic Filters - Cables, OHL and Fibre Route GA</v>
      </c>
      <c r="O2555" s="134"/>
      <c r="P2555" s="134"/>
      <c r="Q2555" s="33" t="str">
        <f>IFERROR(VLOOKUP(PPE_PH1_CDDL[[#This Row],[RDMC Document Number]],[3]Docs!$B:$F,4,0),"No Placeholder Yet")</f>
        <v>RES - Reserved Placeholder</v>
      </c>
      <c r="R2555" s="33" t="str">
        <f>IFERROR(VLOOKUP(PPE_PH1_CDDL[[#This Row],[RDMC Document Number]],[3]Docs!$B:$F,5,0),"No Placeholder Yet")</f>
        <v>Pending</v>
      </c>
      <c r="S2555" s="137">
        <f t="shared" si="420"/>
        <v>0</v>
      </c>
      <c r="T2555" s="39" t="s">
        <v>1119</v>
      </c>
      <c r="U2555" s="39"/>
      <c r="V2555" s="178"/>
      <c r="W2555" s="39" t="s">
        <v>1599</v>
      </c>
      <c r="X2555" s="39" t="s">
        <v>1903</v>
      </c>
      <c r="Y2555" s="39"/>
      <c r="Z2555" s="39"/>
      <c r="AA2555" s="39"/>
      <c r="AB2555" s="152" t="s">
        <v>3165</v>
      </c>
    </row>
    <row r="2556" spans="1:28" ht="21.75" customHeight="1" x14ac:dyDescent="0.25">
      <c r="A2556" s="37" t="s">
        <v>30</v>
      </c>
      <c r="B2556" s="162" t="s">
        <v>31</v>
      </c>
      <c r="C2556" s="162">
        <v>6252</v>
      </c>
      <c r="D2556" s="39" t="s">
        <v>1169</v>
      </c>
      <c r="E2556" s="39" t="s">
        <v>250</v>
      </c>
      <c r="F2556" s="128" t="s">
        <v>173</v>
      </c>
      <c r="G2556" s="39" t="s">
        <v>35</v>
      </c>
      <c r="H2556" s="39" t="str">
        <f t="shared" si="421"/>
        <v>6105AK124-6252-CGAD-0009</v>
      </c>
      <c r="I2556" s="39" t="str">
        <f t="shared" si="423"/>
        <v>Q24050972-04-6252-C-GAD-0009</v>
      </c>
      <c r="J2556" s="39"/>
      <c r="K2556" s="162" t="s">
        <v>1898</v>
      </c>
      <c r="L2556" s="39" t="s">
        <v>1904</v>
      </c>
      <c r="M2556" s="39" t="s">
        <v>1293</v>
      </c>
      <c r="N2556" s="33" t="str">
        <f t="shared" si="422"/>
        <v>Harmonic Filters 1 - Cable Racks and Trays for Harmonic Filters - Terrace Equipment GA</v>
      </c>
      <c r="O2556" s="134"/>
      <c r="P2556" s="134"/>
      <c r="Q2556" s="33" t="str">
        <f>IFERROR(VLOOKUP(PPE_PH1_CDDL[[#This Row],[RDMC Document Number]],[3]Docs!$B:$F,4,0),"No Placeholder Yet")</f>
        <v>RES - Reserved Placeholder</v>
      </c>
      <c r="R2556" s="33" t="str">
        <f>IFERROR(VLOOKUP(PPE_PH1_CDDL[[#This Row],[RDMC Document Number]],[3]Docs!$B:$F,5,0),"No Placeholder Yet")</f>
        <v>Pending</v>
      </c>
      <c r="S2556" s="137">
        <f t="shared" si="420"/>
        <v>0</v>
      </c>
      <c r="T2556" s="39" t="s">
        <v>1119</v>
      </c>
      <c r="U2556" s="39"/>
      <c r="V2556" s="178"/>
      <c r="W2556" s="39" t="s">
        <v>1599</v>
      </c>
      <c r="X2556" s="39" t="s">
        <v>1903</v>
      </c>
      <c r="Y2556" s="39"/>
      <c r="Z2556" s="39"/>
      <c r="AA2556" s="39"/>
      <c r="AB2556" s="152" t="s">
        <v>3165</v>
      </c>
    </row>
    <row r="2557" spans="1:28" ht="21.75" customHeight="1" x14ac:dyDescent="0.25">
      <c r="A2557" s="37" t="s">
        <v>30</v>
      </c>
      <c r="B2557" s="162" t="s">
        <v>31</v>
      </c>
      <c r="C2557" s="162">
        <v>6252</v>
      </c>
      <c r="D2557" s="39" t="s">
        <v>1169</v>
      </c>
      <c r="E2557" s="39" t="s">
        <v>250</v>
      </c>
      <c r="F2557" s="128" t="s">
        <v>184</v>
      </c>
      <c r="G2557" s="39" t="s">
        <v>35</v>
      </c>
      <c r="H2557" s="39" t="str">
        <f t="shared" si="421"/>
        <v>6105AK124-6252-CGAD-0010</v>
      </c>
      <c r="I2557" s="39" t="str">
        <f t="shared" si="423"/>
        <v>Q24050972-04-6252-C-GAD-0010</v>
      </c>
      <c r="J2557" s="39"/>
      <c r="K2557" s="162" t="s">
        <v>1898</v>
      </c>
      <c r="L2557" s="39" t="s">
        <v>1904</v>
      </c>
      <c r="M2557" s="39" t="s">
        <v>1303</v>
      </c>
      <c r="N2557" s="33" t="str">
        <f t="shared" si="422"/>
        <v>Harmonic Filters 1 - Cable Racks and Trays for Harmonic Filters - Roads, Pathways, Offloading Areas and Fences GA</v>
      </c>
      <c r="O2557" s="134"/>
      <c r="P2557" s="134"/>
      <c r="Q2557" s="33" t="str">
        <f>IFERROR(VLOOKUP(PPE_PH1_CDDL[[#This Row],[RDMC Document Number]],[3]Docs!$B:$F,4,0),"No Placeholder Yet")</f>
        <v>RES - Reserved Placeholder</v>
      </c>
      <c r="R2557" s="33" t="str">
        <f>IFERROR(VLOOKUP(PPE_PH1_CDDL[[#This Row],[RDMC Document Number]],[3]Docs!$B:$F,5,0),"No Placeholder Yet")</f>
        <v>Pending</v>
      </c>
      <c r="S2557" s="137">
        <f t="shared" si="420"/>
        <v>0</v>
      </c>
      <c r="T2557" s="39" t="s">
        <v>1119</v>
      </c>
      <c r="U2557" s="39"/>
      <c r="V2557" s="178"/>
      <c r="W2557" s="39" t="s">
        <v>1599</v>
      </c>
      <c r="X2557" s="39" t="s">
        <v>1903</v>
      </c>
      <c r="Y2557" s="39"/>
      <c r="Z2557" s="39"/>
      <c r="AA2557" s="39"/>
      <c r="AB2557" s="152" t="s">
        <v>3165</v>
      </c>
    </row>
    <row r="2558" spans="1:28" ht="21.75" customHeight="1" x14ac:dyDescent="0.25">
      <c r="A2558" s="37" t="s">
        <v>30</v>
      </c>
      <c r="B2558" s="162" t="s">
        <v>31</v>
      </c>
      <c r="C2558" s="162">
        <v>6252</v>
      </c>
      <c r="D2558" s="39" t="s">
        <v>1169</v>
      </c>
      <c r="E2558" s="39" t="s">
        <v>250</v>
      </c>
      <c r="F2558" s="128" t="s">
        <v>187</v>
      </c>
      <c r="G2558" s="39" t="s">
        <v>35</v>
      </c>
      <c r="H2558" s="39" t="str">
        <f t="shared" si="421"/>
        <v>6105AK124-6252-CGAD-0011</v>
      </c>
      <c r="I2558" s="39" t="str">
        <f t="shared" si="423"/>
        <v>Q24050972-04-6252-C-GAD-0011</v>
      </c>
      <c r="J2558" s="39"/>
      <c r="K2558" s="162" t="s">
        <v>1898</v>
      </c>
      <c r="L2558" s="39" t="s">
        <v>1907</v>
      </c>
      <c r="M2558" s="39" t="s">
        <v>1288</v>
      </c>
      <c r="N2558" s="33" t="str">
        <f t="shared" si="422"/>
        <v>Harmonic Filters 1 -  Cable Trench and Tunnels for Harmonic Filters  - Buildings and Structures GA</v>
      </c>
      <c r="O2558" s="134"/>
      <c r="P2558" s="134"/>
      <c r="Q2558" s="33" t="str">
        <f>IFERROR(VLOOKUP(PPE_PH1_CDDL[[#This Row],[RDMC Document Number]],[3]Docs!$B:$F,4,0),"No Placeholder Yet")</f>
        <v>RES - Reserved Placeholder</v>
      </c>
      <c r="R2558" s="33" t="str">
        <f>IFERROR(VLOOKUP(PPE_PH1_CDDL[[#This Row],[RDMC Document Number]],[3]Docs!$B:$F,5,0),"No Placeholder Yet")</f>
        <v>Pending</v>
      </c>
      <c r="S2558" s="137">
        <f t="shared" si="420"/>
        <v>0</v>
      </c>
      <c r="T2558" s="39" t="s">
        <v>1119</v>
      </c>
      <c r="U2558" s="39"/>
      <c r="V2558" s="178"/>
      <c r="W2558" s="39" t="s">
        <v>1908</v>
      </c>
      <c r="X2558" s="39" t="s">
        <v>1903</v>
      </c>
      <c r="Y2558" s="39"/>
      <c r="Z2558" s="39"/>
      <c r="AA2558" s="39"/>
      <c r="AB2558" s="152" t="s">
        <v>3165</v>
      </c>
    </row>
    <row r="2559" spans="1:28" ht="21.75" customHeight="1" x14ac:dyDescent="0.25">
      <c r="A2559" s="37" t="s">
        <v>30</v>
      </c>
      <c r="B2559" s="162" t="s">
        <v>31</v>
      </c>
      <c r="C2559" s="162">
        <v>6252</v>
      </c>
      <c r="D2559" s="39" t="s">
        <v>1169</v>
      </c>
      <c r="E2559" s="39" t="s">
        <v>250</v>
      </c>
      <c r="F2559" s="128" t="s">
        <v>213</v>
      </c>
      <c r="G2559" s="39" t="s">
        <v>35</v>
      </c>
      <c r="H2559" s="39" t="str">
        <f t="shared" si="421"/>
        <v>6105AK124-6252-CGAD-0012</v>
      </c>
      <c r="I2559" s="39" t="str">
        <f t="shared" si="423"/>
        <v>Q24050972-04-6252-C-GAD-0012</v>
      </c>
      <c r="J2559" s="39"/>
      <c r="K2559" s="162" t="s">
        <v>1898</v>
      </c>
      <c r="L2559" s="39" t="s">
        <v>1907</v>
      </c>
      <c r="M2559" s="39" t="s">
        <v>1290</v>
      </c>
      <c r="N2559" s="33" t="str">
        <f t="shared" si="422"/>
        <v>Harmonic Filters 1 -  Cable Trench and Tunnels for Harmonic Filters  - Cables, OHL and Fibre Route GA</v>
      </c>
      <c r="O2559" s="134"/>
      <c r="P2559" s="134"/>
      <c r="Q2559" s="33" t="str">
        <f>IFERROR(VLOOKUP(PPE_PH1_CDDL[[#This Row],[RDMC Document Number]],[3]Docs!$B:$F,4,0),"No Placeholder Yet")</f>
        <v>RES - Reserved Placeholder</v>
      </c>
      <c r="R2559" s="33" t="str">
        <f>IFERROR(VLOOKUP(PPE_PH1_CDDL[[#This Row],[RDMC Document Number]],[3]Docs!$B:$F,5,0),"No Placeholder Yet")</f>
        <v>Pending</v>
      </c>
      <c r="S2559" s="137">
        <f t="shared" si="420"/>
        <v>0</v>
      </c>
      <c r="T2559" s="39" t="s">
        <v>1119</v>
      </c>
      <c r="U2559" s="39"/>
      <c r="V2559" s="178"/>
      <c r="W2559" s="39" t="s">
        <v>1908</v>
      </c>
      <c r="X2559" s="39" t="s">
        <v>1903</v>
      </c>
      <c r="Y2559" s="39"/>
      <c r="Z2559" s="39"/>
      <c r="AA2559" s="39"/>
      <c r="AB2559" s="152" t="s">
        <v>3165</v>
      </c>
    </row>
    <row r="2560" spans="1:28" ht="21.75" customHeight="1" x14ac:dyDescent="0.25">
      <c r="A2560" s="37" t="s">
        <v>30</v>
      </c>
      <c r="B2560" s="162" t="s">
        <v>31</v>
      </c>
      <c r="C2560" s="162">
        <v>6252</v>
      </c>
      <c r="D2560" s="39" t="s">
        <v>1169</v>
      </c>
      <c r="E2560" s="39" t="s">
        <v>250</v>
      </c>
      <c r="F2560" s="128" t="s">
        <v>215</v>
      </c>
      <c r="G2560" s="39" t="s">
        <v>35</v>
      </c>
      <c r="H2560" s="39" t="str">
        <f t="shared" si="421"/>
        <v>6105AK124-6252-CGAD-0013</v>
      </c>
      <c r="I2560" s="39" t="str">
        <f t="shared" si="423"/>
        <v>Q24050972-04-6252-C-GAD-0013</v>
      </c>
      <c r="J2560" s="39"/>
      <c r="K2560" s="162" t="s">
        <v>1898</v>
      </c>
      <c r="L2560" s="39" t="s">
        <v>1907</v>
      </c>
      <c r="M2560" s="39" t="s">
        <v>1293</v>
      </c>
      <c r="N2560" s="33" t="str">
        <f t="shared" si="422"/>
        <v>Harmonic Filters 1 -  Cable Trench and Tunnels for Harmonic Filters  - Terrace Equipment GA</v>
      </c>
      <c r="O2560" s="134"/>
      <c r="P2560" s="134"/>
      <c r="Q2560" s="33" t="str">
        <f>IFERROR(VLOOKUP(PPE_PH1_CDDL[[#This Row],[RDMC Document Number]],[3]Docs!$B:$F,4,0),"No Placeholder Yet")</f>
        <v>RES - Reserved Placeholder</v>
      </c>
      <c r="R2560" s="33" t="str">
        <f>IFERROR(VLOOKUP(PPE_PH1_CDDL[[#This Row],[RDMC Document Number]],[3]Docs!$B:$F,5,0),"No Placeholder Yet")</f>
        <v>Pending</v>
      </c>
      <c r="S2560" s="137">
        <f t="shared" si="420"/>
        <v>0</v>
      </c>
      <c r="T2560" s="39" t="s">
        <v>1119</v>
      </c>
      <c r="U2560" s="39"/>
      <c r="V2560" s="178"/>
      <c r="W2560" s="39" t="s">
        <v>1908</v>
      </c>
      <c r="X2560" s="39" t="s">
        <v>1903</v>
      </c>
      <c r="Y2560" s="39"/>
      <c r="Z2560" s="39"/>
      <c r="AA2560" s="39"/>
      <c r="AB2560" s="152" t="s">
        <v>3165</v>
      </c>
    </row>
    <row r="2561" spans="1:28" ht="21.75" customHeight="1" x14ac:dyDescent="0.25">
      <c r="A2561" s="37" t="s">
        <v>30</v>
      </c>
      <c r="B2561" s="162" t="s">
        <v>31</v>
      </c>
      <c r="C2561" s="162">
        <v>6252</v>
      </c>
      <c r="D2561" s="39" t="s">
        <v>1169</v>
      </c>
      <c r="E2561" s="39" t="s">
        <v>250</v>
      </c>
      <c r="F2561" s="128" t="s">
        <v>217</v>
      </c>
      <c r="G2561" s="39" t="s">
        <v>35</v>
      </c>
      <c r="H2561" s="39" t="str">
        <f t="shared" si="421"/>
        <v>6105AK124-6252-CGAD-0014</v>
      </c>
      <c r="I2561" s="39" t="str">
        <f t="shared" si="423"/>
        <v>Q24050972-04-6252-C-GAD-0014</v>
      </c>
      <c r="J2561" s="39"/>
      <c r="K2561" s="162" t="s">
        <v>1898</v>
      </c>
      <c r="L2561" s="39" t="s">
        <v>1909</v>
      </c>
      <c r="M2561" s="39" t="s">
        <v>1288</v>
      </c>
      <c r="N2561" s="33" t="str">
        <f t="shared" si="422"/>
        <v>Harmonic Filters 1 - Lightning Protection System for Harmonic Filters  - Buildings and Structures GA</v>
      </c>
      <c r="O2561" s="134"/>
      <c r="P2561" s="134"/>
      <c r="Q2561" s="33" t="str">
        <f>IFERROR(VLOOKUP(PPE_PH1_CDDL[[#This Row],[RDMC Document Number]],[3]Docs!$B:$F,4,0),"No Placeholder Yet")</f>
        <v>RES - Reserved Placeholder</v>
      </c>
      <c r="R2561" s="33" t="str">
        <f>IFERROR(VLOOKUP(PPE_PH1_CDDL[[#This Row],[RDMC Document Number]],[3]Docs!$B:$F,5,0),"No Placeholder Yet")</f>
        <v>Pending</v>
      </c>
      <c r="S2561" s="137">
        <f t="shared" si="420"/>
        <v>0</v>
      </c>
      <c r="T2561" s="39" t="s">
        <v>1119</v>
      </c>
      <c r="U2561" s="39"/>
      <c r="V2561" s="178"/>
      <c r="W2561" s="39" t="s">
        <v>1858</v>
      </c>
      <c r="X2561" s="39" t="s">
        <v>1903</v>
      </c>
      <c r="Y2561" s="39"/>
      <c r="Z2561" s="39"/>
      <c r="AA2561" s="39"/>
      <c r="AB2561" s="152" t="s">
        <v>3165</v>
      </c>
    </row>
    <row r="2562" spans="1:28" ht="21.75" customHeight="1" x14ac:dyDescent="0.25">
      <c r="A2562" s="37" t="s">
        <v>30</v>
      </c>
      <c r="B2562" s="162" t="s">
        <v>31</v>
      </c>
      <c r="C2562" s="162">
        <v>6252</v>
      </c>
      <c r="D2562" s="39" t="s">
        <v>1169</v>
      </c>
      <c r="E2562" s="39" t="s">
        <v>250</v>
      </c>
      <c r="F2562" s="128" t="s">
        <v>219</v>
      </c>
      <c r="G2562" s="39" t="s">
        <v>35</v>
      </c>
      <c r="H2562" s="39" t="str">
        <f t="shared" si="421"/>
        <v>6105AK124-6252-CGAD-0015</v>
      </c>
      <c r="I2562" s="39" t="str">
        <f t="shared" si="423"/>
        <v>Q24050972-04-6252-C-GAD-0015</v>
      </c>
      <c r="J2562" s="39"/>
      <c r="K2562" s="162" t="s">
        <v>1898</v>
      </c>
      <c r="L2562" s="39" t="s">
        <v>1909</v>
      </c>
      <c r="M2562" s="39" t="s">
        <v>1290</v>
      </c>
      <c r="N2562" s="33" t="str">
        <f t="shared" si="422"/>
        <v>Harmonic Filters 1 - Lightning Protection System for Harmonic Filters  - Cables, OHL and Fibre Route GA</v>
      </c>
      <c r="O2562" s="134"/>
      <c r="P2562" s="134"/>
      <c r="Q2562" s="33" t="str">
        <f>IFERROR(VLOOKUP(PPE_PH1_CDDL[[#This Row],[RDMC Document Number]],[3]Docs!$B:$F,4,0),"No Placeholder Yet")</f>
        <v>RES - Reserved Placeholder</v>
      </c>
      <c r="R2562" s="33" t="str">
        <f>IFERROR(VLOOKUP(PPE_PH1_CDDL[[#This Row],[RDMC Document Number]],[3]Docs!$B:$F,5,0),"No Placeholder Yet")</f>
        <v>Pending</v>
      </c>
      <c r="S2562" s="137">
        <f t="shared" si="420"/>
        <v>0</v>
      </c>
      <c r="T2562" s="39" t="s">
        <v>1119</v>
      </c>
      <c r="U2562" s="39"/>
      <c r="V2562" s="178"/>
      <c r="W2562" s="39" t="s">
        <v>1858</v>
      </c>
      <c r="X2562" s="39" t="s">
        <v>1903</v>
      </c>
      <c r="Y2562" s="39"/>
      <c r="Z2562" s="39"/>
      <c r="AA2562" s="39"/>
      <c r="AB2562" s="152" t="s">
        <v>3165</v>
      </c>
    </row>
    <row r="2563" spans="1:28" ht="21.75" customHeight="1" x14ac:dyDescent="0.25">
      <c r="A2563" s="37" t="s">
        <v>30</v>
      </c>
      <c r="B2563" s="162" t="s">
        <v>31</v>
      </c>
      <c r="C2563" s="162">
        <v>6252</v>
      </c>
      <c r="D2563" s="39" t="s">
        <v>1169</v>
      </c>
      <c r="E2563" s="39" t="s">
        <v>250</v>
      </c>
      <c r="F2563" s="128" t="s">
        <v>88</v>
      </c>
      <c r="G2563" s="39" t="s">
        <v>35</v>
      </c>
      <c r="H2563" s="39" t="str">
        <f t="shared" si="421"/>
        <v>6105AK124-6252-CGAD-0016</v>
      </c>
      <c r="I2563" s="39" t="str">
        <f t="shared" si="423"/>
        <v>Q24050972-04-6252-C-GAD-0016</v>
      </c>
      <c r="J2563" s="39"/>
      <c r="K2563" s="162" t="s">
        <v>1898</v>
      </c>
      <c r="L2563" s="39" t="s">
        <v>1909</v>
      </c>
      <c r="M2563" s="39" t="s">
        <v>1293</v>
      </c>
      <c r="N2563" s="33" t="str">
        <f t="shared" si="422"/>
        <v>Harmonic Filters 1 - Lightning Protection System for Harmonic Filters  - Terrace Equipment GA</v>
      </c>
      <c r="O2563" s="134"/>
      <c r="P2563" s="134"/>
      <c r="Q2563" s="33" t="str">
        <f>IFERROR(VLOOKUP(PPE_PH1_CDDL[[#This Row],[RDMC Document Number]],[3]Docs!$B:$F,4,0),"No Placeholder Yet")</f>
        <v>RES - Reserved Placeholder</v>
      </c>
      <c r="R2563" s="33" t="str">
        <f>IFERROR(VLOOKUP(PPE_PH1_CDDL[[#This Row],[RDMC Document Number]],[3]Docs!$B:$F,5,0),"No Placeholder Yet")</f>
        <v>Pending</v>
      </c>
      <c r="S2563" s="137">
        <f t="shared" si="420"/>
        <v>0</v>
      </c>
      <c r="T2563" s="39" t="s">
        <v>1119</v>
      </c>
      <c r="U2563" s="39"/>
      <c r="V2563" s="178"/>
      <c r="W2563" s="39" t="s">
        <v>1858</v>
      </c>
      <c r="X2563" s="39" t="s">
        <v>1903</v>
      </c>
      <c r="Y2563" s="39"/>
      <c r="Z2563" s="39"/>
      <c r="AA2563" s="39"/>
      <c r="AB2563" s="152" t="s">
        <v>3165</v>
      </c>
    </row>
    <row r="2564" spans="1:28" ht="21.75" customHeight="1" x14ac:dyDescent="0.25">
      <c r="A2564" s="37" t="s">
        <v>30</v>
      </c>
      <c r="B2564" s="162" t="s">
        <v>31</v>
      </c>
      <c r="C2564" s="162">
        <v>6252</v>
      </c>
      <c r="D2564" s="39" t="s">
        <v>1169</v>
      </c>
      <c r="E2564" s="39" t="s">
        <v>250</v>
      </c>
      <c r="F2564" s="128" t="s">
        <v>143</v>
      </c>
      <c r="G2564" s="39" t="s">
        <v>35</v>
      </c>
      <c r="H2564" s="39" t="str">
        <f t="shared" si="421"/>
        <v>6105AK124-6252-CGAD-0017</v>
      </c>
      <c r="I2564" s="39" t="str">
        <f t="shared" si="423"/>
        <v>Q24050972-04-6252-C-GAD-0017</v>
      </c>
      <c r="J2564" s="39"/>
      <c r="K2564" s="162" t="s">
        <v>1898</v>
      </c>
      <c r="L2564" s="39" t="s">
        <v>1910</v>
      </c>
      <c r="M2564" s="39" t="s">
        <v>1300</v>
      </c>
      <c r="N2564" s="33" t="str">
        <f t="shared" si="422"/>
        <v>Harmonic Filters 1 - Earthing System for Harmonic Filters  - Lighting Design and Layout GA</v>
      </c>
      <c r="O2564" s="134"/>
      <c r="P2564" s="134"/>
      <c r="Q2564" s="33" t="str">
        <f>IFERROR(VLOOKUP(PPE_PH1_CDDL[[#This Row],[RDMC Document Number]],[3]Docs!$B:$F,4,0),"No Placeholder Yet")</f>
        <v>RES - Reserved Placeholder</v>
      </c>
      <c r="R2564" s="33" t="str">
        <f>IFERROR(VLOOKUP(PPE_PH1_CDDL[[#This Row],[RDMC Document Number]],[3]Docs!$B:$F,5,0),"No Placeholder Yet")</f>
        <v>Pending</v>
      </c>
      <c r="S2564" s="137">
        <f t="shared" si="420"/>
        <v>0</v>
      </c>
      <c r="T2564" s="39" t="s">
        <v>1119</v>
      </c>
      <c r="U2564" s="39"/>
      <c r="V2564" s="178"/>
      <c r="W2564" s="39" t="s">
        <v>1633</v>
      </c>
      <c r="X2564" s="39" t="s">
        <v>1903</v>
      </c>
      <c r="Y2564" s="39"/>
      <c r="Z2564" s="39"/>
      <c r="AA2564" s="39"/>
      <c r="AB2564" s="152" t="s">
        <v>3165</v>
      </c>
    </row>
    <row r="2565" spans="1:28" ht="21.75" customHeight="1" x14ac:dyDescent="0.25">
      <c r="A2565" s="37" t="s">
        <v>30</v>
      </c>
      <c r="B2565" s="162" t="s">
        <v>31</v>
      </c>
      <c r="C2565" s="162">
        <v>6252</v>
      </c>
      <c r="D2565" s="39" t="s">
        <v>1169</v>
      </c>
      <c r="E2565" s="39" t="s">
        <v>250</v>
      </c>
      <c r="F2565" s="128" t="s">
        <v>223</v>
      </c>
      <c r="G2565" s="39" t="s">
        <v>35</v>
      </c>
      <c r="H2565" s="39" t="str">
        <f t="shared" si="421"/>
        <v>6105AK124-6252-CGAD-0018</v>
      </c>
      <c r="I2565" s="39" t="str">
        <f t="shared" si="423"/>
        <v>Q24050972-04-6252-C-GAD-0018</v>
      </c>
      <c r="J2565" s="39"/>
      <c r="K2565" s="162" t="s">
        <v>1898</v>
      </c>
      <c r="L2565" s="39" t="s">
        <v>1911</v>
      </c>
      <c r="M2565" s="39" t="s">
        <v>1327</v>
      </c>
      <c r="N2565" s="33" t="str">
        <f t="shared" si="422"/>
        <v>Harmonic Filters 1 -  Fire Protection System for Harmonic Filters  - Fire Detection and Suppression System</v>
      </c>
      <c r="O2565" s="134"/>
      <c r="P2565" s="134"/>
      <c r="Q2565" s="33" t="str">
        <f>IFERROR(VLOOKUP(PPE_PH1_CDDL[[#This Row],[RDMC Document Number]],[3]Docs!$B:$F,4,0),"No Placeholder Yet")</f>
        <v>RES - Reserved Placeholder</v>
      </c>
      <c r="R2565" s="33" t="str">
        <f>IFERROR(VLOOKUP(PPE_PH1_CDDL[[#This Row],[RDMC Document Number]],[3]Docs!$B:$F,5,0),"No Placeholder Yet")</f>
        <v>Pending</v>
      </c>
      <c r="S2565" s="137">
        <f t="shared" si="420"/>
        <v>0</v>
      </c>
      <c r="T2565" s="39" t="s">
        <v>1119</v>
      </c>
      <c r="U2565" s="39"/>
      <c r="V2565" s="178"/>
      <c r="W2565" s="39" t="s">
        <v>1912</v>
      </c>
      <c r="X2565" s="39" t="s">
        <v>1903</v>
      </c>
      <c r="Y2565" s="39"/>
      <c r="Z2565" s="39"/>
      <c r="AA2565" s="39"/>
      <c r="AB2565" s="152" t="s">
        <v>3165</v>
      </c>
    </row>
    <row r="2566" spans="1:28" ht="21.75" customHeight="1" x14ac:dyDescent="0.25">
      <c r="A2566" s="37" t="s">
        <v>30</v>
      </c>
      <c r="B2566" s="162" t="s">
        <v>31</v>
      </c>
      <c r="C2566" s="162">
        <v>6252</v>
      </c>
      <c r="D2566" s="39" t="s">
        <v>1169</v>
      </c>
      <c r="E2566" s="39" t="s">
        <v>250</v>
      </c>
      <c r="F2566" s="128" t="s">
        <v>150</v>
      </c>
      <c r="G2566" s="39" t="s">
        <v>35</v>
      </c>
      <c r="H2566" s="39" t="str">
        <f t="shared" si="421"/>
        <v>6105AK124-6252-CGAD-0019</v>
      </c>
      <c r="I2566" s="39" t="str">
        <f t="shared" si="423"/>
        <v>Q24050972-04-6252-C-GAD-0019</v>
      </c>
      <c r="J2566" s="39"/>
      <c r="K2566" s="162" t="s">
        <v>1898</v>
      </c>
      <c r="L2566" s="39" t="s">
        <v>1905</v>
      </c>
      <c r="M2566" s="39" t="s">
        <v>1303</v>
      </c>
      <c r="N2566" s="33" t="str">
        <f t="shared" si="422"/>
        <v>Harmonic Filters 1 - Perimeter Fencing for Harmonic Filters  - Roads, Pathways, Offloading Areas and Fences GA</v>
      </c>
      <c r="O2566" s="134"/>
      <c r="P2566" s="134"/>
      <c r="Q2566" s="33" t="str">
        <f>IFERROR(VLOOKUP(PPE_PH1_CDDL[[#This Row],[RDMC Document Number]],[3]Docs!$B:$F,4,0),"No Placeholder Yet")</f>
        <v>RES - Reserved Placeholder</v>
      </c>
      <c r="R2566" s="33" t="str">
        <f>IFERROR(VLOOKUP(PPE_PH1_CDDL[[#This Row],[RDMC Document Number]],[3]Docs!$B:$F,5,0),"No Placeholder Yet")</f>
        <v>Pending</v>
      </c>
      <c r="S2566" s="137">
        <f t="shared" si="420"/>
        <v>0</v>
      </c>
      <c r="T2566" s="39" t="s">
        <v>1119</v>
      </c>
      <c r="U2566" s="39"/>
      <c r="V2566" s="178"/>
      <c r="W2566" s="39" t="s">
        <v>1512</v>
      </c>
      <c r="X2566" s="39" t="s">
        <v>1903</v>
      </c>
      <c r="Y2566" s="39"/>
      <c r="Z2566" s="39"/>
      <c r="AA2566" s="39"/>
      <c r="AB2566" s="152" t="s">
        <v>3165</v>
      </c>
    </row>
    <row r="2567" spans="1:28" ht="21.75" customHeight="1" x14ac:dyDescent="0.25">
      <c r="A2567" s="37" t="s">
        <v>30</v>
      </c>
      <c r="B2567" s="162" t="s">
        <v>31</v>
      </c>
      <c r="C2567" s="162">
        <v>6252</v>
      </c>
      <c r="D2567" s="39" t="s">
        <v>1169</v>
      </c>
      <c r="E2567" s="39" t="s">
        <v>250</v>
      </c>
      <c r="F2567" s="128" t="s">
        <v>226</v>
      </c>
      <c r="G2567" s="39" t="s">
        <v>35</v>
      </c>
      <c r="H2567" s="39" t="str">
        <f t="shared" si="421"/>
        <v>6105AK124-6252-CGAD-0020</v>
      </c>
      <c r="I2567" s="39" t="str">
        <f t="shared" si="423"/>
        <v>Q24050972-04-6252-C-GAD-0020</v>
      </c>
      <c r="J2567" s="39"/>
      <c r="K2567" s="162" t="s">
        <v>1898</v>
      </c>
      <c r="L2567" s="39" t="s">
        <v>1905</v>
      </c>
      <c r="M2567" s="39" t="s">
        <v>1300</v>
      </c>
      <c r="N2567" s="33" t="str">
        <f t="shared" si="422"/>
        <v>Harmonic Filters 1 - Perimeter Fencing for Harmonic Filters  - Lighting Design and Layout GA</v>
      </c>
      <c r="O2567" s="134"/>
      <c r="P2567" s="134"/>
      <c r="Q2567" s="33" t="str">
        <f>IFERROR(VLOOKUP(PPE_PH1_CDDL[[#This Row],[RDMC Document Number]],[3]Docs!$B:$F,4,0),"No Placeholder Yet")</f>
        <v>RES - Reserved Placeholder</v>
      </c>
      <c r="R2567" s="33" t="str">
        <f>IFERROR(VLOOKUP(PPE_PH1_CDDL[[#This Row],[RDMC Document Number]],[3]Docs!$B:$F,5,0),"No Placeholder Yet")</f>
        <v>Pending</v>
      </c>
      <c r="S2567" s="137">
        <f t="shared" si="420"/>
        <v>0</v>
      </c>
      <c r="T2567" s="39" t="s">
        <v>1119</v>
      </c>
      <c r="U2567" s="39"/>
      <c r="V2567" s="178"/>
      <c r="W2567" s="39" t="s">
        <v>1512</v>
      </c>
      <c r="X2567" s="39" t="s">
        <v>1903</v>
      </c>
      <c r="Y2567" s="39"/>
      <c r="Z2567" s="39"/>
      <c r="AA2567" s="39"/>
      <c r="AB2567" s="152" t="s">
        <v>3165</v>
      </c>
    </row>
    <row r="2568" spans="1:28" ht="21.75" customHeight="1" x14ac:dyDescent="0.25">
      <c r="A2568" s="37" t="s">
        <v>30</v>
      </c>
      <c r="B2568" s="162" t="s">
        <v>31</v>
      </c>
      <c r="C2568" s="162">
        <v>6252</v>
      </c>
      <c r="D2568" s="39" t="s">
        <v>1169</v>
      </c>
      <c r="E2568" s="39" t="s">
        <v>250</v>
      </c>
      <c r="F2568" s="128" t="s">
        <v>228</v>
      </c>
      <c r="G2568" s="39" t="s">
        <v>35</v>
      </c>
      <c r="H2568" s="39" t="str">
        <f t="shared" si="421"/>
        <v>6105AK124-6252-CGAD-0021</v>
      </c>
      <c r="I2568" s="39" t="str">
        <f t="shared" si="423"/>
        <v>Q24050972-04-6252-C-GAD-0021</v>
      </c>
      <c r="J2568" s="39"/>
      <c r="K2568" s="162" t="s">
        <v>1898</v>
      </c>
      <c r="L2568" s="39" t="s">
        <v>1905</v>
      </c>
      <c r="M2568" s="39" t="s">
        <v>1290</v>
      </c>
      <c r="N2568" s="33" t="str">
        <f t="shared" si="422"/>
        <v>Harmonic Filters 1 - Perimeter Fencing for Harmonic Filters  - Cables, OHL and Fibre Route GA</v>
      </c>
      <c r="O2568" s="134"/>
      <c r="P2568" s="134"/>
      <c r="Q2568" s="33" t="str">
        <f>IFERROR(VLOOKUP(PPE_PH1_CDDL[[#This Row],[RDMC Document Number]],[3]Docs!$B:$F,4,0),"No Placeholder Yet")</f>
        <v>RES - Reserved Placeholder</v>
      </c>
      <c r="R2568" s="33" t="str">
        <f>IFERROR(VLOOKUP(PPE_PH1_CDDL[[#This Row],[RDMC Document Number]],[3]Docs!$B:$F,5,0),"No Placeholder Yet")</f>
        <v>Pending</v>
      </c>
      <c r="S2568" s="137">
        <f t="shared" si="420"/>
        <v>0</v>
      </c>
      <c r="T2568" s="39" t="s">
        <v>1119</v>
      </c>
      <c r="U2568" s="39"/>
      <c r="V2568" s="178"/>
      <c r="W2568" s="39" t="s">
        <v>1512</v>
      </c>
      <c r="X2568" s="39" t="s">
        <v>1903</v>
      </c>
      <c r="Y2568" s="39"/>
      <c r="Z2568" s="39"/>
      <c r="AA2568" s="39"/>
      <c r="AB2568" s="152" t="s">
        <v>3165</v>
      </c>
    </row>
    <row r="2569" spans="1:28" ht="21.75" customHeight="1" x14ac:dyDescent="0.25">
      <c r="A2569" s="37" t="s">
        <v>30</v>
      </c>
      <c r="B2569" s="162" t="s">
        <v>31</v>
      </c>
      <c r="C2569" s="162">
        <v>6252</v>
      </c>
      <c r="D2569" s="39" t="s">
        <v>1169</v>
      </c>
      <c r="E2569" s="39" t="s">
        <v>250</v>
      </c>
      <c r="F2569" s="128" t="s">
        <v>231</v>
      </c>
      <c r="G2569" s="39" t="s">
        <v>35</v>
      </c>
      <c r="H2569" s="39" t="str">
        <f t="shared" si="421"/>
        <v>6105AK124-6252-CGAD-0022</v>
      </c>
      <c r="I2569" s="39" t="str">
        <f t="shared" si="423"/>
        <v>Q24050972-04-6252-C-GAD-0022</v>
      </c>
      <c r="J2569" s="39"/>
      <c r="K2569" s="162" t="s">
        <v>1898</v>
      </c>
      <c r="L2569" s="39" t="s">
        <v>1913</v>
      </c>
      <c r="M2569" s="39" t="s">
        <v>1288</v>
      </c>
      <c r="N2569" s="33" t="str">
        <f t="shared" si="422"/>
        <v>Harmonic Filters 1 - Terrace, Roads and Access-ways for Harmonic Filters  - Buildings and Structures GA</v>
      </c>
      <c r="O2569" s="134"/>
      <c r="P2569" s="134"/>
      <c r="Q2569" s="33" t="str">
        <f>IFERROR(VLOOKUP(PPE_PH1_CDDL[[#This Row],[RDMC Document Number]],[3]Docs!$B:$F,4,0),"No Placeholder Yet")</f>
        <v>RES - Reserved Placeholder</v>
      </c>
      <c r="R2569" s="33" t="str">
        <f>IFERROR(VLOOKUP(PPE_PH1_CDDL[[#This Row],[RDMC Document Number]],[3]Docs!$B:$F,5,0),"No Placeholder Yet")</f>
        <v>Pending</v>
      </c>
      <c r="S2569" s="137">
        <f t="shared" si="420"/>
        <v>0</v>
      </c>
      <c r="T2569" s="39" t="s">
        <v>1119</v>
      </c>
      <c r="U2569" s="39"/>
      <c r="V2569" s="178"/>
      <c r="W2569" s="39" t="s">
        <v>1515</v>
      </c>
      <c r="X2569" s="39" t="s">
        <v>1903</v>
      </c>
      <c r="Y2569" s="39"/>
      <c r="Z2569" s="39"/>
      <c r="AA2569" s="39"/>
      <c r="AB2569" s="152" t="s">
        <v>3165</v>
      </c>
    </row>
    <row r="2570" spans="1:28" ht="21.75" customHeight="1" x14ac:dyDescent="0.25">
      <c r="A2570" s="37" t="s">
        <v>30</v>
      </c>
      <c r="B2570" s="162" t="s">
        <v>31</v>
      </c>
      <c r="C2570" s="162">
        <v>6252</v>
      </c>
      <c r="D2570" s="39" t="s">
        <v>1169</v>
      </c>
      <c r="E2570" s="39" t="s">
        <v>250</v>
      </c>
      <c r="F2570" s="128" t="s">
        <v>234</v>
      </c>
      <c r="G2570" s="39" t="s">
        <v>35</v>
      </c>
      <c r="H2570" s="39" t="str">
        <f t="shared" si="421"/>
        <v>6105AK124-6252-CGAD-0023</v>
      </c>
      <c r="I2570" s="39" t="str">
        <f t="shared" si="423"/>
        <v>Q24050972-04-6252-C-GAD-0023</v>
      </c>
      <c r="J2570" s="39"/>
      <c r="K2570" s="162" t="s">
        <v>1898</v>
      </c>
      <c r="L2570" s="39" t="s">
        <v>1913</v>
      </c>
      <c r="M2570" s="39" t="s">
        <v>1290</v>
      </c>
      <c r="N2570" s="33" t="str">
        <f t="shared" si="422"/>
        <v>Harmonic Filters 1 - Terrace, Roads and Access-ways for Harmonic Filters  - Cables, OHL and Fibre Route GA</v>
      </c>
      <c r="O2570" s="134"/>
      <c r="P2570" s="134"/>
      <c r="Q2570" s="33" t="str">
        <f>IFERROR(VLOOKUP(PPE_PH1_CDDL[[#This Row],[RDMC Document Number]],[3]Docs!$B:$F,4,0),"No Placeholder Yet")</f>
        <v>RES - Reserved Placeholder</v>
      </c>
      <c r="R2570" s="33" t="str">
        <f>IFERROR(VLOOKUP(PPE_PH1_CDDL[[#This Row],[RDMC Document Number]],[3]Docs!$B:$F,5,0),"No Placeholder Yet")</f>
        <v>Pending</v>
      </c>
      <c r="S2570" s="137">
        <f t="shared" si="420"/>
        <v>0</v>
      </c>
      <c r="T2570" s="39" t="s">
        <v>1119</v>
      </c>
      <c r="U2570" s="39"/>
      <c r="V2570" s="178"/>
      <c r="W2570" s="39" t="s">
        <v>1515</v>
      </c>
      <c r="X2570" s="39" t="s">
        <v>1903</v>
      </c>
      <c r="Y2570" s="39"/>
      <c r="Z2570" s="39"/>
      <c r="AA2570" s="39"/>
      <c r="AB2570" s="152" t="s">
        <v>3165</v>
      </c>
    </row>
    <row r="2571" spans="1:28" ht="21.75" customHeight="1" x14ac:dyDescent="0.25">
      <c r="A2571" s="37" t="s">
        <v>30</v>
      </c>
      <c r="B2571" s="162" t="s">
        <v>31</v>
      </c>
      <c r="C2571" s="162">
        <v>6252</v>
      </c>
      <c r="D2571" s="39" t="s">
        <v>1169</v>
      </c>
      <c r="E2571" s="39" t="s">
        <v>250</v>
      </c>
      <c r="F2571" s="128" t="s">
        <v>236</v>
      </c>
      <c r="G2571" s="39" t="s">
        <v>35</v>
      </c>
      <c r="H2571" s="39" t="str">
        <f t="shared" si="421"/>
        <v>6105AK124-6252-CGAD-0024</v>
      </c>
      <c r="I2571" s="39" t="str">
        <f t="shared" si="423"/>
        <v>Q24050972-04-6252-C-GAD-0024</v>
      </c>
      <c r="J2571" s="39"/>
      <c r="K2571" s="162" t="s">
        <v>1898</v>
      </c>
      <c r="L2571" s="39" t="s">
        <v>1913</v>
      </c>
      <c r="M2571" s="39" t="s">
        <v>1292</v>
      </c>
      <c r="N2571" s="33" t="str">
        <f t="shared" si="422"/>
        <v xml:space="preserve">Harmonic Filters 1 - Terrace, Roads and Access-ways for Harmonic Filters  - Key Emergency Points and Equipment </v>
      </c>
      <c r="O2571" s="134"/>
      <c r="P2571" s="134"/>
      <c r="Q2571" s="33" t="str">
        <f>IFERROR(VLOOKUP(PPE_PH1_CDDL[[#This Row],[RDMC Document Number]],[3]Docs!$B:$F,4,0),"No Placeholder Yet")</f>
        <v>RES - Reserved Placeholder</v>
      </c>
      <c r="R2571" s="33" t="str">
        <f>IFERROR(VLOOKUP(PPE_PH1_CDDL[[#This Row],[RDMC Document Number]],[3]Docs!$B:$F,5,0),"No Placeholder Yet")</f>
        <v>Pending</v>
      </c>
      <c r="S2571" s="137">
        <f t="shared" si="420"/>
        <v>0</v>
      </c>
      <c r="T2571" s="39" t="s">
        <v>1119</v>
      </c>
      <c r="U2571" s="39"/>
      <c r="V2571" s="178"/>
      <c r="W2571" s="39" t="s">
        <v>1515</v>
      </c>
      <c r="X2571" s="39" t="s">
        <v>1903</v>
      </c>
      <c r="Y2571" s="39"/>
      <c r="Z2571" s="39"/>
      <c r="AA2571" s="39"/>
      <c r="AB2571" s="152" t="s">
        <v>3165</v>
      </c>
    </row>
    <row r="2572" spans="1:28" ht="21.75" customHeight="1" x14ac:dyDescent="0.25">
      <c r="A2572" s="37" t="s">
        <v>30</v>
      </c>
      <c r="B2572" s="162" t="s">
        <v>31</v>
      </c>
      <c r="C2572" s="162">
        <v>6252</v>
      </c>
      <c r="D2572" s="39" t="s">
        <v>1169</v>
      </c>
      <c r="E2572" s="39" t="s">
        <v>250</v>
      </c>
      <c r="F2572" s="128" t="s">
        <v>238</v>
      </c>
      <c r="G2572" s="39" t="s">
        <v>35</v>
      </c>
      <c r="H2572" s="39" t="str">
        <f t="shared" si="421"/>
        <v>6105AK124-6252-CGAD-0025</v>
      </c>
      <c r="I2572" s="39" t="str">
        <f t="shared" si="423"/>
        <v>Q24050972-04-6252-C-GAD-0025</v>
      </c>
      <c r="J2572" s="39"/>
      <c r="K2572" s="162" t="s">
        <v>1898</v>
      </c>
      <c r="L2572" s="39" t="s">
        <v>1913</v>
      </c>
      <c r="M2572" s="39" t="s">
        <v>1293</v>
      </c>
      <c r="N2572" s="33" t="str">
        <f t="shared" si="422"/>
        <v>Harmonic Filters 1 - Terrace, Roads and Access-ways for Harmonic Filters  - Terrace Equipment GA</v>
      </c>
      <c r="O2572" s="134"/>
      <c r="P2572" s="134"/>
      <c r="Q2572" s="33" t="str">
        <f>IFERROR(VLOOKUP(PPE_PH1_CDDL[[#This Row],[RDMC Document Number]],[3]Docs!$B:$F,4,0),"No Placeholder Yet")</f>
        <v>RES - Reserved Placeholder</v>
      </c>
      <c r="R2572" s="33" t="str">
        <f>IFERROR(VLOOKUP(PPE_PH1_CDDL[[#This Row],[RDMC Document Number]],[3]Docs!$B:$F,5,0),"No Placeholder Yet")</f>
        <v>Pending</v>
      </c>
      <c r="S2572" s="137">
        <f t="shared" si="420"/>
        <v>0</v>
      </c>
      <c r="T2572" s="39" t="s">
        <v>1119</v>
      </c>
      <c r="U2572" s="39"/>
      <c r="V2572" s="178"/>
      <c r="W2572" s="39" t="s">
        <v>1515</v>
      </c>
      <c r="X2572" s="39" t="s">
        <v>1903</v>
      </c>
      <c r="Y2572" s="39"/>
      <c r="Z2572" s="39"/>
      <c r="AA2572" s="39"/>
      <c r="AB2572" s="152" t="s">
        <v>3165</v>
      </c>
    </row>
    <row r="2573" spans="1:28" ht="21.75" customHeight="1" x14ac:dyDescent="0.25">
      <c r="A2573" s="37" t="s">
        <v>30</v>
      </c>
      <c r="B2573" s="162" t="s">
        <v>31</v>
      </c>
      <c r="C2573" s="162">
        <v>6252</v>
      </c>
      <c r="D2573" s="39" t="s">
        <v>1169</v>
      </c>
      <c r="E2573" s="39" t="s">
        <v>250</v>
      </c>
      <c r="F2573" s="128" t="s">
        <v>240</v>
      </c>
      <c r="G2573" s="39" t="s">
        <v>35</v>
      </c>
      <c r="H2573" s="39" t="str">
        <f t="shared" si="421"/>
        <v>6105AK124-6252-CGAD-0026</v>
      </c>
      <c r="I2573" s="39" t="str">
        <f t="shared" si="423"/>
        <v>Q24050972-04-6252-C-GAD-0026</v>
      </c>
      <c r="J2573" s="39"/>
      <c r="K2573" s="162" t="s">
        <v>1898</v>
      </c>
      <c r="L2573" s="39" t="s">
        <v>1913</v>
      </c>
      <c r="M2573" s="39" t="s">
        <v>1294</v>
      </c>
      <c r="N2573" s="33" t="str">
        <f t="shared" si="422"/>
        <v>Harmonic Filters 1 - Terrace, Roads and Access-ways for Harmonic Filters  - Disposal Areas General Arrangement</v>
      </c>
      <c r="O2573" s="134"/>
      <c r="P2573" s="134"/>
      <c r="Q2573" s="33" t="str">
        <f>IFERROR(VLOOKUP(PPE_PH1_CDDL[[#This Row],[RDMC Document Number]],[3]Docs!$B:$F,4,0),"No Placeholder Yet")</f>
        <v>RES - Reserved Placeholder</v>
      </c>
      <c r="R2573" s="33" t="str">
        <f>IFERROR(VLOOKUP(PPE_PH1_CDDL[[#This Row],[RDMC Document Number]],[3]Docs!$B:$F,5,0),"No Placeholder Yet")</f>
        <v>Pending</v>
      </c>
      <c r="S2573" s="137">
        <f t="shared" si="420"/>
        <v>0</v>
      </c>
      <c r="T2573" s="39" t="s">
        <v>1119</v>
      </c>
      <c r="U2573" s="39"/>
      <c r="V2573" s="178"/>
      <c r="W2573" s="39" t="s">
        <v>1515</v>
      </c>
      <c r="X2573" s="39" t="s">
        <v>1903</v>
      </c>
      <c r="Y2573" s="39"/>
      <c r="Z2573" s="39"/>
      <c r="AA2573" s="39"/>
      <c r="AB2573" s="152" t="s">
        <v>3165</v>
      </c>
    </row>
    <row r="2574" spans="1:28" ht="21.75" customHeight="1" x14ac:dyDescent="0.25">
      <c r="A2574" s="37" t="s">
        <v>30</v>
      </c>
      <c r="B2574" s="162" t="s">
        <v>31</v>
      </c>
      <c r="C2574" s="162">
        <v>6252</v>
      </c>
      <c r="D2574" s="39" t="s">
        <v>1169</v>
      </c>
      <c r="E2574" s="39" t="s">
        <v>250</v>
      </c>
      <c r="F2574" s="128" t="s">
        <v>242</v>
      </c>
      <c r="G2574" s="39" t="s">
        <v>35</v>
      </c>
      <c r="H2574" s="39" t="str">
        <f t="shared" si="421"/>
        <v>6105AK124-6252-CGAD-0027</v>
      </c>
      <c r="I2574" s="39" t="str">
        <f t="shared" si="423"/>
        <v>Q24050972-04-6252-C-GAD-0027</v>
      </c>
      <c r="J2574" s="39"/>
      <c r="K2574" s="162" t="s">
        <v>1898</v>
      </c>
      <c r="L2574" s="39" t="s">
        <v>1913</v>
      </c>
      <c r="M2574" s="39" t="s">
        <v>1296</v>
      </c>
      <c r="N2574" s="33" t="str">
        <f t="shared" si="422"/>
        <v>Harmonic Filters 1 - Terrace, Roads and Access-ways for Harmonic Filters  - Laydown Areas and Temp Buildings GA</v>
      </c>
      <c r="O2574" s="134"/>
      <c r="P2574" s="134"/>
      <c r="Q2574" s="33" t="str">
        <f>IFERROR(VLOOKUP(PPE_PH1_CDDL[[#This Row],[RDMC Document Number]],[3]Docs!$B:$F,4,0),"No Placeholder Yet")</f>
        <v>RES - Reserved Placeholder</v>
      </c>
      <c r="R2574" s="33" t="str">
        <f>IFERROR(VLOOKUP(PPE_PH1_CDDL[[#This Row],[RDMC Document Number]],[3]Docs!$B:$F,5,0),"No Placeholder Yet")</f>
        <v>Pending</v>
      </c>
      <c r="S2574" s="137">
        <f t="shared" si="420"/>
        <v>0</v>
      </c>
      <c r="T2574" s="39" t="s">
        <v>1119</v>
      </c>
      <c r="U2574" s="39"/>
      <c r="V2574" s="178"/>
      <c r="W2574" s="39" t="s">
        <v>1515</v>
      </c>
      <c r="X2574" s="39" t="s">
        <v>1903</v>
      </c>
      <c r="Y2574" s="39"/>
      <c r="Z2574" s="39"/>
      <c r="AA2574" s="39"/>
      <c r="AB2574" s="152" t="s">
        <v>3165</v>
      </c>
    </row>
    <row r="2575" spans="1:28" ht="21.75" customHeight="1" x14ac:dyDescent="0.25">
      <c r="A2575" s="37" t="s">
        <v>30</v>
      </c>
      <c r="B2575" s="162" t="s">
        <v>31</v>
      </c>
      <c r="C2575" s="162">
        <v>6252</v>
      </c>
      <c r="D2575" s="39" t="s">
        <v>1169</v>
      </c>
      <c r="E2575" s="39" t="s">
        <v>250</v>
      </c>
      <c r="F2575" s="128" t="s">
        <v>244</v>
      </c>
      <c r="G2575" s="39" t="s">
        <v>35</v>
      </c>
      <c r="H2575" s="39" t="str">
        <f t="shared" si="421"/>
        <v>6105AK124-6252-CGAD-0028</v>
      </c>
      <c r="I2575" s="39" t="str">
        <f t="shared" si="423"/>
        <v>Q24050972-04-6252-C-GAD-0028</v>
      </c>
      <c r="J2575" s="39"/>
      <c r="K2575" s="162" t="s">
        <v>1898</v>
      </c>
      <c r="L2575" s="39" t="s">
        <v>1913</v>
      </c>
      <c r="M2575" s="39" t="s">
        <v>1298</v>
      </c>
      <c r="N2575" s="33" t="str">
        <f t="shared" si="422"/>
        <v>Harmonic Filters 1 - Terrace, Roads and Access-ways for Harmonic Filters  - Stormwater and Effluent System Design</v>
      </c>
      <c r="O2575" s="134"/>
      <c r="P2575" s="134"/>
      <c r="Q2575" s="33" t="str">
        <f>IFERROR(VLOOKUP(PPE_PH1_CDDL[[#This Row],[RDMC Document Number]],[3]Docs!$B:$F,4,0),"No Placeholder Yet")</f>
        <v>RES - Reserved Placeholder</v>
      </c>
      <c r="R2575" s="33" t="str">
        <f>IFERROR(VLOOKUP(PPE_PH1_CDDL[[#This Row],[RDMC Document Number]],[3]Docs!$B:$F,5,0),"No Placeholder Yet")</f>
        <v>Pending</v>
      </c>
      <c r="S2575" s="137">
        <f t="shared" ref="S2575:S2638" si="424">IF(AND(O2575&lt;&gt;"",P2575&lt;&gt;"",R2575="Approved"),100%,
 IF(AND(O2575&lt;&gt;"",P2575&lt;&gt;""),66.67%,
 IF(O2575&lt;&gt;"",33.33%,
 0)))</f>
        <v>0</v>
      </c>
      <c r="T2575" s="39" t="s">
        <v>1119</v>
      </c>
      <c r="U2575" s="39"/>
      <c r="V2575" s="178"/>
      <c r="W2575" s="39" t="s">
        <v>1515</v>
      </c>
      <c r="X2575" s="39" t="s">
        <v>1903</v>
      </c>
      <c r="Y2575" s="39"/>
      <c r="Z2575" s="39"/>
      <c r="AA2575" s="39"/>
      <c r="AB2575" s="152" t="s">
        <v>3165</v>
      </c>
    </row>
    <row r="2576" spans="1:28" ht="21.75" customHeight="1" x14ac:dyDescent="0.25">
      <c r="A2576" s="37" t="s">
        <v>30</v>
      </c>
      <c r="B2576" s="162" t="s">
        <v>31</v>
      </c>
      <c r="C2576" s="162">
        <v>6252</v>
      </c>
      <c r="D2576" s="39" t="s">
        <v>1169</v>
      </c>
      <c r="E2576" s="39" t="s">
        <v>250</v>
      </c>
      <c r="F2576" s="128" t="s">
        <v>246</v>
      </c>
      <c r="G2576" s="39" t="s">
        <v>35</v>
      </c>
      <c r="H2576" s="39" t="str">
        <f t="shared" si="421"/>
        <v>6105AK124-6252-CGAD-0029</v>
      </c>
      <c r="I2576" s="39" t="str">
        <f t="shared" si="423"/>
        <v>Q24050972-04-6252-C-GAD-0029</v>
      </c>
      <c r="J2576" s="39"/>
      <c r="K2576" s="162" t="s">
        <v>1898</v>
      </c>
      <c r="L2576" s="39" t="s">
        <v>1913</v>
      </c>
      <c r="M2576" s="39" t="s">
        <v>1300</v>
      </c>
      <c r="N2576" s="33" t="str">
        <f t="shared" si="422"/>
        <v>Harmonic Filters 1 - Terrace, Roads and Access-ways for Harmonic Filters  - Lighting Design and Layout GA</v>
      </c>
      <c r="O2576" s="134"/>
      <c r="P2576" s="134"/>
      <c r="Q2576" s="33" t="str">
        <f>IFERROR(VLOOKUP(PPE_PH1_CDDL[[#This Row],[RDMC Document Number]],[3]Docs!$B:$F,4,0),"No Placeholder Yet")</f>
        <v>RES - Reserved Placeholder</v>
      </c>
      <c r="R2576" s="33" t="str">
        <f>IFERROR(VLOOKUP(PPE_PH1_CDDL[[#This Row],[RDMC Document Number]],[3]Docs!$B:$F,5,0),"No Placeholder Yet")</f>
        <v>Pending</v>
      </c>
      <c r="S2576" s="137">
        <f t="shared" si="424"/>
        <v>0</v>
      </c>
      <c r="T2576" s="39" t="s">
        <v>1119</v>
      </c>
      <c r="U2576" s="39"/>
      <c r="V2576" s="178"/>
      <c r="W2576" s="39" t="s">
        <v>1515</v>
      </c>
      <c r="X2576" s="39" t="s">
        <v>1903</v>
      </c>
      <c r="Y2576" s="39"/>
      <c r="Z2576" s="39"/>
      <c r="AA2576" s="39"/>
      <c r="AB2576" s="152" t="s">
        <v>3165</v>
      </c>
    </row>
    <row r="2577" spans="1:28" ht="21.75" customHeight="1" x14ac:dyDescent="0.25">
      <c r="A2577" s="37" t="s">
        <v>30</v>
      </c>
      <c r="B2577" s="162" t="s">
        <v>31</v>
      </c>
      <c r="C2577" s="162">
        <v>6252</v>
      </c>
      <c r="D2577" s="39" t="s">
        <v>1169</v>
      </c>
      <c r="E2577" s="39" t="s">
        <v>250</v>
      </c>
      <c r="F2577" s="128" t="s">
        <v>248</v>
      </c>
      <c r="G2577" s="39" t="s">
        <v>35</v>
      </c>
      <c r="H2577" s="39" t="str">
        <f t="shared" si="421"/>
        <v>6105AK124-6252-CGAD-0030</v>
      </c>
      <c r="I2577" s="39" t="str">
        <f t="shared" si="423"/>
        <v>Q24050972-04-6252-C-GAD-0030</v>
      </c>
      <c r="J2577" s="39"/>
      <c r="K2577" s="162" t="s">
        <v>1898</v>
      </c>
      <c r="L2577" s="39" t="s">
        <v>1913</v>
      </c>
      <c r="M2577" s="39" t="s">
        <v>1303</v>
      </c>
      <c r="N2577" s="33" t="str">
        <f t="shared" si="422"/>
        <v>Harmonic Filters 1 - Terrace, Roads and Access-ways for Harmonic Filters  - Roads, Pathways, Offloading Areas and Fences GA</v>
      </c>
      <c r="O2577" s="134"/>
      <c r="P2577" s="134"/>
      <c r="Q2577" s="33" t="str">
        <f>IFERROR(VLOOKUP(PPE_PH1_CDDL[[#This Row],[RDMC Document Number]],[3]Docs!$B:$F,4,0),"No Placeholder Yet")</f>
        <v>RES - Reserved Placeholder</v>
      </c>
      <c r="R2577" s="33" t="str">
        <f>IFERROR(VLOOKUP(PPE_PH1_CDDL[[#This Row],[RDMC Document Number]],[3]Docs!$B:$F,5,0),"No Placeholder Yet")</f>
        <v>Pending</v>
      </c>
      <c r="S2577" s="137">
        <f t="shared" si="424"/>
        <v>0</v>
      </c>
      <c r="T2577" s="39" t="s">
        <v>1119</v>
      </c>
      <c r="U2577" s="39"/>
      <c r="V2577" s="178"/>
      <c r="W2577" s="39" t="s">
        <v>1515</v>
      </c>
      <c r="X2577" s="39" t="s">
        <v>1903</v>
      </c>
      <c r="Y2577" s="39"/>
      <c r="Z2577" s="39"/>
      <c r="AA2577" s="39"/>
      <c r="AB2577" s="152" t="s">
        <v>3165</v>
      </c>
    </row>
    <row r="2578" spans="1:28" ht="21.75" customHeight="1" x14ac:dyDescent="0.25">
      <c r="A2578" s="37" t="s">
        <v>30</v>
      </c>
      <c r="B2578" s="162" t="s">
        <v>31</v>
      </c>
      <c r="C2578" s="162">
        <v>6252</v>
      </c>
      <c r="D2578" s="39" t="s">
        <v>1169</v>
      </c>
      <c r="E2578" s="39" t="s">
        <v>250</v>
      </c>
      <c r="F2578" s="128" t="s">
        <v>486</v>
      </c>
      <c r="G2578" s="39" t="s">
        <v>35</v>
      </c>
      <c r="H2578" s="39" t="str">
        <f t="shared" si="421"/>
        <v>6105AK124-6252-CGAD-0031</v>
      </c>
      <c r="I2578" s="39" t="str">
        <f t="shared" si="423"/>
        <v>Q24050972-04-6252-C-GAD-0031</v>
      </c>
      <c r="J2578" s="39"/>
      <c r="K2578" s="162" t="s">
        <v>1898</v>
      </c>
      <c r="L2578" s="39" t="s">
        <v>1914</v>
      </c>
      <c r="M2578" s="39" t="s">
        <v>1293</v>
      </c>
      <c r="N2578" s="33" t="str">
        <f t="shared" si="422"/>
        <v>Harmonic Filters 1 - Offloading Spreader Beam and Equipment for Harmonic Filters  - Terrace Equipment GA</v>
      </c>
      <c r="O2578" s="134"/>
      <c r="P2578" s="134"/>
      <c r="Q2578" s="33" t="str">
        <f>IFERROR(VLOOKUP(PPE_PH1_CDDL[[#This Row],[RDMC Document Number]],[3]Docs!$B:$F,4,0),"No Placeholder Yet")</f>
        <v>RES - Reserved Placeholder</v>
      </c>
      <c r="R2578" s="33" t="str">
        <f>IFERROR(VLOOKUP(PPE_PH1_CDDL[[#This Row],[RDMC Document Number]],[3]Docs!$B:$F,5,0),"No Placeholder Yet")</f>
        <v>Pending</v>
      </c>
      <c r="S2578" s="137">
        <f t="shared" si="424"/>
        <v>0</v>
      </c>
      <c r="T2578" s="39" t="s">
        <v>1119</v>
      </c>
      <c r="U2578" s="39"/>
      <c r="V2578" s="178"/>
      <c r="W2578" s="39" t="s">
        <v>1915</v>
      </c>
      <c r="X2578" s="39" t="s">
        <v>1903</v>
      </c>
      <c r="Y2578" s="39"/>
      <c r="Z2578" s="39"/>
      <c r="AA2578" s="39"/>
      <c r="AB2578" s="152" t="s">
        <v>3165</v>
      </c>
    </row>
    <row r="2579" spans="1:28" ht="21.75" customHeight="1" x14ac:dyDescent="0.25">
      <c r="A2579" s="37" t="s">
        <v>30</v>
      </c>
      <c r="B2579" s="162" t="s">
        <v>31</v>
      </c>
      <c r="C2579" s="162">
        <v>6252</v>
      </c>
      <c r="D2579" s="39" t="s">
        <v>1169</v>
      </c>
      <c r="E2579" s="39" t="s">
        <v>250</v>
      </c>
      <c r="F2579" s="128" t="s">
        <v>489</v>
      </c>
      <c r="G2579" s="39" t="s">
        <v>35</v>
      </c>
      <c r="H2579" s="39" t="str">
        <f t="shared" si="421"/>
        <v>6105AK124-6252-CGAD-0032</v>
      </c>
      <c r="I2579" s="39" t="str">
        <f t="shared" si="423"/>
        <v>Q24050972-04-6252-C-GAD-0032</v>
      </c>
      <c r="J2579" s="39"/>
      <c r="K2579" s="162" t="s">
        <v>1898</v>
      </c>
      <c r="L2579" s="39" t="s">
        <v>1906</v>
      </c>
      <c r="M2579" s="39" t="s">
        <v>1288</v>
      </c>
      <c r="N2579" s="33" t="str">
        <f t="shared" si="422"/>
        <v>Harmonic Filters 1 - Pad Platform and Foundations for Harmonic Filters  - Buildings and Structures GA</v>
      </c>
      <c r="O2579" s="134"/>
      <c r="P2579" s="134"/>
      <c r="Q2579" s="33" t="str">
        <f>IFERROR(VLOOKUP(PPE_PH1_CDDL[[#This Row],[RDMC Document Number]],[3]Docs!$B:$F,4,0),"No Placeholder Yet")</f>
        <v>RES - Reserved Placeholder</v>
      </c>
      <c r="R2579" s="33" t="str">
        <f>IFERROR(VLOOKUP(PPE_PH1_CDDL[[#This Row],[RDMC Document Number]],[3]Docs!$B:$F,5,0),"No Placeholder Yet")</f>
        <v>Pending</v>
      </c>
      <c r="S2579" s="137">
        <f t="shared" si="424"/>
        <v>0</v>
      </c>
      <c r="T2579" s="39" t="s">
        <v>1119</v>
      </c>
      <c r="U2579" s="39"/>
      <c r="V2579" s="178"/>
      <c r="W2579" s="39" t="s">
        <v>1601</v>
      </c>
      <c r="X2579" s="39" t="s">
        <v>1903</v>
      </c>
      <c r="Y2579" s="39"/>
      <c r="Z2579" s="39"/>
      <c r="AA2579" s="39"/>
      <c r="AB2579" s="152" t="s">
        <v>3165</v>
      </c>
    </row>
    <row r="2580" spans="1:28" ht="21.75" customHeight="1" x14ac:dyDescent="0.25">
      <c r="A2580" s="37" t="s">
        <v>30</v>
      </c>
      <c r="B2580" s="162" t="s">
        <v>31</v>
      </c>
      <c r="C2580" s="162">
        <v>6252</v>
      </c>
      <c r="D2580" s="39" t="s">
        <v>1169</v>
      </c>
      <c r="E2580" s="39" t="s">
        <v>250</v>
      </c>
      <c r="F2580" s="128" t="s">
        <v>492</v>
      </c>
      <c r="G2580" s="39" t="s">
        <v>35</v>
      </c>
      <c r="H2580" s="39" t="str">
        <f t="shared" si="421"/>
        <v>6105AK124-6252-CGAD-0033</v>
      </c>
      <c r="I2580" s="39" t="str">
        <f t="shared" si="423"/>
        <v>Q24050972-04-6252-C-GAD-0033</v>
      </c>
      <c r="J2580" s="39"/>
      <c r="K2580" s="162" t="s">
        <v>1898</v>
      </c>
      <c r="L2580" s="39" t="s">
        <v>1906</v>
      </c>
      <c r="M2580" s="39" t="s">
        <v>1293</v>
      </c>
      <c r="N2580" s="33" t="str">
        <f t="shared" si="422"/>
        <v>Harmonic Filters 1 - Pad Platform and Foundations for Harmonic Filters  - Terrace Equipment GA</v>
      </c>
      <c r="O2580" s="134"/>
      <c r="P2580" s="134"/>
      <c r="Q2580" s="33" t="str">
        <f>IFERROR(VLOOKUP(PPE_PH1_CDDL[[#This Row],[RDMC Document Number]],[3]Docs!$B:$F,4,0),"No Placeholder Yet")</f>
        <v>RES - Reserved Placeholder</v>
      </c>
      <c r="R2580" s="33" t="str">
        <f>IFERROR(VLOOKUP(PPE_PH1_CDDL[[#This Row],[RDMC Document Number]],[3]Docs!$B:$F,5,0),"No Placeholder Yet")</f>
        <v>Pending</v>
      </c>
      <c r="S2580" s="137">
        <f t="shared" si="424"/>
        <v>0</v>
      </c>
      <c r="T2580" s="39" t="s">
        <v>1119</v>
      </c>
      <c r="U2580" s="39"/>
      <c r="V2580" s="178"/>
      <c r="W2580" s="39" t="s">
        <v>1601</v>
      </c>
      <c r="X2580" s="39" t="s">
        <v>1903</v>
      </c>
      <c r="Y2580" s="39"/>
      <c r="Z2580" s="39"/>
      <c r="AA2580" s="39"/>
      <c r="AB2580" s="152" t="s">
        <v>3165</v>
      </c>
    </row>
    <row r="2581" spans="1:28" ht="21.75" customHeight="1" x14ac:dyDescent="0.25">
      <c r="A2581" s="37" t="s">
        <v>30</v>
      </c>
      <c r="B2581" s="162" t="s">
        <v>31</v>
      </c>
      <c r="C2581" s="162">
        <v>6252</v>
      </c>
      <c r="D2581" s="39" t="s">
        <v>1169</v>
      </c>
      <c r="E2581" s="39" t="s">
        <v>250</v>
      </c>
      <c r="F2581" s="128" t="s">
        <v>495</v>
      </c>
      <c r="G2581" s="39" t="s">
        <v>35</v>
      </c>
      <c r="H2581" s="39" t="str">
        <f t="shared" si="421"/>
        <v>6105AK124-6252-CGAD-0034</v>
      </c>
      <c r="I2581" s="39" t="str">
        <f t="shared" si="423"/>
        <v>Q24050972-04-6252-C-GAD-0034</v>
      </c>
      <c r="J2581" s="39"/>
      <c r="K2581" s="162" t="s">
        <v>1898</v>
      </c>
      <c r="L2581" s="39" t="s">
        <v>1906</v>
      </c>
      <c r="M2581" s="39" t="s">
        <v>1300</v>
      </c>
      <c r="N2581" s="33" t="str">
        <f t="shared" si="422"/>
        <v>Harmonic Filters 1 - Pad Platform and Foundations for Harmonic Filters  - Lighting Design and Layout GA</v>
      </c>
      <c r="O2581" s="134"/>
      <c r="P2581" s="134"/>
      <c r="Q2581" s="33" t="str">
        <f>IFERROR(VLOOKUP(PPE_PH1_CDDL[[#This Row],[RDMC Document Number]],[3]Docs!$B:$F,4,0),"No Placeholder Yet")</f>
        <v>RES - Reserved Placeholder</v>
      </c>
      <c r="R2581" s="33" t="str">
        <f>IFERROR(VLOOKUP(PPE_PH1_CDDL[[#This Row],[RDMC Document Number]],[3]Docs!$B:$F,5,0),"No Placeholder Yet")</f>
        <v>Pending</v>
      </c>
      <c r="S2581" s="137">
        <f t="shared" si="424"/>
        <v>0</v>
      </c>
      <c r="T2581" s="39" t="s">
        <v>1119</v>
      </c>
      <c r="U2581" s="39"/>
      <c r="V2581" s="178"/>
      <c r="W2581" s="39" t="s">
        <v>1601</v>
      </c>
      <c r="X2581" s="39" t="s">
        <v>1903</v>
      </c>
      <c r="Y2581" s="39"/>
      <c r="Z2581" s="39"/>
      <c r="AA2581" s="39"/>
      <c r="AB2581" s="152" t="s">
        <v>3165</v>
      </c>
    </row>
    <row r="2582" spans="1:28" ht="21.75" customHeight="1" x14ac:dyDescent="0.25">
      <c r="A2582" s="37" t="s">
        <v>30</v>
      </c>
      <c r="B2582" s="162" t="s">
        <v>31</v>
      </c>
      <c r="C2582" s="162">
        <v>6252</v>
      </c>
      <c r="D2582" s="39" t="s">
        <v>1169</v>
      </c>
      <c r="E2582" s="39" t="s">
        <v>250</v>
      </c>
      <c r="F2582" s="128" t="s">
        <v>498</v>
      </c>
      <c r="G2582" s="39" t="s">
        <v>35</v>
      </c>
      <c r="H2582" s="39" t="str">
        <f t="shared" si="421"/>
        <v>6105AK124-6252-CGAD-0035</v>
      </c>
      <c r="I2582" s="39" t="str">
        <f t="shared" si="423"/>
        <v>Q24050972-04-6252-C-GAD-0035</v>
      </c>
      <c r="J2582" s="39"/>
      <c r="K2582" s="162" t="s">
        <v>1898</v>
      </c>
      <c r="L2582" s="39" t="s">
        <v>1906</v>
      </c>
      <c r="M2582" s="39" t="s">
        <v>1303</v>
      </c>
      <c r="N2582" s="33" t="str">
        <f t="shared" si="422"/>
        <v>Harmonic Filters 1 - Pad Platform and Foundations for Harmonic Filters  - Roads, Pathways, Offloading Areas and Fences GA</v>
      </c>
      <c r="O2582" s="134"/>
      <c r="P2582" s="134"/>
      <c r="Q2582" s="33" t="str">
        <f>IFERROR(VLOOKUP(PPE_PH1_CDDL[[#This Row],[RDMC Document Number]],[3]Docs!$B:$F,4,0),"No Placeholder Yet")</f>
        <v>RES - Reserved Placeholder</v>
      </c>
      <c r="R2582" s="33" t="str">
        <f>IFERROR(VLOOKUP(PPE_PH1_CDDL[[#This Row],[RDMC Document Number]],[3]Docs!$B:$F,5,0),"No Placeholder Yet")</f>
        <v>Pending</v>
      </c>
      <c r="S2582" s="137">
        <f t="shared" si="424"/>
        <v>0</v>
      </c>
      <c r="T2582" s="39" t="s">
        <v>1119</v>
      </c>
      <c r="U2582" s="39"/>
      <c r="V2582" s="178"/>
      <c r="W2582" s="39" t="s">
        <v>1601</v>
      </c>
      <c r="X2582" s="39" t="s">
        <v>1903</v>
      </c>
      <c r="Y2582" s="39"/>
      <c r="Z2582" s="39"/>
      <c r="AA2582" s="39"/>
      <c r="AB2582" s="152" t="s">
        <v>3165</v>
      </c>
    </row>
    <row r="2583" spans="1:28" ht="21.75" customHeight="1" x14ac:dyDescent="0.25">
      <c r="A2583" s="37" t="s">
        <v>30</v>
      </c>
      <c r="B2583" s="162" t="s">
        <v>31</v>
      </c>
      <c r="C2583" s="162">
        <v>6252</v>
      </c>
      <c r="D2583" s="39" t="s">
        <v>1169</v>
      </c>
      <c r="E2583" s="39" t="s">
        <v>250</v>
      </c>
      <c r="F2583" s="174" t="s">
        <v>501</v>
      </c>
      <c r="G2583" s="162" t="s">
        <v>35</v>
      </c>
      <c r="H2583" s="39" t="str">
        <f t="shared" si="421"/>
        <v>6105AK124-6252-CGAD-0036</v>
      </c>
      <c r="I2583" s="39" t="str">
        <f t="shared" si="423"/>
        <v>Q24050972-04-6252-C-GAD-0036</v>
      </c>
      <c r="J2583" s="162"/>
      <c r="K2583" s="162" t="s">
        <v>1898</v>
      </c>
      <c r="L2583" s="162" t="s">
        <v>1906</v>
      </c>
      <c r="M2583" s="162" t="s">
        <v>1298</v>
      </c>
      <c r="N2583" s="33" t="str">
        <f t="shared" si="422"/>
        <v>Harmonic Filters 1 - Pad Platform and Foundations for Harmonic Filters  - Stormwater and Effluent System Design</v>
      </c>
      <c r="O2583" s="175"/>
      <c r="P2583" s="175"/>
      <c r="Q2583" s="33" t="str">
        <f>IFERROR(VLOOKUP(PPE_PH1_CDDL[[#This Row],[RDMC Document Number]],[3]Docs!$B:$F,4,0),"No Placeholder Yet")</f>
        <v>RES - Reserved Placeholder</v>
      </c>
      <c r="R2583" s="33" t="str">
        <f>IFERROR(VLOOKUP(PPE_PH1_CDDL[[#This Row],[RDMC Document Number]],[3]Docs!$B:$F,5,0),"No Placeholder Yet")</f>
        <v>Pending</v>
      </c>
      <c r="S2583" s="137">
        <f t="shared" si="424"/>
        <v>0</v>
      </c>
      <c r="T2583" s="39" t="s">
        <v>1119</v>
      </c>
      <c r="U2583" s="162"/>
      <c r="V2583" s="178"/>
      <c r="W2583" s="39" t="s">
        <v>1601</v>
      </c>
      <c r="X2583" s="39" t="s">
        <v>1903</v>
      </c>
      <c r="Y2583" s="162"/>
      <c r="Z2583" s="162"/>
      <c r="AA2583" s="39"/>
      <c r="AB2583" s="152" t="s">
        <v>3165</v>
      </c>
    </row>
    <row r="2584" spans="1:28" ht="21.75" customHeight="1" x14ac:dyDescent="0.25">
      <c r="A2584" s="37" t="s">
        <v>30</v>
      </c>
      <c r="B2584" s="162" t="s">
        <v>31</v>
      </c>
      <c r="C2584" s="162">
        <v>6252</v>
      </c>
      <c r="D2584" s="39" t="s">
        <v>1169</v>
      </c>
      <c r="E2584" s="39" t="s">
        <v>1328</v>
      </c>
      <c r="F2584" s="128" t="s">
        <v>34</v>
      </c>
      <c r="G2584" s="39" t="s">
        <v>35</v>
      </c>
      <c r="H2584" s="39" t="str">
        <f t="shared" si="421"/>
        <v>6105AK124-6252-CMDL-0001</v>
      </c>
      <c r="I2584" s="39" t="str">
        <f t="shared" si="423"/>
        <v>Q24050972-04-6252-C-MDL-0001</v>
      </c>
      <c r="J2584" s="39"/>
      <c r="K2584" s="162" t="s">
        <v>1898</v>
      </c>
      <c r="L2584" s="39" t="s">
        <v>1902</v>
      </c>
      <c r="M2584" s="39" t="s">
        <v>1329</v>
      </c>
      <c r="N2584" s="33" t="str">
        <f t="shared" si="422"/>
        <v>Harmonic Filters 1 - Small Power and Lighting for Harmonic Filters  - 3D Designs and Drawings</v>
      </c>
      <c r="O2584" s="134"/>
      <c r="P2584" s="134"/>
      <c r="Q2584" s="33" t="str">
        <f>IFERROR(VLOOKUP(PPE_PH1_CDDL[[#This Row],[RDMC Document Number]],[3]Docs!$B:$F,4,0),"No Placeholder Yet")</f>
        <v>RES - Reserved Placeholder</v>
      </c>
      <c r="R2584" s="33" t="str">
        <f>IFERROR(VLOOKUP(PPE_PH1_CDDL[[#This Row],[RDMC Document Number]],[3]Docs!$B:$F,5,0),"No Placeholder Yet")</f>
        <v>Pending</v>
      </c>
      <c r="S2584" s="137">
        <f t="shared" si="424"/>
        <v>0</v>
      </c>
      <c r="T2584" s="39" t="s">
        <v>1119</v>
      </c>
      <c r="U2584" s="39"/>
      <c r="V2584" s="178"/>
      <c r="W2584" s="39" t="s">
        <v>1597</v>
      </c>
      <c r="X2584" s="39" t="s">
        <v>1903</v>
      </c>
      <c r="Y2584" s="39"/>
      <c r="Z2584" s="39"/>
      <c r="AA2584" s="39"/>
      <c r="AB2584" s="152" t="s">
        <v>3165</v>
      </c>
    </row>
    <row r="2585" spans="1:28" ht="21.75" customHeight="1" x14ac:dyDescent="0.25">
      <c r="A2585" s="37" t="s">
        <v>30</v>
      </c>
      <c r="B2585" s="162" t="s">
        <v>31</v>
      </c>
      <c r="C2585" s="162">
        <v>6252</v>
      </c>
      <c r="D2585" s="39" t="s">
        <v>1169</v>
      </c>
      <c r="E2585" s="39" t="s">
        <v>1328</v>
      </c>
      <c r="F2585" s="128" t="s">
        <v>46</v>
      </c>
      <c r="G2585" s="39" t="s">
        <v>35</v>
      </c>
      <c r="H2585" s="39" t="str">
        <f t="shared" si="421"/>
        <v>6105AK124-6252-CMDL-0002</v>
      </c>
      <c r="I2585" s="39" t="str">
        <f t="shared" si="423"/>
        <v>Q24050972-04-6252-C-MDL-0002</v>
      </c>
      <c r="J2585" s="39"/>
      <c r="K2585" s="162" t="s">
        <v>1898</v>
      </c>
      <c r="L2585" s="39" t="s">
        <v>1904</v>
      </c>
      <c r="M2585" s="39" t="s">
        <v>1329</v>
      </c>
      <c r="N2585" s="33" t="str">
        <f t="shared" si="422"/>
        <v>Harmonic Filters 1 - Cable Racks and Trays for Harmonic Filters - 3D Designs and Drawings</v>
      </c>
      <c r="O2585" s="134"/>
      <c r="P2585" s="134"/>
      <c r="Q2585" s="33" t="str">
        <f>IFERROR(VLOOKUP(PPE_PH1_CDDL[[#This Row],[RDMC Document Number]],[3]Docs!$B:$F,4,0),"No Placeholder Yet")</f>
        <v>RES - Reserved Placeholder</v>
      </c>
      <c r="R2585" s="33" t="str">
        <f>IFERROR(VLOOKUP(PPE_PH1_CDDL[[#This Row],[RDMC Document Number]],[3]Docs!$B:$F,5,0),"No Placeholder Yet")</f>
        <v>Pending</v>
      </c>
      <c r="S2585" s="137">
        <f t="shared" si="424"/>
        <v>0</v>
      </c>
      <c r="T2585" s="39" t="s">
        <v>1119</v>
      </c>
      <c r="U2585" s="39"/>
      <c r="V2585" s="178"/>
      <c r="W2585" s="39" t="s">
        <v>1599</v>
      </c>
      <c r="X2585" s="39" t="s">
        <v>1903</v>
      </c>
      <c r="Y2585" s="39"/>
      <c r="Z2585" s="39"/>
      <c r="AA2585" s="39"/>
      <c r="AB2585" s="152" t="s">
        <v>3165</v>
      </c>
    </row>
    <row r="2586" spans="1:28" ht="21.75" customHeight="1" x14ac:dyDescent="0.25">
      <c r="A2586" s="37" t="s">
        <v>30</v>
      </c>
      <c r="B2586" s="162" t="s">
        <v>31</v>
      </c>
      <c r="C2586" s="162">
        <v>6252</v>
      </c>
      <c r="D2586" s="39" t="s">
        <v>1169</v>
      </c>
      <c r="E2586" s="39" t="s">
        <v>1328</v>
      </c>
      <c r="F2586" s="128" t="s">
        <v>48</v>
      </c>
      <c r="G2586" s="39" t="s">
        <v>35</v>
      </c>
      <c r="H2586" s="39" t="str">
        <f t="shared" si="421"/>
        <v>6105AK124-6252-CMDL-0003</v>
      </c>
      <c r="I2586" s="39" t="str">
        <f t="shared" si="423"/>
        <v>Q24050972-04-6252-C-MDL-0003</v>
      </c>
      <c r="J2586" s="39"/>
      <c r="K2586" s="162" t="s">
        <v>1898</v>
      </c>
      <c r="L2586" s="39" t="s">
        <v>1907</v>
      </c>
      <c r="M2586" s="39" t="s">
        <v>1329</v>
      </c>
      <c r="N2586" s="33" t="str">
        <f t="shared" si="422"/>
        <v>Harmonic Filters 1 -  Cable Trench and Tunnels for Harmonic Filters  - 3D Designs and Drawings</v>
      </c>
      <c r="O2586" s="134"/>
      <c r="P2586" s="134"/>
      <c r="Q2586" s="33" t="str">
        <f>IFERROR(VLOOKUP(PPE_PH1_CDDL[[#This Row],[RDMC Document Number]],[3]Docs!$B:$F,4,0),"No Placeholder Yet")</f>
        <v>RES - Reserved Placeholder</v>
      </c>
      <c r="R2586" s="33" t="str">
        <f>IFERROR(VLOOKUP(PPE_PH1_CDDL[[#This Row],[RDMC Document Number]],[3]Docs!$B:$F,5,0),"No Placeholder Yet")</f>
        <v>Pending</v>
      </c>
      <c r="S2586" s="137">
        <f t="shared" si="424"/>
        <v>0</v>
      </c>
      <c r="T2586" s="39" t="s">
        <v>1119</v>
      </c>
      <c r="U2586" s="39"/>
      <c r="V2586" s="178"/>
      <c r="W2586" s="39" t="s">
        <v>1908</v>
      </c>
      <c r="X2586" s="39" t="s">
        <v>1903</v>
      </c>
      <c r="Y2586" s="39"/>
      <c r="Z2586" s="39"/>
      <c r="AA2586" s="39"/>
      <c r="AB2586" s="152" t="s">
        <v>3165</v>
      </c>
    </row>
    <row r="2587" spans="1:28" ht="21.75" customHeight="1" x14ac:dyDescent="0.25">
      <c r="A2587" s="37" t="s">
        <v>30</v>
      </c>
      <c r="B2587" s="162" t="s">
        <v>31</v>
      </c>
      <c r="C2587" s="162">
        <v>6252</v>
      </c>
      <c r="D2587" s="39" t="s">
        <v>1169</v>
      </c>
      <c r="E2587" s="39" t="s">
        <v>1328</v>
      </c>
      <c r="F2587" s="128" t="s">
        <v>50</v>
      </c>
      <c r="G2587" s="39" t="s">
        <v>35</v>
      </c>
      <c r="H2587" s="39" t="str">
        <f t="shared" si="421"/>
        <v>6105AK124-6252-CMDL-0004</v>
      </c>
      <c r="I2587" s="39" t="str">
        <f t="shared" si="423"/>
        <v>Q24050972-04-6252-C-MDL-0004</v>
      </c>
      <c r="J2587" s="39"/>
      <c r="K2587" s="162" t="s">
        <v>1898</v>
      </c>
      <c r="L2587" s="39" t="s">
        <v>1909</v>
      </c>
      <c r="M2587" s="39" t="s">
        <v>1329</v>
      </c>
      <c r="N2587" s="33" t="str">
        <f t="shared" si="422"/>
        <v>Harmonic Filters 1 - Lightning Protection System for Harmonic Filters  - 3D Designs and Drawings</v>
      </c>
      <c r="O2587" s="134"/>
      <c r="P2587" s="134"/>
      <c r="Q2587" s="33" t="str">
        <f>IFERROR(VLOOKUP(PPE_PH1_CDDL[[#This Row],[RDMC Document Number]],[3]Docs!$B:$F,4,0),"No Placeholder Yet")</f>
        <v>RES - Reserved Placeholder</v>
      </c>
      <c r="R2587" s="33" t="str">
        <f>IFERROR(VLOOKUP(PPE_PH1_CDDL[[#This Row],[RDMC Document Number]],[3]Docs!$B:$F,5,0),"No Placeholder Yet")</f>
        <v>Pending</v>
      </c>
      <c r="S2587" s="137">
        <f t="shared" si="424"/>
        <v>0</v>
      </c>
      <c r="T2587" s="39" t="s">
        <v>1119</v>
      </c>
      <c r="U2587" s="39"/>
      <c r="V2587" s="178"/>
      <c r="W2587" s="39" t="s">
        <v>1631</v>
      </c>
      <c r="X2587" s="39" t="s">
        <v>1903</v>
      </c>
      <c r="Y2587" s="39"/>
      <c r="Z2587" s="39"/>
      <c r="AA2587" s="39"/>
      <c r="AB2587" s="152" t="s">
        <v>3165</v>
      </c>
    </row>
    <row r="2588" spans="1:28" ht="21.75" customHeight="1" x14ac:dyDescent="0.25">
      <c r="A2588" s="37" t="s">
        <v>30</v>
      </c>
      <c r="B2588" s="162" t="s">
        <v>31</v>
      </c>
      <c r="C2588" s="162">
        <v>6252</v>
      </c>
      <c r="D2588" s="39" t="s">
        <v>1169</v>
      </c>
      <c r="E2588" s="39" t="s">
        <v>1328</v>
      </c>
      <c r="F2588" s="128" t="s">
        <v>101</v>
      </c>
      <c r="G2588" s="39" t="s">
        <v>35</v>
      </c>
      <c r="H2588" s="39" t="str">
        <f t="shared" si="421"/>
        <v>6105AK124-6252-CMDL-0005</v>
      </c>
      <c r="I2588" s="39" t="str">
        <f t="shared" si="423"/>
        <v>Q24050972-04-6252-C-MDL-0005</v>
      </c>
      <c r="J2588" s="39"/>
      <c r="K2588" s="162" t="s">
        <v>1898</v>
      </c>
      <c r="L2588" s="39" t="s">
        <v>1910</v>
      </c>
      <c r="M2588" s="39" t="s">
        <v>1329</v>
      </c>
      <c r="N2588" s="33" t="str">
        <f t="shared" si="422"/>
        <v>Harmonic Filters 1 - Earthing System for Harmonic Filters  - 3D Designs and Drawings</v>
      </c>
      <c r="O2588" s="134"/>
      <c r="P2588" s="134"/>
      <c r="Q2588" s="33" t="str">
        <f>IFERROR(VLOOKUP(PPE_PH1_CDDL[[#This Row],[RDMC Document Number]],[3]Docs!$B:$F,4,0),"No Placeholder Yet")</f>
        <v>RES - Reserved Placeholder</v>
      </c>
      <c r="R2588" s="33" t="str">
        <f>IFERROR(VLOOKUP(PPE_PH1_CDDL[[#This Row],[RDMC Document Number]],[3]Docs!$B:$F,5,0),"No Placeholder Yet")</f>
        <v>Pending</v>
      </c>
      <c r="S2588" s="137">
        <f t="shared" si="424"/>
        <v>0</v>
      </c>
      <c r="T2588" s="39" t="s">
        <v>1119</v>
      </c>
      <c r="U2588" s="39"/>
      <c r="V2588" s="178"/>
      <c r="W2588" s="39" t="s">
        <v>1649</v>
      </c>
      <c r="X2588" s="39" t="s">
        <v>1903</v>
      </c>
      <c r="Y2588" s="39"/>
      <c r="Z2588" s="39"/>
      <c r="AA2588" s="39"/>
      <c r="AB2588" s="152" t="s">
        <v>3165</v>
      </c>
    </row>
    <row r="2589" spans="1:28" ht="21.75" customHeight="1" x14ac:dyDescent="0.25">
      <c r="A2589" s="37" t="s">
        <v>30</v>
      </c>
      <c r="B2589" s="162" t="s">
        <v>31</v>
      </c>
      <c r="C2589" s="162">
        <v>6252</v>
      </c>
      <c r="D2589" s="39" t="s">
        <v>1169</v>
      </c>
      <c r="E2589" s="39" t="s">
        <v>1328</v>
      </c>
      <c r="F2589" s="128" t="s">
        <v>161</v>
      </c>
      <c r="G2589" s="39" t="s">
        <v>35</v>
      </c>
      <c r="H2589" s="39" t="str">
        <f t="shared" si="421"/>
        <v>6105AK124-6252-CMDL-0006</v>
      </c>
      <c r="I2589" s="39" t="str">
        <f t="shared" si="423"/>
        <v>Q24050972-04-6252-C-MDL-0006</v>
      </c>
      <c r="J2589" s="39"/>
      <c r="K2589" s="162" t="s">
        <v>1898</v>
      </c>
      <c r="L2589" s="39" t="s">
        <v>1905</v>
      </c>
      <c r="M2589" s="39" t="s">
        <v>1329</v>
      </c>
      <c r="N2589" s="33" t="str">
        <f t="shared" si="422"/>
        <v>Harmonic Filters 1 - Perimeter Fencing for Harmonic Filters  - 3D Designs and Drawings</v>
      </c>
      <c r="O2589" s="134"/>
      <c r="P2589" s="134"/>
      <c r="Q2589" s="33" t="str">
        <f>IFERROR(VLOOKUP(PPE_PH1_CDDL[[#This Row],[RDMC Document Number]],[3]Docs!$B:$F,4,0),"No Placeholder Yet")</f>
        <v>RES - Reserved Placeholder</v>
      </c>
      <c r="R2589" s="33" t="str">
        <f>IFERROR(VLOOKUP(PPE_PH1_CDDL[[#This Row],[RDMC Document Number]],[3]Docs!$B:$F,5,0),"No Placeholder Yet")</f>
        <v>Pending</v>
      </c>
      <c r="S2589" s="137">
        <f t="shared" si="424"/>
        <v>0</v>
      </c>
      <c r="T2589" s="39" t="s">
        <v>1119</v>
      </c>
      <c r="U2589" s="39"/>
      <c r="V2589" s="178"/>
      <c r="W2589" s="39" t="s">
        <v>1512</v>
      </c>
      <c r="X2589" s="39" t="s">
        <v>1903</v>
      </c>
      <c r="Y2589" s="39"/>
      <c r="Z2589" s="39"/>
      <c r="AA2589" s="39"/>
      <c r="AB2589" s="152" t="s">
        <v>3165</v>
      </c>
    </row>
    <row r="2590" spans="1:28" ht="21.75" customHeight="1" x14ac:dyDescent="0.25">
      <c r="A2590" s="37" t="s">
        <v>30</v>
      </c>
      <c r="B2590" s="162" t="s">
        <v>31</v>
      </c>
      <c r="C2590" s="162">
        <v>6252</v>
      </c>
      <c r="D2590" s="39" t="s">
        <v>1169</v>
      </c>
      <c r="E2590" s="39" t="s">
        <v>1328</v>
      </c>
      <c r="F2590" s="128" t="s">
        <v>170</v>
      </c>
      <c r="G2590" s="39" t="s">
        <v>35</v>
      </c>
      <c r="H2590" s="39" t="str">
        <f t="shared" si="421"/>
        <v>6105AK124-6252-CMDL-0007</v>
      </c>
      <c r="I2590" s="39" t="str">
        <f t="shared" si="423"/>
        <v>Q24050972-04-6252-C-MDL-0007</v>
      </c>
      <c r="J2590" s="39"/>
      <c r="K2590" s="162" t="s">
        <v>1898</v>
      </c>
      <c r="L2590" s="39" t="s">
        <v>1913</v>
      </c>
      <c r="M2590" s="39" t="s">
        <v>1329</v>
      </c>
      <c r="N2590" s="33" t="str">
        <f t="shared" si="422"/>
        <v>Harmonic Filters 1 - Terrace, Roads and Access-ways for Harmonic Filters  - 3D Designs and Drawings</v>
      </c>
      <c r="O2590" s="134"/>
      <c r="P2590" s="134"/>
      <c r="Q2590" s="33" t="str">
        <f>IFERROR(VLOOKUP(PPE_PH1_CDDL[[#This Row],[RDMC Document Number]],[3]Docs!$B:$F,4,0),"No Placeholder Yet")</f>
        <v>RES - Reserved Placeholder</v>
      </c>
      <c r="R2590" s="33" t="str">
        <f>IFERROR(VLOOKUP(PPE_PH1_CDDL[[#This Row],[RDMC Document Number]],[3]Docs!$B:$F,5,0),"No Placeholder Yet")</f>
        <v>Pending</v>
      </c>
      <c r="S2590" s="137">
        <f t="shared" si="424"/>
        <v>0</v>
      </c>
      <c r="T2590" s="39" t="s">
        <v>1119</v>
      </c>
      <c r="U2590" s="39"/>
      <c r="V2590" s="178"/>
      <c r="W2590" s="39" t="s">
        <v>1515</v>
      </c>
      <c r="X2590" s="39" t="s">
        <v>1903</v>
      </c>
      <c r="Y2590" s="39"/>
      <c r="Z2590" s="39"/>
      <c r="AA2590" s="39"/>
      <c r="AB2590" s="152" t="s">
        <v>3165</v>
      </c>
    </row>
    <row r="2591" spans="1:28" ht="21.75" customHeight="1" x14ac:dyDescent="0.25">
      <c r="A2591" s="37" t="s">
        <v>30</v>
      </c>
      <c r="B2591" s="162" t="s">
        <v>31</v>
      </c>
      <c r="C2591" s="162">
        <v>6252</v>
      </c>
      <c r="D2591" s="39" t="s">
        <v>1169</v>
      </c>
      <c r="E2591" s="39" t="s">
        <v>1328</v>
      </c>
      <c r="F2591" s="128" t="s">
        <v>108</v>
      </c>
      <c r="G2591" s="39" t="s">
        <v>35</v>
      </c>
      <c r="H2591" s="39" t="str">
        <f t="shared" si="421"/>
        <v>6105AK124-6252-CMDL-0008</v>
      </c>
      <c r="I2591" s="39" t="str">
        <f t="shared" si="423"/>
        <v>Q24050972-04-6252-C-MDL-0008</v>
      </c>
      <c r="J2591" s="39"/>
      <c r="K2591" s="162" t="s">
        <v>1898</v>
      </c>
      <c r="L2591" s="39" t="s">
        <v>1914</v>
      </c>
      <c r="M2591" s="39" t="s">
        <v>1329</v>
      </c>
      <c r="N2591" s="33" t="str">
        <f t="shared" si="422"/>
        <v>Harmonic Filters 1 - Offloading Spreader Beam and Equipment for Harmonic Filters  - 3D Designs and Drawings</v>
      </c>
      <c r="O2591" s="134"/>
      <c r="P2591" s="134"/>
      <c r="Q2591" s="33" t="str">
        <f>IFERROR(VLOOKUP(PPE_PH1_CDDL[[#This Row],[RDMC Document Number]],[3]Docs!$B:$F,4,0),"No Placeholder Yet")</f>
        <v>RES - Reserved Placeholder</v>
      </c>
      <c r="R2591" s="33" t="str">
        <f>IFERROR(VLOOKUP(PPE_PH1_CDDL[[#This Row],[RDMC Document Number]],[3]Docs!$B:$F,5,0),"No Placeholder Yet")</f>
        <v>Pending</v>
      </c>
      <c r="S2591" s="137">
        <f t="shared" si="424"/>
        <v>0</v>
      </c>
      <c r="T2591" s="39" t="s">
        <v>1119</v>
      </c>
      <c r="U2591" s="39"/>
      <c r="V2591" s="178"/>
      <c r="W2591" s="39" t="s">
        <v>1916</v>
      </c>
      <c r="X2591" s="39" t="s">
        <v>1903</v>
      </c>
      <c r="Y2591" s="39"/>
      <c r="Z2591" s="39"/>
      <c r="AA2591" s="39"/>
      <c r="AB2591" s="152" t="s">
        <v>3165</v>
      </c>
    </row>
    <row r="2592" spans="1:28" ht="21.75" customHeight="1" x14ac:dyDescent="0.25">
      <c r="A2592" s="37" t="s">
        <v>30</v>
      </c>
      <c r="B2592" s="162" t="s">
        <v>31</v>
      </c>
      <c r="C2592" s="162">
        <v>6252</v>
      </c>
      <c r="D2592" s="39" t="s">
        <v>1169</v>
      </c>
      <c r="E2592" s="39" t="s">
        <v>1328</v>
      </c>
      <c r="F2592" s="174" t="s">
        <v>173</v>
      </c>
      <c r="G2592" s="162" t="s">
        <v>35</v>
      </c>
      <c r="H2592" s="39" t="str">
        <f t="shared" si="421"/>
        <v>6105AK124-6252-CMDL-0009</v>
      </c>
      <c r="I2592" s="39" t="str">
        <f t="shared" si="423"/>
        <v>Q24050972-04-6252-C-MDL-0009</v>
      </c>
      <c r="J2592" s="162"/>
      <c r="K2592" s="162" t="s">
        <v>1898</v>
      </c>
      <c r="L2592" s="162" t="s">
        <v>1906</v>
      </c>
      <c r="M2592" s="162" t="s">
        <v>1329</v>
      </c>
      <c r="N2592" s="33" t="str">
        <f t="shared" si="422"/>
        <v>Harmonic Filters 1 - Pad Platform and Foundations for Harmonic Filters  - 3D Designs and Drawings</v>
      </c>
      <c r="O2592" s="175"/>
      <c r="P2592" s="175"/>
      <c r="Q2592" s="33" t="str">
        <f>IFERROR(VLOOKUP(PPE_PH1_CDDL[[#This Row],[RDMC Document Number]],[3]Docs!$B:$F,4,0),"No Placeholder Yet")</f>
        <v>RES - Reserved Placeholder</v>
      </c>
      <c r="R2592" s="33" t="str">
        <f>IFERROR(VLOOKUP(PPE_PH1_CDDL[[#This Row],[RDMC Document Number]],[3]Docs!$B:$F,5,0),"No Placeholder Yet")</f>
        <v>Pending</v>
      </c>
      <c r="S2592" s="137">
        <f t="shared" si="424"/>
        <v>0</v>
      </c>
      <c r="T2592" s="39" t="s">
        <v>1119</v>
      </c>
      <c r="U2592" s="162"/>
      <c r="V2592" s="178"/>
      <c r="W2592" s="162" t="s">
        <v>1601</v>
      </c>
      <c r="X2592" s="39" t="s">
        <v>1903</v>
      </c>
      <c r="Y2592" s="162"/>
      <c r="Z2592" s="162"/>
      <c r="AA2592" s="39"/>
      <c r="AB2592" s="152" t="s">
        <v>3165</v>
      </c>
    </row>
    <row r="2593" spans="1:28" ht="21.75" customHeight="1" x14ac:dyDescent="0.25">
      <c r="A2593" s="37" t="s">
        <v>30</v>
      </c>
      <c r="B2593" s="162" t="s">
        <v>31</v>
      </c>
      <c r="C2593" s="162">
        <v>6252</v>
      </c>
      <c r="D2593" s="39" t="s">
        <v>1169</v>
      </c>
      <c r="E2593" s="39" t="s">
        <v>397</v>
      </c>
      <c r="F2593" s="128" t="s">
        <v>34</v>
      </c>
      <c r="G2593" s="39" t="s">
        <v>35</v>
      </c>
      <c r="H2593" s="39" t="str">
        <f t="shared" ref="H2593:H2656" si="425">A2593&amp;B2593&amp;"-"&amp;C2593&amp;"-"&amp;D2593&amp;E2593&amp;"-"&amp;F2593</f>
        <v>6105AK124-6252-CPLN-0001</v>
      </c>
      <c r="I2593" s="39" t="str">
        <f t="shared" si="423"/>
        <v>Q24050972-04-6252-C-PLN-0001</v>
      </c>
      <c r="J2593" s="39"/>
      <c r="K2593" s="162" t="s">
        <v>1898</v>
      </c>
      <c r="L2593" s="39" t="s">
        <v>1902</v>
      </c>
      <c r="M2593" s="39" t="s">
        <v>1530</v>
      </c>
      <c r="N2593" s="33" t="str">
        <f t="shared" si="422"/>
        <v>Harmonic Filters 1 - Small Power and Lighting for Harmonic Filters  - Civil Works Execution Plan</v>
      </c>
      <c r="O2593" s="134"/>
      <c r="P2593" s="134"/>
      <c r="Q2593" s="33" t="str">
        <f>IFERROR(VLOOKUP(PPE_PH1_CDDL[[#This Row],[RDMC Document Number]],[3]Docs!$B:$F,4,0),"No Placeholder Yet")</f>
        <v>RES - Reserved Placeholder</v>
      </c>
      <c r="R2593" s="33" t="str">
        <f>IFERROR(VLOOKUP(PPE_PH1_CDDL[[#This Row],[RDMC Document Number]],[3]Docs!$B:$F,5,0),"No Placeholder Yet")</f>
        <v>Pending</v>
      </c>
      <c r="S2593" s="137">
        <f t="shared" si="424"/>
        <v>0</v>
      </c>
      <c r="T2593" s="39" t="s">
        <v>1119</v>
      </c>
      <c r="U2593" s="39"/>
      <c r="V2593" s="178"/>
      <c r="W2593" s="39" t="s">
        <v>1597</v>
      </c>
      <c r="X2593" s="39" t="s">
        <v>1903</v>
      </c>
      <c r="Y2593" s="39"/>
      <c r="Z2593" s="39"/>
      <c r="AA2593" s="39"/>
      <c r="AB2593" s="152" t="s">
        <v>3165</v>
      </c>
    </row>
    <row r="2594" spans="1:28" ht="21.75" customHeight="1" x14ac:dyDescent="0.25">
      <c r="A2594" s="37" t="s">
        <v>30</v>
      </c>
      <c r="B2594" s="162" t="s">
        <v>31</v>
      </c>
      <c r="C2594" s="162">
        <v>6252</v>
      </c>
      <c r="D2594" s="39" t="s">
        <v>1169</v>
      </c>
      <c r="E2594" s="39" t="s">
        <v>397</v>
      </c>
      <c r="F2594" s="128" t="s">
        <v>46</v>
      </c>
      <c r="G2594" s="39" t="s">
        <v>35</v>
      </c>
      <c r="H2594" s="39" t="str">
        <f t="shared" si="425"/>
        <v>6105AK124-6252-CPLN-0002</v>
      </c>
      <c r="I2594" s="39" t="str">
        <f t="shared" si="423"/>
        <v>Q24050972-04-6252-C-PLN-0002</v>
      </c>
      <c r="J2594" s="39"/>
      <c r="K2594" s="162" t="s">
        <v>1898</v>
      </c>
      <c r="L2594" s="39" t="s">
        <v>1907</v>
      </c>
      <c r="M2594" s="39" t="s">
        <v>1530</v>
      </c>
      <c r="N2594" s="33" t="str">
        <f t="shared" si="422"/>
        <v>Harmonic Filters 1 -  Cable Trench and Tunnels for Harmonic Filters  - Civil Works Execution Plan</v>
      </c>
      <c r="O2594" s="134"/>
      <c r="P2594" s="134"/>
      <c r="Q2594" s="33" t="str">
        <f>IFERROR(VLOOKUP(PPE_PH1_CDDL[[#This Row],[RDMC Document Number]],[3]Docs!$B:$F,4,0),"No Placeholder Yet")</f>
        <v>RES - Reserved Placeholder</v>
      </c>
      <c r="R2594" s="33" t="str">
        <f>IFERROR(VLOOKUP(PPE_PH1_CDDL[[#This Row],[RDMC Document Number]],[3]Docs!$B:$F,5,0),"No Placeholder Yet")</f>
        <v>Pending</v>
      </c>
      <c r="S2594" s="137">
        <f t="shared" si="424"/>
        <v>0</v>
      </c>
      <c r="T2594" s="39" t="s">
        <v>1119</v>
      </c>
      <c r="U2594" s="39"/>
      <c r="V2594" s="178"/>
      <c r="W2594" s="39" t="s">
        <v>1908</v>
      </c>
      <c r="X2594" s="39" t="s">
        <v>1903</v>
      </c>
      <c r="Y2594" s="39"/>
      <c r="Z2594" s="39"/>
      <c r="AA2594" s="39"/>
      <c r="AB2594" s="152" t="s">
        <v>3165</v>
      </c>
    </row>
    <row r="2595" spans="1:28" ht="21.75" customHeight="1" x14ac:dyDescent="0.25">
      <c r="A2595" s="37" t="s">
        <v>30</v>
      </c>
      <c r="B2595" s="162" t="s">
        <v>31</v>
      </c>
      <c r="C2595" s="162">
        <v>6252</v>
      </c>
      <c r="D2595" s="39" t="s">
        <v>1169</v>
      </c>
      <c r="E2595" s="39" t="s">
        <v>397</v>
      </c>
      <c r="F2595" s="128" t="s">
        <v>48</v>
      </c>
      <c r="G2595" s="39" t="s">
        <v>35</v>
      </c>
      <c r="H2595" s="39" t="str">
        <f t="shared" si="425"/>
        <v>6105AK124-6252-CPLN-0003</v>
      </c>
      <c r="I2595" s="39" t="str">
        <f t="shared" si="423"/>
        <v>Q24050972-04-6252-C-PLN-0003</v>
      </c>
      <c r="J2595" s="39"/>
      <c r="K2595" s="162" t="s">
        <v>1898</v>
      </c>
      <c r="L2595" s="39" t="s">
        <v>1910</v>
      </c>
      <c r="M2595" s="39" t="s">
        <v>1530</v>
      </c>
      <c r="N2595" s="33" t="str">
        <f t="shared" si="422"/>
        <v>Harmonic Filters 1 - Earthing System for Harmonic Filters  - Civil Works Execution Plan</v>
      </c>
      <c r="O2595" s="134"/>
      <c r="P2595" s="134"/>
      <c r="Q2595" s="33" t="str">
        <f>IFERROR(VLOOKUP(PPE_PH1_CDDL[[#This Row],[RDMC Document Number]],[3]Docs!$B:$F,4,0),"No Placeholder Yet")</f>
        <v>RES - Reserved Placeholder</v>
      </c>
      <c r="R2595" s="33" t="str">
        <f>IFERROR(VLOOKUP(PPE_PH1_CDDL[[#This Row],[RDMC Document Number]],[3]Docs!$B:$F,5,0),"No Placeholder Yet")</f>
        <v>Pending</v>
      </c>
      <c r="S2595" s="137">
        <f t="shared" si="424"/>
        <v>0</v>
      </c>
      <c r="T2595" s="39" t="s">
        <v>1119</v>
      </c>
      <c r="U2595" s="39"/>
      <c r="V2595" s="178"/>
      <c r="W2595" s="39" t="s">
        <v>1649</v>
      </c>
      <c r="X2595" s="39" t="s">
        <v>1903</v>
      </c>
      <c r="Y2595" s="39"/>
      <c r="Z2595" s="39"/>
      <c r="AA2595" s="39"/>
      <c r="AB2595" s="152" t="s">
        <v>3165</v>
      </c>
    </row>
    <row r="2596" spans="1:28" ht="21.75" customHeight="1" x14ac:dyDescent="0.25">
      <c r="A2596" s="37" t="s">
        <v>30</v>
      </c>
      <c r="B2596" s="162" t="s">
        <v>31</v>
      </c>
      <c r="C2596" s="162">
        <v>6252</v>
      </c>
      <c r="D2596" s="39" t="s">
        <v>1169</v>
      </c>
      <c r="E2596" s="162" t="s">
        <v>397</v>
      </c>
      <c r="F2596" s="174" t="s">
        <v>50</v>
      </c>
      <c r="G2596" s="162" t="s">
        <v>35</v>
      </c>
      <c r="H2596" s="39" t="str">
        <f t="shared" si="425"/>
        <v>6105AK124-6252-CPLN-0004</v>
      </c>
      <c r="I2596" s="39" t="str">
        <f t="shared" si="423"/>
        <v>Q24050972-04-6252-C-PLN-0004</v>
      </c>
      <c r="J2596" s="162"/>
      <c r="K2596" s="162" t="s">
        <v>1898</v>
      </c>
      <c r="L2596" s="162" t="s">
        <v>1906</v>
      </c>
      <c r="M2596" s="162" t="s">
        <v>1530</v>
      </c>
      <c r="N2596" s="33" t="str">
        <f t="shared" si="422"/>
        <v>Harmonic Filters 1 - Pad Platform and Foundations for Harmonic Filters  - Civil Works Execution Plan</v>
      </c>
      <c r="O2596" s="175"/>
      <c r="P2596" s="175"/>
      <c r="Q2596" s="33" t="str">
        <f>IFERROR(VLOOKUP(PPE_PH1_CDDL[[#This Row],[RDMC Document Number]],[3]Docs!$B:$F,4,0),"No Placeholder Yet")</f>
        <v>RES - Reserved Placeholder</v>
      </c>
      <c r="R2596" s="33" t="str">
        <f>IFERROR(VLOOKUP(PPE_PH1_CDDL[[#This Row],[RDMC Document Number]],[3]Docs!$B:$F,5,0),"No Placeholder Yet")</f>
        <v>Pending</v>
      </c>
      <c r="S2596" s="137">
        <f t="shared" si="424"/>
        <v>0</v>
      </c>
      <c r="T2596" s="39" t="s">
        <v>1119</v>
      </c>
      <c r="U2596" s="162"/>
      <c r="V2596" s="178"/>
      <c r="W2596" s="162" t="s">
        <v>1601</v>
      </c>
      <c r="X2596" s="39" t="s">
        <v>1903</v>
      </c>
      <c r="Y2596" s="162"/>
      <c r="Z2596" s="162"/>
      <c r="AA2596" s="39"/>
      <c r="AB2596" s="152" t="s">
        <v>3165</v>
      </c>
    </row>
    <row r="2597" spans="1:28" ht="21.75" customHeight="1" x14ac:dyDescent="0.25">
      <c r="A2597" s="37" t="s">
        <v>30</v>
      </c>
      <c r="B2597" s="162" t="s">
        <v>31</v>
      </c>
      <c r="C2597" s="162">
        <v>6252</v>
      </c>
      <c r="D2597" s="39" t="s">
        <v>1169</v>
      </c>
      <c r="E2597" s="39" t="s">
        <v>1330</v>
      </c>
      <c r="F2597" s="128" t="s">
        <v>34</v>
      </c>
      <c r="G2597" s="39" t="s">
        <v>35</v>
      </c>
      <c r="H2597" s="39" t="str">
        <f t="shared" si="425"/>
        <v>6105AK124-6252-CPPL-0001</v>
      </c>
      <c r="I2597" s="39" t="str">
        <f t="shared" si="423"/>
        <v>Q24050972-04-6252-C-PPL-0001</v>
      </c>
      <c r="J2597" s="39"/>
      <c r="K2597" s="162" t="s">
        <v>1898</v>
      </c>
      <c r="L2597" s="39" t="s">
        <v>1904</v>
      </c>
      <c r="M2597" s="39" t="s">
        <v>1331</v>
      </c>
      <c r="N2597" s="33" t="str">
        <f t="shared" si="422"/>
        <v>Harmonic Filters 1 - Cable Racks and Trays for Harmonic Filters - Operational &amp; Maint Access Routes Design</v>
      </c>
      <c r="O2597" s="134"/>
      <c r="P2597" s="134"/>
      <c r="Q2597" s="33" t="str">
        <f>IFERROR(VLOOKUP(PPE_PH1_CDDL[[#This Row],[RDMC Document Number]],[3]Docs!$B:$F,4,0),"No Placeholder Yet")</f>
        <v>RES - Reserved Placeholder</v>
      </c>
      <c r="R2597" s="33" t="str">
        <f>IFERROR(VLOOKUP(PPE_PH1_CDDL[[#This Row],[RDMC Document Number]],[3]Docs!$B:$F,5,0),"No Placeholder Yet")</f>
        <v>Pending</v>
      </c>
      <c r="S2597" s="137">
        <f t="shared" si="424"/>
        <v>0</v>
      </c>
      <c r="T2597" s="39" t="s">
        <v>1119</v>
      </c>
      <c r="U2597" s="39"/>
      <c r="V2597" s="178"/>
      <c r="W2597" s="39" t="s">
        <v>1599</v>
      </c>
      <c r="X2597" s="39" t="s">
        <v>1903</v>
      </c>
      <c r="Y2597" s="39"/>
      <c r="Z2597" s="39"/>
      <c r="AA2597" s="39"/>
      <c r="AB2597" s="152" t="s">
        <v>3165</v>
      </c>
    </row>
    <row r="2598" spans="1:28" ht="21.75" customHeight="1" x14ac:dyDescent="0.25">
      <c r="A2598" s="37" t="s">
        <v>30</v>
      </c>
      <c r="B2598" s="162" t="s">
        <v>31</v>
      </c>
      <c r="C2598" s="162">
        <v>6252</v>
      </c>
      <c r="D2598" s="39" t="s">
        <v>1169</v>
      </c>
      <c r="E2598" s="39" t="s">
        <v>1330</v>
      </c>
      <c r="F2598" s="128" t="s">
        <v>46</v>
      </c>
      <c r="G2598" s="39" t="s">
        <v>35</v>
      </c>
      <c r="H2598" s="39" t="str">
        <f t="shared" si="425"/>
        <v>6105AK124-6252-CPPL-0002</v>
      </c>
      <c r="I2598" s="39" t="str">
        <f t="shared" si="423"/>
        <v>Q24050972-04-6252-C-PPL-0002</v>
      </c>
      <c r="J2598" s="39"/>
      <c r="K2598" s="162" t="s">
        <v>1898</v>
      </c>
      <c r="L2598" s="39" t="s">
        <v>1907</v>
      </c>
      <c r="M2598" s="39" t="s">
        <v>1331</v>
      </c>
      <c r="N2598" s="33" t="str">
        <f t="shared" si="422"/>
        <v>Harmonic Filters 1 -  Cable Trench and Tunnels for Harmonic Filters  - Operational &amp; Maint Access Routes Design</v>
      </c>
      <c r="O2598" s="134"/>
      <c r="P2598" s="134"/>
      <c r="Q2598" s="33" t="str">
        <f>IFERROR(VLOOKUP(PPE_PH1_CDDL[[#This Row],[RDMC Document Number]],[3]Docs!$B:$F,4,0),"No Placeholder Yet")</f>
        <v>RES - Reserved Placeholder</v>
      </c>
      <c r="R2598" s="33" t="str">
        <f>IFERROR(VLOOKUP(PPE_PH1_CDDL[[#This Row],[RDMC Document Number]],[3]Docs!$B:$F,5,0),"No Placeholder Yet")</f>
        <v>Pending</v>
      </c>
      <c r="S2598" s="137">
        <f t="shared" si="424"/>
        <v>0</v>
      </c>
      <c r="T2598" s="39" t="s">
        <v>1119</v>
      </c>
      <c r="U2598" s="39"/>
      <c r="V2598" s="178"/>
      <c r="W2598" s="39" t="s">
        <v>1908</v>
      </c>
      <c r="X2598" s="39" t="s">
        <v>1903</v>
      </c>
      <c r="Y2598" s="39"/>
      <c r="Z2598" s="39"/>
      <c r="AA2598" s="39"/>
      <c r="AB2598" s="152" t="s">
        <v>3165</v>
      </c>
    </row>
    <row r="2599" spans="1:28" ht="21.75" customHeight="1" x14ac:dyDescent="0.25">
      <c r="A2599" s="37" t="s">
        <v>30</v>
      </c>
      <c r="B2599" s="162" t="s">
        <v>31</v>
      </c>
      <c r="C2599" s="162">
        <v>6252</v>
      </c>
      <c r="D2599" s="39" t="s">
        <v>1169</v>
      </c>
      <c r="E2599" s="39" t="s">
        <v>1330</v>
      </c>
      <c r="F2599" s="128" t="s">
        <v>48</v>
      </c>
      <c r="G2599" s="39" t="s">
        <v>35</v>
      </c>
      <c r="H2599" s="39" t="str">
        <f t="shared" si="425"/>
        <v>6105AK124-6252-CPPL-0003</v>
      </c>
      <c r="I2599" s="39" t="str">
        <f t="shared" si="423"/>
        <v>Q24050972-04-6252-C-PPL-0003</v>
      </c>
      <c r="J2599" s="39"/>
      <c r="K2599" s="162" t="s">
        <v>1898</v>
      </c>
      <c r="L2599" s="39" t="s">
        <v>1913</v>
      </c>
      <c r="M2599" s="39" t="s">
        <v>1331</v>
      </c>
      <c r="N2599" s="33" t="str">
        <f t="shared" si="422"/>
        <v>Harmonic Filters 1 - Terrace, Roads and Access-ways for Harmonic Filters  - Operational &amp; Maint Access Routes Design</v>
      </c>
      <c r="O2599" s="134"/>
      <c r="P2599" s="134"/>
      <c r="Q2599" s="33" t="str">
        <f>IFERROR(VLOOKUP(PPE_PH1_CDDL[[#This Row],[RDMC Document Number]],[3]Docs!$B:$F,4,0),"No Placeholder Yet")</f>
        <v>RES - Reserved Placeholder</v>
      </c>
      <c r="R2599" s="33" t="str">
        <f>IFERROR(VLOOKUP(PPE_PH1_CDDL[[#This Row],[RDMC Document Number]],[3]Docs!$B:$F,5,0),"No Placeholder Yet")</f>
        <v>Pending</v>
      </c>
      <c r="S2599" s="137">
        <f t="shared" si="424"/>
        <v>0</v>
      </c>
      <c r="T2599" s="39" t="s">
        <v>1119</v>
      </c>
      <c r="U2599" s="39"/>
      <c r="V2599" s="178"/>
      <c r="W2599" s="39" t="s">
        <v>1515</v>
      </c>
      <c r="X2599" s="39" t="s">
        <v>1903</v>
      </c>
      <c r="Y2599" s="39"/>
      <c r="Z2599" s="39"/>
      <c r="AA2599" s="39"/>
      <c r="AB2599" s="152" t="s">
        <v>3165</v>
      </c>
    </row>
    <row r="2600" spans="1:28" ht="21.75" customHeight="1" x14ac:dyDescent="0.25">
      <c r="A2600" s="37" t="s">
        <v>30</v>
      </c>
      <c r="B2600" s="162" t="s">
        <v>31</v>
      </c>
      <c r="C2600" s="162">
        <v>6252</v>
      </c>
      <c r="D2600" s="39" t="s">
        <v>1169</v>
      </c>
      <c r="E2600" s="162" t="s">
        <v>1330</v>
      </c>
      <c r="F2600" s="174" t="s">
        <v>50</v>
      </c>
      <c r="G2600" s="162" t="s">
        <v>35</v>
      </c>
      <c r="H2600" s="39" t="str">
        <f t="shared" si="425"/>
        <v>6105AK124-6252-CPPL-0004</v>
      </c>
      <c r="I2600" s="39" t="str">
        <f t="shared" si="423"/>
        <v>Q24050972-04-6252-C-PPL-0004</v>
      </c>
      <c r="J2600" s="162"/>
      <c r="K2600" s="162" t="s">
        <v>1898</v>
      </c>
      <c r="L2600" s="162" t="s">
        <v>1914</v>
      </c>
      <c r="M2600" s="162" t="s">
        <v>1331</v>
      </c>
      <c r="N2600" s="33" t="str">
        <f t="shared" si="422"/>
        <v>Harmonic Filters 1 - Offloading Spreader Beam and Equipment for Harmonic Filters  - Operational &amp; Maint Access Routes Design</v>
      </c>
      <c r="O2600" s="175"/>
      <c r="P2600" s="175"/>
      <c r="Q2600" s="33" t="str">
        <f>IFERROR(VLOOKUP(PPE_PH1_CDDL[[#This Row],[RDMC Document Number]],[3]Docs!$B:$F,4,0),"No Placeholder Yet")</f>
        <v>RES - Reserved Placeholder</v>
      </c>
      <c r="R2600" s="33" t="str">
        <f>IFERROR(VLOOKUP(PPE_PH1_CDDL[[#This Row],[RDMC Document Number]],[3]Docs!$B:$F,5,0),"No Placeholder Yet")</f>
        <v>Pending</v>
      </c>
      <c r="S2600" s="137">
        <f t="shared" si="424"/>
        <v>0</v>
      </c>
      <c r="T2600" s="39" t="s">
        <v>1119</v>
      </c>
      <c r="U2600" s="162"/>
      <c r="V2600" s="178"/>
      <c r="W2600" s="162" t="s">
        <v>1915</v>
      </c>
      <c r="X2600" s="39" t="s">
        <v>1903</v>
      </c>
      <c r="Y2600" s="162"/>
      <c r="Z2600" s="162"/>
      <c r="AA2600" s="39"/>
      <c r="AB2600" s="152" t="s">
        <v>3165</v>
      </c>
    </row>
    <row r="2601" spans="1:28" ht="21.75" customHeight="1" x14ac:dyDescent="0.25">
      <c r="A2601" s="37" t="s">
        <v>30</v>
      </c>
      <c r="B2601" s="162" t="s">
        <v>31</v>
      </c>
      <c r="C2601" s="162">
        <v>6252</v>
      </c>
      <c r="D2601" s="39" t="s">
        <v>1169</v>
      </c>
      <c r="E2601" s="39" t="s">
        <v>659</v>
      </c>
      <c r="F2601" s="128" t="s">
        <v>34</v>
      </c>
      <c r="G2601" s="39" t="s">
        <v>35</v>
      </c>
      <c r="H2601" s="39" t="str">
        <f t="shared" si="425"/>
        <v>6105AK124-6252-CSEC-0001</v>
      </c>
      <c r="I2601" s="39" t="str">
        <f t="shared" si="423"/>
        <v>Q24050972-04-6252-C-SEC-0001</v>
      </c>
      <c r="J2601" s="39"/>
      <c r="K2601" s="162" t="s">
        <v>1898</v>
      </c>
      <c r="L2601" s="39" t="s">
        <v>1902</v>
      </c>
      <c r="M2601" s="39" t="s">
        <v>1333</v>
      </c>
      <c r="N2601" s="33" t="str">
        <f t="shared" si="422"/>
        <v>Harmonic Filters 1 - Small Power and Lighting for Harmonic Filters  - Corrosion Prevention and Protection Design</v>
      </c>
      <c r="O2601" s="134"/>
      <c r="P2601" s="134"/>
      <c r="Q2601" s="33" t="str">
        <f>IFERROR(VLOOKUP(PPE_PH1_CDDL[[#This Row],[RDMC Document Number]],[3]Docs!$B:$F,4,0),"No Placeholder Yet")</f>
        <v>RES - Reserved Placeholder</v>
      </c>
      <c r="R2601" s="33" t="str">
        <f>IFERROR(VLOOKUP(PPE_PH1_CDDL[[#This Row],[RDMC Document Number]],[3]Docs!$B:$F,5,0),"No Placeholder Yet")</f>
        <v>Pending</v>
      </c>
      <c r="S2601" s="137">
        <f t="shared" si="424"/>
        <v>0</v>
      </c>
      <c r="T2601" s="39" t="s">
        <v>1119</v>
      </c>
      <c r="U2601" s="39"/>
      <c r="V2601" s="178"/>
      <c r="W2601" s="39" t="s">
        <v>1597</v>
      </c>
      <c r="X2601" s="39" t="s">
        <v>1903</v>
      </c>
      <c r="Y2601" s="39"/>
      <c r="Z2601" s="39"/>
      <c r="AA2601" s="39"/>
      <c r="AB2601" s="152" t="s">
        <v>3165</v>
      </c>
    </row>
    <row r="2602" spans="1:28" ht="21.75" customHeight="1" x14ac:dyDescent="0.25">
      <c r="A2602" s="37" t="s">
        <v>30</v>
      </c>
      <c r="B2602" s="162" t="s">
        <v>31</v>
      </c>
      <c r="C2602" s="162">
        <v>6252</v>
      </c>
      <c r="D2602" s="39" t="s">
        <v>1169</v>
      </c>
      <c r="E2602" s="39" t="s">
        <v>659</v>
      </c>
      <c r="F2602" s="128" t="s">
        <v>46</v>
      </c>
      <c r="G2602" s="39" t="s">
        <v>35</v>
      </c>
      <c r="H2602" s="39" t="str">
        <f t="shared" si="425"/>
        <v>6105AK124-6252-CSEC-0002</v>
      </c>
      <c r="I2602" s="39" t="str">
        <f t="shared" si="423"/>
        <v>Q24050972-04-6252-C-SEC-0002</v>
      </c>
      <c r="J2602" s="39"/>
      <c r="K2602" s="162" t="s">
        <v>1898</v>
      </c>
      <c r="L2602" s="39" t="s">
        <v>1902</v>
      </c>
      <c r="M2602" s="39" t="s">
        <v>1332</v>
      </c>
      <c r="N2602" s="33" t="str">
        <f t="shared" si="422"/>
        <v>Harmonic Filters 1 - Small Power and Lighting for Harmonic Filters  - Structural Earthing and Bonding Design</v>
      </c>
      <c r="O2602" s="134"/>
      <c r="P2602" s="134"/>
      <c r="Q2602" s="33" t="str">
        <f>IFERROR(VLOOKUP(PPE_PH1_CDDL[[#This Row],[RDMC Document Number]],[3]Docs!$B:$F,4,0),"No Placeholder Yet")</f>
        <v>RES - Reserved Placeholder</v>
      </c>
      <c r="R2602" s="33" t="str">
        <f>IFERROR(VLOOKUP(PPE_PH1_CDDL[[#This Row],[RDMC Document Number]],[3]Docs!$B:$F,5,0),"No Placeholder Yet")</f>
        <v>Pending</v>
      </c>
      <c r="S2602" s="137">
        <f t="shared" si="424"/>
        <v>0</v>
      </c>
      <c r="T2602" s="39" t="s">
        <v>1119</v>
      </c>
      <c r="U2602" s="39"/>
      <c r="V2602" s="178"/>
      <c r="W2602" s="39" t="s">
        <v>1597</v>
      </c>
      <c r="X2602" s="39" t="s">
        <v>1903</v>
      </c>
      <c r="Y2602" s="39"/>
      <c r="Z2602" s="39"/>
      <c r="AA2602" s="39"/>
      <c r="AB2602" s="152" t="s">
        <v>3165</v>
      </c>
    </row>
    <row r="2603" spans="1:28" ht="21.75" customHeight="1" x14ac:dyDescent="0.25">
      <c r="A2603" s="37" t="s">
        <v>30</v>
      </c>
      <c r="B2603" s="162" t="s">
        <v>31</v>
      </c>
      <c r="C2603" s="162">
        <v>6252</v>
      </c>
      <c r="D2603" s="39" t="s">
        <v>1169</v>
      </c>
      <c r="E2603" s="39" t="s">
        <v>659</v>
      </c>
      <c r="F2603" s="128" t="s">
        <v>48</v>
      </c>
      <c r="G2603" s="39" t="s">
        <v>35</v>
      </c>
      <c r="H2603" s="39" t="str">
        <f t="shared" si="425"/>
        <v>6105AK124-6252-CSEC-0003</v>
      </c>
      <c r="I2603" s="39" t="str">
        <f t="shared" si="423"/>
        <v>Q24050972-04-6252-C-SEC-0003</v>
      </c>
      <c r="J2603" s="39"/>
      <c r="K2603" s="162" t="s">
        <v>1898</v>
      </c>
      <c r="L2603" s="39" t="s">
        <v>1904</v>
      </c>
      <c r="M2603" s="39" t="s">
        <v>1333</v>
      </c>
      <c r="N2603" s="33" t="str">
        <f t="shared" si="422"/>
        <v>Harmonic Filters 1 - Cable Racks and Trays for Harmonic Filters - Corrosion Prevention and Protection Design</v>
      </c>
      <c r="O2603" s="134"/>
      <c r="P2603" s="134"/>
      <c r="Q2603" s="33" t="str">
        <f>IFERROR(VLOOKUP(PPE_PH1_CDDL[[#This Row],[RDMC Document Number]],[3]Docs!$B:$F,4,0),"No Placeholder Yet")</f>
        <v>RES - Reserved Placeholder</v>
      </c>
      <c r="R2603" s="33" t="str">
        <f>IFERROR(VLOOKUP(PPE_PH1_CDDL[[#This Row],[RDMC Document Number]],[3]Docs!$B:$F,5,0),"No Placeholder Yet")</f>
        <v>Pending</v>
      </c>
      <c r="S2603" s="137">
        <f t="shared" si="424"/>
        <v>0</v>
      </c>
      <c r="T2603" s="39" t="s">
        <v>1119</v>
      </c>
      <c r="U2603" s="39"/>
      <c r="V2603" s="178"/>
      <c r="W2603" s="39" t="s">
        <v>1599</v>
      </c>
      <c r="X2603" s="39" t="s">
        <v>1903</v>
      </c>
      <c r="Y2603" s="39"/>
      <c r="Z2603" s="39"/>
      <c r="AA2603" s="39"/>
      <c r="AB2603" s="152" t="s">
        <v>3165</v>
      </c>
    </row>
    <row r="2604" spans="1:28" ht="21.75" customHeight="1" x14ac:dyDescent="0.25">
      <c r="A2604" s="37" t="s">
        <v>30</v>
      </c>
      <c r="B2604" s="162" t="s">
        <v>31</v>
      </c>
      <c r="C2604" s="162">
        <v>6252</v>
      </c>
      <c r="D2604" s="39" t="s">
        <v>1169</v>
      </c>
      <c r="E2604" s="39" t="s">
        <v>659</v>
      </c>
      <c r="F2604" s="128" t="s">
        <v>50</v>
      </c>
      <c r="G2604" s="39" t="s">
        <v>35</v>
      </c>
      <c r="H2604" s="39" t="str">
        <f t="shared" si="425"/>
        <v>6105AK124-6252-CSEC-0004</v>
      </c>
      <c r="I2604" s="39" t="str">
        <f t="shared" si="423"/>
        <v>Q24050972-04-6252-C-SEC-0004</v>
      </c>
      <c r="J2604" s="39"/>
      <c r="K2604" s="162" t="s">
        <v>1898</v>
      </c>
      <c r="L2604" s="39" t="s">
        <v>1904</v>
      </c>
      <c r="M2604" s="39" t="s">
        <v>1332</v>
      </c>
      <c r="N2604" s="33" t="str">
        <f t="shared" si="422"/>
        <v>Harmonic Filters 1 - Cable Racks and Trays for Harmonic Filters - Structural Earthing and Bonding Design</v>
      </c>
      <c r="O2604" s="134"/>
      <c r="P2604" s="134"/>
      <c r="Q2604" s="33" t="str">
        <f>IFERROR(VLOOKUP(PPE_PH1_CDDL[[#This Row],[RDMC Document Number]],[3]Docs!$B:$F,4,0),"No Placeholder Yet")</f>
        <v>RES - Reserved Placeholder</v>
      </c>
      <c r="R2604" s="33" t="str">
        <f>IFERROR(VLOOKUP(PPE_PH1_CDDL[[#This Row],[RDMC Document Number]],[3]Docs!$B:$F,5,0),"No Placeholder Yet")</f>
        <v>Pending</v>
      </c>
      <c r="S2604" s="137">
        <f t="shared" si="424"/>
        <v>0</v>
      </c>
      <c r="T2604" s="39" t="s">
        <v>1119</v>
      </c>
      <c r="U2604" s="39"/>
      <c r="V2604" s="178"/>
      <c r="W2604" s="39" t="s">
        <v>1599</v>
      </c>
      <c r="X2604" s="39" t="s">
        <v>1903</v>
      </c>
      <c r="Y2604" s="39"/>
      <c r="Z2604" s="39"/>
      <c r="AA2604" s="39"/>
      <c r="AB2604" s="152" t="s">
        <v>3165</v>
      </c>
    </row>
    <row r="2605" spans="1:28" ht="21.75" customHeight="1" x14ac:dyDescent="0.25">
      <c r="A2605" s="37" t="s">
        <v>30</v>
      </c>
      <c r="B2605" s="162" t="s">
        <v>31</v>
      </c>
      <c r="C2605" s="162">
        <v>6252</v>
      </c>
      <c r="D2605" s="39" t="s">
        <v>1169</v>
      </c>
      <c r="E2605" s="39" t="s">
        <v>659</v>
      </c>
      <c r="F2605" s="128" t="s">
        <v>101</v>
      </c>
      <c r="G2605" s="39" t="s">
        <v>35</v>
      </c>
      <c r="H2605" s="39" t="str">
        <f t="shared" si="425"/>
        <v>6105AK124-6252-CSEC-0005</v>
      </c>
      <c r="I2605" s="39" t="str">
        <f t="shared" si="423"/>
        <v>Q24050972-04-6252-C-SEC-0005</v>
      </c>
      <c r="J2605" s="39"/>
      <c r="K2605" s="162" t="s">
        <v>1898</v>
      </c>
      <c r="L2605" s="39" t="s">
        <v>1909</v>
      </c>
      <c r="M2605" s="39" t="s">
        <v>1333</v>
      </c>
      <c r="N2605" s="33" t="str">
        <f t="shared" si="422"/>
        <v>Harmonic Filters 1 - Lightning Protection System for Harmonic Filters  - Corrosion Prevention and Protection Design</v>
      </c>
      <c r="O2605" s="134"/>
      <c r="P2605" s="134"/>
      <c r="Q2605" s="33" t="str">
        <f>IFERROR(VLOOKUP(PPE_PH1_CDDL[[#This Row],[RDMC Document Number]],[3]Docs!$B:$F,4,0),"No Placeholder Yet")</f>
        <v>RES - Reserved Placeholder</v>
      </c>
      <c r="R2605" s="33" t="str">
        <f>IFERROR(VLOOKUP(PPE_PH1_CDDL[[#This Row],[RDMC Document Number]],[3]Docs!$B:$F,5,0),"No Placeholder Yet")</f>
        <v>Pending</v>
      </c>
      <c r="S2605" s="137">
        <f t="shared" si="424"/>
        <v>0</v>
      </c>
      <c r="T2605" s="39" t="s">
        <v>1119</v>
      </c>
      <c r="U2605" s="39"/>
      <c r="V2605" s="178"/>
      <c r="W2605" s="39" t="s">
        <v>1631</v>
      </c>
      <c r="X2605" s="39" t="s">
        <v>1903</v>
      </c>
      <c r="Y2605" s="39"/>
      <c r="Z2605" s="39"/>
      <c r="AA2605" s="39"/>
      <c r="AB2605" s="152" t="s">
        <v>3165</v>
      </c>
    </row>
    <row r="2606" spans="1:28" ht="21.75" customHeight="1" x14ac:dyDescent="0.25">
      <c r="A2606" s="37" t="s">
        <v>30</v>
      </c>
      <c r="B2606" s="162" t="s">
        <v>31</v>
      </c>
      <c r="C2606" s="162">
        <v>6252</v>
      </c>
      <c r="D2606" s="39" t="s">
        <v>1169</v>
      </c>
      <c r="E2606" s="39" t="s">
        <v>659</v>
      </c>
      <c r="F2606" s="128" t="s">
        <v>161</v>
      </c>
      <c r="G2606" s="39" t="s">
        <v>35</v>
      </c>
      <c r="H2606" s="39" t="str">
        <f t="shared" si="425"/>
        <v>6105AK124-6252-CSEC-0006</v>
      </c>
      <c r="I2606" s="39" t="str">
        <f t="shared" si="423"/>
        <v>Q24050972-04-6252-C-SEC-0006</v>
      </c>
      <c r="J2606" s="39"/>
      <c r="K2606" s="162" t="s">
        <v>1898</v>
      </c>
      <c r="L2606" s="39" t="s">
        <v>1909</v>
      </c>
      <c r="M2606" s="39" t="s">
        <v>1332</v>
      </c>
      <c r="N2606" s="33" t="str">
        <f t="shared" si="422"/>
        <v>Harmonic Filters 1 - Lightning Protection System for Harmonic Filters  - Structural Earthing and Bonding Design</v>
      </c>
      <c r="O2606" s="134"/>
      <c r="P2606" s="134"/>
      <c r="Q2606" s="33" t="str">
        <f>IFERROR(VLOOKUP(PPE_PH1_CDDL[[#This Row],[RDMC Document Number]],[3]Docs!$B:$F,4,0),"No Placeholder Yet")</f>
        <v>RES - Reserved Placeholder</v>
      </c>
      <c r="R2606" s="33" t="str">
        <f>IFERROR(VLOOKUP(PPE_PH1_CDDL[[#This Row],[RDMC Document Number]],[3]Docs!$B:$F,5,0),"No Placeholder Yet")</f>
        <v>Pending</v>
      </c>
      <c r="S2606" s="137">
        <f t="shared" si="424"/>
        <v>0</v>
      </c>
      <c r="T2606" s="39" t="s">
        <v>1119</v>
      </c>
      <c r="U2606" s="39"/>
      <c r="V2606" s="178"/>
      <c r="W2606" s="39" t="s">
        <v>1631</v>
      </c>
      <c r="X2606" s="39" t="s">
        <v>1903</v>
      </c>
      <c r="Y2606" s="39"/>
      <c r="Z2606" s="39"/>
      <c r="AA2606" s="39"/>
      <c r="AB2606" s="152" t="s">
        <v>3165</v>
      </c>
    </row>
    <row r="2607" spans="1:28" ht="21.75" customHeight="1" x14ac:dyDescent="0.25">
      <c r="A2607" s="37" t="s">
        <v>30</v>
      </c>
      <c r="B2607" s="162" t="s">
        <v>31</v>
      </c>
      <c r="C2607" s="162">
        <v>6252</v>
      </c>
      <c r="D2607" s="39" t="s">
        <v>1169</v>
      </c>
      <c r="E2607" s="39" t="s">
        <v>659</v>
      </c>
      <c r="F2607" s="128" t="s">
        <v>170</v>
      </c>
      <c r="G2607" s="39" t="s">
        <v>35</v>
      </c>
      <c r="H2607" s="39" t="str">
        <f t="shared" si="425"/>
        <v>6105AK124-6252-CSEC-0007</v>
      </c>
      <c r="I2607" s="39" t="str">
        <f t="shared" si="423"/>
        <v>Q24050972-04-6252-C-SEC-0007</v>
      </c>
      <c r="J2607" s="39"/>
      <c r="K2607" s="162" t="s">
        <v>1898</v>
      </c>
      <c r="L2607" s="39" t="s">
        <v>1910</v>
      </c>
      <c r="M2607" s="39" t="s">
        <v>1333</v>
      </c>
      <c r="N2607" s="33" t="str">
        <f t="shared" si="422"/>
        <v>Harmonic Filters 1 - Earthing System for Harmonic Filters  - Corrosion Prevention and Protection Design</v>
      </c>
      <c r="O2607" s="134"/>
      <c r="P2607" s="134"/>
      <c r="Q2607" s="33" t="str">
        <f>IFERROR(VLOOKUP(PPE_PH1_CDDL[[#This Row],[RDMC Document Number]],[3]Docs!$B:$F,4,0),"No Placeholder Yet")</f>
        <v>RES - Reserved Placeholder</v>
      </c>
      <c r="R2607" s="33" t="str">
        <f>IFERROR(VLOOKUP(PPE_PH1_CDDL[[#This Row],[RDMC Document Number]],[3]Docs!$B:$F,5,0),"No Placeholder Yet")</f>
        <v>Pending</v>
      </c>
      <c r="S2607" s="137">
        <f t="shared" si="424"/>
        <v>0</v>
      </c>
      <c r="T2607" s="39" t="s">
        <v>1119</v>
      </c>
      <c r="U2607" s="39"/>
      <c r="V2607" s="178"/>
      <c r="W2607" s="39" t="s">
        <v>1649</v>
      </c>
      <c r="X2607" s="39" t="s">
        <v>1903</v>
      </c>
      <c r="Y2607" s="39"/>
      <c r="Z2607" s="39"/>
      <c r="AA2607" s="39"/>
      <c r="AB2607" s="152" t="s">
        <v>3165</v>
      </c>
    </row>
    <row r="2608" spans="1:28" ht="21.75" customHeight="1" x14ac:dyDescent="0.25">
      <c r="A2608" s="37" t="s">
        <v>30</v>
      </c>
      <c r="B2608" s="162" t="s">
        <v>31</v>
      </c>
      <c r="C2608" s="162">
        <v>6252</v>
      </c>
      <c r="D2608" s="39" t="s">
        <v>1169</v>
      </c>
      <c r="E2608" s="39" t="s">
        <v>659</v>
      </c>
      <c r="F2608" s="128" t="s">
        <v>108</v>
      </c>
      <c r="G2608" s="39" t="s">
        <v>35</v>
      </c>
      <c r="H2608" s="39" t="str">
        <f t="shared" si="425"/>
        <v>6105AK124-6252-CSEC-0008</v>
      </c>
      <c r="I2608" s="39" t="str">
        <f t="shared" si="423"/>
        <v>Q24050972-04-6252-C-SEC-0008</v>
      </c>
      <c r="J2608" s="39"/>
      <c r="K2608" s="162" t="s">
        <v>1898</v>
      </c>
      <c r="L2608" s="39" t="s">
        <v>1910</v>
      </c>
      <c r="M2608" s="39" t="s">
        <v>1332</v>
      </c>
      <c r="N2608" s="33" t="str">
        <f t="shared" si="422"/>
        <v>Harmonic Filters 1 - Earthing System for Harmonic Filters  - Structural Earthing and Bonding Design</v>
      </c>
      <c r="O2608" s="134"/>
      <c r="P2608" s="134"/>
      <c r="Q2608" s="33" t="str">
        <f>IFERROR(VLOOKUP(PPE_PH1_CDDL[[#This Row],[RDMC Document Number]],[3]Docs!$B:$F,4,0),"No Placeholder Yet")</f>
        <v>RES - Reserved Placeholder</v>
      </c>
      <c r="R2608" s="33" t="str">
        <f>IFERROR(VLOOKUP(PPE_PH1_CDDL[[#This Row],[RDMC Document Number]],[3]Docs!$B:$F,5,0),"No Placeholder Yet")</f>
        <v>Pending</v>
      </c>
      <c r="S2608" s="137">
        <f t="shared" si="424"/>
        <v>0</v>
      </c>
      <c r="T2608" s="39" t="s">
        <v>1119</v>
      </c>
      <c r="U2608" s="39"/>
      <c r="V2608" s="178"/>
      <c r="W2608" s="39" t="s">
        <v>1649</v>
      </c>
      <c r="X2608" s="39" t="s">
        <v>1903</v>
      </c>
      <c r="Y2608" s="39"/>
      <c r="Z2608" s="39"/>
      <c r="AA2608" s="39"/>
      <c r="AB2608" s="152" t="s">
        <v>3165</v>
      </c>
    </row>
    <row r="2609" spans="1:28" ht="21.75" customHeight="1" x14ac:dyDescent="0.25">
      <c r="A2609" s="37" t="s">
        <v>30</v>
      </c>
      <c r="B2609" s="162" t="s">
        <v>31</v>
      </c>
      <c r="C2609" s="162">
        <v>6252</v>
      </c>
      <c r="D2609" s="39" t="s">
        <v>1169</v>
      </c>
      <c r="E2609" s="39" t="s">
        <v>659</v>
      </c>
      <c r="F2609" s="174" t="s">
        <v>173</v>
      </c>
      <c r="G2609" s="162" t="s">
        <v>35</v>
      </c>
      <c r="H2609" s="39" t="str">
        <f t="shared" si="425"/>
        <v>6105AK124-6252-CSEC-0009</v>
      </c>
      <c r="I2609" s="39" t="str">
        <f t="shared" si="423"/>
        <v>Q24050972-04-6252-C-SEC-0009</v>
      </c>
      <c r="J2609" s="162"/>
      <c r="K2609" s="162" t="s">
        <v>1898</v>
      </c>
      <c r="L2609" s="162" t="s">
        <v>1911</v>
      </c>
      <c r="M2609" s="162" t="s">
        <v>1333</v>
      </c>
      <c r="N2609" s="33" t="str">
        <f t="shared" si="422"/>
        <v>Harmonic Filters 1 -  Fire Protection System for Harmonic Filters  - Corrosion Prevention and Protection Design</v>
      </c>
      <c r="O2609" s="175"/>
      <c r="P2609" s="175"/>
      <c r="Q2609" s="33" t="str">
        <f>IFERROR(VLOOKUP(PPE_PH1_CDDL[[#This Row],[RDMC Document Number]],[3]Docs!$B:$F,4,0),"No Placeholder Yet")</f>
        <v>RES - Reserved Placeholder</v>
      </c>
      <c r="R2609" s="33" t="str">
        <f>IFERROR(VLOOKUP(PPE_PH1_CDDL[[#This Row],[RDMC Document Number]],[3]Docs!$B:$F,5,0),"No Placeholder Yet")</f>
        <v>Pending</v>
      </c>
      <c r="S2609" s="137">
        <f t="shared" si="424"/>
        <v>0</v>
      </c>
      <c r="T2609" s="39" t="s">
        <v>1119</v>
      </c>
      <c r="U2609" s="162"/>
      <c r="V2609" s="178"/>
      <c r="W2609" s="162" t="s">
        <v>1917</v>
      </c>
      <c r="X2609" s="39" t="s">
        <v>1903</v>
      </c>
      <c r="Y2609" s="162"/>
      <c r="Z2609" s="162"/>
      <c r="AA2609" s="39"/>
      <c r="AB2609" s="152" t="s">
        <v>3165</v>
      </c>
    </row>
    <row r="2610" spans="1:28" ht="21.75" customHeight="1" x14ac:dyDescent="0.25">
      <c r="A2610" s="37" t="s">
        <v>30</v>
      </c>
      <c r="B2610" s="162" t="s">
        <v>31</v>
      </c>
      <c r="C2610" s="162">
        <v>6252</v>
      </c>
      <c r="D2610" s="39" t="s">
        <v>1169</v>
      </c>
      <c r="E2610" s="39" t="s">
        <v>1335</v>
      </c>
      <c r="F2610" s="128" t="s">
        <v>34</v>
      </c>
      <c r="G2610" s="39" t="s">
        <v>35</v>
      </c>
      <c r="H2610" s="39" t="str">
        <f t="shared" si="425"/>
        <v>6105AK124-6252-CSHP-0001</v>
      </c>
      <c r="I2610" s="39" t="str">
        <f t="shared" si="423"/>
        <v>Q24050972-04-6252-C-SHP-0001</v>
      </c>
      <c r="J2610" s="39"/>
      <c r="K2610" s="162" t="s">
        <v>1898</v>
      </c>
      <c r="L2610" s="39" t="s">
        <v>1902</v>
      </c>
      <c r="M2610" s="39" t="s">
        <v>1336</v>
      </c>
      <c r="N2610" s="33" t="str">
        <f t="shared" ref="N2610:N2673" si="426">K2610&amp;" - "&amp;L2610&amp;" - "&amp;M2610</f>
        <v>Harmonic Filters 1 - Small Power and Lighting for Harmonic Filters  - Equipment Assembly Drawings</v>
      </c>
      <c r="O2610" s="134"/>
      <c r="P2610" s="134"/>
      <c r="Q2610" s="33" t="str">
        <f>IFERROR(VLOOKUP(PPE_PH1_CDDL[[#This Row],[RDMC Document Number]],[3]Docs!$B:$F,4,0),"No Placeholder Yet")</f>
        <v>RES - Reserved Placeholder</v>
      </c>
      <c r="R2610" s="33" t="str">
        <f>IFERROR(VLOOKUP(PPE_PH1_CDDL[[#This Row],[RDMC Document Number]],[3]Docs!$B:$F,5,0),"No Placeholder Yet")</f>
        <v>Pending</v>
      </c>
      <c r="S2610" s="137">
        <f t="shared" si="424"/>
        <v>0</v>
      </c>
      <c r="T2610" s="39" t="s">
        <v>1119</v>
      </c>
      <c r="U2610" s="39"/>
      <c r="V2610" s="178"/>
      <c r="W2610" s="39" t="s">
        <v>1660</v>
      </c>
      <c r="X2610" s="39" t="s">
        <v>1903</v>
      </c>
      <c r="Y2610" s="39"/>
      <c r="Z2610" s="39"/>
      <c r="AA2610" s="39"/>
      <c r="AB2610" s="152" t="s">
        <v>3165</v>
      </c>
    </row>
    <row r="2611" spans="1:28" ht="21.75" customHeight="1" x14ac:dyDescent="0.25">
      <c r="A2611" s="37" t="s">
        <v>30</v>
      </c>
      <c r="B2611" s="162" t="s">
        <v>31</v>
      </c>
      <c r="C2611" s="162">
        <v>6252</v>
      </c>
      <c r="D2611" s="39" t="s">
        <v>1169</v>
      </c>
      <c r="E2611" s="39" t="s">
        <v>1335</v>
      </c>
      <c r="F2611" s="128" t="s">
        <v>46</v>
      </c>
      <c r="G2611" s="39" t="s">
        <v>35</v>
      </c>
      <c r="H2611" s="39" t="str">
        <f t="shared" si="425"/>
        <v>6105AK124-6252-CSHP-0002</v>
      </c>
      <c r="I2611" s="39" t="str">
        <f t="shared" si="423"/>
        <v>Q24050972-04-6252-C-SHP-0002</v>
      </c>
      <c r="J2611" s="39"/>
      <c r="K2611" s="162" t="s">
        <v>1898</v>
      </c>
      <c r="L2611" s="39" t="s">
        <v>1904</v>
      </c>
      <c r="M2611" s="39" t="s">
        <v>1336</v>
      </c>
      <c r="N2611" s="33" t="str">
        <f t="shared" si="426"/>
        <v>Harmonic Filters 1 - Cable Racks and Trays for Harmonic Filters - Equipment Assembly Drawings</v>
      </c>
      <c r="O2611" s="134"/>
      <c r="P2611" s="134"/>
      <c r="Q2611" s="33" t="str">
        <f>IFERROR(VLOOKUP(PPE_PH1_CDDL[[#This Row],[RDMC Document Number]],[3]Docs!$B:$F,4,0),"No Placeholder Yet")</f>
        <v>RES - Reserved Placeholder</v>
      </c>
      <c r="R2611" s="33" t="str">
        <f>IFERROR(VLOOKUP(PPE_PH1_CDDL[[#This Row],[RDMC Document Number]],[3]Docs!$B:$F,5,0),"No Placeholder Yet")</f>
        <v>Pending</v>
      </c>
      <c r="S2611" s="137">
        <f t="shared" si="424"/>
        <v>0</v>
      </c>
      <c r="T2611" s="39" t="s">
        <v>1119</v>
      </c>
      <c r="U2611" s="39"/>
      <c r="V2611" s="178"/>
      <c r="W2611" s="39" t="s">
        <v>1599</v>
      </c>
      <c r="X2611" s="39" t="s">
        <v>1903</v>
      </c>
      <c r="Y2611" s="39"/>
      <c r="Z2611" s="39"/>
      <c r="AA2611" s="39"/>
      <c r="AB2611" s="152" t="s">
        <v>3165</v>
      </c>
    </row>
    <row r="2612" spans="1:28" ht="21.75" customHeight="1" x14ac:dyDescent="0.25">
      <c r="A2612" s="37" t="s">
        <v>30</v>
      </c>
      <c r="B2612" s="162" t="s">
        <v>31</v>
      </c>
      <c r="C2612" s="162">
        <v>6252</v>
      </c>
      <c r="D2612" s="39" t="s">
        <v>1169</v>
      </c>
      <c r="E2612" s="39" t="s">
        <v>1335</v>
      </c>
      <c r="F2612" s="128" t="s">
        <v>48</v>
      </c>
      <c r="G2612" s="39" t="s">
        <v>35</v>
      </c>
      <c r="H2612" s="39" t="str">
        <f t="shared" si="425"/>
        <v>6105AK124-6252-CSHP-0003</v>
      </c>
      <c r="I2612" s="39" t="str">
        <f t="shared" si="423"/>
        <v>Q24050972-04-6252-C-SHP-0003</v>
      </c>
      <c r="J2612" s="39"/>
      <c r="K2612" s="162" t="s">
        <v>1898</v>
      </c>
      <c r="L2612" s="39" t="s">
        <v>1905</v>
      </c>
      <c r="M2612" s="39" t="s">
        <v>1336</v>
      </c>
      <c r="N2612" s="33" t="str">
        <f t="shared" si="426"/>
        <v>Harmonic Filters 1 - Perimeter Fencing for Harmonic Filters  - Equipment Assembly Drawings</v>
      </c>
      <c r="O2612" s="134"/>
      <c r="P2612" s="134"/>
      <c r="Q2612" s="33" t="str">
        <f>IFERROR(VLOOKUP(PPE_PH1_CDDL[[#This Row],[RDMC Document Number]],[3]Docs!$B:$F,4,0),"No Placeholder Yet")</f>
        <v>RES - Reserved Placeholder</v>
      </c>
      <c r="R2612" s="33" t="str">
        <f>IFERROR(VLOOKUP(PPE_PH1_CDDL[[#This Row],[RDMC Document Number]],[3]Docs!$B:$F,5,0),"No Placeholder Yet")</f>
        <v>Pending</v>
      </c>
      <c r="S2612" s="137">
        <f t="shared" si="424"/>
        <v>0</v>
      </c>
      <c r="T2612" s="39" t="s">
        <v>1119</v>
      </c>
      <c r="U2612" s="39"/>
      <c r="V2612" s="178"/>
      <c r="W2612" s="39" t="s">
        <v>1512</v>
      </c>
      <c r="X2612" s="39" t="s">
        <v>1903</v>
      </c>
      <c r="Y2612" s="39"/>
      <c r="Z2612" s="39"/>
      <c r="AA2612" s="39"/>
      <c r="AB2612" s="152" t="s">
        <v>3165</v>
      </c>
    </row>
    <row r="2613" spans="1:28" ht="21.75" customHeight="1" x14ac:dyDescent="0.25">
      <c r="A2613" s="37" t="s">
        <v>30</v>
      </c>
      <c r="B2613" s="162" t="s">
        <v>31</v>
      </c>
      <c r="C2613" s="162">
        <v>6252</v>
      </c>
      <c r="D2613" s="39" t="s">
        <v>1169</v>
      </c>
      <c r="E2613" s="39" t="s">
        <v>1335</v>
      </c>
      <c r="F2613" s="174" t="s">
        <v>50</v>
      </c>
      <c r="G2613" s="162" t="s">
        <v>35</v>
      </c>
      <c r="H2613" s="39" t="str">
        <f t="shared" si="425"/>
        <v>6105AK124-6252-CSHP-0004</v>
      </c>
      <c r="I2613" s="39" t="str">
        <f t="shared" si="423"/>
        <v>Q24050972-04-6252-C-SHP-0004</v>
      </c>
      <c r="J2613" s="162"/>
      <c r="K2613" s="162" t="s">
        <v>1898</v>
      </c>
      <c r="L2613" s="162" t="s">
        <v>1914</v>
      </c>
      <c r="M2613" s="162" t="s">
        <v>1336</v>
      </c>
      <c r="N2613" s="33" t="str">
        <f t="shared" si="426"/>
        <v>Harmonic Filters 1 - Offloading Spreader Beam and Equipment for Harmonic Filters  - Equipment Assembly Drawings</v>
      </c>
      <c r="O2613" s="175"/>
      <c r="P2613" s="175"/>
      <c r="Q2613" s="33" t="str">
        <f>IFERROR(VLOOKUP(PPE_PH1_CDDL[[#This Row],[RDMC Document Number]],[3]Docs!$B:$F,4,0),"No Placeholder Yet")</f>
        <v>RES - Reserved Placeholder</v>
      </c>
      <c r="R2613" s="33" t="str">
        <f>IFERROR(VLOOKUP(PPE_PH1_CDDL[[#This Row],[RDMC Document Number]],[3]Docs!$B:$F,5,0),"No Placeholder Yet")</f>
        <v>Pending</v>
      </c>
      <c r="S2613" s="137">
        <f t="shared" si="424"/>
        <v>0</v>
      </c>
      <c r="T2613" s="39" t="s">
        <v>1119</v>
      </c>
      <c r="U2613" s="162"/>
      <c r="V2613" s="178"/>
      <c r="W2613" s="162" t="s">
        <v>1915</v>
      </c>
      <c r="X2613" s="39" t="s">
        <v>1903</v>
      </c>
      <c r="Y2613" s="162"/>
      <c r="Z2613" s="162"/>
      <c r="AA2613" s="39"/>
      <c r="AB2613" s="152" t="s">
        <v>3165</v>
      </c>
    </row>
    <row r="2614" spans="1:28" ht="21.75" customHeight="1" x14ac:dyDescent="0.25">
      <c r="A2614" s="37" t="s">
        <v>30</v>
      </c>
      <c r="B2614" s="162" t="s">
        <v>31</v>
      </c>
      <c r="C2614" s="162">
        <v>6252</v>
      </c>
      <c r="D2614" s="39" t="s">
        <v>1169</v>
      </c>
      <c r="E2614" s="39" t="s">
        <v>1170</v>
      </c>
      <c r="F2614" s="128" t="s">
        <v>34</v>
      </c>
      <c r="G2614" s="39" t="s">
        <v>35</v>
      </c>
      <c r="H2614" s="39" t="str">
        <f t="shared" si="425"/>
        <v>6105AK124-6252-CSPC-0001</v>
      </c>
      <c r="I2614" s="39" t="str">
        <f t="shared" si="423"/>
        <v>Q24050972-04-6252-C-SPC-0001</v>
      </c>
      <c r="J2614" s="39"/>
      <c r="K2614" s="162" t="s">
        <v>1898</v>
      </c>
      <c r="L2614" s="39" t="s">
        <v>1902</v>
      </c>
      <c r="M2614" s="39" t="s">
        <v>1339</v>
      </c>
      <c r="N2614" s="33" t="str">
        <f t="shared" si="426"/>
        <v>Harmonic Filters 1 - Small Power and Lighting for Harmonic Filters  - Concrete Construction Material Specifications</v>
      </c>
      <c r="O2614" s="134"/>
      <c r="P2614" s="134"/>
      <c r="Q2614" s="33" t="str">
        <f>IFERROR(VLOOKUP(PPE_PH1_CDDL[[#This Row],[RDMC Document Number]],[3]Docs!$B:$F,4,0),"No Placeholder Yet")</f>
        <v>RES - Reserved Placeholder</v>
      </c>
      <c r="R2614" s="33" t="str">
        <f>IFERROR(VLOOKUP(PPE_PH1_CDDL[[#This Row],[RDMC Document Number]],[3]Docs!$B:$F,5,0),"No Placeholder Yet")</f>
        <v>Pending</v>
      </c>
      <c r="S2614" s="137">
        <f t="shared" si="424"/>
        <v>0</v>
      </c>
      <c r="T2614" s="39" t="s">
        <v>1119</v>
      </c>
      <c r="U2614" s="39"/>
      <c r="V2614" s="178"/>
      <c r="W2614" s="39" t="s">
        <v>1597</v>
      </c>
      <c r="X2614" s="39" t="s">
        <v>1903</v>
      </c>
      <c r="Y2614" s="39"/>
      <c r="Z2614" s="39"/>
      <c r="AA2614" s="39"/>
      <c r="AB2614" s="152" t="s">
        <v>3165</v>
      </c>
    </row>
    <row r="2615" spans="1:28" ht="21.75" customHeight="1" x14ac:dyDescent="0.25">
      <c r="A2615" s="37" t="s">
        <v>30</v>
      </c>
      <c r="B2615" s="162" t="s">
        <v>31</v>
      </c>
      <c r="C2615" s="162">
        <v>6252</v>
      </c>
      <c r="D2615" s="39" t="s">
        <v>1169</v>
      </c>
      <c r="E2615" s="39" t="s">
        <v>1170</v>
      </c>
      <c r="F2615" s="128" t="s">
        <v>46</v>
      </c>
      <c r="G2615" s="39" t="s">
        <v>35</v>
      </c>
      <c r="H2615" s="39" t="str">
        <f t="shared" si="425"/>
        <v>6105AK124-6252-CSPC-0002</v>
      </c>
      <c r="I2615" s="39" t="str">
        <f t="shared" si="423"/>
        <v>Q24050972-04-6252-C-SPC-0002</v>
      </c>
      <c r="J2615" s="39"/>
      <c r="K2615" s="162" t="s">
        <v>1898</v>
      </c>
      <c r="L2615" s="39" t="s">
        <v>1904</v>
      </c>
      <c r="M2615" s="39" t="s">
        <v>1337</v>
      </c>
      <c r="N2615" s="33" t="str">
        <f t="shared" si="426"/>
        <v>Harmonic Filters 1 - Cable Racks and Trays for Harmonic Filters - Civil Design Requirements</v>
      </c>
      <c r="O2615" s="134"/>
      <c r="P2615" s="134"/>
      <c r="Q2615" s="33" t="str">
        <f>IFERROR(VLOOKUP(PPE_PH1_CDDL[[#This Row],[RDMC Document Number]],[3]Docs!$B:$F,4,0),"No Placeholder Yet")</f>
        <v>RES - Reserved Placeholder</v>
      </c>
      <c r="R2615" s="33" t="str">
        <f>IFERROR(VLOOKUP(PPE_PH1_CDDL[[#This Row],[RDMC Document Number]],[3]Docs!$B:$F,5,0),"No Placeholder Yet")</f>
        <v>Pending</v>
      </c>
      <c r="S2615" s="137">
        <f t="shared" si="424"/>
        <v>0</v>
      </c>
      <c r="T2615" s="39" t="s">
        <v>1119</v>
      </c>
      <c r="U2615" s="39"/>
      <c r="V2615" s="178"/>
      <c r="W2615" s="39" t="s">
        <v>1599</v>
      </c>
      <c r="X2615" s="39" t="s">
        <v>1903</v>
      </c>
      <c r="Y2615" s="39"/>
      <c r="Z2615" s="39"/>
      <c r="AA2615" s="39"/>
      <c r="AB2615" s="152" t="s">
        <v>3165</v>
      </c>
    </row>
    <row r="2616" spans="1:28" ht="21.75" customHeight="1" x14ac:dyDescent="0.25">
      <c r="A2616" s="37" t="s">
        <v>30</v>
      </c>
      <c r="B2616" s="162" t="s">
        <v>31</v>
      </c>
      <c r="C2616" s="162">
        <v>6252</v>
      </c>
      <c r="D2616" s="39" t="s">
        <v>1169</v>
      </c>
      <c r="E2616" s="39" t="s">
        <v>1170</v>
      </c>
      <c r="F2616" s="128" t="s">
        <v>48</v>
      </c>
      <c r="G2616" s="39" t="s">
        <v>35</v>
      </c>
      <c r="H2616" s="39" t="str">
        <f t="shared" si="425"/>
        <v>6105AK124-6252-CSPC-0003</v>
      </c>
      <c r="I2616" s="39" t="str">
        <f t="shared" si="423"/>
        <v>Q24050972-04-6252-C-SPC-0003</v>
      </c>
      <c r="J2616" s="39"/>
      <c r="K2616" s="162" t="s">
        <v>1898</v>
      </c>
      <c r="L2616" s="39" t="s">
        <v>1904</v>
      </c>
      <c r="M2616" s="39" t="s">
        <v>1339</v>
      </c>
      <c r="N2616" s="33" t="str">
        <f t="shared" si="426"/>
        <v>Harmonic Filters 1 - Cable Racks and Trays for Harmonic Filters - Concrete Construction Material Specifications</v>
      </c>
      <c r="O2616" s="134"/>
      <c r="P2616" s="134"/>
      <c r="Q2616" s="33" t="str">
        <f>IFERROR(VLOOKUP(PPE_PH1_CDDL[[#This Row],[RDMC Document Number]],[3]Docs!$B:$F,4,0),"No Placeholder Yet")</f>
        <v>RES - Reserved Placeholder</v>
      </c>
      <c r="R2616" s="33" t="str">
        <f>IFERROR(VLOOKUP(PPE_PH1_CDDL[[#This Row],[RDMC Document Number]],[3]Docs!$B:$F,5,0),"No Placeholder Yet")</f>
        <v>Pending</v>
      </c>
      <c r="S2616" s="137">
        <f t="shared" si="424"/>
        <v>0</v>
      </c>
      <c r="T2616" s="39" t="s">
        <v>1119</v>
      </c>
      <c r="U2616" s="39"/>
      <c r="V2616" s="178"/>
      <c r="W2616" s="39" t="s">
        <v>1599</v>
      </c>
      <c r="X2616" s="39" t="s">
        <v>1903</v>
      </c>
      <c r="Y2616" s="39"/>
      <c r="Z2616" s="39"/>
      <c r="AA2616" s="39"/>
      <c r="AB2616" s="152" t="s">
        <v>3165</v>
      </c>
    </row>
    <row r="2617" spans="1:28" ht="21.75" customHeight="1" x14ac:dyDescent="0.25">
      <c r="A2617" s="37" t="s">
        <v>30</v>
      </c>
      <c r="B2617" s="162" t="s">
        <v>31</v>
      </c>
      <c r="C2617" s="162">
        <v>6252</v>
      </c>
      <c r="D2617" s="39" t="s">
        <v>1169</v>
      </c>
      <c r="E2617" s="39" t="s">
        <v>1170</v>
      </c>
      <c r="F2617" s="128" t="s">
        <v>50</v>
      </c>
      <c r="G2617" s="39" t="s">
        <v>35</v>
      </c>
      <c r="H2617" s="39" t="str">
        <f t="shared" si="425"/>
        <v>6105AK124-6252-CSPC-0004</v>
      </c>
      <c r="I2617" s="39" t="str">
        <f t="shared" ref="I2617:I2680" si="427">"Q24050972"&amp;"-"&amp;"04"&amp;"-"&amp;C2617&amp;"-"&amp;D2617&amp;"-"&amp;E2617&amp;"-"&amp;F2617</f>
        <v>Q24050972-04-6252-C-SPC-0004</v>
      </c>
      <c r="J2617" s="39"/>
      <c r="K2617" s="162" t="s">
        <v>1898</v>
      </c>
      <c r="L2617" s="39" t="s">
        <v>1904</v>
      </c>
      <c r="M2617" s="39" t="s">
        <v>1340</v>
      </c>
      <c r="N2617" s="33" t="str">
        <f t="shared" si="426"/>
        <v>Harmonic Filters 1 - Cable Racks and Trays for Harmonic Filters - Steel Structures Corrosion Protection Specification</v>
      </c>
      <c r="O2617" s="134"/>
      <c r="P2617" s="134"/>
      <c r="Q2617" s="33" t="str">
        <f>IFERROR(VLOOKUP(PPE_PH1_CDDL[[#This Row],[RDMC Document Number]],[3]Docs!$B:$F,4,0),"No Placeholder Yet")</f>
        <v>RES - Reserved Placeholder</v>
      </c>
      <c r="R2617" s="33" t="str">
        <f>IFERROR(VLOOKUP(PPE_PH1_CDDL[[#This Row],[RDMC Document Number]],[3]Docs!$B:$F,5,0),"No Placeholder Yet")</f>
        <v>Pending</v>
      </c>
      <c r="S2617" s="137">
        <f t="shared" si="424"/>
        <v>0</v>
      </c>
      <c r="T2617" s="39" t="s">
        <v>1119</v>
      </c>
      <c r="U2617" s="39"/>
      <c r="V2617" s="178"/>
      <c r="W2617" s="39" t="s">
        <v>1599</v>
      </c>
      <c r="X2617" s="39" t="s">
        <v>1903</v>
      </c>
      <c r="Y2617" s="39"/>
      <c r="Z2617" s="39"/>
      <c r="AA2617" s="39"/>
      <c r="AB2617" s="152" t="s">
        <v>3165</v>
      </c>
    </row>
    <row r="2618" spans="1:28" ht="21.75" customHeight="1" x14ac:dyDescent="0.25">
      <c r="A2618" s="37" t="s">
        <v>30</v>
      </c>
      <c r="B2618" s="162" t="s">
        <v>31</v>
      </c>
      <c r="C2618" s="162">
        <v>6252</v>
      </c>
      <c r="D2618" s="39" t="s">
        <v>1169</v>
      </c>
      <c r="E2618" s="39" t="s">
        <v>1170</v>
      </c>
      <c r="F2618" s="128" t="s">
        <v>101</v>
      </c>
      <c r="G2618" s="39" t="s">
        <v>35</v>
      </c>
      <c r="H2618" s="39" t="str">
        <f t="shared" si="425"/>
        <v>6105AK124-6252-CSPC-0005</v>
      </c>
      <c r="I2618" s="39" t="str">
        <f t="shared" si="427"/>
        <v>Q24050972-04-6252-C-SPC-0005</v>
      </c>
      <c r="J2618" s="39"/>
      <c r="K2618" s="162" t="s">
        <v>1898</v>
      </c>
      <c r="L2618" s="39" t="s">
        <v>1907</v>
      </c>
      <c r="M2618" s="39" t="s">
        <v>1337</v>
      </c>
      <c r="N2618" s="33" t="str">
        <f t="shared" si="426"/>
        <v>Harmonic Filters 1 -  Cable Trench and Tunnels for Harmonic Filters  - Civil Design Requirements</v>
      </c>
      <c r="O2618" s="134"/>
      <c r="P2618" s="134"/>
      <c r="Q2618" s="33" t="str">
        <f>IFERROR(VLOOKUP(PPE_PH1_CDDL[[#This Row],[RDMC Document Number]],[3]Docs!$B:$F,4,0),"No Placeholder Yet")</f>
        <v>RES - Reserved Placeholder</v>
      </c>
      <c r="R2618" s="33" t="str">
        <f>IFERROR(VLOOKUP(PPE_PH1_CDDL[[#This Row],[RDMC Document Number]],[3]Docs!$B:$F,5,0),"No Placeholder Yet")</f>
        <v>Pending</v>
      </c>
      <c r="S2618" s="137">
        <f t="shared" si="424"/>
        <v>0</v>
      </c>
      <c r="T2618" s="39" t="s">
        <v>1119</v>
      </c>
      <c r="U2618" s="39"/>
      <c r="V2618" s="178"/>
      <c r="W2618" s="39" t="s">
        <v>1908</v>
      </c>
      <c r="X2618" s="39" t="s">
        <v>1903</v>
      </c>
      <c r="Y2618" s="39"/>
      <c r="Z2618" s="39"/>
      <c r="AA2618" s="39"/>
      <c r="AB2618" s="152" t="s">
        <v>3165</v>
      </c>
    </row>
    <row r="2619" spans="1:28" ht="21.75" customHeight="1" x14ac:dyDescent="0.25">
      <c r="A2619" s="37" t="s">
        <v>30</v>
      </c>
      <c r="B2619" s="162" t="s">
        <v>31</v>
      </c>
      <c r="C2619" s="162">
        <v>6252</v>
      </c>
      <c r="D2619" s="39" t="s">
        <v>1169</v>
      </c>
      <c r="E2619" s="39" t="s">
        <v>1170</v>
      </c>
      <c r="F2619" s="128" t="s">
        <v>161</v>
      </c>
      <c r="G2619" s="39" t="s">
        <v>35</v>
      </c>
      <c r="H2619" s="39" t="str">
        <f t="shared" si="425"/>
        <v>6105AK124-6252-CSPC-0006</v>
      </c>
      <c r="I2619" s="39" t="str">
        <f t="shared" si="427"/>
        <v>Q24050972-04-6252-C-SPC-0006</v>
      </c>
      <c r="J2619" s="39"/>
      <c r="K2619" s="162" t="s">
        <v>1898</v>
      </c>
      <c r="L2619" s="39" t="s">
        <v>1907</v>
      </c>
      <c r="M2619" s="39" t="s">
        <v>1338</v>
      </c>
      <c r="N2619" s="33" t="str">
        <f t="shared" si="426"/>
        <v>Harmonic Filters 1 -  Cable Trench and Tunnels for Harmonic Filters  - Excavation, Trenching and Compacting Design</v>
      </c>
      <c r="O2619" s="134"/>
      <c r="P2619" s="134"/>
      <c r="Q2619" s="33" t="str">
        <f>IFERROR(VLOOKUP(PPE_PH1_CDDL[[#This Row],[RDMC Document Number]],[3]Docs!$B:$F,4,0),"No Placeholder Yet")</f>
        <v>RES - Reserved Placeholder</v>
      </c>
      <c r="R2619" s="33" t="str">
        <f>IFERROR(VLOOKUP(PPE_PH1_CDDL[[#This Row],[RDMC Document Number]],[3]Docs!$B:$F,5,0),"No Placeholder Yet")</f>
        <v>Pending</v>
      </c>
      <c r="S2619" s="137">
        <f t="shared" si="424"/>
        <v>0</v>
      </c>
      <c r="T2619" s="39" t="s">
        <v>1119</v>
      </c>
      <c r="U2619" s="39"/>
      <c r="V2619" s="178"/>
      <c r="W2619" s="39" t="s">
        <v>1908</v>
      </c>
      <c r="X2619" s="39" t="s">
        <v>1903</v>
      </c>
      <c r="Y2619" s="39"/>
      <c r="Z2619" s="39"/>
      <c r="AA2619" s="39"/>
      <c r="AB2619" s="152" t="s">
        <v>3165</v>
      </c>
    </row>
    <row r="2620" spans="1:28" ht="21.75" customHeight="1" x14ac:dyDescent="0.25">
      <c r="A2620" s="37" t="s">
        <v>30</v>
      </c>
      <c r="B2620" s="162" t="s">
        <v>31</v>
      </c>
      <c r="C2620" s="162">
        <v>6252</v>
      </c>
      <c r="D2620" s="39" t="s">
        <v>1169</v>
      </c>
      <c r="E2620" s="39" t="s">
        <v>1170</v>
      </c>
      <c r="F2620" s="128" t="s">
        <v>170</v>
      </c>
      <c r="G2620" s="39" t="s">
        <v>35</v>
      </c>
      <c r="H2620" s="39" t="str">
        <f t="shared" si="425"/>
        <v>6105AK124-6252-CSPC-0007</v>
      </c>
      <c r="I2620" s="39" t="str">
        <f t="shared" si="427"/>
        <v>Q24050972-04-6252-C-SPC-0007</v>
      </c>
      <c r="J2620" s="39"/>
      <c r="K2620" s="162" t="s">
        <v>1898</v>
      </c>
      <c r="L2620" s="39" t="s">
        <v>1907</v>
      </c>
      <c r="M2620" s="39" t="s">
        <v>1339</v>
      </c>
      <c r="N2620" s="33" t="str">
        <f t="shared" si="426"/>
        <v>Harmonic Filters 1 -  Cable Trench and Tunnels for Harmonic Filters  - Concrete Construction Material Specifications</v>
      </c>
      <c r="O2620" s="134"/>
      <c r="P2620" s="134"/>
      <c r="Q2620" s="33" t="str">
        <f>IFERROR(VLOOKUP(PPE_PH1_CDDL[[#This Row],[RDMC Document Number]],[3]Docs!$B:$F,4,0),"No Placeholder Yet")</f>
        <v>RES - Reserved Placeholder</v>
      </c>
      <c r="R2620" s="33" t="str">
        <f>IFERROR(VLOOKUP(PPE_PH1_CDDL[[#This Row],[RDMC Document Number]],[3]Docs!$B:$F,5,0),"No Placeholder Yet")</f>
        <v>Pending</v>
      </c>
      <c r="S2620" s="137">
        <f t="shared" si="424"/>
        <v>0</v>
      </c>
      <c r="T2620" s="39" t="s">
        <v>1119</v>
      </c>
      <c r="U2620" s="39"/>
      <c r="V2620" s="178"/>
      <c r="W2620" s="39" t="s">
        <v>1908</v>
      </c>
      <c r="X2620" s="39" t="s">
        <v>1903</v>
      </c>
      <c r="Y2620" s="39"/>
      <c r="Z2620" s="39"/>
      <c r="AA2620" s="39"/>
      <c r="AB2620" s="152" t="s">
        <v>3165</v>
      </c>
    </row>
    <row r="2621" spans="1:28" ht="21.75" customHeight="1" x14ac:dyDescent="0.25">
      <c r="A2621" s="37" t="s">
        <v>30</v>
      </c>
      <c r="B2621" s="162" t="s">
        <v>31</v>
      </c>
      <c r="C2621" s="162">
        <v>6252</v>
      </c>
      <c r="D2621" s="39" t="s">
        <v>1169</v>
      </c>
      <c r="E2621" s="39" t="s">
        <v>1170</v>
      </c>
      <c r="F2621" s="128" t="s">
        <v>108</v>
      </c>
      <c r="G2621" s="39" t="s">
        <v>35</v>
      </c>
      <c r="H2621" s="39" t="str">
        <f t="shared" si="425"/>
        <v>6105AK124-6252-CSPC-0008</v>
      </c>
      <c r="I2621" s="39" t="str">
        <f t="shared" si="427"/>
        <v>Q24050972-04-6252-C-SPC-0008</v>
      </c>
      <c r="J2621" s="39"/>
      <c r="K2621" s="162" t="s">
        <v>1898</v>
      </c>
      <c r="L2621" s="39" t="s">
        <v>1910</v>
      </c>
      <c r="M2621" s="39" t="s">
        <v>1339</v>
      </c>
      <c r="N2621" s="33" t="str">
        <f t="shared" si="426"/>
        <v>Harmonic Filters 1 - Earthing System for Harmonic Filters  - Concrete Construction Material Specifications</v>
      </c>
      <c r="O2621" s="134"/>
      <c r="P2621" s="134"/>
      <c r="Q2621" s="33" t="str">
        <f>IFERROR(VLOOKUP(PPE_PH1_CDDL[[#This Row],[RDMC Document Number]],[3]Docs!$B:$F,4,0),"No Placeholder Yet")</f>
        <v>RES - Reserved Placeholder</v>
      </c>
      <c r="R2621" s="33" t="str">
        <f>IFERROR(VLOOKUP(PPE_PH1_CDDL[[#This Row],[RDMC Document Number]],[3]Docs!$B:$F,5,0),"No Placeholder Yet")</f>
        <v>Pending</v>
      </c>
      <c r="S2621" s="137">
        <f t="shared" si="424"/>
        <v>0</v>
      </c>
      <c r="T2621" s="39" t="s">
        <v>1119</v>
      </c>
      <c r="U2621" s="39"/>
      <c r="V2621" s="178"/>
      <c r="W2621" s="39" t="s">
        <v>1633</v>
      </c>
      <c r="X2621" s="39" t="s">
        <v>1903</v>
      </c>
      <c r="Y2621" s="39"/>
      <c r="Z2621" s="39"/>
      <c r="AA2621" s="39"/>
      <c r="AB2621" s="152" t="s">
        <v>3165</v>
      </c>
    </row>
    <row r="2622" spans="1:28" ht="21.75" customHeight="1" x14ac:dyDescent="0.25">
      <c r="A2622" s="37" t="s">
        <v>30</v>
      </c>
      <c r="B2622" s="162" t="s">
        <v>31</v>
      </c>
      <c r="C2622" s="162">
        <v>6252</v>
      </c>
      <c r="D2622" s="39" t="s">
        <v>1169</v>
      </c>
      <c r="E2622" s="39" t="s">
        <v>1170</v>
      </c>
      <c r="F2622" s="128" t="s">
        <v>173</v>
      </c>
      <c r="G2622" s="39" t="s">
        <v>35</v>
      </c>
      <c r="H2622" s="39" t="str">
        <f t="shared" si="425"/>
        <v>6105AK124-6252-CSPC-0009</v>
      </c>
      <c r="I2622" s="39" t="str">
        <f t="shared" si="427"/>
        <v>Q24050972-04-6252-C-SPC-0009</v>
      </c>
      <c r="J2622" s="39"/>
      <c r="K2622" s="162" t="s">
        <v>1898</v>
      </c>
      <c r="L2622" s="39" t="s">
        <v>1910</v>
      </c>
      <c r="M2622" s="39" t="s">
        <v>1338</v>
      </c>
      <c r="N2622" s="33" t="str">
        <f t="shared" si="426"/>
        <v>Harmonic Filters 1 - Earthing System for Harmonic Filters  - Excavation, Trenching and Compacting Design</v>
      </c>
      <c r="O2622" s="134"/>
      <c r="P2622" s="134"/>
      <c r="Q2622" s="33" t="str">
        <f>IFERROR(VLOOKUP(PPE_PH1_CDDL[[#This Row],[RDMC Document Number]],[3]Docs!$B:$F,4,0),"No Placeholder Yet")</f>
        <v>RES - Reserved Placeholder</v>
      </c>
      <c r="R2622" s="33" t="str">
        <f>IFERROR(VLOOKUP(PPE_PH1_CDDL[[#This Row],[RDMC Document Number]],[3]Docs!$B:$F,5,0),"No Placeholder Yet")</f>
        <v>Pending</v>
      </c>
      <c r="S2622" s="137">
        <f t="shared" si="424"/>
        <v>0</v>
      </c>
      <c r="T2622" s="39" t="s">
        <v>1119</v>
      </c>
      <c r="U2622" s="39"/>
      <c r="V2622" s="178"/>
      <c r="W2622" s="39" t="s">
        <v>1633</v>
      </c>
      <c r="X2622" s="39" t="s">
        <v>1903</v>
      </c>
      <c r="Y2622" s="39"/>
      <c r="Z2622" s="39"/>
      <c r="AA2622" s="39"/>
      <c r="AB2622" s="152" t="s">
        <v>3165</v>
      </c>
    </row>
    <row r="2623" spans="1:28" ht="21.75" customHeight="1" x14ac:dyDescent="0.25">
      <c r="A2623" s="37" t="s">
        <v>30</v>
      </c>
      <c r="B2623" s="162" t="s">
        <v>31</v>
      </c>
      <c r="C2623" s="162">
        <v>6252</v>
      </c>
      <c r="D2623" s="39" t="s">
        <v>1169</v>
      </c>
      <c r="E2623" s="39" t="s">
        <v>1170</v>
      </c>
      <c r="F2623" s="128" t="s">
        <v>184</v>
      </c>
      <c r="G2623" s="39" t="s">
        <v>35</v>
      </c>
      <c r="H2623" s="39" t="str">
        <f t="shared" si="425"/>
        <v>6105AK124-6252-CSPC-0010</v>
      </c>
      <c r="I2623" s="39" t="str">
        <f t="shared" si="427"/>
        <v>Q24050972-04-6252-C-SPC-0010</v>
      </c>
      <c r="J2623" s="39"/>
      <c r="K2623" s="162" t="s">
        <v>1898</v>
      </c>
      <c r="L2623" s="39" t="s">
        <v>1905</v>
      </c>
      <c r="M2623" s="39" t="s">
        <v>1338</v>
      </c>
      <c r="N2623" s="33" t="str">
        <f t="shared" si="426"/>
        <v>Harmonic Filters 1 - Perimeter Fencing for Harmonic Filters  - Excavation, Trenching and Compacting Design</v>
      </c>
      <c r="O2623" s="134"/>
      <c r="P2623" s="134"/>
      <c r="Q2623" s="33" t="str">
        <f>IFERROR(VLOOKUP(PPE_PH1_CDDL[[#This Row],[RDMC Document Number]],[3]Docs!$B:$F,4,0),"No Placeholder Yet")</f>
        <v>RES - Reserved Placeholder</v>
      </c>
      <c r="R2623" s="33" t="str">
        <f>IFERROR(VLOOKUP(PPE_PH1_CDDL[[#This Row],[RDMC Document Number]],[3]Docs!$B:$F,5,0),"No Placeholder Yet")</f>
        <v>Pending</v>
      </c>
      <c r="S2623" s="137">
        <f t="shared" si="424"/>
        <v>0</v>
      </c>
      <c r="T2623" s="39" t="s">
        <v>1119</v>
      </c>
      <c r="U2623" s="39"/>
      <c r="V2623" s="178"/>
      <c r="W2623" s="39" t="s">
        <v>1512</v>
      </c>
      <c r="X2623" s="39" t="s">
        <v>1903</v>
      </c>
      <c r="Y2623" s="39"/>
      <c r="Z2623" s="39"/>
      <c r="AA2623" s="39"/>
      <c r="AB2623" s="152" t="s">
        <v>3165</v>
      </c>
    </row>
    <row r="2624" spans="1:28" ht="21.75" customHeight="1" x14ac:dyDescent="0.25">
      <c r="A2624" s="37" t="s">
        <v>30</v>
      </c>
      <c r="B2624" s="162" t="s">
        <v>31</v>
      </c>
      <c r="C2624" s="162">
        <v>6252</v>
      </c>
      <c r="D2624" s="39" t="s">
        <v>1169</v>
      </c>
      <c r="E2624" s="39" t="s">
        <v>1170</v>
      </c>
      <c r="F2624" s="128" t="s">
        <v>187</v>
      </c>
      <c r="G2624" s="39" t="s">
        <v>35</v>
      </c>
      <c r="H2624" s="39" t="str">
        <f t="shared" si="425"/>
        <v>6105AK124-6252-CSPC-0011</v>
      </c>
      <c r="I2624" s="39" t="str">
        <f t="shared" si="427"/>
        <v>Q24050972-04-6252-C-SPC-0011</v>
      </c>
      <c r="J2624" s="39"/>
      <c r="K2624" s="162" t="s">
        <v>1898</v>
      </c>
      <c r="L2624" s="39" t="s">
        <v>1905</v>
      </c>
      <c r="M2624" s="39" t="s">
        <v>1339</v>
      </c>
      <c r="N2624" s="33" t="str">
        <f t="shared" si="426"/>
        <v>Harmonic Filters 1 - Perimeter Fencing for Harmonic Filters  - Concrete Construction Material Specifications</v>
      </c>
      <c r="O2624" s="134"/>
      <c r="P2624" s="134"/>
      <c r="Q2624" s="33" t="str">
        <f>IFERROR(VLOOKUP(PPE_PH1_CDDL[[#This Row],[RDMC Document Number]],[3]Docs!$B:$F,4,0),"No Placeholder Yet")</f>
        <v>RES - Reserved Placeholder</v>
      </c>
      <c r="R2624" s="33" t="str">
        <f>IFERROR(VLOOKUP(PPE_PH1_CDDL[[#This Row],[RDMC Document Number]],[3]Docs!$B:$F,5,0),"No Placeholder Yet")</f>
        <v>Pending</v>
      </c>
      <c r="S2624" s="137">
        <f t="shared" si="424"/>
        <v>0</v>
      </c>
      <c r="T2624" s="39" t="s">
        <v>1119</v>
      </c>
      <c r="U2624" s="39"/>
      <c r="V2624" s="178"/>
      <c r="W2624" s="39" t="s">
        <v>1512</v>
      </c>
      <c r="X2624" s="39" t="s">
        <v>1903</v>
      </c>
      <c r="Y2624" s="39"/>
      <c r="Z2624" s="39"/>
      <c r="AA2624" s="39"/>
      <c r="AB2624" s="152" t="s">
        <v>3165</v>
      </c>
    </row>
    <row r="2625" spans="1:28" ht="21.75" customHeight="1" x14ac:dyDescent="0.25">
      <c r="A2625" s="37" t="s">
        <v>30</v>
      </c>
      <c r="B2625" s="162" t="s">
        <v>31</v>
      </c>
      <c r="C2625" s="162">
        <v>6252</v>
      </c>
      <c r="D2625" s="39" t="s">
        <v>1169</v>
      </c>
      <c r="E2625" s="39" t="s">
        <v>1170</v>
      </c>
      <c r="F2625" s="128" t="s">
        <v>213</v>
      </c>
      <c r="G2625" s="39" t="s">
        <v>35</v>
      </c>
      <c r="H2625" s="39" t="str">
        <f t="shared" si="425"/>
        <v>6105AK124-6252-CSPC-0012</v>
      </c>
      <c r="I2625" s="39" t="str">
        <f t="shared" si="427"/>
        <v>Q24050972-04-6252-C-SPC-0012</v>
      </c>
      <c r="J2625" s="39"/>
      <c r="K2625" s="162" t="s">
        <v>1898</v>
      </c>
      <c r="L2625" s="39" t="s">
        <v>1905</v>
      </c>
      <c r="M2625" s="39" t="s">
        <v>1340</v>
      </c>
      <c r="N2625" s="33" t="str">
        <f t="shared" si="426"/>
        <v>Harmonic Filters 1 - Perimeter Fencing for Harmonic Filters  - Steel Structures Corrosion Protection Specification</v>
      </c>
      <c r="O2625" s="134"/>
      <c r="P2625" s="134"/>
      <c r="Q2625" s="33" t="str">
        <f>IFERROR(VLOOKUP(PPE_PH1_CDDL[[#This Row],[RDMC Document Number]],[3]Docs!$B:$F,4,0),"No Placeholder Yet")</f>
        <v>RES - Reserved Placeholder</v>
      </c>
      <c r="R2625" s="33" t="str">
        <f>IFERROR(VLOOKUP(PPE_PH1_CDDL[[#This Row],[RDMC Document Number]],[3]Docs!$B:$F,5,0),"No Placeholder Yet")</f>
        <v>Pending</v>
      </c>
      <c r="S2625" s="137">
        <f t="shared" si="424"/>
        <v>0</v>
      </c>
      <c r="T2625" s="39" t="s">
        <v>1119</v>
      </c>
      <c r="U2625" s="39"/>
      <c r="V2625" s="178"/>
      <c r="W2625" s="39" t="s">
        <v>1512</v>
      </c>
      <c r="X2625" s="39" t="s">
        <v>1903</v>
      </c>
      <c r="Y2625" s="39"/>
      <c r="Z2625" s="39"/>
      <c r="AA2625" s="39"/>
      <c r="AB2625" s="152" t="s">
        <v>3165</v>
      </c>
    </row>
    <row r="2626" spans="1:28" ht="21.75" customHeight="1" x14ac:dyDescent="0.25">
      <c r="A2626" s="37" t="s">
        <v>30</v>
      </c>
      <c r="B2626" s="162" t="s">
        <v>31</v>
      </c>
      <c r="C2626" s="162">
        <v>6252</v>
      </c>
      <c r="D2626" s="39" t="s">
        <v>1169</v>
      </c>
      <c r="E2626" s="39" t="s">
        <v>1170</v>
      </c>
      <c r="F2626" s="128" t="s">
        <v>215</v>
      </c>
      <c r="G2626" s="39" t="s">
        <v>35</v>
      </c>
      <c r="H2626" s="39" t="str">
        <f t="shared" si="425"/>
        <v>6105AK124-6252-CSPC-0013</v>
      </c>
      <c r="I2626" s="39" t="str">
        <f t="shared" si="427"/>
        <v>Q24050972-04-6252-C-SPC-0013</v>
      </c>
      <c r="J2626" s="39"/>
      <c r="K2626" s="162" t="s">
        <v>1898</v>
      </c>
      <c r="L2626" s="39" t="s">
        <v>1913</v>
      </c>
      <c r="M2626" s="39" t="s">
        <v>1337</v>
      </c>
      <c r="N2626" s="33" t="str">
        <f t="shared" si="426"/>
        <v>Harmonic Filters 1 - Terrace, Roads and Access-ways for Harmonic Filters  - Civil Design Requirements</v>
      </c>
      <c r="O2626" s="134"/>
      <c r="P2626" s="134"/>
      <c r="Q2626" s="33" t="str">
        <f>IFERROR(VLOOKUP(PPE_PH1_CDDL[[#This Row],[RDMC Document Number]],[3]Docs!$B:$F,4,0),"No Placeholder Yet")</f>
        <v>RES - Reserved Placeholder</v>
      </c>
      <c r="R2626" s="33" t="str">
        <f>IFERROR(VLOOKUP(PPE_PH1_CDDL[[#This Row],[RDMC Document Number]],[3]Docs!$B:$F,5,0),"No Placeholder Yet")</f>
        <v>Pending</v>
      </c>
      <c r="S2626" s="137">
        <f t="shared" si="424"/>
        <v>0</v>
      </c>
      <c r="T2626" s="39" t="s">
        <v>1119</v>
      </c>
      <c r="U2626" s="39"/>
      <c r="V2626" s="178"/>
      <c r="W2626" s="39" t="s">
        <v>1515</v>
      </c>
      <c r="X2626" s="39" t="s">
        <v>1903</v>
      </c>
      <c r="Y2626" s="39"/>
      <c r="Z2626" s="39"/>
      <c r="AA2626" s="39"/>
      <c r="AB2626" s="152" t="s">
        <v>3165</v>
      </c>
    </row>
    <row r="2627" spans="1:28" ht="21.75" customHeight="1" x14ac:dyDescent="0.25">
      <c r="A2627" s="37" t="s">
        <v>30</v>
      </c>
      <c r="B2627" s="162" t="s">
        <v>31</v>
      </c>
      <c r="C2627" s="162">
        <v>6252</v>
      </c>
      <c r="D2627" s="39" t="s">
        <v>1169</v>
      </c>
      <c r="E2627" s="39" t="s">
        <v>1170</v>
      </c>
      <c r="F2627" s="128" t="s">
        <v>217</v>
      </c>
      <c r="G2627" s="39" t="s">
        <v>35</v>
      </c>
      <c r="H2627" s="39" t="str">
        <f t="shared" si="425"/>
        <v>6105AK124-6252-CSPC-0014</v>
      </c>
      <c r="I2627" s="39" t="str">
        <f t="shared" si="427"/>
        <v>Q24050972-04-6252-C-SPC-0014</v>
      </c>
      <c r="J2627" s="39"/>
      <c r="K2627" s="162" t="s">
        <v>1898</v>
      </c>
      <c r="L2627" s="39" t="s">
        <v>1913</v>
      </c>
      <c r="M2627" s="39" t="s">
        <v>1338</v>
      </c>
      <c r="N2627" s="33" t="str">
        <f t="shared" si="426"/>
        <v>Harmonic Filters 1 - Terrace, Roads and Access-ways for Harmonic Filters  - Excavation, Trenching and Compacting Design</v>
      </c>
      <c r="O2627" s="134"/>
      <c r="P2627" s="134"/>
      <c r="Q2627" s="33" t="str">
        <f>IFERROR(VLOOKUP(PPE_PH1_CDDL[[#This Row],[RDMC Document Number]],[3]Docs!$B:$F,4,0),"No Placeholder Yet")</f>
        <v>RES - Reserved Placeholder</v>
      </c>
      <c r="R2627" s="33" t="str">
        <f>IFERROR(VLOOKUP(PPE_PH1_CDDL[[#This Row],[RDMC Document Number]],[3]Docs!$B:$F,5,0),"No Placeholder Yet")</f>
        <v>Pending</v>
      </c>
      <c r="S2627" s="137">
        <f t="shared" si="424"/>
        <v>0</v>
      </c>
      <c r="T2627" s="39" t="s">
        <v>1119</v>
      </c>
      <c r="U2627" s="39"/>
      <c r="V2627" s="178"/>
      <c r="W2627" s="39" t="s">
        <v>1515</v>
      </c>
      <c r="X2627" s="39" t="s">
        <v>1903</v>
      </c>
      <c r="Y2627" s="39"/>
      <c r="Z2627" s="39"/>
      <c r="AA2627" s="39"/>
      <c r="AB2627" s="152" t="s">
        <v>3165</v>
      </c>
    </row>
    <row r="2628" spans="1:28" ht="21.75" customHeight="1" x14ac:dyDescent="0.25">
      <c r="A2628" s="37" t="s">
        <v>30</v>
      </c>
      <c r="B2628" s="162" t="s">
        <v>31</v>
      </c>
      <c r="C2628" s="162">
        <v>6252</v>
      </c>
      <c r="D2628" s="39" t="s">
        <v>1169</v>
      </c>
      <c r="E2628" s="39" t="s">
        <v>1170</v>
      </c>
      <c r="F2628" s="128" t="s">
        <v>219</v>
      </c>
      <c r="G2628" s="39" t="s">
        <v>35</v>
      </c>
      <c r="H2628" s="39" t="str">
        <f t="shared" si="425"/>
        <v>6105AK124-6252-CSPC-0015</v>
      </c>
      <c r="I2628" s="39" t="str">
        <f t="shared" si="427"/>
        <v>Q24050972-04-6252-C-SPC-0015</v>
      </c>
      <c r="J2628" s="39"/>
      <c r="K2628" s="162" t="s">
        <v>1898</v>
      </c>
      <c r="L2628" s="39" t="s">
        <v>1913</v>
      </c>
      <c r="M2628" s="39" t="s">
        <v>1339</v>
      </c>
      <c r="N2628" s="33" t="str">
        <f t="shared" si="426"/>
        <v>Harmonic Filters 1 - Terrace, Roads and Access-ways for Harmonic Filters  - Concrete Construction Material Specifications</v>
      </c>
      <c r="O2628" s="134"/>
      <c r="P2628" s="134"/>
      <c r="Q2628" s="33" t="str">
        <f>IFERROR(VLOOKUP(PPE_PH1_CDDL[[#This Row],[RDMC Document Number]],[3]Docs!$B:$F,4,0),"No Placeholder Yet")</f>
        <v>RES - Reserved Placeholder</v>
      </c>
      <c r="R2628" s="33" t="str">
        <f>IFERROR(VLOOKUP(PPE_PH1_CDDL[[#This Row],[RDMC Document Number]],[3]Docs!$B:$F,5,0),"No Placeholder Yet")</f>
        <v>Pending</v>
      </c>
      <c r="S2628" s="137">
        <f t="shared" si="424"/>
        <v>0</v>
      </c>
      <c r="T2628" s="39" t="s">
        <v>1119</v>
      </c>
      <c r="U2628" s="39"/>
      <c r="V2628" s="178"/>
      <c r="W2628" s="39" t="s">
        <v>1515</v>
      </c>
      <c r="X2628" s="39" t="s">
        <v>1903</v>
      </c>
      <c r="Y2628" s="39"/>
      <c r="Z2628" s="39"/>
      <c r="AA2628" s="39"/>
      <c r="AB2628" s="152" t="s">
        <v>3165</v>
      </c>
    </row>
    <row r="2629" spans="1:28" ht="21.75" customHeight="1" x14ac:dyDescent="0.25">
      <c r="A2629" s="37" t="s">
        <v>30</v>
      </c>
      <c r="B2629" s="162" t="s">
        <v>31</v>
      </c>
      <c r="C2629" s="162">
        <v>6252</v>
      </c>
      <c r="D2629" s="39" t="s">
        <v>1169</v>
      </c>
      <c r="E2629" s="39" t="s">
        <v>1170</v>
      </c>
      <c r="F2629" s="128" t="s">
        <v>88</v>
      </c>
      <c r="G2629" s="39" t="s">
        <v>35</v>
      </c>
      <c r="H2629" s="39" t="str">
        <f t="shared" si="425"/>
        <v>6105AK124-6252-CSPC-0016</v>
      </c>
      <c r="I2629" s="39" t="str">
        <f t="shared" si="427"/>
        <v>Q24050972-04-6252-C-SPC-0016</v>
      </c>
      <c r="J2629" s="39"/>
      <c r="K2629" s="162" t="s">
        <v>1898</v>
      </c>
      <c r="L2629" s="39" t="s">
        <v>1906</v>
      </c>
      <c r="M2629" s="39" t="s">
        <v>1337</v>
      </c>
      <c r="N2629" s="33" t="str">
        <f t="shared" si="426"/>
        <v>Harmonic Filters 1 - Pad Platform and Foundations for Harmonic Filters  - Civil Design Requirements</v>
      </c>
      <c r="O2629" s="134"/>
      <c r="P2629" s="134"/>
      <c r="Q2629" s="33" t="str">
        <f>IFERROR(VLOOKUP(PPE_PH1_CDDL[[#This Row],[RDMC Document Number]],[3]Docs!$B:$F,4,0),"No Placeholder Yet")</f>
        <v>RES - Reserved Placeholder</v>
      </c>
      <c r="R2629" s="33" t="str">
        <f>IFERROR(VLOOKUP(PPE_PH1_CDDL[[#This Row],[RDMC Document Number]],[3]Docs!$B:$F,5,0),"No Placeholder Yet")</f>
        <v>Pending</v>
      </c>
      <c r="S2629" s="137">
        <f t="shared" si="424"/>
        <v>0</v>
      </c>
      <c r="T2629" s="39" t="s">
        <v>1119</v>
      </c>
      <c r="U2629" s="39"/>
      <c r="V2629" s="178"/>
      <c r="W2629" s="39" t="s">
        <v>1651</v>
      </c>
      <c r="X2629" s="39" t="s">
        <v>1903</v>
      </c>
      <c r="Y2629" s="39"/>
      <c r="Z2629" s="39"/>
      <c r="AA2629" s="39"/>
      <c r="AB2629" s="152" t="s">
        <v>3165</v>
      </c>
    </row>
    <row r="2630" spans="1:28" ht="21.75" customHeight="1" x14ac:dyDescent="0.25">
      <c r="A2630" s="37" t="s">
        <v>30</v>
      </c>
      <c r="B2630" s="162" t="s">
        <v>31</v>
      </c>
      <c r="C2630" s="162">
        <v>6252</v>
      </c>
      <c r="D2630" s="39" t="s">
        <v>1169</v>
      </c>
      <c r="E2630" s="39" t="s">
        <v>1170</v>
      </c>
      <c r="F2630" s="128" t="s">
        <v>143</v>
      </c>
      <c r="G2630" s="39" t="s">
        <v>35</v>
      </c>
      <c r="H2630" s="39" t="str">
        <f t="shared" si="425"/>
        <v>6105AK124-6252-CSPC-0017</v>
      </c>
      <c r="I2630" s="39" t="str">
        <f t="shared" si="427"/>
        <v>Q24050972-04-6252-C-SPC-0017</v>
      </c>
      <c r="J2630" s="39"/>
      <c r="K2630" s="162" t="s">
        <v>1898</v>
      </c>
      <c r="L2630" s="39" t="s">
        <v>1906</v>
      </c>
      <c r="M2630" s="39" t="s">
        <v>1338</v>
      </c>
      <c r="N2630" s="33" t="str">
        <f t="shared" si="426"/>
        <v>Harmonic Filters 1 - Pad Platform and Foundations for Harmonic Filters  - Excavation, Trenching and Compacting Design</v>
      </c>
      <c r="O2630" s="134"/>
      <c r="P2630" s="134"/>
      <c r="Q2630" s="33" t="str">
        <f>IFERROR(VLOOKUP(PPE_PH1_CDDL[[#This Row],[RDMC Document Number]],[3]Docs!$B:$F,4,0),"No Placeholder Yet")</f>
        <v>RES - Reserved Placeholder</v>
      </c>
      <c r="R2630" s="33" t="str">
        <f>IFERROR(VLOOKUP(PPE_PH1_CDDL[[#This Row],[RDMC Document Number]],[3]Docs!$B:$F,5,0),"No Placeholder Yet")</f>
        <v>Pending</v>
      </c>
      <c r="S2630" s="137">
        <f t="shared" si="424"/>
        <v>0</v>
      </c>
      <c r="T2630" s="39" t="s">
        <v>1119</v>
      </c>
      <c r="U2630" s="39"/>
      <c r="V2630" s="178"/>
      <c r="W2630" s="39" t="s">
        <v>1651</v>
      </c>
      <c r="X2630" s="39" t="s">
        <v>1903</v>
      </c>
      <c r="Y2630" s="39"/>
      <c r="Z2630" s="39"/>
      <c r="AA2630" s="39"/>
      <c r="AB2630" s="152" t="s">
        <v>3165</v>
      </c>
    </row>
    <row r="2631" spans="1:28" ht="21.75" customHeight="1" x14ac:dyDescent="0.25">
      <c r="A2631" s="37" t="s">
        <v>30</v>
      </c>
      <c r="B2631" s="162" t="s">
        <v>31</v>
      </c>
      <c r="C2631" s="162">
        <v>6252</v>
      </c>
      <c r="D2631" s="39" t="s">
        <v>1169</v>
      </c>
      <c r="E2631" s="39" t="s">
        <v>1170</v>
      </c>
      <c r="F2631" s="174" t="s">
        <v>223</v>
      </c>
      <c r="G2631" s="162" t="s">
        <v>35</v>
      </c>
      <c r="H2631" s="39" t="str">
        <f t="shared" si="425"/>
        <v>6105AK124-6252-CSPC-0018</v>
      </c>
      <c r="I2631" s="39" t="str">
        <f t="shared" si="427"/>
        <v>Q24050972-04-6252-C-SPC-0018</v>
      </c>
      <c r="J2631" s="162"/>
      <c r="K2631" s="162" t="s">
        <v>1898</v>
      </c>
      <c r="L2631" s="162" t="s">
        <v>1906</v>
      </c>
      <c r="M2631" s="162" t="s">
        <v>1339</v>
      </c>
      <c r="N2631" s="33" t="str">
        <f t="shared" si="426"/>
        <v>Harmonic Filters 1 - Pad Platform and Foundations for Harmonic Filters  - Concrete Construction Material Specifications</v>
      </c>
      <c r="O2631" s="175"/>
      <c r="P2631" s="175"/>
      <c r="Q2631" s="33" t="str">
        <f>IFERROR(VLOOKUP(PPE_PH1_CDDL[[#This Row],[RDMC Document Number]],[3]Docs!$B:$F,4,0),"No Placeholder Yet")</f>
        <v>RES - Reserved Placeholder</v>
      </c>
      <c r="R2631" s="33" t="str">
        <f>IFERROR(VLOOKUP(PPE_PH1_CDDL[[#This Row],[RDMC Document Number]],[3]Docs!$B:$F,5,0),"No Placeholder Yet")</f>
        <v>Pending</v>
      </c>
      <c r="S2631" s="137">
        <f t="shared" si="424"/>
        <v>0</v>
      </c>
      <c r="T2631" s="39" t="s">
        <v>1119</v>
      </c>
      <c r="U2631" s="162"/>
      <c r="V2631" s="178"/>
      <c r="W2631" s="162" t="s">
        <v>1651</v>
      </c>
      <c r="X2631" s="39" t="s">
        <v>1903</v>
      </c>
      <c r="Y2631" s="162"/>
      <c r="Z2631" s="162"/>
      <c r="AA2631" s="39"/>
      <c r="AB2631" s="152" t="s">
        <v>3165</v>
      </c>
    </row>
    <row r="2632" spans="1:28" ht="21.75" customHeight="1" x14ac:dyDescent="0.25">
      <c r="A2632" s="37" t="s">
        <v>30</v>
      </c>
      <c r="B2632" s="162" t="s">
        <v>31</v>
      </c>
      <c r="C2632" s="162">
        <v>6252</v>
      </c>
      <c r="D2632" s="39" t="s">
        <v>1169</v>
      </c>
      <c r="E2632" s="39" t="s">
        <v>1349</v>
      </c>
      <c r="F2632" s="128" t="s">
        <v>34</v>
      </c>
      <c r="G2632" s="39" t="s">
        <v>35</v>
      </c>
      <c r="H2632" s="39" t="str">
        <f t="shared" si="425"/>
        <v>6105AK124-6252-CSSD-0001</v>
      </c>
      <c r="I2632" s="39" t="str">
        <f t="shared" si="427"/>
        <v>Q24050972-04-6252-C-SSD-0001</v>
      </c>
      <c r="J2632" s="39"/>
      <c r="K2632" s="162" t="s">
        <v>1898</v>
      </c>
      <c r="L2632" s="39" t="s">
        <v>1904</v>
      </c>
      <c r="M2632" s="39" t="s">
        <v>1350</v>
      </c>
      <c r="N2632" s="33" t="str">
        <f t="shared" si="426"/>
        <v>Harmonic Filters 1 - Cable Racks and Trays for Harmonic Filters - Steel Support Structures Design</v>
      </c>
      <c r="O2632" s="134"/>
      <c r="P2632" s="134"/>
      <c r="Q2632" s="33" t="str">
        <f>IFERROR(VLOOKUP(PPE_PH1_CDDL[[#This Row],[RDMC Document Number]],[3]Docs!$B:$F,4,0),"No Placeholder Yet")</f>
        <v>RES - Reserved Placeholder</v>
      </c>
      <c r="R2632" s="33" t="str">
        <f>IFERROR(VLOOKUP(PPE_PH1_CDDL[[#This Row],[RDMC Document Number]],[3]Docs!$B:$F,5,0),"No Placeholder Yet")</f>
        <v>Pending</v>
      </c>
      <c r="S2632" s="137">
        <f t="shared" si="424"/>
        <v>0</v>
      </c>
      <c r="T2632" s="39" t="s">
        <v>1119</v>
      </c>
      <c r="U2632" s="39"/>
      <c r="V2632" s="178"/>
      <c r="W2632" s="39" t="s">
        <v>1599</v>
      </c>
      <c r="X2632" s="39" t="s">
        <v>1903</v>
      </c>
      <c r="Y2632" s="39"/>
      <c r="Z2632" s="39"/>
      <c r="AA2632" s="39"/>
      <c r="AB2632" s="152" t="s">
        <v>3165</v>
      </c>
    </row>
    <row r="2633" spans="1:28" ht="21.75" customHeight="1" x14ac:dyDescent="0.25">
      <c r="A2633" s="37" t="s">
        <v>30</v>
      </c>
      <c r="B2633" s="162" t="s">
        <v>31</v>
      </c>
      <c r="C2633" s="162">
        <v>6252</v>
      </c>
      <c r="D2633" s="39" t="s">
        <v>1169</v>
      </c>
      <c r="E2633" s="39" t="s">
        <v>1349</v>
      </c>
      <c r="F2633" s="128" t="s">
        <v>46</v>
      </c>
      <c r="G2633" s="39" t="s">
        <v>35</v>
      </c>
      <c r="H2633" s="39" t="str">
        <f t="shared" si="425"/>
        <v>6105AK124-6252-CSSD-0002</v>
      </c>
      <c r="I2633" s="39" t="str">
        <f t="shared" si="427"/>
        <v>Q24050972-04-6252-C-SSD-0002</v>
      </c>
      <c r="J2633" s="39"/>
      <c r="K2633" s="162" t="s">
        <v>1898</v>
      </c>
      <c r="L2633" s="39" t="s">
        <v>1905</v>
      </c>
      <c r="M2633" s="39" t="s">
        <v>1350</v>
      </c>
      <c r="N2633" s="33" t="str">
        <f t="shared" si="426"/>
        <v>Harmonic Filters 1 - Perimeter Fencing for Harmonic Filters  - Steel Support Structures Design</v>
      </c>
      <c r="O2633" s="134"/>
      <c r="P2633" s="134"/>
      <c r="Q2633" s="33" t="str">
        <f>IFERROR(VLOOKUP(PPE_PH1_CDDL[[#This Row],[RDMC Document Number]],[3]Docs!$B:$F,4,0),"No Placeholder Yet")</f>
        <v>RES - Reserved Placeholder</v>
      </c>
      <c r="R2633" s="33" t="str">
        <f>IFERROR(VLOOKUP(PPE_PH1_CDDL[[#This Row],[RDMC Document Number]],[3]Docs!$B:$F,5,0),"No Placeholder Yet")</f>
        <v>Pending</v>
      </c>
      <c r="S2633" s="137">
        <f t="shared" si="424"/>
        <v>0</v>
      </c>
      <c r="T2633" s="39" t="s">
        <v>1119</v>
      </c>
      <c r="U2633" s="39"/>
      <c r="V2633" s="178"/>
      <c r="W2633" s="39" t="s">
        <v>1512</v>
      </c>
      <c r="X2633" s="39" t="s">
        <v>1903</v>
      </c>
      <c r="Y2633" s="39"/>
      <c r="Z2633" s="39"/>
      <c r="AA2633" s="39"/>
      <c r="AB2633" s="152" t="s">
        <v>3165</v>
      </c>
    </row>
    <row r="2634" spans="1:28" ht="21.75" customHeight="1" x14ac:dyDescent="0.25">
      <c r="A2634" s="37" t="s">
        <v>30</v>
      </c>
      <c r="B2634" s="162" t="s">
        <v>31</v>
      </c>
      <c r="C2634" s="162">
        <v>6252</v>
      </c>
      <c r="D2634" s="39" t="s">
        <v>1169</v>
      </c>
      <c r="E2634" s="39" t="s">
        <v>1349</v>
      </c>
      <c r="F2634" s="128" t="s">
        <v>48</v>
      </c>
      <c r="G2634" s="39" t="s">
        <v>35</v>
      </c>
      <c r="H2634" s="39" t="str">
        <f t="shared" si="425"/>
        <v>6105AK124-6252-CSSD-0003</v>
      </c>
      <c r="I2634" s="39" t="str">
        <f t="shared" si="427"/>
        <v>Q24050972-04-6252-C-SSD-0003</v>
      </c>
      <c r="J2634" s="39"/>
      <c r="K2634" s="162" t="s">
        <v>1898</v>
      </c>
      <c r="L2634" s="39" t="s">
        <v>1914</v>
      </c>
      <c r="M2634" s="39" t="s">
        <v>1350</v>
      </c>
      <c r="N2634" s="33" t="str">
        <f t="shared" si="426"/>
        <v>Harmonic Filters 1 - Offloading Spreader Beam and Equipment for Harmonic Filters  - Steel Support Structures Design</v>
      </c>
      <c r="O2634" s="134"/>
      <c r="P2634" s="134"/>
      <c r="Q2634" s="33" t="str">
        <f>IFERROR(VLOOKUP(PPE_PH1_CDDL[[#This Row],[RDMC Document Number]],[3]Docs!$B:$F,4,0),"No Placeholder Yet")</f>
        <v>RES - Reserved Placeholder</v>
      </c>
      <c r="R2634" s="33" t="str">
        <f>IFERROR(VLOOKUP(PPE_PH1_CDDL[[#This Row],[RDMC Document Number]],[3]Docs!$B:$F,5,0),"No Placeholder Yet")</f>
        <v>Pending</v>
      </c>
      <c r="S2634" s="137">
        <f t="shared" si="424"/>
        <v>0</v>
      </c>
      <c r="T2634" s="39" t="s">
        <v>1119</v>
      </c>
      <c r="U2634" s="39"/>
      <c r="V2634" s="178"/>
      <c r="W2634" s="39" t="s">
        <v>1915</v>
      </c>
      <c r="X2634" s="39" t="s">
        <v>1903</v>
      </c>
      <c r="Y2634" s="39"/>
      <c r="Z2634" s="39"/>
      <c r="AA2634" s="39"/>
      <c r="AB2634" s="152" t="s">
        <v>3165</v>
      </c>
    </row>
    <row r="2635" spans="1:28" ht="21.75" customHeight="1" x14ac:dyDescent="0.25">
      <c r="A2635" s="37" t="s">
        <v>30</v>
      </c>
      <c r="B2635" s="162" t="s">
        <v>31</v>
      </c>
      <c r="C2635" s="162">
        <v>6252</v>
      </c>
      <c r="D2635" s="39" t="s">
        <v>1169</v>
      </c>
      <c r="E2635" s="39" t="s">
        <v>1349</v>
      </c>
      <c r="F2635" s="174" t="s">
        <v>50</v>
      </c>
      <c r="G2635" s="162" t="s">
        <v>35</v>
      </c>
      <c r="H2635" s="39" t="str">
        <f t="shared" si="425"/>
        <v>6105AK124-6252-CSSD-0004</v>
      </c>
      <c r="I2635" s="39" t="str">
        <f t="shared" si="427"/>
        <v>Q24050972-04-6252-C-SSD-0004</v>
      </c>
      <c r="J2635" s="162"/>
      <c r="K2635" s="162" t="s">
        <v>1898</v>
      </c>
      <c r="L2635" s="162" t="s">
        <v>1906</v>
      </c>
      <c r="M2635" s="162" t="s">
        <v>1350</v>
      </c>
      <c r="N2635" s="33" t="str">
        <f t="shared" si="426"/>
        <v>Harmonic Filters 1 - Pad Platform and Foundations for Harmonic Filters  - Steel Support Structures Design</v>
      </c>
      <c r="O2635" s="175"/>
      <c r="P2635" s="175"/>
      <c r="Q2635" s="33" t="str">
        <f>IFERROR(VLOOKUP(PPE_PH1_CDDL[[#This Row],[RDMC Document Number]],[3]Docs!$B:$F,4,0),"No Placeholder Yet")</f>
        <v>RES - Reserved Placeholder</v>
      </c>
      <c r="R2635" s="33" t="str">
        <f>IFERROR(VLOOKUP(PPE_PH1_CDDL[[#This Row],[RDMC Document Number]],[3]Docs!$B:$F,5,0),"No Placeholder Yet")</f>
        <v>Pending</v>
      </c>
      <c r="S2635" s="137">
        <f t="shared" si="424"/>
        <v>0</v>
      </c>
      <c r="T2635" s="39" t="s">
        <v>1119</v>
      </c>
      <c r="U2635" s="162"/>
      <c r="V2635" s="178"/>
      <c r="W2635" s="162" t="s">
        <v>1601</v>
      </c>
      <c r="X2635" s="39" t="s">
        <v>1903</v>
      </c>
      <c r="Y2635" s="162"/>
      <c r="Z2635" s="162"/>
      <c r="AA2635" s="39"/>
      <c r="AB2635" s="152" t="s">
        <v>3165</v>
      </c>
    </row>
    <row r="2636" spans="1:28" ht="21.75" customHeight="1" x14ac:dyDescent="0.25">
      <c r="A2636" s="37" t="s">
        <v>30</v>
      </c>
      <c r="B2636" s="162" t="s">
        <v>31</v>
      </c>
      <c r="C2636" s="162">
        <v>6252</v>
      </c>
      <c r="D2636" s="39" t="s">
        <v>1169</v>
      </c>
      <c r="E2636" s="39" t="s">
        <v>700</v>
      </c>
      <c r="F2636" s="128" t="s">
        <v>34</v>
      </c>
      <c r="G2636" s="39" t="s">
        <v>35</v>
      </c>
      <c r="H2636" s="39" t="str">
        <f t="shared" si="425"/>
        <v>6105AK124-6252-CSTD-0001</v>
      </c>
      <c r="I2636" s="39" t="str">
        <f t="shared" si="427"/>
        <v>Q24050972-04-6252-C-STD-0001</v>
      </c>
      <c r="J2636" s="39"/>
      <c r="K2636" s="162" t="s">
        <v>1898</v>
      </c>
      <c r="L2636" s="39" t="s">
        <v>1902</v>
      </c>
      <c r="M2636" s="39" t="s">
        <v>1352</v>
      </c>
      <c r="N2636" s="33" t="str">
        <f t="shared" si="426"/>
        <v>Harmonic Filters 1 - Small Power and Lighting for Harmonic Filters  - Civil Construction Requirements</v>
      </c>
      <c r="O2636" s="134"/>
      <c r="P2636" s="134"/>
      <c r="Q2636" s="33" t="str">
        <f>IFERROR(VLOOKUP(PPE_PH1_CDDL[[#This Row],[RDMC Document Number]],[3]Docs!$B:$F,4,0),"No Placeholder Yet")</f>
        <v>RES - Reserved Placeholder</v>
      </c>
      <c r="R2636" s="33" t="str">
        <f>IFERROR(VLOOKUP(PPE_PH1_CDDL[[#This Row],[RDMC Document Number]],[3]Docs!$B:$F,5,0),"No Placeholder Yet")</f>
        <v>Pending</v>
      </c>
      <c r="S2636" s="137">
        <f t="shared" si="424"/>
        <v>0</v>
      </c>
      <c r="T2636" s="39" t="s">
        <v>1119</v>
      </c>
      <c r="U2636" s="39"/>
      <c r="V2636" s="178"/>
      <c r="W2636" s="39" t="s">
        <v>1597</v>
      </c>
      <c r="X2636" s="39" t="s">
        <v>1903</v>
      </c>
      <c r="Y2636" s="39"/>
      <c r="Z2636" s="39"/>
      <c r="AA2636" s="39"/>
      <c r="AB2636" s="152" t="s">
        <v>3165</v>
      </c>
    </row>
    <row r="2637" spans="1:28" ht="21.75" customHeight="1" x14ac:dyDescent="0.25">
      <c r="A2637" s="37" t="s">
        <v>30</v>
      </c>
      <c r="B2637" s="162" t="s">
        <v>31</v>
      </c>
      <c r="C2637" s="162">
        <v>6252</v>
      </c>
      <c r="D2637" s="39" t="s">
        <v>1169</v>
      </c>
      <c r="E2637" s="39" t="s">
        <v>700</v>
      </c>
      <c r="F2637" s="128" t="s">
        <v>46</v>
      </c>
      <c r="G2637" s="39" t="s">
        <v>35</v>
      </c>
      <c r="H2637" s="39" t="str">
        <f t="shared" si="425"/>
        <v>6105AK124-6252-CSTD-0002</v>
      </c>
      <c r="I2637" s="39" t="str">
        <f t="shared" si="427"/>
        <v>Q24050972-04-6252-C-STD-0002</v>
      </c>
      <c r="J2637" s="39"/>
      <c r="K2637" s="162" t="s">
        <v>1898</v>
      </c>
      <c r="L2637" s="39" t="s">
        <v>1902</v>
      </c>
      <c r="M2637" s="39" t="s">
        <v>1353</v>
      </c>
      <c r="N2637" s="33" t="str">
        <f t="shared" si="426"/>
        <v>Harmonic Filters 1 - Small Power and Lighting for Harmonic Filters  - Underground Pipe Route and Cable Bedding Design</v>
      </c>
      <c r="O2637" s="134"/>
      <c r="P2637" s="134"/>
      <c r="Q2637" s="33" t="str">
        <f>IFERROR(VLOOKUP(PPE_PH1_CDDL[[#This Row],[RDMC Document Number]],[3]Docs!$B:$F,4,0),"No Placeholder Yet")</f>
        <v>RES - Reserved Placeholder</v>
      </c>
      <c r="R2637" s="33" t="str">
        <f>IFERROR(VLOOKUP(PPE_PH1_CDDL[[#This Row],[RDMC Document Number]],[3]Docs!$B:$F,5,0),"No Placeholder Yet")</f>
        <v>Pending</v>
      </c>
      <c r="S2637" s="137">
        <f t="shared" si="424"/>
        <v>0</v>
      </c>
      <c r="T2637" s="39" t="s">
        <v>1119</v>
      </c>
      <c r="U2637" s="39"/>
      <c r="V2637" s="178"/>
      <c r="W2637" s="39" t="s">
        <v>1597</v>
      </c>
      <c r="X2637" s="39" t="s">
        <v>1903</v>
      </c>
      <c r="Y2637" s="39"/>
      <c r="Z2637" s="39"/>
      <c r="AA2637" s="39"/>
      <c r="AB2637" s="152" t="s">
        <v>3165</v>
      </c>
    </row>
    <row r="2638" spans="1:28" ht="21.75" customHeight="1" x14ac:dyDescent="0.25">
      <c r="A2638" s="37" t="s">
        <v>30</v>
      </c>
      <c r="B2638" s="162" t="s">
        <v>31</v>
      </c>
      <c r="C2638" s="162">
        <v>6252</v>
      </c>
      <c r="D2638" s="39" t="s">
        <v>1169</v>
      </c>
      <c r="E2638" s="39" t="s">
        <v>700</v>
      </c>
      <c r="F2638" s="128" t="s">
        <v>48</v>
      </c>
      <c r="G2638" s="39" t="s">
        <v>35</v>
      </c>
      <c r="H2638" s="39" t="str">
        <f t="shared" si="425"/>
        <v>6105AK124-6252-CSTD-0003</v>
      </c>
      <c r="I2638" s="39" t="str">
        <f t="shared" si="427"/>
        <v>Q24050972-04-6252-C-STD-0003</v>
      </c>
      <c r="J2638" s="39"/>
      <c r="K2638" s="162" t="s">
        <v>1898</v>
      </c>
      <c r="L2638" s="39" t="s">
        <v>1904</v>
      </c>
      <c r="M2638" s="39" t="s">
        <v>1353</v>
      </c>
      <c r="N2638" s="33" t="str">
        <f t="shared" si="426"/>
        <v>Harmonic Filters 1 - Cable Racks and Trays for Harmonic Filters - Underground Pipe Route and Cable Bedding Design</v>
      </c>
      <c r="O2638" s="134"/>
      <c r="P2638" s="134"/>
      <c r="Q2638" s="33" t="str">
        <f>IFERROR(VLOOKUP(PPE_PH1_CDDL[[#This Row],[RDMC Document Number]],[3]Docs!$B:$F,4,0),"No Placeholder Yet")</f>
        <v>RES - Reserved Placeholder</v>
      </c>
      <c r="R2638" s="33" t="str">
        <f>IFERROR(VLOOKUP(PPE_PH1_CDDL[[#This Row],[RDMC Document Number]],[3]Docs!$B:$F,5,0),"No Placeholder Yet")</f>
        <v>Pending</v>
      </c>
      <c r="S2638" s="137">
        <f t="shared" si="424"/>
        <v>0</v>
      </c>
      <c r="T2638" s="39" t="s">
        <v>1119</v>
      </c>
      <c r="U2638" s="39"/>
      <c r="V2638" s="178"/>
      <c r="W2638" s="39" t="s">
        <v>1599</v>
      </c>
      <c r="X2638" s="39" t="s">
        <v>1903</v>
      </c>
      <c r="Y2638" s="39"/>
      <c r="Z2638" s="39"/>
      <c r="AA2638" s="39"/>
      <c r="AB2638" s="152" t="s">
        <v>3165</v>
      </c>
    </row>
    <row r="2639" spans="1:28" ht="21.75" customHeight="1" x14ac:dyDescent="0.25">
      <c r="A2639" s="37" t="s">
        <v>30</v>
      </c>
      <c r="B2639" s="162" t="s">
        <v>31</v>
      </c>
      <c r="C2639" s="162">
        <v>6252</v>
      </c>
      <c r="D2639" s="39" t="s">
        <v>1169</v>
      </c>
      <c r="E2639" s="39" t="s">
        <v>700</v>
      </c>
      <c r="F2639" s="128" t="s">
        <v>50</v>
      </c>
      <c r="G2639" s="39" t="s">
        <v>35</v>
      </c>
      <c r="H2639" s="39" t="str">
        <f t="shared" si="425"/>
        <v>6105AK124-6252-CSTD-0004</v>
      </c>
      <c r="I2639" s="39" t="str">
        <f t="shared" si="427"/>
        <v>Q24050972-04-6252-C-STD-0004</v>
      </c>
      <c r="J2639" s="39"/>
      <c r="K2639" s="162" t="s">
        <v>1898</v>
      </c>
      <c r="L2639" s="39" t="s">
        <v>1907</v>
      </c>
      <c r="M2639" s="39" t="s">
        <v>1352</v>
      </c>
      <c r="N2639" s="33" t="str">
        <f t="shared" si="426"/>
        <v>Harmonic Filters 1 -  Cable Trench and Tunnels for Harmonic Filters  - Civil Construction Requirements</v>
      </c>
      <c r="O2639" s="134"/>
      <c r="P2639" s="134"/>
      <c r="Q2639" s="33" t="str">
        <f>IFERROR(VLOOKUP(PPE_PH1_CDDL[[#This Row],[RDMC Document Number]],[3]Docs!$B:$F,4,0),"No Placeholder Yet")</f>
        <v>RES - Reserved Placeholder</v>
      </c>
      <c r="R2639" s="33" t="str">
        <f>IFERROR(VLOOKUP(PPE_PH1_CDDL[[#This Row],[RDMC Document Number]],[3]Docs!$B:$F,5,0),"No Placeholder Yet")</f>
        <v>Pending</v>
      </c>
      <c r="S2639" s="137">
        <f t="shared" ref="S2639:S2683" si="428">IF(AND(O2639&lt;&gt;"",P2639&lt;&gt;"",R2639="Approved"),100%,
 IF(AND(O2639&lt;&gt;"",P2639&lt;&gt;""),66.67%,
 IF(O2639&lt;&gt;"",33.33%,
 0)))</f>
        <v>0</v>
      </c>
      <c r="T2639" s="39" t="s">
        <v>1119</v>
      </c>
      <c r="U2639" s="39"/>
      <c r="V2639" s="178"/>
      <c r="W2639" s="39" t="s">
        <v>1908</v>
      </c>
      <c r="X2639" s="39" t="s">
        <v>1903</v>
      </c>
      <c r="Y2639" s="39"/>
      <c r="Z2639" s="39"/>
      <c r="AA2639" s="39"/>
      <c r="AB2639" s="152" t="s">
        <v>3165</v>
      </c>
    </row>
    <row r="2640" spans="1:28" ht="21.75" customHeight="1" x14ac:dyDescent="0.25">
      <c r="A2640" s="37" t="s">
        <v>30</v>
      </c>
      <c r="B2640" s="162" t="s">
        <v>31</v>
      </c>
      <c r="C2640" s="162">
        <v>6252</v>
      </c>
      <c r="D2640" s="39" t="s">
        <v>1169</v>
      </c>
      <c r="E2640" s="39" t="s">
        <v>700</v>
      </c>
      <c r="F2640" s="128" t="s">
        <v>101</v>
      </c>
      <c r="G2640" s="39" t="s">
        <v>35</v>
      </c>
      <c r="H2640" s="39" t="str">
        <f t="shared" si="425"/>
        <v>6105AK124-6252-CSTD-0005</v>
      </c>
      <c r="I2640" s="39" t="str">
        <f t="shared" si="427"/>
        <v>Q24050972-04-6252-C-STD-0005</v>
      </c>
      <c r="J2640" s="39"/>
      <c r="K2640" s="162" t="s">
        <v>1898</v>
      </c>
      <c r="L2640" s="39" t="s">
        <v>1907</v>
      </c>
      <c r="M2640" s="39" t="s">
        <v>1353</v>
      </c>
      <c r="N2640" s="33" t="str">
        <f t="shared" si="426"/>
        <v>Harmonic Filters 1 -  Cable Trench and Tunnels for Harmonic Filters  - Underground Pipe Route and Cable Bedding Design</v>
      </c>
      <c r="O2640" s="134"/>
      <c r="P2640" s="134"/>
      <c r="Q2640" s="33" t="str">
        <f>IFERROR(VLOOKUP(PPE_PH1_CDDL[[#This Row],[RDMC Document Number]],[3]Docs!$B:$F,4,0),"No Placeholder Yet")</f>
        <v>RES - Reserved Placeholder</v>
      </c>
      <c r="R2640" s="33" t="str">
        <f>IFERROR(VLOOKUP(PPE_PH1_CDDL[[#This Row],[RDMC Document Number]],[3]Docs!$B:$F,5,0),"No Placeholder Yet")</f>
        <v>Pending</v>
      </c>
      <c r="S2640" s="137">
        <f t="shared" si="428"/>
        <v>0</v>
      </c>
      <c r="T2640" s="39" t="s">
        <v>1119</v>
      </c>
      <c r="U2640" s="39"/>
      <c r="V2640" s="178"/>
      <c r="W2640" s="39" t="s">
        <v>1908</v>
      </c>
      <c r="X2640" s="39" t="s">
        <v>1903</v>
      </c>
      <c r="Y2640" s="39"/>
      <c r="Z2640" s="39"/>
      <c r="AA2640" s="39"/>
      <c r="AB2640" s="152" t="s">
        <v>3165</v>
      </c>
    </row>
    <row r="2641" spans="1:28" ht="21.75" customHeight="1" x14ac:dyDescent="0.25">
      <c r="A2641" s="37" t="s">
        <v>30</v>
      </c>
      <c r="B2641" s="162" t="s">
        <v>31</v>
      </c>
      <c r="C2641" s="162">
        <v>6252</v>
      </c>
      <c r="D2641" s="39" t="s">
        <v>1169</v>
      </c>
      <c r="E2641" s="39" t="s">
        <v>700</v>
      </c>
      <c r="F2641" s="128" t="s">
        <v>161</v>
      </c>
      <c r="G2641" s="39" t="s">
        <v>35</v>
      </c>
      <c r="H2641" s="39" t="str">
        <f t="shared" si="425"/>
        <v>6105AK124-6252-CSTD-0006</v>
      </c>
      <c r="I2641" s="39" t="str">
        <f t="shared" si="427"/>
        <v>Q24050972-04-6252-C-STD-0006</v>
      </c>
      <c r="J2641" s="39"/>
      <c r="K2641" s="162" t="s">
        <v>1898</v>
      </c>
      <c r="L2641" s="39" t="s">
        <v>1909</v>
      </c>
      <c r="M2641" s="39" t="s">
        <v>1352</v>
      </c>
      <c r="N2641" s="33" t="str">
        <f t="shared" si="426"/>
        <v>Harmonic Filters 1 - Lightning Protection System for Harmonic Filters  - Civil Construction Requirements</v>
      </c>
      <c r="O2641" s="134"/>
      <c r="P2641" s="134"/>
      <c r="Q2641" s="33" t="str">
        <f>IFERROR(VLOOKUP(PPE_PH1_CDDL[[#This Row],[RDMC Document Number]],[3]Docs!$B:$F,4,0),"No Placeholder Yet")</f>
        <v>RES - Reserved Placeholder</v>
      </c>
      <c r="R2641" s="33" t="str">
        <f>IFERROR(VLOOKUP(PPE_PH1_CDDL[[#This Row],[RDMC Document Number]],[3]Docs!$B:$F,5,0),"No Placeholder Yet")</f>
        <v>Pending</v>
      </c>
      <c r="S2641" s="137">
        <f t="shared" si="428"/>
        <v>0</v>
      </c>
      <c r="T2641" s="39" t="s">
        <v>1119</v>
      </c>
      <c r="U2641" s="39"/>
      <c r="V2641" s="178"/>
      <c r="W2641" s="39" t="s">
        <v>1690</v>
      </c>
      <c r="X2641" s="39" t="s">
        <v>1903</v>
      </c>
      <c r="Y2641" s="39"/>
      <c r="Z2641" s="39"/>
      <c r="AA2641" s="39"/>
      <c r="AB2641" s="152" t="s">
        <v>3165</v>
      </c>
    </row>
    <row r="2642" spans="1:28" ht="21.75" customHeight="1" x14ac:dyDescent="0.25">
      <c r="A2642" s="37" t="s">
        <v>30</v>
      </c>
      <c r="B2642" s="162" t="s">
        <v>31</v>
      </c>
      <c r="C2642" s="162">
        <v>6252</v>
      </c>
      <c r="D2642" s="39" t="s">
        <v>1169</v>
      </c>
      <c r="E2642" s="39" t="s">
        <v>700</v>
      </c>
      <c r="F2642" s="128" t="s">
        <v>170</v>
      </c>
      <c r="G2642" s="39" t="s">
        <v>35</v>
      </c>
      <c r="H2642" s="39" t="str">
        <f t="shared" si="425"/>
        <v>6105AK124-6252-CSTD-0007</v>
      </c>
      <c r="I2642" s="39" t="str">
        <f t="shared" si="427"/>
        <v>Q24050972-04-6252-C-STD-0007</v>
      </c>
      <c r="J2642" s="39"/>
      <c r="K2642" s="162" t="s">
        <v>1898</v>
      </c>
      <c r="L2642" s="39" t="s">
        <v>1909</v>
      </c>
      <c r="M2642" s="39" t="s">
        <v>1353</v>
      </c>
      <c r="N2642" s="33" t="str">
        <f t="shared" si="426"/>
        <v>Harmonic Filters 1 - Lightning Protection System for Harmonic Filters  - Underground Pipe Route and Cable Bedding Design</v>
      </c>
      <c r="O2642" s="134"/>
      <c r="P2642" s="134"/>
      <c r="Q2642" s="33" t="str">
        <f>IFERROR(VLOOKUP(PPE_PH1_CDDL[[#This Row],[RDMC Document Number]],[3]Docs!$B:$F,4,0),"No Placeholder Yet")</f>
        <v>RES - Reserved Placeholder</v>
      </c>
      <c r="R2642" s="33" t="str">
        <f>IFERROR(VLOOKUP(PPE_PH1_CDDL[[#This Row],[RDMC Document Number]],[3]Docs!$B:$F,5,0),"No Placeholder Yet")</f>
        <v>Pending</v>
      </c>
      <c r="S2642" s="137">
        <f t="shared" si="428"/>
        <v>0</v>
      </c>
      <c r="T2642" s="39" t="s">
        <v>1119</v>
      </c>
      <c r="U2642" s="39"/>
      <c r="V2642" s="178"/>
      <c r="W2642" s="39" t="s">
        <v>1690</v>
      </c>
      <c r="X2642" s="39" t="s">
        <v>1903</v>
      </c>
      <c r="Y2642" s="39"/>
      <c r="Z2642" s="39"/>
      <c r="AA2642" s="39"/>
      <c r="AB2642" s="152" t="s">
        <v>3165</v>
      </c>
    </row>
    <row r="2643" spans="1:28" ht="21.75" customHeight="1" x14ac:dyDescent="0.25">
      <c r="A2643" s="37" t="s">
        <v>30</v>
      </c>
      <c r="B2643" s="162" t="s">
        <v>31</v>
      </c>
      <c r="C2643" s="162">
        <v>6252</v>
      </c>
      <c r="D2643" s="39" t="s">
        <v>1169</v>
      </c>
      <c r="E2643" s="39" t="s">
        <v>700</v>
      </c>
      <c r="F2643" s="128" t="s">
        <v>108</v>
      </c>
      <c r="G2643" s="39" t="s">
        <v>35</v>
      </c>
      <c r="H2643" s="39" t="str">
        <f t="shared" si="425"/>
        <v>6105AK124-6252-CSTD-0008</v>
      </c>
      <c r="I2643" s="39" t="str">
        <f t="shared" si="427"/>
        <v>Q24050972-04-6252-C-STD-0008</v>
      </c>
      <c r="J2643" s="39"/>
      <c r="K2643" s="162" t="s">
        <v>1898</v>
      </c>
      <c r="L2643" s="39" t="s">
        <v>1911</v>
      </c>
      <c r="M2643" s="39" t="s">
        <v>1357</v>
      </c>
      <c r="N2643" s="33" t="str">
        <f t="shared" si="426"/>
        <v>Harmonic Filters 1 -  Fire Protection System for Harmonic Filters  - Fire Protection System Design (Civil Works)</v>
      </c>
      <c r="O2643" s="134"/>
      <c r="P2643" s="134"/>
      <c r="Q2643" s="33" t="str">
        <f>IFERROR(VLOOKUP(PPE_PH1_CDDL[[#This Row],[RDMC Document Number]],[3]Docs!$B:$F,4,0),"No Placeholder Yet")</f>
        <v>RES - Reserved Placeholder</v>
      </c>
      <c r="R2643" s="33" t="str">
        <f>IFERROR(VLOOKUP(PPE_PH1_CDDL[[#This Row],[RDMC Document Number]],[3]Docs!$B:$F,5,0),"No Placeholder Yet")</f>
        <v>Pending</v>
      </c>
      <c r="S2643" s="137">
        <f t="shared" si="428"/>
        <v>0</v>
      </c>
      <c r="T2643" s="39" t="s">
        <v>1119</v>
      </c>
      <c r="U2643" s="39"/>
      <c r="V2643" s="178"/>
      <c r="W2643" s="39" t="s">
        <v>1917</v>
      </c>
      <c r="X2643" s="39" t="s">
        <v>1903</v>
      </c>
      <c r="Y2643" s="39"/>
      <c r="Z2643" s="39"/>
      <c r="AA2643" s="39"/>
      <c r="AB2643" s="152" t="s">
        <v>3165</v>
      </c>
    </row>
    <row r="2644" spans="1:28" ht="21.75" customHeight="1" x14ac:dyDescent="0.25">
      <c r="A2644" s="37" t="s">
        <v>30</v>
      </c>
      <c r="B2644" s="162" t="s">
        <v>31</v>
      </c>
      <c r="C2644" s="162">
        <v>6252</v>
      </c>
      <c r="D2644" s="39" t="s">
        <v>1169</v>
      </c>
      <c r="E2644" s="39" t="s">
        <v>700</v>
      </c>
      <c r="F2644" s="128" t="s">
        <v>173</v>
      </c>
      <c r="G2644" s="39" t="s">
        <v>35</v>
      </c>
      <c r="H2644" s="39" t="str">
        <f t="shared" si="425"/>
        <v>6105AK124-6252-CSTD-0009</v>
      </c>
      <c r="I2644" s="39" t="str">
        <f t="shared" si="427"/>
        <v>Q24050972-04-6252-C-STD-0009</v>
      </c>
      <c r="J2644" s="39"/>
      <c r="K2644" s="162" t="s">
        <v>1898</v>
      </c>
      <c r="L2644" s="39" t="s">
        <v>1911</v>
      </c>
      <c r="M2644" s="39" t="s">
        <v>1352</v>
      </c>
      <c r="N2644" s="33" t="str">
        <f t="shared" si="426"/>
        <v>Harmonic Filters 1 -  Fire Protection System for Harmonic Filters  - Civil Construction Requirements</v>
      </c>
      <c r="O2644" s="134"/>
      <c r="P2644" s="134"/>
      <c r="Q2644" s="33" t="str">
        <f>IFERROR(VLOOKUP(PPE_PH1_CDDL[[#This Row],[RDMC Document Number]],[3]Docs!$B:$F,4,0),"No Placeholder Yet")</f>
        <v>RES - Reserved Placeholder</v>
      </c>
      <c r="R2644" s="33" t="str">
        <f>IFERROR(VLOOKUP(PPE_PH1_CDDL[[#This Row],[RDMC Document Number]],[3]Docs!$B:$F,5,0),"No Placeholder Yet")</f>
        <v>Pending</v>
      </c>
      <c r="S2644" s="137">
        <f t="shared" si="428"/>
        <v>0</v>
      </c>
      <c r="T2644" s="39" t="s">
        <v>1119</v>
      </c>
      <c r="U2644" s="39"/>
      <c r="V2644" s="178"/>
      <c r="W2644" s="39" t="s">
        <v>1917</v>
      </c>
      <c r="X2644" s="39" t="s">
        <v>1903</v>
      </c>
      <c r="Y2644" s="39"/>
      <c r="Z2644" s="39"/>
      <c r="AA2644" s="39"/>
      <c r="AB2644" s="152" t="s">
        <v>3165</v>
      </c>
    </row>
    <row r="2645" spans="1:28" ht="21.75" customHeight="1" x14ac:dyDescent="0.25">
      <c r="A2645" s="37" t="s">
        <v>30</v>
      </c>
      <c r="B2645" s="162" t="s">
        <v>31</v>
      </c>
      <c r="C2645" s="162">
        <v>6252</v>
      </c>
      <c r="D2645" s="39" t="s">
        <v>1169</v>
      </c>
      <c r="E2645" s="39" t="s">
        <v>700</v>
      </c>
      <c r="F2645" s="128" t="s">
        <v>184</v>
      </c>
      <c r="G2645" s="39" t="s">
        <v>35</v>
      </c>
      <c r="H2645" s="39" t="str">
        <f t="shared" si="425"/>
        <v>6105AK124-6252-CSTD-0010</v>
      </c>
      <c r="I2645" s="39" t="str">
        <f t="shared" si="427"/>
        <v>Q24050972-04-6252-C-STD-0010</v>
      </c>
      <c r="J2645" s="39"/>
      <c r="K2645" s="162" t="s">
        <v>1898</v>
      </c>
      <c r="L2645" s="39" t="s">
        <v>1905</v>
      </c>
      <c r="M2645" s="39" t="s">
        <v>1353</v>
      </c>
      <c r="N2645" s="33" t="str">
        <f t="shared" si="426"/>
        <v>Harmonic Filters 1 - Perimeter Fencing for Harmonic Filters  - Underground Pipe Route and Cable Bedding Design</v>
      </c>
      <c r="O2645" s="134"/>
      <c r="P2645" s="134"/>
      <c r="Q2645" s="33" t="str">
        <f>IFERROR(VLOOKUP(PPE_PH1_CDDL[[#This Row],[RDMC Document Number]],[3]Docs!$B:$F,4,0),"No Placeholder Yet")</f>
        <v>RES - Reserved Placeholder</v>
      </c>
      <c r="R2645" s="33" t="str">
        <f>IFERROR(VLOOKUP(PPE_PH1_CDDL[[#This Row],[RDMC Document Number]],[3]Docs!$B:$F,5,0),"No Placeholder Yet")</f>
        <v>Pending</v>
      </c>
      <c r="S2645" s="137">
        <f t="shared" si="428"/>
        <v>0</v>
      </c>
      <c r="T2645" s="39" t="s">
        <v>1119</v>
      </c>
      <c r="U2645" s="39"/>
      <c r="V2645" s="178"/>
      <c r="W2645" s="39" t="s">
        <v>1512</v>
      </c>
      <c r="X2645" s="39" t="s">
        <v>1903</v>
      </c>
      <c r="Y2645" s="39"/>
      <c r="Z2645" s="39"/>
      <c r="AA2645" s="39"/>
      <c r="AB2645" s="152" t="s">
        <v>3165</v>
      </c>
    </row>
    <row r="2646" spans="1:28" ht="21.75" customHeight="1" x14ac:dyDescent="0.25">
      <c r="A2646" s="37" t="s">
        <v>30</v>
      </c>
      <c r="B2646" s="162" t="s">
        <v>31</v>
      </c>
      <c r="C2646" s="162">
        <v>6252</v>
      </c>
      <c r="D2646" s="39" t="s">
        <v>1169</v>
      </c>
      <c r="E2646" s="39" t="s">
        <v>700</v>
      </c>
      <c r="F2646" s="128" t="s">
        <v>187</v>
      </c>
      <c r="G2646" s="39" t="s">
        <v>35</v>
      </c>
      <c r="H2646" s="39" t="str">
        <f t="shared" si="425"/>
        <v>6105AK124-6252-CSTD-0011</v>
      </c>
      <c r="I2646" s="39" t="str">
        <f t="shared" si="427"/>
        <v>Q24050972-04-6252-C-STD-0011</v>
      </c>
      <c r="J2646" s="39"/>
      <c r="K2646" s="162" t="s">
        <v>1898</v>
      </c>
      <c r="L2646" s="39" t="s">
        <v>1913</v>
      </c>
      <c r="M2646" s="39" t="s">
        <v>1351</v>
      </c>
      <c r="N2646" s="33" t="str">
        <f t="shared" si="426"/>
        <v>Harmonic Filters 1 - Terrace, Roads and Access-ways for Harmonic Filters  - Bund-wall Requirements and Design</v>
      </c>
      <c r="O2646" s="134"/>
      <c r="P2646" s="134"/>
      <c r="Q2646" s="33" t="str">
        <f>IFERROR(VLOOKUP(PPE_PH1_CDDL[[#This Row],[RDMC Document Number]],[3]Docs!$B:$F,4,0),"No Placeholder Yet")</f>
        <v>RES - Reserved Placeholder</v>
      </c>
      <c r="R2646" s="33" t="str">
        <f>IFERROR(VLOOKUP(PPE_PH1_CDDL[[#This Row],[RDMC Document Number]],[3]Docs!$B:$F,5,0),"No Placeholder Yet")</f>
        <v>Pending</v>
      </c>
      <c r="S2646" s="137">
        <f t="shared" si="428"/>
        <v>0</v>
      </c>
      <c r="T2646" s="39" t="s">
        <v>1119</v>
      </c>
      <c r="U2646" s="39"/>
      <c r="V2646" s="178"/>
      <c r="W2646" s="39" t="s">
        <v>1515</v>
      </c>
      <c r="X2646" s="39" t="s">
        <v>1903</v>
      </c>
      <c r="Y2646" s="39"/>
      <c r="Z2646" s="39"/>
      <c r="AA2646" s="39"/>
      <c r="AB2646" s="152" t="s">
        <v>3165</v>
      </c>
    </row>
    <row r="2647" spans="1:28" ht="21.75" customHeight="1" x14ac:dyDescent="0.25">
      <c r="A2647" s="37" t="s">
        <v>30</v>
      </c>
      <c r="B2647" s="162" t="s">
        <v>31</v>
      </c>
      <c r="C2647" s="162">
        <v>6252</v>
      </c>
      <c r="D2647" s="39" t="s">
        <v>1169</v>
      </c>
      <c r="E2647" s="39" t="s">
        <v>700</v>
      </c>
      <c r="F2647" s="128" t="s">
        <v>213</v>
      </c>
      <c r="G2647" s="39" t="s">
        <v>35</v>
      </c>
      <c r="H2647" s="39" t="str">
        <f t="shared" si="425"/>
        <v>6105AK124-6252-CSTD-0012</v>
      </c>
      <c r="I2647" s="39" t="str">
        <f t="shared" si="427"/>
        <v>Q24050972-04-6252-C-STD-0012</v>
      </c>
      <c r="J2647" s="39"/>
      <c r="K2647" s="162" t="s">
        <v>1898</v>
      </c>
      <c r="L2647" s="39" t="s">
        <v>1913</v>
      </c>
      <c r="M2647" s="39" t="s">
        <v>1352</v>
      </c>
      <c r="N2647" s="33" t="str">
        <f t="shared" si="426"/>
        <v>Harmonic Filters 1 - Terrace, Roads and Access-ways for Harmonic Filters  - Civil Construction Requirements</v>
      </c>
      <c r="O2647" s="134"/>
      <c r="P2647" s="134"/>
      <c r="Q2647" s="33" t="str">
        <f>IFERROR(VLOOKUP(PPE_PH1_CDDL[[#This Row],[RDMC Document Number]],[3]Docs!$B:$F,4,0),"No Placeholder Yet")</f>
        <v>RES - Reserved Placeholder</v>
      </c>
      <c r="R2647" s="33" t="str">
        <f>IFERROR(VLOOKUP(PPE_PH1_CDDL[[#This Row],[RDMC Document Number]],[3]Docs!$B:$F,5,0),"No Placeholder Yet")</f>
        <v>Pending</v>
      </c>
      <c r="S2647" s="137">
        <f t="shared" si="428"/>
        <v>0</v>
      </c>
      <c r="T2647" s="39" t="s">
        <v>1119</v>
      </c>
      <c r="U2647" s="39"/>
      <c r="V2647" s="178"/>
      <c r="W2647" s="39" t="s">
        <v>1515</v>
      </c>
      <c r="X2647" s="39" t="s">
        <v>1903</v>
      </c>
      <c r="Y2647" s="39"/>
      <c r="Z2647" s="39"/>
      <c r="AA2647" s="39"/>
      <c r="AB2647" s="152" t="s">
        <v>3165</v>
      </c>
    </row>
    <row r="2648" spans="1:28" ht="21.75" customHeight="1" x14ac:dyDescent="0.25">
      <c r="A2648" s="37" t="s">
        <v>30</v>
      </c>
      <c r="B2648" s="162" t="s">
        <v>31</v>
      </c>
      <c r="C2648" s="162">
        <v>6252</v>
      </c>
      <c r="D2648" s="39" t="s">
        <v>1169</v>
      </c>
      <c r="E2648" s="39" t="s">
        <v>700</v>
      </c>
      <c r="F2648" s="128" t="s">
        <v>215</v>
      </c>
      <c r="G2648" s="39" t="s">
        <v>35</v>
      </c>
      <c r="H2648" s="39" t="str">
        <f t="shared" si="425"/>
        <v>6105AK124-6252-CSTD-0013</v>
      </c>
      <c r="I2648" s="39" t="str">
        <f t="shared" si="427"/>
        <v>Q24050972-04-6252-C-STD-0013</v>
      </c>
      <c r="J2648" s="39"/>
      <c r="K2648" s="162" t="s">
        <v>1898</v>
      </c>
      <c r="L2648" s="39" t="s">
        <v>1913</v>
      </c>
      <c r="M2648" s="39" t="s">
        <v>1353</v>
      </c>
      <c r="N2648" s="33" t="str">
        <f t="shared" si="426"/>
        <v>Harmonic Filters 1 - Terrace, Roads and Access-ways for Harmonic Filters  - Underground Pipe Route and Cable Bedding Design</v>
      </c>
      <c r="O2648" s="134"/>
      <c r="P2648" s="134"/>
      <c r="Q2648" s="33" t="str">
        <f>IFERROR(VLOOKUP(PPE_PH1_CDDL[[#This Row],[RDMC Document Number]],[3]Docs!$B:$F,4,0),"No Placeholder Yet")</f>
        <v>RES - Reserved Placeholder</v>
      </c>
      <c r="R2648" s="33" t="str">
        <f>IFERROR(VLOOKUP(PPE_PH1_CDDL[[#This Row],[RDMC Document Number]],[3]Docs!$B:$F,5,0),"No Placeholder Yet")</f>
        <v>Pending</v>
      </c>
      <c r="S2648" s="137">
        <f t="shared" si="428"/>
        <v>0</v>
      </c>
      <c r="T2648" s="39" t="s">
        <v>1119</v>
      </c>
      <c r="U2648" s="39"/>
      <c r="V2648" s="178"/>
      <c r="W2648" s="39" t="s">
        <v>1515</v>
      </c>
      <c r="X2648" s="39" t="s">
        <v>1903</v>
      </c>
      <c r="Y2648" s="39"/>
      <c r="Z2648" s="39"/>
      <c r="AA2648" s="39"/>
      <c r="AB2648" s="152" t="s">
        <v>3165</v>
      </c>
    </row>
    <row r="2649" spans="1:28" ht="21.75" customHeight="1" x14ac:dyDescent="0.25">
      <c r="A2649" s="37" t="s">
        <v>30</v>
      </c>
      <c r="B2649" s="162" t="s">
        <v>31</v>
      </c>
      <c r="C2649" s="162">
        <v>6252</v>
      </c>
      <c r="D2649" s="39" t="s">
        <v>1169</v>
      </c>
      <c r="E2649" s="39" t="s">
        <v>700</v>
      </c>
      <c r="F2649" s="174" t="s">
        <v>217</v>
      </c>
      <c r="G2649" s="162" t="s">
        <v>35</v>
      </c>
      <c r="H2649" s="39" t="str">
        <f t="shared" si="425"/>
        <v>6105AK124-6252-CSTD-0014</v>
      </c>
      <c r="I2649" s="39" t="str">
        <f t="shared" si="427"/>
        <v>Q24050972-04-6252-C-STD-0014</v>
      </c>
      <c r="J2649" s="162"/>
      <c r="K2649" s="162" t="s">
        <v>1898</v>
      </c>
      <c r="L2649" s="162" t="s">
        <v>1906</v>
      </c>
      <c r="M2649" s="162" t="s">
        <v>1352</v>
      </c>
      <c r="N2649" s="33" t="str">
        <f t="shared" si="426"/>
        <v>Harmonic Filters 1 - Pad Platform and Foundations for Harmonic Filters  - Civil Construction Requirements</v>
      </c>
      <c r="O2649" s="175"/>
      <c r="P2649" s="175"/>
      <c r="Q2649" s="33" t="str">
        <f>IFERROR(VLOOKUP(PPE_PH1_CDDL[[#This Row],[RDMC Document Number]],[3]Docs!$B:$F,4,0),"No Placeholder Yet")</f>
        <v>RES - Reserved Placeholder</v>
      </c>
      <c r="R2649" s="33" t="str">
        <f>IFERROR(VLOOKUP(PPE_PH1_CDDL[[#This Row],[RDMC Document Number]],[3]Docs!$B:$F,5,0),"No Placeholder Yet")</f>
        <v>Pending</v>
      </c>
      <c r="S2649" s="137">
        <f t="shared" si="428"/>
        <v>0</v>
      </c>
      <c r="T2649" s="39" t="s">
        <v>1119</v>
      </c>
      <c r="U2649" s="162"/>
      <c r="V2649" s="178"/>
      <c r="W2649" s="162" t="s">
        <v>1601</v>
      </c>
      <c r="X2649" s="39" t="s">
        <v>1903</v>
      </c>
      <c r="Y2649" s="162"/>
      <c r="Z2649" s="162"/>
      <c r="AA2649" s="39"/>
      <c r="AB2649" s="152" t="s">
        <v>3165</v>
      </c>
    </row>
    <row r="2650" spans="1:28" ht="21.75" customHeight="1" x14ac:dyDescent="0.25">
      <c r="A2650" s="37" t="s">
        <v>30</v>
      </c>
      <c r="B2650" s="162" t="s">
        <v>31</v>
      </c>
      <c r="C2650" s="162">
        <v>6252</v>
      </c>
      <c r="D2650" s="39" t="s">
        <v>52</v>
      </c>
      <c r="E2650" s="39" t="s">
        <v>1266</v>
      </c>
      <c r="F2650" s="128" t="s">
        <v>34</v>
      </c>
      <c r="G2650" s="39" t="s">
        <v>35</v>
      </c>
      <c r="H2650" s="39" t="str">
        <f t="shared" si="425"/>
        <v>6105AK124-6252-ECAL-0001</v>
      </c>
      <c r="I2650" s="39" t="str">
        <f t="shared" si="427"/>
        <v>Q24050972-04-6252-E-CAL-0001</v>
      </c>
      <c r="J2650" s="39"/>
      <c r="K2650" s="162" t="s">
        <v>1898</v>
      </c>
      <c r="L2650" s="39" t="s">
        <v>1902</v>
      </c>
      <c r="M2650" s="39" t="s">
        <v>1361</v>
      </c>
      <c r="N2650" s="33" t="str">
        <f t="shared" si="426"/>
        <v>Harmonic Filters 1 - Small Power and Lighting for Harmonic Filters  - Cable and Conductor Sizing (incl Volt Drop Calcs)</v>
      </c>
      <c r="O2650" s="134"/>
      <c r="P2650" s="134"/>
      <c r="Q2650" s="33" t="str">
        <f>IFERROR(VLOOKUP(PPE_PH1_CDDL[[#This Row],[RDMC Document Number]],[3]Docs!$B:$F,4,0),"No Placeholder Yet")</f>
        <v>RES - Reserved Placeholder</v>
      </c>
      <c r="R2650" s="33" t="str">
        <f>IFERROR(VLOOKUP(PPE_PH1_CDDL[[#This Row],[RDMC Document Number]],[3]Docs!$B:$F,5,0),"No Placeholder Yet")</f>
        <v>Pending</v>
      </c>
      <c r="S2650" s="137">
        <f t="shared" si="428"/>
        <v>0</v>
      </c>
      <c r="T2650" s="39" t="s">
        <v>1119</v>
      </c>
      <c r="U2650" s="39"/>
      <c r="V2650" s="178"/>
      <c r="W2650" s="39" t="s">
        <v>1597</v>
      </c>
      <c r="X2650" s="39" t="s">
        <v>1903</v>
      </c>
      <c r="Y2650" s="39"/>
      <c r="Z2650" s="39"/>
      <c r="AA2650" s="39"/>
      <c r="AB2650" s="152" t="s">
        <v>3165</v>
      </c>
    </row>
    <row r="2651" spans="1:28" ht="21.75" customHeight="1" x14ac:dyDescent="0.25">
      <c r="A2651" s="37" t="s">
        <v>30</v>
      </c>
      <c r="B2651" s="162" t="s">
        <v>31</v>
      </c>
      <c r="C2651" s="162">
        <v>6252</v>
      </c>
      <c r="D2651" s="39" t="s">
        <v>52</v>
      </c>
      <c r="E2651" s="39" t="s">
        <v>1266</v>
      </c>
      <c r="F2651" s="128" t="s">
        <v>46</v>
      </c>
      <c r="G2651" s="39" t="s">
        <v>35</v>
      </c>
      <c r="H2651" s="39" t="str">
        <f t="shared" si="425"/>
        <v>6105AK124-6252-ECAL-0002</v>
      </c>
      <c r="I2651" s="39" t="str">
        <f t="shared" si="427"/>
        <v>Q24050972-04-6252-E-CAL-0002</v>
      </c>
      <c r="J2651" s="39"/>
      <c r="K2651" s="162" t="s">
        <v>1898</v>
      </c>
      <c r="L2651" s="39" t="s">
        <v>1902</v>
      </c>
      <c r="M2651" s="39" t="s">
        <v>1360</v>
      </c>
      <c r="N2651" s="33" t="str">
        <f t="shared" si="426"/>
        <v>Harmonic Filters 1 - Small Power and Lighting for Harmonic Filters  - Conductor Sag and Tension Plan</v>
      </c>
      <c r="O2651" s="134"/>
      <c r="P2651" s="134"/>
      <c r="Q2651" s="33" t="str">
        <f>IFERROR(VLOOKUP(PPE_PH1_CDDL[[#This Row],[RDMC Document Number]],[3]Docs!$B:$F,4,0),"No Placeholder Yet")</f>
        <v>RES - Reserved Placeholder</v>
      </c>
      <c r="R2651" s="33" t="str">
        <f>IFERROR(VLOOKUP(PPE_PH1_CDDL[[#This Row],[RDMC Document Number]],[3]Docs!$B:$F,5,0),"No Placeholder Yet")</f>
        <v>Pending</v>
      </c>
      <c r="S2651" s="137">
        <f t="shared" si="428"/>
        <v>0</v>
      </c>
      <c r="T2651" s="39" t="s">
        <v>1119</v>
      </c>
      <c r="U2651" s="39"/>
      <c r="V2651" s="178"/>
      <c r="W2651" s="39" t="s">
        <v>1597</v>
      </c>
      <c r="X2651" s="39" t="s">
        <v>1903</v>
      </c>
      <c r="Y2651" s="39"/>
      <c r="Z2651" s="39"/>
      <c r="AA2651" s="39"/>
      <c r="AB2651" s="152" t="s">
        <v>3165</v>
      </c>
    </row>
    <row r="2652" spans="1:28" ht="21.75" customHeight="1" x14ac:dyDescent="0.25">
      <c r="A2652" s="37" t="s">
        <v>30</v>
      </c>
      <c r="B2652" s="162" t="s">
        <v>31</v>
      </c>
      <c r="C2652" s="162">
        <v>6252</v>
      </c>
      <c r="D2652" s="39" t="s">
        <v>52</v>
      </c>
      <c r="E2652" s="39" t="s">
        <v>1266</v>
      </c>
      <c r="F2652" s="128" t="s">
        <v>48</v>
      </c>
      <c r="G2652" s="39" t="s">
        <v>35</v>
      </c>
      <c r="H2652" s="39" t="str">
        <f t="shared" si="425"/>
        <v>6105AK124-6252-ECAL-0003</v>
      </c>
      <c r="I2652" s="39" t="str">
        <f t="shared" si="427"/>
        <v>Q24050972-04-6252-E-CAL-0003</v>
      </c>
      <c r="J2652" s="39"/>
      <c r="K2652" s="162" t="s">
        <v>1898</v>
      </c>
      <c r="L2652" s="39" t="s">
        <v>1909</v>
      </c>
      <c r="M2652" s="39" t="s">
        <v>1363</v>
      </c>
      <c r="N2652" s="33" t="str">
        <f t="shared" si="426"/>
        <v>Harmonic Filters 1 - Lightning Protection System for Harmonic Filters  - Impedance and Burn-off Calculations</v>
      </c>
      <c r="O2652" s="134"/>
      <c r="P2652" s="134"/>
      <c r="Q2652" s="33" t="str">
        <f>IFERROR(VLOOKUP(PPE_PH1_CDDL[[#This Row],[RDMC Document Number]],[3]Docs!$B:$F,4,0),"No Placeholder Yet")</f>
        <v>RES - Reserved Placeholder</v>
      </c>
      <c r="R2652" s="33" t="str">
        <f>IFERROR(VLOOKUP(PPE_PH1_CDDL[[#This Row],[RDMC Document Number]],[3]Docs!$B:$F,5,0),"No Placeholder Yet")</f>
        <v>Pending</v>
      </c>
      <c r="S2652" s="137">
        <f t="shared" si="428"/>
        <v>0</v>
      </c>
      <c r="T2652" s="39" t="s">
        <v>1119</v>
      </c>
      <c r="U2652" s="39"/>
      <c r="V2652" s="178"/>
      <c r="W2652" s="39" t="s">
        <v>1631</v>
      </c>
      <c r="X2652" s="39" t="s">
        <v>1903</v>
      </c>
      <c r="Y2652" s="39"/>
      <c r="Z2652" s="39"/>
      <c r="AA2652" s="39"/>
      <c r="AB2652" s="152" t="s">
        <v>3165</v>
      </c>
    </row>
    <row r="2653" spans="1:28" ht="21.75" customHeight="1" x14ac:dyDescent="0.25">
      <c r="A2653" s="37" t="s">
        <v>30</v>
      </c>
      <c r="B2653" s="162" t="s">
        <v>31</v>
      </c>
      <c r="C2653" s="162">
        <v>6252</v>
      </c>
      <c r="D2653" s="39" t="s">
        <v>52</v>
      </c>
      <c r="E2653" s="39" t="s">
        <v>1266</v>
      </c>
      <c r="F2653" s="128" t="s">
        <v>50</v>
      </c>
      <c r="G2653" s="39" t="s">
        <v>35</v>
      </c>
      <c r="H2653" s="39" t="str">
        <f t="shared" si="425"/>
        <v>6105AK124-6252-ECAL-0004</v>
      </c>
      <c r="I2653" s="39" t="str">
        <f t="shared" si="427"/>
        <v>Q24050972-04-6252-E-CAL-0004</v>
      </c>
      <c r="J2653" s="39"/>
      <c r="K2653" s="162" t="s">
        <v>1898</v>
      </c>
      <c r="L2653" s="39" t="s">
        <v>1910</v>
      </c>
      <c r="M2653" s="39" t="s">
        <v>1361</v>
      </c>
      <c r="N2653" s="33" t="str">
        <f t="shared" si="426"/>
        <v>Harmonic Filters 1 - Earthing System for Harmonic Filters  - Cable and Conductor Sizing (incl Volt Drop Calcs)</v>
      </c>
      <c r="O2653" s="134"/>
      <c r="P2653" s="134"/>
      <c r="Q2653" s="33" t="str">
        <f>IFERROR(VLOOKUP(PPE_PH1_CDDL[[#This Row],[RDMC Document Number]],[3]Docs!$B:$F,4,0),"No Placeholder Yet")</f>
        <v>RES - Reserved Placeholder</v>
      </c>
      <c r="R2653" s="33" t="str">
        <f>IFERROR(VLOOKUP(PPE_PH1_CDDL[[#This Row],[RDMC Document Number]],[3]Docs!$B:$F,5,0),"No Placeholder Yet")</f>
        <v>Pending</v>
      </c>
      <c r="S2653" s="137">
        <f t="shared" si="428"/>
        <v>0</v>
      </c>
      <c r="T2653" s="39" t="s">
        <v>1119</v>
      </c>
      <c r="U2653" s="39"/>
      <c r="V2653" s="178"/>
      <c r="W2653" s="39" t="s">
        <v>1649</v>
      </c>
      <c r="X2653" s="39" t="s">
        <v>1903</v>
      </c>
      <c r="Y2653" s="39"/>
      <c r="Z2653" s="39"/>
      <c r="AA2653" s="39"/>
      <c r="AB2653" s="152" t="s">
        <v>3165</v>
      </c>
    </row>
    <row r="2654" spans="1:28" ht="21.75" customHeight="1" x14ac:dyDescent="0.25">
      <c r="A2654" s="37" t="s">
        <v>30</v>
      </c>
      <c r="B2654" s="162" t="s">
        <v>31</v>
      </c>
      <c r="C2654" s="162">
        <v>6252</v>
      </c>
      <c r="D2654" s="39" t="s">
        <v>52</v>
      </c>
      <c r="E2654" s="39" t="s">
        <v>1266</v>
      </c>
      <c r="F2654" s="128" t="s">
        <v>101</v>
      </c>
      <c r="G2654" s="39" t="s">
        <v>35</v>
      </c>
      <c r="H2654" s="39" t="str">
        <f t="shared" si="425"/>
        <v>6105AK124-6252-ECAL-0005</v>
      </c>
      <c r="I2654" s="39" t="str">
        <f t="shared" si="427"/>
        <v>Q24050972-04-6252-E-CAL-0005</v>
      </c>
      <c r="J2654" s="39"/>
      <c r="K2654" s="162" t="s">
        <v>1898</v>
      </c>
      <c r="L2654" s="39" t="s">
        <v>1910</v>
      </c>
      <c r="M2654" s="39" t="s">
        <v>1363</v>
      </c>
      <c r="N2654" s="33" t="str">
        <f t="shared" si="426"/>
        <v>Harmonic Filters 1 - Earthing System for Harmonic Filters  - Impedance and Burn-off Calculations</v>
      </c>
      <c r="O2654" s="134"/>
      <c r="P2654" s="134"/>
      <c r="Q2654" s="33" t="str">
        <f>IFERROR(VLOOKUP(PPE_PH1_CDDL[[#This Row],[RDMC Document Number]],[3]Docs!$B:$F,4,0),"No Placeholder Yet")</f>
        <v>RES - Reserved Placeholder</v>
      </c>
      <c r="R2654" s="33" t="str">
        <f>IFERROR(VLOOKUP(PPE_PH1_CDDL[[#This Row],[RDMC Document Number]],[3]Docs!$B:$F,5,0),"No Placeholder Yet")</f>
        <v>Pending</v>
      </c>
      <c r="S2654" s="137">
        <f t="shared" si="428"/>
        <v>0</v>
      </c>
      <c r="T2654" s="39" t="s">
        <v>1119</v>
      </c>
      <c r="U2654" s="39"/>
      <c r="V2654" s="178"/>
      <c r="W2654" s="39" t="s">
        <v>1649</v>
      </c>
      <c r="X2654" s="39" t="s">
        <v>1903</v>
      </c>
      <c r="Y2654" s="39"/>
      <c r="Z2654" s="39"/>
      <c r="AA2654" s="39"/>
      <c r="AB2654" s="152" t="s">
        <v>3165</v>
      </c>
    </row>
    <row r="2655" spans="1:28" ht="21.75" customHeight="1" x14ac:dyDescent="0.25">
      <c r="A2655" s="37" t="s">
        <v>30</v>
      </c>
      <c r="B2655" s="162" t="s">
        <v>31</v>
      </c>
      <c r="C2655" s="162">
        <v>6252</v>
      </c>
      <c r="D2655" s="39" t="s">
        <v>52</v>
      </c>
      <c r="E2655" s="39" t="s">
        <v>1266</v>
      </c>
      <c r="F2655" s="174" t="s">
        <v>161</v>
      </c>
      <c r="G2655" s="162" t="s">
        <v>35</v>
      </c>
      <c r="H2655" s="39" t="str">
        <f t="shared" si="425"/>
        <v>6105AK124-6252-ECAL-0006</v>
      </c>
      <c r="I2655" s="39" t="str">
        <f t="shared" si="427"/>
        <v>Q24050972-04-6252-E-CAL-0006</v>
      </c>
      <c r="J2655" s="162"/>
      <c r="K2655" s="162" t="s">
        <v>1898</v>
      </c>
      <c r="L2655" s="162" t="s">
        <v>1913</v>
      </c>
      <c r="M2655" s="162" t="s">
        <v>1360</v>
      </c>
      <c r="N2655" s="33" t="str">
        <f t="shared" si="426"/>
        <v>Harmonic Filters 1 - Terrace, Roads and Access-ways for Harmonic Filters  - Conductor Sag and Tension Plan</v>
      </c>
      <c r="O2655" s="175"/>
      <c r="P2655" s="175"/>
      <c r="Q2655" s="33" t="str">
        <f>IFERROR(VLOOKUP(PPE_PH1_CDDL[[#This Row],[RDMC Document Number]],[3]Docs!$B:$F,4,0),"No Placeholder Yet")</f>
        <v>RES - Reserved Placeholder</v>
      </c>
      <c r="R2655" s="33" t="str">
        <f>IFERROR(VLOOKUP(PPE_PH1_CDDL[[#This Row],[RDMC Document Number]],[3]Docs!$B:$F,5,0),"No Placeholder Yet")</f>
        <v>Pending</v>
      </c>
      <c r="S2655" s="137">
        <f t="shared" si="428"/>
        <v>0</v>
      </c>
      <c r="T2655" s="39" t="s">
        <v>1119</v>
      </c>
      <c r="U2655" s="162"/>
      <c r="V2655" s="178"/>
      <c r="W2655" s="162" t="s">
        <v>1515</v>
      </c>
      <c r="X2655" s="39" t="s">
        <v>1903</v>
      </c>
      <c r="Y2655" s="162"/>
      <c r="Z2655" s="162"/>
      <c r="AA2655" s="39"/>
      <c r="AB2655" s="152" t="s">
        <v>3165</v>
      </c>
    </row>
    <row r="2656" spans="1:28" ht="21.75" customHeight="1" x14ac:dyDescent="0.25">
      <c r="A2656" s="37" t="s">
        <v>30</v>
      </c>
      <c r="B2656" s="162" t="s">
        <v>31</v>
      </c>
      <c r="C2656" s="162">
        <v>6252</v>
      </c>
      <c r="D2656" s="39" t="s">
        <v>52</v>
      </c>
      <c r="E2656" s="39" t="s">
        <v>1365</v>
      </c>
      <c r="F2656" s="128" t="s">
        <v>34</v>
      </c>
      <c r="G2656" s="39" t="s">
        <v>35</v>
      </c>
      <c r="H2656" s="39" t="str">
        <f t="shared" si="425"/>
        <v>6105AK124-6252-EDIA-0001</v>
      </c>
      <c r="I2656" s="39" t="str">
        <f t="shared" si="427"/>
        <v>Q24050972-04-6252-E-DIA-0001</v>
      </c>
      <c r="J2656" s="39"/>
      <c r="K2656" s="162" t="s">
        <v>1898</v>
      </c>
      <c r="L2656" s="39" t="s">
        <v>1902</v>
      </c>
      <c r="M2656" s="39" t="s">
        <v>1366</v>
      </c>
      <c r="N2656" s="33" t="str">
        <f t="shared" si="426"/>
        <v>Harmonic Filters 1 - Small Power and Lighting for Harmonic Filters  - Cable Block Diagrams and Schedules</v>
      </c>
      <c r="O2656" s="134"/>
      <c r="P2656" s="134"/>
      <c r="Q2656" s="33" t="str">
        <f>IFERROR(VLOOKUP(PPE_PH1_CDDL[[#This Row],[RDMC Document Number]],[3]Docs!$B:$F,4,0),"No Placeholder Yet")</f>
        <v>RES - Reserved Placeholder</v>
      </c>
      <c r="R2656" s="33" t="str">
        <f>IFERROR(VLOOKUP(PPE_PH1_CDDL[[#This Row],[RDMC Document Number]],[3]Docs!$B:$F,5,0),"No Placeholder Yet")</f>
        <v>Pending</v>
      </c>
      <c r="S2656" s="137">
        <f t="shared" si="428"/>
        <v>0</v>
      </c>
      <c r="T2656" s="39" t="s">
        <v>1119</v>
      </c>
      <c r="U2656" s="39"/>
      <c r="V2656" s="178"/>
      <c r="W2656" s="39" t="s">
        <v>1597</v>
      </c>
      <c r="X2656" s="39" t="s">
        <v>1903</v>
      </c>
      <c r="Y2656" s="39"/>
      <c r="Z2656" s="39"/>
      <c r="AA2656" s="39"/>
      <c r="AB2656" s="152" t="s">
        <v>3165</v>
      </c>
    </row>
    <row r="2657" spans="1:28" ht="21.75" customHeight="1" x14ac:dyDescent="0.25">
      <c r="A2657" s="37" t="s">
        <v>30</v>
      </c>
      <c r="B2657" s="162" t="s">
        <v>31</v>
      </c>
      <c r="C2657" s="162">
        <v>6252</v>
      </c>
      <c r="D2657" s="39" t="s">
        <v>52</v>
      </c>
      <c r="E2657" s="39" t="s">
        <v>1365</v>
      </c>
      <c r="F2657" s="128" t="s">
        <v>46</v>
      </c>
      <c r="G2657" s="39" t="s">
        <v>35</v>
      </c>
      <c r="H2657" s="39" t="str">
        <f t="shared" ref="H2657:H2720" si="429">A2657&amp;B2657&amp;"-"&amp;C2657&amp;"-"&amp;D2657&amp;E2657&amp;"-"&amp;F2657</f>
        <v>6105AK124-6252-EDIA-0002</v>
      </c>
      <c r="I2657" s="39" t="str">
        <f t="shared" si="427"/>
        <v>Q24050972-04-6252-E-DIA-0002</v>
      </c>
      <c r="J2657" s="39"/>
      <c r="K2657" s="162" t="s">
        <v>1898</v>
      </c>
      <c r="L2657" s="39" t="s">
        <v>1902</v>
      </c>
      <c r="M2657" s="39" t="s">
        <v>1372</v>
      </c>
      <c r="N2657" s="33" t="str">
        <f t="shared" si="426"/>
        <v>Harmonic Filters 1 - Small Power and Lighting for Harmonic Filters  - Electrical Block Diagram</v>
      </c>
      <c r="O2657" s="134"/>
      <c r="P2657" s="134"/>
      <c r="Q2657" s="33" t="str">
        <f>IFERROR(VLOOKUP(PPE_PH1_CDDL[[#This Row],[RDMC Document Number]],[3]Docs!$B:$F,4,0),"No Placeholder Yet")</f>
        <v>RES - Reserved Placeholder</v>
      </c>
      <c r="R2657" s="33" t="str">
        <f>IFERROR(VLOOKUP(PPE_PH1_CDDL[[#This Row],[RDMC Document Number]],[3]Docs!$B:$F,5,0),"No Placeholder Yet")</f>
        <v>Pending</v>
      </c>
      <c r="S2657" s="137">
        <f t="shared" si="428"/>
        <v>0</v>
      </c>
      <c r="T2657" s="39" t="s">
        <v>1119</v>
      </c>
      <c r="U2657" s="39"/>
      <c r="V2657" s="178"/>
      <c r="W2657" s="39" t="s">
        <v>1597</v>
      </c>
      <c r="X2657" s="39" t="s">
        <v>1903</v>
      </c>
      <c r="Y2657" s="39"/>
      <c r="Z2657" s="39"/>
      <c r="AA2657" s="39"/>
      <c r="AB2657" s="152" t="s">
        <v>3165</v>
      </c>
    </row>
    <row r="2658" spans="1:28" ht="21.75" customHeight="1" x14ac:dyDescent="0.25">
      <c r="A2658" s="37" t="s">
        <v>30</v>
      </c>
      <c r="B2658" s="162" t="s">
        <v>31</v>
      </c>
      <c r="C2658" s="162">
        <v>6252</v>
      </c>
      <c r="D2658" s="39" t="s">
        <v>52</v>
      </c>
      <c r="E2658" s="39" t="s">
        <v>1365</v>
      </c>
      <c r="F2658" s="128" t="s">
        <v>48</v>
      </c>
      <c r="G2658" s="39" t="s">
        <v>35</v>
      </c>
      <c r="H2658" s="39" t="str">
        <f t="shared" si="429"/>
        <v>6105AK124-6252-EDIA-0003</v>
      </c>
      <c r="I2658" s="39" t="str">
        <f t="shared" si="427"/>
        <v>Q24050972-04-6252-E-DIA-0003</v>
      </c>
      <c r="J2658" s="39"/>
      <c r="K2658" s="162" t="s">
        <v>1898</v>
      </c>
      <c r="L2658" s="39" t="s">
        <v>1902</v>
      </c>
      <c r="M2658" s="39" t="s">
        <v>1367</v>
      </c>
      <c r="N2658" s="33" t="str">
        <f t="shared" si="426"/>
        <v>Harmonic Filters 1 - Small Power and Lighting for Harmonic Filters  - Electrical Circuit Diagrams (Schematics)</v>
      </c>
      <c r="O2658" s="134"/>
      <c r="P2658" s="134"/>
      <c r="Q2658" s="33" t="str">
        <f>IFERROR(VLOOKUP(PPE_PH1_CDDL[[#This Row],[RDMC Document Number]],[3]Docs!$B:$F,4,0),"No Placeholder Yet")</f>
        <v>RES - Reserved Placeholder</v>
      </c>
      <c r="R2658" s="33" t="str">
        <f>IFERROR(VLOOKUP(PPE_PH1_CDDL[[#This Row],[RDMC Document Number]],[3]Docs!$B:$F,5,0),"No Placeholder Yet")</f>
        <v>Pending</v>
      </c>
      <c r="S2658" s="137">
        <f t="shared" si="428"/>
        <v>0</v>
      </c>
      <c r="T2658" s="39" t="s">
        <v>1119</v>
      </c>
      <c r="U2658" s="39"/>
      <c r="V2658" s="178"/>
      <c r="W2658" s="39" t="s">
        <v>1597</v>
      </c>
      <c r="X2658" s="39" t="s">
        <v>1903</v>
      </c>
      <c r="Y2658" s="39"/>
      <c r="Z2658" s="39"/>
      <c r="AA2658" s="39"/>
      <c r="AB2658" s="152" t="s">
        <v>3165</v>
      </c>
    </row>
    <row r="2659" spans="1:28" ht="21.75" customHeight="1" x14ac:dyDescent="0.25">
      <c r="A2659" s="37" t="s">
        <v>30</v>
      </c>
      <c r="B2659" s="162" t="s">
        <v>31</v>
      </c>
      <c r="C2659" s="162">
        <v>6252</v>
      </c>
      <c r="D2659" s="39" t="s">
        <v>52</v>
      </c>
      <c r="E2659" s="39" t="s">
        <v>1365</v>
      </c>
      <c r="F2659" s="128" t="s">
        <v>50</v>
      </c>
      <c r="G2659" s="39" t="s">
        <v>35</v>
      </c>
      <c r="H2659" s="39" t="str">
        <f t="shared" si="429"/>
        <v>6105AK124-6252-EDIA-0004</v>
      </c>
      <c r="I2659" s="39" t="str">
        <f t="shared" si="427"/>
        <v>Q24050972-04-6252-E-DIA-0004</v>
      </c>
      <c r="J2659" s="39"/>
      <c r="K2659" s="162" t="s">
        <v>1898</v>
      </c>
      <c r="L2659" s="39" t="s">
        <v>1902</v>
      </c>
      <c r="M2659" s="39" t="s">
        <v>1369</v>
      </c>
      <c r="N2659" s="33" t="str">
        <f t="shared" si="426"/>
        <v>Harmonic Filters 1 - Small Power and Lighting for Harmonic Filters  - E/I Termination Schedule</v>
      </c>
      <c r="O2659" s="134"/>
      <c r="P2659" s="134"/>
      <c r="Q2659" s="33" t="str">
        <f>IFERROR(VLOOKUP(PPE_PH1_CDDL[[#This Row],[RDMC Document Number]],[3]Docs!$B:$F,4,0),"No Placeholder Yet")</f>
        <v>RES - Reserved Placeholder</v>
      </c>
      <c r="R2659" s="33" t="str">
        <f>IFERROR(VLOOKUP(PPE_PH1_CDDL[[#This Row],[RDMC Document Number]],[3]Docs!$B:$F,5,0),"No Placeholder Yet")</f>
        <v>Pending</v>
      </c>
      <c r="S2659" s="137">
        <f t="shared" si="428"/>
        <v>0</v>
      </c>
      <c r="T2659" s="39" t="s">
        <v>1119</v>
      </c>
      <c r="U2659" s="39"/>
      <c r="V2659" s="178"/>
      <c r="W2659" s="39" t="s">
        <v>1597</v>
      </c>
      <c r="X2659" s="39" t="s">
        <v>1903</v>
      </c>
      <c r="Y2659" s="39"/>
      <c r="Z2659" s="39"/>
      <c r="AA2659" s="39"/>
      <c r="AB2659" s="152" t="s">
        <v>3165</v>
      </c>
    </row>
    <row r="2660" spans="1:28" ht="21.75" customHeight="1" x14ac:dyDescent="0.25">
      <c r="A2660" s="37" t="s">
        <v>30</v>
      </c>
      <c r="B2660" s="162" t="s">
        <v>31</v>
      </c>
      <c r="C2660" s="162">
        <v>6252</v>
      </c>
      <c r="D2660" s="39" t="s">
        <v>52</v>
      </c>
      <c r="E2660" s="39" t="s">
        <v>1365</v>
      </c>
      <c r="F2660" s="128" t="s">
        <v>101</v>
      </c>
      <c r="G2660" s="39" t="s">
        <v>35</v>
      </c>
      <c r="H2660" s="39" t="str">
        <f t="shared" si="429"/>
        <v>6105AK124-6252-EDIA-0005</v>
      </c>
      <c r="I2660" s="39" t="str">
        <f t="shared" si="427"/>
        <v>Q24050972-04-6252-E-DIA-0005</v>
      </c>
      <c r="J2660" s="39"/>
      <c r="K2660" s="162" t="s">
        <v>1898</v>
      </c>
      <c r="L2660" s="39" t="s">
        <v>1904</v>
      </c>
      <c r="M2660" s="39" t="s">
        <v>1366</v>
      </c>
      <c r="N2660" s="33" t="str">
        <f t="shared" si="426"/>
        <v>Harmonic Filters 1 - Cable Racks and Trays for Harmonic Filters - Cable Block Diagrams and Schedules</v>
      </c>
      <c r="O2660" s="134"/>
      <c r="P2660" s="134"/>
      <c r="Q2660" s="33" t="str">
        <f>IFERROR(VLOOKUP(PPE_PH1_CDDL[[#This Row],[RDMC Document Number]],[3]Docs!$B:$F,4,0),"No Placeholder Yet")</f>
        <v>RES - Reserved Placeholder</v>
      </c>
      <c r="R2660" s="33" t="str">
        <f>IFERROR(VLOOKUP(PPE_PH1_CDDL[[#This Row],[RDMC Document Number]],[3]Docs!$B:$F,5,0),"No Placeholder Yet")</f>
        <v>Pending</v>
      </c>
      <c r="S2660" s="137">
        <f t="shared" si="428"/>
        <v>0</v>
      </c>
      <c r="T2660" s="39" t="s">
        <v>1119</v>
      </c>
      <c r="U2660" s="39"/>
      <c r="V2660" s="178"/>
      <c r="W2660" s="39" t="s">
        <v>1599</v>
      </c>
      <c r="X2660" s="39" t="s">
        <v>1903</v>
      </c>
      <c r="Y2660" s="39"/>
      <c r="Z2660" s="39"/>
      <c r="AA2660" s="39"/>
      <c r="AB2660" s="152" t="s">
        <v>3165</v>
      </c>
    </row>
    <row r="2661" spans="1:28" ht="21.75" customHeight="1" x14ac:dyDescent="0.25">
      <c r="A2661" s="37" t="s">
        <v>30</v>
      </c>
      <c r="B2661" s="162" t="s">
        <v>31</v>
      </c>
      <c r="C2661" s="162">
        <v>6252</v>
      </c>
      <c r="D2661" s="39" t="s">
        <v>52</v>
      </c>
      <c r="E2661" s="39" t="s">
        <v>1365</v>
      </c>
      <c r="F2661" s="128" t="s">
        <v>161</v>
      </c>
      <c r="G2661" s="39" t="s">
        <v>35</v>
      </c>
      <c r="H2661" s="39" t="str">
        <f t="shared" si="429"/>
        <v>6105AK124-6252-EDIA-0006</v>
      </c>
      <c r="I2661" s="39" t="str">
        <f t="shared" si="427"/>
        <v>Q24050972-04-6252-E-DIA-0006</v>
      </c>
      <c r="J2661" s="39"/>
      <c r="K2661" s="162" t="s">
        <v>1898</v>
      </c>
      <c r="L2661" s="39" t="s">
        <v>1904</v>
      </c>
      <c r="M2661" s="39" t="s">
        <v>1369</v>
      </c>
      <c r="N2661" s="33" t="str">
        <f t="shared" si="426"/>
        <v>Harmonic Filters 1 - Cable Racks and Trays for Harmonic Filters - E/I Termination Schedule</v>
      </c>
      <c r="O2661" s="134"/>
      <c r="P2661" s="134"/>
      <c r="Q2661" s="33" t="str">
        <f>IFERROR(VLOOKUP(PPE_PH1_CDDL[[#This Row],[RDMC Document Number]],[3]Docs!$B:$F,4,0),"No Placeholder Yet")</f>
        <v>RES - Reserved Placeholder</v>
      </c>
      <c r="R2661" s="33" t="str">
        <f>IFERROR(VLOOKUP(PPE_PH1_CDDL[[#This Row],[RDMC Document Number]],[3]Docs!$B:$F,5,0),"No Placeholder Yet")</f>
        <v>Pending</v>
      </c>
      <c r="S2661" s="137">
        <f t="shared" si="428"/>
        <v>0</v>
      </c>
      <c r="T2661" s="39" t="s">
        <v>1119</v>
      </c>
      <c r="U2661" s="39"/>
      <c r="V2661" s="178"/>
      <c r="W2661" s="39" t="s">
        <v>1599</v>
      </c>
      <c r="X2661" s="39" t="s">
        <v>1903</v>
      </c>
      <c r="Y2661" s="39"/>
      <c r="Z2661" s="39"/>
      <c r="AA2661" s="39"/>
      <c r="AB2661" s="152" t="s">
        <v>3165</v>
      </c>
    </row>
    <row r="2662" spans="1:28" ht="21.75" customHeight="1" x14ac:dyDescent="0.25">
      <c r="A2662" s="37" t="s">
        <v>30</v>
      </c>
      <c r="B2662" s="162" t="s">
        <v>31</v>
      </c>
      <c r="C2662" s="162">
        <v>6252</v>
      </c>
      <c r="D2662" s="39" t="s">
        <v>52</v>
      </c>
      <c r="E2662" s="39" t="s">
        <v>1365</v>
      </c>
      <c r="F2662" s="128" t="s">
        <v>170</v>
      </c>
      <c r="G2662" s="39" t="s">
        <v>35</v>
      </c>
      <c r="H2662" s="39" t="str">
        <f t="shared" si="429"/>
        <v>6105AK124-6252-EDIA-0007</v>
      </c>
      <c r="I2662" s="39" t="str">
        <f t="shared" si="427"/>
        <v>Q24050972-04-6252-E-DIA-0007</v>
      </c>
      <c r="J2662" s="39"/>
      <c r="K2662" s="162" t="s">
        <v>1898</v>
      </c>
      <c r="L2662" s="39" t="s">
        <v>1907</v>
      </c>
      <c r="M2662" s="39" t="s">
        <v>1366</v>
      </c>
      <c r="N2662" s="33" t="str">
        <f t="shared" si="426"/>
        <v>Harmonic Filters 1 -  Cable Trench and Tunnels for Harmonic Filters  - Cable Block Diagrams and Schedules</v>
      </c>
      <c r="O2662" s="134"/>
      <c r="P2662" s="134"/>
      <c r="Q2662" s="33" t="str">
        <f>IFERROR(VLOOKUP(PPE_PH1_CDDL[[#This Row],[RDMC Document Number]],[3]Docs!$B:$F,4,0),"No Placeholder Yet")</f>
        <v>RES - Reserved Placeholder</v>
      </c>
      <c r="R2662" s="33" t="str">
        <f>IFERROR(VLOOKUP(PPE_PH1_CDDL[[#This Row],[RDMC Document Number]],[3]Docs!$B:$F,5,0),"No Placeholder Yet")</f>
        <v>Pending</v>
      </c>
      <c r="S2662" s="137">
        <f t="shared" si="428"/>
        <v>0</v>
      </c>
      <c r="T2662" s="39" t="s">
        <v>1119</v>
      </c>
      <c r="U2662" s="39"/>
      <c r="V2662" s="178"/>
      <c r="W2662" s="39" t="s">
        <v>1908</v>
      </c>
      <c r="X2662" s="39" t="s">
        <v>1903</v>
      </c>
      <c r="Y2662" s="39"/>
      <c r="Z2662" s="39"/>
      <c r="AA2662" s="39"/>
      <c r="AB2662" s="152" t="s">
        <v>3165</v>
      </c>
    </row>
    <row r="2663" spans="1:28" ht="21.75" customHeight="1" x14ac:dyDescent="0.25">
      <c r="A2663" s="37" t="s">
        <v>30</v>
      </c>
      <c r="B2663" s="162" t="s">
        <v>31</v>
      </c>
      <c r="C2663" s="162">
        <v>6252</v>
      </c>
      <c r="D2663" s="39" t="s">
        <v>52</v>
      </c>
      <c r="E2663" s="39" t="s">
        <v>1365</v>
      </c>
      <c r="F2663" s="128" t="s">
        <v>108</v>
      </c>
      <c r="G2663" s="39" t="s">
        <v>35</v>
      </c>
      <c r="H2663" s="39" t="str">
        <f t="shared" si="429"/>
        <v>6105AK124-6252-EDIA-0008</v>
      </c>
      <c r="I2663" s="39" t="str">
        <f t="shared" si="427"/>
        <v>Q24050972-04-6252-E-DIA-0008</v>
      </c>
      <c r="J2663" s="39"/>
      <c r="K2663" s="162" t="s">
        <v>1898</v>
      </c>
      <c r="L2663" s="39" t="s">
        <v>1907</v>
      </c>
      <c r="M2663" s="39" t="s">
        <v>1369</v>
      </c>
      <c r="N2663" s="33" t="str">
        <f t="shared" si="426"/>
        <v>Harmonic Filters 1 -  Cable Trench and Tunnels for Harmonic Filters  - E/I Termination Schedule</v>
      </c>
      <c r="O2663" s="134"/>
      <c r="P2663" s="134"/>
      <c r="Q2663" s="33" t="str">
        <f>IFERROR(VLOOKUP(PPE_PH1_CDDL[[#This Row],[RDMC Document Number]],[3]Docs!$B:$F,4,0),"No Placeholder Yet")</f>
        <v>RES - Reserved Placeholder</v>
      </c>
      <c r="R2663" s="33" t="str">
        <f>IFERROR(VLOOKUP(PPE_PH1_CDDL[[#This Row],[RDMC Document Number]],[3]Docs!$B:$F,5,0),"No Placeholder Yet")</f>
        <v>Pending</v>
      </c>
      <c r="S2663" s="137">
        <f t="shared" si="428"/>
        <v>0</v>
      </c>
      <c r="T2663" s="39" t="s">
        <v>1119</v>
      </c>
      <c r="U2663" s="39"/>
      <c r="V2663" s="178"/>
      <c r="W2663" s="39" t="s">
        <v>1908</v>
      </c>
      <c r="X2663" s="39" t="s">
        <v>1903</v>
      </c>
      <c r="Y2663" s="39"/>
      <c r="Z2663" s="39"/>
      <c r="AA2663" s="39"/>
      <c r="AB2663" s="152" t="s">
        <v>3165</v>
      </c>
    </row>
    <row r="2664" spans="1:28" ht="21.75" customHeight="1" x14ac:dyDescent="0.25">
      <c r="A2664" s="37" t="s">
        <v>30</v>
      </c>
      <c r="B2664" s="162" t="s">
        <v>31</v>
      </c>
      <c r="C2664" s="162">
        <v>6252</v>
      </c>
      <c r="D2664" s="39" t="s">
        <v>52</v>
      </c>
      <c r="E2664" s="39" t="s">
        <v>1365</v>
      </c>
      <c r="F2664" s="128" t="s">
        <v>173</v>
      </c>
      <c r="G2664" s="39" t="s">
        <v>35</v>
      </c>
      <c r="H2664" s="39" t="str">
        <f t="shared" si="429"/>
        <v>6105AK124-6252-EDIA-0009</v>
      </c>
      <c r="I2664" s="39" t="str">
        <f t="shared" si="427"/>
        <v>Q24050972-04-6252-E-DIA-0009</v>
      </c>
      <c r="J2664" s="39"/>
      <c r="K2664" s="162" t="s">
        <v>1898</v>
      </c>
      <c r="L2664" s="39" t="s">
        <v>1909</v>
      </c>
      <c r="M2664" s="39" t="s">
        <v>1366</v>
      </c>
      <c r="N2664" s="33" t="str">
        <f t="shared" si="426"/>
        <v>Harmonic Filters 1 - Lightning Protection System for Harmonic Filters  - Cable Block Diagrams and Schedules</v>
      </c>
      <c r="O2664" s="134"/>
      <c r="P2664" s="134"/>
      <c r="Q2664" s="33" t="str">
        <f>IFERROR(VLOOKUP(PPE_PH1_CDDL[[#This Row],[RDMC Document Number]],[3]Docs!$B:$F,4,0),"No Placeholder Yet")</f>
        <v>RES - Reserved Placeholder</v>
      </c>
      <c r="R2664" s="33" t="str">
        <f>IFERROR(VLOOKUP(PPE_PH1_CDDL[[#This Row],[RDMC Document Number]],[3]Docs!$B:$F,5,0),"No Placeholder Yet")</f>
        <v>Pending</v>
      </c>
      <c r="S2664" s="137">
        <f t="shared" si="428"/>
        <v>0</v>
      </c>
      <c r="T2664" s="39" t="s">
        <v>1119</v>
      </c>
      <c r="U2664" s="39"/>
      <c r="V2664" s="178"/>
      <c r="W2664" s="39" t="s">
        <v>1631</v>
      </c>
      <c r="X2664" s="39" t="s">
        <v>1903</v>
      </c>
      <c r="Y2664" s="39"/>
      <c r="Z2664" s="39"/>
      <c r="AA2664" s="39"/>
      <c r="AB2664" s="152" t="s">
        <v>3165</v>
      </c>
    </row>
    <row r="2665" spans="1:28" ht="21.75" customHeight="1" x14ac:dyDescent="0.25">
      <c r="A2665" s="37" t="s">
        <v>30</v>
      </c>
      <c r="B2665" s="162" t="s">
        <v>31</v>
      </c>
      <c r="C2665" s="162">
        <v>6252</v>
      </c>
      <c r="D2665" s="39" t="s">
        <v>52</v>
      </c>
      <c r="E2665" s="39" t="s">
        <v>1365</v>
      </c>
      <c r="F2665" s="128" t="s">
        <v>184</v>
      </c>
      <c r="G2665" s="39" t="s">
        <v>35</v>
      </c>
      <c r="H2665" s="39" t="str">
        <f t="shared" si="429"/>
        <v>6105AK124-6252-EDIA-0010</v>
      </c>
      <c r="I2665" s="39" t="str">
        <f t="shared" si="427"/>
        <v>Q24050972-04-6252-E-DIA-0010</v>
      </c>
      <c r="J2665" s="39"/>
      <c r="K2665" s="162" t="s">
        <v>1898</v>
      </c>
      <c r="L2665" s="39" t="s">
        <v>1909</v>
      </c>
      <c r="M2665" s="39" t="s">
        <v>1367</v>
      </c>
      <c r="N2665" s="33" t="str">
        <f t="shared" si="426"/>
        <v>Harmonic Filters 1 - Lightning Protection System for Harmonic Filters  - Electrical Circuit Diagrams (Schematics)</v>
      </c>
      <c r="O2665" s="134"/>
      <c r="P2665" s="134"/>
      <c r="Q2665" s="33" t="str">
        <f>IFERROR(VLOOKUP(PPE_PH1_CDDL[[#This Row],[RDMC Document Number]],[3]Docs!$B:$F,4,0),"No Placeholder Yet")</f>
        <v>RES - Reserved Placeholder</v>
      </c>
      <c r="R2665" s="33" t="str">
        <f>IFERROR(VLOOKUP(PPE_PH1_CDDL[[#This Row],[RDMC Document Number]],[3]Docs!$B:$F,5,0),"No Placeholder Yet")</f>
        <v>Pending</v>
      </c>
      <c r="S2665" s="137">
        <f t="shared" si="428"/>
        <v>0</v>
      </c>
      <c r="T2665" s="39" t="s">
        <v>1119</v>
      </c>
      <c r="U2665" s="39"/>
      <c r="V2665" s="178"/>
      <c r="W2665" s="39" t="s">
        <v>1631</v>
      </c>
      <c r="X2665" s="39" t="s">
        <v>1903</v>
      </c>
      <c r="Y2665" s="39"/>
      <c r="Z2665" s="39"/>
      <c r="AA2665" s="39"/>
      <c r="AB2665" s="152" t="s">
        <v>3165</v>
      </c>
    </row>
    <row r="2666" spans="1:28" ht="21.75" customHeight="1" x14ac:dyDescent="0.25">
      <c r="A2666" s="37" t="s">
        <v>30</v>
      </c>
      <c r="B2666" s="162" t="s">
        <v>31</v>
      </c>
      <c r="C2666" s="162">
        <v>6252</v>
      </c>
      <c r="D2666" s="39" t="s">
        <v>52</v>
      </c>
      <c r="E2666" s="39" t="s">
        <v>1365</v>
      </c>
      <c r="F2666" s="128" t="s">
        <v>187</v>
      </c>
      <c r="G2666" s="39" t="s">
        <v>35</v>
      </c>
      <c r="H2666" s="39" t="str">
        <f t="shared" si="429"/>
        <v>6105AK124-6252-EDIA-0011</v>
      </c>
      <c r="I2666" s="39" t="str">
        <f t="shared" si="427"/>
        <v>Q24050972-04-6252-E-DIA-0011</v>
      </c>
      <c r="J2666" s="39"/>
      <c r="K2666" s="162" t="s">
        <v>1898</v>
      </c>
      <c r="L2666" s="39" t="s">
        <v>1910</v>
      </c>
      <c r="M2666" s="39" t="s">
        <v>1367</v>
      </c>
      <c r="N2666" s="33" t="str">
        <f t="shared" si="426"/>
        <v>Harmonic Filters 1 - Earthing System for Harmonic Filters  - Electrical Circuit Diagrams (Schematics)</v>
      </c>
      <c r="O2666" s="134"/>
      <c r="P2666" s="134"/>
      <c r="Q2666" s="33" t="str">
        <f>IFERROR(VLOOKUP(PPE_PH1_CDDL[[#This Row],[RDMC Document Number]],[3]Docs!$B:$F,4,0),"No Placeholder Yet")</f>
        <v>RES - Reserved Placeholder</v>
      </c>
      <c r="R2666" s="33" t="str">
        <f>IFERROR(VLOOKUP(PPE_PH1_CDDL[[#This Row],[RDMC Document Number]],[3]Docs!$B:$F,5,0),"No Placeholder Yet")</f>
        <v>Pending</v>
      </c>
      <c r="S2666" s="137">
        <f t="shared" si="428"/>
        <v>0</v>
      </c>
      <c r="T2666" s="39" t="s">
        <v>1119</v>
      </c>
      <c r="U2666" s="39"/>
      <c r="V2666" s="178"/>
      <c r="W2666" s="39" t="s">
        <v>1649</v>
      </c>
      <c r="X2666" s="39" t="s">
        <v>1903</v>
      </c>
      <c r="Y2666" s="39"/>
      <c r="Z2666" s="39"/>
      <c r="AA2666" s="39"/>
      <c r="AB2666" s="152" t="s">
        <v>3165</v>
      </c>
    </row>
    <row r="2667" spans="1:28" ht="21.75" customHeight="1" x14ac:dyDescent="0.25">
      <c r="A2667" s="37" t="s">
        <v>30</v>
      </c>
      <c r="B2667" s="162" t="s">
        <v>31</v>
      </c>
      <c r="C2667" s="162">
        <v>6252</v>
      </c>
      <c r="D2667" s="39" t="s">
        <v>52</v>
      </c>
      <c r="E2667" s="39" t="s">
        <v>1365</v>
      </c>
      <c r="F2667" s="128" t="s">
        <v>213</v>
      </c>
      <c r="G2667" s="39" t="s">
        <v>35</v>
      </c>
      <c r="H2667" s="39" t="str">
        <f t="shared" si="429"/>
        <v>6105AK124-6252-EDIA-0012</v>
      </c>
      <c r="I2667" s="39" t="str">
        <f t="shared" si="427"/>
        <v>Q24050972-04-6252-E-DIA-0012</v>
      </c>
      <c r="J2667" s="39"/>
      <c r="K2667" s="162" t="s">
        <v>1898</v>
      </c>
      <c r="L2667" s="39" t="s">
        <v>1910</v>
      </c>
      <c r="M2667" s="39" t="s">
        <v>1366</v>
      </c>
      <c r="N2667" s="33" t="str">
        <f t="shared" si="426"/>
        <v>Harmonic Filters 1 - Earthing System for Harmonic Filters  - Cable Block Diagrams and Schedules</v>
      </c>
      <c r="O2667" s="134"/>
      <c r="P2667" s="134"/>
      <c r="Q2667" s="33" t="str">
        <f>IFERROR(VLOOKUP(PPE_PH1_CDDL[[#This Row],[RDMC Document Number]],[3]Docs!$B:$F,4,0),"No Placeholder Yet")</f>
        <v>RES - Reserved Placeholder</v>
      </c>
      <c r="R2667" s="33" t="str">
        <f>IFERROR(VLOOKUP(PPE_PH1_CDDL[[#This Row],[RDMC Document Number]],[3]Docs!$B:$F,5,0),"No Placeholder Yet")</f>
        <v>Pending</v>
      </c>
      <c r="S2667" s="137">
        <f t="shared" si="428"/>
        <v>0</v>
      </c>
      <c r="T2667" s="39" t="s">
        <v>1119</v>
      </c>
      <c r="U2667" s="39"/>
      <c r="V2667" s="178"/>
      <c r="W2667" s="39" t="s">
        <v>1649</v>
      </c>
      <c r="X2667" s="39" t="s">
        <v>1903</v>
      </c>
      <c r="Y2667" s="39"/>
      <c r="Z2667" s="39"/>
      <c r="AA2667" s="39"/>
      <c r="AB2667" s="152" t="s">
        <v>3165</v>
      </c>
    </row>
    <row r="2668" spans="1:28" ht="21.75" customHeight="1" x14ac:dyDescent="0.25">
      <c r="A2668" s="37" t="s">
        <v>30</v>
      </c>
      <c r="B2668" s="162" t="s">
        <v>31</v>
      </c>
      <c r="C2668" s="162">
        <v>6252</v>
      </c>
      <c r="D2668" s="39" t="s">
        <v>52</v>
      </c>
      <c r="E2668" s="39" t="s">
        <v>1365</v>
      </c>
      <c r="F2668" s="128" t="s">
        <v>215</v>
      </c>
      <c r="G2668" s="39" t="s">
        <v>35</v>
      </c>
      <c r="H2668" s="39" t="str">
        <f t="shared" si="429"/>
        <v>6105AK124-6252-EDIA-0013</v>
      </c>
      <c r="I2668" s="39" t="str">
        <f t="shared" si="427"/>
        <v>Q24050972-04-6252-E-DIA-0013</v>
      </c>
      <c r="J2668" s="39"/>
      <c r="K2668" s="162" t="s">
        <v>1898</v>
      </c>
      <c r="L2668" s="39" t="s">
        <v>1910</v>
      </c>
      <c r="M2668" s="39" t="s">
        <v>1369</v>
      </c>
      <c r="N2668" s="33" t="str">
        <f t="shared" si="426"/>
        <v>Harmonic Filters 1 - Earthing System for Harmonic Filters  - E/I Termination Schedule</v>
      </c>
      <c r="O2668" s="134"/>
      <c r="P2668" s="134"/>
      <c r="Q2668" s="33" t="str">
        <f>IFERROR(VLOOKUP(PPE_PH1_CDDL[[#This Row],[RDMC Document Number]],[3]Docs!$B:$F,4,0),"No Placeholder Yet")</f>
        <v>RES - Reserved Placeholder</v>
      </c>
      <c r="R2668" s="33" t="str">
        <f>IFERROR(VLOOKUP(PPE_PH1_CDDL[[#This Row],[RDMC Document Number]],[3]Docs!$B:$F,5,0),"No Placeholder Yet")</f>
        <v>Pending</v>
      </c>
      <c r="S2668" s="137">
        <f t="shared" si="428"/>
        <v>0</v>
      </c>
      <c r="T2668" s="39" t="s">
        <v>1119</v>
      </c>
      <c r="U2668" s="39"/>
      <c r="V2668" s="178"/>
      <c r="W2668" s="39" t="s">
        <v>1649</v>
      </c>
      <c r="X2668" s="39" t="s">
        <v>1903</v>
      </c>
      <c r="Y2668" s="39"/>
      <c r="Z2668" s="39"/>
      <c r="AA2668" s="39"/>
      <c r="AB2668" s="152" t="s">
        <v>3165</v>
      </c>
    </row>
    <row r="2669" spans="1:28" ht="21.75" customHeight="1" x14ac:dyDescent="0.25">
      <c r="A2669" s="37" t="s">
        <v>30</v>
      </c>
      <c r="B2669" s="162" t="s">
        <v>31</v>
      </c>
      <c r="C2669" s="162">
        <v>6252</v>
      </c>
      <c r="D2669" s="39" t="s">
        <v>52</v>
      </c>
      <c r="E2669" s="39" t="s">
        <v>1365</v>
      </c>
      <c r="F2669" s="128" t="s">
        <v>217</v>
      </c>
      <c r="G2669" s="39" t="s">
        <v>35</v>
      </c>
      <c r="H2669" s="39" t="str">
        <f t="shared" si="429"/>
        <v>6105AK124-6252-EDIA-0014</v>
      </c>
      <c r="I2669" s="39" t="str">
        <f t="shared" si="427"/>
        <v>Q24050972-04-6252-E-DIA-0014</v>
      </c>
      <c r="J2669" s="39"/>
      <c r="K2669" s="162" t="s">
        <v>1898</v>
      </c>
      <c r="L2669" s="39" t="s">
        <v>1911</v>
      </c>
      <c r="M2669" s="39" t="s">
        <v>1366</v>
      </c>
      <c r="N2669" s="33" t="str">
        <f t="shared" si="426"/>
        <v>Harmonic Filters 1 -  Fire Protection System for Harmonic Filters  - Cable Block Diagrams and Schedules</v>
      </c>
      <c r="O2669" s="134"/>
      <c r="P2669" s="134"/>
      <c r="Q2669" s="33" t="str">
        <f>IFERROR(VLOOKUP(PPE_PH1_CDDL[[#This Row],[RDMC Document Number]],[3]Docs!$B:$F,4,0),"No Placeholder Yet")</f>
        <v>RES - Reserved Placeholder</v>
      </c>
      <c r="R2669" s="33" t="str">
        <f>IFERROR(VLOOKUP(PPE_PH1_CDDL[[#This Row],[RDMC Document Number]],[3]Docs!$B:$F,5,0),"No Placeholder Yet")</f>
        <v>Pending</v>
      </c>
      <c r="S2669" s="137">
        <f t="shared" si="428"/>
        <v>0</v>
      </c>
      <c r="T2669" s="39" t="s">
        <v>1119</v>
      </c>
      <c r="U2669" s="39"/>
      <c r="V2669" s="178"/>
      <c r="W2669" s="39" t="s">
        <v>1917</v>
      </c>
      <c r="X2669" s="39" t="s">
        <v>1903</v>
      </c>
      <c r="Y2669" s="39"/>
      <c r="Z2669" s="39"/>
      <c r="AA2669" s="39"/>
      <c r="AB2669" s="152" t="s">
        <v>3165</v>
      </c>
    </row>
    <row r="2670" spans="1:28" ht="21.75" customHeight="1" x14ac:dyDescent="0.25">
      <c r="A2670" s="37" t="s">
        <v>30</v>
      </c>
      <c r="B2670" s="162" t="s">
        <v>31</v>
      </c>
      <c r="C2670" s="162">
        <v>6252</v>
      </c>
      <c r="D2670" s="39" t="s">
        <v>52</v>
      </c>
      <c r="E2670" s="39" t="s">
        <v>1365</v>
      </c>
      <c r="F2670" s="128" t="s">
        <v>219</v>
      </c>
      <c r="G2670" s="39" t="s">
        <v>35</v>
      </c>
      <c r="H2670" s="39" t="str">
        <f t="shared" si="429"/>
        <v>6105AK124-6252-EDIA-0015</v>
      </c>
      <c r="I2670" s="39" t="str">
        <f t="shared" si="427"/>
        <v>Q24050972-04-6252-E-DIA-0015</v>
      </c>
      <c r="J2670" s="39"/>
      <c r="K2670" s="162" t="s">
        <v>1898</v>
      </c>
      <c r="L2670" s="39" t="s">
        <v>1911</v>
      </c>
      <c r="M2670" s="39" t="s">
        <v>1367</v>
      </c>
      <c r="N2670" s="33" t="str">
        <f t="shared" si="426"/>
        <v>Harmonic Filters 1 -  Fire Protection System for Harmonic Filters  - Electrical Circuit Diagrams (Schematics)</v>
      </c>
      <c r="O2670" s="134"/>
      <c r="P2670" s="134"/>
      <c r="Q2670" s="33" t="str">
        <f>IFERROR(VLOOKUP(PPE_PH1_CDDL[[#This Row],[RDMC Document Number]],[3]Docs!$B:$F,4,0),"No Placeholder Yet")</f>
        <v>RES - Reserved Placeholder</v>
      </c>
      <c r="R2670" s="33" t="str">
        <f>IFERROR(VLOOKUP(PPE_PH1_CDDL[[#This Row],[RDMC Document Number]],[3]Docs!$B:$F,5,0),"No Placeholder Yet")</f>
        <v>Pending</v>
      </c>
      <c r="S2670" s="137">
        <f t="shared" si="428"/>
        <v>0</v>
      </c>
      <c r="T2670" s="39" t="s">
        <v>1119</v>
      </c>
      <c r="U2670" s="39"/>
      <c r="V2670" s="178"/>
      <c r="W2670" s="39" t="s">
        <v>1917</v>
      </c>
      <c r="X2670" s="39" t="s">
        <v>1903</v>
      </c>
      <c r="Y2670" s="39"/>
      <c r="Z2670" s="39"/>
      <c r="AA2670" s="39"/>
      <c r="AB2670" s="152" t="s">
        <v>3165</v>
      </c>
    </row>
    <row r="2671" spans="1:28" ht="21.75" customHeight="1" x14ac:dyDescent="0.25">
      <c r="A2671" s="37" t="s">
        <v>30</v>
      </c>
      <c r="B2671" s="162" t="s">
        <v>31</v>
      </c>
      <c r="C2671" s="162">
        <v>6252</v>
      </c>
      <c r="D2671" s="39" t="s">
        <v>52</v>
      </c>
      <c r="E2671" s="39" t="s">
        <v>1365</v>
      </c>
      <c r="F2671" s="174" t="s">
        <v>88</v>
      </c>
      <c r="G2671" s="162" t="s">
        <v>35</v>
      </c>
      <c r="H2671" s="39" t="str">
        <f t="shared" si="429"/>
        <v>6105AK124-6252-EDIA-0016</v>
      </c>
      <c r="I2671" s="39" t="str">
        <f t="shared" si="427"/>
        <v>Q24050972-04-6252-E-DIA-0016</v>
      </c>
      <c r="J2671" s="162"/>
      <c r="K2671" s="162" t="s">
        <v>1898</v>
      </c>
      <c r="L2671" s="162" t="s">
        <v>1911</v>
      </c>
      <c r="M2671" s="162" t="s">
        <v>1369</v>
      </c>
      <c r="N2671" s="33" t="str">
        <f t="shared" si="426"/>
        <v>Harmonic Filters 1 -  Fire Protection System for Harmonic Filters  - E/I Termination Schedule</v>
      </c>
      <c r="O2671" s="175"/>
      <c r="P2671" s="175"/>
      <c r="Q2671" s="33" t="str">
        <f>IFERROR(VLOOKUP(PPE_PH1_CDDL[[#This Row],[RDMC Document Number]],[3]Docs!$B:$F,4,0),"No Placeholder Yet")</f>
        <v>RES - Reserved Placeholder</v>
      </c>
      <c r="R2671" s="33" t="str">
        <f>IFERROR(VLOOKUP(PPE_PH1_CDDL[[#This Row],[RDMC Document Number]],[3]Docs!$B:$F,5,0),"No Placeholder Yet")</f>
        <v>Pending</v>
      </c>
      <c r="S2671" s="137">
        <f t="shared" si="428"/>
        <v>0</v>
      </c>
      <c r="T2671" s="39" t="s">
        <v>1119</v>
      </c>
      <c r="U2671" s="162"/>
      <c r="V2671" s="178"/>
      <c r="W2671" s="162" t="s">
        <v>1917</v>
      </c>
      <c r="X2671" s="39" t="s">
        <v>1903</v>
      </c>
      <c r="Y2671" s="162"/>
      <c r="Z2671" s="162"/>
      <c r="AA2671" s="39"/>
      <c r="AB2671" s="152" t="s">
        <v>3165</v>
      </c>
    </row>
    <row r="2672" spans="1:28" ht="21.75" customHeight="1" x14ac:dyDescent="0.25">
      <c r="A2672" s="37" t="s">
        <v>30</v>
      </c>
      <c r="B2672" s="162" t="s">
        <v>31</v>
      </c>
      <c r="C2672" s="162">
        <v>6252</v>
      </c>
      <c r="D2672" s="39" t="s">
        <v>52</v>
      </c>
      <c r="E2672" s="39" t="s">
        <v>82</v>
      </c>
      <c r="F2672" s="128" t="s">
        <v>34</v>
      </c>
      <c r="G2672" s="39" t="s">
        <v>35</v>
      </c>
      <c r="H2672" s="39" t="str">
        <f t="shared" si="429"/>
        <v>6105AK124-6252-EDST-0001</v>
      </c>
      <c r="I2672" s="39" t="str">
        <f t="shared" si="427"/>
        <v>Q24050972-04-6252-E-DST-0001</v>
      </c>
      <c r="J2672" s="39"/>
      <c r="K2672" s="162" t="s">
        <v>1898</v>
      </c>
      <c r="L2672" s="39" t="s">
        <v>1902</v>
      </c>
      <c r="M2672" s="39" t="s">
        <v>1373</v>
      </c>
      <c r="N2672" s="33" t="str">
        <f t="shared" si="426"/>
        <v>Harmonic Filters 1 - Small Power and Lighting for Harmonic Filters  - Equipment Register and Technical Specifications</v>
      </c>
      <c r="O2672" s="134"/>
      <c r="P2672" s="134"/>
      <c r="Q2672" s="33" t="str">
        <f>IFERROR(VLOOKUP(PPE_PH1_CDDL[[#This Row],[RDMC Document Number]],[3]Docs!$B:$F,4,0),"No Placeholder Yet")</f>
        <v>RES - Reserved Placeholder</v>
      </c>
      <c r="R2672" s="33" t="str">
        <f>IFERROR(VLOOKUP(PPE_PH1_CDDL[[#This Row],[RDMC Document Number]],[3]Docs!$B:$F,5,0),"No Placeholder Yet")</f>
        <v>Pending</v>
      </c>
      <c r="S2672" s="137">
        <f t="shared" si="428"/>
        <v>0</v>
      </c>
      <c r="T2672" s="39" t="s">
        <v>1119</v>
      </c>
      <c r="U2672" s="39"/>
      <c r="V2672" s="178"/>
      <c r="W2672" s="39" t="s">
        <v>1597</v>
      </c>
      <c r="X2672" s="39" t="s">
        <v>1903</v>
      </c>
      <c r="Y2672" s="39"/>
      <c r="Z2672" s="39"/>
      <c r="AA2672" s="39"/>
      <c r="AB2672" s="152" t="s">
        <v>3165</v>
      </c>
    </row>
    <row r="2673" spans="1:28" ht="21.75" customHeight="1" x14ac:dyDescent="0.25">
      <c r="A2673" s="37" t="s">
        <v>30</v>
      </c>
      <c r="B2673" s="162" t="s">
        <v>31</v>
      </c>
      <c r="C2673" s="162">
        <v>6252</v>
      </c>
      <c r="D2673" s="39" t="s">
        <v>52</v>
      </c>
      <c r="E2673" s="39" t="s">
        <v>82</v>
      </c>
      <c r="F2673" s="128" t="s">
        <v>46</v>
      </c>
      <c r="G2673" s="39" t="s">
        <v>35</v>
      </c>
      <c r="H2673" s="39" t="str">
        <f t="shared" si="429"/>
        <v>6105AK124-6252-EDST-0002</v>
      </c>
      <c r="I2673" s="39" t="str">
        <f t="shared" si="427"/>
        <v>Q24050972-04-6252-E-DST-0002</v>
      </c>
      <c r="J2673" s="39"/>
      <c r="K2673" s="162" t="s">
        <v>1898</v>
      </c>
      <c r="L2673" s="39" t="s">
        <v>1904</v>
      </c>
      <c r="M2673" s="39" t="s">
        <v>1373</v>
      </c>
      <c r="N2673" s="33" t="str">
        <f t="shared" si="426"/>
        <v>Harmonic Filters 1 - Cable Racks and Trays for Harmonic Filters - Equipment Register and Technical Specifications</v>
      </c>
      <c r="O2673" s="134"/>
      <c r="P2673" s="134"/>
      <c r="Q2673" s="33" t="str">
        <f>IFERROR(VLOOKUP(PPE_PH1_CDDL[[#This Row],[RDMC Document Number]],[3]Docs!$B:$F,4,0),"No Placeholder Yet")</f>
        <v>RES - Reserved Placeholder</v>
      </c>
      <c r="R2673" s="33" t="str">
        <f>IFERROR(VLOOKUP(PPE_PH1_CDDL[[#This Row],[RDMC Document Number]],[3]Docs!$B:$F,5,0),"No Placeholder Yet")</f>
        <v>Pending</v>
      </c>
      <c r="S2673" s="137">
        <f t="shared" si="428"/>
        <v>0</v>
      </c>
      <c r="T2673" s="39" t="s">
        <v>1119</v>
      </c>
      <c r="U2673" s="39"/>
      <c r="V2673" s="178"/>
      <c r="W2673" s="39" t="s">
        <v>1599</v>
      </c>
      <c r="X2673" s="39" t="s">
        <v>1903</v>
      </c>
      <c r="Y2673" s="39"/>
      <c r="Z2673" s="39"/>
      <c r="AA2673" s="39"/>
      <c r="AB2673" s="152" t="s">
        <v>3165</v>
      </c>
    </row>
    <row r="2674" spans="1:28" ht="21.75" customHeight="1" x14ac:dyDescent="0.25">
      <c r="A2674" s="37" t="s">
        <v>30</v>
      </c>
      <c r="B2674" s="162" t="s">
        <v>31</v>
      </c>
      <c r="C2674" s="162">
        <v>6252</v>
      </c>
      <c r="D2674" s="39" t="s">
        <v>52</v>
      </c>
      <c r="E2674" s="39" t="s">
        <v>82</v>
      </c>
      <c r="F2674" s="128" t="s">
        <v>48</v>
      </c>
      <c r="G2674" s="39" t="s">
        <v>35</v>
      </c>
      <c r="H2674" s="39" t="str">
        <f t="shared" si="429"/>
        <v>6105AK124-6252-EDST-0003</v>
      </c>
      <c r="I2674" s="39" t="str">
        <f t="shared" si="427"/>
        <v>Q24050972-04-6252-E-DST-0003</v>
      </c>
      <c r="J2674" s="39"/>
      <c r="K2674" s="162" t="s">
        <v>1898</v>
      </c>
      <c r="L2674" s="39" t="s">
        <v>1907</v>
      </c>
      <c r="M2674" s="39" t="s">
        <v>1373</v>
      </c>
      <c r="N2674" s="33" t="str">
        <f t="shared" ref="N2674:N2737" si="430">K2674&amp;" - "&amp;L2674&amp;" - "&amp;M2674</f>
        <v>Harmonic Filters 1 -  Cable Trench and Tunnels for Harmonic Filters  - Equipment Register and Technical Specifications</v>
      </c>
      <c r="O2674" s="134"/>
      <c r="P2674" s="134"/>
      <c r="Q2674" s="33" t="str">
        <f>IFERROR(VLOOKUP(PPE_PH1_CDDL[[#This Row],[RDMC Document Number]],[3]Docs!$B:$F,4,0),"No Placeholder Yet")</f>
        <v>RES - Reserved Placeholder</v>
      </c>
      <c r="R2674" s="33" t="str">
        <f>IFERROR(VLOOKUP(PPE_PH1_CDDL[[#This Row],[RDMC Document Number]],[3]Docs!$B:$F,5,0),"No Placeholder Yet")</f>
        <v>Pending</v>
      </c>
      <c r="S2674" s="137">
        <f t="shared" si="428"/>
        <v>0</v>
      </c>
      <c r="T2674" s="39" t="s">
        <v>1119</v>
      </c>
      <c r="U2674" s="39"/>
      <c r="V2674" s="178"/>
      <c r="W2674" s="39" t="s">
        <v>1908</v>
      </c>
      <c r="X2674" s="39" t="s">
        <v>1903</v>
      </c>
      <c r="Y2674" s="39"/>
      <c r="Z2674" s="39"/>
      <c r="AA2674" s="39"/>
      <c r="AB2674" s="152" t="s">
        <v>3165</v>
      </c>
    </row>
    <row r="2675" spans="1:28" ht="21.75" customHeight="1" x14ac:dyDescent="0.25">
      <c r="A2675" s="37" t="s">
        <v>30</v>
      </c>
      <c r="B2675" s="162" t="s">
        <v>31</v>
      </c>
      <c r="C2675" s="162">
        <v>6252</v>
      </c>
      <c r="D2675" s="39" t="s">
        <v>52</v>
      </c>
      <c r="E2675" s="39" t="s">
        <v>82</v>
      </c>
      <c r="F2675" s="128" t="s">
        <v>50</v>
      </c>
      <c r="G2675" s="39" t="s">
        <v>35</v>
      </c>
      <c r="H2675" s="39" t="str">
        <f t="shared" si="429"/>
        <v>6105AK124-6252-EDST-0004</v>
      </c>
      <c r="I2675" s="39" t="str">
        <f t="shared" si="427"/>
        <v>Q24050972-04-6252-E-DST-0004</v>
      </c>
      <c r="J2675" s="39"/>
      <c r="K2675" s="162" t="s">
        <v>1898</v>
      </c>
      <c r="L2675" s="39" t="s">
        <v>1909</v>
      </c>
      <c r="M2675" s="39" t="s">
        <v>1373</v>
      </c>
      <c r="N2675" s="33" t="str">
        <f t="shared" si="430"/>
        <v>Harmonic Filters 1 - Lightning Protection System for Harmonic Filters  - Equipment Register and Technical Specifications</v>
      </c>
      <c r="O2675" s="134"/>
      <c r="P2675" s="134"/>
      <c r="Q2675" s="33" t="str">
        <f>IFERROR(VLOOKUP(PPE_PH1_CDDL[[#This Row],[RDMC Document Number]],[3]Docs!$B:$F,4,0),"No Placeholder Yet")</f>
        <v>RES - Reserved Placeholder</v>
      </c>
      <c r="R2675" s="33" t="str">
        <f>IFERROR(VLOOKUP(PPE_PH1_CDDL[[#This Row],[RDMC Document Number]],[3]Docs!$B:$F,5,0),"No Placeholder Yet")</f>
        <v>Pending</v>
      </c>
      <c r="S2675" s="137">
        <f t="shared" si="428"/>
        <v>0</v>
      </c>
      <c r="T2675" s="39" t="s">
        <v>1119</v>
      </c>
      <c r="U2675" s="39"/>
      <c r="V2675" s="178"/>
      <c r="W2675" s="39" t="s">
        <v>1631</v>
      </c>
      <c r="X2675" s="39" t="s">
        <v>1903</v>
      </c>
      <c r="Y2675" s="39"/>
      <c r="Z2675" s="39"/>
      <c r="AA2675" s="39"/>
      <c r="AB2675" s="152" t="s">
        <v>3165</v>
      </c>
    </row>
    <row r="2676" spans="1:28" ht="21.75" customHeight="1" x14ac:dyDescent="0.25">
      <c r="A2676" s="37" t="s">
        <v>30</v>
      </c>
      <c r="B2676" s="162" t="s">
        <v>31</v>
      </c>
      <c r="C2676" s="162">
        <v>6252</v>
      </c>
      <c r="D2676" s="39" t="s">
        <v>52</v>
      </c>
      <c r="E2676" s="39" t="s">
        <v>82</v>
      </c>
      <c r="F2676" s="128" t="s">
        <v>101</v>
      </c>
      <c r="G2676" s="39" t="s">
        <v>35</v>
      </c>
      <c r="H2676" s="39" t="str">
        <f t="shared" si="429"/>
        <v>6105AK124-6252-EDST-0005</v>
      </c>
      <c r="I2676" s="39" t="str">
        <f t="shared" si="427"/>
        <v>Q24050972-04-6252-E-DST-0005</v>
      </c>
      <c r="J2676" s="39"/>
      <c r="K2676" s="162" t="s">
        <v>1898</v>
      </c>
      <c r="L2676" s="39" t="s">
        <v>1910</v>
      </c>
      <c r="M2676" s="39" t="s">
        <v>1373</v>
      </c>
      <c r="N2676" s="33" t="str">
        <f t="shared" si="430"/>
        <v>Harmonic Filters 1 - Earthing System for Harmonic Filters  - Equipment Register and Technical Specifications</v>
      </c>
      <c r="O2676" s="134"/>
      <c r="P2676" s="134"/>
      <c r="Q2676" s="33" t="str">
        <f>IFERROR(VLOOKUP(PPE_PH1_CDDL[[#This Row],[RDMC Document Number]],[3]Docs!$B:$F,4,0),"No Placeholder Yet")</f>
        <v>RES - Reserved Placeholder</v>
      </c>
      <c r="R2676" s="33" t="str">
        <f>IFERROR(VLOOKUP(PPE_PH1_CDDL[[#This Row],[RDMC Document Number]],[3]Docs!$B:$F,5,0),"No Placeholder Yet")</f>
        <v>Pending</v>
      </c>
      <c r="S2676" s="137">
        <f t="shared" si="428"/>
        <v>0</v>
      </c>
      <c r="T2676" s="39" t="s">
        <v>1119</v>
      </c>
      <c r="U2676" s="39"/>
      <c r="V2676" s="178"/>
      <c r="W2676" s="39" t="s">
        <v>1649</v>
      </c>
      <c r="X2676" s="39" t="s">
        <v>1903</v>
      </c>
      <c r="Y2676" s="39"/>
      <c r="Z2676" s="39"/>
      <c r="AA2676" s="39"/>
      <c r="AB2676" s="152" t="s">
        <v>3165</v>
      </c>
    </row>
    <row r="2677" spans="1:28" ht="21.75" customHeight="1" x14ac:dyDescent="0.25">
      <c r="A2677" s="37" t="s">
        <v>30</v>
      </c>
      <c r="B2677" s="162" t="s">
        <v>31</v>
      </c>
      <c r="C2677" s="162">
        <v>6252</v>
      </c>
      <c r="D2677" s="39" t="s">
        <v>52</v>
      </c>
      <c r="E2677" s="39" t="s">
        <v>82</v>
      </c>
      <c r="F2677" s="174" t="s">
        <v>161</v>
      </c>
      <c r="G2677" s="162" t="s">
        <v>35</v>
      </c>
      <c r="H2677" s="39" t="str">
        <f t="shared" si="429"/>
        <v>6105AK124-6252-EDST-0006</v>
      </c>
      <c r="I2677" s="39" t="str">
        <f t="shared" si="427"/>
        <v>Q24050972-04-6252-E-DST-0006</v>
      </c>
      <c r="J2677" s="162"/>
      <c r="K2677" s="162" t="s">
        <v>1898</v>
      </c>
      <c r="L2677" s="162" t="s">
        <v>1911</v>
      </c>
      <c r="M2677" s="162" t="s">
        <v>1373</v>
      </c>
      <c r="N2677" s="33" t="str">
        <f t="shared" si="430"/>
        <v>Harmonic Filters 1 -  Fire Protection System for Harmonic Filters  - Equipment Register and Technical Specifications</v>
      </c>
      <c r="O2677" s="175"/>
      <c r="P2677" s="175"/>
      <c r="Q2677" s="33" t="str">
        <f>IFERROR(VLOOKUP(PPE_PH1_CDDL[[#This Row],[RDMC Document Number]],[3]Docs!$B:$F,4,0),"No Placeholder Yet")</f>
        <v>RES - Reserved Placeholder</v>
      </c>
      <c r="R2677" s="33" t="str">
        <f>IFERROR(VLOOKUP(PPE_PH1_CDDL[[#This Row],[RDMC Document Number]],[3]Docs!$B:$F,5,0),"No Placeholder Yet")</f>
        <v>Pending</v>
      </c>
      <c r="S2677" s="137">
        <f t="shared" si="428"/>
        <v>0</v>
      </c>
      <c r="T2677" s="39" t="s">
        <v>1119</v>
      </c>
      <c r="U2677" s="162"/>
      <c r="V2677" s="178"/>
      <c r="W2677" s="162" t="s">
        <v>1917</v>
      </c>
      <c r="X2677" s="39" t="s">
        <v>1903</v>
      </c>
      <c r="Y2677" s="162"/>
      <c r="Z2677" s="162"/>
      <c r="AA2677" s="39"/>
      <c r="AB2677" s="152" t="s">
        <v>3165</v>
      </c>
    </row>
    <row r="2678" spans="1:28" ht="21.75" customHeight="1" x14ac:dyDescent="0.25">
      <c r="A2678" s="37" t="s">
        <v>30</v>
      </c>
      <c r="B2678" s="162" t="s">
        <v>31</v>
      </c>
      <c r="C2678" s="162">
        <v>6252</v>
      </c>
      <c r="D2678" s="39" t="s">
        <v>52</v>
      </c>
      <c r="E2678" s="162" t="s">
        <v>1374</v>
      </c>
      <c r="F2678" s="174" t="s">
        <v>34</v>
      </c>
      <c r="G2678" s="162" t="s">
        <v>35</v>
      </c>
      <c r="H2678" s="39" t="str">
        <f t="shared" si="429"/>
        <v>6105AK124-6252-EEQL-0001</v>
      </c>
      <c r="I2678" s="39" t="str">
        <f t="shared" si="427"/>
        <v>Q24050972-04-6252-E-EQL-0001</v>
      </c>
      <c r="J2678" s="162"/>
      <c r="K2678" s="162" t="s">
        <v>1898</v>
      </c>
      <c r="L2678" s="162" t="s">
        <v>1902</v>
      </c>
      <c r="M2678" s="162" t="s">
        <v>1375</v>
      </c>
      <c r="N2678" s="33" t="str">
        <f t="shared" si="430"/>
        <v>Harmonic Filters 1 - Small Power and Lighting for Harmonic Filters  - Electrical Equipment Load Register</v>
      </c>
      <c r="O2678" s="175"/>
      <c r="P2678" s="175"/>
      <c r="Q2678" s="33" t="str">
        <f>IFERROR(VLOOKUP(PPE_PH1_CDDL[[#This Row],[RDMC Document Number]],[3]Docs!$B:$F,4,0),"No Placeholder Yet")</f>
        <v>RES - Reserved Placeholder</v>
      </c>
      <c r="R2678" s="33" t="str">
        <f>IFERROR(VLOOKUP(PPE_PH1_CDDL[[#This Row],[RDMC Document Number]],[3]Docs!$B:$F,5,0),"No Placeholder Yet")</f>
        <v>Pending</v>
      </c>
      <c r="S2678" s="137">
        <f t="shared" si="428"/>
        <v>0</v>
      </c>
      <c r="T2678" s="39" t="s">
        <v>1119</v>
      </c>
      <c r="U2678" s="162"/>
      <c r="V2678" s="178"/>
      <c r="W2678" s="162" t="s">
        <v>1597</v>
      </c>
      <c r="X2678" s="39" t="s">
        <v>1903</v>
      </c>
      <c r="Y2678" s="162"/>
      <c r="Z2678" s="162"/>
      <c r="AA2678" s="39"/>
      <c r="AB2678" s="152" t="s">
        <v>3165</v>
      </c>
    </row>
    <row r="2679" spans="1:28" ht="21.75" customHeight="1" x14ac:dyDescent="0.25">
      <c r="A2679" s="37" t="s">
        <v>30</v>
      </c>
      <c r="B2679" s="162" t="s">
        <v>31</v>
      </c>
      <c r="C2679" s="162">
        <v>6252</v>
      </c>
      <c r="D2679" s="39" t="s">
        <v>52</v>
      </c>
      <c r="E2679" s="162" t="s">
        <v>250</v>
      </c>
      <c r="F2679" s="174" t="s">
        <v>34</v>
      </c>
      <c r="G2679" s="162" t="s">
        <v>35</v>
      </c>
      <c r="H2679" s="39" t="str">
        <f t="shared" si="429"/>
        <v>6105AK124-6252-EGAD-0001</v>
      </c>
      <c r="I2679" s="39" t="str">
        <f t="shared" si="427"/>
        <v>Q24050972-04-6252-E-GAD-0001</v>
      </c>
      <c r="J2679" s="162"/>
      <c r="K2679" s="162" t="s">
        <v>1898</v>
      </c>
      <c r="L2679" s="162" t="s">
        <v>1906</v>
      </c>
      <c r="M2679" s="162" t="s">
        <v>1536</v>
      </c>
      <c r="N2679" s="33" t="str">
        <f t="shared" si="430"/>
        <v>Harmonic Filters 1 - Pad Platform and Foundations for Harmonic Filters  - Electrical Equipment Layout</v>
      </c>
      <c r="O2679" s="175"/>
      <c r="P2679" s="175"/>
      <c r="Q2679" s="33" t="str">
        <f>IFERROR(VLOOKUP(PPE_PH1_CDDL[[#This Row],[RDMC Document Number]],[3]Docs!$B:$F,4,0),"No Placeholder Yet")</f>
        <v>RES - Reserved Placeholder</v>
      </c>
      <c r="R2679" s="33" t="str">
        <f>IFERROR(VLOOKUP(PPE_PH1_CDDL[[#This Row],[RDMC Document Number]],[3]Docs!$B:$F,5,0),"No Placeholder Yet")</f>
        <v>Pending</v>
      </c>
      <c r="S2679" s="137">
        <f t="shared" si="428"/>
        <v>0</v>
      </c>
      <c r="T2679" s="39" t="s">
        <v>1119</v>
      </c>
      <c r="U2679" s="162"/>
      <c r="V2679" s="178"/>
      <c r="W2679" s="162" t="s">
        <v>1601</v>
      </c>
      <c r="X2679" s="39" t="s">
        <v>1903</v>
      </c>
      <c r="Y2679" s="162"/>
      <c r="Z2679" s="162"/>
      <c r="AA2679" s="39"/>
      <c r="AB2679" s="152" t="s">
        <v>3165</v>
      </c>
    </row>
    <row r="2680" spans="1:28" ht="21.75" customHeight="1" x14ac:dyDescent="0.25">
      <c r="A2680" s="37" t="s">
        <v>30</v>
      </c>
      <c r="B2680" s="162" t="s">
        <v>31</v>
      </c>
      <c r="C2680" s="162">
        <v>6252</v>
      </c>
      <c r="D2680" s="39" t="s">
        <v>52</v>
      </c>
      <c r="E2680" s="39" t="s">
        <v>321</v>
      </c>
      <c r="F2680" s="128" t="s">
        <v>34</v>
      </c>
      <c r="G2680" s="39" t="s">
        <v>35</v>
      </c>
      <c r="H2680" s="39" t="str">
        <f t="shared" si="429"/>
        <v>6105AK124-6252-ELAY-0001</v>
      </c>
      <c r="I2680" s="39" t="str">
        <f t="shared" si="427"/>
        <v>Q24050972-04-6252-E-LAY-0001</v>
      </c>
      <c r="J2680" s="39"/>
      <c r="K2680" s="162" t="s">
        <v>1898</v>
      </c>
      <c r="L2680" s="39" t="s">
        <v>1902</v>
      </c>
      <c r="M2680" s="39" t="s">
        <v>1376</v>
      </c>
      <c r="N2680" s="33" t="str">
        <f t="shared" si="430"/>
        <v>Harmonic Filters 1 - Small Power and Lighting for Harmonic Filters  - Control Room Power and Earthing Design</v>
      </c>
      <c r="O2680" s="134"/>
      <c r="P2680" s="134"/>
      <c r="Q2680" s="33" t="str">
        <f>IFERROR(VLOOKUP(PPE_PH1_CDDL[[#This Row],[RDMC Document Number]],[3]Docs!$B:$F,4,0),"No Placeholder Yet")</f>
        <v>RES - Reserved Placeholder</v>
      </c>
      <c r="R2680" s="33" t="str">
        <f>IFERROR(VLOOKUP(PPE_PH1_CDDL[[#This Row],[RDMC Document Number]],[3]Docs!$B:$F,5,0),"No Placeholder Yet")</f>
        <v>Pending</v>
      </c>
      <c r="S2680" s="137">
        <f t="shared" si="428"/>
        <v>0</v>
      </c>
      <c r="T2680" s="39" t="s">
        <v>1119</v>
      </c>
      <c r="U2680" s="39"/>
      <c r="V2680" s="178"/>
      <c r="W2680" s="39" t="s">
        <v>1597</v>
      </c>
      <c r="X2680" s="39" t="s">
        <v>1903</v>
      </c>
      <c r="Y2680" s="39"/>
      <c r="Z2680" s="39"/>
      <c r="AA2680" s="39"/>
      <c r="AB2680" s="152" t="s">
        <v>3165</v>
      </c>
    </row>
    <row r="2681" spans="1:28" ht="21.75" customHeight="1" x14ac:dyDescent="0.25">
      <c r="A2681" s="37" t="s">
        <v>30</v>
      </c>
      <c r="B2681" s="162" t="s">
        <v>31</v>
      </c>
      <c r="C2681" s="162">
        <v>6252</v>
      </c>
      <c r="D2681" s="39" t="s">
        <v>52</v>
      </c>
      <c r="E2681" s="39" t="s">
        <v>321</v>
      </c>
      <c r="F2681" s="128" t="s">
        <v>46</v>
      </c>
      <c r="G2681" s="39" t="s">
        <v>35</v>
      </c>
      <c r="H2681" s="39" t="str">
        <f t="shared" si="429"/>
        <v>6105AK124-6252-ELAY-0002</v>
      </c>
      <c r="I2681" s="39" t="str">
        <f t="shared" ref="I2681:I2744" si="431">"Q24050972"&amp;"-"&amp;"04"&amp;"-"&amp;C2681&amp;"-"&amp;D2681&amp;"-"&amp;E2681&amp;"-"&amp;F2681</f>
        <v>Q24050972-04-6252-E-LAY-0002</v>
      </c>
      <c r="J2681" s="39"/>
      <c r="K2681" s="162" t="s">
        <v>1898</v>
      </c>
      <c r="L2681" s="39" t="s">
        <v>1909</v>
      </c>
      <c r="M2681" s="39" t="s">
        <v>1376</v>
      </c>
      <c r="N2681" s="33" t="str">
        <f t="shared" si="430"/>
        <v>Harmonic Filters 1 - Lightning Protection System for Harmonic Filters  - Control Room Power and Earthing Design</v>
      </c>
      <c r="O2681" s="134"/>
      <c r="P2681" s="134"/>
      <c r="Q2681" s="33" t="str">
        <f>IFERROR(VLOOKUP(PPE_PH1_CDDL[[#This Row],[RDMC Document Number]],[3]Docs!$B:$F,4,0),"No Placeholder Yet")</f>
        <v>RES - Reserved Placeholder</v>
      </c>
      <c r="R2681" s="33" t="str">
        <f>IFERROR(VLOOKUP(PPE_PH1_CDDL[[#This Row],[RDMC Document Number]],[3]Docs!$B:$F,5,0),"No Placeholder Yet")</f>
        <v>Pending</v>
      </c>
      <c r="S2681" s="137">
        <f t="shared" si="428"/>
        <v>0</v>
      </c>
      <c r="T2681" s="39" t="s">
        <v>1119</v>
      </c>
      <c r="U2681" s="39"/>
      <c r="V2681" s="178"/>
      <c r="W2681" s="39" t="s">
        <v>1631</v>
      </c>
      <c r="X2681" s="39" t="s">
        <v>1903</v>
      </c>
      <c r="Y2681" s="39"/>
      <c r="Z2681" s="39"/>
      <c r="AA2681" s="39"/>
      <c r="AB2681" s="152" t="s">
        <v>3165</v>
      </c>
    </row>
    <row r="2682" spans="1:28" ht="21.75" customHeight="1" x14ac:dyDescent="0.25">
      <c r="A2682" s="37" t="s">
        <v>30</v>
      </c>
      <c r="B2682" s="162" t="s">
        <v>31</v>
      </c>
      <c r="C2682" s="162">
        <v>6252</v>
      </c>
      <c r="D2682" s="39" t="s">
        <v>52</v>
      </c>
      <c r="E2682" s="162" t="s">
        <v>321</v>
      </c>
      <c r="F2682" s="174" t="s">
        <v>48</v>
      </c>
      <c r="G2682" s="162" t="s">
        <v>35</v>
      </c>
      <c r="H2682" s="39" t="str">
        <f t="shared" si="429"/>
        <v>6105AK124-6252-ELAY-0003</v>
      </c>
      <c r="I2682" s="39" t="str">
        <f t="shared" si="431"/>
        <v>Q24050972-04-6252-E-LAY-0003</v>
      </c>
      <c r="J2682" s="162"/>
      <c r="K2682" s="162" t="s">
        <v>1898</v>
      </c>
      <c r="L2682" s="162" t="s">
        <v>1910</v>
      </c>
      <c r="M2682" s="162" t="s">
        <v>1376</v>
      </c>
      <c r="N2682" s="33" t="str">
        <f t="shared" si="430"/>
        <v>Harmonic Filters 1 - Earthing System for Harmonic Filters  - Control Room Power and Earthing Design</v>
      </c>
      <c r="O2682" s="175"/>
      <c r="P2682" s="175"/>
      <c r="Q2682" s="33" t="str">
        <f>IFERROR(VLOOKUP(PPE_PH1_CDDL[[#This Row],[RDMC Document Number]],[3]Docs!$B:$F,4,0),"No Placeholder Yet")</f>
        <v>RES - Reserved Placeholder</v>
      </c>
      <c r="R2682" s="33" t="str">
        <f>IFERROR(VLOOKUP(PPE_PH1_CDDL[[#This Row],[RDMC Document Number]],[3]Docs!$B:$F,5,0),"No Placeholder Yet")</f>
        <v>Pending</v>
      </c>
      <c r="S2682" s="137">
        <f t="shared" si="428"/>
        <v>0</v>
      </c>
      <c r="T2682" s="39" t="s">
        <v>1119</v>
      </c>
      <c r="U2682" s="162"/>
      <c r="V2682" s="178"/>
      <c r="W2682" s="162" t="s">
        <v>1649</v>
      </c>
      <c r="X2682" s="39" t="s">
        <v>1903</v>
      </c>
      <c r="Y2682" s="162"/>
      <c r="Z2682" s="162"/>
      <c r="AA2682" s="39"/>
      <c r="AB2682" s="152" t="s">
        <v>3165</v>
      </c>
    </row>
    <row r="2683" spans="1:28" ht="21.75" customHeight="1" x14ac:dyDescent="0.25">
      <c r="A2683" s="39" t="s">
        <v>30</v>
      </c>
      <c r="B2683" s="39" t="s">
        <v>31</v>
      </c>
      <c r="C2683" s="39">
        <v>6242</v>
      </c>
      <c r="D2683" s="39" t="s">
        <v>1169</v>
      </c>
      <c r="E2683" s="39" t="s">
        <v>659</v>
      </c>
      <c r="F2683" s="128" t="s">
        <v>108</v>
      </c>
      <c r="G2683" s="39" t="s">
        <v>35</v>
      </c>
      <c r="H2683" s="39" t="str">
        <f t="shared" si="429"/>
        <v>6105AK124-6242-CSEC-0008</v>
      </c>
      <c r="I2683" s="39" t="str">
        <f t="shared" si="431"/>
        <v>Q24050972-04-6242-C-SEC-0008</v>
      </c>
      <c r="J2683" s="39"/>
      <c r="K2683" s="33" t="str">
        <f>VLOOKUP(C2683,'PPE WBS Codes'!$E$3:$F$79,2,0)</f>
        <v>33/220 kV Power Station Substation</v>
      </c>
      <c r="L2683" s="39" t="s">
        <v>1918</v>
      </c>
      <c r="M2683" s="39" t="s">
        <v>661</v>
      </c>
      <c r="N2683" s="33" t="str">
        <f t="shared" si="430"/>
        <v>33/220 kV Power Station Substation - Siemens Switchyard Access Road - Section</v>
      </c>
      <c r="O2683" s="134">
        <v>46157</v>
      </c>
      <c r="P2683" s="134"/>
      <c r="Q2683" s="33" t="str">
        <f>IFERROR(VLOOKUP(PPE_PH1_CDDL[[#This Row],[RDMC Document Number]],[3]Docs!$B:$F,4,0),"No Placeholder Yet")</f>
        <v>IFR - Issued for Review</v>
      </c>
      <c r="R2683" s="33" t="str">
        <f>IFERROR(VLOOKUP(PPE_PH1_CDDL[[#This Row],[RDMC Document Number]],[3]Docs!$B:$F,5,0),"No Placeholder Yet")</f>
        <v>Rejected - Revise &amp; Resubmit</v>
      </c>
      <c r="S2683" s="137">
        <f t="shared" si="428"/>
        <v>0.33329999999999999</v>
      </c>
      <c r="T2683" s="39" t="s">
        <v>1317</v>
      </c>
      <c r="U2683" s="39"/>
      <c r="V2683" s="178"/>
      <c r="W2683" s="39" t="s">
        <v>1652</v>
      </c>
      <c r="X2683" s="39" t="s">
        <v>1919</v>
      </c>
      <c r="Y2683" s="39"/>
      <c r="Z2683" s="39"/>
      <c r="AA2683" s="39"/>
      <c r="AB2683" s="152" t="s">
        <v>3165</v>
      </c>
    </row>
    <row r="2684" spans="1:28" ht="21.75" customHeight="1" x14ac:dyDescent="0.25">
      <c r="A2684" s="39" t="s">
        <v>30</v>
      </c>
      <c r="B2684" s="39" t="s">
        <v>31</v>
      </c>
      <c r="C2684" s="39">
        <v>6242</v>
      </c>
      <c r="D2684" s="39" t="s">
        <v>1169</v>
      </c>
      <c r="E2684" s="39" t="s">
        <v>321</v>
      </c>
      <c r="F2684" s="174" t="s">
        <v>50</v>
      </c>
      <c r="G2684" s="162" t="s">
        <v>35</v>
      </c>
      <c r="H2684" s="39" t="str">
        <f t="shared" si="429"/>
        <v>6105AK124-6242-CLAY-0004</v>
      </c>
      <c r="I2684" s="39" t="str">
        <f t="shared" si="431"/>
        <v>Q24050972-04-6242-C-LAY-0004</v>
      </c>
      <c r="J2684" s="162"/>
      <c r="K2684" s="33" t="str">
        <f>VLOOKUP(C2684,'PPE WBS Codes'!$E$3:$F$79,2,0)</f>
        <v>33/220 kV Power Station Substation</v>
      </c>
      <c r="L2684" s="162" t="s">
        <v>1918</v>
      </c>
      <c r="M2684" s="162" t="s">
        <v>90</v>
      </c>
      <c r="N2684" s="33" t="str">
        <f t="shared" si="430"/>
        <v>33/220 kV Power Station Substation - Siemens Switchyard Access Road - Layout</v>
      </c>
      <c r="O2684" s="175">
        <v>46157</v>
      </c>
      <c r="P2684" s="175"/>
      <c r="Q2684" s="33" t="str">
        <f>IFERROR(VLOOKUP(PPE_PH1_CDDL[[#This Row],[RDMC Document Number]],[3]Docs!$B:$F,4,0),"No Placeholder Yet")</f>
        <v>IFR - Issued for Review</v>
      </c>
      <c r="R2684" s="33" t="str">
        <f>IFERROR(VLOOKUP(PPE_PH1_CDDL[[#This Row],[RDMC Document Number]],[3]Docs!$B:$F,5,0),"No Placeholder Yet")</f>
        <v>Rejected - Revise &amp; Resubmit</v>
      </c>
      <c r="S2684" s="176">
        <v>0</v>
      </c>
      <c r="T2684" s="162" t="s">
        <v>1317</v>
      </c>
      <c r="U2684" s="162"/>
      <c r="V2684" s="177"/>
      <c r="W2684" s="39" t="s">
        <v>1200</v>
      </c>
      <c r="X2684" s="39" t="s">
        <v>90</v>
      </c>
      <c r="Y2684" s="162"/>
      <c r="Z2684" s="162"/>
      <c r="AA2684" s="39"/>
      <c r="AB2684" s="152" t="s">
        <v>3165</v>
      </c>
    </row>
    <row r="2685" spans="1:28" ht="21.75" customHeight="1" x14ac:dyDescent="0.25">
      <c r="A2685" s="37" t="s">
        <v>30</v>
      </c>
      <c r="B2685" s="162" t="s">
        <v>31</v>
      </c>
      <c r="C2685" s="162">
        <v>6252</v>
      </c>
      <c r="D2685" s="39" t="s">
        <v>52</v>
      </c>
      <c r="E2685" s="39" t="s">
        <v>1377</v>
      </c>
      <c r="F2685" s="128" t="s">
        <v>34</v>
      </c>
      <c r="G2685" s="39" t="s">
        <v>35</v>
      </c>
      <c r="H2685" s="39" t="str">
        <f t="shared" si="429"/>
        <v>6105AK124-6252-EQRA-0001</v>
      </c>
      <c r="I2685" s="39" t="str">
        <f t="shared" si="431"/>
        <v>Q24050972-04-6252-E-QRA-0001</v>
      </c>
      <c r="J2685" s="39"/>
      <c r="K2685" s="162" t="s">
        <v>1898</v>
      </c>
      <c r="L2685" s="39" t="s">
        <v>1902</v>
      </c>
      <c r="M2685" s="39" t="s">
        <v>1378</v>
      </c>
      <c r="N2685" s="33" t="str">
        <f t="shared" si="430"/>
        <v>Harmonic Filters 1 - Small Power and Lighting for Harmonic Filters  - Lightning Protection Study and Risk Assessment</v>
      </c>
      <c r="O2685" s="134"/>
      <c r="P2685" s="134"/>
      <c r="Q2685" s="33" t="str">
        <f>IFERROR(VLOOKUP(PPE_PH1_CDDL[[#This Row],[RDMC Document Number]],[3]Docs!$B:$F,4,0),"No Placeholder Yet")</f>
        <v>RES - Reserved Placeholder</v>
      </c>
      <c r="R2685" s="33" t="str">
        <f>IFERROR(VLOOKUP(PPE_PH1_CDDL[[#This Row],[RDMC Document Number]],[3]Docs!$B:$F,5,0),"No Placeholder Yet")</f>
        <v>Pending</v>
      </c>
      <c r="S2685" s="137">
        <f t="shared" ref="S2685:S2748" si="432">IF(AND(O2685&lt;&gt;"",P2685&lt;&gt;"",R2685="Approved"),100%,
 IF(AND(O2685&lt;&gt;"",P2685&lt;&gt;""),66.67%,
 IF(O2685&lt;&gt;"",33.33%,
 0)))</f>
        <v>0</v>
      </c>
      <c r="T2685" s="39" t="s">
        <v>1119</v>
      </c>
      <c r="U2685" s="39"/>
      <c r="V2685" s="178"/>
      <c r="W2685" s="39" t="s">
        <v>1597</v>
      </c>
      <c r="X2685" s="39" t="s">
        <v>1903</v>
      </c>
      <c r="Y2685" s="39"/>
      <c r="Z2685" s="39"/>
      <c r="AA2685" s="39"/>
      <c r="AB2685" s="152" t="s">
        <v>3165</v>
      </c>
    </row>
    <row r="2686" spans="1:28" ht="21.75" customHeight="1" x14ac:dyDescent="0.25">
      <c r="A2686" s="37" t="s">
        <v>30</v>
      </c>
      <c r="B2686" s="162" t="s">
        <v>31</v>
      </c>
      <c r="C2686" s="162">
        <v>6252</v>
      </c>
      <c r="D2686" s="39" t="s">
        <v>52</v>
      </c>
      <c r="E2686" s="39" t="s">
        <v>1377</v>
      </c>
      <c r="F2686" s="128" t="s">
        <v>46</v>
      </c>
      <c r="G2686" s="39" t="s">
        <v>35</v>
      </c>
      <c r="H2686" s="39" t="str">
        <f t="shared" si="429"/>
        <v>6105AK124-6252-EQRA-0002</v>
      </c>
      <c r="I2686" s="39" t="str">
        <f t="shared" si="431"/>
        <v>Q24050972-04-6252-E-QRA-0002</v>
      </c>
      <c r="J2686" s="39"/>
      <c r="K2686" s="162" t="s">
        <v>1898</v>
      </c>
      <c r="L2686" s="39" t="s">
        <v>1904</v>
      </c>
      <c r="M2686" s="39" t="s">
        <v>1378</v>
      </c>
      <c r="N2686" s="33" t="str">
        <f t="shared" si="430"/>
        <v>Harmonic Filters 1 - Cable Racks and Trays for Harmonic Filters - Lightning Protection Study and Risk Assessment</v>
      </c>
      <c r="O2686" s="134"/>
      <c r="P2686" s="134"/>
      <c r="Q2686" s="33" t="str">
        <f>IFERROR(VLOOKUP(PPE_PH1_CDDL[[#This Row],[RDMC Document Number]],[3]Docs!$B:$F,4,0),"No Placeholder Yet")</f>
        <v>RES - Reserved Placeholder</v>
      </c>
      <c r="R2686" s="33" t="str">
        <f>IFERROR(VLOOKUP(PPE_PH1_CDDL[[#This Row],[RDMC Document Number]],[3]Docs!$B:$F,5,0),"No Placeholder Yet")</f>
        <v>Pending</v>
      </c>
      <c r="S2686" s="137">
        <f t="shared" si="432"/>
        <v>0</v>
      </c>
      <c r="T2686" s="39" t="s">
        <v>1119</v>
      </c>
      <c r="U2686" s="39"/>
      <c r="V2686" s="178"/>
      <c r="W2686" s="39" t="s">
        <v>1599</v>
      </c>
      <c r="X2686" s="39" t="s">
        <v>1903</v>
      </c>
      <c r="Y2686" s="39"/>
      <c r="Z2686" s="39"/>
      <c r="AA2686" s="39"/>
      <c r="AB2686" s="152" t="s">
        <v>3165</v>
      </c>
    </row>
    <row r="2687" spans="1:28" ht="21.75" customHeight="1" x14ac:dyDescent="0.25">
      <c r="A2687" s="37" t="s">
        <v>30</v>
      </c>
      <c r="B2687" s="162" t="s">
        <v>31</v>
      </c>
      <c r="C2687" s="162">
        <v>6252</v>
      </c>
      <c r="D2687" s="39" t="s">
        <v>52</v>
      </c>
      <c r="E2687" s="39" t="s">
        <v>1377</v>
      </c>
      <c r="F2687" s="128" t="s">
        <v>48</v>
      </c>
      <c r="G2687" s="39" t="s">
        <v>35</v>
      </c>
      <c r="H2687" s="39" t="str">
        <f t="shared" si="429"/>
        <v>6105AK124-6252-EQRA-0003</v>
      </c>
      <c r="I2687" s="39" t="str">
        <f t="shared" si="431"/>
        <v>Q24050972-04-6252-E-QRA-0003</v>
      </c>
      <c r="J2687" s="39"/>
      <c r="K2687" s="162" t="s">
        <v>1898</v>
      </c>
      <c r="L2687" s="39" t="s">
        <v>1907</v>
      </c>
      <c r="M2687" s="39" t="s">
        <v>1379</v>
      </c>
      <c r="N2687" s="33" t="str">
        <f t="shared" si="430"/>
        <v>Harmonic Filters 1 -  Cable Trench and Tunnels for Harmonic Filters  - Risk Assessment: Electrical Hazards</v>
      </c>
      <c r="O2687" s="134"/>
      <c r="P2687" s="134"/>
      <c r="Q2687" s="33" t="str">
        <f>IFERROR(VLOOKUP(PPE_PH1_CDDL[[#This Row],[RDMC Document Number]],[3]Docs!$B:$F,4,0),"No Placeholder Yet")</f>
        <v>RES - Reserved Placeholder</v>
      </c>
      <c r="R2687" s="33" t="str">
        <f>IFERROR(VLOOKUP(PPE_PH1_CDDL[[#This Row],[RDMC Document Number]],[3]Docs!$B:$F,5,0),"No Placeholder Yet")</f>
        <v>Pending</v>
      </c>
      <c r="S2687" s="137">
        <f t="shared" si="432"/>
        <v>0</v>
      </c>
      <c r="T2687" s="39" t="s">
        <v>1119</v>
      </c>
      <c r="U2687" s="39"/>
      <c r="V2687" s="178"/>
      <c r="W2687" s="39" t="s">
        <v>1908</v>
      </c>
      <c r="X2687" s="39" t="s">
        <v>1903</v>
      </c>
      <c r="Y2687" s="39"/>
      <c r="Z2687" s="39"/>
      <c r="AA2687" s="39"/>
      <c r="AB2687" s="152" t="s">
        <v>3165</v>
      </c>
    </row>
    <row r="2688" spans="1:28" ht="21.75" customHeight="1" x14ac:dyDescent="0.25">
      <c r="A2688" s="37" t="s">
        <v>30</v>
      </c>
      <c r="B2688" s="162" t="s">
        <v>31</v>
      </c>
      <c r="C2688" s="162">
        <v>6252</v>
      </c>
      <c r="D2688" s="39" t="s">
        <v>52</v>
      </c>
      <c r="E2688" s="39" t="s">
        <v>1377</v>
      </c>
      <c r="F2688" s="128" t="s">
        <v>50</v>
      </c>
      <c r="G2688" s="39" t="s">
        <v>35</v>
      </c>
      <c r="H2688" s="39" t="str">
        <f t="shared" si="429"/>
        <v>6105AK124-6252-EQRA-0004</v>
      </c>
      <c r="I2688" s="39" t="str">
        <f t="shared" si="431"/>
        <v>Q24050972-04-6252-E-QRA-0004</v>
      </c>
      <c r="J2688" s="39"/>
      <c r="K2688" s="162" t="s">
        <v>1898</v>
      </c>
      <c r="L2688" s="39" t="s">
        <v>1909</v>
      </c>
      <c r="M2688" s="39" t="s">
        <v>1378</v>
      </c>
      <c r="N2688" s="33" t="str">
        <f t="shared" si="430"/>
        <v>Harmonic Filters 1 - Lightning Protection System for Harmonic Filters  - Lightning Protection Study and Risk Assessment</v>
      </c>
      <c r="O2688" s="134"/>
      <c r="P2688" s="134"/>
      <c r="Q2688" s="33" t="str">
        <f>IFERROR(VLOOKUP(PPE_PH1_CDDL[[#This Row],[RDMC Document Number]],[3]Docs!$B:$F,4,0),"No Placeholder Yet")</f>
        <v>RES - Reserved Placeholder</v>
      </c>
      <c r="R2688" s="33" t="str">
        <f>IFERROR(VLOOKUP(PPE_PH1_CDDL[[#This Row],[RDMC Document Number]],[3]Docs!$B:$F,5,0),"No Placeholder Yet")</f>
        <v>Pending</v>
      </c>
      <c r="S2688" s="137">
        <f t="shared" si="432"/>
        <v>0</v>
      </c>
      <c r="T2688" s="39" t="s">
        <v>1119</v>
      </c>
      <c r="U2688" s="39"/>
      <c r="V2688" s="178"/>
      <c r="W2688" s="39" t="s">
        <v>1631</v>
      </c>
      <c r="X2688" s="39" t="s">
        <v>1903</v>
      </c>
      <c r="Y2688" s="39"/>
      <c r="Z2688" s="39"/>
      <c r="AA2688" s="39"/>
      <c r="AB2688" s="152" t="s">
        <v>3165</v>
      </c>
    </row>
    <row r="2689" spans="1:28" ht="21.75" customHeight="1" x14ac:dyDescent="0.25">
      <c r="A2689" s="37" t="s">
        <v>30</v>
      </c>
      <c r="B2689" s="162" t="s">
        <v>31</v>
      </c>
      <c r="C2689" s="162">
        <v>6252</v>
      </c>
      <c r="D2689" s="39" t="s">
        <v>52</v>
      </c>
      <c r="E2689" s="39" t="s">
        <v>1377</v>
      </c>
      <c r="F2689" s="174" t="s">
        <v>101</v>
      </c>
      <c r="G2689" s="162" t="s">
        <v>35</v>
      </c>
      <c r="H2689" s="39" t="str">
        <f t="shared" si="429"/>
        <v>6105AK124-6252-EQRA-0005</v>
      </c>
      <c r="I2689" s="39" t="str">
        <f t="shared" si="431"/>
        <v>Q24050972-04-6252-E-QRA-0005</v>
      </c>
      <c r="J2689" s="162"/>
      <c r="K2689" s="162" t="s">
        <v>1898</v>
      </c>
      <c r="L2689" s="162" t="s">
        <v>1911</v>
      </c>
      <c r="M2689" s="162" t="s">
        <v>1379</v>
      </c>
      <c r="N2689" s="33" t="str">
        <f t="shared" si="430"/>
        <v>Harmonic Filters 1 -  Fire Protection System for Harmonic Filters  - Risk Assessment: Electrical Hazards</v>
      </c>
      <c r="O2689" s="175"/>
      <c r="P2689" s="175"/>
      <c r="Q2689" s="33" t="str">
        <f>IFERROR(VLOOKUP(PPE_PH1_CDDL[[#This Row],[RDMC Document Number]],[3]Docs!$B:$F,4,0),"No Placeholder Yet")</f>
        <v>RES - Reserved Placeholder</v>
      </c>
      <c r="R2689" s="33" t="str">
        <f>IFERROR(VLOOKUP(PPE_PH1_CDDL[[#This Row],[RDMC Document Number]],[3]Docs!$B:$F,5,0),"No Placeholder Yet")</f>
        <v>Pending</v>
      </c>
      <c r="S2689" s="137">
        <f t="shared" si="432"/>
        <v>0</v>
      </c>
      <c r="T2689" s="39" t="s">
        <v>1119</v>
      </c>
      <c r="U2689" s="162"/>
      <c r="V2689" s="178"/>
      <c r="W2689" s="162" t="s">
        <v>1917</v>
      </c>
      <c r="X2689" s="39" t="s">
        <v>1903</v>
      </c>
      <c r="Y2689" s="162"/>
      <c r="Z2689" s="162"/>
      <c r="AA2689" s="39"/>
      <c r="AB2689" s="152" t="s">
        <v>3165</v>
      </c>
    </row>
    <row r="2690" spans="1:28" ht="21.75" customHeight="1" x14ac:dyDescent="0.25">
      <c r="A2690" s="37" t="s">
        <v>30</v>
      </c>
      <c r="B2690" s="162" t="s">
        <v>31</v>
      </c>
      <c r="C2690" s="162">
        <v>6252</v>
      </c>
      <c r="D2690" s="39" t="s">
        <v>52</v>
      </c>
      <c r="E2690" s="39" t="s">
        <v>662</v>
      </c>
      <c r="F2690" s="128" t="s">
        <v>34</v>
      </c>
      <c r="G2690" s="39" t="s">
        <v>35</v>
      </c>
      <c r="H2690" s="39" t="str">
        <f t="shared" si="429"/>
        <v>6105AK124-6252-ESLD-0001</v>
      </c>
      <c r="I2690" s="39" t="str">
        <f t="shared" si="431"/>
        <v>Q24050972-04-6252-E-SLD-0001</v>
      </c>
      <c r="J2690" s="39"/>
      <c r="K2690" s="162" t="s">
        <v>1898</v>
      </c>
      <c r="L2690" s="39" t="s">
        <v>1902</v>
      </c>
      <c r="M2690" s="39" t="s">
        <v>1381</v>
      </c>
      <c r="N2690" s="33" t="str">
        <f t="shared" si="430"/>
        <v>Harmonic Filters 1 - Small Power and Lighting for Harmonic Filters  - Electrical Single Line Diagram</v>
      </c>
      <c r="O2690" s="134"/>
      <c r="P2690" s="134"/>
      <c r="Q2690" s="33" t="str">
        <f>IFERROR(VLOOKUP(PPE_PH1_CDDL[[#This Row],[RDMC Document Number]],[3]Docs!$B:$F,4,0),"No Placeholder Yet")</f>
        <v>RES - Reserved Placeholder</v>
      </c>
      <c r="R2690" s="33" t="str">
        <f>IFERROR(VLOOKUP(PPE_PH1_CDDL[[#This Row],[RDMC Document Number]],[3]Docs!$B:$F,5,0),"No Placeholder Yet")</f>
        <v>Pending</v>
      </c>
      <c r="S2690" s="137">
        <f t="shared" si="432"/>
        <v>0</v>
      </c>
      <c r="T2690" s="39" t="s">
        <v>1119</v>
      </c>
      <c r="U2690" s="39"/>
      <c r="V2690" s="178"/>
      <c r="W2690" s="39" t="s">
        <v>1597</v>
      </c>
      <c r="X2690" s="39" t="s">
        <v>1903</v>
      </c>
      <c r="Y2690" s="39"/>
      <c r="Z2690" s="39"/>
      <c r="AA2690" s="39"/>
      <c r="AB2690" s="152" t="s">
        <v>3165</v>
      </c>
    </row>
    <row r="2691" spans="1:28" ht="21.75" customHeight="1" x14ac:dyDescent="0.25">
      <c r="A2691" s="37" t="s">
        <v>30</v>
      </c>
      <c r="B2691" s="162" t="s">
        <v>31</v>
      </c>
      <c r="C2691" s="162">
        <v>6252</v>
      </c>
      <c r="D2691" s="39" t="s">
        <v>52</v>
      </c>
      <c r="E2691" s="39" t="s">
        <v>662</v>
      </c>
      <c r="F2691" s="128" t="s">
        <v>46</v>
      </c>
      <c r="G2691" s="39" t="s">
        <v>35</v>
      </c>
      <c r="H2691" s="39" t="str">
        <f t="shared" si="429"/>
        <v>6105AK124-6252-ESLD-0002</v>
      </c>
      <c r="I2691" s="39" t="str">
        <f t="shared" si="431"/>
        <v>Q24050972-04-6252-E-SLD-0002</v>
      </c>
      <c r="J2691" s="39"/>
      <c r="K2691" s="162" t="s">
        <v>1898</v>
      </c>
      <c r="L2691" s="39" t="s">
        <v>1907</v>
      </c>
      <c r="M2691" s="39" t="s">
        <v>1381</v>
      </c>
      <c r="N2691" s="33" t="str">
        <f t="shared" si="430"/>
        <v>Harmonic Filters 1 -  Cable Trench and Tunnels for Harmonic Filters  - Electrical Single Line Diagram</v>
      </c>
      <c r="O2691" s="134"/>
      <c r="P2691" s="134"/>
      <c r="Q2691" s="33" t="str">
        <f>IFERROR(VLOOKUP(PPE_PH1_CDDL[[#This Row],[RDMC Document Number]],[3]Docs!$B:$F,4,0),"No Placeholder Yet")</f>
        <v>RES - Reserved Placeholder</v>
      </c>
      <c r="R2691" s="33" t="str">
        <f>IFERROR(VLOOKUP(PPE_PH1_CDDL[[#This Row],[RDMC Document Number]],[3]Docs!$B:$F,5,0),"No Placeholder Yet")</f>
        <v>Pending</v>
      </c>
      <c r="S2691" s="137">
        <f t="shared" si="432"/>
        <v>0</v>
      </c>
      <c r="T2691" s="39" t="s">
        <v>1119</v>
      </c>
      <c r="U2691" s="39"/>
      <c r="V2691" s="178"/>
      <c r="W2691" s="39" t="s">
        <v>1908</v>
      </c>
      <c r="X2691" s="39" t="s">
        <v>1903</v>
      </c>
      <c r="Y2691" s="39"/>
      <c r="Z2691" s="39"/>
      <c r="AA2691" s="39"/>
      <c r="AB2691" s="152" t="s">
        <v>3165</v>
      </c>
    </row>
    <row r="2692" spans="1:28" ht="21.75" customHeight="1" x14ac:dyDescent="0.25">
      <c r="A2692" s="37" t="s">
        <v>30</v>
      </c>
      <c r="B2692" s="162" t="s">
        <v>31</v>
      </c>
      <c r="C2692" s="162">
        <v>6252</v>
      </c>
      <c r="D2692" s="39" t="s">
        <v>52</v>
      </c>
      <c r="E2692" s="162" t="s">
        <v>662</v>
      </c>
      <c r="F2692" s="174" t="s">
        <v>48</v>
      </c>
      <c r="G2692" s="162" t="s">
        <v>35</v>
      </c>
      <c r="H2692" s="39" t="str">
        <f t="shared" si="429"/>
        <v>6105AK124-6252-ESLD-0003</v>
      </c>
      <c r="I2692" s="39" t="str">
        <f t="shared" si="431"/>
        <v>Q24050972-04-6252-E-SLD-0003</v>
      </c>
      <c r="J2692" s="162"/>
      <c r="K2692" s="162" t="s">
        <v>1898</v>
      </c>
      <c r="L2692" s="162" t="s">
        <v>1909</v>
      </c>
      <c r="M2692" s="162" t="s">
        <v>1381</v>
      </c>
      <c r="N2692" s="33" t="str">
        <f t="shared" si="430"/>
        <v>Harmonic Filters 1 - Lightning Protection System for Harmonic Filters  - Electrical Single Line Diagram</v>
      </c>
      <c r="O2692" s="175"/>
      <c r="P2692" s="175"/>
      <c r="Q2692" s="33" t="str">
        <f>IFERROR(VLOOKUP(PPE_PH1_CDDL[[#This Row],[RDMC Document Number]],[3]Docs!$B:$F,4,0),"No Placeholder Yet")</f>
        <v>RES - Reserved Placeholder</v>
      </c>
      <c r="R2692" s="33" t="str">
        <f>IFERROR(VLOOKUP(PPE_PH1_CDDL[[#This Row],[RDMC Document Number]],[3]Docs!$B:$F,5,0),"No Placeholder Yet")</f>
        <v>Pending</v>
      </c>
      <c r="S2692" s="137">
        <f t="shared" si="432"/>
        <v>0</v>
      </c>
      <c r="T2692" s="39" t="s">
        <v>1119</v>
      </c>
      <c r="U2692" s="162"/>
      <c r="V2692" s="178"/>
      <c r="W2692" s="162" t="s">
        <v>1631</v>
      </c>
      <c r="X2692" s="39" t="s">
        <v>1903</v>
      </c>
      <c r="Y2692" s="162"/>
      <c r="Z2692" s="162"/>
      <c r="AA2692" s="39"/>
      <c r="AB2692" s="152" t="s">
        <v>3165</v>
      </c>
    </row>
    <row r="2693" spans="1:28" ht="21.75" customHeight="1" x14ac:dyDescent="0.25">
      <c r="A2693" s="37" t="s">
        <v>30</v>
      </c>
      <c r="B2693" s="162" t="s">
        <v>31</v>
      </c>
      <c r="C2693" s="162">
        <v>6252</v>
      </c>
      <c r="D2693" s="39" t="s">
        <v>52</v>
      </c>
      <c r="E2693" s="39" t="s">
        <v>1170</v>
      </c>
      <c r="F2693" s="128" t="s">
        <v>34</v>
      </c>
      <c r="G2693" s="39" t="s">
        <v>35</v>
      </c>
      <c r="H2693" s="39" t="str">
        <f t="shared" si="429"/>
        <v>6105AK124-6252-ESPC-0001</v>
      </c>
      <c r="I2693" s="39" t="str">
        <f t="shared" si="431"/>
        <v>Q24050972-04-6252-E-SPC-0001</v>
      </c>
      <c r="J2693" s="39"/>
      <c r="K2693" s="162" t="s">
        <v>1898</v>
      </c>
      <c r="L2693" s="39" t="s">
        <v>1902</v>
      </c>
      <c r="M2693" s="39" t="s">
        <v>1384</v>
      </c>
      <c r="N2693" s="33" t="str">
        <f t="shared" si="430"/>
        <v>Harmonic Filters 1 - Small Power and Lighting for Harmonic Filters  - Cable Termination Specifications</v>
      </c>
      <c r="O2693" s="134"/>
      <c r="P2693" s="134"/>
      <c r="Q2693" s="33" t="str">
        <f>IFERROR(VLOOKUP(PPE_PH1_CDDL[[#This Row],[RDMC Document Number]],[3]Docs!$B:$F,4,0),"No Placeholder Yet")</f>
        <v>RES - Reserved Placeholder</v>
      </c>
      <c r="R2693" s="33" t="str">
        <f>IFERROR(VLOOKUP(PPE_PH1_CDDL[[#This Row],[RDMC Document Number]],[3]Docs!$B:$F,5,0),"No Placeholder Yet")</f>
        <v>Pending</v>
      </c>
      <c r="S2693" s="137">
        <f t="shared" si="432"/>
        <v>0</v>
      </c>
      <c r="T2693" s="39" t="s">
        <v>1119</v>
      </c>
      <c r="U2693" s="39"/>
      <c r="V2693" s="178"/>
      <c r="W2693" s="39" t="s">
        <v>1597</v>
      </c>
      <c r="X2693" s="39" t="s">
        <v>1903</v>
      </c>
      <c r="Y2693" s="39"/>
      <c r="Z2693" s="39"/>
      <c r="AA2693" s="39"/>
      <c r="AB2693" s="152" t="s">
        <v>3165</v>
      </c>
    </row>
    <row r="2694" spans="1:28" ht="21.75" customHeight="1" x14ac:dyDescent="0.25">
      <c r="A2694" s="37" t="s">
        <v>30</v>
      </c>
      <c r="B2694" s="162" t="s">
        <v>31</v>
      </c>
      <c r="C2694" s="162">
        <v>6252</v>
      </c>
      <c r="D2694" s="39" t="s">
        <v>52</v>
      </c>
      <c r="E2694" s="39" t="s">
        <v>1170</v>
      </c>
      <c r="F2694" s="128" t="s">
        <v>46</v>
      </c>
      <c r="G2694" s="39" t="s">
        <v>35</v>
      </c>
      <c r="H2694" s="39" t="str">
        <f t="shared" si="429"/>
        <v>6105AK124-6252-ESPC-0002</v>
      </c>
      <c r="I2694" s="39" t="str">
        <f t="shared" si="431"/>
        <v>Q24050972-04-6252-E-SPC-0002</v>
      </c>
      <c r="J2694" s="39"/>
      <c r="K2694" s="162" t="s">
        <v>1898</v>
      </c>
      <c r="L2694" s="39" t="s">
        <v>1902</v>
      </c>
      <c r="M2694" s="39" t="s">
        <v>1382</v>
      </c>
      <c r="N2694" s="33" t="str">
        <f t="shared" si="430"/>
        <v>Harmonic Filters 1 - Small Power and Lighting for Harmonic Filters  - Cable and Conductor Specifications</v>
      </c>
      <c r="O2694" s="134"/>
      <c r="P2694" s="134"/>
      <c r="Q2694" s="33" t="str">
        <f>IFERROR(VLOOKUP(PPE_PH1_CDDL[[#This Row],[RDMC Document Number]],[3]Docs!$B:$F,4,0),"No Placeholder Yet")</f>
        <v>RES - Reserved Placeholder</v>
      </c>
      <c r="R2694" s="33" t="str">
        <f>IFERROR(VLOOKUP(PPE_PH1_CDDL[[#This Row],[RDMC Document Number]],[3]Docs!$B:$F,5,0),"No Placeholder Yet")</f>
        <v>Pending</v>
      </c>
      <c r="S2694" s="137">
        <f t="shared" si="432"/>
        <v>0</v>
      </c>
      <c r="T2694" s="39" t="s">
        <v>1119</v>
      </c>
      <c r="U2694" s="39"/>
      <c r="V2694" s="178"/>
      <c r="W2694" s="39" t="s">
        <v>1597</v>
      </c>
      <c r="X2694" s="39" t="s">
        <v>1903</v>
      </c>
      <c r="Y2694" s="39"/>
      <c r="Z2694" s="39"/>
      <c r="AA2694" s="39"/>
      <c r="AB2694" s="152" t="s">
        <v>3165</v>
      </c>
    </row>
    <row r="2695" spans="1:28" ht="21.75" customHeight="1" x14ac:dyDescent="0.25">
      <c r="A2695" s="37" t="s">
        <v>30</v>
      </c>
      <c r="B2695" s="162" t="s">
        <v>31</v>
      </c>
      <c r="C2695" s="162">
        <v>6252</v>
      </c>
      <c r="D2695" s="39" t="s">
        <v>52</v>
      </c>
      <c r="E2695" s="39" t="s">
        <v>1170</v>
      </c>
      <c r="F2695" s="128" t="s">
        <v>48</v>
      </c>
      <c r="G2695" s="39" t="s">
        <v>35</v>
      </c>
      <c r="H2695" s="39" t="str">
        <f t="shared" si="429"/>
        <v>6105AK124-6252-ESPC-0003</v>
      </c>
      <c r="I2695" s="39" t="str">
        <f t="shared" si="431"/>
        <v>Q24050972-04-6252-E-SPC-0003</v>
      </c>
      <c r="J2695" s="39"/>
      <c r="K2695" s="162" t="s">
        <v>1898</v>
      </c>
      <c r="L2695" s="39" t="s">
        <v>1902</v>
      </c>
      <c r="M2695" s="39" t="s">
        <v>1383</v>
      </c>
      <c r="N2695" s="33" t="str">
        <f t="shared" si="430"/>
        <v>Harmonic Filters 1 - Small Power and Lighting for Harmonic Filters  - Lighting and Luminaire Design</v>
      </c>
      <c r="O2695" s="134"/>
      <c r="P2695" s="134"/>
      <c r="Q2695" s="33" t="str">
        <f>IFERROR(VLOOKUP(PPE_PH1_CDDL[[#This Row],[RDMC Document Number]],[3]Docs!$B:$F,4,0),"No Placeholder Yet")</f>
        <v>RES - Reserved Placeholder</v>
      </c>
      <c r="R2695" s="33" t="str">
        <f>IFERROR(VLOOKUP(PPE_PH1_CDDL[[#This Row],[RDMC Document Number]],[3]Docs!$B:$F,5,0),"No Placeholder Yet")</f>
        <v>Pending</v>
      </c>
      <c r="S2695" s="137">
        <f t="shared" si="432"/>
        <v>0</v>
      </c>
      <c r="T2695" s="39" t="s">
        <v>1119</v>
      </c>
      <c r="U2695" s="39"/>
      <c r="V2695" s="178"/>
      <c r="W2695" s="39" t="s">
        <v>1597</v>
      </c>
      <c r="X2695" s="39" t="s">
        <v>1903</v>
      </c>
      <c r="Y2695" s="39"/>
      <c r="Z2695" s="39"/>
      <c r="AA2695" s="39"/>
      <c r="AB2695" s="152" t="s">
        <v>3165</v>
      </c>
    </row>
    <row r="2696" spans="1:28" ht="21.75" customHeight="1" x14ac:dyDescent="0.25">
      <c r="A2696" s="37" t="s">
        <v>30</v>
      </c>
      <c r="B2696" s="162" t="s">
        <v>31</v>
      </c>
      <c r="C2696" s="162">
        <v>6252</v>
      </c>
      <c r="D2696" s="39" t="s">
        <v>52</v>
      </c>
      <c r="E2696" s="39" t="s">
        <v>1170</v>
      </c>
      <c r="F2696" s="128" t="s">
        <v>50</v>
      </c>
      <c r="G2696" s="39" t="s">
        <v>35</v>
      </c>
      <c r="H2696" s="39" t="str">
        <f t="shared" si="429"/>
        <v>6105AK124-6252-ESPC-0004</v>
      </c>
      <c r="I2696" s="39" t="str">
        <f t="shared" si="431"/>
        <v>Q24050972-04-6252-E-SPC-0004</v>
      </c>
      <c r="J2696" s="39"/>
      <c r="K2696" s="162" t="s">
        <v>1898</v>
      </c>
      <c r="L2696" s="39" t="s">
        <v>1904</v>
      </c>
      <c r="M2696" s="39" t="s">
        <v>1382</v>
      </c>
      <c r="N2696" s="33" t="str">
        <f t="shared" si="430"/>
        <v>Harmonic Filters 1 - Cable Racks and Trays for Harmonic Filters - Cable and Conductor Specifications</v>
      </c>
      <c r="O2696" s="134"/>
      <c r="P2696" s="134"/>
      <c r="Q2696" s="33" t="str">
        <f>IFERROR(VLOOKUP(PPE_PH1_CDDL[[#This Row],[RDMC Document Number]],[3]Docs!$B:$F,4,0),"No Placeholder Yet")</f>
        <v>RES - Reserved Placeholder</v>
      </c>
      <c r="R2696" s="33" t="str">
        <f>IFERROR(VLOOKUP(PPE_PH1_CDDL[[#This Row],[RDMC Document Number]],[3]Docs!$B:$F,5,0),"No Placeholder Yet")</f>
        <v>Pending</v>
      </c>
      <c r="S2696" s="137">
        <f t="shared" si="432"/>
        <v>0</v>
      </c>
      <c r="T2696" s="39" t="s">
        <v>1119</v>
      </c>
      <c r="U2696" s="39"/>
      <c r="V2696" s="178"/>
      <c r="W2696" s="39" t="s">
        <v>1599</v>
      </c>
      <c r="X2696" s="39" t="s">
        <v>1903</v>
      </c>
      <c r="Y2696" s="39"/>
      <c r="Z2696" s="39"/>
      <c r="AA2696" s="39"/>
      <c r="AB2696" s="152" t="s">
        <v>3165</v>
      </c>
    </row>
    <row r="2697" spans="1:28" ht="21.75" customHeight="1" x14ac:dyDescent="0.25">
      <c r="A2697" s="37" t="s">
        <v>30</v>
      </c>
      <c r="B2697" s="162" t="s">
        <v>31</v>
      </c>
      <c r="C2697" s="162">
        <v>6252</v>
      </c>
      <c r="D2697" s="39" t="s">
        <v>52</v>
      </c>
      <c r="E2697" s="39" t="s">
        <v>1170</v>
      </c>
      <c r="F2697" s="128" t="s">
        <v>101</v>
      </c>
      <c r="G2697" s="39" t="s">
        <v>35</v>
      </c>
      <c r="H2697" s="39" t="str">
        <f t="shared" si="429"/>
        <v>6105AK124-6252-ESPC-0005</v>
      </c>
      <c r="I2697" s="39" t="str">
        <f t="shared" si="431"/>
        <v>Q24050972-04-6252-E-SPC-0005</v>
      </c>
      <c r="J2697" s="39"/>
      <c r="K2697" s="162" t="s">
        <v>1898</v>
      </c>
      <c r="L2697" s="39" t="s">
        <v>1907</v>
      </c>
      <c r="M2697" s="39" t="s">
        <v>1382</v>
      </c>
      <c r="N2697" s="33" t="str">
        <f t="shared" si="430"/>
        <v>Harmonic Filters 1 -  Cable Trench and Tunnels for Harmonic Filters  - Cable and Conductor Specifications</v>
      </c>
      <c r="O2697" s="134"/>
      <c r="P2697" s="134"/>
      <c r="Q2697" s="33" t="str">
        <f>IFERROR(VLOOKUP(PPE_PH1_CDDL[[#This Row],[RDMC Document Number]],[3]Docs!$B:$F,4,0),"No Placeholder Yet")</f>
        <v>RES - Reserved Placeholder</v>
      </c>
      <c r="R2697" s="33" t="str">
        <f>IFERROR(VLOOKUP(PPE_PH1_CDDL[[#This Row],[RDMC Document Number]],[3]Docs!$B:$F,5,0),"No Placeholder Yet")</f>
        <v>Pending</v>
      </c>
      <c r="S2697" s="137">
        <f t="shared" si="432"/>
        <v>0</v>
      </c>
      <c r="T2697" s="39" t="s">
        <v>1119</v>
      </c>
      <c r="U2697" s="39"/>
      <c r="V2697" s="178"/>
      <c r="W2697" s="39" t="s">
        <v>1908</v>
      </c>
      <c r="X2697" s="39" t="s">
        <v>1903</v>
      </c>
      <c r="Y2697" s="39"/>
      <c r="Z2697" s="39"/>
      <c r="AA2697" s="39"/>
      <c r="AB2697" s="152" t="s">
        <v>3165</v>
      </c>
    </row>
    <row r="2698" spans="1:28" ht="21.75" customHeight="1" x14ac:dyDescent="0.25">
      <c r="A2698" s="37" t="s">
        <v>30</v>
      </c>
      <c r="B2698" s="162" t="s">
        <v>31</v>
      </c>
      <c r="C2698" s="162">
        <v>6252</v>
      </c>
      <c r="D2698" s="39" t="s">
        <v>52</v>
      </c>
      <c r="E2698" s="39" t="s">
        <v>1170</v>
      </c>
      <c r="F2698" s="174" t="s">
        <v>161</v>
      </c>
      <c r="G2698" s="162" t="s">
        <v>35</v>
      </c>
      <c r="H2698" s="39" t="str">
        <f t="shared" si="429"/>
        <v>6105AK124-6252-ESPC-0006</v>
      </c>
      <c r="I2698" s="39" t="str">
        <f t="shared" si="431"/>
        <v>Q24050972-04-6252-E-SPC-0006</v>
      </c>
      <c r="J2698" s="162"/>
      <c r="K2698" s="162" t="s">
        <v>1898</v>
      </c>
      <c r="L2698" s="162" t="s">
        <v>1907</v>
      </c>
      <c r="M2698" s="162" t="s">
        <v>1383</v>
      </c>
      <c r="N2698" s="33" t="str">
        <f t="shared" si="430"/>
        <v>Harmonic Filters 1 -  Cable Trench and Tunnels for Harmonic Filters  - Lighting and Luminaire Design</v>
      </c>
      <c r="O2698" s="175"/>
      <c r="P2698" s="175"/>
      <c r="Q2698" s="33" t="str">
        <f>IFERROR(VLOOKUP(PPE_PH1_CDDL[[#This Row],[RDMC Document Number]],[3]Docs!$B:$F,4,0),"No Placeholder Yet")</f>
        <v>RES - Reserved Placeholder</v>
      </c>
      <c r="R2698" s="33" t="str">
        <f>IFERROR(VLOOKUP(PPE_PH1_CDDL[[#This Row],[RDMC Document Number]],[3]Docs!$B:$F,5,0),"No Placeholder Yet")</f>
        <v>Pending</v>
      </c>
      <c r="S2698" s="137">
        <f t="shared" si="432"/>
        <v>0</v>
      </c>
      <c r="T2698" s="39" t="s">
        <v>1119</v>
      </c>
      <c r="U2698" s="162"/>
      <c r="V2698" s="178"/>
      <c r="W2698" s="162" t="s">
        <v>1908</v>
      </c>
      <c r="X2698" s="39" t="s">
        <v>1903</v>
      </c>
      <c r="Y2698" s="162"/>
      <c r="Z2698" s="162"/>
      <c r="AA2698" s="39"/>
      <c r="AB2698" s="152" t="s">
        <v>3165</v>
      </c>
    </row>
    <row r="2699" spans="1:28" ht="21.75" customHeight="1" x14ac:dyDescent="0.25">
      <c r="A2699" s="37" t="s">
        <v>30</v>
      </c>
      <c r="B2699" s="162" t="s">
        <v>31</v>
      </c>
      <c r="C2699" s="162">
        <v>6252</v>
      </c>
      <c r="D2699" s="39" t="s">
        <v>52</v>
      </c>
      <c r="E2699" s="39" t="s">
        <v>700</v>
      </c>
      <c r="F2699" s="128" t="s">
        <v>34</v>
      </c>
      <c r="G2699" s="39" t="s">
        <v>35</v>
      </c>
      <c r="H2699" s="39" t="str">
        <f t="shared" si="429"/>
        <v>6105AK124-6252-ESTD-0001</v>
      </c>
      <c r="I2699" s="39" t="str">
        <f t="shared" si="431"/>
        <v>Q24050972-04-6252-E-STD-0001</v>
      </c>
      <c r="J2699" s="39"/>
      <c r="K2699" s="162" t="s">
        <v>1898</v>
      </c>
      <c r="L2699" s="39" t="s">
        <v>1902</v>
      </c>
      <c r="M2699" s="39" t="s">
        <v>1385</v>
      </c>
      <c r="N2699" s="33" t="str">
        <f t="shared" si="430"/>
        <v>Harmonic Filters 1 - Small Power and Lighting for Harmonic Filters  - Electrical Equipment Installation Requirements</v>
      </c>
      <c r="O2699" s="134"/>
      <c r="P2699" s="134"/>
      <c r="Q2699" s="33" t="str">
        <f>IFERROR(VLOOKUP(PPE_PH1_CDDL[[#This Row],[RDMC Document Number]],[3]Docs!$B:$F,4,0),"No Placeholder Yet")</f>
        <v>RES - Reserved Placeholder</v>
      </c>
      <c r="R2699" s="33" t="str">
        <f>IFERROR(VLOOKUP(PPE_PH1_CDDL[[#This Row],[RDMC Document Number]],[3]Docs!$B:$F,5,0),"No Placeholder Yet")</f>
        <v>Pending</v>
      </c>
      <c r="S2699" s="137">
        <f t="shared" si="432"/>
        <v>0</v>
      </c>
      <c r="T2699" s="39" t="s">
        <v>1119</v>
      </c>
      <c r="U2699" s="39"/>
      <c r="V2699" s="178"/>
      <c r="W2699" s="39" t="s">
        <v>1597</v>
      </c>
      <c r="X2699" s="39" t="s">
        <v>1903</v>
      </c>
      <c r="Y2699" s="39"/>
      <c r="Z2699" s="39"/>
      <c r="AA2699" s="39"/>
      <c r="AB2699" s="152" t="s">
        <v>3165</v>
      </c>
    </row>
    <row r="2700" spans="1:28" ht="21.75" customHeight="1" x14ac:dyDescent="0.25">
      <c r="A2700" s="37" t="s">
        <v>30</v>
      </c>
      <c r="B2700" s="162" t="s">
        <v>31</v>
      </c>
      <c r="C2700" s="162">
        <v>6252</v>
      </c>
      <c r="D2700" s="39" t="s">
        <v>52</v>
      </c>
      <c r="E2700" s="39" t="s">
        <v>700</v>
      </c>
      <c r="F2700" s="128" t="s">
        <v>46</v>
      </c>
      <c r="G2700" s="39" t="s">
        <v>35</v>
      </c>
      <c r="H2700" s="39" t="str">
        <f t="shared" si="429"/>
        <v>6105AK124-6252-ESTD-0002</v>
      </c>
      <c r="I2700" s="39" t="str">
        <f t="shared" si="431"/>
        <v>Q24050972-04-6252-E-STD-0002</v>
      </c>
      <c r="J2700" s="39"/>
      <c r="K2700" s="162" t="s">
        <v>1898</v>
      </c>
      <c r="L2700" s="39" t="s">
        <v>1902</v>
      </c>
      <c r="M2700" s="39" t="s">
        <v>1391</v>
      </c>
      <c r="N2700" s="33" t="str">
        <f t="shared" si="430"/>
        <v>Harmonic Filters 1 - Small Power and Lighting for Harmonic Filters  - Earth Map and Bonding Design</v>
      </c>
      <c r="O2700" s="134"/>
      <c r="P2700" s="134"/>
      <c r="Q2700" s="33" t="str">
        <f>IFERROR(VLOOKUP(PPE_PH1_CDDL[[#This Row],[RDMC Document Number]],[3]Docs!$B:$F,4,0),"No Placeholder Yet")</f>
        <v>RES - Reserved Placeholder</v>
      </c>
      <c r="R2700" s="33" t="str">
        <f>IFERROR(VLOOKUP(PPE_PH1_CDDL[[#This Row],[RDMC Document Number]],[3]Docs!$B:$F,5,0),"No Placeholder Yet")</f>
        <v>Pending</v>
      </c>
      <c r="S2700" s="137">
        <f t="shared" si="432"/>
        <v>0</v>
      </c>
      <c r="T2700" s="39" t="s">
        <v>1119</v>
      </c>
      <c r="U2700" s="39"/>
      <c r="V2700" s="178"/>
      <c r="W2700" s="39" t="s">
        <v>1597</v>
      </c>
      <c r="X2700" s="39" t="s">
        <v>1903</v>
      </c>
      <c r="Y2700" s="39"/>
      <c r="Z2700" s="39"/>
      <c r="AA2700" s="39"/>
      <c r="AB2700" s="152" t="s">
        <v>3165</v>
      </c>
    </row>
    <row r="2701" spans="1:28" ht="21.75" customHeight="1" x14ac:dyDescent="0.25">
      <c r="A2701" s="37" t="s">
        <v>30</v>
      </c>
      <c r="B2701" s="162" t="s">
        <v>31</v>
      </c>
      <c r="C2701" s="162">
        <v>6252</v>
      </c>
      <c r="D2701" s="39" t="s">
        <v>52</v>
      </c>
      <c r="E2701" s="39" t="s">
        <v>700</v>
      </c>
      <c r="F2701" s="128" t="s">
        <v>48</v>
      </c>
      <c r="G2701" s="39" t="s">
        <v>35</v>
      </c>
      <c r="H2701" s="39" t="str">
        <f t="shared" si="429"/>
        <v>6105AK124-6252-ESTD-0003</v>
      </c>
      <c r="I2701" s="39" t="str">
        <f t="shared" si="431"/>
        <v>Q24050972-04-6252-E-STD-0003</v>
      </c>
      <c r="J2701" s="39"/>
      <c r="K2701" s="162" t="s">
        <v>1898</v>
      </c>
      <c r="L2701" s="39" t="s">
        <v>1902</v>
      </c>
      <c r="M2701" s="39" t="s">
        <v>1390</v>
      </c>
      <c r="N2701" s="33" t="str">
        <f t="shared" si="430"/>
        <v>Harmonic Filters 1 - Small Power and Lighting for Harmonic Filters  - Electrical Design Standards</v>
      </c>
      <c r="O2701" s="134"/>
      <c r="P2701" s="134"/>
      <c r="Q2701" s="33" t="str">
        <f>IFERROR(VLOOKUP(PPE_PH1_CDDL[[#This Row],[RDMC Document Number]],[3]Docs!$B:$F,4,0),"No Placeholder Yet")</f>
        <v>RES - Reserved Placeholder</v>
      </c>
      <c r="R2701" s="33" t="str">
        <f>IFERROR(VLOOKUP(PPE_PH1_CDDL[[#This Row],[RDMC Document Number]],[3]Docs!$B:$F,5,0),"No Placeholder Yet")</f>
        <v>Pending</v>
      </c>
      <c r="S2701" s="137">
        <f t="shared" si="432"/>
        <v>0</v>
      </c>
      <c r="T2701" s="39" t="s">
        <v>1119</v>
      </c>
      <c r="U2701" s="39"/>
      <c r="V2701" s="178"/>
      <c r="W2701" s="39" t="s">
        <v>1597</v>
      </c>
      <c r="X2701" s="39" t="s">
        <v>1903</v>
      </c>
      <c r="Y2701" s="39"/>
      <c r="Z2701" s="39"/>
      <c r="AA2701" s="39"/>
      <c r="AB2701" s="152" t="s">
        <v>3165</v>
      </c>
    </row>
    <row r="2702" spans="1:28" ht="21.75" customHeight="1" x14ac:dyDescent="0.25">
      <c r="A2702" s="37" t="s">
        <v>30</v>
      </c>
      <c r="B2702" s="162" t="s">
        <v>31</v>
      </c>
      <c r="C2702" s="162">
        <v>6252</v>
      </c>
      <c r="D2702" s="39" t="s">
        <v>52</v>
      </c>
      <c r="E2702" s="39" t="s">
        <v>700</v>
      </c>
      <c r="F2702" s="128" t="s">
        <v>50</v>
      </c>
      <c r="G2702" s="39" t="s">
        <v>35</v>
      </c>
      <c r="H2702" s="39" t="str">
        <f t="shared" si="429"/>
        <v>6105AK124-6252-ESTD-0004</v>
      </c>
      <c r="I2702" s="39" t="str">
        <f t="shared" si="431"/>
        <v>Q24050972-04-6252-E-STD-0004</v>
      </c>
      <c r="J2702" s="39"/>
      <c r="K2702" s="162" t="s">
        <v>1898</v>
      </c>
      <c r="L2702" s="39" t="s">
        <v>1904</v>
      </c>
      <c r="M2702" s="39" t="s">
        <v>1388</v>
      </c>
      <c r="N2702" s="33" t="str">
        <f t="shared" si="430"/>
        <v>Harmonic Filters 1 - Cable Racks and Trays for Harmonic Filters - Thermal Management and Fire Prevention Design</v>
      </c>
      <c r="O2702" s="134"/>
      <c r="P2702" s="134"/>
      <c r="Q2702" s="33" t="str">
        <f>IFERROR(VLOOKUP(PPE_PH1_CDDL[[#This Row],[RDMC Document Number]],[3]Docs!$B:$F,4,0),"No Placeholder Yet")</f>
        <v>RES - Reserved Placeholder</v>
      </c>
      <c r="R2702" s="33" t="str">
        <f>IFERROR(VLOOKUP(PPE_PH1_CDDL[[#This Row],[RDMC Document Number]],[3]Docs!$B:$F,5,0),"No Placeholder Yet")</f>
        <v>Pending</v>
      </c>
      <c r="S2702" s="137">
        <f t="shared" si="432"/>
        <v>0</v>
      </c>
      <c r="T2702" s="39" t="s">
        <v>1119</v>
      </c>
      <c r="U2702" s="39"/>
      <c r="V2702" s="178"/>
      <c r="W2702" s="39" t="s">
        <v>1599</v>
      </c>
      <c r="X2702" s="39" t="s">
        <v>1903</v>
      </c>
      <c r="Y2702" s="39"/>
      <c r="Z2702" s="39"/>
      <c r="AA2702" s="39"/>
      <c r="AB2702" s="152" t="s">
        <v>3165</v>
      </c>
    </row>
    <row r="2703" spans="1:28" ht="21.75" customHeight="1" x14ac:dyDescent="0.25">
      <c r="A2703" s="37" t="s">
        <v>30</v>
      </c>
      <c r="B2703" s="162" t="s">
        <v>31</v>
      </c>
      <c r="C2703" s="162">
        <v>6252</v>
      </c>
      <c r="D2703" s="39" t="s">
        <v>52</v>
      </c>
      <c r="E2703" s="39" t="s">
        <v>700</v>
      </c>
      <c r="F2703" s="128" t="s">
        <v>101</v>
      </c>
      <c r="G2703" s="39" t="s">
        <v>35</v>
      </c>
      <c r="H2703" s="39" t="str">
        <f t="shared" si="429"/>
        <v>6105AK124-6252-ESTD-0005</v>
      </c>
      <c r="I2703" s="39" t="str">
        <f t="shared" si="431"/>
        <v>Q24050972-04-6252-E-STD-0005</v>
      </c>
      <c r="J2703" s="39"/>
      <c r="K2703" s="162" t="s">
        <v>1898</v>
      </c>
      <c r="L2703" s="39" t="s">
        <v>1907</v>
      </c>
      <c r="M2703" s="39" t="s">
        <v>1385</v>
      </c>
      <c r="N2703" s="33" t="str">
        <f t="shared" si="430"/>
        <v>Harmonic Filters 1 -  Cable Trench and Tunnels for Harmonic Filters  - Electrical Equipment Installation Requirements</v>
      </c>
      <c r="O2703" s="134"/>
      <c r="P2703" s="134"/>
      <c r="Q2703" s="33" t="str">
        <f>IFERROR(VLOOKUP(PPE_PH1_CDDL[[#This Row],[RDMC Document Number]],[3]Docs!$B:$F,4,0),"No Placeholder Yet")</f>
        <v>RES - Reserved Placeholder</v>
      </c>
      <c r="R2703" s="33" t="str">
        <f>IFERROR(VLOOKUP(PPE_PH1_CDDL[[#This Row],[RDMC Document Number]],[3]Docs!$B:$F,5,0),"No Placeholder Yet")</f>
        <v>Pending</v>
      </c>
      <c r="S2703" s="137">
        <f t="shared" si="432"/>
        <v>0</v>
      </c>
      <c r="T2703" s="39" t="s">
        <v>1119</v>
      </c>
      <c r="U2703" s="39"/>
      <c r="V2703" s="178"/>
      <c r="W2703" s="39" t="s">
        <v>1908</v>
      </c>
      <c r="X2703" s="39" t="s">
        <v>1903</v>
      </c>
      <c r="Y2703" s="39"/>
      <c r="Z2703" s="39"/>
      <c r="AA2703" s="39"/>
      <c r="AB2703" s="152" t="s">
        <v>3165</v>
      </c>
    </row>
    <row r="2704" spans="1:28" ht="21.75" customHeight="1" x14ac:dyDescent="0.25">
      <c r="A2704" s="37" t="s">
        <v>30</v>
      </c>
      <c r="B2704" s="162" t="s">
        <v>31</v>
      </c>
      <c r="C2704" s="162">
        <v>6252</v>
      </c>
      <c r="D2704" s="39" t="s">
        <v>52</v>
      </c>
      <c r="E2704" s="39" t="s">
        <v>700</v>
      </c>
      <c r="F2704" s="128" t="s">
        <v>161</v>
      </c>
      <c r="G2704" s="39" t="s">
        <v>35</v>
      </c>
      <c r="H2704" s="39" t="str">
        <f t="shared" si="429"/>
        <v>6105AK124-6252-ESTD-0006</v>
      </c>
      <c r="I2704" s="39" t="str">
        <f t="shared" si="431"/>
        <v>Q24050972-04-6252-E-STD-0006</v>
      </c>
      <c r="J2704" s="39"/>
      <c r="K2704" s="162" t="s">
        <v>1898</v>
      </c>
      <c r="L2704" s="39" t="s">
        <v>1907</v>
      </c>
      <c r="M2704" s="39" t="s">
        <v>1390</v>
      </c>
      <c r="N2704" s="33" t="str">
        <f t="shared" si="430"/>
        <v>Harmonic Filters 1 -  Cable Trench and Tunnels for Harmonic Filters  - Electrical Design Standards</v>
      </c>
      <c r="O2704" s="134"/>
      <c r="P2704" s="134"/>
      <c r="Q2704" s="33" t="str">
        <f>IFERROR(VLOOKUP(PPE_PH1_CDDL[[#This Row],[RDMC Document Number]],[3]Docs!$B:$F,4,0),"No Placeholder Yet")</f>
        <v>RES - Reserved Placeholder</v>
      </c>
      <c r="R2704" s="33" t="str">
        <f>IFERROR(VLOOKUP(PPE_PH1_CDDL[[#This Row],[RDMC Document Number]],[3]Docs!$B:$F,5,0),"No Placeholder Yet")</f>
        <v>Pending</v>
      </c>
      <c r="S2704" s="137">
        <f t="shared" si="432"/>
        <v>0</v>
      </c>
      <c r="T2704" s="39" t="s">
        <v>1119</v>
      </c>
      <c r="U2704" s="39"/>
      <c r="V2704" s="178"/>
      <c r="W2704" s="39" t="s">
        <v>1908</v>
      </c>
      <c r="X2704" s="39" t="s">
        <v>1903</v>
      </c>
      <c r="Y2704" s="39"/>
      <c r="Z2704" s="39"/>
      <c r="AA2704" s="39"/>
      <c r="AB2704" s="152" t="s">
        <v>3165</v>
      </c>
    </row>
    <row r="2705" spans="1:28" ht="21.75" customHeight="1" x14ac:dyDescent="0.25">
      <c r="A2705" s="37" t="s">
        <v>30</v>
      </c>
      <c r="B2705" s="162" t="s">
        <v>31</v>
      </c>
      <c r="C2705" s="162">
        <v>6252</v>
      </c>
      <c r="D2705" s="39" t="s">
        <v>52</v>
      </c>
      <c r="E2705" s="39" t="s">
        <v>700</v>
      </c>
      <c r="F2705" s="128" t="s">
        <v>170</v>
      </c>
      <c r="G2705" s="39" t="s">
        <v>35</v>
      </c>
      <c r="H2705" s="39" t="str">
        <f t="shared" si="429"/>
        <v>6105AK124-6252-ESTD-0007</v>
      </c>
      <c r="I2705" s="39" t="str">
        <f t="shared" si="431"/>
        <v>Q24050972-04-6252-E-STD-0007</v>
      </c>
      <c r="J2705" s="39"/>
      <c r="K2705" s="162" t="s">
        <v>1898</v>
      </c>
      <c r="L2705" s="39" t="s">
        <v>1907</v>
      </c>
      <c r="M2705" s="39" t="s">
        <v>1388</v>
      </c>
      <c r="N2705" s="33" t="str">
        <f t="shared" si="430"/>
        <v>Harmonic Filters 1 -  Cable Trench and Tunnels for Harmonic Filters  - Thermal Management and Fire Prevention Design</v>
      </c>
      <c r="O2705" s="134"/>
      <c r="P2705" s="134"/>
      <c r="Q2705" s="33" t="str">
        <f>IFERROR(VLOOKUP(PPE_PH1_CDDL[[#This Row],[RDMC Document Number]],[3]Docs!$B:$F,4,0),"No Placeholder Yet")</f>
        <v>RES - Reserved Placeholder</v>
      </c>
      <c r="R2705" s="33" t="str">
        <f>IFERROR(VLOOKUP(PPE_PH1_CDDL[[#This Row],[RDMC Document Number]],[3]Docs!$B:$F,5,0),"No Placeholder Yet")</f>
        <v>Pending</v>
      </c>
      <c r="S2705" s="137">
        <f t="shared" si="432"/>
        <v>0</v>
      </c>
      <c r="T2705" s="39" t="s">
        <v>1119</v>
      </c>
      <c r="U2705" s="39"/>
      <c r="V2705" s="178"/>
      <c r="W2705" s="39" t="s">
        <v>1908</v>
      </c>
      <c r="X2705" s="39" t="s">
        <v>1903</v>
      </c>
      <c r="Y2705" s="39"/>
      <c r="Z2705" s="39"/>
      <c r="AA2705" s="39"/>
      <c r="AB2705" s="152" t="s">
        <v>3165</v>
      </c>
    </row>
    <row r="2706" spans="1:28" ht="21.75" customHeight="1" x14ac:dyDescent="0.25">
      <c r="A2706" s="37" t="s">
        <v>30</v>
      </c>
      <c r="B2706" s="162" t="s">
        <v>31</v>
      </c>
      <c r="C2706" s="162">
        <v>6252</v>
      </c>
      <c r="D2706" s="39" t="s">
        <v>52</v>
      </c>
      <c r="E2706" s="39" t="s">
        <v>700</v>
      </c>
      <c r="F2706" s="128" t="s">
        <v>108</v>
      </c>
      <c r="G2706" s="39" t="s">
        <v>35</v>
      </c>
      <c r="H2706" s="39" t="str">
        <f t="shared" si="429"/>
        <v>6105AK124-6252-ESTD-0008</v>
      </c>
      <c r="I2706" s="39" t="str">
        <f t="shared" si="431"/>
        <v>Q24050972-04-6252-E-STD-0008</v>
      </c>
      <c r="J2706" s="39"/>
      <c r="K2706" s="162" t="s">
        <v>1898</v>
      </c>
      <c r="L2706" s="39" t="s">
        <v>1909</v>
      </c>
      <c r="M2706" s="39" t="s">
        <v>1390</v>
      </c>
      <c r="N2706" s="33" t="str">
        <f t="shared" si="430"/>
        <v>Harmonic Filters 1 - Lightning Protection System for Harmonic Filters  - Electrical Design Standards</v>
      </c>
      <c r="O2706" s="134"/>
      <c r="P2706" s="134"/>
      <c r="Q2706" s="33" t="str">
        <f>IFERROR(VLOOKUP(PPE_PH1_CDDL[[#This Row],[RDMC Document Number]],[3]Docs!$B:$F,4,0),"No Placeholder Yet")</f>
        <v>RES - Reserved Placeholder</v>
      </c>
      <c r="R2706" s="33" t="str">
        <f>IFERROR(VLOOKUP(PPE_PH1_CDDL[[#This Row],[RDMC Document Number]],[3]Docs!$B:$F,5,0),"No Placeholder Yet")</f>
        <v>Pending</v>
      </c>
      <c r="S2706" s="137">
        <f t="shared" si="432"/>
        <v>0</v>
      </c>
      <c r="T2706" s="39" t="s">
        <v>1119</v>
      </c>
      <c r="U2706" s="39"/>
      <c r="V2706" s="178"/>
      <c r="W2706" s="39" t="s">
        <v>1631</v>
      </c>
      <c r="X2706" s="39" t="s">
        <v>1903</v>
      </c>
      <c r="Y2706" s="39"/>
      <c r="Z2706" s="39"/>
      <c r="AA2706" s="39"/>
      <c r="AB2706" s="152" t="s">
        <v>3165</v>
      </c>
    </row>
    <row r="2707" spans="1:28" ht="21.75" customHeight="1" x14ac:dyDescent="0.25">
      <c r="A2707" s="37" t="s">
        <v>30</v>
      </c>
      <c r="B2707" s="162" t="s">
        <v>31</v>
      </c>
      <c r="C2707" s="162">
        <v>6252</v>
      </c>
      <c r="D2707" s="39" t="s">
        <v>52</v>
      </c>
      <c r="E2707" s="39" t="s">
        <v>700</v>
      </c>
      <c r="F2707" s="128" t="s">
        <v>173</v>
      </c>
      <c r="G2707" s="39" t="s">
        <v>35</v>
      </c>
      <c r="H2707" s="39" t="str">
        <f t="shared" si="429"/>
        <v>6105AK124-6252-ESTD-0009</v>
      </c>
      <c r="I2707" s="39" t="str">
        <f t="shared" si="431"/>
        <v>Q24050972-04-6252-E-STD-0009</v>
      </c>
      <c r="J2707" s="39"/>
      <c r="K2707" s="162" t="s">
        <v>1898</v>
      </c>
      <c r="L2707" s="39" t="s">
        <v>1909</v>
      </c>
      <c r="M2707" s="39" t="s">
        <v>1391</v>
      </c>
      <c r="N2707" s="33" t="str">
        <f t="shared" si="430"/>
        <v>Harmonic Filters 1 - Lightning Protection System for Harmonic Filters  - Earth Map and Bonding Design</v>
      </c>
      <c r="O2707" s="134"/>
      <c r="P2707" s="134"/>
      <c r="Q2707" s="33" t="str">
        <f>IFERROR(VLOOKUP(PPE_PH1_CDDL[[#This Row],[RDMC Document Number]],[3]Docs!$B:$F,4,0),"No Placeholder Yet")</f>
        <v>RES - Reserved Placeholder</v>
      </c>
      <c r="R2707" s="33" t="str">
        <f>IFERROR(VLOOKUP(PPE_PH1_CDDL[[#This Row],[RDMC Document Number]],[3]Docs!$B:$F,5,0),"No Placeholder Yet")</f>
        <v>Pending</v>
      </c>
      <c r="S2707" s="137">
        <f t="shared" si="432"/>
        <v>0</v>
      </c>
      <c r="T2707" s="39" t="s">
        <v>1119</v>
      </c>
      <c r="U2707" s="39"/>
      <c r="V2707" s="178"/>
      <c r="W2707" s="39" t="s">
        <v>1631</v>
      </c>
      <c r="X2707" s="39" t="s">
        <v>1903</v>
      </c>
      <c r="Y2707" s="39"/>
      <c r="Z2707" s="39"/>
      <c r="AA2707" s="39"/>
      <c r="AB2707" s="152" t="s">
        <v>3165</v>
      </c>
    </row>
    <row r="2708" spans="1:28" ht="21.75" customHeight="1" x14ac:dyDescent="0.25">
      <c r="A2708" s="37" t="s">
        <v>30</v>
      </c>
      <c r="B2708" s="162" t="s">
        <v>31</v>
      </c>
      <c r="C2708" s="162">
        <v>6252</v>
      </c>
      <c r="D2708" s="39" t="s">
        <v>52</v>
      </c>
      <c r="E2708" s="39" t="s">
        <v>700</v>
      </c>
      <c r="F2708" s="128" t="s">
        <v>184</v>
      </c>
      <c r="G2708" s="39" t="s">
        <v>35</v>
      </c>
      <c r="H2708" s="39" t="str">
        <f t="shared" si="429"/>
        <v>6105AK124-6252-ESTD-0010</v>
      </c>
      <c r="I2708" s="39" t="str">
        <f t="shared" si="431"/>
        <v>Q24050972-04-6252-E-STD-0010</v>
      </c>
      <c r="J2708" s="39"/>
      <c r="K2708" s="162" t="s">
        <v>1898</v>
      </c>
      <c r="L2708" s="39" t="s">
        <v>1909</v>
      </c>
      <c r="M2708" s="39" t="s">
        <v>1388</v>
      </c>
      <c r="N2708" s="33" t="str">
        <f t="shared" si="430"/>
        <v>Harmonic Filters 1 - Lightning Protection System for Harmonic Filters  - Thermal Management and Fire Prevention Design</v>
      </c>
      <c r="O2708" s="134"/>
      <c r="P2708" s="134"/>
      <c r="Q2708" s="33" t="str">
        <f>IFERROR(VLOOKUP(PPE_PH1_CDDL[[#This Row],[RDMC Document Number]],[3]Docs!$B:$F,4,0),"No Placeholder Yet")</f>
        <v>RES - Reserved Placeholder</v>
      </c>
      <c r="R2708" s="33" t="str">
        <f>IFERROR(VLOOKUP(PPE_PH1_CDDL[[#This Row],[RDMC Document Number]],[3]Docs!$B:$F,5,0),"No Placeholder Yet")</f>
        <v>Pending</v>
      </c>
      <c r="S2708" s="137">
        <f t="shared" si="432"/>
        <v>0</v>
      </c>
      <c r="T2708" s="39" t="s">
        <v>1119</v>
      </c>
      <c r="U2708" s="39"/>
      <c r="V2708" s="178"/>
      <c r="W2708" s="39" t="s">
        <v>1631</v>
      </c>
      <c r="X2708" s="39" t="s">
        <v>1903</v>
      </c>
      <c r="Y2708" s="39"/>
      <c r="Z2708" s="39"/>
      <c r="AA2708" s="39"/>
      <c r="AB2708" s="152" t="s">
        <v>3165</v>
      </c>
    </row>
    <row r="2709" spans="1:28" ht="21.75" customHeight="1" x14ac:dyDescent="0.25">
      <c r="A2709" s="37" t="s">
        <v>30</v>
      </c>
      <c r="B2709" s="162" t="s">
        <v>31</v>
      </c>
      <c r="C2709" s="162">
        <v>6252</v>
      </c>
      <c r="D2709" s="39" t="s">
        <v>52</v>
      </c>
      <c r="E2709" s="39" t="s">
        <v>700</v>
      </c>
      <c r="F2709" s="128" t="s">
        <v>187</v>
      </c>
      <c r="G2709" s="39" t="s">
        <v>35</v>
      </c>
      <c r="H2709" s="39" t="str">
        <f t="shared" si="429"/>
        <v>6105AK124-6252-ESTD-0011</v>
      </c>
      <c r="I2709" s="39" t="str">
        <f t="shared" si="431"/>
        <v>Q24050972-04-6252-E-STD-0011</v>
      </c>
      <c r="J2709" s="39"/>
      <c r="K2709" s="162" t="s">
        <v>1898</v>
      </c>
      <c r="L2709" s="39" t="s">
        <v>1910</v>
      </c>
      <c r="M2709" s="39" t="s">
        <v>1391</v>
      </c>
      <c r="N2709" s="33" t="str">
        <f t="shared" si="430"/>
        <v>Harmonic Filters 1 - Earthing System for Harmonic Filters  - Earth Map and Bonding Design</v>
      </c>
      <c r="O2709" s="134"/>
      <c r="P2709" s="134"/>
      <c r="Q2709" s="33" t="str">
        <f>IFERROR(VLOOKUP(PPE_PH1_CDDL[[#This Row],[RDMC Document Number]],[3]Docs!$B:$F,4,0),"No Placeholder Yet")</f>
        <v>RES - Reserved Placeholder</v>
      </c>
      <c r="R2709" s="33" t="str">
        <f>IFERROR(VLOOKUP(PPE_PH1_CDDL[[#This Row],[RDMC Document Number]],[3]Docs!$B:$F,5,0),"No Placeholder Yet")</f>
        <v>Pending</v>
      </c>
      <c r="S2709" s="137">
        <f t="shared" si="432"/>
        <v>0</v>
      </c>
      <c r="T2709" s="39" t="s">
        <v>1119</v>
      </c>
      <c r="U2709" s="39"/>
      <c r="V2709" s="178"/>
      <c r="W2709" s="39" t="s">
        <v>1633</v>
      </c>
      <c r="X2709" s="39" t="s">
        <v>1903</v>
      </c>
      <c r="Y2709" s="39"/>
      <c r="Z2709" s="39"/>
      <c r="AA2709" s="39"/>
      <c r="AB2709" s="152" t="s">
        <v>3165</v>
      </c>
    </row>
    <row r="2710" spans="1:28" ht="21.75" customHeight="1" x14ac:dyDescent="0.25">
      <c r="A2710" s="37" t="s">
        <v>30</v>
      </c>
      <c r="B2710" s="162" t="s">
        <v>31</v>
      </c>
      <c r="C2710" s="162">
        <v>6252</v>
      </c>
      <c r="D2710" s="39" t="s">
        <v>52</v>
      </c>
      <c r="E2710" s="39" t="s">
        <v>700</v>
      </c>
      <c r="F2710" s="128" t="s">
        <v>213</v>
      </c>
      <c r="G2710" s="39" t="s">
        <v>35</v>
      </c>
      <c r="H2710" s="39" t="str">
        <f t="shared" si="429"/>
        <v>6105AK124-6252-ESTD-0012</v>
      </c>
      <c r="I2710" s="39" t="str">
        <f t="shared" si="431"/>
        <v>Q24050972-04-6252-E-STD-0012</v>
      </c>
      <c r="J2710" s="39"/>
      <c r="K2710" s="162" t="s">
        <v>1898</v>
      </c>
      <c r="L2710" s="39" t="s">
        <v>1910</v>
      </c>
      <c r="M2710" s="39" t="s">
        <v>1390</v>
      </c>
      <c r="N2710" s="33" t="str">
        <f t="shared" si="430"/>
        <v>Harmonic Filters 1 - Earthing System for Harmonic Filters  - Electrical Design Standards</v>
      </c>
      <c r="O2710" s="134"/>
      <c r="P2710" s="134"/>
      <c r="Q2710" s="33" t="str">
        <f>IFERROR(VLOOKUP(PPE_PH1_CDDL[[#This Row],[RDMC Document Number]],[3]Docs!$B:$F,4,0),"No Placeholder Yet")</f>
        <v>RES - Reserved Placeholder</v>
      </c>
      <c r="R2710" s="33" t="str">
        <f>IFERROR(VLOOKUP(PPE_PH1_CDDL[[#This Row],[RDMC Document Number]],[3]Docs!$B:$F,5,0),"No Placeholder Yet")</f>
        <v>Pending</v>
      </c>
      <c r="S2710" s="137">
        <f t="shared" si="432"/>
        <v>0</v>
      </c>
      <c r="T2710" s="39" t="s">
        <v>1119</v>
      </c>
      <c r="U2710" s="39"/>
      <c r="V2710" s="178"/>
      <c r="W2710" s="39" t="s">
        <v>1633</v>
      </c>
      <c r="X2710" s="39" t="s">
        <v>1903</v>
      </c>
      <c r="Y2710" s="39"/>
      <c r="Z2710" s="39"/>
      <c r="AA2710" s="39"/>
      <c r="AB2710" s="152" t="s">
        <v>3165</v>
      </c>
    </row>
    <row r="2711" spans="1:28" ht="21.75" customHeight="1" x14ac:dyDescent="0.25">
      <c r="A2711" s="37" t="s">
        <v>30</v>
      </c>
      <c r="B2711" s="162" t="s">
        <v>31</v>
      </c>
      <c r="C2711" s="162">
        <v>6252</v>
      </c>
      <c r="D2711" s="39" t="s">
        <v>52</v>
      </c>
      <c r="E2711" s="39" t="s">
        <v>700</v>
      </c>
      <c r="F2711" s="128" t="s">
        <v>215</v>
      </c>
      <c r="G2711" s="39" t="s">
        <v>35</v>
      </c>
      <c r="H2711" s="39" t="str">
        <f t="shared" si="429"/>
        <v>6105AK124-6252-ESTD-0013</v>
      </c>
      <c r="I2711" s="39" t="str">
        <f t="shared" si="431"/>
        <v>Q24050972-04-6252-E-STD-0013</v>
      </c>
      <c r="J2711" s="39"/>
      <c r="K2711" s="162" t="s">
        <v>1898</v>
      </c>
      <c r="L2711" s="39" t="s">
        <v>1911</v>
      </c>
      <c r="M2711" s="39" t="s">
        <v>1388</v>
      </c>
      <c r="N2711" s="33" t="str">
        <f t="shared" si="430"/>
        <v>Harmonic Filters 1 -  Fire Protection System for Harmonic Filters  - Thermal Management and Fire Prevention Design</v>
      </c>
      <c r="O2711" s="134"/>
      <c r="P2711" s="134"/>
      <c r="Q2711" s="33" t="str">
        <f>IFERROR(VLOOKUP(PPE_PH1_CDDL[[#This Row],[RDMC Document Number]],[3]Docs!$B:$F,4,0),"No Placeholder Yet")</f>
        <v>RES - Reserved Placeholder</v>
      </c>
      <c r="R2711" s="33" t="str">
        <f>IFERROR(VLOOKUP(PPE_PH1_CDDL[[#This Row],[RDMC Document Number]],[3]Docs!$B:$F,5,0),"No Placeholder Yet")</f>
        <v>Pending</v>
      </c>
      <c r="S2711" s="137">
        <f t="shared" si="432"/>
        <v>0</v>
      </c>
      <c r="T2711" s="39" t="s">
        <v>1119</v>
      </c>
      <c r="U2711" s="39"/>
      <c r="V2711" s="178"/>
      <c r="W2711" s="39" t="s">
        <v>1912</v>
      </c>
      <c r="X2711" s="39" t="s">
        <v>1903</v>
      </c>
      <c r="Y2711" s="39"/>
      <c r="Z2711" s="39"/>
      <c r="AA2711" s="39"/>
      <c r="AB2711" s="152" t="s">
        <v>3165</v>
      </c>
    </row>
    <row r="2712" spans="1:28" ht="21.75" customHeight="1" x14ac:dyDescent="0.25">
      <c r="A2712" s="37" t="s">
        <v>30</v>
      </c>
      <c r="B2712" s="162" t="s">
        <v>31</v>
      </c>
      <c r="C2712" s="162">
        <v>6252</v>
      </c>
      <c r="D2712" s="39" t="s">
        <v>52</v>
      </c>
      <c r="E2712" s="39" t="s">
        <v>700</v>
      </c>
      <c r="F2712" s="174" t="s">
        <v>217</v>
      </c>
      <c r="G2712" s="162" t="s">
        <v>35</v>
      </c>
      <c r="H2712" s="39" t="str">
        <f t="shared" si="429"/>
        <v>6105AK124-6252-ESTD-0014</v>
      </c>
      <c r="I2712" s="39" t="str">
        <f t="shared" si="431"/>
        <v>Q24050972-04-6252-E-STD-0014</v>
      </c>
      <c r="J2712" s="162"/>
      <c r="K2712" s="162" t="s">
        <v>1898</v>
      </c>
      <c r="L2712" s="162" t="s">
        <v>1906</v>
      </c>
      <c r="M2712" s="162" t="s">
        <v>1391</v>
      </c>
      <c r="N2712" s="33" t="str">
        <f t="shared" si="430"/>
        <v>Harmonic Filters 1 - Pad Platform and Foundations for Harmonic Filters  - Earth Map and Bonding Design</v>
      </c>
      <c r="O2712" s="175"/>
      <c r="P2712" s="175"/>
      <c r="Q2712" s="33" t="str">
        <f>IFERROR(VLOOKUP(PPE_PH1_CDDL[[#This Row],[RDMC Document Number]],[3]Docs!$B:$F,4,0),"No Placeholder Yet")</f>
        <v>RES - Reserved Placeholder</v>
      </c>
      <c r="R2712" s="33" t="str">
        <f>IFERROR(VLOOKUP(PPE_PH1_CDDL[[#This Row],[RDMC Document Number]],[3]Docs!$B:$F,5,0),"No Placeholder Yet")</f>
        <v>Pending</v>
      </c>
      <c r="S2712" s="137">
        <f t="shared" si="432"/>
        <v>0</v>
      </c>
      <c r="T2712" s="39" t="s">
        <v>1119</v>
      </c>
      <c r="U2712" s="162"/>
      <c r="V2712" s="178"/>
      <c r="W2712" s="162" t="s">
        <v>1601</v>
      </c>
      <c r="X2712" s="39" t="s">
        <v>1903</v>
      </c>
      <c r="Y2712" s="162"/>
      <c r="Z2712" s="162"/>
      <c r="AA2712" s="39"/>
      <c r="AB2712" s="152" t="s">
        <v>3165</v>
      </c>
    </row>
    <row r="2713" spans="1:28" ht="21.75" customHeight="1" x14ac:dyDescent="0.25">
      <c r="A2713" s="37" t="s">
        <v>30</v>
      </c>
      <c r="B2713" s="162" t="s">
        <v>31</v>
      </c>
      <c r="C2713" s="162">
        <v>6252</v>
      </c>
      <c r="D2713" s="162" t="s">
        <v>973</v>
      </c>
      <c r="E2713" s="162" t="s">
        <v>73</v>
      </c>
      <c r="F2713" s="174" t="s">
        <v>34</v>
      </c>
      <c r="G2713" s="162" t="s">
        <v>35</v>
      </c>
      <c r="H2713" s="39" t="str">
        <f t="shared" si="429"/>
        <v>6105AK124-6252-FDBD-0001</v>
      </c>
      <c r="I2713" s="39" t="str">
        <f t="shared" si="431"/>
        <v>Q24050972-04-6252-F-DBD-0001</v>
      </c>
      <c r="J2713" s="162"/>
      <c r="K2713" s="162" t="s">
        <v>1898</v>
      </c>
      <c r="L2713" s="162" t="s">
        <v>1911</v>
      </c>
      <c r="M2713" s="162" t="s">
        <v>1396</v>
      </c>
      <c r="N2713" s="33" t="str">
        <f t="shared" si="430"/>
        <v xml:space="preserve">Harmonic Filters 1 -  Fire Protection System for Harmonic Filters  - Control System Configuration </v>
      </c>
      <c r="O2713" s="175"/>
      <c r="P2713" s="175"/>
      <c r="Q2713" s="33" t="str">
        <f>IFERROR(VLOOKUP(PPE_PH1_CDDL[[#This Row],[RDMC Document Number]],[3]Docs!$B:$F,4,0),"No Placeholder Yet")</f>
        <v>RES - Reserved Placeholder</v>
      </c>
      <c r="R2713" s="33" t="str">
        <f>IFERROR(VLOOKUP(PPE_PH1_CDDL[[#This Row],[RDMC Document Number]],[3]Docs!$B:$F,5,0),"No Placeholder Yet")</f>
        <v>Pending</v>
      </c>
      <c r="S2713" s="137">
        <f t="shared" si="432"/>
        <v>0</v>
      </c>
      <c r="T2713" s="39" t="s">
        <v>1119</v>
      </c>
      <c r="U2713" s="162"/>
      <c r="V2713" s="178"/>
      <c r="W2713" s="162" t="s">
        <v>1917</v>
      </c>
      <c r="X2713" s="39" t="s">
        <v>1903</v>
      </c>
      <c r="Y2713" s="162"/>
      <c r="Z2713" s="162"/>
      <c r="AA2713" s="39"/>
      <c r="AB2713" s="152" t="s">
        <v>3165</v>
      </c>
    </row>
    <row r="2714" spans="1:28" ht="21.75" customHeight="1" x14ac:dyDescent="0.25">
      <c r="A2714" s="37" t="s">
        <v>30</v>
      </c>
      <c r="B2714" s="162" t="s">
        <v>31</v>
      </c>
      <c r="C2714" s="162">
        <v>6252</v>
      </c>
      <c r="D2714" s="162" t="s">
        <v>973</v>
      </c>
      <c r="E2714" s="39" t="s">
        <v>1365</v>
      </c>
      <c r="F2714" s="128" t="s">
        <v>34</v>
      </c>
      <c r="G2714" s="39" t="s">
        <v>35</v>
      </c>
      <c r="H2714" s="39" t="str">
        <f t="shared" si="429"/>
        <v>6105AK124-6252-FDIA-0001</v>
      </c>
      <c r="I2714" s="39" t="str">
        <f t="shared" si="431"/>
        <v>Q24050972-04-6252-F-DIA-0001</v>
      </c>
      <c r="J2714" s="39"/>
      <c r="K2714" s="162" t="s">
        <v>1898</v>
      </c>
      <c r="L2714" s="39" t="s">
        <v>1904</v>
      </c>
      <c r="M2714" s="39" t="s">
        <v>1392</v>
      </c>
      <c r="N2714" s="33" t="str">
        <f t="shared" si="430"/>
        <v>Harmonic Filters 1 - Cable Racks and Trays for Harmonic Filters - Control Network Architecture Design</v>
      </c>
      <c r="O2714" s="134"/>
      <c r="P2714" s="134"/>
      <c r="Q2714" s="33" t="str">
        <f>IFERROR(VLOOKUP(PPE_PH1_CDDL[[#This Row],[RDMC Document Number]],[3]Docs!$B:$F,4,0),"No Placeholder Yet")</f>
        <v>RES - Reserved Placeholder</v>
      </c>
      <c r="R2714" s="33" t="str">
        <f>IFERROR(VLOOKUP(PPE_PH1_CDDL[[#This Row],[RDMC Document Number]],[3]Docs!$B:$F,5,0),"No Placeholder Yet")</f>
        <v>Pending</v>
      </c>
      <c r="S2714" s="137">
        <f t="shared" si="432"/>
        <v>0</v>
      </c>
      <c r="T2714" s="39" t="s">
        <v>1119</v>
      </c>
      <c r="U2714" s="39"/>
      <c r="V2714" s="178"/>
      <c r="W2714" s="39" t="s">
        <v>1599</v>
      </c>
      <c r="X2714" s="39" t="s">
        <v>1903</v>
      </c>
      <c r="Y2714" s="39"/>
      <c r="Z2714" s="39"/>
      <c r="AA2714" s="39"/>
      <c r="AB2714" s="152" t="s">
        <v>3165</v>
      </c>
    </row>
    <row r="2715" spans="1:28" ht="21.75" customHeight="1" x14ac:dyDescent="0.25">
      <c r="A2715" s="37" t="s">
        <v>30</v>
      </c>
      <c r="B2715" s="162" t="s">
        <v>31</v>
      </c>
      <c r="C2715" s="162">
        <v>6252</v>
      </c>
      <c r="D2715" s="162" t="s">
        <v>973</v>
      </c>
      <c r="E2715" s="39" t="s">
        <v>1365</v>
      </c>
      <c r="F2715" s="128" t="s">
        <v>46</v>
      </c>
      <c r="G2715" s="39" t="s">
        <v>35</v>
      </c>
      <c r="H2715" s="39" t="str">
        <f t="shared" si="429"/>
        <v>6105AK124-6252-FDIA-0002</v>
      </c>
      <c r="I2715" s="39" t="str">
        <f t="shared" si="431"/>
        <v>Q24050972-04-6252-F-DIA-0002</v>
      </c>
      <c r="J2715" s="39"/>
      <c r="K2715" s="162" t="s">
        <v>1898</v>
      </c>
      <c r="L2715" s="39" t="s">
        <v>1910</v>
      </c>
      <c r="M2715" s="39" t="s">
        <v>1393</v>
      </c>
      <c r="N2715" s="33" t="str">
        <f t="shared" si="430"/>
        <v>Harmonic Filters 1 - Earthing System for Harmonic Filters  - Interface Panel and I/O Schematics</v>
      </c>
      <c r="O2715" s="134"/>
      <c r="P2715" s="134"/>
      <c r="Q2715" s="33" t="str">
        <f>IFERROR(VLOOKUP(PPE_PH1_CDDL[[#This Row],[RDMC Document Number]],[3]Docs!$B:$F,4,0),"No Placeholder Yet")</f>
        <v>RES - Reserved Placeholder</v>
      </c>
      <c r="R2715" s="33" t="str">
        <f>IFERROR(VLOOKUP(PPE_PH1_CDDL[[#This Row],[RDMC Document Number]],[3]Docs!$B:$F,5,0),"No Placeholder Yet")</f>
        <v>Pending</v>
      </c>
      <c r="S2715" s="137">
        <f t="shared" si="432"/>
        <v>0</v>
      </c>
      <c r="T2715" s="39" t="s">
        <v>1119</v>
      </c>
      <c r="U2715" s="39"/>
      <c r="V2715" s="178"/>
      <c r="W2715" s="39" t="s">
        <v>1649</v>
      </c>
      <c r="X2715" s="39" t="s">
        <v>1903</v>
      </c>
      <c r="Y2715" s="39"/>
      <c r="Z2715" s="39"/>
      <c r="AA2715" s="39"/>
      <c r="AB2715" s="152" t="s">
        <v>3165</v>
      </c>
    </row>
    <row r="2716" spans="1:28" ht="21.75" customHeight="1" x14ac:dyDescent="0.25">
      <c r="A2716" s="37" t="s">
        <v>30</v>
      </c>
      <c r="B2716" s="162" t="s">
        <v>31</v>
      </c>
      <c r="C2716" s="162">
        <v>6252</v>
      </c>
      <c r="D2716" s="162" t="s">
        <v>973</v>
      </c>
      <c r="E2716" s="39" t="s">
        <v>1365</v>
      </c>
      <c r="F2716" s="128" t="s">
        <v>48</v>
      </c>
      <c r="G2716" s="39" t="s">
        <v>35</v>
      </c>
      <c r="H2716" s="39" t="str">
        <f t="shared" si="429"/>
        <v>6105AK124-6252-FDIA-0003</v>
      </c>
      <c r="I2716" s="39" t="str">
        <f t="shared" si="431"/>
        <v>Q24050972-04-6252-F-DIA-0003</v>
      </c>
      <c r="J2716" s="39"/>
      <c r="K2716" s="162" t="s">
        <v>1898</v>
      </c>
      <c r="L2716" s="39" t="s">
        <v>1911</v>
      </c>
      <c r="M2716" s="39" t="s">
        <v>1392</v>
      </c>
      <c r="N2716" s="33" t="str">
        <f t="shared" si="430"/>
        <v>Harmonic Filters 1 -  Fire Protection System for Harmonic Filters  - Control Network Architecture Design</v>
      </c>
      <c r="O2716" s="134"/>
      <c r="P2716" s="134"/>
      <c r="Q2716" s="33" t="str">
        <f>IFERROR(VLOOKUP(PPE_PH1_CDDL[[#This Row],[RDMC Document Number]],[3]Docs!$B:$F,4,0),"No Placeholder Yet")</f>
        <v>RES - Reserved Placeholder</v>
      </c>
      <c r="R2716" s="33" t="str">
        <f>IFERROR(VLOOKUP(PPE_PH1_CDDL[[#This Row],[RDMC Document Number]],[3]Docs!$B:$F,5,0),"No Placeholder Yet")</f>
        <v>Pending</v>
      </c>
      <c r="S2716" s="137">
        <f t="shared" si="432"/>
        <v>0</v>
      </c>
      <c r="T2716" s="39" t="s">
        <v>1119</v>
      </c>
      <c r="U2716" s="39"/>
      <c r="V2716" s="178"/>
      <c r="W2716" s="39" t="s">
        <v>1917</v>
      </c>
      <c r="X2716" s="39" t="s">
        <v>1903</v>
      </c>
      <c r="Y2716" s="39"/>
      <c r="Z2716" s="39"/>
      <c r="AA2716" s="39"/>
      <c r="AB2716" s="152" t="s">
        <v>3165</v>
      </c>
    </row>
    <row r="2717" spans="1:28" ht="21.75" customHeight="1" x14ac:dyDescent="0.25">
      <c r="A2717" s="37" t="s">
        <v>30</v>
      </c>
      <c r="B2717" s="162" t="s">
        <v>31</v>
      </c>
      <c r="C2717" s="162">
        <v>6252</v>
      </c>
      <c r="D2717" s="162" t="s">
        <v>973</v>
      </c>
      <c r="E2717" s="39" t="s">
        <v>1365</v>
      </c>
      <c r="F2717" s="128" t="s">
        <v>50</v>
      </c>
      <c r="G2717" s="39" t="s">
        <v>35</v>
      </c>
      <c r="H2717" s="39" t="str">
        <f t="shared" si="429"/>
        <v>6105AK124-6252-FDIA-0004</v>
      </c>
      <c r="I2717" s="39" t="str">
        <f t="shared" si="431"/>
        <v>Q24050972-04-6252-F-DIA-0004</v>
      </c>
      <c r="J2717" s="39"/>
      <c r="K2717" s="162" t="s">
        <v>1898</v>
      </c>
      <c r="L2717" s="39" t="s">
        <v>1911</v>
      </c>
      <c r="M2717" s="39" t="s">
        <v>1394</v>
      </c>
      <c r="N2717" s="33" t="str">
        <f t="shared" si="430"/>
        <v>Harmonic Filters 1 -  Fire Protection System for Harmonic Filters  - Control Network Communication Design</v>
      </c>
      <c r="O2717" s="134"/>
      <c r="P2717" s="134"/>
      <c r="Q2717" s="33" t="str">
        <f>IFERROR(VLOOKUP(PPE_PH1_CDDL[[#This Row],[RDMC Document Number]],[3]Docs!$B:$F,4,0),"No Placeholder Yet")</f>
        <v>RES - Reserved Placeholder</v>
      </c>
      <c r="R2717" s="33" t="str">
        <f>IFERROR(VLOOKUP(PPE_PH1_CDDL[[#This Row],[RDMC Document Number]],[3]Docs!$B:$F,5,0),"No Placeholder Yet")</f>
        <v>Pending</v>
      </c>
      <c r="S2717" s="137">
        <f t="shared" si="432"/>
        <v>0</v>
      </c>
      <c r="T2717" s="39" t="s">
        <v>1119</v>
      </c>
      <c r="U2717" s="39"/>
      <c r="V2717" s="178"/>
      <c r="W2717" s="39" t="s">
        <v>1917</v>
      </c>
      <c r="X2717" s="39" t="s">
        <v>1903</v>
      </c>
      <c r="Y2717" s="39"/>
      <c r="Z2717" s="39"/>
      <c r="AA2717" s="39"/>
      <c r="AB2717" s="152" t="s">
        <v>3165</v>
      </c>
    </row>
    <row r="2718" spans="1:28" ht="21.75" customHeight="1" x14ac:dyDescent="0.25">
      <c r="A2718" s="37" t="s">
        <v>30</v>
      </c>
      <c r="B2718" s="162" t="s">
        <v>31</v>
      </c>
      <c r="C2718" s="162">
        <v>6252</v>
      </c>
      <c r="D2718" s="162" t="s">
        <v>973</v>
      </c>
      <c r="E2718" s="39" t="s">
        <v>1365</v>
      </c>
      <c r="F2718" s="174" t="s">
        <v>101</v>
      </c>
      <c r="G2718" s="162" t="s">
        <v>35</v>
      </c>
      <c r="H2718" s="39" t="str">
        <f t="shared" si="429"/>
        <v>6105AK124-6252-FDIA-0005</v>
      </c>
      <c r="I2718" s="39" t="str">
        <f t="shared" si="431"/>
        <v>Q24050972-04-6252-F-DIA-0005</v>
      </c>
      <c r="J2718" s="162"/>
      <c r="K2718" s="162" t="s">
        <v>1898</v>
      </c>
      <c r="L2718" s="162" t="s">
        <v>1911</v>
      </c>
      <c r="M2718" s="162" t="s">
        <v>1395</v>
      </c>
      <c r="N2718" s="33" t="str">
        <f t="shared" si="430"/>
        <v>Harmonic Filters 1 -  Fire Protection System for Harmonic Filters  - Emergency Shutdown System Design</v>
      </c>
      <c r="O2718" s="175"/>
      <c r="P2718" s="175"/>
      <c r="Q2718" s="33" t="str">
        <f>IFERROR(VLOOKUP(PPE_PH1_CDDL[[#This Row],[RDMC Document Number]],[3]Docs!$B:$F,4,0),"No Placeholder Yet")</f>
        <v>RES - Reserved Placeholder</v>
      </c>
      <c r="R2718" s="33" t="str">
        <f>IFERROR(VLOOKUP(PPE_PH1_CDDL[[#This Row],[RDMC Document Number]],[3]Docs!$B:$F,5,0),"No Placeholder Yet")</f>
        <v>Pending</v>
      </c>
      <c r="S2718" s="137">
        <f t="shared" si="432"/>
        <v>0</v>
      </c>
      <c r="T2718" s="39" t="s">
        <v>1119</v>
      </c>
      <c r="U2718" s="162"/>
      <c r="V2718" s="178"/>
      <c r="W2718" s="162" t="s">
        <v>1917</v>
      </c>
      <c r="X2718" s="39" t="s">
        <v>1903</v>
      </c>
      <c r="Y2718" s="162"/>
      <c r="Z2718" s="162"/>
      <c r="AA2718" s="39"/>
      <c r="AB2718" s="152" t="s">
        <v>3165</v>
      </c>
    </row>
    <row r="2719" spans="1:28" ht="21.75" customHeight="1" x14ac:dyDescent="0.25">
      <c r="A2719" s="37" t="s">
        <v>30</v>
      </c>
      <c r="B2719" s="162" t="s">
        <v>31</v>
      </c>
      <c r="C2719" s="162">
        <v>6252</v>
      </c>
      <c r="D2719" s="162" t="s">
        <v>973</v>
      </c>
      <c r="E2719" s="39" t="s">
        <v>1397</v>
      </c>
      <c r="F2719" s="128" t="s">
        <v>34</v>
      </c>
      <c r="G2719" s="39" t="s">
        <v>35</v>
      </c>
      <c r="H2719" s="39" t="str">
        <f t="shared" si="429"/>
        <v>6105AK124-6252-FNAR-0001</v>
      </c>
      <c r="I2719" s="39" t="str">
        <f t="shared" si="431"/>
        <v>Q24050972-04-6252-F-NAR-0001</v>
      </c>
      <c r="J2719" s="39"/>
      <c r="K2719" s="162" t="s">
        <v>1898</v>
      </c>
      <c r="L2719" s="39" t="s">
        <v>1911</v>
      </c>
      <c r="M2719" s="39" t="s">
        <v>1398</v>
      </c>
      <c r="N2719" s="33" t="str">
        <f t="shared" si="430"/>
        <v>Harmonic Filters 1 -  Fire Protection System for Harmonic Filters  - Control System Control Narrative &amp; Interlock Design</v>
      </c>
      <c r="O2719" s="134"/>
      <c r="P2719" s="134"/>
      <c r="Q2719" s="33" t="str">
        <f>IFERROR(VLOOKUP(PPE_PH1_CDDL[[#This Row],[RDMC Document Number]],[3]Docs!$B:$F,4,0),"No Placeholder Yet")</f>
        <v>RES - Reserved Placeholder</v>
      </c>
      <c r="R2719" s="33" t="str">
        <f>IFERROR(VLOOKUP(PPE_PH1_CDDL[[#This Row],[RDMC Document Number]],[3]Docs!$B:$F,5,0),"No Placeholder Yet")</f>
        <v>Pending</v>
      </c>
      <c r="S2719" s="137">
        <f t="shared" si="432"/>
        <v>0</v>
      </c>
      <c r="T2719" s="39" t="s">
        <v>1119</v>
      </c>
      <c r="U2719" s="39"/>
      <c r="V2719" s="178"/>
      <c r="W2719" s="162" t="s">
        <v>1917</v>
      </c>
      <c r="X2719" s="39" t="s">
        <v>1903</v>
      </c>
      <c r="Y2719" s="39"/>
      <c r="Z2719" s="39"/>
      <c r="AA2719" s="39"/>
      <c r="AB2719" s="152" t="s">
        <v>3165</v>
      </c>
    </row>
    <row r="2720" spans="1:28" ht="21.75" customHeight="1" x14ac:dyDescent="0.25">
      <c r="A2720" s="37" t="s">
        <v>30</v>
      </c>
      <c r="B2720" s="162" t="s">
        <v>31</v>
      </c>
      <c r="C2720" s="162">
        <v>6252</v>
      </c>
      <c r="D2720" s="162" t="s">
        <v>973</v>
      </c>
      <c r="E2720" s="39" t="s">
        <v>1397</v>
      </c>
      <c r="F2720" s="174" t="s">
        <v>46</v>
      </c>
      <c r="G2720" s="162" t="s">
        <v>35</v>
      </c>
      <c r="H2720" s="39" t="str">
        <f t="shared" si="429"/>
        <v>6105AK124-6252-FNAR-0002</v>
      </c>
      <c r="I2720" s="39" t="str">
        <f t="shared" si="431"/>
        <v>Q24050972-04-6252-F-NAR-0002</v>
      </c>
      <c r="J2720" s="162"/>
      <c r="K2720" s="162" t="s">
        <v>1898</v>
      </c>
      <c r="L2720" s="162" t="s">
        <v>1911</v>
      </c>
      <c r="M2720" s="162" t="s">
        <v>1400</v>
      </c>
      <c r="N2720" s="33" t="str">
        <f t="shared" si="430"/>
        <v>Harmonic Filters 1 -  Fire Protection System for Harmonic Filters  - Emergency Shutdown System Control Narrative</v>
      </c>
      <c r="O2720" s="175"/>
      <c r="P2720" s="175"/>
      <c r="Q2720" s="33" t="str">
        <f>IFERROR(VLOOKUP(PPE_PH1_CDDL[[#This Row],[RDMC Document Number]],[3]Docs!$B:$F,4,0),"No Placeholder Yet")</f>
        <v>RES - Reserved Placeholder</v>
      </c>
      <c r="R2720" s="33" t="str">
        <f>IFERROR(VLOOKUP(PPE_PH1_CDDL[[#This Row],[RDMC Document Number]],[3]Docs!$B:$F,5,0),"No Placeholder Yet")</f>
        <v>Pending</v>
      </c>
      <c r="S2720" s="137">
        <f t="shared" si="432"/>
        <v>0</v>
      </c>
      <c r="T2720" s="39" t="s">
        <v>1119</v>
      </c>
      <c r="U2720" s="162"/>
      <c r="V2720" s="178"/>
      <c r="W2720" s="162" t="s">
        <v>1917</v>
      </c>
      <c r="X2720" s="39" t="s">
        <v>1903</v>
      </c>
      <c r="Y2720" s="162"/>
      <c r="Z2720" s="162"/>
      <c r="AA2720" s="39"/>
      <c r="AB2720" s="152" t="s">
        <v>3165</v>
      </c>
    </row>
    <row r="2721" spans="1:28" ht="21.75" customHeight="1" x14ac:dyDescent="0.25">
      <c r="A2721" s="37" t="s">
        <v>30</v>
      </c>
      <c r="B2721" s="162" t="s">
        <v>31</v>
      </c>
      <c r="C2721" s="162">
        <v>6252</v>
      </c>
      <c r="D2721" s="39" t="s">
        <v>712</v>
      </c>
      <c r="E2721" s="39" t="s">
        <v>1266</v>
      </c>
      <c r="F2721" s="128" t="s">
        <v>34</v>
      </c>
      <c r="G2721" s="39" t="s">
        <v>35</v>
      </c>
      <c r="H2721" s="39" t="str">
        <f t="shared" ref="H2721:H2784" si="433">A2721&amp;B2721&amp;"-"&amp;C2721&amp;"-"&amp;D2721&amp;E2721&amp;"-"&amp;F2721</f>
        <v>6105AK124-6252-ICAL-0001</v>
      </c>
      <c r="I2721" s="39" t="str">
        <f t="shared" si="431"/>
        <v>Q24050972-04-6252-I-CAL-0001</v>
      </c>
      <c r="J2721" s="39"/>
      <c r="K2721" s="162" t="s">
        <v>1898</v>
      </c>
      <c r="L2721" s="39" t="s">
        <v>1911</v>
      </c>
      <c r="M2721" s="39" t="s">
        <v>1402</v>
      </c>
      <c r="N2721" s="33" t="str">
        <f t="shared" si="430"/>
        <v>Harmonic Filters 1 -  Fire Protection System for Harmonic Filters  - Instrument Sizing and Specification Sheets</v>
      </c>
      <c r="O2721" s="134"/>
      <c r="P2721" s="134"/>
      <c r="Q2721" s="33" t="str">
        <f>IFERROR(VLOOKUP(PPE_PH1_CDDL[[#This Row],[RDMC Document Number]],[3]Docs!$B:$F,4,0),"No Placeholder Yet")</f>
        <v>RES - Reserved Placeholder</v>
      </c>
      <c r="R2721" s="33" t="str">
        <f>IFERROR(VLOOKUP(PPE_PH1_CDDL[[#This Row],[RDMC Document Number]],[3]Docs!$B:$F,5,0),"No Placeholder Yet")</f>
        <v>Pending</v>
      </c>
      <c r="S2721" s="137">
        <f t="shared" si="432"/>
        <v>0</v>
      </c>
      <c r="T2721" s="39" t="s">
        <v>1119</v>
      </c>
      <c r="U2721" s="39"/>
      <c r="V2721" s="178"/>
      <c r="W2721" s="162" t="s">
        <v>1917</v>
      </c>
      <c r="X2721" s="39" t="s">
        <v>1903</v>
      </c>
      <c r="Y2721" s="39"/>
      <c r="Z2721" s="39"/>
      <c r="AA2721" s="39"/>
      <c r="AB2721" s="152" t="s">
        <v>3165</v>
      </c>
    </row>
    <row r="2722" spans="1:28" ht="21.75" customHeight="1" x14ac:dyDescent="0.25">
      <c r="A2722" s="37" t="s">
        <v>30</v>
      </c>
      <c r="B2722" s="162" t="s">
        <v>31</v>
      </c>
      <c r="C2722" s="162">
        <v>6252</v>
      </c>
      <c r="D2722" s="39" t="s">
        <v>712</v>
      </c>
      <c r="E2722" s="39" t="s">
        <v>1365</v>
      </c>
      <c r="F2722" s="128" t="s">
        <v>34</v>
      </c>
      <c r="G2722" s="39" t="s">
        <v>35</v>
      </c>
      <c r="H2722" s="39" t="str">
        <f t="shared" si="433"/>
        <v>6105AK124-6252-IDIA-0001</v>
      </c>
      <c r="I2722" s="39" t="str">
        <f t="shared" si="431"/>
        <v>Q24050972-04-6252-I-DIA-0001</v>
      </c>
      <c r="J2722" s="39"/>
      <c r="K2722" s="162" t="s">
        <v>1898</v>
      </c>
      <c r="L2722" s="39" t="s">
        <v>1911</v>
      </c>
      <c r="M2722" s="39" t="s">
        <v>1404</v>
      </c>
      <c r="N2722" s="33" t="str">
        <f t="shared" si="430"/>
        <v>Harmonic Filters 1 -  Fire Protection System for Harmonic Filters  - Smoke and Fire Detection System Design</v>
      </c>
      <c r="O2722" s="134"/>
      <c r="P2722" s="134"/>
      <c r="Q2722" s="33" t="str">
        <f>IFERROR(VLOOKUP(PPE_PH1_CDDL[[#This Row],[RDMC Document Number]],[3]Docs!$B:$F,4,0),"No Placeholder Yet")</f>
        <v>RES - Reserved Placeholder</v>
      </c>
      <c r="R2722" s="33" t="str">
        <f>IFERROR(VLOOKUP(PPE_PH1_CDDL[[#This Row],[RDMC Document Number]],[3]Docs!$B:$F,5,0),"No Placeholder Yet")</f>
        <v>Pending</v>
      </c>
      <c r="S2722" s="137">
        <f t="shared" si="432"/>
        <v>0</v>
      </c>
      <c r="T2722" s="39" t="s">
        <v>1119</v>
      </c>
      <c r="U2722" s="39"/>
      <c r="V2722" s="178"/>
      <c r="W2722" s="162" t="s">
        <v>1917</v>
      </c>
      <c r="X2722" s="39" t="s">
        <v>1903</v>
      </c>
      <c r="Y2722" s="39"/>
      <c r="Z2722" s="39"/>
      <c r="AA2722" s="39"/>
      <c r="AB2722" s="152" t="s">
        <v>3165</v>
      </c>
    </row>
    <row r="2723" spans="1:28" ht="21.75" customHeight="1" x14ac:dyDescent="0.25">
      <c r="A2723" s="37" t="s">
        <v>30</v>
      </c>
      <c r="B2723" s="162" t="s">
        <v>31</v>
      </c>
      <c r="C2723" s="162">
        <v>6252</v>
      </c>
      <c r="D2723" s="39" t="s">
        <v>712</v>
      </c>
      <c r="E2723" s="162" t="s">
        <v>1365</v>
      </c>
      <c r="F2723" s="174" t="s">
        <v>46</v>
      </c>
      <c r="G2723" s="162" t="s">
        <v>35</v>
      </c>
      <c r="H2723" s="39" t="str">
        <f t="shared" si="433"/>
        <v>6105AK124-6252-IDIA-0002</v>
      </c>
      <c r="I2723" s="39" t="str">
        <f t="shared" si="431"/>
        <v>Q24050972-04-6252-I-DIA-0002</v>
      </c>
      <c r="J2723" s="162"/>
      <c r="K2723" s="162" t="s">
        <v>1898</v>
      </c>
      <c r="L2723" s="162" t="s">
        <v>1905</v>
      </c>
      <c r="M2723" s="162" t="s">
        <v>1408</v>
      </c>
      <c r="N2723" s="33" t="str">
        <f t="shared" si="430"/>
        <v>Harmonic Filters 1 - Perimeter Fencing for Harmonic Filters  - Closed Circuit Television (CCTV) Design</v>
      </c>
      <c r="O2723" s="175"/>
      <c r="P2723" s="175"/>
      <c r="Q2723" s="33" t="str">
        <f>IFERROR(VLOOKUP(PPE_PH1_CDDL[[#This Row],[RDMC Document Number]],[3]Docs!$B:$F,4,0),"No Placeholder Yet")</f>
        <v>RES - Reserved Placeholder</v>
      </c>
      <c r="R2723" s="33" t="str">
        <f>IFERROR(VLOOKUP(PPE_PH1_CDDL[[#This Row],[RDMC Document Number]],[3]Docs!$B:$F,5,0),"No Placeholder Yet")</f>
        <v>Pending</v>
      </c>
      <c r="S2723" s="137">
        <f t="shared" si="432"/>
        <v>0</v>
      </c>
      <c r="T2723" s="39" t="s">
        <v>1119</v>
      </c>
      <c r="U2723" s="162"/>
      <c r="V2723" s="178"/>
      <c r="W2723" s="162" t="s">
        <v>1512</v>
      </c>
      <c r="X2723" s="39" t="s">
        <v>1903</v>
      </c>
      <c r="Y2723" s="162"/>
      <c r="Z2723" s="162"/>
      <c r="AA2723" s="39"/>
      <c r="AB2723" s="152" t="s">
        <v>3165</v>
      </c>
    </row>
    <row r="2724" spans="1:28" ht="21.75" customHeight="1" x14ac:dyDescent="0.25">
      <c r="A2724" s="37" t="s">
        <v>30</v>
      </c>
      <c r="B2724" s="162" t="s">
        <v>31</v>
      </c>
      <c r="C2724" s="162">
        <v>6252</v>
      </c>
      <c r="D2724" s="39" t="s">
        <v>712</v>
      </c>
      <c r="E2724" s="162" t="s">
        <v>1409</v>
      </c>
      <c r="F2724" s="174" t="s">
        <v>34</v>
      </c>
      <c r="G2724" s="162" t="s">
        <v>35</v>
      </c>
      <c r="H2724" s="39" t="str">
        <f t="shared" si="433"/>
        <v>6105AK124-6252-IHAC-0001</v>
      </c>
      <c r="I2724" s="39" t="str">
        <f t="shared" si="431"/>
        <v>Q24050972-04-6252-I-HAC-0001</v>
      </c>
      <c r="J2724" s="162"/>
      <c r="K2724" s="162" t="s">
        <v>1898</v>
      </c>
      <c r="L2724" s="162" t="s">
        <v>1911</v>
      </c>
      <c r="M2724" s="162" t="s">
        <v>1410</v>
      </c>
      <c r="N2724" s="33" t="str">
        <f t="shared" si="430"/>
        <v>Harmonic Filters 1 -  Fire Protection System for Harmonic Filters  - Process Safety Design Review (HAZOP &amp; LOPA)</v>
      </c>
      <c r="O2724" s="175"/>
      <c r="P2724" s="175"/>
      <c r="Q2724" s="33" t="str">
        <f>IFERROR(VLOOKUP(PPE_PH1_CDDL[[#This Row],[RDMC Document Number]],[3]Docs!$B:$F,4,0),"No Placeholder Yet")</f>
        <v>RES - Reserved Placeholder</v>
      </c>
      <c r="R2724" s="33" t="str">
        <f>IFERROR(VLOOKUP(PPE_PH1_CDDL[[#This Row],[RDMC Document Number]],[3]Docs!$B:$F,5,0),"No Placeholder Yet")</f>
        <v>Pending</v>
      </c>
      <c r="S2724" s="137">
        <f t="shared" si="432"/>
        <v>0</v>
      </c>
      <c r="T2724" s="39" t="s">
        <v>1119</v>
      </c>
      <c r="U2724" s="162"/>
      <c r="V2724" s="178"/>
      <c r="W2724" s="162" t="s">
        <v>1917</v>
      </c>
      <c r="X2724" s="39" t="s">
        <v>1903</v>
      </c>
      <c r="Y2724" s="162"/>
      <c r="Z2724" s="162"/>
      <c r="AA2724" s="39"/>
      <c r="AB2724" s="152" t="s">
        <v>3165</v>
      </c>
    </row>
    <row r="2725" spans="1:28" ht="21.75" customHeight="1" x14ac:dyDescent="0.25">
      <c r="A2725" s="37" t="s">
        <v>30</v>
      </c>
      <c r="B2725" s="162" t="s">
        <v>31</v>
      </c>
      <c r="C2725" s="162">
        <v>6252</v>
      </c>
      <c r="D2725" s="39" t="s">
        <v>712</v>
      </c>
      <c r="E2725" s="39" t="s">
        <v>342</v>
      </c>
      <c r="F2725" s="128" t="s">
        <v>34</v>
      </c>
      <c r="G2725" s="39" t="s">
        <v>35</v>
      </c>
      <c r="H2725" s="39" t="str">
        <f t="shared" si="433"/>
        <v>6105AK124-6252-ILST-0001</v>
      </c>
      <c r="I2725" s="39" t="str">
        <f t="shared" si="431"/>
        <v>Q24050972-04-6252-I-LST-0001</v>
      </c>
      <c r="J2725" s="39"/>
      <c r="K2725" s="162" t="s">
        <v>1898</v>
      </c>
      <c r="L2725" s="39" t="s">
        <v>1911</v>
      </c>
      <c r="M2725" s="39" t="s">
        <v>1416</v>
      </c>
      <c r="N2725" s="33" t="str">
        <f t="shared" si="430"/>
        <v>Harmonic Filters 1 -  Fire Protection System for Harmonic Filters  - Equipment Alarm and Trip Level Register</v>
      </c>
      <c r="O2725" s="134"/>
      <c r="P2725" s="134"/>
      <c r="Q2725" s="33" t="str">
        <f>IFERROR(VLOOKUP(PPE_PH1_CDDL[[#This Row],[RDMC Document Number]],[3]Docs!$B:$F,4,0),"No Placeholder Yet")</f>
        <v>RES - Reserved Placeholder</v>
      </c>
      <c r="R2725" s="33" t="str">
        <f>IFERROR(VLOOKUP(PPE_PH1_CDDL[[#This Row],[RDMC Document Number]],[3]Docs!$B:$F,5,0),"No Placeholder Yet")</f>
        <v>Pending</v>
      </c>
      <c r="S2725" s="137">
        <f t="shared" si="432"/>
        <v>0</v>
      </c>
      <c r="T2725" s="39" t="s">
        <v>1119</v>
      </c>
      <c r="U2725" s="39"/>
      <c r="V2725" s="178"/>
      <c r="W2725" s="162" t="s">
        <v>1917</v>
      </c>
      <c r="X2725" s="39" t="s">
        <v>1903</v>
      </c>
      <c r="Y2725" s="39"/>
      <c r="Z2725" s="39"/>
      <c r="AA2725" s="39"/>
      <c r="AB2725" s="152" t="s">
        <v>3165</v>
      </c>
    </row>
    <row r="2726" spans="1:28" ht="21.75" customHeight="1" x14ac:dyDescent="0.25">
      <c r="A2726" s="37" t="s">
        <v>30</v>
      </c>
      <c r="B2726" s="162" t="s">
        <v>31</v>
      </c>
      <c r="C2726" s="162">
        <v>6252</v>
      </c>
      <c r="D2726" s="39" t="s">
        <v>712</v>
      </c>
      <c r="E2726" s="162" t="s">
        <v>342</v>
      </c>
      <c r="F2726" s="174" t="s">
        <v>46</v>
      </c>
      <c r="G2726" s="162" t="s">
        <v>35</v>
      </c>
      <c r="H2726" s="39" t="str">
        <f t="shared" si="433"/>
        <v>6105AK124-6252-ILST-0002</v>
      </c>
      <c r="I2726" s="39" t="str">
        <f t="shared" si="431"/>
        <v>Q24050972-04-6252-I-LST-0002</v>
      </c>
      <c r="J2726" s="162"/>
      <c r="K2726" s="162" t="s">
        <v>1898</v>
      </c>
      <c r="L2726" s="162" t="s">
        <v>1911</v>
      </c>
      <c r="M2726" s="162" t="s">
        <v>1415</v>
      </c>
      <c r="N2726" s="33" t="str">
        <f t="shared" si="430"/>
        <v>Harmonic Filters 1 -  Fire Protection System for Harmonic Filters  - Instrumentation Equipment Tag Register</v>
      </c>
      <c r="O2726" s="175"/>
      <c r="P2726" s="175"/>
      <c r="Q2726" s="33" t="str">
        <f>IFERROR(VLOOKUP(PPE_PH1_CDDL[[#This Row],[RDMC Document Number]],[3]Docs!$B:$F,4,0),"No Placeholder Yet")</f>
        <v>RES - Reserved Placeholder</v>
      </c>
      <c r="R2726" s="33" t="str">
        <f>IFERROR(VLOOKUP(PPE_PH1_CDDL[[#This Row],[RDMC Document Number]],[3]Docs!$B:$F,5,0),"No Placeholder Yet")</f>
        <v>Pending</v>
      </c>
      <c r="S2726" s="137">
        <f t="shared" si="432"/>
        <v>0</v>
      </c>
      <c r="T2726" s="39" t="s">
        <v>1119</v>
      </c>
      <c r="U2726" s="162"/>
      <c r="V2726" s="178"/>
      <c r="W2726" s="162" t="s">
        <v>1917</v>
      </c>
      <c r="X2726" s="39" t="s">
        <v>1903</v>
      </c>
      <c r="Y2726" s="162"/>
      <c r="Z2726" s="162"/>
      <c r="AA2726" s="39"/>
      <c r="AB2726" s="152" t="s">
        <v>3165</v>
      </c>
    </row>
    <row r="2727" spans="1:28" ht="21.75" customHeight="1" x14ac:dyDescent="0.25">
      <c r="A2727" s="37" t="s">
        <v>30</v>
      </c>
      <c r="B2727" s="162" t="s">
        <v>31</v>
      </c>
      <c r="C2727" s="162">
        <v>6252</v>
      </c>
      <c r="D2727" s="39" t="s">
        <v>712</v>
      </c>
      <c r="E2727" s="162" t="s">
        <v>1377</v>
      </c>
      <c r="F2727" s="174" t="s">
        <v>34</v>
      </c>
      <c r="G2727" s="162" t="s">
        <v>35</v>
      </c>
      <c r="H2727" s="39" t="str">
        <f t="shared" si="433"/>
        <v>6105AK124-6252-IQRA-0001</v>
      </c>
      <c r="I2727" s="39" t="str">
        <f t="shared" si="431"/>
        <v>Q24050972-04-6252-I-QRA-0001</v>
      </c>
      <c r="J2727" s="162"/>
      <c r="K2727" s="162" t="s">
        <v>1898</v>
      </c>
      <c r="L2727" s="162" t="s">
        <v>1911</v>
      </c>
      <c r="M2727" s="162" t="s">
        <v>1420</v>
      </c>
      <c r="N2727" s="33" t="str">
        <f t="shared" si="430"/>
        <v>Harmonic Filters 1 -  Fire Protection System for Harmonic Filters  - Risk Assessment: Fire and Explosions</v>
      </c>
      <c r="O2727" s="175"/>
      <c r="P2727" s="175"/>
      <c r="Q2727" s="33" t="str">
        <f>IFERROR(VLOOKUP(PPE_PH1_CDDL[[#This Row],[RDMC Document Number]],[3]Docs!$B:$F,4,0),"No Placeholder Yet")</f>
        <v>RES - Reserved Placeholder</v>
      </c>
      <c r="R2727" s="33" t="str">
        <f>IFERROR(VLOOKUP(PPE_PH1_CDDL[[#This Row],[RDMC Document Number]],[3]Docs!$B:$F,5,0),"No Placeholder Yet")</f>
        <v>Pending</v>
      </c>
      <c r="S2727" s="137">
        <f t="shared" si="432"/>
        <v>0</v>
      </c>
      <c r="T2727" s="39" t="s">
        <v>1119</v>
      </c>
      <c r="U2727" s="162"/>
      <c r="V2727" s="178"/>
      <c r="W2727" s="162" t="s">
        <v>1917</v>
      </c>
      <c r="X2727" s="39" t="s">
        <v>1903</v>
      </c>
      <c r="Y2727" s="162"/>
      <c r="Z2727" s="162"/>
      <c r="AA2727" s="39"/>
      <c r="AB2727" s="152" t="s">
        <v>3165</v>
      </c>
    </row>
    <row r="2728" spans="1:28" ht="21.75" customHeight="1" x14ac:dyDescent="0.25">
      <c r="A2728" s="37" t="s">
        <v>30</v>
      </c>
      <c r="B2728" s="162" t="s">
        <v>31</v>
      </c>
      <c r="C2728" s="162">
        <v>6252</v>
      </c>
      <c r="D2728" s="39" t="s">
        <v>712</v>
      </c>
      <c r="E2728" s="162" t="s">
        <v>1170</v>
      </c>
      <c r="F2728" s="174" t="s">
        <v>34</v>
      </c>
      <c r="G2728" s="162" t="s">
        <v>35</v>
      </c>
      <c r="H2728" s="39" t="str">
        <f t="shared" si="433"/>
        <v>6105AK124-6252-ISPC-0001</v>
      </c>
      <c r="I2728" s="39" t="str">
        <f t="shared" si="431"/>
        <v>Q24050972-04-6252-I-SPC-0001</v>
      </c>
      <c r="J2728" s="162"/>
      <c r="K2728" s="162" t="s">
        <v>1898</v>
      </c>
      <c r="L2728" s="162" t="s">
        <v>1910</v>
      </c>
      <c r="M2728" s="162" t="s">
        <v>1423</v>
      </c>
      <c r="N2728" s="33" t="str">
        <f t="shared" si="430"/>
        <v>Harmonic Filters 1 - Earthing System for Harmonic Filters  - Junction Box and Interface Cabinet Design</v>
      </c>
      <c r="O2728" s="175"/>
      <c r="P2728" s="175"/>
      <c r="Q2728" s="33" t="str">
        <f>IFERROR(VLOOKUP(PPE_PH1_CDDL[[#This Row],[RDMC Document Number]],[3]Docs!$B:$F,4,0),"No Placeholder Yet")</f>
        <v>RES - Reserved Placeholder</v>
      </c>
      <c r="R2728" s="33" t="str">
        <f>IFERROR(VLOOKUP(PPE_PH1_CDDL[[#This Row],[RDMC Document Number]],[3]Docs!$B:$F,5,0),"No Placeholder Yet")</f>
        <v>Pending</v>
      </c>
      <c r="S2728" s="137">
        <f t="shared" si="432"/>
        <v>0</v>
      </c>
      <c r="T2728" s="39" t="s">
        <v>1119</v>
      </c>
      <c r="U2728" s="162"/>
      <c r="V2728" s="178"/>
      <c r="W2728" s="162" t="s">
        <v>1649</v>
      </c>
      <c r="X2728" s="39" t="s">
        <v>1903</v>
      </c>
      <c r="Y2728" s="162"/>
      <c r="Z2728" s="162"/>
      <c r="AA2728" s="39"/>
      <c r="AB2728" s="152" t="s">
        <v>3165</v>
      </c>
    </row>
    <row r="2729" spans="1:28" ht="21.75" customHeight="1" x14ac:dyDescent="0.25">
      <c r="A2729" s="37" t="s">
        <v>30</v>
      </c>
      <c r="B2729" s="162" t="s">
        <v>31</v>
      </c>
      <c r="C2729" s="162">
        <v>6252</v>
      </c>
      <c r="D2729" s="39" t="s">
        <v>268</v>
      </c>
      <c r="E2729" s="39" t="s">
        <v>1266</v>
      </c>
      <c r="F2729" s="128" t="s">
        <v>34</v>
      </c>
      <c r="G2729" s="39" t="s">
        <v>35</v>
      </c>
      <c r="H2729" s="39" t="str">
        <f t="shared" si="433"/>
        <v>6105AK124-6252-MCAL-0001</v>
      </c>
      <c r="I2729" s="39" t="str">
        <f t="shared" si="431"/>
        <v>Q24050972-04-6252-M-CAL-0001</v>
      </c>
      <c r="J2729" s="39"/>
      <c r="K2729" s="162" t="s">
        <v>1898</v>
      </c>
      <c r="L2729" s="39" t="s">
        <v>1904</v>
      </c>
      <c r="M2729" s="39" t="s">
        <v>1425</v>
      </c>
      <c r="N2729" s="33" t="str">
        <f t="shared" si="430"/>
        <v>Harmonic Filters 1 - Cable Racks and Trays for Harmonic Filters - Vessel and Structure Design with Stress Analysis Calcs</v>
      </c>
      <c r="O2729" s="134"/>
      <c r="P2729" s="134"/>
      <c r="Q2729" s="33" t="str">
        <f>IFERROR(VLOOKUP(PPE_PH1_CDDL[[#This Row],[RDMC Document Number]],[3]Docs!$B:$F,4,0),"No Placeholder Yet")</f>
        <v>RES - Reserved Placeholder</v>
      </c>
      <c r="R2729" s="33" t="str">
        <f>IFERROR(VLOOKUP(PPE_PH1_CDDL[[#This Row],[RDMC Document Number]],[3]Docs!$B:$F,5,0),"No Placeholder Yet")</f>
        <v>Pending</v>
      </c>
      <c r="S2729" s="137">
        <f t="shared" si="432"/>
        <v>0</v>
      </c>
      <c r="T2729" s="39" t="s">
        <v>1119</v>
      </c>
      <c r="U2729" s="39"/>
      <c r="V2729" s="178"/>
      <c r="W2729" s="39" t="s">
        <v>1599</v>
      </c>
      <c r="X2729" s="39" t="s">
        <v>1903</v>
      </c>
      <c r="Y2729" s="39"/>
      <c r="Z2729" s="39"/>
      <c r="AA2729" s="39"/>
      <c r="AB2729" s="152" t="s">
        <v>3165</v>
      </c>
    </row>
    <row r="2730" spans="1:28" ht="21.75" customHeight="1" x14ac:dyDescent="0.25">
      <c r="A2730" s="37" t="s">
        <v>30</v>
      </c>
      <c r="B2730" s="162" t="s">
        <v>31</v>
      </c>
      <c r="C2730" s="162">
        <v>6252</v>
      </c>
      <c r="D2730" s="39" t="s">
        <v>268</v>
      </c>
      <c r="E2730" s="39" t="s">
        <v>1266</v>
      </c>
      <c r="F2730" s="128" t="s">
        <v>46</v>
      </c>
      <c r="G2730" s="39" t="s">
        <v>35</v>
      </c>
      <c r="H2730" s="39" t="str">
        <f t="shared" si="433"/>
        <v>6105AK124-6252-MCAL-0002</v>
      </c>
      <c r="I2730" s="39" t="str">
        <f t="shared" si="431"/>
        <v>Q24050972-04-6252-M-CAL-0002</v>
      </c>
      <c r="J2730" s="39"/>
      <c r="K2730" s="162" t="s">
        <v>1898</v>
      </c>
      <c r="L2730" s="39" t="s">
        <v>1911</v>
      </c>
      <c r="M2730" s="39" t="s">
        <v>1424</v>
      </c>
      <c r="N2730" s="33" t="str">
        <f t="shared" si="430"/>
        <v>Harmonic Filters 1 -  Fire Protection System for Harmonic Filters  - Piping Pressure Drop Calculations</v>
      </c>
      <c r="O2730" s="134"/>
      <c r="P2730" s="134"/>
      <c r="Q2730" s="33" t="str">
        <f>IFERROR(VLOOKUP(PPE_PH1_CDDL[[#This Row],[RDMC Document Number]],[3]Docs!$B:$F,4,0),"No Placeholder Yet")</f>
        <v>RES - Reserved Placeholder</v>
      </c>
      <c r="R2730" s="33" t="str">
        <f>IFERROR(VLOOKUP(PPE_PH1_CDDL[[#This Row],[RDMC Document Number]],[3]Docs!$B:$F,5,0),"No Placeholder Yet")</f>
        <v>Pending</v>
      </c>
      <c r="S2730" s="137">
        <f t="shared" si="432"/>
        <v>0</v>
      </c>
      <c r="T2730" s="39" t="s">
        <v>1119</v>
      </c>
      <c r="U2730" s="39"/>
      <c r="V2730" s="178"/>
      <c r="W2730" s="39" t="s">
        <v>1917</v>
      </c>
      <c r="X2730" s="39" t="s">
        <v>1903</v>
      </c>
      <c r="Y2730" s="39"/>
      <c r="Z2730" s="39"/>
      <c r="AA2730" s="39"/>
      <c r="AB2730" s="152" t="s">
        <v>3165</v>
      </c>
    </row>
    <row r="2731" spans="1:28" ht="21.75" customHeight="1" x14ac:dyDescent="0.25">
      <c r="A2731" s="37" t="s">
        <v>30</v>
      </c>
      <c r="B2731" s="162" t="s">
        <v>31</v>
      </c>
      <c r="C2731" s="162">
        <v>6252</v>
      </c>
      <c r="D2731" s="162" t="s">
        <v>268</v>
      </c>
      <c r="E2731" s="162" t="s">
        <v>1266</v>
      </c>
      <c r="F2731" s="174" t="s">
        <v>48</v>
      </c>
      <c r="G2731" s="162" t="s">
        <v>35</v>
      </c>
      <c r="H2731" s="39" t="str">
        <f t="shared" si="433"/>
        <v>6105AK124-6252-MCAL-0003</v>
      </c>
      <c r="I2731" s="39" t="str">
        <f t="shared" si="431"/>
        <v>Q24050972-04-6252-M-CAL-0003</v>
      </c>
      <c r="J2731" s="162"/>
      <c r="K2731" s="162" t="s">
        <v>1898</v>
      </c>
      <c r="L2731" s="162" t="s">
        <v>1914</v>
      </c>
      <c r="M2731" s="162" t="s">
        <v>1425</v>
      </c>
      <c r="N2731" s="33" t="str">
        <f t="shared" si="430"/>
        <v>Harmonic Filters 1 - Offloading Spreader Beam and Equipment for Harmonic Filters  - Vessel and Structure Design with Stress Analysis Calcs</v>
      </c>
      <c r="O2731" s="175"/>
      <c r="P2731" s="175"/>
      <c r="Q2731" s="33" t="str">
        <f>IFERROR(VLOOKUP(PPE_PH1_CDDL[[#This Row],[RDMC Document Number]],[3]Docs!$B:$F,4,0),"No Placeholder Yet")</f>
        <v>RES - Reserved Placeholder</v>
      </c>
      <c r="R2731" s="33" t="str">
        <f>IFERROR(VLOOKUP(PPE_PH1_CDDL[[#This Row],[RDMC Document Number]],[3]Docs!$B:$F,5,0),"No Placeholder Yet")</f>
        <v>Pending</v>
      </c>
      <c r="S2731" s="137">
        <f t="shared" si="432"/>
        <v>0</v>
      </c>
      <c r="T2731" s="39" t="s">
        <v>1119</v>
      </c>
      <c r="U2731" s="162"/>
      <c r="V2731" s="178"/>
      <c r="W2731" s="162" t="s">
        <v>1915</v>
      </c>
      <c r="X2731" s="39" t="s">
        <v>1903</v>
      </c>
      <c r="Y2731" s="162"/>
      <c r="Z2731" s="162"/>
      <c r="AA2731" s="39"/>
      <c r="AB2731" s="152" t="s">
        <v>3165</v>
      </c>
    </row>
    <row r="2732" spans="1:28" ht="21.75" customHeight="1" x14ac:dyDescent="0.25">
      <c r="A2732" s="37" t="s">
        <v>30</v>
      </c>
      <c r="B2732" s="162" t="s">
        <v>31</v>
      </c>
      <c r="C2732" s="162">
        <v>6252</v>
      </c>
      <c r="D2732" s="162" t="s">
        <v>268</v>
      </c>
      <c r="E2732" s="162" t="s">
        <v>82</v>
      </c>
      <c r="F2732" s="174" t="s">
        <v>34</v>
      </c>
      <c r="G2732" s="162" t="s">
        <v>35</v>
      </c>
      <c r="H2732" s="39" t="str">
        <f t="shared" si="433"/>
        <v>6105AK124-6252-MDST-0001</v>
      </c>
      <c r="I2732" s="39" t="str">
        <f t="shared" si="431"/>
        <v>Q24050972-04-6252-M-DST-0001</v>
      </c>
      <c r="J2732" s="162"/>
      <c r="K2732" s="162" t="s">
        <v>1898</v>
      </c>
      <c r="L2732" s="162" t="s">
        <v>1911</v>
      </c>
      <c r="M2732" s="162" t="s">
        <v>1427</v>
      </c>
      <c r="N2732" s="33" t="str">
        <f t="shared" si="430"/>
        <v>Harmonic Filters 1 -  Fire Protection System for Harmonic Filters  - Pressure Relief Devices Design and Specification</v>
      </c>
      <c r="O2732" s="175"/>
      <c r="P2732" s="175"/>
      <c r="Q2732" s="33" t="str">
        <f>IFERROR(VLOOKUP(PPE_PH1_CDDL[[#This Row],[RDMC Document Number]],[3]Docs!$B:$F,4,0),"No Placeholder Yet")</f>
        <v>RES - Reserved Placeholder</v>
      </c>
      <c r="R2732" s="33" t="str">
        <f>IFERROR(VLOOKUP(PPE_PH1_CDDL[[#This Row],[RDMC Document Number]],[3]Docs!$B:$F,5,0),"No Placeholder Yet")</f>
        <v>Pending</v>
      </c>
      <c r="S2732" s="137">
        <f t="shared" si="432"/>
        <v>0</v>
      </c>
      <c r="T2732" s="39" t="s">
        <v>1119</v>
      </c>
      <c r="U2732" s="162"/>
      <c r="V2732" s="178"/>
      <c r="W2732" s="162" t="s">
        <v>1917</v>
      </c>
      <c r="X2732" s="39" t="s">
        <v>1903</v>
      </c>
      <c r="Y2732" s="162"/>
      <c r="Z2732" s="162"/>
      <c r="AA2732" s="39"/>
      <c r="AB2732" s="152" t="s">
        <v>3165</v>
      </c>
    </row>
    <row r="2733" spans="1:28" ht="21.75" customHeight="1" x14ac:dyDescent="0.25">
      <c r="A2733" s="37" t="s">
        <v>30</v>
      </c>
      <c r="B2733" s="162" t="s">
        <v>31</v>
      </c>
      <c r="C2733" s="162">
        <v>6252</v>
      </c>
      <c r="D2733" s="162" t="s">
        <v>268</v>
      </c>
      <c r="E2733" s="162" t="s">
        <v>1374</v>
      </c>
      <c r="F2733" s="174" t="s">
        <v>34</v>
      </c>
      <c r="G2733" s="162" t="s">
        <v>35</v>
      </c>
      <c r="H2733" s="39" t="str">
        <f t="shared" si="433"/>
        <v>6105AK124-6252-MEQL-0001</v>
      </c>
      <c r="I2733" s="39" t="str">
        <f t="shared" si="431"/>
        <v>Q24050972-04-6252-M-EQL-0001</v>
      </c>
      <c r="J2733" s="162"/>
      <c r="K2733" s="162" t="s">
        <v>1898</v>
      </c>
      <c r="L2733" s="162" t="s">
        <v>1911</v>
      </c>
      <c r="M2733" s="162" t="s">
        <v>1428</v>
      </c>
      <c r="N2733" s="33" t="str">
        <f t="shared" si="430"/>
        <v>Harmonic Filters 1 -  Fire Protection System for Harmonic Filters  - Mechanical Equipment Register with Specifications</v>
      </c>
      <c r="O2733" s="175"/>
      <c r="P2733" s="175"/>
      <c r="Q2733" s="33" t="str">
        <f>IFERROR(VLOOKUP(PPE_PH1_CDDL[[#This Row],[RDMC Document Number]],[3]Docs!$B:$F,4,0),"No Placeholder Yet")</f>
        <v>RES - Reserved Placeholder</v>
      </c>
      <c r="R2733" s="33" t="str">
        <f>IFERROR(VLOOKUP(PPE_PH1_CDDL[[#This Row],[RDMC Document Number]],[3]Docs!$B:$F,5,0),"No Placeholder Yet")</f>
        <v>Pending</v>
      </c>
      <c r="S2733" s="137">
        <f t="shared" si="432"/>
        <v>0</v>
      </c>
      <c r="T2733" s="39" t="s">
        <v>1119</v>
      </c>
      <c r="U2733" s="162"/>
      <c r="V2733" s="178"/>
      <c r="W2733" s="162" t="s">
        <v>1917</v>
      </c>
      <c r="X2733" s="39" t="s">
        <v>1903</v>
      </c>
      <c r="Y2733" s="162"/>
      <c r="Z2733" s="162"/>
      <c r="AA2733" s="39"/>
      <c r="AB2733" s="152" t="s">
        <v>3165</v>
      </c>
    </row>
    <row r="2734" spans="1:28" ht="21.75" customHeight="1" x14ac:dyDescent="0.25">
      <c r="A2734" s="37" t="s">
        <v>30</v>
      </c>
      <c r="B2734" s="162" t="s">
        <v>31</v>
      </c>
      <c r="C2734" s="162">
        <v>6252</v>
      </c>
      <c r="D2734" s="162" t="s">
        <v>268</v>
      </c>
      <c r="E2734" s="162" t="s">
        <v>1429</v>
      </c>
      <c r="F2734" s="174" t="s">
        <v>34</v>
      </c>
      <c r="G2734" s="162" t="s">
        <v>35</v>
      </c>
      <c r="H2734" s="39" t="str">
        <f t="shared" si="433"/>
        <v>6105AK124-6252-MISO-0001</v>
      </c>
      <c r="I2734" s="39" t="str">
        <f t="shared" si="431"/>
        <v>Q24050972-04-6252-M-ISO-0001</v>
      </c>
      <c r="J2734" s="162"/>
      <c r="K2734" s="162" t="s">
        <v>1898</v>
      </c>
      <c r="L2734" s="162" t="s">
        <v>1911</v>
      </c>
      <c r="M2734" s="162" t="s">
        <v>1430</v>
      </c>
      <c r="N2734" s="33" t="str">
        <f t="shared" si="430"/>
        <v>Harmonic Filters 1 -  Fire Protection System for Harmonic Filters  - Piping Isometric Design and Layouts</v>
      </c>
      <c r="O2734" s="175"/>
      <c r="P2734" s="175"/>
      <c r="Q2734" s="33" t="str">
        <f>IFERROR(VLOOKUP(PPE_PH1_CDDL[[#This Row],[RDMC Document Number]],[3]Docs!$B:$F,4,0),"No Placeholder Yet")</f>
        <v>RES - Reserved Placeholder</v>
      </c>
      <c r="R2734" s="33" t="str">
        <f>IFERROR(VLOOKUP(PPE_PH1_CDDL[[#This Row],[RDMC Document Number]],[3]Docs!$B:$F,5,0),"No Placeholder Yet")</f>
        <v>Pending</v>
      </c>
      <c r="S2734" s="137">
        <f t="shared" si="432"/>
        <v>0</v>
      </c>
      <c r="T2734" s="39" t="s">
        <v>1119</v>
      </c>
      <c r="U2734" s="162"/>
      <c r="V2734" s="178"/>
      <c r="W2734" s="162" t="s">
        <v>1917</v>
      </c>
      <c r="X2734" s="39" t="s">
        <v>1903</v>
      </c>
      <c r="Y2734" s="162"/>
      <c r="Z2734" s="162"/>
      <c r="AA2734" s="39"/>
      <c r="AB2734" s="152" t="s">
        <v>3165</v>
      </c>
    </row>
    <row r="2735" spans="1:28" ht="21.75" customHeight="1" x14ac:dyDescent="0.25">
      <c r="A2735" s="37" t="s">
        <v>30</v>
      </c>
      <c r="B2735" s="162" t="s">
        <v>31</v>
      </c>
      <c r="C2735" s="162">
        <v>6252</v>
      </c>
      <c r="D2735" s="162" t="s">
        <v>268</v>
      </c>
      <c r="E2735" s="162" t="s">
        <v>43</v>
      </c>
      <c r="F2735" s="174" t="s">
        <v>34</v>
      </c>
      <c r="G2735" s="162" t="s">
        <v>35</v>
      </c>
      <c r="H2735" s="39" t="str">
        <f t="shared" si="433"/>
        <v>6105AK124-6252-MPRC-0001</v>
      </c>
      <c r="I2735" s="39" t="str">
        <f t="shared" si="431"/>
        <v>Q24050972-04-6252-M-PRC-0001</v>
      </c>
      <c r="J2735" s="162"/>
      <c r="K2735" s="162" t="s">
        <v>1898</v>
      </c>
      <c r="L2735" s="162" t="s">
        <v>1913</v>
      </c>
      <c r="M2735" s="162" t="s">
        <v>1431</v>
      </c>
      <c r="N2735" s="33" t="str">
        <f t="shared" si="430"/>
        <v>Harmonic Filters 1 - Terrace, Roads and Access-ways for Harmonic Filters  - Rigging Study and Lifting Equipment Design</v>
      </c>
      <c r="O2735" s="175"/>
      <c r="P2735" s="175"/>
      <c r="Q2735" s="33" t="str">
        <f>IFERROR(VLOOKUP(PPE_PH1_CDDL[[#This Row],[RDMC Document Number]],[3]Docs!$B:$F,4,0),"No Placeholder Yet")</f>
        <v>RES - Reserved Placeholder</v>
      </c>
      <c r="R2735" s="33" t="str">
        <f>IFERROR(VLOOKUP(PPE_PH1_CDDL[[#This Row],[RDMC Document Number]],[3]Docs!$B:$F,5,0),"No Placeholder Yet")</f>
        <v>Pending</v>
      </c>
      <c r="S2735" s="137">
        <f t="shared" si="432"/>
        <v>0</v>
      </c>
      <c r="T2735" s="39" t="s">
        <v>1119</v>
      </c>
      <c r="U2735" s="162"/>
      <c r="V2735" s="178"/>
      <c r="W2735" s="162" t="s">
        <v>1515</v>
      </c>
      <c r="X2735" s="39" t="s">
        <v>1903</v>
      </c>
      <c r="Y2735" s="162"/>
      <c r="Z2735" s="162"/>
      <c r="AA2735" s="39"/>
      <c r="AB2735" s="152" t="s">
        <v>3165</v>
      </c>
    </row>
    <row r="2736" spans="1:28" ht="21.75" customHeight="1" x14ac:dyDescent="0.25">
      <c r="A2736" s="37" t="s">
        <v>30</v>
      </c>
      <c r="B2736" s="162" t="s">
        <v>31</v>
      </c>
      <c r="C2736" s="162">
        <v>6252</v>
      </c>
      <c r="D2736" s="162" t="s">
        <v>268</v>
      </c>
      <c r="E2736" s="39" t="s">
        <v>1435</v>
      </c>
      <c r="F2736" s="128" t="s">
        <v>34</v>
      </c>
      <c r="G2736" s="39" t="s">
        <v>35</v>
      </c>
      <c r="H2736" s="39" t="str">
        <f t="shared" si="433"/>
        <v>6105AK124-6252-MPSP-0001</v>
      </c>
      <c r="I2736" s="39" t="str">
        <f t="shared" si="431"/>
        <v>Q24050972-04-6252-M-PSP-0001</v>
      </c>
      <c r="J2736" s="39"/>
      <c r="K2736" s="162" t="s">
        <v>1898</v>
      </c>
      <c r="L2736" s="39" t="s">
        <v>1904</v>
      </c>
      <c r="M2736" s="39" t="s">
        <v>1436</v>
      </c>
      <c r="N2736" s="33" t="str">
        <f t="shared" si="430"/>
        <v>Harmonic Filters 1 - Cable Racks and Trays for Harmonic Filters - Pipe and Cable Support Racks Design</v>
      </c>
      <c r="O2736" s="134"/>
      <c r="P2736" s="134"/>
      <c r="Q2736" s="33" t="str">
        <f>IFERROR(VLOOKUP(PPE_PH1_CDDL[[#This Row],[RDMC Document Number]],[3]Docs!$B:$F,4,0),"No Placeholder Yet")</f>
        <v>RES - Reserved Placeholder</v>
      </c>
      <c r="R2736" s="33" t="str">
        <f>IFERROR(VLOOKUP(PPE_PH1_CDDL[[#This Row],[RDMC Document Number]],[3]Docs!$B:$F,5,0),"No Placeholder Yet")</f>
        <v>Pending</v>
      </c>
      <c r="S2736" s="137">
        <f t="shared" si="432"/>
        <v>0</v>
      </c>
      <c r="T2736" s="39" t="s">
        <v>1119</v>
      </c>
      <c r="U2736" s="39"/>
      <c r="V2736" s="178"/>
      <c r="W2736" s="39" t="s">
        <v>1645</v>
      </c>
      <c r="X2736" s="39" t="s">
        <v>1903</v>
      </c>
      <c r="Y2736" s="39"/>
      <c r="Z2736" s="39"/>
      <c r="AA2736" s="39"/>
      <c r="AB2736" s="152" t="s">
        <v>3165</v>
      </c>
    </row>
    <row r="2737" spans="1:28" ht="21.75" customHeight="1" x14ac:dyDescent="0.25">
      <c r="A2737" s="37" t="s">
        <v>30</v>
      </c>
      <c r="B2737" s="162" t="s">
        <v>31</v>
      </c>
      <c r="C2737" s="162">
        <v>6252</v>
      </c>
      <c r="D2737" s="162" t="s">
        <v>268</v>
      </c>
      <c r="E2737" s="162" t="s">
        <v>1435</v>
      </c>
      <c r="F2737" s="174" t="s">
        <v>46</v>
      </c>
      <c r="G2737" s="162" t="s">
        <v>35</v>
      </c>
      <c r="H2737" s="39" t="str">
        <f t="shared" si="433"/>
        <v>6105AK124-6252-MPSP-0002</v>
      </c>
      <c r="I2737" s="39" t="str">
        <f t="shared" si="431"/>
        <v>Q24050972-04-6252-M-PSP-0002</v>
      </c>
      <c r="J2737" s="162"/>
      <c r="K2737" s="162" t="s">
        <v>1898</v>
      </c>
      <c r="L2737" s="162" t="s">
        <v>1911</v>
      </c>
      <c r="M2737" s="162" t="s">
        <v>1436</v>
      </c>
      <c r="N2737" s="33" t="str">
        <f t="shared" si="430"/>
        <v>Harmonic Filters 1 -  Fire Protection System for Harmonic Filters  - Pipe and Cable Support Racks Design</v>
      </c>
      <c r="O2737" s="175"/>
      <c r="P2737" s="175"/>
      <c r="Q2737" s="33" t="str">
        <f>IFERROR(VLOOKUP(PPE_PH1_CDDL[[#This Row],[RDMC Document Number]],[3]Docs!$B:$F,4,0),"No Placeholder Yet")</f>
        <v>RES - Reserved Placeholder</v>
      </c>
      <c r="R2737" s="33" t="str">
        <f>IFERROR(VLOOKUP(PPE_PH1_CDDL[[#This Row],[RDMC Document Number]],[3]Docs!$B:$F,5,0),"No Placeholder Yet")</f>
        <v>Pending</v>
      </c>
      <c r="S2737" s="137">
        <f t="shared" si="432"/>
        <v>0</v>
      </c>
      <c r="T2737" s="39" t="s">
        <v>1119</v>
      </c>
      <c r="U2737" s="162"/>
      <c r="V2737" s="178"/>
      <c r="W2737" s="162" t="s">
        <v>1917</v>
      </c>
      <c r="X2737" s="39" t="s">
        <v>1903</v>
      </c>
      <c r="Y2737" s="162"/>
      <c r="Z2737" s="162"/>
      <c r="AA2737" s="39"/>
      <c r="AB2737" s="152" t="s">
        <v>3165</v>
      </c>
    </row>
    <row r="2738" spans="1:28" ht="21.75" customHeight="1" x14ac:dyDescent="0.25">
      <c r="A2738" s="37" t="s">
        <v>30</v>
      </c>
      <c r="B2738" s="162" t="s">
        <v>31</v>
      </c>
      <c r="C2738" s="162">
        <v>6252</v>
      </c>
      <c r="D2738" s="162" t="s">
        <v>268</v>
      </c>
      <c r="E2738" s="162" t="s">
        <v>1144</v>
      </c>
      <c r="F2738" s="174" t="s">
        <v>34</v>
      </c>
      <c r="G2738" s="162" t="s">
        <v>35</v>
      </c>
      <c r="H2738" s="39" t="str">
        <f t="shared" si="433"/>
        <v>6105AK124-6252-MQAD-0001</v>
      </c>
      <c r="I2738" s="39" t="str">
        <f t="shared" si="431"/>
        <v>Q24050972-04-6252-M-QAD-0001</v>
      </c>
      <c r="J2738" s="162"/>
      <c r="K2738" s="162" t="s">
        <v>1898</v>
      </c>
      <c r="L2738" s="162" t="s">
        <v>1911</v>
      </c>
      <c r="M2738" s="162" t="s">
        <v>1437</v>
      </c>
      <c r="N2738" s="33" t="str">
        <f t="shared" ref="N2738:N2801" si="434">K2738&amp;" - "&amp;L2738&amp;" - "&amp;M2738</f>
        <v>Harmonic Filters 1 -  Fire Protection System for Harmonic Filters  - Fabrication Inspection QC Pack (Incl. NDT)</v>
      </c>
      <c r="O2738" s="175"/>
      <c r="P2738" s="175"/>
      <c r="Q2738" s="33" t="str">
        <f>IFERROR(VLOOKUP(PPE_PH1_CDDL[[#This Row],[RDMC Document Number]],[3]Docs!$B:$F,4,0),"No Placeholder Yet")</f>
        <v>RES - Reserved Placeholder</v>
      </c>
      <c r="R2738" s="33" t="str">
        <f>IFERROR(VLOOKUP(PPE_PH1_CDDL[[#This Row],[RDMC Document Number]],[3]Docs!$B:$F,5,0),"No Placeholder Yet")</f>
        <v>Pending</v>
      </c>
      <c r="S2738" s="137">
        <f t="shared" si="432"/>
        <v>0</v>
      </c>
      <c r="T2738" s="39" t="s">
        <v>1119</v>
      </c>
      <c r="U2738" s="162"/>
      <c r="V2738" s="178"/>
      <c r="W2738" s="162" t="s">
        <v>1917</v>
      </c>
      <c r="X2738" s="39" t="s">
        <v>1903</v>
      </c>
      <c r="Y2738" s="162"/>
      <c r="Z2738" s="162"/>
      <c r="AA2738" s="39"/>
      <c r="AB2738" s="152" t="s">
        <v>3165</v>
      </c>
    </row>
    <row r="2739" spans="1:28" ht="21.75" customHeight="1" x14ac:dyDescent="0.25">
      <c r="A2739" s="37" t="s">
        <v>30</v>
      </c>
      <c r="B2739" s="162" t="s">
        <v>31</v>
      </c>
      <c r="C2739" s="162">
        <v>6252</v>
      </c>
      <c r="D2739" s="162" t="s">
        <v>268</v>
      </c>
      <c r="E2739" s="162" t="s">
        <v>1335</v>
      </c>
      <c r="F2739" s="174" t="s">
        <v>34</v>
      </c>
      <c r="G2739" s="162" t="s">
        <v>35</v>
      </c>
      <c r="H2739" s="39" t="str">
        <f t="shared" si="433"/>
        <v>6105AK124-6252-MSHP-0001</v>
      </c>
      <c r="I2739" s="39" t="str">
        <f t="shared" si="431"/>
        <v>Q24050972-04-6252-M-SHP-0001</v>
      </c>
      <c r="J2739" s="162"/>
      <c r="K2739" s="162" t="s">
        <v>1898</v>
      </c>
      <c r="L2739" s="162" t="s">
        <v>1914</v>
      </c>
      <c r="M2739" s="162" t="s">
        <v>1439</v>
      </c>
      <c r="N2739" s="33" t="str">
        <f t="shared" si="434"/>
        <v>Harmonic Filters 1 - Offloading Spreader Beam and Equipment for Harmonic Filters  - Equipment Fabrication Drawings</v>
      </c>
      <c r="O2739" s="175"/>
      <c r="P2739" s="175"/>
      <c r="Q2739" s="33" t="str">
        <f>IFERROR(VLOOKUP(PPE_PH1_CDDL[[#This Row],[RDMC Document Number]],[3]Docs!$B:$F,4,0),"No Placeholder Yet")</f>
        <v>RES - Reserved Placeholder</v>
      </c>
      <c r="R2739" s="33" t="str">
        <f>IFERROR(VLOOKUP(PPE_PH1_CDDL[[#This Row],[RDMC Document Number]],[3]Docs!$B:$F,5,0),"No Placeholder Yet")</f>
        <v>Pending</v>
      </c>
      <c r="S2739" s="137">
        <f t="shared" si="432"/>
        <v>0</v>
      </c>
      <c r="T2739" s="39" t="s">
        <v>1119</v>
      </c>
      <c r="U2739" s="162"/>
      <c r="V2739" s="178"/>
      <c r="W2739" s="162" t="s">
        <v>1915</v>
      </c>
      <c r="X2739" s="39" t="s">
        <v>1903</v>
      </c>
      <c r="Y2739" s="162"/>
      <c r="Z2739" s="162"/>
      <c r="AA2739" s="39"/>
      <c r="AB2739" s="152" t="s">
        <v>3165</v>
      </c>
    </row>
    <row r="2740" spans="1:28" ht="21.75" customHeight="1" x14ac:dyDescent="0.25">
      <c r="A2740" s="37" t="s">
        <v>30</v>
      </c>
      <c r="B2740" s="162" t="s">
        <v>31</v>
      </c>
      <c r="C2740" s="162">
        <v>6252</v>
      </c>
      <c r="D2740" s="162" t="s">
        <v>268</v>
      </c>
      <c r="E2740" s="39" t="s">
        <v>1170</v>
      </c>
      <c r="F2740" s="128" t="s">
        <v>34</v>
      </c>
      <c r="G2740" s="39" t="s">
        <v>35</v>
      </c>
      <c r="H2740" s="39" t="str">
        <f t="shared" si="433"/>
        <v>6105AK124-6252-MSPC-0001</v>
      </c>
      <c r="I2740" s="39" t="str">
        <f t="shared" si="431"/>
        <v>Q24050972-04-6252-M-SPC-0001</v>
      </c>
      <c r="J2740" s="39"/>
      <c r="K2740" s="162" t="s">
        <v>1898</v>
      </c>
      <c r="L2740" s="39" t="s">
        <v>1904</v>
      </c>
      <c r="M2740" s="39" t="s">
        <v>1446</v>
      </c>
      <c r="N2740" s="33" t="str">
        <f t="shared" si="434"/>
        <v>Harmonic Filters 1 - Cable Racks and Trays for Harmonic Filters - Material Selection and Verification Specification</v>
      </c>
      <c r="O2740" s="134"/>
      <c r="P2740" s="134"/>
      <c r="Q2740" s="33" t="str">
        <f>IFERROR(VLOOKUP(PPE_PH1_CDDL[[#This Row],[RDMC Document Number]],[3]Docs!$B:$F,4,0),"No Placeholder Yet")</f>
        <v>RES - Reserved Placeholder</v>
      </c>
      <c r="R2740" s="33" t="str">
        <f>IFERROR(VLOOKUP(PPE_PH1_CDDL[[#This Row],[RDMC Document Number]],[3]Docs!$B:$F,5,0),"No Placeholder Yet")</f>
        <v>Pending</v>
      </c>
      <c r="S2740" s="137">
        <f t="shared" si="432"/>
        <v>0</v>
      </c>
      <c r="T2740" s="39" t="s">
        <v>1119</v>
      </c>
      <c r="U2740" s="39"/>
      <c r="V2740" s="178"/>
      <c r="W2740" s="39" t="s">
        <v>1599</v>
      </c>
      <c r="X2740" s="39" t="s">
        <v>1903</v>
      </c>
      <c r="Y2740" s="39"/>
      <c r="Z2740" s="39"/>
      <c r="AA2740" s="39"/>
      <c r="AB2740" s="152" t="s">
        <v>3165</v>
      </c>
    </row>
    <row r="2741" spans="1:28" ht="21.75" customHeight="1" x14ac:dyDescent="0.25">
      <c r="A2741" s="37" t="s">
        <v>30</v>
      </c>
      <c r="B2741" s="162" t="s">
        <v>31</v>
      </c>
      <c r="C2741" s="162">
        <v>6252</v>
      </c>
      <c r="D2741" s="162" t="s">
        <v>268</v>
      </c>
      <c r="E2741" s="39" t="s">
        <v>1170</v>
      </c>
      <c r="F2741" s="128" t="s">
        <v>46</v>
      </c>
      <c r="G2741" s="39" t="s">
        <v>35</v>
      </c>
      <c r="H2741" s="39" t="str">
        <f t="shared" si="433"/>
        <v>6105AK124-6252-MSPC-0002</v>
      </c>
      <c r="I2741" s="39" t="str">
        <f t="shared" si="431"/>
        <v>Q24050972-04-6252-M-SPC-0002</v>
      </c>
      <c r="J2741" s="39"/>
      <c r="K2741" s="162" t="s">
        <v>1898</v>
      </c>
      <c r="L2741" s="39" t="s">
        <v>1911</v>
      </c>
      <c r="M2741" s="39" t="s">
        <v>1446</v>
      </c>
      <c r="N2741" s="33" t="str">
        <f t="shared" si="434"/>
        <v>Harmonic Filters 1 -  Fire Protection System for Harmonic Filters  - Material Selection and Verification Specification</v>
      </c>
      <c r="O2741" s="134"/>
      <c r="P2741" s="134"/>
      <c r="Q2741" s="33" t="str">
        <f>IFERROR(VLOOKUP(PPE_PH1_CDDL[[#This Row],[RDMC Document Number]],[3]Docs!$B:$F,4,0),"No Placeholder Yet")</f>
        <v>RES - Reserved Placeholder</v>
      </c>
      <c r="R2741" s="33" t="str">
        <f>IFERROR(VLOOKUP(PPE_PH1_CDDL[[#This Row],[RDMC Document Number]],[3]Docs!$B:$F,5,0),"No Placeholder Yet")</f>
        <v>Pending</v>
      </c>
      <c r="S2741" s="137">
        <f t="shared" si="432"/>
        <v>0</v>
      </c>
      <c r="T2741" s="39" t="s">
        <v>1119</v>
      </c>
      <c r="U2741" s="39"/>
      <c r="V2741" s="178"/>
      <c r="W2741" s="39" t="s">
        <v>1917</v>
      </c>
      <c r="X2741" s="39" t="s">
        <v>1903</v>
      </c>
      <c r="Y2741" s="39"/>
      <c r="Z2741" s="39"/>
      <c r="AA2741" s="39"/>
      <c r="AB2741" s="152" t="s">
        <v>3165</v>
      </c>
    </row>
    <row r="2742" spans="1:28" ht="21.75" customHeight="1" x14ac:dyDescent="0.25">
      <c r="A2742" s="37" t="s">
        <v>30</v>
      </c>
      <c r="B2742" s="162" t="s">
        <v>31</v>
      </c>
      <c r="C2742" s="162">
        <v>6252</v>
      </c>
      <c r="D2742" s="162" t="s">
        <v>268</v>
      </c>
      <c r="E2742" s="39" t="s">
        <v>1170</v>
      </c>
      <c r="F2742" s="128" t="s">
        <v>48</v>
      </c>
      <c r="G2742" s="39" t="s">
        <v>35</v>
      </c>
      <c r="H2742" s="39" t="str">
        <f t="shared" si="433"/>
        <v>6105AK124-6252-MSPC-0003</v>
      </c>
      <c r="I2742" s="39" t="str">
        <f t="shared" si="431"/>
        <v>Q24050972-04-6252-M-SPC-0003</v>
      </c>
      <c r="J2742" s="39"/>
      <c r="K2742" s="162" t="s">
        <v>1898</v>
      </c>
      <c r="L2742" s="39" t="s">
        <v>1911</v>
      </c>
      <c r="M2742" s="39" t="s">
        <v>1443</v>
      </c>
      <c r="N2742" s="33" t="str">
        <f t="shared" si="434"/>
        <v>Harmonic Filters 1 -  Fire Protection System for Harmonic Filters  - Gasket Schedule and Material Specification</v>
      </c>
      <c r="O2742" s="134"/>
      <c r="P2742" s="134"/>
      <c r="Q2742" s="33" t="str">
        <f>IFERROR(VLOOKUP(PPE_PH1_CDDL[[#This Row],[RDMC Document Number]],[3]Docs!$B:$F,4,0),"No Placeholder Yet")</f>
        <v>RES - Reserved Placeholder</v>
      </c>
      <c r="R2742" s="33" t="str">
        <f>IFERROR(VLOOKUP(PPE_PH1_CDDL[[#This Row],[RDMC Document Number]],[3]Docs!$B:$F,5,0),"No Placeholder Yet")</f>
        <v>Pending</v>
      </c>
      <c r="S2742" s="137">
        <f t="shared" si="432"/>
        <v>0</v>
      </c>
      <c r="T2742" s="39" t="s">
        <v>1119</v>
      </c>
      <c r="U2742" s="39"/>
      <c r="V2742" s="178"/>
      <c r="W2742" s="39" t="s">
        <v>1917</v>
      </c>
      <c r="X2742" s="39" t="s">
        <v>1903</v>
      </c>
      <c r="Y2742" s="39"/>
      <c r="Z2742" s="39"/>
      <c r="AA2742" s="39"/>
      <c r="AB2742" s="152" t="s">
        <v>3165</v>
      </c>
    </row>
    <row r="2743" spans="1:28" ht="21.75" customHeight="1" x14ac:dyDescent="0.25">
      <c r="A2743" s="37" t="s">
        <v>30</v>
      </c>
      <c r="B2743" s="162" t="s">
        <v>31</v>
      </c>
      <c r="C2743" s="162">
        <v>6252</v>
      </c>
      <c r="D2743" s="162" t="s">
        <v>268</v>
      </c>
      <c r="E2743" s="39" t="s">
        <v>1170</v>
      </c>
      <c r="F2743" s="128" t="s">
        <v>50</v>
      </c>
      <c r="G2743" s="39" t="s">
        <v>35</v>
      </c>
      <c r="H2743" s="39" t="str">
        <f t="shared" si="433"/>
        <v>6105AK124-6252-MSPC-0004</v>
      </c>
      <c r="I2743" s="39" t="str">
        <f t="shared" si="431"/>
        <v>Q24050972-04-6252-M-SPC-0004</v>
      </c>
      <c r="J2743" s="39"/>
      <c r="K2743" s="162" t="s">
        <v>1898</v>
      </c>
      <c r="L2743" s="39" t="s">
        <v>1914</v>
      </c>
      <c r="M2743" s="39" t="s">
        <v>1445</v>
      </c>
      <c r="N2743" s="33" t="str">
        <f t="shared" si="434"/>
        <v>Harmonic Filters 1 - Offloading Spreader Beam and Equipment for Harmonic Filters  - Lifting and Crawl Beam Design Specification</v>
      </c>
      <c r="O2743" s="134"/>
      <c r="P2743" s="134"/>
      <c r="Q2743" s="33" t="str">
        <f>IFERROR(VLOOKUP(PPE_PH1_CDDL[[#This Row],[RDMC Document Number]],[3]Docs!$B:$F,4,0),"No Placeholder Yet")</f>
        <v>RES - Reserved Placeholder</v>
      </c>
      <c r="R2743" s="33" t="str">
        <f>IFERROR(VLOOKUP(PPE_PH1_CDDL[[#This Row],[RDMC Document Number]],[3]Docs!$B:$F,5,0),"No Placeholder Yet")</f>
        <v>Pending</v>
      </c>
      <c r="S2743" s="137">
        <f t="shared" si="432"/>
        <v>0</v>
      </c>
      <c r="T2743" s="39" t="s">
        <v>1119</v>
      </c>
      <c r="U2743" s="39"/>
      <c r="V2743" s="178"/>
      <c r="W2743" s="39" t="s">
        <v>1915</v>
      </c>
      <c r="X2743" s="39" t="s">
        <v>1903</v>
      </c>
      <c r="Y2743" s="39"/>
      <c r="Z2743" s="39"/>
      <c r="AA2743" s="39"/>
      <c r="AB2743" s="152" t="s">
        <v>3165</v>
      </c>
    </row>
    <row r="2744" spans="1:28" ht="21.75" customHeight="1" x14ac:dyDescent="0.25">
      <c r="A2744" s="37" t="s">
        <v>30</v>
      </c>
      <c r="B2744" s="162" t="s">
        <v>31</v>
      </c>
      <c r="C2744" s="162">
        <v>6252</v>
      </c>
      <c r="D2744" s="162" t="s">
        <v>268</v>
      </c>
      <c r="E2744" s="39" t="s">
        <v>1170</v>
      </c>
      <c r="F2744" s="174" t="s">
        <v>101</v>
      </c>
      <c r="G2744" s="162" t="s">
        <v>35</v>
      </c>
      <c r="H2744" s="39" t="str">
        <f t="shared" si="433"/>
        <v>6105AK124-6252-MSPC-0005</v>
      </c>
      <c r="I2744" s="39" t="str">
        <f t="shared" si="431"/>
        <v>Q24050972-04-6252-M-SPC-0005</v>
      </c>
      <c r="J2744" s="162"/>
      <c r="K2744" s="162" t="s">
        <v>1898</v>
      </c>
      <c r="L2744" s="162" t="s">
        <v>1914</v>
      </c>
      <c r="M2744" s="162" t="s">
        <v>1446</v>
      </c>
      <c r="N2744" s="33" t="str">
        <f t="shared" si="434"/>
        <v>Harmonic Filters 1 - Offloading Spreader Beam and Equipment for Harmonic Filters  - Material Selection and Verification Specification</v>
      </c>
      <c r="O2744" s="175"/>
      <c r="P2744" s="175"/>
      <c r="Q2744" s="33" t="str">
        <f>IFERROR(VLOOKUP(PPE_PH1_CDDL[[#This Row],[RDMC Document Number]],[3]Docs!$B:$F,4,0),"No Placeholder Yet")</f>
        <v>RES - Reserved Placeholder</v>
      </c>
      <c r="R2744" s="33" t="str">
        <f>IFERROR(VLOOKUP(PPE_PH1_CDDL[[#This Row],[RDMC Document Number]],[3]Docs!$B:$F,5,0),"No Placeholder Yet")</f>
        <v>Pending</v>
      </c>
      <c r="S2744" s="137">
        <f t="shared" si="432"/>
        <v>0</v>
      </c>
      <c r="T2744" s="39" t="s">
        <v>1119</v>
      </c>
      <c r="U2744" s="162"/>
      <c r="V2744" s="178"/>
      <c r="W2744" s="162" t="s">
        <v>1915</v>
      </c>
      <c r="X2744" s="39" t="s">
        <v>1903</v>
      </c>
      <c r="Y2744" s="162"/>
      <c r="Z2744" s="162"/>
      <c r="AA2744" s="39"/>
      <c r="AB2744" s="152" t="s">
        <v>3165</v>
      </c>
    </row>
    <row r="2745" spans="1:28" ht="21.75" customHeight="1" x14ac:dyDescent="0.25">
      <c r="A2745" s="37" t="s">
        <v>30</v>
      </c>
      <c r="B2745" s="162" t="s">
        <v>31</v>
      </c>
      <c r="C2745" s="162">
        <v>6252</v>
      </c>
      <c r="D2745" s="39" t="s">
        <v>1453</v>
      </c>
      <c r="E2745" s="39" t="s">
        <v>638</v>
      </c>
      <c r="F2745" s="128" t="s">
        <v>34</v>
      </c>
      <c r="G2745" s="39" t="s">
        <v>35</v>
      </c>
      <c r="H2745" s="39" t="str">
        <f t="shared" si="433"/>
        <v>6105AK124-6252-TRPT-0001</v>
      </c>
      <c r="I2745" s="39" t="str">
        <f t="shared" ref="I2745:I2808" si="435">"Q24050972"&amp;"-"&amp;"04"&amp;"-"&amp;C2745&amp;"-"&amp;D2745&amp;"-"&amp;E2745&amp;"-"&amp;F2745</f>
        <v>Q24050972-04-6252-T-RPT-0001</v>
      </c>
      <c r="J2745" s="39"/>
      <c r="K2745" s="162" t="s">
        <v>1898</v>
      </c>
      <c r="L2745" s="39" t="s">
        <v>1905</v>
      </c>
      <c r="M2745" s="39" t="s">
        <v>1454</v>
      </c>
      <c r="N2745" s="33" t="str">
        <f t="shared" si="434"/>
        <v>Harmonic Filters 1 - Perimeter Fencing for Harmonic Filters  - Site Surveying &amp; Geotechnical Report</v>
      </c>
      <c r="O2745" s="134"/>
      <c r="P2745" s="134"/>
      <c r="Q2745" s="33" t="str">
        <f>IFERROR(VLOOKUP(PPE_PH1_CDDL[[#This Row],[RDMC Document Number]],[3]Docs!$B:$F,4,0),"No Placeholder Yet")</f>
        <v>RES - Reserved Placeholder</v>
      </c>
      <c r="R2745" s="33" t="str">
        <f>IFERROR(VLOOKUP(PPE_PH1_CDDL[[#This Row],[RDMC Document Number]],[3]Docs!$B:$F,5,0),"No Placeholder Yet")</f>
        <v>Pending</v>
      </c>
      <c r="S2745" s="137">
        <f t="shared" si="432"/>
        <v>0</v>
      </c>
      <c r="T2745" s="39" t="s">
        <v>1119</v>
      </c>
      <c r="U2745" s="39"/>
      <c r="V2745" s="178"/>
      <c r="W2745" s="39" t="s">
        <v>1561</v>
      </c>
      <c r="X2745" s="39" t="s">
        <v>1903</v>
      </c>
      <c r="Y2745" s="39"/>
      <c r="Z2745" s="39"/>
      <c r="AA2745" s="39"/>
      <c r="AB2745" s="152" t="s">
        <v>3165</v>
      </c>
    </row>
    <row r="2746" spans="1:28" ht="21.75" customHeight="1" x14ac:dyDescent="0.25">
      <c r="A2746" s="37" t="s">
        <v>30</v>
      </c>
      <c r="B2746" s="162" t="s">
        <v>31</v>
      </c>
      <c r="C2746" s="162">
        <v>6252</v>
      </c>
      <c r="D2746" s="39" t="s">
        <v>1453</v>
      </c>
      <c r="E2746" s="39" t="s">
        <v>638</v>
      </c>
      <c r="F2746" s="128" t="s">
        <v>46</v>
      </c>
      <c r="G2746" s="39" t="s">
        <v>35</v>
      </c>
      <c r="H2746" s="39" t="str">
        <f t="shared" si="433"/>
        <v>6105AK124-6252-TRPT-0002</v>
      </c>
      <c r="I2746" s="39" t="str">
        <f t="shared" si="435"/>
        <v>Q24050972-04-6252-T-RPT-0002</v>
      </c>
      <c r="J2746" s="39"/>
      <c r="K2746" s="162" t="s">
        <v>1898</v>
      </c>
      <c r="L2746" s="39" t="s">
        <v>1913</v>
      </c>
      <c r="M2746" s="39" t="s">
        <v>1454</v>
      </c>
      <c r="N2746" s="33" t="str">
        <f t="shared" si="434"/>
        <v>Harmonic Filters 1 - Terrace, Roads and Access-ways for Harmonic Filters  - Site Surveying &amp; Geotechnical Report</v>
      </c>
      <c r="O2746" s="134"/>
      <c r="P2746" s="134"/>
      <c r="Q2746" s="33" t="str">
        <f>IFERROR(VLOOKUP(PPE_PH1_CDDL[[#This Row],[RDMC Document Number]],[3]Docs!$B:$F,4,0),"No Placeholder Yet")</f>
        <v>RES - Reserved Placeholder</v>
      </c>
      <c r="R2746" s="33" t="str">
        <f>IFERROR(VLOOKUP(PPE_PH1_CDDL[[#This Row],[RDMC Document Number]],[3]Docs!$B:$F,5,0),"No Placeholder Yet")</f>
        <v>Pending</v>
      </c>
      <c r="S2746" s="137">
        <f t="shared" si="432"/>
        <v>0</v>
      </c>
      <c r="T2746" s="39" t="s">
        <v>1119</v>
      </c>
      <c r="U2746" s="39"/>
      <c r="V2746" s="178"/>
      <c r="W2746" s="39" t="s">
        <v>1515</v>
      </c>
      <c r="X2746" s="39" t="s">
        <v>1903</v>
      </c>
      <c r="Y2746" s="39"/>
      <c r="Z2746" s="39"/>
      <c r="AA2746" s="39"/>
      <c r="AB2746" s="152" t="s">
        <v>3165</v>
      </c>
    </row>
    <row r="2747" spans="1:28" ht="21.75" customHeight="1" x14ac:dyDescent="0.25">
      <c r="A2747" s="37" t="s">
        <v>30</v>
      </c>
      <c r="B2747" s="162" t="s">
        <v>31</v>
      </c>
      <c r="C2747" s="162">
        <v>6252</v>
      </c>
      <c r="D2747" s="39" t="s">
        <v>1453</v>
      </c>
      <c r="E2747" s="39" t="s">
        <v>638</v>
      </c>
      <c r="F2747" s="174" t="s">
        <v>48</v>
      </c>
      <c r="G2747" s="162" t="s">
        <v>35</v>
      </c>
      <c r="H2747" s="39" t="str">
        <f t="shared" si="433"/>
        <v>6105AK124-6252-TRPT-0003</v>
      </c>
      <c r="I2747" s="39" t="str">
        <f t="shared" si="435"/>
        <v>Q24050972-04-6252-T-RPT-0003</v>
      </c>
      <c r="J2747" s="162"/>
      <c r="K2747" s="162" t="s">
        <v>1898</v>
      </c>
      <c r="L2747" s="162" t="s">
        <v>1906</v>
      </c>
      <c r="M2747" s="162" t="s">
        <v>1454</v>
      </c>
      <c r="N2747" s="33" t="str">
        <f t="shared" si="434"/>
        <v>Harmonic Filters 1 - Pad Platform and Foundations for Harmonic Filters  - Site Surveying &amp; Geotechnical Report</v>
      </c>
      <c r="O2747" s="175"/>
      <c r="P2747" s="175"/>
      <c r="Q2747" s="33" t="str">
        <f>IFERROR(VLOOKUP(PPE_PH1_CDDL[[#This Row],[RDMC Document Number]],[3]Docs!$B:$F,4,0),"No Placeholder Yet")</f>
        <v>RES - Reserved Placeholder</v>
      </c>
      <c r="R2747" s="33" t="str">
        <f>IFERROR(VLOOKUP(PPE_PH1_CDDL[[#This Row],[RDMC Document Number]],[3]Docs!$B:$F,5,0),"No Placeholder Yet")</f>
        <v>Pending</v>
      </c>
      <c r="S2747" s="137">
        <f t="shared" si="432"/>
        <v>0</v>
      </c>
      <c r="T2747" s="39" t="s">
        <v>1119</v>
      </c>
      <c r="U2747" s="162"/>
      <c r="V2747" s="178"/>
      <c r="W2747" s="162" t="s">
        <v>1601</v>
      </c>
      <c r="X2747" s="39" t="s">
        <v>1903</v>
      </c>
      <c r="Y2747" s="162"/>
      <c r="Z2747" s="162"/>
      <c r="AA2747" s="39"/>
      <c r="AB2747" s="152" t="s">
        <v>3165</v>
      </c>
    </row>
    <row r="2748" spans="1:28" ht="21.75" customHeight="1" x14ac:dyDescent="0.25">
      <c r="A2748" s="37" t="s">
        <v>30</v>
      </c>
      <c r="B2748" s="162" t="s">
        <v>31</v>
      </c>
      <c r="C2748" s="162">
        <v>6252</v>
      </c>
      <c r="D2748" s="39" t="s">
        <v>1453</v>
      </c>
      <c r="E2748" s="39" t="s">
        <v>1170</v>
      </c>
      <c r="F2748" s="128" t="s">
        <v>34</v>
      </c>
      <c r="G2748" s="39" t="s">
        <v>35</v>
      </c>
      <c r="H2748" s="39" t="str">
        <f t="shared" si="433"/>
        <v>6105AK124-6252-TSPC-0001</v>
      </c>
      <c r="I2748" s="39" t="str">
        <f t="shared" si="435"/>
        <v>Q24050972-04-6252-T-SPC-0001</v>
      </c>
      <c r="J2748" s="39"/>
      <c r="K2748" s="162" t="s">
        <v>1898</v>
      </c>
      <c r="L2748" s="39" t="s">
        <v>1907</v>
      </c>
      <c r="M2748" s="39" t="s">
        <v>1455</v>
      </c>
      <c r="N2748" s="33" t="str">
        <f t="shared" si="434"/>
        <v>Harmonic Filters 1 -  Cable Trench and Tunnels for Harmonic Filters  - Civil Design and Requirements</v>
      </c>
      <c r="O2748" s="134"/>
      <c r="P2748" s="134"/>
      <c r="Q2748" s="33" t="str">
        <f>IFERROR(VLOOKUP(PPE_PH1_CDDL[[#This Row],[RDMC Document Number]],[3]Docs!$B:$F,4,0),"No Placeholder Yet")</f>
        <v>RES - Reserved Placeholder</v>
      </c>
      <c r="R2748" s="33" t="str">
        <f>IFERROR(VLOOKUP(PPE_PH1_CDDL[[#This Row],[RDMC Document Number]],[3]Docs!$B:$F,5,0),"No Placeholder Yet")</f>
        <v>Pending</v>
      </c>
      <c r="S2748" s="137">
        <f t="shared" si="432"/>
        <v>0</v>
      </c>
      <c r="T2748" s="39" t="s">
        <v>1119</v>
      </c>
      <c r="U2748" s="39"/>
      <c r="V2748" s="178"/>
      <c r="W2748" s="39" t="s">
        <v>1908</v>
      </c>
      <c r="X2748" s="39" t="s">
        <v>1903</v>
      </c>
      <c r="Y2748" s="39"/>
      <c r="Z2748" s="39"/>
      <c r="AA2748" s="39"/>
      <c r="AB2748" s="152" t="s">
        <v>3165</v>
      </c>
    </row>
    <row r="2749" spans="1:28" ht="21.75" customHeight="1" x14ac:dyDescent="0.25">
      <c r="A2749" s="37" t="s">
        <v>30</v>
      </c>
      <c r="B2749" s="162" t="s">
        <v>31</v>
      </c>
      <c r="C2749" s="162">
        <v>6252</v>
      </c>
      <c r="D2749" s="39" t="s">
        <v>1453</v>
      </c>
      <c r="E2749" s="39" t="s">
        <v>1170</v>
      </c>
      <c r="F2749" s="128" t="s">
        <v>46</v>
      </c>
      <c r="G2749" s="39" t="s">
        <v>35</v>
      </c>
      <c r="H2749" s="39" t="str">
        <f t="shared" si="433"/>
        <v>6105AK124-6252-TSPC-0002</v>
      </c>
      <c r="I2749" s="39" t="str">
        <f t="shared" si="435"/>
        <v>Q24050972-04-6252-T-SPC-0002</v>
      </c>
      <c r="J2749" s="39"/>
      <c r="K2749" s="162" t="s">
        <v>1898</v>
      </c>
      <c r="L2749" s="39" t="s">
        <v>1910</v>
      </c>
      <c r="M2749" s="39" t="s">
        <v>1455</v>
      </c>
      <c r="N2749" s="33" t="str">
        <f t="shared" si="434"/>
        <v>Harmonic Filters 1 - Earthing System for Harmonic Filters  - Civil Design and Requirements</v>
      </c>
      <c r="O2749" s="134"/>
      <c r="P2749" s="134"/>
      <c r="Q2749" s="33" t="str">
        <f>IFERROR(VLOOKUP(PPE_PH1_CDDL[[#This Row],[RDMC Document Number]],[3]Docs!$B:$F,4,0),"No Placeholder Yet")</f>
        <v>RES - Reserved Placeholder</v>
      </c>
      <c r="R2749" s="33" t="str">
        <f>IFERROR(VLOOKUP(PPE_PH1_CDDL[[#This Row],[RDMC Document Number]],[3]Docs!$B:$F,5,0),"No Placeholder Yet")</f>
        <v>Pending</v>
      </c>
      <c r="S2749" s="137">
        <f t="shared" ref="S2749:S2812" si="436">IF(AND(O2749&lt;&gt;"",P2749&lt;&gt;"",R2749="Approved"),100%,
 IF(AND(O2749&lt;&gt;"",P2749&lt;&gt;""),66.67%,
 IF(O2749&lt;&gt;"",33.33%,
 0)))</f>
        <v>0</v>
      </c>
      <c r="T2749" s="39" t="s">
        <v>1119</v>
      </c>
      <c r="U2749" s="39"/>
      <c r="V2749" s="178"/>
      <c r="W2749" s="39" t="s">
        <v>1649</v>
      </c>
      <c r="X2749" s="39" t="s">
        <v>1903</v>
      </c>
      <c r="Y2749" s="39"/>
      <c r="Z2749" s="39"/>
      <c r="AA2749" s="39"/>
      <c r="AB2749" s="152" t="s">
        <v>3165</v>
      </c>
    </row>
    <row r="2750" spans="1:28" ht="21.75" customHeight="1" x14ac:dyDescent="0.25">
      <c r="A2750" s="37" t="s">
        <v>30</v>
      </c>
      <c r="B2750" s="162" t="s">
        <v>31</v>
      </c>
      <c r="C2750" s="162">
        <v>6252</v>
      </c>
      <c r="D2750" s="39" t="s">
        <v>1453</v>
      </c>
      <c r="E2750" s="39" t="s">
        <v>1170</v>
      </c>
      <c r="F2750" s="174" t="s">
        <v>48</v>
      </c>
      <c r="G2750" s="162" t="s">
        <v>35</v>
      </c>
      <c r="H2750" s="39" t="str">
        <f t="shared" si="433"/>
        <v>6105AK124-6252-TSPC-0003</v>
      </c>
      <c r="I2750" s="39" t="str">
        <f t="shared" si="435"/>
        <v>Q24050972-04-6252-T-SPC-0003</v>
      </c>
      <c r="J2750" s="162"/>
      <c r="K2750" s="162" t="s">
        <v>1898</v>
      </c>
      <c r="L2750" s="162" t="s">
        <v>1906</v>
      </c>
      <c r="M2750" s="162" t="s">
        <v>1455</v>
      </c>
      <c r="N2750" s="33" t="str">
        <f t="shared" si="434"/>
        <v>Harmonic Filters 1 - Pad Platform and Foundations for Harmonic Filters  - Civil Design and Requirements</v>
      </c>
      <c r="O2750" s="175"/>
      <c r="P2750" s="175"/>
      <c r="Q2750" s="33" t="str">
        <f>IFERROR(VLOOKUP(PPE_PH1_CDDL[[#This Row],[RDMC Document Number]],[3]Docs!$B:$F,4,0),"No Placeholder Yet")</f>
        <v>RES - Reserved Placeholder</v>
      </c>
      <c r="R2750" s="33" t="str">
        <f>IFERROR(VLOOKUP(PPE_PH1_CDDL[[#This Row],[RDMC Document Number]],[3]Docs!$B:$F,5,0),"No Placeholder Yet")</f>
        <v>Pending</v>
      </c>
      <c r="S2750" s="137">
        <f t="shared" si="436"/>
        <v>0</v>
      </c>
      <c r="T2750" s="39" t="s">
        <v>1119</v>
      </c>
      <c r="U2750" s="162"/>
      <c r="V2750" s="178"/>
      <c r="W2750" s="162" t="s">
        <v>1601</v>
      </c>
      <c r="X2750" s="39" t="s">
        <v>1903</v>
      </c>
      <c r="Y2750" s="162"/>
      <c r="Z2750" s="162"/>
      <c r="AA2750" s="39"/>
      <c r="AB2750" s="152" t="s">
        <v>3165</v>
      </c>
    </row>
    <row r="2751" spans="1:28" ht="21.75" customHeight="1" x14ac:dyDescent="0.25">
      <c r="A2751" s="37" t="s">
        <v>30</v>
      </c>
      <c r="B2751" s="162" t="s">
        <v>31</v>
      </c>
      <c r="C2751" s="162">
        <v>6252</v>
      </c>
      <c r="D2751" s="39" t="s">
        <v>1456</v>
      </c>
      <c r="E2751" s="39" t="s">
        <v>1457</v>
      </c>
      <c r="F2751" s="128" t="s">
        <v>34</v>
      </c>
      <c r="G2751" s="39" t="s">
        <v>35</v>
      </c>
      <c r="H2751" s="39" t="str">
        <f t="shared" si="433"/>
        <v>6105AK124-6252-WELE-0001</v>
      </c>
      <c r="I2751" s="39" t="str">
        <f t="shared" si="435"/>
        <v>Q24050972-04-6252-W-ELE-0001</v>
      </c>
      <c r="J2751" s="39"/>
      <c r="K2751" s="162" t="s">
        <v>1898</v>
      </c>
      <c r="L2751" s="39" t="s">
        <v>1907</v>
      </c>
      <c r="M2751" s="39" t="s">
        <v>1458</v>
      </c>
      <c r="N2751" s="33" t="str">
        <f t="shared" si="434"/>
        <v>Harmonic Filters 1 -  Cable Trench and Tunnels for Harmonic Filters  - Bulk Earth Works Design and Report</v>
      </c>
      <c r="O2751" s="134"/>
      <c r="P2751" s="134"/>
      <c r="Q2751" s="33" t="str">
        <f>IFERROR(VLOOKUP(PPE_PH1_CDDL[[#This Row],[RDMC Document Number]],[3]Docs!$B:$F,4,0),"No Placeholder Yet")</f>
        <v>RES - Reserved Placeholder</v>
      </c>
      <c r="R2751" s="33" t="str">
        <f>IFERROR(VLOOKUP(PPE_PH1_CDDL[[#This Row],[RDMC Document Number]],[3]Docs!$B:$F,5,0),"No Placeholder Yet")</f>
        <v>Pending</v>
      </c>
      <c r="S2751" s="137">
        <f t="shared" si="436"/>
        <v>0</v>
      </c>
      <c r="T2751" s="39" t="s">
        <v>1119</v>
      </c>
      <c r="U2751" s="39"/>
      <c r="V2751" s="178"/>
      <c r="W2751" s="39" t="s">
        <v>1908</v>
      </c>
      <c r="X2751" s="39" t="s">
        <v>1903</v>
      </c>
      <c r="Y2751" s="39"/>
      <c r="Z2751" s="39"/>
      <c r="AA2751" s="39"/>
      <c r="AB2751" s="152" t="s">
        <v>3165</v>
      </c>
    </row>
    <row r="2752" spans="1:28" ht="21.75" customHeight="1" x14ac:dyDescent="0.25">
      <c r="A2752" s="37" t="s">
        <v>30</v>
      </c>
      <c r="B2752" s="162" t="s">
        <v>31</v>
      </c>
      <c r="C2752" s="162">
        <v>6252</v>
      </c>
      <c r="D2752" s="39" t="s">
        <v>1456</v>
      </c>
      <c r="E2752" s="39" t="s">
        <v>1457</v>
      </c>
      <c r="F2752" s="128" t="s">
        <v>46</v>
      </c>
      <c r="G2752" s="39" t="s">
        <v>35</v>
      </c>
      <c r="H2752" s="39" t="str">
        <f t="shared" si="433"/>
        <v>6105AK124-6252-WELE-0002</v>
      </c>
      <c r="I2752" s="39" t="str">
        <f t="shared" si="435"/>
        <v>Q24050972-04-6252-W-ELE-0002</v>
      </c>
      <c r="J2752" s="39"/>
      <c r="K2752" s="162" t="s">
        <v>1898</v>
      </c>
      <c r="L2752" s="39" t="s">
        <v>1913</v>
      </c>
      <c r="M2752" s="39" t="s">
        <v>1458</v>
      </c>
      <c r="N2752" s="33" t="str">
        <f t="shared" si="434"/>
        <v>Harmonic Filters 1 - Terrace, Roads and Access-ways for Harmonic Filters  - Bulk Earth Works Design and Report</v>
      </c>
      <c r="O2752" s="134"/>
      <c r="P2752" s="134"/>
      <c r="Q2752" s="33" t="str">
        <f>IFERROR(VLOOKUP(PPE_PH1_CDDL[[#This Row],[RDMC Document Number]],[3]Docs!$B:$F,4,0),"No Placeholder Yet")</f>
        <v>RES - Reserved Placeholder</v>
      </c>
      <c r="R2752" s="33" t="str">
        <f>IFERROR(VLOOKUP(PPE_PH1_CDDL[[#This Row],[RDMC Document Number]],[3]Docs!$B:$F,5,0),"No Placeholder Yet")</f>
        <v>Pending</v>
      </c>
      <c r="S2752" s="137">
        <f t="shared" si="436"/>
        <v>0</v>
      </c>
      <c r="T2752" s="39" t="s">
        <v>1119</v>
      </c>
      <c r="U2752" s="39"/>
      <c r="V2752" s="178"/>
      <c r="W2752" s="39" t="s">
        <v>1515</v>
      </c>
      <c r="X2752" s="39" t="s">
        <v>1903</v>
      </c>
      <c r="Y2752" s="39"/>
      <c r="Z2752" s="39"/>
      <c r="AA2752" s="39"/>
      <c r="AB2752" s="152" t="s">
        <v>3165</v>
      </c>
    </row>
    <row r="2753" spans="1:28" ht="21.75" customHeight="1" x14ac:dyDescent="0.25">
      <c r="A2753" s="37" t="s">
        <v>30</v>
      </c>
      <c r="B2753" s="162" t="s">
        <v>31</v>
      </c>
      <c r="C2753" s="162">
        <v>6252</v>
      </c>
      <c r="D2753" s="162" t="s">
        <v>1456</v>
      </c>
      <c r="E2753" s="162" t="s">
        <v>1457</v>
      </c>
      <c r="F2753" s="174" t="s">
        <v>48</v>
      </c>
      <c r="G2753" s="162" t="s">
        <v>35</v>
      </c>
      <c r="H2753" s="39" t="str">
        <f t="shared" si="433"/>
        <v>6105AK124-6252-WELE-0003</v>
      </c>
      <c r="I2753" s="39" t="str">
        <f t="shared" si="435"/>
        <v>Q24050972-04-6252-W-ELE-0003</v>
      </c>
      <c r="J2753" s="162"/>
      <c r="K2753" s="162" t="s">
        <v>1898</v>
      </c>
      <c r="L2753" s="162" t="s">
        <v>1906</v>
      </c>
      <c r="M2753" s="162" t="s">
        <v>1458</v>
      </c>
      <c r="N2753" s="33" t="str">
        <f t="shared" si="434"/>
        <v>Harmonic Filters 1 - Pad Platform and Foundations for Harmonic Filters  - Bulk Earth Works Design and Report</v>
      </c>
      <c r="O2753" s="175"/>
      <c r="P2753" s="175"/>
      <c r="Q2753" s="33" t="str">
        <f>IFERROR(VLOOKUP(PPE_PH1_CDDL[[#This Row],[RDMC Document Number]],[3]Docs!$B:$F,4,0),"No Placeholder Yet")</f>
        <v>RES - Reserved Placeholder</v>
      </c>
      <c r="R2753" s="33" t="str">
        <f>IFERROR(VLOOKUP(PPE_PH1_CDDL[[#This Row],[RDMC Document Number]],[3]Docs!$B:$F,5,0),"No Placeholder Yet")</f>
        <v>Pending</v>
      </c>
      <c r="S2753" s="137">
        <f t="shared" si="436"/>
        <v>0</v>
      </c>
      <c r="T2753" s="39" t="s">
        <v>1119</v>
      </c>
      <c r="U2753" s="162"/>
      <c r="V2753" s="178"/>
      <c r="W2753" s="162" t="s">
        <v>1601</v>
      </c>
      <c r="X2753" s="39" t="s">
        <v>1903</v>
      </c>
      <c r="Y2753" s="162"/>
      <c r="Z2753" s="162"/>
      <c r="AA2753" s="39"/>
      <c r="AB2753" s="152" t="s">
        <v>3165</v>
      </c>
    </row>
    <row r="2754" spans="1:28" ht="21.75" customHeight="1" x14ac:dyDescent="0.25">
      <c r="A2754" s="37" t="s">
        <v>30</v>
      </c>
      <c r="B2754" s="162" t="s">
        <v>31</v>
      </c>
      <c r="C2754" s="162">
        <v>6252</v>
      </c>
      <c r="D2754" s="162" t="s">
        <v>1456</v>
      </c>
      <c r="E2754" s="39" t="s">
        <v>321</v>
      </c>
      <c r="F2754" s="128" t="s">
        <v>34</v>
      </c>
      <c r="G2754" s="39" t="s">
        <v>35</v>
      </c>
      <c r="H2754" s="39" t="str">
        <f t="shared" si="433"/>
        <v>6105AK124-6252-WLAY-0001</v>
      </c>
      <c r="I2754" s="39" t="str">
        <f t="shared" si="435"/>
        <v>Q24050972-04-6252-W-LAY-0001</v>
      </c>
      <c r="J2754" s="39"/>
      <c r="K2754" s="162" t="s">
        <v>1898</v>
      </c>
      <c r="L2754" s="39" t="s">
        <v>1907</v>
      </c>
      <c r="M2754" s="39" t="s">
        <v>1459</v>
      </c>
      <c r="N2754" s="33" t="str">
        <f t="shared" si="434"/>
        <v>Harmonic Filters 1 -  Cable Trench and Tunnels for Harmonic Filters  - Drainage, Run-off and Impoundment Design</v>
      </c>
      <c r="O2754" s="134"/>
      <c r="P2754" s="134"/>
      <c r="Q2754" s="33" t="str">
        <f>IFERROR(VLOOKUP(PPE_PH1_CDDL[[#This Row],[RDMC Document Number]],[3]Docs!$B:$F,4,0),"No Placeholder Yet")</f>
        <v>RES - Reserved Placeholder</v>
      </c>
      <c r="R2754" s="33" t="str">
        <f>IFERROR(VLOOKUP(PPE_PH1_CDDL[[#This Row],[RDMC Document Number]],[3]Docs!$B:$F,5,0),"No Placeholder Yet")</f>
        <v>Pending</v>
      </c>
      <c r="S2754" s="137">
        <f t="shared" si="436"/>
        <v>0</v>
      </c>
      <c r="T2754" s="39" t="s">
        <v>1119</v>
      </c>
      <c r="U2754" s="39"/>
      <c r="V2754" s="178"/>
      <c r="W2754" s="39" t="s">
        <v>1908</v>
      </c>
      <c r="X2754" s="39" t="s">
        <v>1903</v>
      </c>
      <c r="Y2754" s="39"/>
      <c r="Z2754" s="39"/>
      <c r="AA2754" s="39"/>
      <c r="AB2754" s="152" t="s">
        <v>3165</v>
      </c>
    </row>
    <row r="2755" spans="1:28" ht="21.75" customHeight="1" x14ac:dyDescent="0.25">
      <c r="A2755" s="37" t="s">
        <v>30</v>
      </c>
      <c r="B2755" s="162" t="s">
        <v>31</v>
      </c>
      <c r="C2755" s="162">
        <v>6252</v>
      </c>
      <c r="D2755" s="162" t="s">
        <v>1456</v>
      </c>
      <c r="E2755" s="39" t="s">
        <v>321</v>
      </c>
      <c r="F2755" s="128" t="s">
        <v>46</v>
      </c>
      <c r="G2755" s="39" t="s">
        <v>35</v>
      </c>
      <c r="H2755" s="39" t="str">
        <f t="shared" si="433"/>
        <v>6105AK124-6252-WLAY-0002</v>
      </c>
      <c r="I2755" s="39" t="str">
        <f t="shared" si="435"/>
        <v>Q24050972-04-6252-W-LAY-0002</v>
      </c>
      <c r="J2755" s="39"/>
      <c r="K2755" s="162" t="s">
        <v>1898</v>
      </c>
      <c r="L2755" s="39" t="s">
        <v>1913</v>
      </c>
      <c r="M2755" s="39" t="s">
        <v>1459</v>
      </c>
      <c r="N2755" s="33" t="str">
        <f t="shared" si="434"/>
        <v>Harmonic Filters 1 - Terrace, Roads and Access-ways for Harmonic Filters  - Drainage, Run-off and Impoundment Design</v>
      </c>
      <c r="O2755" s="134"/>
      <c r="P2755" s="134"/>
      <c r="Q2755" s="33" t="str">
        <f>IFERROR(VLOOKUP(PPE_PH1_CDDL[[#This Row],[RDMC Document Number]],[3]Docs!$B:$F,4,0),"No Placeholder Yet")</f>
        <v>RES - Reserved Placeholder</v>
      </c>
      <c r="R2755" s="33" t="str">
        <f>IFERROR(VLOOKUP(PPE_PH1_CDDL[[#This Row],[RDMC Document Number]],[3]Docs!$B:$F,5,0),"No Placeholder Yet")</f>
        <v>Pending</v>
      </c>
      <c r="S2755" s="137">
        <f t="shared" si="436"/>
        <v>0</v>
      </c>
      <c r="T2755" s="39" t="s">
        <v>1119</v>
      </c>
      <c r="U2755" s="39"/>
      <c r="V2755" s="178"/>
      <c r="W2755" s="39" t="s">
        <v>1515</v>
      </c>
      <c r="X2755" s="39" t="s">
        <v>1903</v>
      </c>
      <c r="Y2755" s="39"/>
      <c r="Z2755" s="39"/>
      <c r="AA2755" s="39"/>
      <c r="AB2755" s="152" t="s">
        <v>3165</v>
      </c>
    </row>
    <row r="2756" spans="1:28" ht="21.75" customHeight="1" x14ac:dyDescent="0.25">
      <c r="A2756" s="37" t="s">
        <v>30</v>
      </c>
      <c r="B2756" s="162" t="s">
        <v>31</v>
      </c>
      <c r="C2756" s="162">
        <v>6252</v>
      </c>
      <c r="D2756" s="162" t="s">
        <v>1456</v>
      </c>
      <c r="E2756" s="39" t="s">
        <v>321</v>
      </c>
      <c r="F2756" s="174" t="s">
        <v>48</v>
      </c>
      <c r="G2756" s="162" t="s">
        <v>35</v>
      </c>
      <c r="H2756" s="39" t="str">
        <f t="shared" si="433"/>
        <v>6105AK124-6252-WLAY-0003</v>
      </c>
      <c r="I2756" s="39" t="str">
        <f t="shared" si="435"/>
        <v>Q24050972-04-6252-W-LAY-0003</v>
      </c>
      <c r="J2756" s="162"/>
      <c r="K2756" s="162" t="s">
        <v>1898</v>
      </c>
      <c r="L2756" s="162" t="s">
        <v>1906</v>
      </c>
      <c r="M2756" s="162" t="s">
        <v>1459</v>
      </c>
      <c r="N2756" s="33" t="str">
        <f t="shared" si="434"/>
        <v>Harmonic Filters 1 - Pad Platform and Foundations for Harmonic Filters  - Drainage, Run-off and Impoundment Design</v>
      </c>
      <c r="O2756" s="175"/>
      <c r="P2756" s="175"/>
      <c r="Q2756" s="33" t="str">
        <f>IFERROR(VLOOKUP(PPE_PH1_CDDL[[#This Row],[RDMC Document Number]],[3]Docs!$B:$F,4,0),"No Placeholder Yet")</f>
        <v>RES - Reserved Placeholder</v>
      </c>
      <c r="R2756" s="33" t="str">
        <f>IFERROR(VLOOKUP(PPE_PH1_CDDL[[#This Row],[RDMC Document Number]],[3]Docs!$B:$F,5,0),"No Placeholder Yet")</f>
        <v>Pending</v>
      </c>
      <c r="S2756" s="137">
        <f t="shared" si="436"/>
        <v>0</v>
      </c>
      <c r="T2756" s="39" t="s">
        <v>1119</v>
      </c>
      <c r="U2756" s="162"/>
      <c r="V2756" s="178"/>
      <c r="W2756" s="162" t="s">
        <v>1601</v>
      </c>
      <c r="X2756" s="39" t="s">
        <v>1903</v>
      </c>
      <c r="Y2756" s="162"/>
      <c r="Z2756" s="162"/>
      <c r="AA2756" s="39"/>
      <c r="AB2756" s="152" t="s">
        <v>3165</v>
      </c>
    </row>
    <row r="2757" spans="1:28" ht="21.75" customHeight="1" x14ac:dyDescent="0.25">
      <c r="A2757" s="37" t="s">
        <v>30</v>
      </c>
      <c r="B2757" s="162" t="s">
        <v>31</v>
      </c>
      <c r="C2757" s="162">
        <v>6252</v>
      </c>
      <c r="D2757" s="162" t="s">
        <v>1456</v>
      </c>
      <c r="E2757" s="39" t="s">
        <v>1460</v>
      </c>
      <c r="F2757" s="128" t="s">
        <v>34</v>
      </c>
      <c r="G2757" s="39" t="s">
        <v>35</v>
      </c>
      <c r="H2757" s="39" t="str">
        <f t="shared" si="433"/>
        <v>6105AK124-6252-WTRP-0001</v>
      </c>
      <c r="I2757" s="39" t="str">
        <f t="shared" si="435"/>
        <v>Q24050972-04-6252-W-TRP-0001</v>
      </c>
      <c r="J2757" s="39"/>
      <c r="K2757" s="162" t="s">
        <v>1898</v>
      </c>
      <c r="L2757" s="39" t="s">
        <v>1907</v>
      </c>
      <c r="M2757" s="39" t="s">
        <v>1461</v>
      </c>
      <c r="N2757" s="33" t="str">
        <f t="shared" si="434"/>
        <v>Harmonic Filters 1 -  Cable Trench and Tunnels for Harmonic Filters  - Soil Classification and Nomination Deliverables</v>
      </c>
      <c r="O2757" s="134"/>
      <c r="P2757" s="134"/>
      <c r="Q2757" s="33" t="str">
        <f>IFERROR(VLOOKUP(PPE_PH1_CDDL[[#This Row],[RDMC Document Number]],[3]Docs!$B:$F,4,0),"No Placeholder Yet")</f>
        <v>RES - Reserved Placeholder</v>
      </c>
      <c r="R2757" s="33" t="str">
        <f>IFERROR(VLOOKUP(PPE_PH1_CDDL[[#This Row],[RDMC Document Number]],[3]Docs!$B:$F,5,0),"No Placeholder Yet")</f>
        <v>Pending</v>
      </c>
      <c r="S2757" s="137">
        <f t="shared" si="436"/>
        <v>0</v>
      </c>
      <c r="T2757" s="39" t="s">
        <v>1119</v>
      </c>
      <c r="U2757" s="39"/>
      <c r="V2757" s="178"/>
      <c r="W2757" s="39" t="s">
        <v>1908</v>
      </c>
      <c r="X2757" s="39" t="s">
        <v>1903</v>
      </c>
      <c r="Y2757" s="39"/>
      <c r="Z2757" s="39"/>
      <c r="AA2757" s="39"/>
      <c r="AB2757" s="152" t="s">
        <v>3165</v>
      </c>
    </row>
    <row r="2758" spans="1:28" ht="21.75" customHeight="1" x14ac:dyDescent="0.25">
      <c r="A2758" s="37" t="s">
        <v>30</v>
      </c>
      <c r="B2758" s="162" t="s">
        <v>31</v>
      </c>
      <c r="C2758" s="162">
        <v>6252</v>
      </c>
      <c r="D2758" s="162" t="s">
        <v>1456</v>
      </c>
      <c r="E2758" s="39" t="s">
        <v>1460</v>
      </c>
      <c r="F2758" s="128" t="s">
        <v>46</v>
      </c>
      <c r="G2758" s="39" t="s">
        <v>35</v>
      </c>
      <c r="H2758" s="39" t="str">
        <f t="shared" si="433"/>
        <v>6105AK124-6252-WTRP-0002</v>
      </c>
      <c r="I2758" s="39" t="str">
        <f t="shared" si="435"/>
        <v>Q24050972-04-6252-W-TRP-0002</v>
      </c>
      <c r="J2758" s="39"/>
      <c r="K2758" s="162" t="s">
        <v>1898</v>
      </c>
      <c r="L2758" s="39" t="s">
        <v>1909</v>
      </c>
      <c r="M2758" s="39" t="s">
        <v>1461</v>
      </c>
      <c r="N2758" s="33" t="str">
        <f t="shared" si="434"/>
        <v>Harmonic Filters 1 - Lightning Protection System for Harmonic Filters  - Soil Classification and Nomination Deliverables</v>
      </c>
      <c r="O2758" s="134"/>
      <c r="P2758" s="134"/>
      <c r="Q2758" s="33" t="str">
        <f>IFERROR(VLOOKUP(PPE_PH1_CDDL[[#This Row],[RDMC Document Number]],[3]Docs!$B:$F,4,0),"No Placeholder Yet")</f>
        <v>RES - Reserved Placeholder</v>
      </c>
      <c r="R2758" s="33" t="str">
        <f>IFERROR(VLOOKUP(PPE_PH1_CDDL[[#This Row],[RDMC Document Number]],[3]Docs!$B:$F,5,0),"No Placeholder Yet")</f>
        <v>Pending</v>
      </c>
      <c r="S2758" s="137">
        <f t="shared" si="436"/>
        <v>0</v>
      </c>
      <c r="T2758" s="39" t="s">
        <v>1119</v>
      </c>
      <c r="U2758" s="39"/>
      <c r="V2758" s="178"/>
      <c r="W2758" s="39" t="s">
        <v>1631</v>
      </c>
      <c r="X2758" s="39" t="s">
        <v>1903</v>
      </c>
      <c r="Y2758" s="39"/>
      <c r="Z2758" s="39"/>
      <c r="AA2758" s="39"/>
      <c r="AB2758" s="152" t="s">
        <v>3165</v>
      </c>
    </row>
    <row r="2759" spans="1:28" ht="21.75" customHeight="1" x14ac:dyDescent="0.25">
      <c r="A2759" s="37" t="s">
        <v>30</v>
      </c>
      <c r="B2759" s="162" t="s">
        <v>31</v>
      </c>
      <c r="C2759" s="162">
        <v>6252</v>
      </c>
      <c r="D2759" s="162" t="s">
        <v>1456</v>
      </c>
      <c r="E2759" s="39" t="s">
        <v>1460</v>
      </c>
      <c r="F2759" s="128" t="s">
        <v>48</v>
      </c>
      <c r="G2759" s="39" t="s">
        <v>35</v>
      </c>
      <c r="H2759" s="39" t="str">
        <f t="shared" si="433"/>
        <v>6105AK124-6252-WTRP-0003</v>
      </c>
      <c r="I2759" s="39" t="str">
        <f t="shared" si="435"/>
        <v>Q24050972-04-6252-W-TRP-0003</v>
      </c>
      <c r="J2759" s="39"/>
      <c r="K2759" s="162" t="s">
        <v>1898</v>
      </c>
      <c r="L2759" s="39" t="s">
        <v>1909</v>
      </c>
      <c r="M2759" s="39" t="s">
        <v>1462</v>
      </c>
      <c r="N2759" s="33" t="str">
        <f t="shared" si="434"/>
        <v>Harmonic Filters 1 - Lightning Protection System for Harmonic Filters  - Soil Resistivity Testing Report</v>
      </c>
      <c r="O2759" s="134"/>
      <c r="P2759" s="134"/>
      <c r="Q2759" s="33" t="str">
        <f>IFERROR(VLOOKUP(PPE_PH1_CDDL[[#This Row],[RDMC Document Number]],[3]Docs!$B:$F,4,0),"No Placeholder Yet")</f>
        <v>RES - Reserved Placeholder</v>
      </c>
      <c r="R2759" s="33" t="str">
        <f>IFERROR(VLOOKUP(PPE_PH1_CDDL[[#This Row],[RDMC Document Number]],[3]Docs!$B:$F,5,0),"No Placeholder Yet")</f>
        <v>Pending</v>
      </c>
      <c r="S2759" s="137">
        <f t="shared" si="436"/>
        <v>0</v>
      </c>
      <c r="T2759" s="39" t="s">
        <v>1119</v>
      </c>
      <c r="U2759" s="39"/>
      <c r="V2759" s="178"/>
      <c r="W2759" s="39" t="s">
        <v>1631</v>
      </c>
      <c r="X2759" s="39" t="s">
        <v>1903</v>
      </c>
      <c r="Y2759" s="39"/>
      <c r="Z2759" s="39"/>
      <c r="AA2759" s="39"/>
      <c r="AB2759" s="152" t="s">
        <v>3165</v>
      </c>
    </row>
    <row r="2760" spans="1:28" ht="21.75" customHeight="1" x14ac:dyDescent="0.25">
      <c r="A2760" s="37" t="s">
        <v>30</v>
      </c>
      <c r="B2760" s="162" t="s">
        <v>31</v>
      </c>
      <c r="C2760" s="162">
        <v>6252</v>
      </c>
      <c r="D2760" s="162" t="s">
        <v>1456</v>
      </c>
      <c r="E2760" s="39" t="s">
        <v>1460</v>
      </c>
      <c r="F2760" s="128" t="s">
        <v>50</v>
      </c>
      <c r="G2760" s="39" t="s">
        <v>35</v>
      </c>
      <c r="H2760" s="39" t="str">
        <f t="shared" si="433"/>
        <v>6105AK124-6252-WTRP-0004</v>
      </c>
      <c r="I2760" s="39" t="str">
        <f t="shared" si="435"/>
        <v>Q24050972-04-6252-W-TRP-0004</v>
      </c>
      <c r="J2760" s="39"/>
      <c r="K2760" s="162" t="s">
        <v>1898</v>
      </c>
      <c r="L2760" s="39" t="s">
        <v>1910</v>
      </c>
      <c r="M2760" s="39" t="s">
        <v>1462</v>
      </c>
      <c r="N2760" s="33" t="str">
        <f t="shared" si="434"/>
        <v>Harmonic Filters 1 - Earthing System for Harmonic Filters  - Soil Resistivity Testing Report</v>
      </c>
      <c r="O2760" s="134"/>
      <c r="P2760" s="134"/>
      <c r="Q2760" s="33" t="str">
        <f>IFERROR(VLOOKUP(PPE_PH1_CDDL[[#This Row],[RDMC Document Number]],[3]Docs!$B:$F,4,0),"No Placeholder Yet")</f>
        <v>RES - Reserved Placeholder</v>
      </c>
      <c r="R2760" s="33" t="str">
        <f>IFERROR(VLOOKUP(PPE_PH1_CDDL[[#This Row],[RDMC Document Number]],[3]Docs!$B:$F,5,0),"No Placeholder Yet")</f>
        <v>Pending</v>
      </c>
      <c r="S2760" s="137">
        <f t="shared" si="436"/>
        <v>0</v>
      </c>
      <c r="T2760" s="39" t="s">
        <v>1119</v>
      </c>
      <c r="U2760" s="39"/>
      <c r="V2760" s="178"/>
      <c r="W2760" s="39" t="s">
        <v>1649</v>
      </c>
      <c r="X2760" s="39" t="s">
        <v>1903</v>
      </c>
      <c r="Y2760" s="39"/>
      <c r="Z2760" s="39"/>
      <c r="AA2760" s="39"/>
      <c r="AB2760" s="152" t="s">
        <v>3165</v>
      </c>
    </row>
    <row r="2761" spans="1:28" ht="21.75" customHeight="1" x14ac:dyDescent="0.25">
      <c r="A2761" s="37" t="s">
        <v>30</v>
      </c>
      <c r="B2761" s="162" t="s">
        <v>31</v>
      </c>
      <c r="C2761" s="162">
        <v>6252</v>
      </c>
      <c r="D2761" s="162" t="s">
        <v>1456</v>
      </c>
      <c r="E2761" s="39" t="s">
        <v>1460</v>
      </c>
      <c r="F2761" s="128" t="s">
        <v>101</v>
      </c>
      <c r="G2761" s="39" t="s">
        <v>35</v>
      </c>
      <c r="H2761" s="39" t="str">
        <f t="shared" si="433"/>
        <v>6105AK124-6252-WTRP-0005</v>
      </c>
      <c r="I2761" s="39" t="str">
        <f t="shared" si="435"/>
        <v>Q24050972-04-6252-W-TRP-0005</v>
      </c>
      <c r="J2761" s="39"/>
      <c r="K2761" s="162" t="s">
        <v>1898</v>
      </c>
      <c r="L2761" s="39" t="s">
        <v>1913</v>
      </c>
      <c r="M2761" s="39" t="s">
        <v>1461</v>
      </c>
      <c r="N2761" s="33" t="str">
        <f t="shared" si="434"/>
        <v>Harmonic Filters 1 - Terrace, Roads and Access-ways for Harmonic Filters  - Soil Classification and Nomination Deliverables</v>
      </c>
      <c r="O2761" s="134"/>
      <c r="P2761" s="134"/>
      <c r="Q2761" s="33" t="str">
        <f>IFERROR(VLOOKUP(PPE_PH1_CDDL[[#This Row],[RDMC Document Number]],[3]Docs!$B:$F,4,0),"No Placeholder Yet")</f>
        <v>RES - Reserved Placeholder</v>
      </c>
      <c r="R2761" s="33" t="str">
        <f>IFERROR(VLOOKUP(PPE_PH1_CDDL[[#This Row],[RDMC Document Number]],[3]Docs!$B:$F,5,0),"No Placeholder Yet")</f>
        <v>Pending</v>
      </c>
      <c r="S2761" s="137">
        <f t="shared" si="436"/>
        <v>0</v>
      </c>
      <c r="T2761" s="39" t="s">
        <v>1119</v>
      </c>
      <c r="U2761" s="39"/>
      <c r="V2761" s="178"/>
      <c r="W2761" s="39" t="s">
        <v>1515</v>
      </c>
      <c r="X2761" s="39" t="s">
        <v>1903</v>
      </c>
      <c r="Y2761" s="39"/>
      <c r="Z2761" s="39"/>
      <c r="AA2761" s="39"/>
      <c r="AB2761" s="152" t="s">
        <v>3165</v>
      </c>
    </row>
    <row r="2762" spans="1:28" ht="21.75" customHeight="1" x14ac:dyDescent="0.25">
      <c r="A2762" s="37" t="s">
        <v>30</v>
      </c>
      <c r="B2762" s="162" t="s">
        <v>31</v>
      </c>
      <c r="C2762" s="162">
        <v>6252</v>
      </c>
      <c r="D2762" s="162" t="s">
        <v>1456</v>
      </c>
      <c r="E2762" s="39" t="s">
        <v>1460</v>
      </c>
      <c r="F2762" s="128" t="s">
        <v>161</v>
      </c>
      <c r="G2762" s="39" t="s">
        <v>35</v>
      </c>
      <c r="H2762" s="39" t="str">
        <f t="shared" si="433"/>
        <v>6105AK124-6252-WTRP-0006</v>
      </c>
      <c r="I2762" s="39" t="str">
        <f t="shared" si="435"/>
        <v>Q24050972-04-6252-W-TRP-0006</v>
      </c>
      <c r="J2762" s="39"/>
      <c r="K2762" s="162" t="s">
        <v>1898</v>
      </c>
      <c r="L2762" s="39" t="s">
        <v>1913</v>
      </c>
      <c r="M2762" s="39" t="s">
        <v>1462</v>
      </c>
      <c r="N2762" s="33" t="str">
        <f t="shared" si="434"/>
        <v>Harmonic Filters 1 - Terrace, Roads and Access-ways for Harmonic Filters  - Soil Resistivity Testing Report</v>
      </c>
      <c r="O2762" s="134"/>
      <c r="P2762" s="134"/>
      <c r="Q2762" s="33" t="str">
        <f>IFERROR(VLOOKUP(PPE_PH1_CDDL[[#This Row],[RDMC Document Number]],[3]Docs!$B:$F,4,0),"No Placeholder Yet")</f>
        <v>RES - Reserved Placeholder</v>
      </c>
      <c r="R2762" s="33" t="str">
        <f>IFERROR(VLOOKUP(PPE_PH1_CDDL[[#This Row],[RDMC Document Number]],[3]Docs!$B:$F,5,0),"No Placeholder Yet")</f>
        <v>Pending</v>
      </c>
      <c r="S2762" s="137">
        <f t="shared" si="436"/>
        <v>0</v>
      </c>
      <c r="T2762" s="39" t="s">
        <v>1119</v>
      </c>
      <c r="U2762" s="39"/>
      <c r="V2762" s="178"/>
      <c r="W2762" s="39" t="s">
        <v>1515</v>
      </c>
      <c r="X2762" s="39" t="s">
        <v>1903</v>
      </c>
      <c r="Y2762" s="39"/>
      <c r="Z2762" s="39"/>
      <c r="AA2762" s="39"/>
      <c r="AB2762" s="152" t="s">
        <v>3165</v>
      </c>
    </row>
    <row r="2763" spans="1:28" ht="21.75" customHeight="1" x14ac:dyDescent="0.25">
      <c r="A2763" s="37" t="s">
        <v>30</v>
      </c>
      <c r="B2763" s="162" t="s">
        <v>31</v>
      </c>
      <c r="C2763" s="162">
        <v>6252</v>
      </c>
      <c r="D2763" s="162" t="s">
        <v>1456</v>
      </c>
      <c r="E2763" s="39" t="s">
        <v>1460</v>
      </c>
      <c r="F2763" s="128" t="s">
        <v>170</v>
      </c>
      <c r="G2763" s="39" t="s">
        <v>35</v>
      </c>
      <c r="H2763" s="39" t="str">
        <f t="shared" si="433"/>
        <v>6105AK124-6252-WTRP-0007</v>
      </c>
      <c r="I2763" s="39" t="str">
        <f t="shared" si="435"/>
        <v>Q24050972-04-6252-W-TRP-0007</v>
      </c>
      <c r="J2763" s="39"/>
      <c r="K2763" s="162" t="s">
        <v>1898</v>
      </c>
      <c r="L2763" s="39" t="s">
        <v>1906</v>
      </c>
      <c r="M2763" s="39" t="s">
        <v>1461</v>
      </c>
      <c r="N2763" s="33" t="str">
        <f t="shared" si="434"/>
        <v>Harmonic Filters 1 - Pad Platform and Foundations for Harmonic Filters  - Soil Classification and Nomination Deliverables</v>
      </c>
      <c r="O2763" s="134"/>
      <c r="P2763" s="134"/>
      <c r="Q2763" s="33" t="str">
        <f>IFERROR(VLOOKUP(PPE_PH1_CDDL[[#This Row],[RDMC Document Number]],[3]Docs!$B:$F,4,0),"No Placeholder Yet")</f>
        <v>RES - Reserved Placeholder</v>
      </c>
      <c r="R2763" s="33" t="str">
        <f>IFERROR(VLOOKUP(PPE_PH1_CDDL[[#This Row],[RDMC Document Number]],[3]Docs!$B:$F,5,0),"No Placeholder Yet")</f>
        <v>Pending</v>
      </c>
      <c r="S2763" s="137">
        <f t="shared" si="436"/>
        <v>0</v>
      </c>
      <c r="T2763" s="39" t="s">
        <v>1119</v>
      </c>
      <c r="U2763" s="39"/>
      <c r="V2763" s="178"/>
      <c r="W2763" s="39" t="s">
        <v>1601</v>
      </c>
      <c r="X2763" s="39" t="s">
        <v>1903</v>
      </c>
      <c r="Y2763" s="39"/>
      <c r="Z2763" s="39"/>
      <c r="AA2763" s="39"/>
      <c r="AB2763" s="152" t="s">
        <v>3165</v>
      </c>
    </row>
    <row r="2764" spans="1:28" ht="21.75" customHeight="1" x14ac:dyDescent="0.25">
      <c r="A2764" s="37" t="s">
        <v>30</v>
      </c>
      <c r="B2764" s="162" t="s">
        <v>31</v>
      </c>
      <c r="C2764" s="162">
        <v>6252</v>
      </c>
      <c r="D2764" s="162" t="s">
        <v>1456</v>
      </c>
      <c r="E2764" s="39" t="s">
        <v>1460</v>
      </c>
      <c r="F2764" s="174" t="s">
        <v>108</v>
      </c>
      <c r="G2764" s="162" t="s">
        <v>35</v>
      </c>
      <c r="H2764" s="39" t="str">
        <f t="shared" si="433"/>
        <v>6105AK124-6252-WTRP-0008</v>
      </c>
      <c r="I2764" s="39" t="str">
        <f t="shared" si="435"/>
        <v>Q24050972-04-6252-W-TRP-0008</v>
      </c>
      <c r="J2764" s="162"/>
      <c r="K2764" s="162" t="s">
        <v>1898</v>
      </c>
      <c r="L2764" s="162" t="s">
        <v>1906</v>
      </c>
      <c r="M2764" s="162" t="s">
        <v>1462</v>
      </c>
      <c r="N2764" s="33" t="str">
        <f t="shared" si="434"/>
        <v>Harmonic Filters 1 - Pad Platform and Foundations for Harmonic Filters  - Soil Resistivity Testing Report</v>
      </c>
      <c r="O2764" s="175"/>
      <c r="P2764" s="175"/>
      <c r="Q2764" s="33" t="str">
        <f>IFERROR(VLOOKUP(PPE_PH1_CDDL[[#This Row],[RDMC Document Number]],[3]Docs!$B:$F,4,0),"No Placeholder Yet")</f>
        <v>RES - Reserved Placeholder</v>
      </c>
      <c r="R2764" s="33" t="str">
        <f>IFERROR(VLOOKUP(PPE_PH1_CDDL[[#This Row],[RDMC Document Number]],[3]Docs!$B:$F,5,0),"No Placeholder Yet")</f>
        <v>Pending</v>
      </c>
      <c r="S2764" s="137">
        <f t="shared" si="436"/>
        <v>0</v>
      </c>
      <c r="T2764" s="39" t="s">
        <v>1119</v>
      </c>
      <c r="U2764" s="162"/>
      <c r="V2764" s="178"/>
      <c r="W2764" s="162" t="s">
        <v>1601</v>
      </c>
      <c r="X2764" s="39" t="s">
        <v>1903</v>
      </c>
      <c r="Y2764" s="162"/>
      <c r="Z2764" s="162"/>
      <c r="AA2764" s="39"/>
      <c r="AB2764" s="152" t="s">
        <v>3165</v>
      </c>
    </row>
    <row r="2765" spans="1:28" ht="21.75" customHeight="1" x14ac:dyDescent="0.25">
      <c r="A2765" s="37" t="s">
        <v>30</v>
      </c>
      <c r="B2765" s="162" t="s">
        <v>31</v>
      </c>
      <c r="C2765" s="162">
        <v>6254</v>
      </c>
      <c r="D2765" s="162" t="s">
        <v>32</v>
      </c>
      <c r="E2765" s="162" t="s">
        <v>73</v>
      </c>
      <c r="F2765" s="174" t="s">
        <v>34</v>
      </c>
      <c r="G2765" s="162" t="s">
        <v>35</v>
      </c>
      <c r="H2765" s="39" t="str">
        <f t="shared" si="433"/>
        <v>6105AK124-6254-BDBD-0001</v>
      </c>
      <c r="I2765" s="39" t="str">
        <f t="shared" si="435"/>
        <v>Q24050972-04-6254-B-DBD-0001</v>
      </c>
      <c r="J2765" s="162"/>
      <c r="K2765" s="162" t="s">
        <v>1920</v>
      </c>
      <c r="L2765" s="162" t="s">
        <v>1921</v>
      </c>
      <c r="M2765" s="162" t="s">
        <v>1263</v>
      </c>
      <c r="N2765" s="33" t="str">
        <f t="shared" si="434"/>
        <v>Battery Energy Storage System 1 - Battery Energy Storage System Project Package - Design Criteria / Basis of Design</v>
      </c>
      <c r="O2765" s="175"/>
      <c r="P2765" s="175"/>
      <c r="Q2765" s="33" t="str">
        <f>IFERROR(VLOOKUP(PPE_PH1_CDDL[[#This Row],[RDMC Document Number]],[3]Docs!$B:$F,4,0),"No Placeholder Yet")</f>
        <v>RES - Reserved Placeholder</v>
      </c>
      <c r="R2765" s="33" t="str">
        <f>IFERROR(VLOOKUP(PPE_PH1_CDDL[[#This Row],[RDMC Document Number]],[3]Docs!$B:$F,5,0),"No Placeholder Yet")</f>
        <v>Pending</v>
      </c>
      <c r="S2765" s="137">
        <f t="shared" si="436"/>
        <v>0</v>
      </c>
      <c r="T2765" s="39" t="s">
        <v>1119</v>
      </c>
      <c r="U2765" s="162"/>
      <c r="V2765" s="178"/>
      <c r="W2765" s="162" t="s">
        <v>1922</v>
      </c>
      <c r="X2765" s="162" t="s">
        <v>1923</v>
      </c>
      <c r="Y2765" s="162"/>
      <c r="Z2765" s="162"/>
      <c r="AA2765" s="39"/>
      <c r="AB2765" s="152" t="s">
        <v>3165</v>
      </c>
    </row>
    <row r="2766" spans="1:28" ht="21.75" customHeight="1" x14ac:dyDescent="0.25">
      <c r="A2766" s="37" t="s">
        <v>30</v>
      </c>
      <c r="B2766" s="162" t="s">
        <v>31</v>
      </c>
      <c r="C2766" s="162">
        <v>6254</v>
      </c>
      <c r="D2766" s="162" t="s">
        <v>32</v>
      </c>
      <c r="E2766" s="39" t="s">
        <v>394</v>
      </c>
      <c r="F2766" s="128" t="s">
        <v>34</v>
      </c>
      <c r="G2766" s="39" t="s">
        <v>35</v>
      </c>
      <c r="H2766" s="39" t="str">
        <f t="shared" si="433"/>
        <v>6105AK124-6254-BPHL-0001</v>
      </c>
      <c r="I2766" s="39" t="str">
        <f t="shared" si="435"/>
        <v>Q24050972-04-6254-B-PHL-0001</v>
      </c>
      <c r="J2766" s="39"/>
      <c r="K2766" s="162" t="s">
        <v>1920</v>
      </c>
      <c r="L2766" s="39" t="s">
        <v>1921</v>
      </c>
      <c r="M2766" s="39" t="s">
        <v>1258</v>
      </c>
      <c r="N2766" s="33" t="str">
        <f t="shared" si="434"/>
        <v>Battery Energy Storage System 1 - Battery Energy Storage System Project Package - Control Philosophy</v>
      </c>
      <c r="O2766" s="134"/>
      <c r="P2766" s="134"/>
      <c r="Q2766" s="33" t="str">
        <f>IFERROR(VLOOKUP(PPE_PH1_CDDL[[#This Row],[RDMC Document Number]],[3]Docs!$B:$F,4,0),"No Placeholder Yet")</f>
        <v>RES - Reserved Placeholder</v>
      </c>
      <c r="R2766" s="33" t="str">
        <f>IFERROR(VLOOKUP(PPE_PH1_CDDL[[#This Row],[RDMC Document Number]],[3]Docs!$B:$F,5,0),"No Placeholder Yet")</f>
        <v>Pending</v>
      </c>
      <c r="S2766" s="137">
        <f t="shared" si="436"/>
        <v>0</v>
      </c>
      <c r="T2766" s="39" t="s">
        <v>1119</v>
      </c>
      <c r="U2766" s="39"/>
      <c r="V2766" s="178"/>
      <c r="W2766" s="39" t="s">
        <v>1924</v>
      </c>
      <c r="X2766" s="162" t="s">
        <v>1923</v>
      </c>
      <c r="Y2766" s="39"/>
      <c r="Z2766" s="39"/>
      <c r="AA2766" s="39"/>
      <c r="AB2766" s="152" t="s">
        <v>3165</v>
      </c>
    </row>
    <row r="2767" spans="1:28" ht="21.75" customHeight="1" x14ac:dyDescent="0.25">
      <c r="A2767" s="37" t="s">
        <v>30</v>
      </c>
      <c r="B2767" s="162" t="s">
        <v>31</v>
      </c>
      <c r="C2767" s="162">
        <v>6254</v>
      </c>
      <c r="D2767" s="162" t="s">
        <v>32</v>
      </c>
      <c r="E2767" s="39" t="s">
        <v>394</v>
      </c>
      <c r="F2767" s="128" t="s">
        <v>46</v>
      </c>
      <c r="G2767" s="39" t="s">
        <v>35</v>
      </c>
      <c r="H2767" s="39" t="str">
        <f t="shared" si="433"/>
        <v>6105AK124-6254-BPHL-0002</v>
      </c>
      <c r="I2767" s="39" t="str">
        <f t="shared" si="435"/>
        <v>Q24050972-04-6254-B-PHL-0002</v>
      </c>
      <c r="J2767" s="39"/>
      <c r="K2767" s="162" t="s">
        <v>1920</v>
      </c>
      <c r="L2767" s="39" t="s">
        <v>1921</v>
      </c>
      <c r="M2767" s="39" t="s">
        <v>1260</v>
      </c>
      <c r="N2767" s="33" t="str">
        <f t="shared" si="434"/>
        <v>Battery Energy Storage System 1 - Battery Energy Storage System Project Package - Synchronization Philosophy</v>
      </c>
      <c r="O2767" s="134"/>
      <c r="P2767" s="134"/>
      <c r="Q2767" s="33" t="str">
        <f>IFERROR(VLOOKUP(PPE_PH1_CDDL[[#This Row],[RDMC Document Number]],[3]Docs!$B:$F,4,0),"No Placeholder Yet")</f>
        <v>RES - Reserved Placeholder</v>
      </c>
      <c r="R2767" s="33" t="str">
        <f>IFERROR(VLOOKUP(PPE_PH1_CDDL[[#This Row],[RDMC Document Number]],[3]Docs!$B:$F,5,0),"No Placeholder Yet")</f>
        <v>Pending</v>
      </c>
      <c r="S2767" s="137">
        <f t="shared" si="436"/>
        <v>0</v>
      </c>
      <c r="T2767" s="39" t="s">
        <v>1119</v>
      </c>
      <c r="U2767" s="39"/>
      <c r="V2767" s="178"/>
      <c r="W2767" s="39" t="s">
        <v>1924</v>
      </c>
      <c r="X2767" s="162" t="s">
        <v>1923</v>
      </c>
      <c r="Y2767" s="39"/>
      <c r="Z2767" s="39"/>
      <c r="AA2767" s="39"/>
      <c r="AB2767" s="152" t="s">
        <v>3165</v>
      </c>
    </row>
    <row r="2768" spans="1:28" ht="21.75" customHeight="1" x14ac:dyDescent="0.25">
      <c r="A2768" s="37" t="s">
        <v>30</v>
      </c>
      <c r="B2768" s="162" t="s">
        <v>31</v>
      </c>
      <c r="C2768" s="162">
        <v>6254</v>
      </c>
      <c r="D2768" s="162" t="s">
        <v>32</v>
      </c>
      <c r="E2768" s="39" t="s">
        <v>394</v>
      </c>
      <c r="F2768" s="128" t="s">
        <v>48</v>
      </c>
      <c r="G2768" s="39" t="s">
        <v>35</v>
      </c>
      <c r="H2768" s="39" t="str">
        <f t="shared" si="433"/>
        <v>6105AK124-6254-BPHL-0003</v>
      </c>
      <c r="I2768" s="39" t="str">
        <f t="shared" si="435"/>
        <v>Q24050972-04-6254-B-PHL-0003</v>
      </c>
      <c r="J2768" s="39"/>
      <c r="K2768" s="162" t="s">
        <v>1920</v>
      </c>
      <c r="L2768" s="39" t="s">
        <v>1925</v>
      </c>
      <c r="M2768" s="39" t="s">
        <v>1258</v>
      </c>
      <c r="N2768" s="33" t="str">
        <f t="shared" si="434"/>
        <v>Battery Energy Storage System 1 - Protection Relays for BESS Yard - Control Philosophy</v>
      </c>
      <c r="O2768" s="134"/>
      <c r="P2768" s="134"/>
      <c r="Q2768" s="33" t="str">
        <f>IFERROR(VLOOKUP(PPE_PH1_CDDL[[#This Row],[RDMC Document Number]],[3]Docs!$B:$F,4,0),"No Placeholder Yet")</f>
        <v>RES - Reserved Placeholder</v>
      </c>
      <c r="R2768" s="33" t="str">
        <f>IFERROR(VLOOKUP(PPE_PH1_CDDL[[#This Row],[RDMC Document Number]],[3]Docs!$B:$F,5,0),"No Placeholder Yet")</f>
        <v>Pending</v>
      </c>
      <c r="S2768" s="137">
        <f t="shared" si="436"/>
        <v>0</v>
      </c>
      <c r="T2768" s="39" t="s">
        <v>1119</v>
      </c>
      <c r="U2768" s="39"/>
      <c r="V2768" s="178"/>
      <c r="W2768" s="39" t="s">
        <v>1926</v>
      </c>
      <c r="X2768" s="39" t="s">
        <v>1927</v>
      </c>
      <c r="Y2768" s="39"/>
      <c r="Z2768" s="39"/>
      <c r="AA2768" s="39"/>
      <c r="AB2768" s="152" t="s">
        <v>3165</v>
      </c>
    </row>
    <row r="2769" spans="1:28" ht="21.75" customHeight="1" x14ac:dyDescent="0.25">
      <c r="A2769" s="37" t="s">
        <v>30</v>
      </c>
      <c r="B2769" s="162" t="s">
        <v>31</v>
      </c>
      <c r="C2769" s="162">
        <v>6254</v>
      </c>
      <c r="D2769" s="162" t="s">
        <v>32</v>
      </c>
      <c r="E2769" s="39" t="s">
        <v>394</v>
      </c>
      <c r="F2769" s="128" t="s">
        <v>50</v>
      </c>
      <c r="G2769" s="39" t="s">
        <v>35</v>
      </c>
      <c r="H2769" s="39" t="str">
        <f t="shared" si="433"/>
        <v>6105AK124-6254-BPHL-0004</v>
      </c>
      <c r="I2769" s="39" t="str">
        <f t="shared" si="435"/>
        <v>Q24050972-04-6254-B-PHL-0004</v>
      </c>
      <c r="J2769" s="39"/>
      <c r="K2769" s="162" t="s">
        <v>1920</v>
      </c>
      <c r="L2769" s="39" t="s">
        <v>1925</v>
      </c>
      <c r="M2769" s="39" t="s">
        <v>1260</v>
      </c>
      <c r="N2769" s="33" t="str">
        <f t="shared" si="434"/>
        <v>Battery Energy Storage System 1 - Protection Relays for BESS Yard - Synchronization Philosophy</v>
      </c>
      <c r="O2769" s="134"/>
      <c r="P2769" s="134"/>
      <c r="Q2769" s="33" t="str">
        <f>IFERROR(VLOOKUP(PPE_PH1_CDDL[[#This Row],[RDMC Document Number]],[3]Docs!$B:$F,4,0),"No Placeholder Yet")</f>
        <v>RES - Reserved Placeholder</v>
      </c>
      <c r="R2769" s="33" t="str">
        <f>IFERROR(VLOOKUP(PPE_PH1_CDDL[[#This Row],[RDMC Document Number]],[3]Docs!$B:$F,5,0),"No Placeholder Yet")</f>
        <v>Pending</v>
      </c>
      <c r="S2769" s="137">
        <f t="shared" si="436"/>
        <v>0</v>
      </c>
      <c r="T2769" s="39" t="s">
        <v>1119</v>
      </c>
      <c r="U2769" s="39"/>
      <c r="V2769" s="178"/>
      <c r="W2769" s="39" t="s">
        <v>1926</v>
      </c>
      <c r="X2769" s="39" t="s">
        <v>1927</v>
      </c>
      <c r="Y2769" s="39"/>
      <c r="Z2769" s="39"/>
      <c r="AA2769" s="39"/>
      <c r="AB2769" s="152" t="s">
        <v>3165</v>
      </c>
    </row>
    <row r="2770" spans="1:28" ht="21.75" customHeight="1" x14ac:dyDescent="0.25">
      <c r="A2770" s="37" t="s">
        <v>30</v>
      </c>
      <c r="B2770" s="162" t="s">
        <v>31</v>
      </c>
      <c r="C2770" s="162">
        <v>6254</v>
      </c>
      <c r="D2770" s="162" t="s">
        <v>32</v>
      </c>
      <c r="E2770" s="39" t="s">
        <v>394</v>
      </c>
      <c r="F2770" s="174" t="s">
        <v>101</v>
      </c>
      <c r="G2770" s="162" t="s">
        <v>35</v>
      </c>
      <c r="H2770" s="39" t="str">
        <f t="shared" si="433"/>
        <v>6105AK124-6254-BPHL-0005</v>
      </c>
      <c r="I2770" s="39" t="str">
        <f t="shared" si="435"/>
        <v>Q24050972-04-6254-B-PHL-0005</v>
      </c>
      <c r="J2770" s="162"/>
      <c r="K2770" s="162" t="s">
        <v>1920</v>
      </c>
      <c r="L2770" s="162" t="s">
        <v>1925</v>
      </c>
      <c r="M2770" s="162" t="s">
        <v>1520</v>
      </c>
      <c r="N2770" s="33" t="str">
        <f t="shared" si="434"/>
        <v>Battery Energy Storage System 1 - Protection Relays for BESS Yard - Power Management System Philosophy</v>
      </c>
      <c r="O2770" s="175"/>
      <c r="P2770" s="175"/>
      <c r="Q2770" s="33" t="str">
        <f>IFERROR(VLOOKUP(PPE_PH1_CDDL[[#This Row],[RDMC Document Number]],[3]Docs!$B:$F,4,0),"No Placeholder Yet")</f>
        <v>RES - Reserved Placeholder</v>
      </c>
      <c r="R2770" s="33" t="str">
        <f>IFERROR(VLOOKUP(PPE_PH1_CDDL[[#This Row],[RDMC Document Number]],[3]Docs!$B:$F,5,0),"No Placeholder Yet")</f>
        <v>Pending</v>
      </c>
      <c r="S2770" s="137">
        <f t="shared" si="436"/>
        <v>0</v>
      </c>
      <c r="T2770" s="39" t="s">
        <v>1119</v>
      </c>
      <c r="U2770" s="162"/>
      <c r="V2770" s="178"/>
      <c r="W2770" s="162" t="s">
        <v>1926</v>
      </c>
      <c r="X2770" s="162" t="s">
        <v>1927</v>
      </c>
      <c r="Y2770" s="162"/>
      <c r="Z2770" s="162"/>
      <c r="AA2770" s="39"/>
      <c r="AB2770" s="152" t="s">
        <v>3165</v>
      </c>
    </row>
    <row r="2771" spans="1:28" ht="21.75" customHeight="1" x14ac:dyDescent="0.25">
      <c r="A2771" s="37" t="s">
        <v>30</v>
      </c>
      <c r="B2771" s="162" t="s">
        <v>31</v>
      </c>
      <c r="C2771" s="162">
        <v>6254</v>
      </c>
      <c r="D2771" s="162" t="s">
        <v>32</v>
      </c>
      <c r="E2771" s="162" t="s">
        <v>1170</v>
      </c>
      <c r="F2771" s="174" t="s">
        <v>34</v>
      </c>
      <c r="G2771" s="162" t="s">
        <v>35</v>
      </c>
      <c r="H2771" s="39" t="str">
        <f t="shared" si="433"/>
        <v>6105AK124-6254-BSPC-0001</v>
      </c>
      <c r="I2771" s="39" t="str">
        <f t="shared" si="435"/>
        <v>Q24050972-04-6254-B-SPC-0001</v>
      </c>
      <c r="J2771" s="162"/>
      <c r="K2771" s="162" t="s">
        <v>1920</v>
      </c>
      <c r="L2771" s="162" t="s">
        <v>1921</v>
      </c>
      <c r="M2771" s="162" t="s">
        <v>1265</v>
      </c>
      <c r="N2771" s="33" t="str">
        <f t="shared" si="434"/>
        <v>Battery Energy Storage System 1 - Battery Energy Storage System Project Package - Functional Design Specification</v>
      </c>
      <c r="O2771" s="175"/>
      <c r="P2771" s="175"/>
      <c r="Q2771" s="33" t="str">
        <f>IFERROR(VLOOKUP(PPE_PH1_CDDL[[#This Row],[RDMC Document Number]],[3]Docs!$B:$F,4,0),"No Placeholder Yet")</f>
        <v>RES - Reserved Placeholder</v>
      </c>
      <c r="R2771" s="33" t="str">
        <f>IFERROR(VLOOKUP(PPE_PH1_CDDL[[#This Row],[RDMC Document Number]],[3]Docs!$B:$F,5,0),"No Placeholder Yet")</f>
        <v>Pending</v>
      </c>
      <c r="S2771" s="137">
        <f t="shared" si="436"/>
        <v>0</v>
      </c>
      <c r="T2771" s="39" t="s">
        <v>1119</v>
      </c>
      <c r="U2771" s="162"/>
      <c r="V2771" s="178"/>
      <c r="W2771" s="162" t="s">
        <v>1924</v>
      </c>
      <c r="X2771" s="162" t="s">
        <v>1923</v>
      </c>
      <c r="Y2771" s="162"/>
      <c r="Z2771" s="162"/>
      <c r="AA2771" s="39"/>
      <c r="AB2771" s="152" t="s">
        <v>3165</v>
      </c>
    </row>
    <row r="2772" spans="1:28" ht="21.75" customHeight="1" x14ac:dyDescent="0.25">
      <c r="A2772" s="37" t="s">
        <v>30</v>
      </c>
      <c r="B2772" s="162" t="s">
        <v>31</v>
      </c>
      <c r="C2772" s="162">
        <v>6254</v>
      </c>
      <c r="D2772" s="162" t="s">
        <v>32</v>
      </c>
      <c r="E2772" s="162" t="s">
        <v>700</v>
      </c>
      <c r="F2772" s="174" t="s">
        <v>34</v>
      </c>
      <c r="G2772" s="162" t="s">
        <v>35</v>
      </c>
      <c r="H2772" s="39" t="str">
        <f t="shared" si="433"/>
        <v>6105AK124-6254-BSTD-0001</v>
      </c>
      <c r="I2772" s="39" t="str">
        <f t="shared" si="435"/>
        <v>Q24050972-04-6254-B-STD-0001</v>
      </c>
      <c r="J2772" s="162"/>
      <c r="K2772" s="162" t="s">
        <v>1920</v>
      </c>
      <c r="L2772" s="162" t="s">
        <v>1921</v>
      </c>
      <c r="M2772" s="162" t="s">
        <v>1264</v>
      </c>
      <c r="N2772" s="33" t="str">
        <f t="shared" si="434"/>
        <v>Battery Energy Storage System 1 - Battery Energy Storage System Project Package - System Detailed Engineering Design</v>
      </c>
      <c r="O2772" s="175"/>
      <c r="P2772" s="175"/>
      <c r="Q2772" s="33" t="str">
        <f>IFERROR(VLOOKUP(PPE_PH1_CDDL[[#This Row],[RDMC Document Number]],[3]Docs!$B:$F,4,0),"No Placeholder Yet")</f>
        <v>RES - Reserved Placeholder</v>
      </c>
      <c r="R2772" s="33" t="str">
        <f>IFERROR(VLOOKUP(PPE_PH1_CDDL[[#This Row],[RDMC Document Number]],[3]Docs!$B:$F,5,0),"No Placeholder Yet")</f>
        <v>Pending</v>
      </c>
      <c r="S2772" s="137">
        <f t="shared" si="436"/>
        <v>0</v>
      </c>
      <c r="T2772" s="39" t="s">
        <v>1119</v>
      </c>
      <c r="U2772" s="162"/>
      <c r="V2772" s="178"/>
      <c r="W2772" s="162" t="s">
        <v>1924</v>
      </c>
      <c r="X2772" s="162" t="s">
        <v>1923</v>
      </c>
      <c r="Y2772" s="162"/>
      <c r="Z2772" s="162"/>
      <c r="AA2772" s="39"/>
      <c r="AB2772" s="152" t="s">
        <v>3165</v>
      </c>
    </row>
    <row r="2773" spans="1:28" ht="21.75" customHeight="1" x14ac:dyDescent="0.25">
      <c r="A2773" s="37" t="s">
        <v>30</v>
      </c>
      <c r="B2773" s="162" t="s">
        <v>31</v>
      </c>
      <c r="C2773" s="162">
        <v>6254</v>
      </c>
      <c r="D2773" s="39" t="s">
        <v>1169</v>
      </c>
      <c r="E2773" s="39" t="s">
        <v>1279</v>
      </c>
      <c r="F2773" s="128" t="s">
        <v>34</v>
      </c>
      <c r="G2773" s="39" t="s">
        <v>35</v>
      </c>
      <c r="H2773" s="39" t="str">
        <f t="shared" si="433"/>
        <v>6105AK124-6254-CFND-0001</v>
      </c>
      <c r="I2773" s="39" t="str">
        <f t="shared" si="435"/>
        <v>Q24050972-04-6254-C-FND-0001</v>
      </c>
      <c r="J2773" s="39"/>
      <c r="K2773" s="162" t="s">
        <v>1920</v>
      </c>
      <c r="L2773" s="39" t="s">
        <v>1928</v>
      </c>
      <c r="M2773" s="39" t="s">
        <v>1281</v>
      </c>
      <c r="N2773" s="33" t="str">
        <f t="shared" si="434"/>
        <v>Battery Energy Storage System 1 - Pad Platform and Foundations for BESS Yard - Civil Foundation Design</v>
      </c>
      <c r="O2773" s="134"/>
      <c r="P2773" s="134"/>
      <c r="Q2773" s="33" t="str">
        <f>IFERROR(VLOOKUP(PPE_PH1_CDDL[[#This Row],[RDMC Document Number]],[3]Docs!$B:$F,4,0),"No Placeholder Yet")</f>
        <v>RES - Reserved Placeholder</v>
      </c>
      <c r="R2773" s="33" t="str">
        <f>IFERROR(VLOOKUP(PPE_PH1_CDDL[[#This Row],[RDMC Document Number]],[3]Docs!$B:$F,5,0),"No Placeholder Yet")</f>
        <v>Pending</v>
      </c>
      <c r="S2773" s="137">
        <f t="shared" si="436"/>
        <v>0</v>
      </c>
      <c r="T2773" s="39" t="s">
        <v>1119</v>
      </c>
      <c r="U2773" s="39"/>
      <c r="V2773" s="178"/>
      <c r="W2773" s="39" t="s">
        <v>1601</v>
      </c>
      <c r="X2773" s="39" t="s">
        <v>1927</v>
      </c>
      <c r="Y2773" s="39"/>
      <c r="Z2773" s="39"/>
      <c r="AA2773" s="39"/>
      <c r="AB2773" s="152" t="s">
        <v>3165</v>
      </c>
    </row>
    <row r="2774" spans="1:28" ht="21.75" customHeight="1" x14ac:dyDescent="0.25">
      <c r="A2774" s="37" t="s">
        <v>30</v>
      </c>
      <c r="B2774" s="162" t="s">
        <v>31</v>
      </c>
      <c r="C2774" s="162">
        <v>6254</v>
      </c>
      <c r="D2774" s="39" t="s">
        <v>1169</v>
      </c>
      <c r="E2774" s="39" t="s">
        <v>1279</v>
      </c>
      <c r="F2774" s="128" t="s">
        <v>46</v>
      </c>
      <c r="G2774" s="39" t="s">
        <v>35</v>
      </c>
      <c r="H2774" s="39" t="str">
        <f t="shared" si="433"/>
        <v>6105AK124-6254-CFND-0002</v>
      </c>
      <c r="I2774" s="39" t="str">
        <f t="shared" si="435"/>
        <v>Q24050972-04-6254-C-FND-0002</v>
      </c>
      <c r="J2774" s="39"/>
      <c r="K2774" s="162" t="s">
        <v>1920</v>
      </c>
      <c r="L2774" s="39" t="s">
        <v>1928</v>
      </c>
      <c r="M2774" s="39" t="s">
        <v>1283</v>
      </c>
      <c r="N2774" s="33" t="str">
        <f t="shared" si="434"/>
        <v>Battery Energy Storage System 1 - Pad Platform and Foundations for BESS Yard - Plinth Design and Layout</v>
      </c>
      <c r="O2774" s="134"/>
      <c r="P2774" s="134"/>
      <c r="Q2774" s="33" t="str">
        <f>IFERROR(VLOOKUP(PPE_PH1_CDDL[[#This Row],[RDMC Document Number]],[3]Docs!$B:$F,4,0),"No Placeholder Yet")</f>
        <v>RES - Reserved Placeholder</v>
      </c>
      <c r="R2774" s="33" t="str">
        <f>IFERROR(VLOOKUP(PPE_PH1_CDDL[[#This Row],[RDMC Document Number]],[3]Docs!$B:$F,5,0),"No Placeholder Yet")</f>
        <v>Pending</v>
      </c>
      <c r="S2774" s="137">
        <f t="shared" si="436"/>
        <v>0</v>
      </c>
      <c r="T2774" s="39" t="s">
        <v>1119</v>
      </c>
      <c r="U2774" s="39"/>
      <c r="V2774" s="178"/>
      <c r="W2774" s="39" t="s">
        <v>1601</v>
      </c>
      <c r="X2774" s="39" t="s">
        <v>1927</v>
      </c>
      <c r="Y2774" s="39"/>
      <c r="Z2774" s="39"/>
      <c r="AA2774" s="39"/>
      <c r="AB2774" s="152" t="s">
        <v>3165</v>
      </c>
    </row>
    <row r="2775" spans="1:28" ht="21.75" customHeight="1" x14ac:dyDescent="0.25">
      <c r="A2775" s="37" t="s">
        <v>30</v>
      </c>
      <c r="B2775" s="162" t="s">
        <v>31</v>
      </c>
      <c r="C2775" s="162">
        <v>6254</v>
      </c>
      <c r="D2775" s="39" t="s">
        <v>1169</v>
      </c>
      <c r="E2775" s="39" t="s">
        <v>1279</v>
      </c>
      <c r="F2775" s="128" t="s">
        <v>48</v>
      </c>
      <c r="G2775" s="39" t="s">
        <v>35</v>
      </c>
      <c r="H2775" s="39" t="str">
        <f t="shared" si="433"/>
        <v>6105AK124-6254-CFND-0003</v>
      </c>
      <c r="I2775" s="39" t="str">
        <f t="shared" si="435"/>
        <v>Q24050972-04-6254-C-FND-0003</v>
      </c>
      <c r="J2775" s="39"/>
      <c r="K2775" s="162" t="s">
        <v>1920</v>
      </c>
      <c r="L2775" s="39" t="s">
        <v>1929</v>
      </c>
      <c r="M2775" s="39" t="s">
        <v>1281</v>
      </c>
      <c r="N2775" s="33" t="str">
        <f t="shared" si="434"/>
        <v>Battery Energy Storage System 1 - Cable Racks and Trays for BESS yard - Civil Foundation Design</v>
      </c>
      <c r="O2775" s="134"/>
      <c r="P2775" s="134"/>
      <c r="Q2775" s="33" t="str">
        <f>IFERROR(VLOOKUP(PPE_PH1_CDDL[[#This Row],[RDMC Document Number]],[3]Docs!$B:$F,4,0),"No Placeholder Yet")</f>
        <v>RES - Reserved Placeholder</v>
      </c>
      <c r="R2775" s="33" t="str">
        <f>IFERROR(VLOOKUP(PPE_PH1_CDDL[[#This Row],[RDMC Document Number]],[3]Docs!$B:$F,5,0),"No Placeholder Yet")</f>
        <v>Pending</v>
      </c>
      <c r="S2775" s="137">
        <f t="shared" si="436"/>
        <v>0</v>
      </c>
      <c r="T2775" s="39" t="s">
        <v>1119</v>
      </c>
      <c r="U2775" s="39"/>
      <c r="V2775" s="178"/>
      <c r="W2775" s="39" t="s">
        <v>1599</v>
      </c>
      <c r="X2775" s="39" t="s">
        <v>1927</v>
      </c>
      <c r="Y2775" s="39"/>
      <c r="Z2775" s="39"/>
      <c r="AA2775" s="39"/>
      <c r="AB2775" s="152" t="s">
        <v>3165</v>
      </c>
    </row>
    <row r="2776" spans="1:28" ht="21.75" customHeight="1" x14ac:dyDescent="0.25">
      <c r="A2776" s="37" t="s">
        <v>30</v>
      </c>
      <c r="B2776" s="162" t="s">
        <v>31</v>
      </c>
      <c r="C2776" s="162">
        <v>6254</v>
      </c>
      <c r="D2776" s="39" t="s">
        <v>1169</v>
      </c>
      <c r="E2776" s="39" t="s">
        <v>1279</v>
      </c>
      <c r="F2776" s="128" t="s">
        <v>50</v>
      </c>
      <c r="G2776" s="39" t="s">
        <v>35</v>
      </c>
      <c r="H2776" s="39" t="str">
        <f t="shared" si="433"/>
        <v>6105AK124-6254-CFND-0004</v>
      </c>
      <c r="I2776" s="39" t="str">
        <f t="shared" si="435"/>
        <v>Q24050972-04-6254-C-FND-0004</v>
      </c>
      <c r="J2776" s="39"/>
      <c r="K2776" s="162" t="s">
        <v>1920</v>
      </c>
      <c r="L2776" s="39" t="s">
        <v>1930</v>
      </c>
      <c r="M2776" s="39" t="s">
        <v>1281</v>
      </c>
      <c r="N2776" s="33" t="str">
        <f t="shared" si="434"/>
        <v>Battery Energy Storage System 1 - Perimeter Fencing for BESS Yard - Civil Foundation Design</v>
      </c>
      <c r="O2776" s="134"/>
      <c r="P2776" s="134"/>
      <c r="Q2776" s="33" t="str">
        <f>IFERROR(VLOOKUP(PPE_PH1_CDDL[[#This Row],[RDMC Document Number]],[3]Docs!$B:$F,4,0),"No Placeholder Yet")</f>
        <v>RES - Reserved Placeholder</v>
      </c>
      <c r="R2776" s="33" t="str">
        <f>IFERROR(VLOOKUP(PPE_PH1_CDDL[[#This Row],[RDMC Document Number]],[3]Docs!$B:$F,5,0),"No Placeholder Yet")</f>
        <v>Pending</v>
      </c>
      <c r="S2776" s="137">
        <f t="shared" si="436"/>
        <v>0</v>
      </c>
      <c r="T2776" s="39" t="s">
        <v>1119</v>
      </c>
      <c r="U2776" s="39"/>
      <c r="V2776" s="178"/>
      <c r="W2776" s="39" t="s">
        <v>1512</v>
      </c>
      <c r="X2776" s="39" t="s">
        <v>1927</v>
      </c>
      <c r="Y2776" s="39"/>
      <c r="Z2776" s="39"/>
      <c r="AA2776" s="39"/>
      <c r="AB2776" s="152" t="s">
        <v>3165</v>
      </c>
    </row>
    <row r="2777" spans="1:28" ht="21.75" customHeight="1" x14ac:dyDescent="0.25">
      <c r="A2777" s="37" t="s">
        <v>30</v>
      </c>
      <c r="B2777" s="162" t="s">
        <v>31</v>
      </c>
      <c r="C2777" s="162">
        <v>6254</v>
      </c>
      <c r="D2777" s="39" t="s">
        <v>1169</v>
      </c>
      <c r="E2777" s="39" t="s">
        <v>1279</v>
      </c>
      <c r="F2777" s="174" t="s">
        <v>101</v>
      </c>
      <c r="G2777" s="162" t="s">
        <v>35</v>
      </c>
      <c r="H2777" s="39" t="str">
        <f t="shared" si="433"/>
        <v>6105AK124-6254-CFND-0005</v>
      </c>
      <c r="I2777" s="39" t="str">
        <f t="shared" si="435"/>
        <v>Q24050972-04-6254-C-FND-0005</v>
      </c>
      <c r="J2777" s="162"/>
      <c r="K2777" s="162" t="s">
        <v>1920</v>
      </c>
      <c r="L2777" s="162" t="s">
        <v>1931</v>
      </c>
      <c r="M2777" s="162" t="s">
        <v>1281</v>
      </c>
      <c r="N2777" s="33" t="str">
        <f t="shared" si="434"/>
        <v>Battery Energy Storage System 1 - Collection Sump from Bunds for BESS Yard - Civil Foundation Design</v>
      </c>
      <c r="O2777" s="175"/>
      <c r="P2777" s="175"/>
      <c r="Q2777" s="33" t="str">
        <f>IFERROR(VLOOKUP(PPE_PH1_CDDL[[#This Row],[RDMC Document Number]],[3]Docs!$B:$F,4,0),"No Placeholder Yet")</f>
        <v>RES - Reserved Placeholder</v>
      </c>
      <c r="R2777" s="33" t="str">
        <f>IFERROR(VLOOKUP(PPE_PH1_CDDL[[#This Row],[RDMC Document Number]],[3]Docs!$B:$F,5,0),"No Placeholder Yet")</f>
        <v>Pending</v>
      </c>
      <c r="S2777" s="137">
        <f t="shared" si="436"/>
        <v>0</v>
      </c>
      <c r="T2777" s="39" t="s">
        <v>1119</v>
      </c>
      <c r="U2777" s="162"/>
      <c r="V2777" s="178"/>
      <c r="W2777" s="162" t="s">
        <v>1932</v>
      </c>
      <c r="X2777" s="39" t="s">
        <v>1927</v>
      </c>
      <c r="Y2777" s="162"/>
      <c r="Z2777" s="162"/>
      <c r="AA2777" s="39"/>
      <c r="AB2777" s="152" t="s">
        <v>3165</v>
      </c>
    </row>
    <row r="2778" spans="1:28" ht="21.75" customHeight="1" x14ac:dyDescent="0.25">
      <c r="A2778" s="37" t="s">
        <v>30</v>
      </c>
      <c r="B2778" s="162" t="s">
        <v>31</v>
      </c>
      <c r="C2778" s="162">
        <v>6254</v>
      </c>
      <c r="D2778" s="39" t="s">
        <v>1169</v>
      </c>
      <c r="E2778" s="39" t="s">
        <v>250</v>
      </c>
      <c r="F2778" s="128" t="s">
        <v>34</v>
      </c>
      <c r="G2778" s="39" t="s">
        <v>35</v>
      </c>
      <c r="H2778" s="39" t="str">
        <f t="shared" si="433"/>
        <v>6105AK124-6254-CGAD-0001</v>
      </c>
      <c r="I2778" s="39" t="str">
        <f t="shared" si="435"/>
        <v>Q24050972-04-6254-C-GAD-0001</v>
      </c>
      <c r="J2778" s="39"/>
      <c r="K2778" s="162" t="s">
        <v>1920</v>
      </c>
      <c r="L2778" s="39" t="s">
        <v>1928</v>
      </c>
      <c r="M2778" s="39" t="s">
        <v>1288</v>
      </c>
      <c r="N2778" s="33" t="str">
        <f t="shared" si="434"/>
        <v>Battery Energy Storage System 1 - Pad Platform and Foundations for BESS Yard - Buildings and Structures GA</v>
      </c>
      <c r="O2778" s="134"/>
      <c r="P2778" s="134"/>
      <c r="Q2778" s="33" t="str">
        <f>IFERROR(VLOOKUP(PPE_PH1_CDDL[[#This Row],[RDMC Document Number]],[3]Docs!$B:$F,4,0),"No Placeholder Yet")</f>
        <v>RES - Reserved Placeholder</v>
      </c>
      <c r="R2778" s="33" t="str">
        <f>IFERROR(VLOOKUP(PPE_PH1_CDDL[[#This Row],[RDMC Document Number]],[3]Docs!$B:$F,5,0),"No Placeholder Yet")</f>
        <v>Pending</v>
      </c>
      <c r="S2778" s="137">
        <f t="shared" si="436"/>
        <v>0</v>
      </c>
      <c r="T2778" s="39" t="s">
        <v>1119</v>
      </c>
      <c r="U2778" s="39"/>
      <c r="V2778" s="178"/>
      <c r="W2778" s="39" t="s">
        <v>1601</v>
      </c>
      <c r="X2778" s="39" t="s">
        <v>1927</v>
      </c>
      <c r="Y2778" s="39"/>
      <c r="Z2778" s="39"/>
      <c r="AA2778" s="39"/>
      <c r="AB2778" s="152" t="s">
        <v>3165</v>
      </c>
    </row>
    <row r="2779" spans="1:28" ht="21.75" customHeight="1" x14ac:dyDescent="0.25">
      <c r="A2779" s="37" t="s">
        <v>30</v>
      </c>
      <c r="B2779" s="162" t="s">
        <v>31</v>
      </c>
      <c r="C2779" s="162">
        <v>6254</v>
      </c>
      <c r="D2779" s="39" t="s">
        <v>1169</v>
      </c>
      <c r="E2779" s="39" t="s">
        <v>250</v>
      </c>
      <c r="F2779" s="128" t="s">
        <v>46</v>
      </c>
      <c r="G2779" s="39" t="s">
        <v>35</v>
      </c>
      <c r="H2779" s="39" t="str">
        <f t="shared" si="433"/>
        <v>6105AK124-6254-CGAD-0002</v>
      </c>
      <c r="I2779" s="39" t="str">
        <f t="shared" si="435"/>
        <v>Q24050972-04-6254-C-GAD-0002</v>
      </c>
      <c r="J2779" s="39"/>
      <c r="K2779" s="162" t="s">
        <v>1920</v>
      </c>
      <c r="L2779" s="39" t="s">
        <v>1928</v>
      </c>
      <c r="M2779" s="39" t="s">
        <v>1293</v>
      </c>
      <c r="N2779" s="33" t="str">
        <f t="shared" si="434"/>
        <v>Battery Energy Storage System 1 - Pad Platform and Foundations for BESS Yard - Terrace Equipment GA</v>
      </c>
      <c r="O2779" s="134"/>
      <c r="P2779" s="134"/>
      <c r="Q2779" s="33" t="str">
        <f>IFERROR(VLOOKUP(PPE_PH1_CDDL[[#This Row],[RDMC Document Number]],[3]Docs!$B:$F,4,0),"No Placeholder Yet")</f>
        <v>RES - Reserved Placeholder</v>
      </c>
      <c r="R2779" s="33" t="str">
        <f>IFERROR(VLOOKUP(PPE_PH1_CDDL[[#This Row],[RDMC Document Number]],[3]Docs!$B:$F,5,0),"No Placeholder Yet")</f>
        <v>Pending</v>
      </c>
      <c r="S2779" s="137">
        <f t="shared" si="436"/>
        <v>0</v>
      </c>
      <c r="T2779" s="39" t="s">
        <v>1119</v>
      </c>
      <c r="U2779" s="39"/>
      <c r="V2779" s="178"/>
      <c r="W2779" s="39" t="s">
        <v>1601</v>
      </c>
      <c r="X2779" s="39" t="s">
        <v>1927</v>
      </c>
      <c r="Y2779" s="39"/>
      <c r="Z2779" s="39"/>
      <c r="AA2779" s="39"/>
      <c r="AB2779" s="152" t="s">
        <v>3165</v>
      </c>
    </row>
    <row r="2780" spans="1:28" ht="21.75" customHeight="1" x14ac:dyDescent="0.25">
      <c r="A2780" s="37" t="s">
        <v>30</v>
      </c>
      <c r="B2780" s="162" t="s">
        <v>31</v>
      </c>
      <c r="C2780" s="162">
        <v>6254</v>
      </c>
      <c r="D2780" s="39" t="s">
        <v>1169</v>
      </c>
      <c r="E2780" s="39" t="s">
        <v>250</v>
      </c>
      <c r="F2780" s="128" t="s">
        <v>48</v>
      </c>
      <c r="G2780" s="39" t="s">
        <v>35</v>
      </c>
      <c r="H2780" s="39" t="str">
        <f t="shared" si="433"/>
        <v>6105AK124-6254-CGAD-0003</v>
      </c>
      <c r="I2780" s="39" t="str">
        <f t="shared" si="435"/>
        <v>Q24050972-04-6254-C-GAD-0003</v>
      </c>
      <c r="J2780" s="39"/>
      <c r="K2780" s="162" t="s">
        <v>1920</v>
      </c>
      <c r="L2780" s="39" t="s">
        <v>1928</v>
      </c>
      <c r="M2780" s="39" t="s">
        <v>1300</v>
      </c>
      <c r="N2780" s="33" t="str">
        <f t="shared" si="434"/>
        <v>Battery Energy Storage System 1 - Pad Platform and Foundations for BESS Yard - Lighting Design and Layout GA</v>
      </c>
      <c r="O2780" s="134"/>
      <c r="P2780" s="134"/>
      <c r="Q2780" s="33" t="str">
        <f>IFERROR(VLOOKUP(PPE_PH1_CDDL[[#This Row],[RDMC Document Number]],[3]Docs!$B:$F,4,0),"No Placeholder Yet")</f>
        <v>RES - Reserved Placeholder</v>
      </c>
      <c r="R2780" s="33" t="str">
        <f>IFERROR(VLOOKUP(PPE_PH1_CDDL[[#This Row],[RDMC Document Number]],[3]Docs!$B:$F,5,0),"No Placeholder Yet")</f>
        <v>Pending</v>
      </c>
      <c r="S2780" s="137">
        <f t="shared" si="436"/>
        <v>0</v>
      </c>
      <c r="T2780" s="39" t="s">
        <v>1119</v>
      </c>
      <c r="U2780" s="39"/>
      <c r="V2780" s="178"/>
      <c r="W2780" s="39" t="s">
        <v>1601</v>
      </c>
      <c r="X2780" s="39" t="s">
        <v>1927</v>
      </c>
      <c r="Y2780" s="39"/>
      <c r="Z2780" s="39"/>
      <c r="AA2780" s="39"/>
      <c r="AB2780" s="152" t="s">
        <v>3165</v>
      </c>
    </row>
    <row r="2781" spans="1:28" ht="21.75" customHeight="1" x14ac:dyDescent="0.25">
      <c r="A2781" s="37" t="s">
        <v>30</v>
      </c>
      <c r="B2781" s="162" t="s">
        <v>31</v>
      </c>
      <c r="C2781" s="162">
        <v>6254</v>
      </c>
      <c r="D2781" s="39" t="s">
        <v>1169</v>
      </c>
      <c r="E2781" s="39" t="s">
        <v>250</v>
      </c>
      <c r="F2781" s="128" t="s">
        <v>50</v>
      </c>
      <c r="G2781" s="39" t="s">
        <v>35</v>
      </c>
      <c r="H2781" s="39" t="str">
        <f t="shared" si="433"/>
        <v>6105AK124-6254-CGAD-0004</v>
      </c>
      <c r="I2781" s="39" t="str">
        <f t="shared" si="435"/>
        <v>Q24050972-04-6254-C-GAD-0004</v>
      </c>
      <c r="J2781" s="39"/>
      <c r="K2781" s="162" t="s">
        <v>1920</v>
      </c>
      <c r="L2781" s="39" t="s">
        <v>1928</v>
      </c>
      <c r="M2781" s="39" t="s">
        <v>1303</v>
      </c>
      <c r="N2781" s="33" t="str">
        <f t="shared" si="434"/>
        <v>Battery Energy Storage System 1 - Pad Platform and Foundations for BESS Yard - Roads, Pathways, Offloading Areas and Fences GA</v>
      </c>
      <c r="O2781" s="134"/>
      <c r="P2781" s="134"/>
      <c r="Q2781" s="33" t="str">
        <f>IFERROR(VLOOKUP(PPE_PH1_CDDL[[#This Row],[RDMC Document Number]],[3]Docs!$B:$F,4,0),"No Placeholder Yet")</f>
        <v>RES - Reserved Placeholder</v>
      </c>
      <c r="R2781" s="33" t="str">
        <f>IFERROR(VLOOKUP(PPE_PH1_CDDL[[#This Row],[RDMC Document Number]],[3]Docs!$B:$F,5,0),"No Placeholder Yet")</f>
        <v>Pending</v>
      </c>
      <c r="S2781" s="137">
        <f t="shared" si="436"/>
        <v>0</v>
      </c>
      <c r="T2781" s="39" t="s">
        <v>1119</v>
      </c>
      <c r="U2781" s="39"/>
      <c r="V2781" s="178"/>
      <c r="W2781" s="39" t="s">
        <v>1601</v>
      </c>
      <c r="X2781" s="39" t="s">
        <v>1927</v>
      </c>
      <c r="Y2781" s="39"/>
      <c r="Z2781" s="39"/>
      <c r="AA2781" s="39"/>
      <c r="AB2781" s="152" t="s">
        <v>3165</v>
      </c>
    </row>
    <row r="2782" spans="1:28" ht="21.75" customHeight="1" x14ac:dyDescent="0.25">
      <c r="A2782" s="37" t="s">
        <v>30</v>
      </c>
      <c r="B2782" s="162" t="s">
        <v>31</v>
      </c>
      <c r="C2782" s="162">
        <v>6254</v>
      </c>
      <c r="D2782" s="39" t="s">
        <v>1169</v>
      </c>
      <c r="E2782" s="39" t="s">
        <v>250</v>
      </c>
      <c r="F2782" s="128" t="s">
        <v>101</v>
      </c>
      <c r="G2782" s="39" t="s">
        <v>35</v>
      </c>
      <c r="H2782" s="39" t="str">
        <f t="shared" si="433"/>
        <v>6105AK124-6254-CGAD-0005</v>
      </c>
      <c r="I2782" s="39" t="str">
        <f t="shared" si="435"/>
        <v>Q24050972-04-6254-C-GAD-0005</v>
      </c>
      <c r="J2782" s="39"/>
      <c r="K2782" s="162" t="s">
        <v>1920</v>
      </c>
      <c r="L2782" s="39" t="s">
        <v>1928</v>
      </c>
      <c r="M2782" s="39" t="s">
        <v>1298</v>
      </c>
      <c r="N2782" s="33" t="str">
        <f t="shared" si="434"/>
        <v>Battery Energy Storage System 1 - Pad Platform and Foundations for BESS Yard - Stormwater and Effluent System Design</v>
      </c>
      <c r="O2782" s="134"/>
      <c r="P2782" s="134"/>
      <c r="Q2782" s="33" t="str">
        <f>IFERROR(VLOOKUP(PPE_PH1_CDDL[[#This Row],[RDMC Document Number]],[3]Docs!$B:$F,4,0),"No Placeholder Yet")</f>
        <v>RES - Reserved Placeholder</v>
      </c>
      <c r="R2782" s="33" t="str">
        <f>IFERROR(VLOOKUP(PPE_PH1_CDDL[[#This Row],[RDMC Document Number]],[3]Docs!$B:$F,5,0),"No Placeholder Yet")</f>
        <v>Pending</v>
      </c>
      <c r="S2782" s="137">
        <f t="shared" si="436"/>
        <v>0</v>
      </c>
      <c r="T2782" s="39" t="s">
        <v>1119</v>
      </c>
      <c r="U2782" s="39"/>
      <c r="V2782" s="178"/>
      <c r="W2782" s="39" t="s">
        <v>1601</v>
      </c>
      <c r="X2782" s="39" t="s">
        <v>1927</v>
      </c>
      <c r="Y2782" s="39"/>
      <c r="Z2782" s="39"/>
      <c r="AA2782" s="39"/>
      <c r="AB2782" s="152" t="s">
        <v>3165</v>
      </c>
    </row>
    <row r="2783" spans="1:28" ht="21.75" customHeight="1" x14ac:dyDescent="0.25">
      <c r="A2783" s="37" t="s">
        <v>30</v>
      </c>
      <c r="B2783" s="162" t="s">
        <v>31</v>
      </c>
      <c r="C2783" s="162">
        <v>6254</v>
      </c>
      <c r="D2783" s="39" t="s">
        <v>1169</v>
      </c>
      <c r="E2783" s="39" t="s">
        <v>250</v>
      </c>
      <c r="F2783" s="128" t="s">
        <v>161</v>
      </c>
      <c r="G2783" s="39" t="s">
        <v>35</v>
      </c>
      <c r="H2783" s="39" t="str">
        <f t="shared" si="433"/>
        <v>6105AK124-6254-CGAD-0006</v>
      </c>
      <c r="I2783" s="39" t="str">
        <f t="shared" si="435"/>
        <v>Q24050972-04-6254-C-GAD-0006</v>
      </c>
      <c r="J2783" s="39"/>
      <c r="K2783" s="162" t="s">
        <v>1920</v>
      </c>
      <c r="L2783" s="39" t="s">
        <v>1933</v>
      </c>
      <c r="M2783" s="39" t="s">
        <v>1293</v>
      </c>
      <c r="N2783" s="33" t="str">
        <f t="shared" si="434"/>
        <v>Battery Energy Storage System 1 - Offloading Spreader Beam and Equipment for BESS - Terrace Equipment GA</v>
      </c>
      <c r="O2783" s="134"/>
      <c r="P2783" s="134"/>
      <c r="Q2783" s="33" t="str">
        <f>IFERROR(VLOOKUP(PPE_PH1_CDDL[[#This Row],[RDMC Document Number]],[3]Docs!$B:$F,4,0),"No Placeholder Yet")</f>
        <v>RES - Reserved Placeholder</v>
      </c>
      <c r="R2783" s="33" t="str">
        <f>IFERROR(VLOOKUP(PPE_PH1_CDDL[[#This Row],[RDMC Document Number]],[3]Docs!$B:$F,5,0),"No Placeholder Yet")</f>
        <v>Pending</v>
      </c>
      <c r="S2783" s="137">
        <f t="shared" si="436"/>
        <v>0</v>
      </c>
      <c r="T2783" s="39" t="s">
        <v>1119</v>
      </c>
      <c r="U2783" s="39"/>
      <c r="V2783" s="178"/>
      <c r="W2783" s="39" t="s">
        <v>1915</v>
      </c>
      <c r="X2783" s="39" t="s">
        <v>1927</v>
      </c>
      <c r="Y2783" s="39"/>
      <c r="Z2783" s="39"/>
      <c r="AA2783" s="39"/>
      <c r="AB2783" s="152" t="s">
        <v>3165</v>
      </c>
    </row>
    <row r="2784" spans="1:28" ht="21.75" customHeight="1" x14ac:dyDescent="0.25">
      <c r="A2784" s="37" t="s">
        <v>30</v>
      </c>
      <c r="B2784" s="162" t="s">
        <v>31</v>
      </c>
      <c r="C2784" s="162">
        <v>6254</v>
      </c>
      <c r="D2784" s="39" t="s">
        <v>1169</v>
      </c>
      <c r="E2784" s="39" t="s">
        <v>250</v>
      </c>
      <c r="F2784" s="128" t="s">
        <v>170</v>
      </c>
      <c r="G2784" s="39" t="s">
        <v>35</v>
      </c>
      <c r="H2784" s="39" t="str">
        <f t="shared" si="433"/>
        <v>6105AK124-6254-CGAD-0007</v>
      </c>
      <c r="I2784" s="39" t="str">
        <f t="shared" si="435"/>
        <v>Q24050972-04-6254-C-GAD-0007</v>
      </c>
      <c r="J2784" s="39"/>
      <c r="K2784" s="162" t="s">
        <v>1920</v>
      </c>
      <c r="L2784" s="39" t="s">
        <v>1934</v>
      </c>
      <c r="M2784" s="39" t="s">
        <v>1290</v>
      </c>
      <c r="N2784" s="33" t="str">
        <f t="shared" si="434"/>
        <v>Battery Energy Storage System 1 - LV, Control and Signal Cables for BESS Yard - Cables, OHL and Fibre Route GA</v>
      </c>
      <c r="O2784" s="134"/>
      <c r="P2784" s="134"/>
      <c r="Q2784" s="33" t="str">
        <f>IFERROR(VLOOKUP(PPE_PH1_CDDL[[#This Row],[RDMC Document Number]],[3]Docs!$B:$F,4,0),"No Placeholder Yet")</f>
        <v>RES - Reserved Placeholder</v>
      </c>
      <c r="R2784" s="33" t="str">
        <f>IFERROR(VLOOKUP(PPE_PH1_CDDL[[#This Row],[RDMC Document Number]],[3]Docs!$B:$F,5,0),"No Placeholder Yet")</f>
        <v>Pending</v>
      </c>
      <c r="S2784" s="137">
        <f t="shared" si="436"/>
        <v>0</v>
      </c>
      <c r="T2784" s="39" t="s">
        <v>1119</v>
      </c>
      <c r="U2784" s="39"/>
      <c r="V2784" s="178"/>
      <c r="W2784" s="39" t="s">
        <v>1627</v>
      </c>
      <c r="X2784" s="39" t="s">
        <v>1927</v>
      </c>
      <c r="Y2784" s="39"/>
      <c r="Z2784" s="39"/>
      <c r="AA2784" s="39"/>
      <c r="AB2784" s="152" t="s">
        <v>3165</v>
      </c>
    </row>
    <row r="2785" spans="1:28" ht="21.75" customHeight="1" x14ac:dyDescent="0.25">
      <c r="A2785" s="37" t="s">
        <v>30</v>
      </c>
      <c r="B2785" s="162" t="s">
        <v>31</v>
      </c>
      <c r="C2785" s="162">
        <v>6254</v>
      </c>
      <c r="D2785" s="39" t="s">
        <v>1169</v>
      </c>
      <c r="E2785" s="39" t="s">
        <v>250</v>
      </c>
      <c r="F2785" s="128" t="s">
        <v>108</v>
      </c>
      <c r="G2785" s="39" t="s">
        <v>35</v>
      </c>
      <c r="H2785" s="39" t="str">
        <f t="shared" ref="H2785:H2848" si="437">A2785&amp;B2785&amp;"-"&amp;C2785&amp;"-"&amp;D2785&amp;E2785&amp;"-"&amp;F2785</f>
        <v>6105AK124-6254-CGAD-0008</v>
      </c>
      <c r="I2785" s="39" t="str">
        <f t="shared" si="435"/>
        <v>Q24050972-04-6254-C-GAD-0008</v>
      </c>
      <c r="J2785" s="39"/>
      <c r="K2785" s="162" t="s">
        <v>1920</v>
      </c>
      <c r="L2785" s="39" t="s">
        <v>1934</v>
      </c>
      <c r="M2785" s="39" t="s">
        <v>1293</v>
      </c>
      <c r="N2785" s="33" t="str">
        <f t="shared" si="434"/>
        <v>Battery Energy Storage System 1 - LV, Control and Signal Cables for BESS Yard - Terrace Equipment GA</v>
      </c>
      <c r="O2785" s="134"/>
      <c r="P2785" s="134"/>
      <c r="Q2785" s="33" t="str">
        <f>IFERROR(VLOOKUP(PPE_PH1_CDDL[[#This Row],[RDMC Document Number]],[3]Docs!$B:$F,4,0),"No Placeholder Yet")</f>
        <v>RES - Reserved Placeholder</v>
      </c>
      <c r="R2785" s="33" t="str">
        <f>IFERROR(VLOOKUP(PPE_PH1_CDDL[[#This Row],[RDMC Document Number]],[3]Docs!$B:$F,5,0),"No Placeholder Yet")</f>
        <v>Pending</v>
      </c>
      <c r="S2785" s="137">
        <f t="shared" si="436"/>
        <v>0</v>
      </c>
      <c r="T2785" s="39" t="s">
        <v>1119</v>
      </c>
      <c r="U2785" s="39"/>
      <c r="V2785" s="178"/>
      <c r="W2785" s="39" t="s">
        <v>1627</v>
      </c>
      <c r="X2785" s="39" t="s">
        <v>1927</v>
      </c>
      <c r="Y2785" s="39"/>
      <c r="Z2785" s="39"/>
      <c r="AA2785" s="39"/>
      <c r="AB2785" s="152" t="s">
        <v>3165</v>
      </c>
    </row>
    <row r="2786" spans="1:28" ht="21.75" customHeight="1" x14ac:dyDescent="0.25">
      <c r="A2786" s="37" t="s">
        <v>30</v>
      </c>
      <c r="B2786" s="162" t="s">
        <v>31</v>
      </c>
      <c r="C2786" s="162">
        <v>6254</v>
      </c>
      <c r="D2786" s="39" t="s">
        <v>1169</v>
      </c>
      <c r="E2786" s="39" t="s">
        <v>250</v>
      </c>
      <c r="F2786" s="128" t="s">
        <v>173</v>
      </c>
      <c r="G2786" s="39" t="s">
        <v>35</v>
      </c>
      <c r="H2786" s="39" t="str">
        <f t="shared" si="437"/>
        <v>6105AK124-6254-CGAD-0009</v>
      </c>
      <c r="I2786" s="39" t="str">
        <f t="shared" si="435"/>
        <v>Q24050972-04-6254-C-GAD-0009</v>
      </c>
      <c r="J2786" s="39"/>
      <c r="K2786" s="162" t="s">
        <v>1920</v>
      </c>
      <c r="L2786" s="39" t="s">
        <v>1929</v>
      </c>
      <c r="M2786" s="39" t="s">
        <v>1288</v>
      </c>
      <c r="N2786" s="33" t="str">
        <f t="shared" si="434"/>
        <v>Battery Energy Storage System 1 - Cable Racks and Trays for BESS yard - Buildings and Structures GA</v>
      </c>
      <c r="O2786" s="134"/>
      <c r="P2786" s="134"/>
      <c r="Q2786" s="33" t="str">
        <f>IFERROR(VLOOKUP(PPE_PH1_CDDL[[#This Row],[RDMC Document Number]],[3]Docs!$B:$F,4,0),"No Placeholder Yet")</f>
        <v>RES - Reserved Placeholder</v>
      </c>
      <c r="R2786" s="33" t="str">
        <f>IFERROR(VLOOKUP(PPE_PH1_CDDL[[#This Row],[RDMC Document Number]],[3]Docs!$B:$F,5,0),"No Placeholder Yet")</f>
        <v>Pending</v>
      </c>
      <c r="S2786" s="137">
        <f t="shared" si="436"/>
        <v>0</v>
      </c>
      <c r="T2786" s="39" t="s">
        <v>1119</v>
      </c>
      <c r="U2786" s="39"/>
      <c r="V2786" s="178"/>
      <c r="W2786" s="39" t="s">
        <v>1599</v>
      </c>
      <c r="X2786" s="39" t="s">
        <v>1927</v>
      </c>
      <c r="Y2786" s="39"/>
      <c r="Z2786" s="39"/>
      <c r="AA2786" s="39"/>
      <c r="AB2786" s="152" t="s">
        <v>3165</v>
      </c>
    </row>
    <row r="2787" spans="1:28" ht="21.75" customHeight="1" x14ac:dyDescent="0.25">
      <c r="A2787" s="37" t="s">
        <v>30</v>
      </c>
      <c r="B2787" s="162" t="s">
        <v>31</v>
      </c>
      <c r="C2787" s="162">
        <v>6254</v>
      </c>
      <c r="D2787" s="39" t="s">
        <v>1169</v>
      </c>
      <c r="E2787" s="39" t="s">
        <v>250</v>
      </c>
      <c r="F2787" s="128" t="s">
        <v>184</v>
      </c>
      <c r="G2787" s="39" t="s">
        <v>35</v>
      </c>
      <c r="H2787" s="39" t="str">
        <f t="shared" si="437"/>
        <v>6105AK124-6254-CGAD-0010</v>
      </c>
      <c r="I2787" s="39" t="str">
        <f t="shared" si="435"/>
        <v>Q24050972-04-6254-C-GAD-0010</v>
      </c>
      <c r="J2787" s="39"/>
      <c r="K2787" s="162" t="s">
        <v>1920</v>
      </c>
      <c r="L2787" s="39" t="s">
        <v>1929</v>
      </c>
      <c r="M2787" s="39" t="s">
        <v>1290</v>
      </c>
      <c r="N2787" s="33" t="str">
        <f t="shared" si="434"/>
        <v>Battery Energy Storage System 1 - Cable Racks and Trays for BESS yard - Cables, OHL and Fibre Route GA</v>
      </c>
      <c r="O2787" s="134"/>
      <c r="P2787" s="134"/>
      <c r="Q2787" s="33" t="str">
        <f>IFERROR(VLOOKUP(PPE_PH1_CDDL[[#This Row],[RDMC Document Number]],[3]Docs!$B:$F,4,0),"No Placeholder Yet")</f>
        <v>RES - Reserved Placeholder</v>
      </c>
      <c r="R2787" s="33" t="str">
        <f>IFERROR(VLOOKUP(PPE_PH1_CDDL[[#This Row],[RDMC Document Number]],[3]Docs!$B:$F,5,0),"No Placeholder Yet")</f>
        <v>Pending</v>
      </c>
      <c r="S2787" s="137">
        <f t="shared" si="436"/>
        <v>0</v>
      </c>
      <c r="T2787" s="39" t="s">
        <v>1119</v>
      </c>
      <c r="U2787" s="39"/>
      <c r="V2787" s="178"/>
      <c r="W2787" s="39" t="s">
        <v>1599</v>
      </c>
      <c r="X2787" s="39" t="s">
        <v>1927</v>
      </c>
      <c r="Y2787" s="39"/>
      <c r="Z2787" s="39"/>
      <c r="AA2787" s="39"/>
      <c r="AB2787" s="152" t="s">
        <v>3165</v>
      </c>
    </row>
    <row r="2788" spans="1:28" ht="21.75" customHeight="1" x14ac:dyDescent="0.25">
      <c r="A2788" s="37" t="s">
        <v>30</v>
      </c>
      <c r="B2788" s="162" t="s">
        <v>31</v>
      </c>
      <c r="C2788" s="162">
        <v>6254</v>
      </c>
      <c r="D2788" s="39" t="s">
        <v>1169</v>
      </c>
      <c r="E2788" s="39" t="s">
        <v>250</v>
      </c>
      <c r="F2788" s="128" t="s">
        <v>187</v>
      </c>
      <c r="G2788" s="39" t="s">
        <v>35</v>
      </c>
      <c r="H2788" s="39" t="str">
        <f t="shared" si="437"/>
        <v>6105AK124-6254-CGAD-0011</v>
      </c>
      <c r="I2788" s="39" t="str">
        <f t="shared" si="435"/>
        <v>Q24050972-04-6254-C-GAD-0011</v>
      </c>
      <c r="J2788" s="39"/>
      <c r="K2788" s="162" t="s">
        <v>1920</v>
      </c>
      <c r="L2788" s="39" t="s">
        <v>1929</v>
      </c>
      <c r="M2788" s="39" t="s">
        <v>1293</v>
      </c>
      <c r="N2788" s="33" t="str">
        <f t="shared" si="434"/>
        <v>Battery Energy Storage System 1 - Cable Racks and Trays for BESS yard - Terrace Equipment GA</v>
      </c>
      <c r="O2788" s="134"/>
      <c r="P2788" s="134"/>
      <c r="Q2788" s="33" t="str">
        <f>IFERROR(VLOOKUP(PPE_PH1_CDDL[[#This Row],[RDMC Document Number]],[3]Docs!$B:$F,4,0),"No Placeholder Yet")</f>
        <v>RES - Reserved Placeholder</v>
      </c>
      <c r="R2788" s="33" t="str">
        <f>IFERROR(VLOOKUP(PPE_PH1_CDDL[[#This Row],[RDMC Document Number]],[3]Docs!$B:$F,5,0),"No Placeholder Yet")</f>
        <v>Pending</v>
      </c>
      <c r="S2788" s="137">
        <f t="shared" si="436"/>
        <v>0</v>
      </c>
      <c r="T2788" s="39" t="s">
        <v>1119</v>
      </c>
      <c r="U2788" s="39"/>
      <c r="V2788" s="178"/>
      <c r="W2788" s="39" t="s">
        <v>1599</v>
      </c>
      <c r="X2788" s="39" t="s">
        <v>1927</v>
      </c>
      <c r="Y2788" s="39"/>
      <c r="Z2788" s="39"/>
      <c r="AA2788" s="39"/>
      <c r="AB2788" s="152" t="s">
        <v>3165</v>
      </c>
    </row>
    <row r="2789" spans="1:28" ht="21.75" customHeight="1" x14ac:dyDescent="0.25">
      <c r="A2789" s="37" t="s">
        <v>30</v>
      </c>
      <c r="B2789" s="162" t="s">
        <v>31</v>
      </c>
      <c r="C2789" s="162">
        <v>6254</v>
      </c>
      <c r="D2789" s="39" t="s">
        <v>1169</v>
      </c>
      <c r="E2789" s="39" t="s">
        <v>250</v>
      </c>
      <c r="F2789" s="128" t="s">
        <v>213</v>
      </c>
      <c r="G2789" s="39" t="s">
        <v>35</v>
      </c>
      <c r="H2789" s="39" t="str">
        <f t="shared" si="437"/>
        <v>6105AK124-6254-CGAD-0012</v>
      </c>
      <c r="I2789" s="39" t="str">
        <f t="shared" si="435"/>
        <v>Q24050972-04-6254-C-GAD-0012</v>
      </c>
      <c r="J2789" s="39"/>
      <c r="K2789" s="162" t="s">
        <v>1920</v>
      </c>
      <c r="L2789" s="39" t="s">
        <v>1929</v>
      </c>
      <c r="M2789" s="39" t="s">
        <v>1303</v>
      </c>
      <c r="N2789" s="33" t="str">
        <f t="shared" si="434"/>
        <v>Battery Energy Storage System 1 - Cable Racks and Trays for BESS yard - Roads, Pathways, Offloading Areas and Fences GA</v>
      </c>
      <c r="O2789" s="134"/>
      <c r="P2789" s="134"/>
      <c r="Q2789" s="33" t="str">
        <f>IFERROR(VLOOKUP(PPE_PH1_CDDL[[#This Row],[RDMC Document Number]],[3]Docs!$B:$F,4,0),"No Placeholder Yet")</f>
        <v>RES - Reserved Placeholder</v>
      </c>
      <c r="R2789" s="33" t="str">
        <f>IFERROR(VLOOKUP(PPE_PH1_CDDL[[#This Row],[RDMC Document Number]],[3]Docs!$B:$F,5,0),"No Placeholder Yet")</f>
        <v>Pending</v>
      </c>
      <c r="S2789" s="137">
        <f t="shared" si="436"/>
        <v>0</v>
      </c>
      <c r="T2789" s="39" t="s">
        <v>1119</v>
      </c>
      <c r="U2789" s="39"/>
      <c r="V2789" s="178"/>
      <c r="W2789" s="39" t="s">
        <v>1599</v>
      </c>
      <c r="X2789" s="39" t="s">
        <v>1927</v>
      </c>
      <c r="Y2789" s="39"/>
      <c r="Z2789" s="39"/>
      <c r="AA2789" s="39"/>
      <c r="AB2789" s="152" t="s">
        <v>3165</v>
      </c>
    </row>
    <row r="2790" spans="1:28" ht="21.75" customHeight="1" x14ac:dyDescent="0.25">
      <c r="A2790" s="37" t="s">
        <v>30</v>
      </c>
      <c r="B2790" s="162" t="s">
        <v>31</v>
      </c>
      <c r="C2790" s="162">
        <v>6254</v>
      </c>
      <c r="D2790" s="39" t="s">
        <v>1169</v>
      </c>
      <c r="E2790" s="39" t="s">
        <v>250</v>
      </c>
      <c r="F2790" s="128" t="s">
        <v>215</v>
      </c>
      <c r="G2790" s="39" t="s">
        <v>35</v>
      </c>
      <c r="H2790" s="39" t="str">
        <f t="shared" si="437"/>
        <v>6105AK124-6254-CGAD-0013</v>
      </c>
      <c r="I2790" s="39" t="str">
        <f t="shared" si="435"/>
        <v>Q24050972-04-6254-C-GAD-0013</v>
      </c>
      <c r="J2790" s="39"/>
      <c r="K2790" s="162" t="s">
        <v>1920</v>
      </c>
      <c r="L2790" s="39" t="s">
        <v>1935</v>
      </c>
      <c r="M2790" s="39" t="s">
        <v>1288</v>
      </c>
      <c r="N2790" s="33" t="str">
        <f t="shared" si="434"/>
        <v>Battery Energy Storage System 1 - Cable Trench and Tunnels for BESS yard - Buildings and Structures GA</v>
      </c>
      <c r="O2790" s="134"/>
      <c r="P2790" s="134"/>
      <c r="Q2790" s="33" t="str">
        <f>IFERROR(VLOOKUP(PPE_PH1_CDDL[[#This Row],[RDMC Document Number]],[3]Docs!$B:$F,4,0),"No Placeholder Yet")</f>
        <v>RES - Reserved Placeholder</v>
      </c>
      <c r="R2790" s="33" t="str">
        <f>IFERROR(VLOOKUP(PPE_PH1_CDDL[[#This Row],[RDMC Document Number]],[3]Docs!$B:$F,5,0),"No Placeholder Yet")</f>
        <v>Pending</v>
      </c>
      <c r="S2790" s="137">
        <f t="shared" si="436"/>
        <v>0</v>
      </c>
      <c r="T2790" s="39" t="s">
        <v>1119</v>
      </c>
      <c r="U2790" s="39"/>
      <c r="V2790" s="178"/>
      <c r="W2790" s="39" t="s">
        <v>1629</v>
      </c>
      <c r="X2790" s="39" t="s">
        <v>1927</v>
      </c>
      <c r="Y2790" s="39"/>
      <c r="Z2790" s="39"/>
      <c r="AA2790" s="39"/>
      <c r="AB2790" s="152" t="s">
        <v>3165</v>
      </c>
    </row>
    <row r="2791" spans="1:28" ht="21.75" customHeight="1" x14ac:dyDescent="0.25">
      <c r="A2791" s="37" t="s">
        <v>30</v>
      </c>
      <c r="B2791" s="162" t="s">
        <v>31</v>
      </c>
      <c r="C2791" s="162">
        <v>6254</v>
      </c>
      <c r="D2791" s="39" t="s">
        <v>1169</v>
      </c>
      <c r="E2791" s="39" t="s">
        <v>250</v>
      </c>
      <c r="F2791" s="128" t="s">
        <v>217</v>
      </c>
      <c r="G2791" s="39" t="s">
        <v>35</v>
      </c>
      <c r="H2791" s="39" t="str">
        <f t="shared" si="437"/>
        <v>6105AK124-6254-CGAD-0014</v>
      </c>
      <c r="I2791" s="39" t="str">
        <f t="shared" si="435"/>
        <v>Q24050972-04-6254-C-GAD-0014</v>
      </c>
      <c r="J2791" s="39"/>
      <c r="K2791" s="162" t="s">
        <v>1920</v>
      </c>
      <c r="L2791" s="39" t="s">
        <v>1935</v>
      </c>
      <c r="M2791" s="39" t="s">
        <v>1290</v>
      </c>
      <c r="N2791" s="33" t="str">
        <f t="shared" si="434"/>
        <v>Battery Energy Storage System 1 - Cable Trench and Tunnels for BESS yard - Cables, OHL and Fibre Route GA</v>
      </c>
      <c r="O2791" s="134"/>
      <c r="P2791" s="134"/>
      <c r="Q2791" s="33" t="str">
        <f>IFERROR(VLOOKUP(PPE_PH1_CDDL[[#This Row],[RDMC Document Number]],[3]Docs!$B:$F,4,0),"No Placeholder Yet")</f>
        <v>RES - Reserved Placeholder</v>
      </c>
      <c r="R2791" s="33" t="str">
        <f>IFERROR(VLOOKUP(PPE_PH1_CDDL[[#This Row],[RDMC Document Number]],[3]Docs!$B:$F,5,0),"No Placeholder Yet")</f>
        <v>Pending</v>
      </c>
      <c r="S2791" s="137">
        <f t="shared" si="436"/>
        <v>0</v>
      </c>
      <c r="T2791" s="39" t="s">
        <v>1119</v>
      </c>
      <c r="U2791" s="39"/>
      <c r="V2791" s="178"/>
      <c r="W2791" s="39" t="s">
        <v>1629</v>
      </c>
      <c r="X2791" s="39" t="s">
        <v>1927</v>
      </c>
      <c r="Y2791" s="39"/>
      <c r="Z2791" s="39"/>
      <c r="AA2791" s="39"/>
      <c r="AB2791" s="152" t="s">
        <v>3165</v>
      </c>
    </row>
    <row r="2792" spans="1:28" ht="21.75" customHeight="1" x14ac:dyDescent="0.25">
      <c r="A2792" s="37" t="s">
        <v>30</v>
      </c>
      <c r="B2792" s="162" t="s">
        <v>31</v>
      </c>
      <c r="C2792" s="162">
        <v>6254</v>
      </c>
      <c r="D2792" s="39" t="s">
        <v>1169</v>
      </c>
      <c r="E2792" s="39" t="s">
        <v>250</v>
      </c>
      <c r="F2792" s="128" t="s">
        <v>219</v>
      </c>
      <c r="G2792" s="39" t="s">
        <v>35</v>
      </c>
      <c r="H2792" s="39" t="str">
        <f t="shared" si="437"/>
        <v>6105AK124-6254-CGAD-0015</v>
      </c>
      <c r="I2792" s="39" t="str">
        <f t="shared" si="435"/>
        <v>Q24050972-04-6254-C-GAD-0015</v>
      </c>
      <c r="J2792" s="39"/>
      <c r="K2792" s="162" t="s">
        <v>1920</v>
      </c>
      <c r="L2792" s="39" t="s">
        <v>1935</v>
      </c>
      <c r="M2792" s="39" t="s">
        <v>1293</v>
      </c>
      <c r="N2792" s="33" t="str">
        <f t="shared" si="434"/>
        <v>Battery Energy Storage System 1 - Cable Trench and Tunnels for BESS yard - Terrace Equipment GA</v>
      </c>
      <c r="O2792" s="134"/>
      <c r="P2792" s="134"/>
      <c r="Q2792" s="33" t="str">
        <f>IFERROR(VLOOKUP(PPE_PH1_CDDL[[#This Row],[RDMC Document Number]],[3]Docs!$B:$F,4,0),"No Placeholder Yet")</f>
        <v>RES - Reserved Placeholder</v>
      </c>
      <c r="R2792" s="33" t="str">
        <f>IFERROR(VLOOKUP(PPE_PH1_CDDL[[#This Row],[RDMC Document Number]],[3]Docs!$B:$F,5,0),"No Placeholder Yet")</f>
        <v>Pending</v>
      </c>
      <c r="S2792" s="137">
        <f t="shared" si="436"/>
        <v>0</v>
      </c>
      <c r="T2792" s="39" t="s">
        <v>1119</v>
      </c>
      <c r="U2792" s="39"/>
      <c r="V2792" s="178"/>
      <c r="W2792" s="39" t="s">
        <v>1629</v>
      </c>
      <c r="X2792" s="39" t="s">
        <v>1927</v>
      </c>
      <c r="Y2792" s="39"/>
      <c r="Z2792" s="39"/>
      <c r="AA2792" s="39"/>
      <c r="AB2792" s="152" t="s">
        <v>3165</v>
      </c>
    </row>
    <row r="2793" spans="1:28" ht="21.75" customHeight="1" x14ac:dyDescent="0.25">
      <c r="A2793" s="37" t="s">
        <v>30</v>
      </c>
      <c r="B2793" s="162" t="s">
        <v>31</v>
      </c>
      <c r="C2793" s="162">
        <v>6254</v>
      </c>
      <c r="D2793" s="39" t="s">
        <v>1169</v>
      </c>
      <c r="E2793" s="39" t="s">
        <v>250</v>
      </c>
      <c r="F2793" s="128" t="s">
        <v>88</v>
      </c>
      <c r="G2793" s="39" t="s">
        <v>35</v>
      </c>
      <c r="H2793" s="39" t="str">
        <f t="shared" si="437"/>
        <v>6105AK124-6254-CGAD-0016</v>
      </c>
      <c r="I2793" s="39" t="str">
        <f t="shared" si="435"/>
        <v>Q24050972-04-6254-C-GAD-0016</v>
      </c>
      <c r="J2793" s="39"/>
      <c r="K2793" s="162" t="s">
        <v>1920</v>
      </c>
      <c r="L2793" s="39" t="s">
        <v>1936</v>
      </c>
      <c r="M2793" s="39" t="s">
        <v>1288</v>
      </c>
      <c r="N2793" s="33" t="str">
        <f t="shared" si="434"/>
        <v>Battery Energy Storage System 1 - Lightning Protection System for BESS Yard - Buildings and Structures GA</v>
      </c>
      <c r="O2793" s="134"/>
      <c r="P2793" s="134"/>
      <c r="Q2793" s="33" t="str">
        <f>IFERROR(VLOOKUP(PPE_PH1_CDDL[[#This Row],[RDMC Document Number]],[3]Docs!$B:$F,4,0),"No Placeholder Yet")</f>
        <v>RES - Reserved Placeholder</v>
      </c>
      <c r="R2793" s="33" t="str">
        <f>IFERROR(VLOOKUP(PPE_PH1_CDDL[[#This Row],[RDMC Document Number]],[3]Docs!$B:$F,5,0),"No Placeholder Yet")</f>
        <v>Pending</v>
      </c>
      <c r="S2793" s="137">
        <f t="shared" si="436"/>
        <v>0</v>
      </c>
      <c r="T2793" s="39" t="s">
        <v>1119</v>
      </c>
      <c r="U2793" s="39"/>
      <c r="V2793" s="178"/>
      <c r="W2793" s="39" t="s">
        <v>1631</v>
      </c>
      <c r="X2793" s="39" t="s">
        <v>1927</v>
      </c>
      <c r="Y2793" s="39"/>
      <c r="Z2793" s="39"/>
      <c r="AA2793" s="39"/>
      <c r="AB2793" s="152" t="s">
        <v>3165</v>
      </c>
    </row>
    <row r="2794" spans="1:28" ht="21.75" customHeight="1" x14ac:dyDescent="0.25">
      <c r="A2794" s="37" t="s">
        <v>30</v>
      </c>
      <c r="B2794" s="162" t="s">
        <v>31</v>
      </c>
      <c r="C2794" s="162">
        <v>6254</v>
      </c>
      <c r="D2794" s="39" t="s">
        <v>1169</v>
      </c>
      <c r="E2794" s="39" t="s">
        <v>250</v>
      </c>
      <c r="F2794" s="128" t="s">
        <v>143</v>
      </c>
      <c r="G2794" s="39" t="s">
        <v>35</v>
      </c>
      <c r="H2794" s="39" t="str">
        <f t="shared" si="437"/>
        <v>6105AK124-6254-CGAD-0017</v>
      </c>
      <c r="I2794" s="39" t="str">
        <f t="shared" si="435"/>
        <v>Q24050972-04-6254-C-GAD-0017</v>
      </c>
      <c r="J2794" s="39"/>
      <c r="K2794" s="162" t="s">
        <v>1920</v>
      </c>
      <c r="L2794" s="39" t="s">
        <v>1936</v>
      </c>
      <c r="M2794" s="39" t="s">
        <v>1290</v>
      </c>
      <c r="N2794" s="33" t="str">
        <f t="shared" si="434"/>
        <v>Battery Energy Storage System 1 - Lightning Protection System for BESS Yard - Cables, OHL and Fibre Route GA</v>
      </c>
      <c r="O2794" s="134"/>
      <c r="P2794" s="134"/>
      <c r="Q2794" s="33" t="str">
        <f>IFERROR(VLOOKUP(PPE_PH1_CDDL[[#This Row],[RDMC Document Number]],[3]Docs!$B:$F,4,0),"No Placeholder Yet")</f>
        <v>RES - Reserved Placeholder</v>
      </c>
      <c r="R2794" s="33" t="str">
        <f>IFERROR(VLOOKUP(PPE_PH1_CDDL[[#This Row],[RDMC Document Number]],[3]Docs!$B:$F,5,0),"No Placeholder Yet")</f>
        <v>Pending</v>
      </c>
      <c r="S2794" s="137">
        <f t="shared" si="436"/>
        <v>0</v>
      </c>
      <c r="T2794" s="39" t="s">
        <v>1119</v>
      </c>
      <c r="U2794" s="39"/>
      <c r="V2794" s="178"/>
      <c r="W2794" s="39" t="s">
        <v>1631</v>
      </c>
      <c r="X2794" s="39" t="s">
        <v>1927</v>
      </c>
      <c r="Y2794" s="39"/>
      <c r="Z2794" s="39"/>
      <c r="AA2794" s="39"/>
      <c r="AB2794" s="152" t="s">
        <v>3165</v>
      </c>
    </row>
    <row r="2795" spans="1:28" ht="21.75" customHeight="1" x14ac:dyDescent="0.25">
      <c r="A2795" s="37" t="s">
        <v>30</v>
      </c>
      <c r="B2795" s="162" t="s">
        <v>31</v>
      </c>
      <c r="C2795" s="162">
        <v>6254</v>
      </c>
      <c r="D2795" s="39" t="s">
        <v>1169</v>
      </c>
      <c r="E2795" s="39" t="s">
        <v>250</v>
      </c>
      <c r="F2795" s="128" t="s">
        <v>223</v>
      </c>
      <c r="G2795" s="39" t="s">
        <v>35</v>
      </c>
      <c r="H2795" s="39" t="str">
        <f t="shared" si="437"/>
        <v>6105AK124-6254-CGAD-0018</v>
      </c>
      <c r="I2795" s="39" t="str">
        <f t="shared" si="435"/>
        <v>Q24050972-04-6254-C-GAD-0018</v>
      </c>
      <c r="J2795" s="39"/>
      <c r="K2795" s="162" t="s">
        <v>1920</v>
      </c>
      <c r="L2795" s="39" t="s">
        <v>1936</v>
      </c>
      <c r="M2795" s="39" t="s">
        <v>1293</v>
      </c>
      <c r="N2795" s="33" t="str">
        <f t="shared" si="434"/>
        <v>Battery Energy Storage System 1 - Lightning Protection System for BESS Yard - Terrace Equipment GA</v>
      </c>
      <c r="O2795" s="134"/>
      <c r="P2795" s="134"/>
      <c r="Q2795" s="33" t="str">
        <f>IFERROR(VLOOKUP(PPE_PH1_CDDL[[#This Row],[RDMC Document Number]],[3]Docs!$B:$F,4,0),"No Placeholder Yet")</f>
        <v>RES - Reserved Placeholder</v>
      </c>
      <c r="R2795" s="33" t="str">
        <f>IFERROR(VLOOKUP(PPE_PH1_CDDL[[#This Row],[RDMC Document Number]],[3]Docs!$B:$F,5,0),"No Placeholder Yet")</f>
        <v>Pending</v>
      </c>
      <c r="S2795" s="137">
        <f t="shared" si="436"/>
        <v>0</v>
      </c>
      <c r="T2795" s="39" t="s">
        <v>1119</v>
      </c>
      <c r="U2795" s="39"/>
      <c r="V2795" s="178"/>
      <c r="W2795" s="39" t="s">
        <v>1631</v>
      </c>
      <c r="X2795" s="39" t="s">
        <v>1927</v>
      </c>
      <c r="Y2795" s="39"/>
      <c r="Z2795" s="39"/>
      <c r="AA2795" s="39"/>
      <c r="AB2795" s="152" t="s">
        <v>3165</v>
      </c>
    </row>
    <row r="2796" spans="1:28" ht="21.75" customHeight="1" x14ac:dyDescent="0.25">
      <c r="A2796" s="37" t="s">
        <v>30</v>
      </c>
      <c r="B2796" s="162" t="s">
        <v>31</v>
      </c>
      <c r="C2796" s="162">
        <v>6254</v>
      </c>
      <c r="D2796" s="39" t="s">
        <v>1169</v>
      </c>
      <c r="E2796" s="39" t="s">
        <v>250</v>
      </c>
      <c r="F2796" s="128" t="s">
        <v>150</v>
      </c>
      <c r="G2796" s="39" t="s">
        <v>35</v>
      </c>
      <c r="H2796" s="39" t="str">
        <f t="shared" si="437"/>
        <v>6105AK124-6254-CGAD-0019</v>
      </c>
      <c r="I2796" s="39" t="str">
        <f t="shared" si="435"/>
        <v>Q24050972-04-6254-C-GAD-0019</v>
      </c>
      <c r="J2796" s="39"/>
      <c r="K2796" s="162" t="s">
        <v>1920</v>
      </c>
      <c r="L2796" s="39" t="s">
        <v>1937</v>
      </c>
      <c r="M2796" s="39" t="s">
        <v>1300</v>
      </c>
      <c r="N2796" s="33" t="str">
        <f t="shared" si="434"/>
        <v>Battery Energy Storage System 1 -  Earthing System for BESS Yard - Lighting Design and Layout GA</v>
      </c>
      <c r="O2796" s="134"/>
      <c r="P2796" s="134"/>
      <c r="Q2796" s="33" t="str">
        <f>IFERROR(VLOOKUP(PPE_PH1_CDDL[[#This Row],[RDMC Document Number]],[3]Docs!$B:$F,4,0),"No Placeholder Yet")</f>
        <v>RES - Reserved Placeholder</v>
      </c>
      <c r="R2796" s="33" t="str">
        <f>IFERROR(VLOOKUP(PPE_PH1_CDDL[[#This Row],[RDMC Document Number]],[3]Docs!$B:$F,5,0),"No Placeholder Yet")</f>
        <v>Pending</v>
      </c>
      <c r="S2796" s="137">
        <f t="shared" si="436"/>
        <v>0</v>
      </c>
      <c r="T2796" s="39" t="s">
        <v>1119</v>
      </c>
      <c r="U2796" s="39"/>
      <c r="V2796" s="178"/>
      <c r="W2796" s="39" t="s">
        <v>1705</v>
      </c>
      <c r="X2796" s="39" t="s">
        <v>1927</v>
      </c>
      <c r="Y2796" s="39"/>
      <c r="Z2796" s="39"/>
      <c r="AA2796" s="39"/>
      <c r="AB2796" s="152" t="s">
        <v>3165</v>
      </c>
    </row>
    <row r="2797" spans="1:28" ht="21.75" customHeight="1" x14ac:dyDescent="0.25">
      <c r="A2797" s="37" t="s">
        <v>30</v>
      </c>
      <c r="B2797" s="162" t="s">
        <v>31</v>
      </c>
      <c r="C2797" s="162">
        <v>6254</v>
      </c>
      <c r="D2797" s="39" t="s">
        <v>1169</v>
      </c>
      <c r="E2797" s="39" t="s">
        <v>250</v>
      </c>
      <c r="F2797" s="128" t="s">
        <v>226</v>
      </c>
      <c r="G2797" s="39" t="s">
        <v>35</v>
      </c>
      <c r="H2797" s="39" t="str">
        <f t="shared" si="437"/>
        <v>6105AK124-6254-CGAD-0020</v>
      </c>
      <c r="I2797" s="39" t="str">
        <f t="shared" si="435"/>
        <v>Q24050972-04-6254-C-GAD-0020</v>
      </c>
      <c r="J2797" s="39"/>
      <c r="K2797" s="162" t="s">
        <v>1920</v>
      </c>
      <c r="L2797" s="39" t="s">
        <v>1938</v>
      </c>
      <c r="M2797" s="39" t="s">
        <v>1327</v>
      </c>
      <c r="N2797" s="33" t="str">
        <f t="shared" si="434"/>
        <v>Battery Energy Storage System 1 - Fire Protection System for BESS Yard - Fire Detection and Suppression System</v>
      </c>
      <c r="O2797" s="134"/>
      <c r="P2797" s="134"/>
      <c r="Q2797" s="33" t="str">
        <f>IFERROR(VLOOKUP(PPE_PH1_CDDL[[#This Row],[RDMC Document Number]],[3]Docs!$B:$F,4,0),"No Placeholder Yet")</f>
        <v>RES - Reserved Placeholder</v>
      </c>
      <c r="R2797" s="33" t="str">
        <f>IFERROR(VLOOKUP(PPE_PH1_CDDL[[#This Row],[RDMC Document Number]],[3]Docs!$B:$F,5,0),"No Placeholder Yet")</f>
        <v>Pending</v>
      </c>
      <c r="S2797" s="137">
        <f t="shared" si="436"/>
        <v>0</v>
      </c>
      <c r="T2797" s="39" t="s">
        <v>1119</v>
      </c>
      <c r="U2797" s="39"/>
      <c r="V2797" s="178"/>
      <c r="W2797" s="39" t="s">
        <v>1636</v>
      </c>
      <c r="X2797" s="39" t="s">
        <v>1927</v>
      </c>
      <c r="Y2797" s="39"/>
      <c r="Z2797" s="39"/>
      <c r="AA2797" s="39"/>
      <c r="AB2797" s="152" t="s">
        <v>3165</v>
      </c>
    </row>
    <row r="2798" spans="1:28" ht="21.75" customHeight="1" x14ac:dyDescent="0.25">
      <c r="A2798" s="37" t="s">
        <v>30</v>
      </c>
      <c r="B2798" s="162" t="s">
        <v>31</v>
      </c>
      <c r="C2798" s="162">
        <v>6254</v>
      </c>
      <c r="D2798" s="39" t="s">
        <v>1169</v>
      </c>
      <c r="E2798" s="39" t="s">
        <v>250</v>
      </c>
      <c r="F2798" s="128" t="s">
        <v>228</v>
      </c>
      <c r="G2798" s="39" t="s">
        <v>35</v>
      </c>
      <c r="H2798" s="39" t="str">
        <f t="shared" si="437"/>
        <v>6105AK124-6254-CGAD-0021</v>
      </c>
      <c r="I2798" s="39" t="str">
        <f t="shared" si="435"/>
        <v>Q24050972-04-6254-C-GAD-0021</v>
      </c>
      <c r="J2798" s="39"/>
      <c r="K2798" s="162" t="s">
        <v>1920</v>
      </c>
      <c r="L2798" s="39" t="s">
        <v>1930</v>
      </c>
      <c r="M2798" s="39" t="s">
        <v>1303</v>
      </c>
      <c r="N2798" s="33" t="str">
        <f t="shared" si="434"/>
        <v>Battery Energy Storage System 1 - Perimeter Fencing for BESS Yard - Roads, Pathways, Offloading Areas and Fences GA</v>
      </c>
      <c r="O2798" s="134"/>
      <c r="P2798" s="134"/>
      <c r="Q2798" s="33" t="str">
        <f>IFERROR(VLOOKUP(PPE_PH1_CDDL[[#This Row],[RDMC Document Number]],[3]Docs!$B:$F,4,0),"No Placeholder Yet")</f>
        <v>RES - Reserved Placeholder</v>
      </c>
      <c r="R2798" s="33" t="str">
        <f>IFERROR(VLOOKUP(PPE_PH1_CDDL[[#This Row],[RDMC Document Number]],[3]Docs!$B:$F,5,0),"No Placeholder Yet")</f>
        <v>Pending</v>
      </c>
      <c r="S2798" s="137">
        <f t="shared" si="436"/>
        <v>0</v>
      </c>
      <c r="T2798" s="39" t="s">
        <v>1119</v>
      </c>
      <c r="U2798" s="39"/>
      <c r="V2798" s="178"/>
      <c r="W2798" s="39" t="s">
        <v>1512</v>
      </c>
      <c r="X2798" s="39" t="s">
        <v>1927</v>
      </c>
      <c r="Y2798" s="39"/>
      <c r="Z2798" s="39"/>
      <c r="AA2798" s="39"/>
      <c r="AB2798" s="152" t="s">
        <v>3165</v>
      </c>
    </row>
    <row r="2799" spans="1:28" ht="21.75" customHeight="1" x14ac:dyDescent="0.25">
      <c r="A2799" s="37" t="s">
        <v>30</v>
      </c>
      <c r="B2799" s="162" t="s">
        <v>31</v>
      </c>
      <c r="C2799" s="162">
        <v>6254</v>
      </c>
      <c r="D2799" s="39" t="s">
        <v>1169</v>
      </c>
      <c r="E2799" s="39" t="s">
        <v>250</v>
      </c>
      <c r="F2799" s="128" t="s">
        <v>231</v>
      </c>
      <c r="G2799" s="39" t="s">
        <v>35</v>
      </c>
      <c r="H2799" s="39" t="str">
        <f t="shared" si="437"/>
        <v>6105AK124-6254-CGAD-0022</v>
      </c>
      <c r="I2799" s="39" t="str">
        <f t="shared" si="435"/>
        <v>Q24050972-04-6254-C-GAD-0022</v>
      </c>
      <c r="J2799" s="39"/>
      <c r="K2799" s="162" t="s">
        <v>1920</v>
      </c>
      <c r="L2799" s="39" t="s">
        <v>1930</v>
      </c>
      <c r="M2799" s="39" t="s">
        <v>1300</v>
      </c>
      <c r="N2799" s="33" t="str">
        <f t="shared" si="434"/>
        <v>Battery Energy Storage System 1 - Perimeter Fencing for BESS Yard - Lighting Design and Layout GA</v>
      </c>
      <c r="O2799" s="134"/>
      <c r="P2799" s="134"/>
      <c r="Q2799" s="33" t="str">
        <f>IFERROR(VLOOKUP(PPE_PH1_CDDL[[#This Row],[RDMC Document Number]],[3]Docs!$B:$F,4,0),"No Placeholder Yet")</f>
        <v>RES - Reserved Placeholder</v>
      </c>
      <c r="R2799" s="33" t="str">
        <f>IFERROR(VLOOKUP(PPE_PH1_CDDL[[#This Row],[RDMC Document Number]],[3]Docs!$B:$F,5,0),"No Placeholder Yet")</f>
        <v>Pending</v>
      </c>
      <c r="S2799" s="137">
        <f t="shared" si="436"/>
        <v>0</v>
      </c>
      <c r="T2799" s="39" t="s">
        <v>1119</v>
      </c>
      <c r="U2799" s="39"/>
      <c r="V2799" s="178"/>
      <c r="W2799" s="39" t="s">
        <v>1512</v>
      </c>
      <c r="X2799" s="39" t="s">
        <v>1927</v>
      </c>
      <c r="Y2799" s="39"/>
      <c r="Z2799" s="39"/>
      <c r="AA2799" s="39"/>
      <c r="AB2799" s="152" t="s">
        <v>3165</v>
      </c>
    </row>
    <row r="2800" spans="1:28" ht="21.75" customHeight="1" x14ac:dyDescent="0.25">
      <c r="A2800" s="37" t="s">
        <v>30</v>
      </c>
      <c r="B2800" s="162" t="s">
        <v>31</v>
      </c>
      <c r="C2800" s="162">
        <v>6254</v>
      </c>
      <c r="D2800" s="39" t="s">
        <v>1169</v>
      </c>
      <c r="E2800" s="39" t="s">
        <v>250</v>
      </c>
      <c r="F2800" s="128" t="s">
        <v>234</v>
      </c>
      <c r="G2800" s="39" t="s">
        <v>35</v>
      </c>
      <c r="H2800" s="39" t="str">
        <f t="shared" si="437"/>
        <v>6105AK124-6254-CGAD-0023</v>
      </c>
      <c r="I2800" s="39" t="str">
        <f t="shared" si="435"/>
        <v>Q24050972-04-6254-C-GAD-0023</v>
      </c>
      <c r="J2800" s="39"/>
      <c r="K2800" s="162" t="s">
        <v>1920</v>
      </c>
      <c r="L2800" s="39" t="s">
        <v>1930</v>
      </c>
      <c r="M2800" s="39" t="s">
        <v>1290</v>
      </c>
      <c r="N2800" s="33" t="str">
        <f t="shared" si="434"/>
        <v>Battery Energy Storage System 1 - Perimeter Fencing for BESS Yard - Cables, OHL and Fibre Route GA</v>
      </c>
      <c r="O2800" s="134"/>
      <c r="P2800" s="134"/>
      <c r="Q2800" s="33" t="str">
        <f>IFERROR(VLOOKUP(PPE_PH1_CDDL[[#This Row],[RDMC Document Number]],[3]Docs!$B:$F,4,0),"No Placeholder Yet")</f>
        <v>RES - Reserved Placeholder</v>
      </c>
      <c r="R2800" s="33" t="str">
        <f>IFERROR(VLOOKUP(PPE_PH1_CDDL[[#This Row],[RDMC Document Number]],[3]Docs!$B:$F,5,0),"No Placeholder Yet")</f>
        <v>Pending</v>
      </c>
      <c r="S2800" s="137">
        <f t="shared" si="436"/>
        <v>0</v>
      </c>
      <c r="T2800" s="39" t="s">
        <v>1119</v>
      </c>
      <c r="U2800" s="39"/>
      <c r="V2800" s="178"/>
      <c r="W2800" s="39" t="s">
        <v>1512</v>
      </c>
      <c r="X2800" s="39" t="s">
        <v>1927</v>
      </c>
      <c r="Y2800" s="39"/>
      <c r="Z2800" s="39"/>
      <c r="AA2800" s="39"/>
      <c r="AB2800" s="152" t="s">
        <v>3165</v>
      </c>
    </row>
    <row r="2801" spans="1:28" ht="21.75" customHeight="1" x14ac:dyDescent="0.25">
      <c r="A2801" s="37" t="s">
        <v>30</v>
      </c>
      <c r="B2801" s="162" t="s">
        <v>31</v>
      </c>
      <c r="C2801" s="162">
        <v>6254</v>
      </c>
      <c r="D2801" s="39" t="s">
        <v>1169</v>
      </c>
      <c r="E2801" s="39" t="s">
        <v>250</v>
      </c>
      <c r="F2801" s="128" t="s">
        <v>236</v>
      </c>
      <c r="G2801" s="39" t="s">
        <v>35</v>
      </c>
      <c r="H2801" s="39" t="str">
        <f t="shared" si="437"/>
        <v>6105AK124-6254-CGAD-0024</v>
      </c>
      <c r="I2801" s="39" t="str">
        <f t="shared" si="435"/>
        <v>Q24050972-04-6254-C-GAD-0024</v>
      </c>
      <c r="J2801" s="39"/>
      <c r="K2801" s="162" t="s">
        <v>1920</v>
      </c>
      <c r="L2801" s="39" t="s">
        <v>1939</v>
      </c>
      <c r="M2801" s="39" t="s">
        <v>1288</v>
      </c>
      <c r="N2801" s="33" t="str">
        <f t="shared" si="434"/>
        <v>Battery Energy Storage System 1 - Terrace, Roads and Access-ways for BESS Yard - Buildings and Structures GA</v>
      </c>
      <c r="O2801" s="134"/>
      <c r="P2801" s="134"/>
      <c r="Q2801" s="33" t="str">
        <f>IFERROR(VLOOKUP(PPE_PH1_CDDL[[#This Row],[RDMC Document Number]],[3]Docs!$B:$F,4,0),"No Placeholder Yet")</f>
        <v>RES - Reserved Placeholder</v>
      </c>
      <c r="R2801" s="33" t="str">
        <f>IFERROR(VLOOKUP(PPE_PH1_CDDL[[#This Row],[RDMC Document Number]],[3]Docs!$B:$F,5,0),"No Placeholder Yet")</f>
        <v>Pending</v>
      </c>
      <c r="S2801" s="137">
        <f t="shared" si="436"/>
        <v>0</v>
      </c>
      <c r="T2801" s="39" t="s">
        <v>1119</v>
      </c>
      <c r="U2801" s="39"/>
      <c r="V2801" s="178"/>
      <c r="W2801" s="39" t="s">
        <v>1515</v>
      </c>
      <c r="X2801" s="39" t="s">
        <v>1927</v>
      </c>
      <c r="Y2801" s="39"/>
      <c r="Z2801" s="39"/>
      <c r="AA2801" s="39"/>
      <c r="AB2801" s="152" t="s">
        <v>3165</v>
      </c>
    </row>
    <row r="2802" spans="1:28" ht="21.75" customHeight="1" x14ac:dyDescent="0.25">
      <c r="A2802" s="37" t="s">
        <v>30</v>
      </c>
      <c r="B2802" s="162" t="s">
        <v>31</v>
      </c>
      <c r="C2802" s="162">
        <v>6254</v>
      </c>
      <c r="D2802" s="39" t="s">
        <v>1169</v>
      </c>
      <c r="E2802" s="39" t="s">
        <v>250</v>
      </c>
      <c r="F2802" s="128" t="s">
        <v>238</v>
      </c>
      <c r="G2802" s="39" t="s">
        <v>35</v>
      </c>
      <c r="H2802" s="39" t="str">
        <f t="shared" si="437"/>
        <v>6105AK124-6254-CGAD-0025</v>
      </c>
      <c r="I2802" s="39" t="str">
        <f t="shared" si="435"/>
        <v>Q24050972-04-6254-C-GAD-0025</v>
      </c>
      <c r="J2802" s="39"/>
      <c r="K2802" s="162" t="s">
        <v>1920</v>
      </c>
      <c r="L2802" s="39" t="s">
        <v>1939</v>
      </c>
      <c r="M2802" s="39" t="s">
        <v>1290</v>
      </c>
      <c r="N2802" s="33" t="str">
        <f t="shared" ref="N2802:N2865" si="438">K2802&amp;" - "&amp;L2802&amp;" - "&amp;M2802</f>
        <v>Battery Energy Storage System 1 - Terrace, Roads and Access-ways for BESS Yard - Cables, OHL and Fibre Route GA</v>
      </c>
      <c r="O2802" s="134"/>
      <c r="P2802" s="134"/>
      <c r="Q2802" s="33" t="str">
        <f>IFERROR(VLOOKUP(PPE_PH1_CDDL[[#This Row],[RDMC Document Number]],[3]Docs!$B:$F,4,0),"No Placeholder Yet")</f>
        <v>RES - Reserved Placeholder</v>
      </c>
      <c r="R2802" s="33" t="str">
        <f>IFERROR(VLOOKUP(PPE_PH1_CDDL[[#This Row],[RDMC Document Number]],[3]Docs!$B:$F,5,0),"No Placeholder Yet")</f>
        <v>Pending</v>
      </c>
      <c r="S2802" s="137">
        <f t="shared" si="436"/>
        <v>0</v>
      </c>
      <c r="T2802" s="39" t="s">
        <v>1119</v>
      </c>
      <c r="U2802" s="39"/>
      <c r="V2802" s="178"/>
      <c r="W2802" s="39" t="s">
        <v>1515</v>
      </c>
      <c r="X2802" s="39" t="s">
        <v>1927</v>
      </c>
      <c r="Y2802" s="39"/>
      <c r="Z2802" s="39"/>
      <c r="AA2802" s="39"/>
      <c r="AB2802" s="152" t="s">
        <v>3165</v>
      </c>
    </row>
    <row r="2803" spans="1:28" ht="21.75" customHeight="1" x14ac:dyDescent="0.25">
      <c r="A2803" s="37" t="s">
        <v>30</v>
      </c>
      <c r="B2803" s="162" t="s">
        <v>31</v>
      </c>
      <c r="C2803" s="162">
        <v>6254</v>
      </c>
      <c r="D2803" s="39" t="s">
        <v>1169</v>
      </c>
      <c r="E2803" s="39" t="s">
        <v>250</v>
      </c>
      <c r="F2803" s="128" t="s">
        <v>240</v>
      </c>
      <c r="G2803" s="39" t="s">
        <v>35</v>
      </c>
      <c r="H2803" s="39" t="str">
        <f t="shared" si="437"/>
        <v>6105AK124-6254-CGAD-0026</v>
      </c>
      <c r="I2803" s="39" t="str">
        <f t="shared" si="435"/>
        <v>Q24050972-04-6254-C-GAD-0026</v>
      </c>
      <c r="J2803" s="39"/>
      <c r="K2803" s="162" t="s">
        <v>1920</v>
      </c>
      <c r="L2803" s="39" t="s">
        <v>1939</v>
      </c>
      <c r="M2803" s="39" t="s">
        <v>1292</v>
      </c>
      <c r="N2803" s="33" t="str">
        <f t="shared" si="438"/>
        <v xml:space="preserve">Battery Energy Storage System 1 - Terrace, Roads and Access-ways for BESS Yard - Key Emergency Points and Equipment </v>
      </c>
      <c r="O2803" s="134"/>
      <c r="P2803" s="134"/>
      <c r="Q2803" s="33" t="str">
        <f>IFERROR(VLOOKUP(PPE_PH1_CDDL[[#This Row],[RDMC Document Number]],[3]Docs!$B:$F,4,0),"No Placeholder Yet")</f>
        <v>RES - Reserved Placeholder</v>
      </c>
      <c r="R2803" s="33" t="str">
        <f>IFERROR(VLOOKUP(PPE_PH1_CDDL[[#This Row],[RDMC Document Number]],[3]Docs!$B:$F,5,0),"No Placeholder Yet")</f>
        <v>Pending</v>
      </c>
      <c r="S2803" s="137">
        <f t="shared" si="436"/>
        <v>0</v>
      </c>
      <c r="T2803" s="39" t="s">
        <v>1119</v>
      </c>
      <c r="U2803" s="39"/>
      <c r="V2803" s="178"/>
      <c r="W2803" s="39" t="s">
        <v>1515</v>
      </c>
      <c r="X2803" s="39" t="s">
        <v>1927</v>
      </c>
      <c r="Y2803" s="39"/>
      <c r="Z2803" s="39"/>
      <c r="AA2803" s="39"/>
      <c r="AB2803" s="152" t="s">
        <v>3165</v>
      </c>
    </row>
    <row r="2804" spans="1:28" ht="21.75" customHeight="1" x14ac:dyDescent="0.25">
      <c r="A2804" s="37" t="s">
        <v>30</v>
      </c>
      <c r="B2804" s="162" t="s">
        <v>31</v>
      </c>
      <c r="C2804" s="162">
        <v>6254</v>
      </c>
      <c r="D2804" s="39" t="s">
        <v>1169</v>
      </c>
      <c r="E2804" s="39" t="s">
        <v>250</v>
      </c>
      <c r="F2804" s="128" t="s">
        <v>242</v>
      </c>
      <c r="G2804" s="39" t="s">
        <v>35</v>
      </c>
      <c r="H2804" s="39" t="str">
        <f t="shared" si="437"/>
        <v>6105AK124-6254-CGAD-0027</v>
      </c>
      <c r="I2804" s="39" t="str">
        <f t="shared" si="435"/>
        <v>Q24050972-04-6254-C-GAD-0027</v>
      </c>
      <c r="J2804" s="39"/>
      <c r="K2804" s="162" t="s">
        <v>1920</v>
      </c>
      <c r="L2804" s="39" t="s">
        <v>1939</v>
      </c>
      <c r="M2804" s="39" t="s">
        <v>1293</v>
      </c>
      <c r="N2804" s="33" t="str">
        <f t="shared" si="438"/>
        <v>Battery Energy Storage System 1 - Terrace, Roads and Access-ways for BESS Yard - Terrace Equipment GA</v>
      </c>
      <c r="O2804" s="134"/>
      <c r="P2804" s="134"/>
      <c r="Q2804" s="33" t="str">
        <f>IFERROR(VLOOKUP(PPE_PH1_CDDL[[#This Row],[RDMC Document Number]],[3]Docs!$B:$F,4,0),"No Placeholder Yet")</f>
        <v>RES - Reserved Placeholder</v>
      </c>
      <c r="R2804" s="33" t="str">
        <f>IFERROR(VLOOKUP(PPE_PH1_CDDL[[#This Row],[RDMC Document Number]],[3]Docs!$B:$F,5,0),"No Placeholder Yet")</f>
        <v>Pending</v>
      </c>
      <c r="S2804" s="137">
        <f t="shared" si="436"/>
        <v>0</v>
      </c>
      <c r="T2804" s="39" t="s">
        <v>1119</v>
      </c>
      <c r="U2804" s="39"/>
      <c r="V2804" s="178"/>
      <c r="W2804" s="39" t="s">
        <v>1515</v>
      </c>
      <c r="X2804" s="39" t="s">
        <v>1927</v>
      </c>
      <c r="Y2804" s="39"/>
      <c r="Z2804" s="39"/>
      <c r="AA2804" s="39"/>
      <c r="AB2804" s="152" t="s">
        <v>3165</v>
      </c>
    </row>
    <row r="2805" spans="1:28" ht="21.75" customHeight="1" x14ac:dyDescent="0.25">
      <c r="A2805" s="37" t="s">
        <v>30</v>
      </c>
      <c r="B2805" s="162" t="s">
        <v>31</v>
      </c>
      <c r="C2805" s="162">
        <v>6254</v>
      </c>
      <c r="D2805" s="39" t="s">
        <v>1169</v>
      </c>
      <c r="E2805" s="39" t="s">
        <v>250</v>
      </c>
      <c r="F2805" s="128" t="s">
        <v>244</v>
      </c>
      <c r="G2805" s="39" t="s">
        <v>35</v>
      </c>
      <c r="H2805" s="39" t="str">
        <f t="shared" si="437"/>
        <v>6105AK124-6254-CGAD-0028</v>
      </c>
      <c r="I2805" s="39" t="str">
        <f t="shared" si="435"/>
        <v>Q24050972-04-6254-C-GAD-0028</v>
      </c>
      <c r="J2805" s="39"/>
      <c r="K2805" s="162" t="s">
        <v>1920</v>
      </c>
      <c r="L2805" s="39" t="s">
        <v>1939</v>
      </c>
      <c r="M2805" s="39" t="s">
        <v>1294</v>
      </c>
      <c r="N2805" s="33" t="str">
        <f t="shared" si="438"/>
        <v>Battery Energy Storage System 1 - Terrace, Roads and Access-ways for BESS Yard - Disposal Areas General Arrangement</v>
      </c>
      <c r="O2805" s="134"/>
      <c r="P2805" s="134"/>
      <c r="Q2805" s="33" t="str">
        <f>IFERROR(VLOOKUP(PPE_PH1_CDDL[[#This Row],[RDMC Document Number]],[3]Docs!$B:$F,4,0),"No Placeholder Yet")</f>
        <v>RES - Reserved Placeholder</v>
      </c>
      <c r="R2805" s="33" t="str">
        <f>IFERROR(VLOOKUP(PPE_PH1_CDDL[[#This Row],[RDMC Document Number]],[3]Docs!$B:$F,5,0),"No Placeholder Yet")</f>
        <v>Pending</v>
      </c>
      <c r="S2805" s="137">
        <f t="shared" si="436"/>
        <v>0</v>
      </c>
      <c r="T2805" s="39" t="s">
        <v>1119</v>
      </c>
      <c r="U2805" s="39"/>
      <c r="V2805" s="178"/>
      <c r="W2805" s="39" t="s">
        <v>1515</v>
      </c>
      <c r="X2805" s="39" t="s">
        <v>1927</v>
      </c>
      <c r="Y2805" s="39"/>
      <c r="Z2805" s="39"/>
      <c r="AA2805" s="39"/>
      <c r="AB2805" s="152" t="s">
        <v>3165</v>
      </c>
    </row>
    <row r="2806" spans="1:28" ht="21.75" customHeight="1" x14ac:dyDescent="0.25">
      <c r="A2806" s="37" t="s">
        <v>30</v>
      </c>
      <c r="B2806" s="162" t="s">
        <v>31</v>
      </c>
      <c r="C2806" s="162">
        <v>6254</v>
      </c>
      <c r="D2806" s="39" t="s">
        <v>1169</v>
      </c>
      <c r="E2806" s="39" t="s">
        <v>250</v>
      </c>
      <c r="F2806" s="128" t="s">
        <v>246</v>
      </c>
      <c r="G2806" s="39" t="s">
        <v>35</v>
      </c>
      <c r="H2806" s="39" t="str">
        <f t="shared" si="437"/>
        <v>6105AK124-6254-CGAD-0029</v>
      </c>
      <c r="I2806" s="39" t="str">
        <f t="shared" si="435"/>
        <v>Q24050972-04-6254-C-GAD-0029</v>
      </c>
      <c r="J2806" s="39"/>
      <c r="K2806" s="162" t="s">
        <v>1920</v>
      </c>
      <c r="L2806" s="39" t="s">
        <v>1939</v>
      </c>
      <c r="M2806" s="39" t="s">
        <v>1296</v>
      </c>
      <c r="N2806" s="33" t="str">
        <f t="shared" si="438"/>
        <v>Battery Energy Storage System 1 - Terrace, Roads and Access-ways for BESS Yard - Laydown Areas and Temp Buildings GA</v>
      </c>
      <c r="O2806" s="134"/>
      <c r="P2806" s="134"/>
      <c r="Q2806" s="33" t="str">
        <f>IFERROR(VLOOKUP(PPE_PH1_CDDL[[#This Row],[RDMC Document Number]],[3]Docs!$B:$F,4,0),"No Placeholder Yet")</f>
        <v>RES - Reserved Placeholder</v>
      </c>
      <c r="R2806" s="33" t="str">
        <f>IFERROR(VLOOKUP(PPE_PH1_CDDL[[#This Row],[RDMC Document Number]],[3]Docs!$B:$F,5,0),"No Placeholder Yet")</f>
        <v>Pending</v>
      </c>
      <c r="S2806" s="137">
        <f t="shared" si="436"/>
        <v>0</v>
      </c>
      <c r="T2806" s="39" t="s">
        <v>1119</v>
      </c>
      <c r="U2806" s="39"/>
      <c r="V2806" s="178"/>
      <c r="W2806" s="39" t="s">
        <v>1515</v>
      </c>
      <c r="X2806" s="39" t="s">
        <v>1927</v>
      </c>
      <c r="Y2806" s="39"/>
      <c r="Z2806" s="39"/>
      <c r="AA2806" s="39"/>
      <c r="AB2806" s="152" t="s">
        <v>3165</v>
      </c>
    </row>
    <row r="2807" spans="1:28" ht="21.75" customHeight="1" x14ac:dyDescent="0.25">
      <c r="A2807" s="37" t="s">
        <v>30</v>
      </c>
      <c r="B2807" s="162" t="s">
        <v>31</v>
      </c>
      <c r="C2807" s="162">
        <v>6254</v>
      </c>
      <c r="D2807" s="39" t="s">
        <v>1169</v>
      </c>
      <c r="E2807" s="39" t="s">
        <v>250</v>
      </c>
      <c r="F2807" s="128" t="s">
        <v>248</v>
      </c>
      <c r="G2807" s="39" t="s">
        <v>35</v>
      </c>
      <c r="H2807" s="39" t="str">
        <f t="shared" si="437"/>
        <v>6105AK124-6254-CGAD-0030</v>
      </c>
      <c r="I2807" s="39" t="str">
        <f t="shared" si="435"/>
        <v>Q24050972-04-6254-C-GAD-0030</v>
      </c>
      <c r="J2807" s="39"/>
      <c r="K2807" s="162" t="s">
        <v>1920</v>
      </c>
      <c r="L2807" s="39" t="s">
        <v>1939</v>
      </c>
      <c r="M2807" s="39" t="s">
        <v>1298</v>
      </c>
      <c r="N2807" s="33" t="str">
        <f t="shared" si="438"/>
        <v>Battery Energy Storage System 1 - Terrace, Roads and Access-ways for BESS Yard - Stormwater and Effluent System Design</v>
      </c>
      <c r="O2807" s="134"/>
      <c r="P2807" s="134"/>
      <c r="Q2807" s="33" t="str">
        <f>IFERROR(VLOOKUP(PPE_PH1_CDDL[[#This Row],[RDMC Document Number]],[3]Docs!$B:$F,4,0),"No Placeholder Yet")</f>
        <v>RES - Reserved Placeholder</v>
      </c>
      <c r="R2807" s="33" t="str">
        <f>IFERROR(VLOOKUP(PPE_PH1_CDDL[[#This Row],[RDMC Document Number]],[3]Docs!$B:$F,5,0),"No Placeholder Yet")</f>
        <v>Pending</v>
      </c>
      <c r="S2807" s="137">
        <f t="shared" si="436"/>
        <v>0</v>
      </c>
      <c r="T2807" s="39" t="s">
        <v>1119</v>
      </c>
      <c r="U2807" s="39"/>
      <c r="V2807" s="178"/>
      <c r="W2807" s="39" t="s">
        <v>1515</v>
      </c>
      <c r="X2807" s="39" t="s">
        <v>1927</v>
      </c>
      <c r="Y2807" s="39"/>
      <c r="Z2807" s="39"/>
      <c r="AA2807" s="39"/>
      <c r="AB2807" s="152" t="s">
        <v>3165</v>
      </c>
    </row>
    <row r="2808" spans="1:28" ht="21.75" customHeight="1" x14ac:dyDescent="0.25">
      <c r="A2808" s="37" t="s">
        <v>30</v>
      </c>
      <c r="B2808" s="162" t="s">
        <v>31</v>
      </c>
      <c r="C2808" s="162">
        <v>6254</v>
      </c>
      <c r="D2808" s="39" t="s">
        <v>1169</v>
      </c>
      <c r="E2808" s="39" t="s">
        <v>250</v>
      </c>
      <c r="F2808" s="128" t="s">
        <v>486</v>
      </c>
      <c r="G2808" s="39" t="s">
        <v>35</v>
      </c>
      <c r="H2808" s="39" t="str">
        <f t="shared" si="437"/>
        <v>6105AK124-6254-CGAD-0031</v>
      </c>
      <c r="I2808" s="39" t="str">
        <f t="shared" si="435"/>
        <v>Q24050972-04-6254-C-GAD-0031</v>
      </c>
      <c r="J2808" s="39"/>
      <c r="K2808" s="162" t="s">
        <v>1920</v>
      </c>
      <c r="L2808" s="39" t="s">
        <v>1939</v>
      </c>
      <c r="M2808" s="39" t="s">
        <v>1300</v>
      </c>
      <c r="N2808" s="33" t="str">
        <f t="shared" si="438"/>
        <v>Battery Energy Storage System 1 - Terrace, Roads and Access-ways for BESS Yard - Lighting Design and Layout GA</v>
      </c>
      <c r="O2808" s="134"/>
      <c r="P2808" s="134"/>
      <c r="Q2808" s="33" t="str">
        <f>IFERROR(VLOOKUP(PPE_PH1_CDDL[[#This Row],[RDMC Document Number]],[3]Docs!$B:$F,4,0),"No Placeholder Yet")</f>
        <v>RES - Reserved Placeholder</v>
      </c>
      <c r="R2808" s="33" t="str">
        <f>IFERROR(VLOOKUP(PPE_PH1_CDDL[[#This Row],[RDMC Document Number]],[3]Docs!$B:$F,5,0),"No Placeholder Yet")</f>
        <v>Pending</v>
      </c>
      <c r="S2808" s="137">
        <f t="shared" si="436"/>
        <v>0</v>
      </c>
      <c r="T2808" s="39" t="s">
        <v>1119</v>
      </c>
      <c r="U2808" s="39"/>
      <c r="V2808" s="178"/>
      <c r="W2808" s="39" t="s">
        <v>1515</v>
      </c>
      <c r="X2808" s="39" t="s">
        <v>1927</v>
      </c>
      <c r="Y2808" s="39"/>
      <c r="Z2808" s="39"/>
      <c r="AA2808" s="39"/>
      <c r="AB2808" s="152" t="s">
        <v>3165</v>
      </c>
    </row>
    <row r="2809" spans="1:28" ht="21.75" customHeight="1" x14ac:dyDescent="0.25">
      <c r="A2809" s="37" t="s">
        <v>30</v>
      </c>
      <c r="B2809" s="162" t="s">
        <v>31</v>
      </c>
      <c r="C2809" s="162">
        <v>6254</v>
      </c>
      <c r="D2809" s="39" t="s">
        <v>1169</v>
      </c>
      <c r="E2809" s="39" t="s">
        <v>250</v>
      </c>
      <c r="F2809" s="128" t="s">
        <v>489</v>
      </c>
      <c r="G2809" s="39" t="s">
        <v>35</v>
      </c>
      <c r="H2809" s="39" t="str">
        <f t="shared" si="437"/>
        <v>6105AK124-6254-CGAD-0032</v>
      </c>
      <c r="I2809" s="39" t="str">
        <f t="shared" ref="I2809:I2872" si="439">"Q24050972"&amp;"-"&amp;"04"&amp;"-"&amp;C2809&amp;"-"&amp;D2809&amp;"-"&amp;E2809&amp;"-"&amp;F2809</f>
        <v>Q24050972-04-6254-C-GAD-0032</v>
      </c>
      <c r="J2809" s="39"/>
      <c r="K2809" s="162" t="s">
        <v>1920</v>
      </c>
      <c r="L2809" s="39" t="s">
        <v>1939</v>
      </c>
      <c r="M2809" s="39" t="s">
        <v>1303</v>
      </c>
      <c r="N2809" s="33" t="str">
        <f t="shared" si="438"/>
        <v>Battery Energy Storage System 1 - Terrace, Roads and Access-ways for BESS Yard - Roads, Pathways, Offloading Areas and Fences GA</v>
      </c>
      <c r="O2809" s="134"/>
      <c r="P2809" s="134"/>
      <c r="Q2809" s="33" t="str">
        <f>IFERROR(VLOOKUP(PPE_PH1_CDDL[[#This Row],[RDMC Document Number]],[3]Docs!$B:$F,4,0),"No Placeholder Yet")</f>
        <v>RES - Reserved Placeholder</v>
      </c>
      <c r="R2809" s="33" t="str">
        <f>IFERROR(VLOOKUP(PPE_PH1_CDDL[[#This Row],[RDMC Document Number]],[3]Docs!$B:$F,5,0),"No Placeholder Yet")</f>
        <v>Pending</v>
      </c>
      <c r="S2809" s="137">
        <f t="shared" si="436"/>
        <v>0</v>
      </c>
      <c r="T2809" s="39" t="s">
        <v>1119</v>
      </c>
      <c r="U2809" s="39"/>
      <c r="V2809" s="178"/>
      <c r="W2809" s="39" t="s">
        <v>1515</v>
      </c>
      <c r="X2809" s="39" t="s">
        <v>1927</v>
      </c>
      <c r="Y2809" s="39"/>
      <c r="Z2809" s="39"/>
      <c r="AA2809" s="39"/>
      <c r="AB2809" s="152" t="s">
        <v>3165</v>
      </c>
    </row>
    <row r="2810" spans="1:28" ht="21.75" customHeight="1" x14ac:dyDescent="0.25">
      <c r="A2810" s="37" t="s">
        <v>30</v>
      </c>
      <c r="B2810" s="162" t="s">
        <v>31</v>
      </c>
      <c r="C2810" s="162">
        <v>6254</v>
      </c>
      <c r="D2810" s="39" t="s">
        <v>1169</v>
      </c>
      <c r="E2810" s="39" t="s">
        <v>250</v>
      </c>
      <c r="F2810" s="128" t="s">
        <v>492</v>
      </c>
      <c r="G2810" s="39" t="s">
        <v>35</v>
      </c>
      <c r="H2810" s="39" t="str">
        <f t="shared" si="437"/>
        <v>6105AK124-6254-CGAD-0033</v>
      </c>
      <c r="I2810" s="39" t="str">
        <f t="shared" si="439"/>
        <v>Q24050972-04-6254-C-GAD-0033</v>
      </c>
      <c r="J2810" s="39"/>
      <c r="K2810" s="162" t="s">
        <v>1920</v>
      </c>
      <c r="L2810" s="39" t="s">
        <v>1931</v>
      </c>
      <c r="M2810" s="39" t="s">
        <v>1298</v>
      </c>
      <c r="N2810" s="33" t="str">
        <f t="shared" si="438"/>
        <v>Battery Energy Storage System 1 - Collection Sump from Bunds for BESS Yard - Stormwater and Effluent System Design</v>
      </c>
      <c r="O2810" s="134"/>
      <c r="P2810" s="134"/>
      <c r="Q2810" s="33" t="str">
        <f>IFERROR(VLOOKUP(PPE_PH1_CDDL[[#This Row],[RDMC Document Number]],[3]Docs!$B:$F,4,0),"No Placeholder Yet")</f>
        <v>RES - Reserved Placeholder</v>
      </c>
      <c r="R2810" s="33" t="str">
        <f>IFERROR(VLOOKUP(PPE_PH1_CDDL[[#This Row],[RDMC Document Number]],[3]Docs!$B:$F,5,0),"No Placeholder Yet")</f>
        <v>Pending</v>
      </c>
      <c r="S2810" s="137">
        <f t="shared" si="436"/>
        <v>0</v>
      </c>
      <c r="T2810" s="39" t="s">
        <v>1119</v>
      </c>
      <c r="U2810" s="39"/>
      <c r="V2810" s="178"/>
      <c r="W2810" s="39" t="s">
        <v>1932</v>
      </c>
      <c r="X2810" s="39" t="s">
        <v>1927</v>
      </c>
      <c r="Y2810" s="39"/>
      <c r="Z2810" s="39"/>
      <c r="AA2810" s="39"/>
      <c r="AB2810" s="152" t="s">
        <v>3165</v>
      </c>
    </row>
    <row r="2811" spans="1:28" ht="21.75" customHeight="1" x14ac:dyDescent="0.25">
      <c r="A2811" s="37" t="s">
        <v>30</v>
      </c>
      <c r="B2811" s="162" t="s">
        <v>31</v>
      </c>
      <c r="C2811" s="162">
        <v>6254</v>
      </c>
      <c r="D2811" s="39" t="s">
        <v>1169</v>
      </c>
      <c r="E2811" s="39" t="s">
        <v>250</v>
      </c>
      <c r="F2811" s="174" t="s">
        <v>495</v>
      </c>
      <c r="G2811" s="162" t="s">
        <v>35</v>
      </c>
      <c r="H2811" s="39" t="str">
        <f t="shared" si="437"/>
        <v>6105AK124-6254-CGAD-0034</v>
      </c>
      <c r="I2811" s="39" t="str">
        <f t="shared" si="439"/>
        <v>Q24050972-04-6254-C-GAD-0034</v>
      </c>
      <c r="J2811" s="162"/>
      <c r="K2811" s="162" t="s">
        <v>1920</v>
      </c>
      <c r="L2811" s="162" t="s">
        <v>1940</v>
      </c>
      <c r="M2811" s="162" t="s">
        <v>1293</v>
      </c>
      <c r="N2811" s="33" t="str">
        <f t="shared" si="438"/>
        <v>Battery Energy Storage System 1 - Metering Instruments for BESS Yard - Terrace Equipment GA</v>
      </c>
      <c r="O2811" s="175"/>
      <c r="P2811" s="175"/>
      <c r="Q2811" s="33" t="str">
        <f>IFERROR(VLOOKUP(PPE_PH1_CDDL[[#This Row],[RDMC Document Number]],[3]Docs!$B:$F,4,0),"No Placeholder Yet")</f>
        <v>RES - Reserved Placeholder</v>
      </c>
      <c r="R2811" s="33" t="str">
        <f>IFERROR(VLOOKUP(PPE_PH1_CDDL[[#This Row],[RDMC Document Number]],[3]Docs!$B:$F,5,0),"No Placeholder Yet")</f>
        <v>Pending</v>
      </c>
      <c r="S2811" s="137">
        <f t="shared" si="436"/>
        <v>0</v>
      </c>
      <c r="T2811" s="39" t="s">
        <v>1119</v>
      </c>
      <c r="U2811" s="162"/>
      <c r="V2811" s="178"/>
      <c r="W2811" s="162" t="s">
        <v>1641</v>
      </c>
      <c r="X2811" s="39" t="s">
        <v>1927</v>
      </c>
      <c r="Y2811" s="162"/>
      <c r="Z2811" s="162"/>
      <c r="AA2811" s="39"/>
      <c r="AB2811" s="152" t="s">
        <v>3165</v>
      </c>
    </row>
    <row r="2812" spans="1:28" ht="21.75" customHeight="1" x14ac:dyDescent="0.25">
      <c r="A2812" s="37" t="s">
        <v>30</v>
      </c>
      <c r="B2812" s="162" t="s">
        <v>31</v>
      </c>
      <c r="C2812" s="162">
        <v>6254</v>
      </c>
      <c r="D2812" s="39" t="s">
        <v>1169</v>
      </c>
      <c r="E2812" s="39" t="s">
        <v>1328</v>
      </c>
      <c r="F2812" s="128" t="s">
        <v>34</v>
      </c>
      <c r="G2812" s="39" t="s">
        <v>35</v>
      </c>
      <c r="H2812" s="39" t="str">
        <f t="shared" si="437"/>
        <v>6105AK124-6254-CMDL-0001</v>
      </c>
      <c r="I2812" s="39" t="str">
        <f t="shared" si="439"/>
        <v>Q24050972-04-6254-C-MDL-0001</v>
      </c>
      <c r="J2812" s="39"/>
      <c r="K2812" s="162" t="s">
        <v>1920</v>
      </c>
      <c r="L2812" s="39" t="s">
        <v>1928</v>
      </c>
      <c r="M2812" s="39" t="s">
        <v>1329</v>
      </c>
      <c r="N2812" s="33" t="str">
        <f t="shared" si="438"/>
        <v>Battery Energy Storage System 1 - Pad Platform and Foundations for BESS Yard - 3D Designs and Drawings</v>
      </c>
      <c r="O2812" s="134"/>
      <c r="P2812" s="134"/>
      <c r="Q2812" s="33" t="str">
        <f>IFERROR(VLOOKUP(PPE_PH1_CDDL[[#This Row],[RDMC Document Number]],[3]Docs!$B:$F,4,0),"No Placeholder Yet")</f>
        <v>RES - Reserved Placeholder</v>
      </c>
      <c r="R2812" s="33" t="str">
        <f>IFERROR(VLOOKUP(PPE_PH1_CDDL[[#This Row],[RDMC Document Number]],[3]Docs!$B:$F,5,0),"No Placeholder Yet")</f>
        <v>Pending</v>
      </c>
      <c r="S2812" s="137">
        <f t="shared" si="436"/>
        <v>0</v>
      </c>
      <c r="T2812" s="39" t="s">
        <v>1119</v>
      </c>
      <c r="U2812" s="39"/>
      <c r="V2812" s="178"/>
      <c r="W2812" s="39" t="s">
        <v>1651</v>
      </c>
      <c r="X2812" s="39" t="s">
        <v>1927</v>
      </c>
      <c r="Y2812" s="39"/>
      <c r="Z2812" s="39"/>
      <c r="AA2812" s="39"/>
      <c r="AB2812" s="152" t="s">
        <v>3165</v>
      </c>
    </row>
    <row r="2813" spans="1:28" ht="21.75" customHeight="1" x14ac:dyDescent="0.25">
      <c r="A2813" s="37" t="s">
        <v>30</v>
      </c>
      <c r="B2813" s="162" t="s">
        <v>31</v>
      </c>
      <c r="C2813" s="162">
        <v>6254</v>
      </c>
      <c r="D2813" s="39" t="s">
        <v>1169</v>
      </c>
      <c r="E2813" s="39" t="s">
        <v>1328</v>
      </c>
      <c r="F2813" s="128" t="s">
        <v>46</v>
      </c>
      <c r="G2813" s="39" t="s">
        <v>35</v>
      </c>
      <c r="H2813" s="39" t="str">
        <f t="shared" si="437"/>
        <v>6105AK124-6254-CMDL-0002</v>
      </c>
      <c r="I2813" s="39" t="str">
        <f t="shared" si="439"/>
        <v>Q24050972-04-6254-C-MDL-0002</v>
      </c>
      <c r="J2813" s="39"/>
      <c r="K2813" s="162" t="s">
        <v>1920</v>
      </c>
      <c r="L2813" s="39" t="s">
        <v>1933</v>
      </c>
      <c r="M2813" s="39" t="s">
        <v>1329</v>
      </c>
      <c r="N2813" s="33" t="str">
        <f t="shared" si="438"/>
        <v>Battery Energy Storage System 1 - Offloading Spreader Beam and Equipment for BESS - 3D Designs and Drawings</v>
      </c>
      <c r="O2813" s="134"/>
      <c r="P2813" s="134"/>
      <c r="Q2813" s="33" t="str">
        <f>IFERROR(VLOOKUP(PPE_PH1_CDDL[[#This Row],[RDMC Document Number]],[3]Docs!$B:$F,4,0),"No Placeholder Yet")</f>
        <v>RES - Reserved Placeholder</v>
      </c>
      <c r="R2813" s="33" t="str">
        <f>IFERROR(VLOOKUP(PPE_PH1_CDDL[[#This Row],[RDMC Document Number]],[3]Docs!$B:$F,5,0),"No Placeholder Yet")</f>
        <v>Pending</v>
      </c>
      <c r="S2813" s="137">
        <f t="shared" ref="S2813:S2876" si="440">IF(AND(O2813&lt;&gt;"",P2813&lt;&gt;"",R2813="Approved"),100%,
 IF(AND(O2813&lt;&gt;"",P2813&lt;&gt;""),66.67%,
 IF(O2813&lt;&gt;"",33.33%,
 0)))</f>
        <v>0</v>
      </c>
      <c r="T2813" s="39" t="s">
        <v>1119</v>
      </c>
      <c r="U2813" s="39"/>
      <c r="V2813" s="178"/>
      <c r="W2813" s="39" t="s">
        <v>1915</v>
      </c>
      <c r="X2813" s="39" t="s">
        <v>1927</v>
      </c>
      <c r="Y2813" s="39"/>
      <c r="Z2813" s="39"/>
      <c r="AA2813" s="39"/>
      <c r="AB2813" s="152" t="s">
        <v>3165</v>
      </c>
    </row>
    <row r="2814" spans="1:28" ht="21.75" customHeight="1" x14ac:dyDescent="0.25">
      <c r="A2814" s="37" t="s">
        <v>30</v>
      </c>
      <c r="B2814" s="162" t="s">
        <v>31</v>
      </c>
      <c r="C2814" s="162">
        <v>6254</v>
      </c>
      <c r="D2814" s="39" t="s">
        <v>1169</v>
      </c>
      <c r="E2814" s="39" t="s">
        <v>1328</v>
      </c>
      <c r="F2814" s="128" t="s">
        <v>48</v>
      </c>
      <c r="G2814" s="39" t="s">
        <v>35</v>
      </c>
      <c r="H2814" s="39" t="str">
        <f t="shared" si="437"/>
        <v>6105AK124-6254-CMDL-0003</v>
      </c>
      <c r="I2814" s="39" t="str">
        <f t="shared" si="439"/>
        <v>Q24050972-04-6254-C-MDL-0003</v>
      </c>
      <c r="J2814" s="39"/>
      <c r="K2814" s="162" t="s">
        <v>1920</v>
      </c>
      <c r="L2814" s="39" t="s">
        <v>1929</v>
      </c>
      <c r="M2814" s="39" t="s">
        <v>1329</v>
      </c>
      <c r="N2814" s="33" t="str">
        <f t="shared" si="438"/>
        <v>Battery Energy Storage System 1 - Cable Racks and Trays for BESS yard - 3D Designs and Drawings</v>
      </c>
      <c r="O2814" s="134"/>
      <c r="P2814" s="134"/>
      <c r="Q2814" s="33" t="str">
        <f>IFERROR(VLOOKUP(PPE_PH1_CDDL[[#This Row],[RDMC Document Number]],[3]Docs!$B:$F,4,0),"No Placeholder Yet")</f>
        <v>RES - Reserved Placeholder</v>
      </c>
      <c r="R2814" s="33" t="str">
        <f>IFERROR(VLOOKUP(PPE_PH1_CDDL[[#This Row],[RDMC Document Number]],[3]Docs!$B:$F,5,0),"No Placeholder Yet")</f>
        <v>Pending</v>
      </c>
      <c r="S2814" s="137">
        <f t="shared" si="440"/>
        <v>0</v>
      </c>
      <c r="T2814" s="39" t="s">
        <v>1119</v>
      </c>
      <c r="U2814" s="39"/>
      <c r="V2814" s="178"/>
      <c r="W2814" s="39" t="s">
        <v>1599</v>
      </c>
      <c r="X2814" s="39" t="s">
        <v>1927</v>
      </c>
      <c r="Y2814" s="39"/>
      <c r="Z2814" s="39"/>
      <c r="AA2814" s="39"/>
      <c r="AB2814" s="152" t="s">
        <v>3165</v>
      </c>
    </row>
    <row r="2815" spans="1:28" ht="21.75" customHeight="1" x14ac:dyDescent="0.25">
      <c r="A2815" s="37" t="s">
        <v>30</v>
      </c>
      <c r="B2815" s="162" t="s">
        <v>31</v>
      </c>
      <c r="C2815" s="162">
        <v>6254</v>
      </c>
      <c r="D2815" s="39" t="s">
        <v>1169</v>
      </c>
      <c r="E2815" s="39" t="s">
        <v>1328</v>
      </c>
      <c r="F2815" s="128" t="s">
        <v>50</v>
      </c>
      <c r="G2815" s="39" t="s">
        <v>35</v>
      </c>
      <c r="H2815" s="39" t="str">
        <f t="shared" si="437"/>
        <v>6105AK124-6254-CMDL-0004</v>
      </c>
      <c r="I2815" s="39" t="str">
        <f t="shared" si="439"/>
        <v>Q24050972-04-6254-C-MDL-0004</v>
      </c>
      <c r="J2815" s="39"/>
      <c r="K2815" s="162" t="s">
        <v>1920</v>
      </c>
      <c r="L2815" s="39" t="s">
        <v>1935</v>
      </c>
      <c r="M2815" s="39" t="s">
        <v>1329</v>
      </c>
      <c r="N2815" s="33" t="str">
        <f t="shared" si="438"/>
        <v>Battery Energy Storage System 1 - Cable Trench and Tunnels for BESS yard - 3D Designs and Drawings</v>
      </c>
      <c r="O2815" s="134"/>
      <c r="P2815" s="134"/>
      <c r="Q2815" s="33" t="str">
        <f>IFERROR(VLOOKUP(PPE_PH1_CDDL[[#This Row],[RDMC Document Number]],[3]Docs!$B:$F,4,0),"No Placeholder Yet")</f>
        <v>RES - Reserved Placeholder</v>
      </c>
      <c r="R2815" s="33" t="str">
        <f>IFERROR(VLOOKUP(PPE_PH1_CDDL[[#This Row],[RDMC Document Number]],[3]Docs!$B:$F,5,0),"No Placeholder Yet")</f>
        <v>Pending</v>
      </c>
      <c r="S2815" s="137">
        <f t="shared" si="440"/>
        <v>0</v>
      </c>
      <c r="T2815" s="39" t="s">
        <v>1119</v>
      </c>
      <c r="U2815" s="39"/>
      <c r="V2815" s="178"/>
      <c r="W2815" s="39" t="s">
        <v>1629</v>
      </c>
      <c r="X2815" s="39" t="s">
        <v>1927</v>
      </c>
      <c r="Y2815" s="39"/>
      <c r="Z2815" s="39"/>
      <c r="AA2815" s="39"/>
      <c r="AB2815" s="152" t="s">
        <v>3165</v>
      </c>
    </row>
    <row r="2816" spans="1:28" ht="21.75" customHeight="1" x14ac:dyDescent="0.25">
      <c r="A2816" s="37" t="s">
        <v>30</v>
      </c>
      <c r="B2816" s="162" t="s">
        <v>31</v>
      </c>
      <c r="C2816" s="162">
        <v>6254</v>
      </c>
      <c r="D2816" s="39" t="s">
        <v>1169</v>
      </c>
      <c r="E2816" s="39" t="s">
        <v>1328</v>
      </c>
      <c r="F2816" s="128" t="s">
        <v>101</v>
      </c>
      <c r="G2816" s="39" t="s">
        <v>35</v>
      </c>
      <c r="H2816" s="39" t="str">
        <f t="shared" si="437"/>
        <v>6105AK124-6254-CMDL-0005</v>
      </c>
      <c r="I2816" s="39" t="str">
        <f t="shared" si="439"/>
        <v>Q24050972-04-6254-C-MDL-0005</v>
      </c>
      <c r="J2816" s="39"/>
      <c r="K2816" s="162" t="s">
        <v>1920</v>
      </c>
      <c r="L2816" s="39" t="s">
        <v>1936</v>
      </c>
      <c r="M2816" s="39" t="s">
        <v>1329</v>
      </c>
      <c r="N2816" s="33" t="str">
        <f t="shared" si="438"/>
        <v>Battery Energy Storage System 1 - Lightning Protection System for BESS Yard - 3D Designs and Drawings</v>
      </c>
      <c r="O2816" s="134"/>
      <c r="P2816" s="134"/>
      <c r="Q2816" s="33" t="str">
        <f>IFERROR(VLOOKUP(PPE_PH1_CDDL[[#This Row],[RDMC Document Number]],[3]Docs!$B:$F,4,0),"No Placeholder Yet")</f>
        <v>RES - Reserved Placeholder</v>
      </c>
      <c r="R2816" s="33" t="str">
        <f>IFERROR(VLOOKUP(PPE_PH1_CDDL[[#This Row],[RDMC Document Number]],[3]Docs!$B:$F,5,0),"No Placeholder Yet")</f>
        <v>Pending</v>
      </c>
      <c r="S2816" s="137">
        <f t="shared" si="440"/>
        <v>0</v>
      </c>
      <c r="T2816" s="39" t="s">
        <v>1119</v>
      </c>
      <c r="U2816" s="39"/>
      <c r="V2816" s="178"/>
      <c r="W2816" s="39" t="s">
        <v>1631</v>
      </c>
      <c r="X2816" s="39" t="s">
        <v>1927</v>
      </c>
      <c r="Y2816" s="39"/>
      <c r="Z2816" s="39"/>
      <c r="AA2816" s="39"/>
      <c r="AB2816" s="152" t="s">
        <v>3165</v>
      </c>
    </row>
    <row r="2817" spans="1:28" ht="21.75" customHeight="1" x14ac:dyDescent="0.25">
      <c r="A2817" s="37" t="s">
        <v>30</v>
      </c>
      <c r="B2817" s="162" t="s">
        <v>31</v>
      </c>
      <c r="C2817" s="162">
        <v>6254</v>
      </c>
      <c r="D2817" s="39" t="s">
        <v>1169</v>
      </c>
      <c r="E2817" s="39" t="s">
        <v>1328</v>
      </c>
      <c r="F2817" s="128" t="s">
        <v>161</v>
      </c>
      <c r="G2817" s="39" t="s">
        <v>35</v>
      </c>
      <c r="H2817" s="39" t="str">
        <f t="shared" si="437"/>
        <v>6105AK124-6254-CMDL-0006</v>
      </c>
      <c r="I2817" s="39" t="str">
        <f t="shared" si="439"/>
        <v>Q24050972-04-6254-C-MDL-0006</v>
      </c>
      <c r="J2817" s="39"/>
      <c r="K2817" s="162" t="s">
        <v>1920</v>
      </c>
      <c r="L2817" s="39" t="s">
        <v>1937</v>
      </c>
      <c r="M2817" s="39" t="s">
        <v>1329</v>
      </c>
      <c r="N2817" s="33" t="str">
        <f t="shared" si="438"/>
        <v>Battery Energy Storage System 1 -  Earthing System for BESS Yard - 3D Designs and Drawings</v>
      </c>
      <c r="O2817" s="134"/>
      <c r="P2817" s="134"/>
      <c r="Q2817" s="33" t="str">
        <f>IFERROR(VLOOKUP(PPE_PH1_CDDL[[#This Row],[RDMC Document Number]],[3]Docs!$B:$F,4,0),"No Placeholder Yet")</f>
        <v>RES - Reserved Placeholder</v>
      </c>
      <c r="R2817" s="33" t="str">
        <f>IFERROR(VLOOKUP(PPE_PH1_CDDL[[#This Row],[RDMC Document Number]],[3]Docs!$B:$F,5,0),"No Placeholder Yet")</f>
        <v>Pending</v>
      </c>
      <c r="S2817" s="137">
        <f t="shared" si="440"/>
        <v>0</v>
      </c>
      <c r="T2817" s="39" t="s">
        <v>1119</v>
      </c>
      <c r="U2817" s="39"/>
      <c r="V2817" s="178"/>
      <c r="W2817" s="39" t="s">
        <v>1705</v>
      </c>
      <c r="X2817" s="39" t="s">
        <v>1927</v>
      </c>
      <c r="Y2817" s="39"/>
      <c r="Z2817" s="39"/>
      <c r="AA2817" s="39"/>
      <c r="AB2817" s="152" t="s">
        <v>3165</v>
      </c>
    </row>
    <row r="2818" spans="1:28" ht="21.75" customHeight="1" x14ac:dyDescent="0.25">
      <c r="A2818" s="37" t="s">
        <v>30</v>
      </c>
      <c r="B2818" s="162" t="s">
        <v>31</v>
      </c>
      <c r="C2818" s="162">
        <v>6254</v>
      </c>
      <c r="D2818" s="39" t="s">
        <v>1169</v>
      </c>
      <c r="E2818" s="39" t="s">
        <v>1328</v>
      </c>
      <c r="F2818" s="128" t="s">
        <v>170</v>
      </c>
      <c r="G2818" s="39" t="s">
        <v>35</v>
      </c>
      <c r="H2818" s="39" t="str">
        <f t="shared" si="437"/>
        <v>6105AK124-6254-CMDL-0007</v>
      </c>
      <c r="I2818" s="39" t="str">
        <f t="shared" si="439"/>
        <v>Q24050972-04-6254-C-MDL-0007</v>
      </c>
      <c r="J2818" s="39"/>
      <c r="K2818" s="162" t="s">
        <v>1920</v>
      </c>
      <c r="L2818" s="39" t="s">
        <v>1930</v>
      </c>
      <c r="M2818" s="39" t="s">
        <v>1329</v>
      </c>
      <c r="N2818" s="33" t="str">
        <f t="shared" si="438"/>
        <v>Battery Energy Storage System 1 - Perimeter Fencing for BESS Yard - 3D Designs and Drawings</v>
      </c>
      <c r="O2818" s="134"/>
      <c r="P2818" s="134"/>
      <c r="Q2818" s="33" t="str">
        <f>IFERROR(VLOOKUP(PPE_PH1_CDDL[[#This Row],[RDMC Document Number]],[3]Docs!$B:$F,4,0),"No Placeholder Yet")</f>
        <v>RES - Reserved Placeholder</v>
      </c>
      <c r="R2818" s="33" t="str">
        <f>IFERROR(VLOOKUP(PPE_PH1_CDDL[[#This Row],[RDMC Document Number]],[3]Docs!$B:$F,5,0),"No Placeholder Yet")</f>
        <v>Pending</v>
      </c>
      <c r="S2818" s="137">
        <f t="shared" si="440"/>
        <v>0</v>
      </c>
      <c r="T2818" s="39" t="s">
        <v>1119</v>
      </c>
      <c r="U2818" s="39"/>
      <c r="V2818" s="178"/>
      <c r="W2818" s="39" t="s">
        <v>1512</v>
      </c>
      <c r="X2818" s="39" t="s">
        <v>1927</v>
      </c>
      <c r="Y2818" s="39"/>
      <c r="Z2818" s="39"/>
      <c r="AA2818" s="39"/>
      <c r="AB2818" s="152" t="s">
        <v>3165</v>
      </c>
    </row>
    <row r="2819" spans="1:28" ht="21.75" customHeight="1" x14ac:dyDescent="0.25">
      <c r="A2819" s="37" t="s">
        <v>30</v>
      </c>
      <c r="B2819" s="162" t="s">
        <v>31</v>
      </c>
      <c r="C2819" s="162">
        <v>6254</v>
      </c>
      <c r="D2819" s="39" t="s">
        <v>1169</v>
      </c>
      <c r="E2819" s="39" t="s">
        <v>1328</v>
      </c>
      <c r="F2819" s="128" t="s">
        <v>108</v>
      </c>
      <c r="G2819" s="39" t="s">
        <v>35</v>
      </c>
      <c r="H2819" s="39" t="str">
        <f t="shared" si="437"/>
        <v>6105AK124-6254-CMDL-0008</v>
      </c>
      <c r="I2819" s="39" t="str">
        <f t="shared" si="439"/>
        <v>Q24050972-04-6254-C-MDL-0008</v>
      </c>
      <c r="J2819" s="39"/>
      <c r="K2819" s="162" t="s">
        <v>1920</v>
      </c>
      <c r="L2819" s="39" t="s">
        <v>1939</v>
      </c>
      <c r="M2819" s="39" t="s">
        <v>1329</v>
      </c>
      <c r="N2819" s="33" t="str">
        <f t="shared" si="438"/>
        <v>Battery Energy Storage System 1 - Terrace, Roads and Access-ways for BESS Yard - 3D Designs and Drawings</v>
      </c>
      <c r="O2819" s="134"/>
      <c r="P2819" s="134"/>
      <c r="Q2819" s="33" t="str">
        <f>IFERROR(VLOOKUP(PPE_PH1_CDDL[[#This Row],[RDMC Document Number]],[3]Docs!$B:$F,4,0),"No Placeholder Yet")</f>
        <v>RES - Reserved Placeholder</v>
      </c>
      <c r="R2819" s="33" t="str">
        <f>IFERROR(VLOOKUP(PPE_PH1_CDDL[[#This Row],[RDMC Document Number]],[3]Docs!$B:$F,5,0),"No Placeholder Yet")</f>
        <v>Pending</v>
      </c>
      <c r="S2819" s="137">
        <f t="shared" si="440"/>
        <v>0</v>
      </c>
      <c r="T2819" s="39" t="s">
        <v>1119</v>
      </c>
      <c r="U2819" s="39"/>
      <c r="V2819" s="178"/>
      <c r="W2819" s="39" t="s">
        <v>1515</v>
      </c>
      <c r="X2819" s="39" t="s">
        <v>1927</v>
      </c>
      <c r="Y2819" s="39"/>
      <c r="Z2819" s="39"/>
      <c r="AA2819" s="39"/>
      <c r="AB2819" s="152" t="s">
        <v>3165</v>
      </c>
    </row>
    <row r="2820" spans="1:28" ht="21.75" customHeight="1" x14ac:dyDescent="0.25">
      <c r="A2820" s="37" t="s">
        <v>30</v>
      </c>
      <c r="B2820" s="162" t="s">
        <v>31</v>
      </c>
      <c r="C2820" s="162">
        <v>6254</v>
      </c>
      <c r="D2820" s="39" t="s">
        <v>1169</v>
      </c>
      <c r="E2820" s="39" t="s">
        <v>1328</v>
      </c>
      <c r="F2820" s="174" t="s">
        <v>173</v>
      </c>
      <c r="G2820" s="162" t="s">
        <v>35</v>
      </c>
      <c r="H2820" s="39" t="str">
        <f t="shared" si="437"/>
        <v>6105AK124-6254-CMDL-0009</v>
      </c>
      <c r="I2820" s="39" t="str">
        <f t="shared" si="439"/>
        <v>Q24050972-04-6254-C-MDL-0009</v>
      </c>
      <c r="J2820" s="162"/>
      <c r="K2820" s="162" t="s">
        <v>1920</v>
      </c>
      <c r="L2820" s="162" t="s">
        <v>1931</v>
      </c>
      <c r="M2820" s="162" t="s">
        <v>1329</v>
      </c>
      <c r="N2820" s="33" t="str">
        <f t="shared" si="438"/>
        <v>Battery Energy Storage System 1 - Collection Sump from Bunds for BESS Yard - 3D Designs and Drawings</v>
      </c>
      <c r="O2820" s="175"/>
      <c r="P2820" s="175"/>
      <c r="Q2820" s="33" t="str">
        <f>IFERROR(VLOOKUP(PPE_PH1_CDDL[[#This Row],[RDMC Document Number]],[3]Docs!$B:$F,4,0),"No Placeholder Yet")</f>
        <v>RES - Reserved Placeholder</v>
      </c>
      <c r="R2820" s="33" t="str">
        <f>IFERROR(VLOOKUP(PPE_PH1_CDDL[[#This Row],[RDMC Document Number]],[3]Docs!$B:$F,5,0),"No Placeholder Yet")</f>
        <v>Pending</v>
      </c>
      <c r="S2820" s="137">
        <f t="shared" si="440"/>
        <v>0</v>
      </c>
      <c r="T2820" s="39" t="s">
        <v>1119</v>
      </c>
      <c r="U2820" s="162"/>
      <c r="V2820" s="178"/>
      <c r="W2820" s="162" t="s">
        <v>1932</v>
      </c>
      <c r="X2820" s="39" t="s">
        <v>1927</v>
      </c>
      <c r="Y2820" s="162"/>
      <c r="Z2820" s="162"/>
      <c r="AA2820" s="39"/>
      <c r="AB2820" s="152" t="s">
        <v>3165</v>
      </c>
    </row>
    <row r="2821" spans="1:28" ht="21.75" customHeight="1" x14ac:dyDescent="0.25">
      <c r="A2821" s="37" t="s">
        <v>30</v>
      </c>
      <c r="B2821" s="162" t="s">
        <v>31</v>
      </c>
      <c r="C2821" s="162">
        <v>6254</v>
      </c>
      <c r="D2821" s="39" t="s">
        <v>1169</v>
      </c>
      <c r="E2821" s="39" t="s">
        <v>397</v>
      </c>
      <c r="F2821" s="128" t="s">
        <v>34</v>
      </c>
      <c r="G2821" s="39" t="s">
        <v>35</v>
      </c>
      <c r="H2821" s="39" t="str">
        <f t="shared" si="437"/>
        <v>6105AK124-6254-CPLN-0001</v>
      </c>
      <c r="I2821" s="39" t="str">
        <f t="shared" si="439"/>
        <v>Q24050972-04-6254-C-PLN-0001</v>
      </c>
      <c r="J2821" s="39"/>
      <c r="K2821" s="162" t="s">
        <v>1920</v>
      </c>
      <c r="L2821" s="39" t="s">
        <v>1928</v>
      </c>
      <c r="M2821" s="39" t="s">
        <v>1530</v>
      </c>
      <c r="N2821" s="33" t="str">
        <f t="shared" si="438"/>
        <v>Battery Energy Storage System 1 - Pad Platform and Foundations for BESS Yard - Civil Works Execution Plan</v>
      </c>
      <c r="O2821" s="134"/>
      <c r="P2821" s="134"/>
      <c r="Q2821" s="33" t="str">
        <f>IFERROR(VLOOKUP(PPE_PH1_CDDL[[#This Row],[RDMC Document Number]],[3]Docs!$B:$F,4,0),"No Placeholder Yet")</f>
        <v>RES - Reserved Placeholder</v>
      </c>
      <c r="R2821" s="33" t="str">
        <f>IFERROR(VLOOKUP(PPE_PH1_CDDL[[#This Row],[RDMC Document Number]],[3]Docs!$B:$F,5,0),"No Placeholder Yet")</f>
        <v>Pending</v>
      </c>
      <c r="S2821" s="137">
        <f t="shared" si="440"/>
        <v>0</v>
      </c>
      <c r="T2821" s="39" t="s">
        <v>1119</v>
      </c>
      <c r="U2821" s="39"/>
      <c r="V2821" s="178"/>
      <c r="W2821" s="39" t="s">
        <v>1601</v>
      </c>
      <c r="X2821" s="39" t="s">
        <v>1927</v>
      </c>
      <c r="Y2821" s="39"/>
      <c r="Z2821" s="39"/>
      <c r="AA2821" s="39"/>
      <c r="AB2821" s="152" t="s">
        <v>3165</v>
      </c>
    </row>
    <row r="2822" spans="1:28" ht="21.75" customHeight="1" x14ac:dyDescent="0.25">
      <c r="A2822" s="37" t="s">
        <v>30</v>
      </c>
      <c r="B2822" s="162" t="s">
        <v>31</v>
      </c>
      <c r="C2822" s="162">
        <v>6254</v>
      </c>
      <c r="D2822" s="39" t="s">
        <v>1169</v>
      </c>
      <c r="E2822" s="39" t="s">
        <v>397</v>
      </c>
      <c r="F2822" s="128" t="s">
        <v>46</v>
      </c>
      <c r="G2822" s="39" t="s">
        <v>35</v>
      </c>
      <c r="H2822" s="39" t="str">
        <f t="shared" si="437"/>
        <v>6105AK124-6254-CPLN-0002</v>
      </c>
      <c r="I2822" s="39" t="str">
        <f t="shared" si="439"/>
        <v>Q24050972-04-6254-C-PLN-0002</v>
      </c>
      <c r="J2822" s="39"/>
      <c r="K2822" s="162" t="s">
        <v>1920</v>
      </c>
      <c r="L2822" s="39" t="s">
        <v>1934</v>
      </c>
      <c r="M2822" s="39" t="s">
        <v>1530</v>
      </c>
      <c r="N2822" s="33" t="str">
        <f t="shared" si="438"/>
        <v>Battery Energy Storage System 1 - LV, Control and Signal Cables for BESS Yard - Civil Works Execution Plan</v>
      </c>
      <c r="O2822" s="134"/>
      <c r="P2822" s="134"/>
      <c r="Q2822" s="33" t="str">
        <f>IFERROR(VLOOKUP(PPE_PH1_CDDL[[#This Row],[RDMC Document Number]],[3]Docs!$B:$F,4,0),"No Placeholder Yet")</f>
        <v>RES - Reserved Placeholder</v>
      </c>
      <c r="R2822" s="33" t="str">
        <f>IFERROR(VLOOKUP(PPE_PH1_CDDL[[#This Row],[RDMC Document Number]],[3]Docs!$B:$F,5,0),"No Placeholder Yet")</f>
        <v>Pending</v>
      </c>
      <c r="S2822" s="137">
        <f t="shared" si="440"/>
        <v>0</v>
      </c>
      <c r="T2822" s="39" t="s">
        <v>1119</v>
      </c>
      <c r="U2822" s="39"/>
      <c r="V2822" s="178"/>
      <c r="W2822" s="39" t="s">
        <v>1627</v>
      </c>
      <c r="X2822" s="39" t="s">
        <v>1927</v>
      </c>
      <c r="Y2822" s="39"/>
      <c r="Z2822" s="39"/>
      <c r="AA2822" s="39"/>
      <c r="AB2822" s="152" t="s">
        <v>3165</v>
      </c>
    </row>
    <row r="2823" spans="1:28" ht="21.75" customHeight="1" x14ac:dyDescent="0.25">
      <c r="A2823" s="37" t="s">
        <v>30</v>
      </c>
      <c r="B2823" s="162" t="s">
        <v>31</v>
      </c>
      <c r="C2823" s="162">
        <v>6254</v>
      </c>
      <c r="D2823" s="39" t="s">
        <v>1169</v>
      </c>
      <c r="E2823" s="39" t="s">
        <v>397</v>
      </c>
      <c r="F2823" s="128" t="s">
        <v>48</v>
      </c>
      <c r="G2823" s="39" t="s">
        <v>35</v>
      </c>
      <c r="H2823" s="39" t="str">
        <f t="shared" si="437"/>
        <v>6105AK124-6254-CPLN-0003</v>
      </c>
      <c r="I2823" s="39" t="str">
        <f t="shared" si="439"/>
        <v>Q24050972-04-6254-C-PLN-0003</v>
      </c>
      <c r="J2823" s="39"/>
      <c r="K2823" s="162" t="s">
        <v>1920</v>
      </c>
      <c r="L2823" s="39" t="s">
        <v>1935</v>
      </c>
      <c r="M2823" s="39" t="s">
        <v>1530</v>
      </c>
      <c r="N2823" s="33" t="str">
        <f t="shared" si="438"/>
        <v>Battery Energy Storage System 1 - Cable Trench and Tunnels for BESS yard - Civil Works Execution Plan</v>
      </c>
      <c r="O2823" s="134"/>
      <c r="P2823" s="134"/>
      <c r="Q2823" s="33" t="str">
        <f>IFERROR(VLOOKUP(PPE_PH1_CDDL[[#This Row],[RDMC Document Number]],[3]Docs!$B:$F,4,0),"No Placeholder Yet")</f>
        <v>RES - Reserved Placeholder</v>
      </c>
      <c r="R2823" s="33" t="str">
        <f>IFERROR(VLOOKUP(PPE_PH1_CDDL[[#This Row],[RDMC Document Number]],[3]Docs!$B:$F,5,0),"No Placeholder Yet")</f>
        <v>Pending</v>
      </c>
      <c r="S2823" s="137">
        <f t="shared" si="440"/>
        <v>0</v>
      </c>
      <c r="T2823" s="39" t="s">
        <v>1119</v>
      </c>
      <c r="U2823" s="39"/>
      <c r="V2823" s="178"/>
      <c r="W2823" s="39" t="s">
        <v>1629</v>
      </c>
      <c r="X2823" s="39" t="s">
        <v>1927</v>
      </c>
      <c r="Y2823" s="39"/>
      <c r="Z2823" s="39"/>
      <c r="AA2823" s="39"/>
      <c r="AB2823" s="152" t="s">
        <v>3165</v>
      </c>
    </row>
    <row r="2824" spans="1:28" ht="21.75" customHeight="1" x14ac:dyDescent="0.25">
      <c r="A2824" s="37" t="s">
        <v>30</v>
      </c>
      <c r="B2824" s="162" t="s">
        <v>31</v>
      </c>
      <c r="C2824" s="162">
        <v>6254</v>
      </c>
      <c r="D2824" s="39" t="s">
        <v>1169</v>
      </c>
      <c r="E2824" s="39" t="s">
        <v>397</v>
      </c>
      <c r="F2824" s="128" t="s">
        <v>50</v>
      </c>
      <c r="G2824" s="39" t="s">
        <v>35</v>
      </c>
      <c r="H2824" s="39" t="str">
        <f t="shared" si="437"/>
        <v>6105AK124-6254-CPLN-0004</v>
      </c>
      <c r="I2824" s="39" t="str">
        <f t="shared" si="439"/>
        <v>Q24050972-04-6254-C-PLN-0004</v>
      </c>
      <c r="J2824" s="39"/>
      <c r="K2824" s="162" t="s">
        <v>1920</v>
      </c>
      <c r="L2824" s="39" t="s">
        <v>1937</v>
      </c>
      <c r="M2824" s="39" t="s">
        <v>1530</v>
      </c>
      <c r="N2824" s="33" t="str">
        <f t="shared" si="438"/>
        <v>Battery Energy Storage System 1 -  Earthing System for BESS Yard - Civil Works Execution Plan</v>
      </c>
      <c r="O2824" s="134"/>
      <c r="P2824" s="134"/>
      <c r="Q2824" s="33" t="str">
        <f>IFERROR(VLOOKUP(PPE_PH1_CDDL[[#This Row],[RDMC Document Number]],[3]Docs!$B:$F,4,0),"No Placeholder Yet")</f>
        <v>RES - Reserved Placeholder</v>
      </c>
      <c r="R2824" s="33" t="str">
        <f>IFERROR(VLOOKUP(PPE_PH1_CDDL[[#This Row],[RDMC Document Number]],[3]Docs!$B:$F,5,0),"No Placeholder Yet")</f>
        <v>Pending</v>
      </c>
      <c r="S2824" s="137">
        <f t="shared" si="440"/>
        <v>0</v>
      </c>
      <c r="T2824" s="39" t="s">
        <v>1119</v>
      </c>
      <c r="U2824" s="39"/>
      <c r="V2824" s="178"/>
      <c r="W2824" s="39" t="s">
        <v>1705</v>
      </c>
      <c r="X2824" s="39" t="s">
        <v>1927</v>
      </c>
      <c r="Y2824" s="39"/>
      <c r="Z2824" s="39"/>
      <c r="AA2824" s="39"/>
      <c r="AB2824" s="152" t="s">
        <v>3165</v>
      </c>
    </row>
    <row r="2825" spans="1:28" ht="21.75" customHeight="1" x14ac:dyDescent="0.25">
      <c r="A2825" s="37" t="s">
        <v>30</v>
      </c>
      <c r="B2825" s="162" t="s">
        <v>31</v>
      </c>
      <c r="C2825" s="162">
        <v>6254</v>
      </c>
      <c r="D2825" s="39" t="s">
        <v>1169</v>
      </c>
      <c r="E2825" s="39" t="s">
        <v>397</v>
      </c>
      <c r="F2825" s="174" t="s">
        <v>101</v>
      </c>
      <c r="G2825" s="162" t="s">
        <v>35</v>
      </c>
      <c r="H2825" s="39" t="str">
        <f t="shared" si="437"/>
        <v>6105AK124-6254-CPLN-0005</v>
      </c>
      <c r="I2825" s="39" t="str">
        <f t="shared" si="439"/>
        <v>Q24050972-04-6254-C-PLN-0005</v>
      </c>
      <c r="J2825" s="162"/>
      <c r="K2825" s="162" t="s">
        <v>1920</v>
      </c>
      <c r="L2825" s="162" t="s">
        <v>1931</v>
      </c>
      <c r="M2825" s="162" t="s">
        <v>1530</v>
      </c>
      <c r="N2825" s="33" t="str">
        <f t="shared" si="438"/>
        <v>Battery Energy Storage System 1 - Collection Sump from Bunds for BESS Yard - Civil Works Execution Plan</v>
      </c>
      <c r="O2825" s="175"/>
      <c r="P2825" s="175"/>
      <c r="Q2825" s="33" t="str">
        <f>IFERROR(VLOOKUP(PPE_PH1_CDDL[[#This Row],[RDMC Document Number]],[3]Docs!$B:$F,4,0),"No Placeholder Yet")</f>
        <v>RES - Reserved Placeholder</v>
      </c>
      <c r="R2825" s="33" t="str">
        <f>IFERROR(VLOOKUP(PPE_PH1_CDDL[[#This Row],[RDMC Document Number]],[3]Docs!$B:$F,5,0),"No Placeholder Yet")</f>
        <v>Pending</v>
      </c>
      <c r="S2825" s="137">
        <f t="shared" si="440"/>
        <v>0</v>
      </c>
      <c r="T2825" s="39" t="s">
        <v>1119</v>
      </c>
      <c r="U2825" s="162"/>
      <c r="V2825" s="178"/>
      <c r="W2825" s="162" t="s">
        <v>1932</v>
      </c>
      <c r="X2825" s="39" t="s">
        <v>1927</v>
      </c>
      <c r="Y2825" s="162"/>
      <c r="Z2825" s="162"/>
      <c r="AA2825" s="39"/>
      <c r="AB2825" s="152" t="s">
        <v>3165</v>
      </c>
    </row>
    <row r="2826" spans="1:28" ht="21.75" customHeight="1" x14ac:dyDescent="0.25">
      <c r="A2826" s="37" t="s">
        <v>30</v>
      </c>
      <c r="B2826" s="162" t="s">
        <v>31</v>
      </c>
      <c r="C2826" s="162">
        <v>6254</v>
      </c>
      <c r="D2826" s="39" t="s">
        <v>1169</v>
      </c>
      <c r="E2826" s="39" t="s">
        <v>1330</v>
      </c>
      <c r="F2826" s="128" t="s">
        <v>34</v>
      </c>
      <c r="G2826" s="39" t="s">
        <v>35</v>
      </c>
      <c r="H2826" s="39" t="str">
        <f t="shared" si="437"/>
        <v>6105AK124-6254-CPPL-0001</v>
      </c>
      <c r="I2826" s="39" t="str">
        <f t="shared" si="439"/>
        <v>Q24050972-04-6254-C-PPL-0001</v>
      </c>
      <c r="J2826" s="39"/>
      <c r="K2826" s="162" t="s">
        <v>1920</v>
      </c>
      <c r="L2826" s="39" t="s">
        <v>1933</v>
      </c>
      <c r="M2826" s="39" t="s">
        <v>1331</v>
      </c>
      <c r="N2826" s="33" t="str">
        <f t="shared" si="438"/>
        <v>Battery Energy Storage System 1 - Offloading Spreader Beam and Equipment for BESS - Operational &amp; Maint Access Routes Design</v>
      </c>
      <c r="O2826" s="134"/>
      <c r="P2826" s="134"/>
      <c r="Q2826" s="33" t="str">
        <f>IFERROR(VLOOKUP(PPE_PH1_CDDL[[#This Row],[RDMC Document Number]],[3]Docs!$B:$F,4,0),"No Placeholder Yet")</f>
        <v>RES - Reserved Placeholder</v>
      </c>
      <c r="R2826" s="33" t="str">
        <f>IFERROR(VLOOKUP(PPE_PH1_CDDL[[#This Row],[RDMC Document Number]],[3]Docs!$B:$F,5,0),"No Placeholder Yet")</f>
        <v>Pending</v>
      </c>
      <c r="S2826" s="137">
        <f t="shared" si="440"/>
        <v>0</v>
      </c>
      <c r="T2826" s="39" t="s">
        <v>1119</v>
      </c>
      <c r="U2826" s="39"/>
      <c r="V2826" s="178"/>
      <c r="W2826" s="39" t="s">
        <v>1915</v>
      </c>
      <c r="X2826" s="39" t="s">
        <v>1927</v>
      </c>
      <c r="Y2826" s="39"/>
      <c r="Z2826" s="39"/>
      <c r="AA2826" s="39"/>
      <c r="AB2826" s="152" t="s">
        <v>3165</v>
      </c>
    </row>
    <row r="2827" spans="1:28" ht="21.75" customHeight="1" x14ac:dyDescent="0.25">
      <c r="A2827" s="37" t="s">
        <v>30</v>
      </c>
      <c r="B2827" s="162" t="s">
        <v>31</v>
      </c>
      <c r="C2827" s="162">
        <v>6254</v>
      </c>
      <c r="D2827" s="39" t="s">
        <v>1169</v>
      </c>
      <c r="E2827" s="39" t="s">
        <v>1330</v>
      </c>
      <c r="F2827" s="128" t="s">
        <v>46</v>
      </c>
      <c r="G2827" s="39" t="s">
        <v>35</v>
      </c>
      <c r="H2827" s="39" t="str">
        <f t="shared" si="437"/>
        <v>6105AK124-6254-CPPL-0002</v>
      </c>
      <c r="I2827" s="39" t="str">
        <f t="shared" si="439"/>
        <v>Q24050972-04-6254-C-PPL-0002</v>
      </c>
      <c r="J2827" s="39"/>
      <c r="K2827" s="162" t="s">
        <v>1920</v>
      </c>
      <c r="L2827" s="39" t="s">
        <v>1929</v>
      </c>
      <c r="M2827" s="39" t="s">
        <v>1331</v>
      </c>
      <c r="N2827" s="33" t="str">
        <f t="shared" si="438"/>
        <v>Battery Energy Storage System 1 - Cable Racks and Trays for BESS yard - Operational &amp; Maint Access Routes Design</v>
      </c>
      <c r="O2827" s="134"/>
      <c r="P2827" s="134"/>
      <c r="Q2827" s="33" t="str">
        <f>IFERROR(VLOOKUP(PPE_PH1_CDDL[[#This Row],[RDMC Document Number]],[3]Docs!$B:$F,4,0),"No Placeholder Yet")</f>
        <v>RES - Reserved Placeholder</v>
      </c>
      <c r="R2827" s="33" t="str">
        <f>IFERROR(VLOOKUP(PPE_PH1_CDDL[[#This Row],[RDMC Document Number]],[3]Docs!$B:$F,5,0),"No Placeholder Yet")</f>
        <v>Pending</v>
      </c>
      <c r="S2827" s="137">
        <f t="shared" si="440"/>
        <v>0</v>
      </c>
      <c r="T2827" s="39" t="s">
        <v>1119</v>
      </c>
      <c r="U2827" s="39"/>
      <c r="V2827" s="178"/>
      <c r="W2827" s="39" t="s">
        <v>1645</v>
      </c>
      <c r="X2827" s="39" t="s">
        <v>1927</v>
      </c>
      <c r="Y2827" s="39"/>
      <c r="Z2827" s="39"/>
      <c r="AA2827" s="39"/>
      <c r="AB2827" s="152" t="s">
        <v>3165</v>
      </c>
    </row>
    <row r="2828" spans="1:28" ht="21.75" customHeight="1" x14ac:dyDescent="0.25">
      <c r="A2828" s="37" t="s">
        <v>30</v>
      </c>
      <c r="B2828" s="162" t="s">
        <v>31</v>
      </c>
      <c r="C2828" s="162">
        <v>6254</v>
      </c>
      <c r="D2828" s="39" t="s">
        <v>1169</v>
      </c>
      <c r="E2828" s="39" t="s">
        <v>1330</v>
      </c>
      <c r="F2828" s="128" t="s">
        <v>48</v>
      </c>
      <c r="G2828" s="39" t="s">
        <v>35</v>
      </c>
      <c r="H2828" s="39" t="str">
        <f t="shared" si="437"/>
        <v>6105AK124-6254-CPPL-0003</v>
      </c>
      <c r="I2828" s="39" t="str">
        <f t="shared" si="439"/>
        <v>Q24050972-04-6254-C-PPL-0003</v>
      </c>
      <c r="J2828" s="39"/>
      <c r="K2828" s="162" t="s">
        <v>1920</v>
      </c>
      <c r="L2828" s="39" t="s">
        <v>1935</v>
      </c>
      <c r="M2828" s="39" t="s">
        <v>1331</v>
      </c>
      <c r="N2828" s="33" t="str">
        <f t="shared" si="438"/>
        <v>Battery Energy Storage System 1 - Cable Trench and Tunnels for BESS yard - Operational &amp; Maint Access Routes Design</v>
      </c>
      <c r="O2828" s="134"/>
      <c r="P2828" s="134"/>
      <c r="Q2828" s="33" t="str">
        <f>IFERROR(VLOOKUP(PPE_PH1_CDDL[[#This Row],[RDMC Document Number]],[3]Docs!$B:$F,4,0),"No Placeholder Yet")</f>
        <v>RES - Reserved Placeholder</v>
      </c>
      <c r="R2828" s="33" t="str">
        <f>IFERROR(VLOOKUP(PPE_PH1_CDDL[[#This Row],[RDMC Document Number]],[3]Docs!$B:$F,5,0),"No Placeholder Yet")</f>
        <v>Pending</v>
      </c>
      <c r="S2828" s="137">
        <f t="shared" si="440"/>
        <v>0</v>
      </c>
      <c r="T2828" s="39" t="s">
        <v>1119</v>
      </c>
      <c r="U2828" s="39"/>
      <c r="V2828" s="178"/>
      <c r="W2828" s="39" t="s">
        <v>1629</v>
      </c>
      <c r="X2828" s="39" t="s">
        <v>1927</v>
      </c>
      <c r="Y2828" s="39"/>
      <c r="Z2828" s="39"/>
      <c r="AA2828" s="39"/>
      <c r="AB2828" s="152" t="s">
        <v>3165</v>
      </c>
    </row>
    <row r="2829" spans="1:28" ht="21.75" customHeight="1" x14ac:dyDescent="0.25">
      <c r="A2829" s="37" t="s">
        <v>30</v>
      </c>
      <c r="B2829" s="162" t="s">
        <v>31</v>
      </c>
      <c r="C2829" s="162">
        <v>6254</v>
      </c>
      <c r="D2829" s="39" t="s">
        <v>1169</v>
      </c>
      <c r="E2829" s="39" t="s">
        <v>1330</v>
      </c>
      <c r="F2829" s="174" t="s">
        <v>50</v>
      </c>
      <c r="G2829" s="162" t="s">
        <v>35</v>
      </c>
      <c r="H2829" s="39" t="str">
        <f t="shared" si="437"/>
        <v>6105AK124-6254-CPPL-0004</v>
      </c>
      <c r="I2829" s="39" t="str">
        <f t="shared" si="439"/>
        <v>Q24050972-04-6254-C-PPL-0004</v>
      </c>
      <c r="J2829" s="162"/>
      <c r="K2829" s="162" t="s">
        <v>1920</v>
      </c>
      <c r="L2829" s="162" t="s">
        <v>1939</v>
      </c>
      <c r="M2829" s="162" t="s">
        <v>1331</v>
      </c>
      <c r="N2829" s="33" t="str">
        <f t="shared" si="438"/>
        <v>Battery Energy Storage System 1 - Terrace, Roads and Access-ways for BESS Yard - Operational &amp; Maint Access Routes Design</v>
      </c>
      <c r="O2829" s="175"/>
      <c r="P2829" s="175"/>
      <c r="Q2829" s="33" t="str">
        <f>IFERROR(VLOOKUP(PPE_PH1_CDDL[[#This Row],[RDMC Document Number]],[3]Docs!$B:$F,4,0),"No Placeholder Yet")</f>
        <v>RES - Reserved Placeholder</v>
      </c>
      <c r="R2829" s="33" t="str">
        <f>IFERROR(VLOOKUP(PPE_PH1_CDDL[[#This Row],[RDMC Document Number]],[3]Docs!$B:$F,5,0),"No Placeholder Yet")</f>
        <v>Pending</v>
      </c>
      <c r="S2829" s="137">
        <f t="shared" si="440"/>
        <v>0</v>
      </c>
      <c r="T2829" s="39" t="s">
        <v>1119</v>
      </c>
      <c r="U2829" s="162"/>
      <c r="V2829" s="178"/>
      <c r="W2829" s="162" t="s">
        <v>1515</v>
      </c>
      <c r="X2829" s="39" t="s">
        <v>1927</v>
      </c>
      <c r="Y2829" s="162"/>
      <c r="Z2829" s="162"/>
      <c r="AA2829" s="39"/>
      <c r="AB2829" s="152" t="s">
        <v>3165</v>
      </c>
    </row>
    <row r="2830" spans="1:28" ht="21.75" customHeight="1" x14ac:dyDescent="0.25">
      <c r="A2830" s="37" t="s">
        <v>30</v>
      </c>
      <c r="B2830" s="162" t="s">
        <v>31</v>
      </c>
      <c r="C2830" s="162">
        <v>6254</v>
      </c>
      <c r="D2830" s="39" t="s">
        <v>1169</v>
      </c>
      <c r="E2830" s="39" t="s">
        <v>659</v>
      </c>
      <c r="F2830" s="128" t="s">
        <v>34</v>
      </c>
      <c r="G2830" s="39" t="s">
        <v>35</v>
      </c>
      <c r="H2830" s="39" t="str">
        <f t="shared" si="437"/>
        <v>6105AK124-6254-CSEC-0001</v>
      </c>
      <c r="I2830" s="39" t="str">
        <f t="shared" si="439"/>
        <v>Q24050972-04-6254-C-SEC-0001</v>
      </c>
      <c r="J2830" s="39"/>
      <c r="K2830" s="162" t="s">
        <v>1920</v>
      </c>
      <c r="L2830" s="39" t="s">
        <v>1929</v>
      </c>
      <c r="M2830" s="39" t="s">
        <v>1333</v>
      </c>
      <c r="N2830" s="33" t="str">
        <f t="shared" si="438"/>
        <v>Battery Energy Storage System 1 - Cable Racks and Trays for BESS yard - Corrosion Prevention and Protection Design</v>
      </c>
      <c r="O2830" s="134"/>
      <c r="P2830" s="134"/>
      <c r="Q2830" s="33" t="str">
        <f>IFERROR(VLOOKUP(PPE_PH1_CDDL[[#This Row],[RDMC Document Number]],[3]Docs!$B:$F,4,0),"No Placeholder Yet")</f>
        <v>RES - Reserved Placeholder</v>
      </c>
      <c r="R2830" s="33" t="str">
        <f>IFERROR(VLOOKUP(PPE_PH1_CDDL[[#This Row],[RDMC Document Number]],[3]Docs!$B:$F,5,0),"No Placeholder Yet")</f>
        <v>Pending</v>
      </c>
      <c r="S2830" s="137">
        <f t="shared" si="440"/>
        <v>0</v>
      </c>
      <c r="T2830" s="39" t="s">
        <v>1119</v>
      </c>
      <c r="U2830" s="39"/>
      <c r="V2830" s="178"/>
      <c r="W2830" s="39" t="s">
        <v>1645</v>
      </c>
      <c r="X2830" s="39" t="s">
        <v>1927</v>
      </c>
      <c r="Y2830" s="39"/>
      <c r="Z2830" s="39"/>
      <c r="AA2830" s="39"/>
      <c r="AB2830" s="152" t="s">
        <v>3165</v>
      </c>
    </row>
    <row r="2831" spans="1:28" ht="21.75" customHeight="1" x14ac:dyDescent="0.25">
      <c r="A2831" s="37" t="s">
        <v>30</v>
      </c>
      <c r="B2831" s="162" t="s">
        <v>31</v>
      </c>
      <c r="C2831" s="162">
        <v>6254</v>
      </c>
      <c r="D2831" s="39" t="s">
        <v>1169</v>
      </c>
      <c r="E2831" s="39" t="s">
        <v>659</v>
      </c>
      <c r="F2831" s="128" t="s">
        <v>46</v>
      </c>
      <c r="G2831" s="39" t="s">
        <v>35</v>
      </c>
      <c r="H2831" s="39" t="str">
        <f t="shared" si="437"/>
        <v>6105AK124-6254-CSEC-0002</v>
      </c>
      <c r="I2831" s="39" t="str">
        <f t="shared" si="439"/>
        <v>Q24050972-04-6254-C-SEC-0002</v>
      </c>
      <c r="J2831" s="39"/>
      <c r="K2831" s="162" t="s">
        <v>1920</v>
      </c>
      <c r="L2831" s="39" t="s">
        <v>1929</v>
      </c>
      <c r="M2831" s="39" t="s">
        <v>1332</v>
      </c>
      <c r="N2831" s="33" t="str">
        <f t="shared" si="438"/>
        <v>Battery Energy Storage System 1 - Cable Racks and Trays for BESS yard - Structural Earthing and Bonding Design</v>
      </c>
      <c r="O2831" s="134"/>
      <c r="P2831" s="134"/>
      <c r="Q2831" s="33" t="str">
        <f>IFERROR(VLOOKUP(PPE_PH1_CDDL[[#This Row],[RDMC Document Number]],[3]Docs!$B:$F,4,0),"No Placeholder Yet")</f>
        <v>RES - Reserved Placeholder</v>
      </c>
      <c r="R2831" s="33" t="str">
        <f>IFERROR(VLOOKUP(PPE_PH1_CDDL[[#This Row],[RDMC Document Number]],[3]Docs!$B:$F,5,0),"No Placeholder Yet")</f>
        <v>Pending</v>
      </c>
      <c r="S2831" s="137">
        <f t="shared" si="440"/>
        <v>0</v>
      </c>
      <c r="T2831" s="39" t="s">
        <v>1119</v>
      </c>
      <c r="U2831" s="39"/>
      <c r="V2831" s="178"/>
      <c r="W2831" s="39" t="s">
        <v>1645</v>
      </c>
      <c r="X2831" s="39" t="s">
        <v>1927</v>
      </c>
      <c r="Y2831" s="39"/>
      <c r="Z2831" s="39"/>
      <c r="AA2831" s="39"/>
      <c r="AB2831" s="152" t="s">
        <v>3165</v>
      </c>
    </row>
    <row r="2832" spans="1:28" ht="21.75" customHeight="1" x14ac:dyDescent="0.25">
      <c r="A2832" s="37" t="s">
        <v>30</v>
      </c>
      <c r="B2832" s="162" t="s">
        <v>31</v>
      </c>
      <c r="C2832" s="162">
        <v>6254</v>
      </c>
      <c r="D2832" s="39" t="s">
        <v>1169</v>
      </c>
      <c r="E2832" s="39" t="s">
        <v>659</v>
      </c>
      <c r="F2832" s="128" t="s">
        <v>48</v>
      </c>
      <c r="G2832" s="39" t="s">
        <v>35</v>
      </c>
      <c r="H2832" s="39" t="str">
        <f t="shared" si="437"/>
        <v>6105AK124-6254-CSEC-0003</v>
      </c>
      <c r="I2832" s="39" t="str">
        <f t="shared" si="439"/>
        <v>Q24050972-04-6254-C-SEC-0003</v>
      </c>
      <c r="J2832" s="39"/>
      <c r="K2832" s="162" t="s">
        <v>1920</v>
      </c>
      <c r="L2832" s="39" t="s">
        <v>1936</v>
      </c>
      <c r="M2832" s="39" t="s">
        <v>1333</v>
      </c>
      <c r="N2832" s="33" t="str">
        <f t="shared" si="438"/>
        <v>Battery Energy Storage System 1 - Lightning Protection System for BESS Yard - Corrosion Prevention and Protection Design</v>
      </c>
      <c r="O2832" s="134"/>
      <c r="P2832" s="134"/>
      <c r="Q2832" s="33" t="str">
        <f>IFERROR(VLOOKUP(PPE_PH1_CDDL[[#This Row],[RDMC Document Number]],[3]Docs!$B:$F,4,0),"No Placeholder Yet")</f>
        <v>RES - Reserved Placeholder</v>
      </c>
      <c r="R2832" s="33" t="str">
        <f>IFERROR(VLOOKUP(PPE_PH1_CDDL[[#This Row],[RDMC Document Number]],[3]Docs!$B:$F,5,0),"No Placeholder Yet")</f>
        <v>Pending</v>
      </c>
      <c r="S2832" s="137">
        <f t="shared" si="440"/>
        <v>0</v>
      </c>
      <c r="T2832" s="39" t="s">
        <v>1119</v>
      </c>
      <c r="U2832" s="39"/>
      <c r="V2832" s="178"/>
      <c r="W2832" s="39" t="s">
        <v>1631</v>
      </c>
      <c r="X2832" s="39" t="s">
        <v>1927</v>
      </c>
      <c r="Y2832" s="39"/>
      <c r="Z2832" s="39"/>
      <c r="AA2832" s="39"/>
      <c r="AB2832" s="152" t="s">
        <v>3165</v>
      </c>
    </row>
    <row r="2833" spans="1:28" ht="21.75" customHeight="1" x14ac:dyDescent="0.25">
      <c r="A2833" s="37" t="s">
        <v>30</v>
      </c>
      <c r="B2833" s="162" t="s">
        <v>31</v>
      </c>
      <c r="C2833" s="162">
        <v>6254</v>
      </c>
      <c r="D2833" s="39" t="s">
        <v>1169</v>
      </c>
      <c r="E2833" s="39" t="s">
        <v>659</v>
      </c>
      <c r="F2833" s="128" t="s">
        <v>50</v>
      </c>
      <c r="G2833" s="39" t="s">
        <v>35</v>
      </c>
      <c r="H2833" s="39" t="str">
        <f t="shared" si="437"/>
        <v>6105AK124-6254-CSEC-0004</v>
      </c>
      <c r="I2833" s="39" t="str">
        <f t="shared" si="439"/>
        <v>Q24050972-04-6254-C-SEC-0004</v>
      </c>
      <c r="J2833" s="39"/>
      <c r="K2833" s="162" t="s">
        <v>1920</v>
      </c>
      <c r="L2833" s="39" t="s">
        <v>1936</v>
      </c>
      <c r="M2833" s="39" t="s">
        <v>1332</v>
      </c>
      <c r="N2833" s="33" t="str">
        <f t="shared" si="438"/>
        <v>Battery Energy Storage System 1 - Lightning Protection System for BESS Yard - Structural Earthing and Bonding Design</v>
      </c>
      <c r="O2833" s="134"/>
      <c r="P2833" s="134"/>
      <c r="Q2833" s="33" t="str">
        <f>IFERROR(VLOOKUP(PPE_PH1_CDDL[[#This Row],[RDMC Document Number]],[3]Docs!$B:$F,4,0),"No Placeholder Yet")</f>
        <v>RES - Reserved Placeholder</v>
      </c>
      <c r="R2833" s="33" t="str">
        <f>IFERROR(VLOOKUP(PPE_PH1_CDDL[[#This Row],[RDMC Document Number]],[3]Docs!$B:$F,5,0),"No Placeholder Yet")</f>
        <v>Pending</v>
      </c>
      <c r="S2833" s="137">
        <f t="shared" si="440"/>
        <v>0</v>
      </c>
      <c r="T2833" s="39" t="s">
        <v>1119</v>
      </c>
      <c r="U2833" s="39"/>
      <c r="V2833" s="178"/>
      <c r="W2833" s="39" t="s">
        <v>1631</v>
      </c>
      <c r="X2833" s="39" t="s">
        <v>1927</v>
      </c>
      <c r="Y2833" s="39"/>
      <c r="Z2833" s="39"/>
      <c r="AA2833" s="39"/>
      <c r="AB2833" s="152" t="s">
        <v>3165</v>
      </c>
    </row>
    <row r="2834" spans="1:28" ht="21.75" customHeight="1" x14ac:dyDescent="0.25">
      <c r="A2834" s="37" t="s">
        <v>30</v>
      </c>
      <c r="B2834" s="162" t="s">
        <v>31</v>
      </c>
      <c r="C2834" s="162">
        <v>6254</v>
      </c>
      <c r="D2834" s="39" t="s">
        <v>1169</v>
      </c>
      <c r="E2834" s="39" t="s">
        <v>659</v>
      </c>
      <c r="F2834" s="128" t="s">
        <v>101</v>
      </c>
      <c r="G2834" s="39" t="s">
        <v>35</v>
      </c>
      <c r="H2834" s="39" t="str">
        <f t="shared" si="437"/>
        <v>6105AK124-6254-CSEC-0005</v>
      </c>
      <c r="I2834" s="39" t="str">
        <f t="shared" si="439"/>
        <v>Q24050972-04-6254-C-SEC-0005</v>
      </c>
      <c r="J2834" s="39"/>
      <c r="K2834" s="162" t="s">
        <v>1920</v>
      </c>
      <c r="L2834" s="39" t="s">
        <v>1937</v>
      </c>
      <c r="M2834" s="39" t="s">
        <v>1333</v>
      </c>
      <c r="N2834" s="33" t="str">
        <f t="shared" si="438"/>
        <v>Battery Energy Storage System 1 -  Earthing System for BESS Yard - Corrosion Prevention and Protection Design</v>
      </c>
      <c r="O2834" s="134"/>
      <c r="P2834" s="134"/>
      <c r="Q2834" s="33" t="str">
        <f>IFERROR(VLOOKUP(PPE_PH1_CDDL[[#This Row],[RDMC Document Number]],[3]Docs!$B:$F,4,0),"No Placeholder Yet")</f>
        <v>RES - Reserved Placeholder</v>
      </c>
      <c r="R2834" s="33" t="str">
        <f>IFERROR(VLOOKUP(PPE_PH1_CDDL[[#This Row],[RDMC Document Number]],[3]Docs!$B:$F,5,0),"No Placeholder Yet")</f>
        <v>Pending</v>
      </c>
      <c r="S2834" s="137">
        <f t="shared" si="440"/>
        <v>0</v>
      </c>
      <c r="T2834" s="39" t="s">
        <v>1119</v>
      </c>
      <c r="U2834" s="39"/>
      <c r="V2834" s="178"/>
      <c r="W2834" s="39" t="s">
        <v>1705</v>
      </c>
      <c r="X2834" s="39" t="s">
        <v>1927</v>
      </c>
      <c r="Y2834" s="39"/>
      <c r="Z2834" s="39"/>
      <c r="AA2834" s="39"/>
      <c r="AB2834" s="152" t="s">
        <v>3165</v>
      </c>
    </row>
    <row r="2835" spans="1:28" ht="21.75" customHeight="1" x14ac:dyDescent="0.25">
      <c r="A2835" s="37" t="s">
        <v>30</v>
      </c>
      <c r="B2835" s="162" t="s">
        <v>31</v>
      </c>
      <c r="C2835" s="162">
        <v>6254</v>
      </c>
      <c r="D2835" s="39" t="s">
        <v>1169</v>
      </c>
      <c r="E2835" s="39" t="s">
        <v>659</v>
      </c>
      <c r="F2835" s="128" t="s">
        <v>161</v>
      </c>
      <c r="G2835" s="39" t="s">
        <v>35</v>
      </c>
      <c r="H2835" s="39" t="str">
        <f t="shared" si="437"/>
        <v>6105AK124-6254-CSEC-0006</v>
      </c>
      <c r="I2835" s="39" t="str">
        <f t="shared" si="439"/>
        <v>Q24050972-04-6254-C-SEC-0006</v>
      </c>
      <c r="J2835" s="39"/>
      <c r="K2835" s="162" t="s">
        <v>1920</v>
      </c>
      <c r="L2835" s="39" t="s">
        <v>1937</v>
      </c>
      <c r="M2835" s="39" t="s">
        <v>1332</v>
      </c>
      <c r="N2835" s="33" t="str">
        <f t="shared" si="438"/>
        <v>Battery Energy Storage System 1 -  Earthing System for BESS Yard - Structural Earthing and Bonding Design</v>
      </c>
      <c r="O2835" s="134"/>
      <c r="P2835" s="134"/>
      <c r="Q2835" s="33" t="str">
        <f>IFERROR(VLOOKUP(PPE_PH1_CDDL[[#This Row],[RDMC Document Number]],[3]Docs!$B:$F,4,0),"No Placeholder Yet")</f>
        <v>RES - Reserved Placeholder</v>
      </c>
      <c r="R2835" s="33" t="str">
        <f>IFERROR(VLOOKUP(PPE_PH1_CDDL[[#This Row],[RDMC Document Number]],[3]Docs!$B:$F,5,0),"No Placeholder Yet")</f>
        <v>Pending</v>
      </c>
      <c r="S2835" s="137">
        <f t="shared" si="440"/>
        <v>0</v>
      </c>
      <c r="T2835" s="39" t="s">
        <v>1119</v>
      </c>
      <c r="U2835" s="39"/>
      <c r="V2835" s="178"/>
      <c r="W2835" s="39" t="s">
        <v>1705</v>
      </c>
      <c r="X2835" s="39" t="s">
        <v>1927</v>
      </c>
      <c r="Y2835" s="39"/>
      <c r="Z2835" s="39"/>
      <c r="AA2835" s="39"/>
      <c r="AB2835" s="152" t="s">
        <v>3165</v>
      </c>
    </row>
    <row r="2836" spans="1:28" ht="21.75" customHeight="1" x14ac:dyDescent="0.25">
      <c r="A2836" s="37" t="s">
        <v>30</v>
      </c>
      <c r="B2836" s="162" t="s">
        <v>31</v>
      </c>
      <c r="C2836" s="162">
        <v>6254</v>
      </c>
      <c r="D2836" s="39" t="s">
        <v>1169</v>
      </c>
      <c r="E2836" s="39" t="s">
        <v>659</v>
      </c>
      <c r="F2836" s="174" t="s">
        <v>170</v>
      </c>
      <c r="G2836" s="162" t="s">
        <v>35</v>
      </c>
      <c r="H2836" s="39" t="str">
        <f t="shared" si="437"/>
        <v>6105AK124-6254-CSEC-0007</v>
      </c>
      <c r="I2836" s="39" t="str">
        <f t="shared" si="439"/>
        <v>Q24050972-04-6254-C-SEC-0007</v>
      </c>
      <c r="J2836" s="162"/>
      <c r="K2836" s="162" t="s">
        <v>1920</v>
      </c>
      <c r="L2836" s="162" t="s">
        <v>1938</v>
      </c>
      <c r="M2836" s="162" t="s">
        <v>1333</v>
      </c>
      <c r="N2836" s="33" t="str">
        <f t="shared" si="438"/>
        <v>Battery Energy Storage System 1 - Fire Protection System for BESS Yard - Corrosion Prevention and Protection Design</v>
      </c>
      <c r="O2836" s="175"/>
      <c r="P2836" s="175"/>
      <c r="Q2836" s="33" t="str">
        <f>IFERROR(VLOOKUP(PPE_PH1_CDDL[[#This Row],[RDMC Document Number]],[3]Docs!$B:$F,4,0),"No Placeholder Yet")</f>
        <v>RES - Reserved Placeholder</v>
      </c>
      <c r="R2836" s="33" t="str">
        <f>IFERROR(VLOOKUP(PPE_PH1_CDDL[[#This Row],[RDMC Document Number]],[3]Docs!$B:$F,5,0),"No Placeholder Yet")</f>
        <v>Pending</v>
      </c>
      <c r="S2836" s="137">
        <f t="shared" si="440"/>
        <v>0</v>
      </c>
      <c r="T2836" s="39" t="s">
        <v>1119</v>
      </c>
      <c r="U2836" s="162"/>
      <c r="V2836" s="178"/>
      <c r="W2836" s="162" t="s">
        <v>1636</v>
      </c>
      <c r="X2836" s="39" t="s">
        <v>1927</v>
      </c>
      <c r="Y2836" s="162"/>
      <c r="Z2836" s="162"/>
      <c r="AA2836" s="39"/>
      <c r="AB2836" s="152" t="s">
        <v>3165</v>
      </c>
    </row>
    <row r="2837" spans="1:28" ht="21.75" customHeight="1" x14ac:dyDescent="0.25">
      <c r="A2837" s="37" t="s">
        <v>30</v>
      </c>
      <c r="B2837" s="162" t="s">
        <v>31</v>
      </c>
      <c r="C2837" s="162">
        <v>6254</v>
      </c>
      <c r="D2837" s="39" t="s">
        <v>1169</v>
      </c>
      <c r="E2837" s="39" t="s">
        <v>1335</v>
      </c>
      <c r="F2837" s="128" t="s">
        <v>34</v>
      </c>
      <c r="G2837" s="39" t="s">
        <v>35</v>
      </c>
      <c r="H2837" s="39" t="str">
        <f t="shared" si="437"/>
        <v>6105AK124-6254-CSHP-0001</v>
      </c>
      <c r="I2837" s="39" t="str">
        <f t="shared" si="439"/>
        <v>Q24050972-04-6254-C-SHP-0001</v>
      </c>
      <c r="J2837" s="39"/>
      <c r="K2837" s="162" t="s">
        <v>1920</v>
      </c>
      <c r="L2837" s="39" t="s">
        <v>1933</v>
      </c>
      <c r="M2837" s="39" t="s">
        <v>1336</v>
      </c>
      <c r="N2837" s="33" t="str">
        <f t="shared" si="438"/>
        <v>Battery Energy Storage System 1 - Offloading Spreader Beam and Equipment for BESS - Equipment Assembly Drawings</v>
      </c>
      <c r="O2837" s="134"/>
      <c r="P2837" s="134"/>
      <c r="Q2837" s="33" t="str">
        <f>IFERROR(VLOOKUP(PPE_PH1_CDDL[[#This Row],[RDMC Document Number]],[3]Docs!$B:$F,4,0),"No Placeholder Yet")</f>
        <v>RES - Reserved Placeholder</v>
      </c>
      <c r="R2837" s="33" t="str">
        <f>IFERROR(VLOOKUP(PPE_PH1_CDDL[[#This Row],[RDMC Document Number]],[3]Docs!$B:$F,5,0),"No Placeholder Yet")</f>
        <v>Pending</v>
      </c>
      <c r="S2837" s="137">
        <f t="shared" si="440"/>
        <v>0</v>
      </c>
      <c r="T2837" s="39" t="s">
        <v>1119</v>
      </c>
      <c r="U2837" s="39"/>
      <c r="V2837" s="178"/>
      <c r="W2837" s="39" t="s">
        <v>1915</v>
      </c>
      <c r="X2837" s="39" t="s">
        <v>1927</v>
      </c>
      <c r="Y2837" s="39"/>
      <c r="Z2837" s="39"/>
      <c r="AA2837" s="39"/>
      <c r="AB2837" s="152" t="s">
        <v>3165</v>
      </c>
    </row>
    <row r="2838" spans="1:28" ht="21.75" customHeight="1" x14ac:dyDescent="0.25">
      <c r="A2838" s="37" t="s">
        <v>30</v>
      </c>
      <c r="B2838" s="162" t="s">
        <v>31</v>
      </c>
      <c r="C2838" s="162">
        <v>6254</v>
      </c>
      <c r="D2838" s="39" t="s">
        <v>1169</v>
      </c>
      <c r="E2838" s="39" t="s">
        <v>1335</v>
      </c>
      <c r="F2838" s="128" t="s">
        <v>46</v>
      </c>
      <c r="G2838" s="39" t="s">
        <v>35</v>
      </c>
      <c r="H2838" s="39" t="str">
        <f t="shared" si="437"/>
        <v>6105AK124-6254-CSHP-0002</v>
      </c>
      <c r="I2838" s="39" t="str">
        <f t="shared" si="439"/>
        <v>Q24050972-04-6254-C-SHP-0002</v>
      </c>
      <c r="J2838" s="39"/>
      <c r="K2838" s="162" t="s">
        <v>1920</v>
      </c>
      <c r="L2838" s="39" t="s">
        <v>1929</v>
      </c>
      <c r="M2838" s="39" t="s">
        <v>1336</v>
      </c>
      <c r="N2838" s="33" t="str">
        <f t="shared" si="438"/>
        <v>Battery Energy Storage System 1 - Cable Racks and Trays for BESS yard - Equipment Assembly Drawings</v>
      </c>
      <c r="O2838" s="134"/>
      <c r="P2838" s="134"/>
      <c r="Q2838" s="33" t="str">
        <f>IFERROR(VLOOKUP(PPE_PH1_CDDL[[#This Row],[RDMC Document Number]],[3]Docs!$B:$F,4,0),"No Placeholder Yet")</f>
        <v>RES - Reserved Placeholder</v>
      </c>
      <c r="R2838" s="33" t="str">
        <f>IFERROR(VLOOKUP(PPE_PH1_CDDL[[#This Row],[RDMC Document Number]],[3]Docs!$B:$F,5,0),"No Placeholder Yet")</f>
        <v>Pending</v>
      </c>
      <c r="S2838" s="137">
        <f t="shared" si="440"/>
        <v>0</v>
      </c>
      <c r="T2838" s="39" t="s">
        <v>1119</v>
      </c>
      <c r="U2838" s="39"/>
      <c r="V2838" s="178"/>
      <c r="W2838" s="39" t="s">
        <v>1599</v>
      </c>
      <c r="X2838" s="39" t="s">
        <v>1927</v>
      </c>
      <c r="Y2838" s="39"/>
      <c r="Z2838" s="39"/>
      <c r="AA2838" s="39"/>
      <c r="AB2838" s="152" t="s">
        <v>3165</v>
      </c>
    </row>
    <row r="2839" spans="1:28" ht="21.75" customHeight="1" x14ac:dyDescent="0.25">
      <c r="A2839" s="37" t="s">
        <v>30</v>
      </c>
      <c r="B2839" s="162" t="s">
        <v>31</v>
      </c>
      <c r="C2839" s="162">
        <v>6254</v>
      </c>
      <c r="D2839" s="39" t="s">
        <v>1169</v>
      </c>
      <c r="E2839" s="39" t="s">
        <v>1335</v>
      </c>
      <c r="F2839" s="128" t="s">
        <v>48</v>
      </c>
      <c r="G2839" s="39" t="s">
        <v>35</v>
      </c>
      <c r="H2839" s="39" t="str">
        <f t="shared" si="437"/>
        <v>6105AK124-6254-CSHP-0003</v>
      </c>
      <c r="I2839" s="39" t="str">
        <f t="shared" si="439"/>
        <v>Q24050972-04-6254-C-SHP-0003</v>
      </c>
      <c r="J2839" s="39"/>
      <c r="K2839" s="162" t="s">
        <v>1920</v>
      </c>
      <c r="L2839" s="39" t="s">
        <v>1930</v>
      </c>
      <c r="M2839" s="39" t="s">
        <v>1336</v>
      </c>
      <c r="N2839" s="33" t="str">
        <f t="shared" si="438"/>
        <v>Battery Energy Storage System 1 - Perimeter Fencing for BESS Yard - Equipment Assembly Drawings</v>
      </c>
      <c r="O2839" s="134"/>
      <c r="P2839" s="134"/>
      <c r="Q2839" s="33" t="str">
        <f>IFERROR(VLOOKUP(PPE_PH1_CDDL[[#This Row],[RDMC Document Number]],[3]Docs!$B:$F,4,0),"No Placeholder Yet")</f>
        <v>RES - Reserved Placeholder</v>
      </c>
      <c r="R2839" s="33" t="str">
        <f>IFERROR(VLOOKUP(PPE_PH1_CDDL[[#This Row],[RDMC Document Number]],[3]Docs!$B:$F,5,0),"No Placeholder Yet")</f>
        <v>Pending</v>
      </c>
      <c r="S2839" s="137">
        <f t="shared" si="440"/>
        <v>0</v>
      </c>
      <c r="T2839" s="39" t="s">
        <v>1119</v>
      </c>
      <c r="U2839" s="39"/>
      <c r="V2839" s="178"/>
      <c r="W2839" s="39" t="s">
        <v>1512</v>
      </c>
      <c r="X2839" s="39" t="s">
        <v>1927</v>
      </c>
      <c r="Y2839" s="39"/>
      <c r="Z2839" s="39"/>
      <c r="AA2839" s="39"/>
      <c r="AB2839" s="152" t="s">
        <v>3165</v>
      </c>
    </row>
    <row r="2840" spans="1:28" ht="21.75" customHeight="1" x14ac:dyDescent="0.25">
      <c r="A2840" s="37" t="s">
        <v>30</v>
      </c>
      <c r="B2840" s="162" t="s">
        <v>31</v>
      </c>
      <c r="C2840" s="162">
        <v>6254</v>
      </c>
      <c r="D2840" s="39" t="s">
        <v>1169</v>
      </c>
      <c r="E2840" s="39" t="s">
        <v>1335</v>
      </c>
      <c r="F2840" s="174" t="s">
        <v>50</v>
      </c>
      <c r="G2840" s="162" t="s">
        <v>35</v>
      </c>
      <c r="H2840" s="39" t="str">
        <f t="shared" si="437"/>
        <v>6105AK124-6254-CSHP-0004</v>
      </c>
      <c r="I2840" s="39" t="str">
        <f t="shared" si="439"/>
        <v>Q24050972-04-6254-C-SHP-0004</v>
      </c>
      <c r="J2840" s="162"/>
      <c r="K2840" s="162" t="s">
        <v>1920</v>
      </c>
      <c r="L2840" s="162" t="s">
        <v>1940</v>
      </c>
      <c r="M2840" s="162" t="s">
        <v>1336</v>
      </c>
      <c r="N2840" s="33" t="str">
        <f t="shared" si="438"/>
        <v>Battery Energy Storage System 1 - Metering Instruments for BESS Yard - Equipment Assembly Drawings</v>
      </c>
      <c r="O2840" s="175"/>
      <c r="P2840" s="175"/>
      <c r="Q2840" s="33" t="str">
        <f>IFERROR(VLOOKUP(PPE_PH1_CDDL[[#This Row],[RDMC Document Number]],[3]Docs!$B:$F,4,0),"No Placeholder Yet")</f>
        <v>RES - Reserved Placeholder</v>
      </c>
      <c r="R2840" s="33" t="str">
        <f>IFERROR(VLOOKUP(PPE_PH1_CDDL[[#This Row],[RDMC Document Number]],[3]Docs!$B:$F,5,0),"No Placeholder Yet")</f>
        <v>Pending</v>
      </c>
      <c r="S2840" s="137">
        <f t="shared" si="440"/>
        <v>0</v>
      </c>
      <c r="T2840" s="39" t="s">
        <v>1119</v>
      </c>
      <c r="U2840" s="162"/>
      <c r="V2840" s="178"/>
      <c r="W2840" s="162" t="s">
        <v>1641</v>
      </c>
      <c r="X2840" s="39" t="s">
        <v>1927</v>
      </c>
      <c r="Y2840" s="162"/>
      <c r="Z2840" s="162"/>
      <c r="AA2840" s="39"/>
      <c r="AB2840" s="152" t="s">
        <v>3165</v>
      </c>
    </row>
    <row r="2841" spans="1:28" ht="21.75" customHeight="1" x14ac:dyDescent="0.25">
      <c r="A2841" s="37" t="s">
        <v>30</v>
      </c>
      <c r="B2841" s="162" t="s">
        <v>31</v>
      </c>
      <c r="C2841" s="162">
        <v>6254</v>
      </c>
      <c r="D2841" s="39" t="s">
        <v>1169</v>
      </c>
      <c r="E2841" s="39" t="s">
        <v>1170</v>
      </c>
      <c r="F2841" s="128" t="s">
        <v>34</v>
      </c>
      <c r="G2841" s="39" t="s">
        <v>35</v>
      </c>
      <c r="H2841" s="39" t="str">
        <f t="shared" si="437"/>
        <v>6105AK124-6254-CSPC-0001</v>
      </c>
      <c r="I2841" s="39" t="str">
        <f t="shared" si="439"/>
        <v>Q24050972-04-6254-C-SPC-0001</v>
      </c>
      <c r="J2841" s="39"/>
      <c r="K2841" s="162" t="s">
        <v>1920</v>
      </c>
      <c r="L2841" s="39" t="s">
        <v>1928</v>
      </c>
      <c r="M2841" s="39" t="s">
        <v>1337</v>
      </c>
      <c r="N2841" s="33" t="str">
        <f t="shared" si="438"/>
        <v>Battery Energy Storage System 1 - Pad Platform and Foundations for BESS Yard - Civil Design Requirements</v>
      </c>
      <c r="O2841" s="134"/>
      <c r="P2841" s="134"/>
      <c r="Q2841" s="33" t="str">
        <f>IFERROR(VLOOKUP(PPE_PH1_CDDL[[#This Row],[RDMC Document Number]],[3]Docs!$B:$F,4,0),"No Placeholder Yet")</f>
        <v>RES - Reserved Placeholder</v>
      </c>
      <c r="R2841" s="33" t="str">
        <f>IFERROR(VLOOKUP(PPE_PH1_CDDL[[#This Row],[RDMC Document Number]],[3]Docs!$B:$F,5,0),"No Placeholder Yet")</f>
        <v>Pending</v>
      </c>
      <c r="S2841" s="137">
        <f t="shared" si="440"/>
        <v>0</v>
      </c>
      <c r="T2841" s="39" t="s">
        <v>1119</v>
      </c>
      <c r="U2841" s="39"/>
      <c r="V2841" s="178"/>
      <c r="W2841" s="39" t="s">
        <v>1601</v>
      </c>
      <c r="X2841" s="39" t="s">
        <v>1927</v>
      </c>
      <c r="Y2841" s="39"/>
      <c r="Z2841" s="39"/>
      <c r="AA2841" s="39"/>
      <c r="AB2841" s="152" t="s">
        <v>3165</v>
      </c>
    </row>
    <row r="2842" spans="1:28" ht="21.75" customHeight="1" x14ac:dyDescent="0.25">
      <c r="A2842" s="37" t="s">
        <v>30</v>
      </c>
      <c r="B2842" s="162" t="s">
        <v>31</v>
      </c>
      <c r="C2842" s="162">
        <v>6254</v>
      </c>
      <c r="D2842" s="39" t="s">
        <v>1169</v>
      </c>
      <c r="E2842" s="39" t="s">
        <v>1170</v>
      </c>
      <c r="F2842" s="128" t="s">
        <v>46</v>
      </c>
      <c r="G2842" s="39" t="s">
        <v>35</v>
      </c>
      <c r="H2842" s="39" t="str">
        <f t="shared" si="437"/>
        <v>6105AK124-6254-CSPC-0002</v>
      </c>
      <c r="I2842" s="39" t="str">
        <f t="shared" si="439"/>
        <v>Q24050972-04-6254-C-SPC-0002</v>
      </c>
      <c r="J2842" s="39"/>
      <c r="K2842" s="162" t="s">
        <v>1920</v>
      </c>
      <c r="L2842" s="39" t="s">
        <v>1928</v>
      </c>
      <c r="M2842" s="39" t="s">
        <v>1338</v>
      </c>
      <c r="N2842" s="33" t="str">
        <f t="shared" si="438"/>
        <v>Battery Energy Storage System 1 - Pad Platform and Foundations for BESS Yard - Excavation, Trenching and Compacting Design</v>
      </c>
      <c r="O2842" s="134"/>
      <c r="P2842" s="134"/>
      <c r="Q2842" s="33" t="str">
        <f>IFERROR(VLOOKUP(PPE_PH1_CDDL[[#This Row],[RDMC Document Number]],[3]Docs!$B:$F,4,0),"No Placeholder Yet")</f>
        <v>RES - Reserved Placeholder</v>
      </c>
      <c r="R2842" s="33" t="str">
        <f>IFERROR(VLOOKUP(PPE_PH1_CDDL[[#This Row],[RDMC Document Number]],[3]Docs!$B:$F,5,0),"No Placeholder Yet")</f>
        <v>Pending</v>
      </c>
      <c r="S2842" s="137">
        <f t="shared" si="440"/>
        <v>0</v>
      </c>
      <c r="T2842" s="39" t="s">
        <v>1119</v>
      </c>
      <c r="U2842" s="39"/>
      <c r="V2842" s="178"/>
      <c r="W2842" s="39" t="s">
        <v>1601</v>
      </c>
      <c r="X2842" s="39" t="s">
        <v>1927</v>
      </c>
      <c r="Y2842" s="39"/>
      <c r="Z2842" s="39"/>
      <c r="AA2842" s="39"/>
      <c r="AB2842" s="152" t="s">
        <v>3165</v>
      </c>
    </row>
    <row r="2843" spans="1:28" ht="21.75" customHeight="1" x14ac:dyDescent="0.25">
      <c r="A2843" s="37" t="s">
        <v>30</v>
      </c>
      <c r="B2843" s="162" t="s">
        <v>31</v>
      </c>
      <c r="C2843" s="162">
        <v>6254</v>
      </c>
      <c r="D2843" s="39" t="s">
        <v>1169</v>
      </c>
      <c r="E2843" s="39" t="s">
        <v>1170</v>
      </c>
      <c r="F2843" s="128" t="s">
        <v>48</v>
      </c>
      <c r="G2843" s="39" t="s">
        <v>35</v>
      </c>
      <c r="H2843" s="39" t="str">
        <f t="shared" si="437"/>
        <v>6105AK124-6254-CSPC-0003</v>
      </c>
      <c r="I2843" s="39" t="str">
        <f t="shared" si="439"/>
        <v>Q24050972-04-6254-C-SPC-0003</v>
      </c>
      <c r="J2843" s="39"/>
      <c r="K2843" s="162" t="s">
        <v>1920</v>
      </c>
      <c r="L2843" s="39" t="s">
        <v>1928</v>
      </c>
      <c r="M2843" s="39" t="s">
        <v>1339</v>
      </c>
      <c r="N2843" s="33" t="str">
        <f t="shared" si="438"/>
        <v>Battery Energy Storage System 1 - Pad Platform and Foundations for BESS Yard - Concrete Construction Material Specifications</v>
      </c>
      <c r="O2843" s="134"/>
      <c r="P2843" s="134"/>
      <c r="Q2843" s="33" t="str">
        <f>IFERROR(VLOOKUP(PPE_PH1_CDDL[[#This Row],[RDMC Document Number]],[3]Docs!$B:$F,4,0),"No Placeholder Yet")</f>
        <v>RES - Reserved Placeholder</v>
      </c>
      <c r="R2843" s="33" t="str">
        <f>IFERROR(VLOOKUP(PPE_PH1_CDDL[[#This Row],[RDMC Document Number]],[3]Docs!$B:$F,5,0),"No Placeholder Yet")</f>
        <v>Pending</v>
      </c>
      <c r="S2843" s="137">
        <f t="shared" si="440"/>
        <v>0</v>
      </c>
      <c r="T2843" s="39" t="s">
        <v>1119</v>
      </c>
      <c r="U2843" s="39"/>
      <c r="V2843" s="178"/>
      <c r="W2843" s="39" t="s">
        <v>1601</v>
      </c>
      <c r="X2843" s="39" t="s">
        <v>1927</v>
      </c>
      <c r="Y2843" s="39"/>
      <c r="Z2843" s="39"/>
      <c r="AA2843" s="39"/>
      <c r="AB2843" s="152" t="s">
        <v>3165</v>
      </c>
    </row>
    <row r="2844" spans="1:28" ht="21.75" customHeight="1" x14ac:dyDescent="0.25">
      <c r="A2844" s="37" t="s">
        <v>30</v>
      </c>
      <c r="B2844" s="162" t="s">
        <v>31</v>
      </c>
      <c r="C2844" s="162">
        <v>6254</v>
      </c>
      <c r="D2844" s="39" t="s">
        <v>1169</v>
      </c>
      <c r="E2844" s="39" t="s">
        <v>1170</v>
      </c>
      <c r="F2844" s="128" t="s">
        <v>50</v>
      </c>
      <c r="G2844" s="39" t="s">
        <v>35</v>
      </c>
      <c r="H2844" s="39" t="str">
        <f t="shared" si="437"/>
        <v>6105AK124-6254-CSPC-0004</v>
      </c>
      <c r="I2844" s="39" t="str">
        <f t="shared" si="439"/>
        <v>Q24050972-04-6254-C-SPC-0004</v>
      </c>
      <c r="J2844" s="39"/>
      <c r="K2844" s="162" t="s">
        <v>1920</v>
      </c>
      <c r="L2844" s="39" t="s">
        <v>1934</v>
      </c>
      <c r="M2844" s="39" t="s">
        <v>1338</v>
      </c>
      <c r="N2844" s="33" t="str">
        <f t="shared" si="438"/>
        <v>Battery Energy Storage System 1 - LV, Control and Signal Cables for BESS Yard - Excavation, Trenching and Compacting Design</v>
      </c>
      <c r="O2844" s="134"/>
      <c r="P2844" s="134"/>
      <c r="Q2844" s="33" t="str">
        <f>IFERROR(VLOOKUP(PPE_PH1_CDDL[[#This Row],[RDMC Document Number]],[3]Docs!$B:$F,4,0),"No Placeholder Yet")</f>
        <v>RES - Reserved Placeholder</v>
      </c>
      <c r="R2844" s="33" t="str">
        <f>IFERROR(VLOOKUP(PPE_PH1_CDDL[[#This Row],[RDMC Document Number]],[3]Docs!$B:$F,5,0),"No Placeholder Yet")</f>
        <v>Pending</v>
      </c>
      <c r="S2844" s="137">
        <f t="shared" si="440"/>
        <v>0</v>
      </c>
      <c r="T2844" s="39" t="s">
        <v>1119</v>
      </c>
      <c r="U2844" s="39"/>
      <c r="V2844" s="178"/>
      <c r="W2844" s="39" t="s">
        <v>1627</v>
      </c>
      <c r="X2844" s="39" t="s">
        <v>1927</v>
      </c>
      <c r="Y2844" s="39"/>
      <c r="Z2844" s="39"/>
      <c r="AA2844" s="39"/>
      <c r="AB2844" s="152" t="s">
        <v>3165</v>
      </c>
    </row>
    <row r="2845" spans="1:28" ht="21.75" customHeight="1" x14ac:dyDescent="0.25">
      <c r="A2845" s="37" t="s">
        <v>30</v>
      </c>
      <c r="B2845" s="162" t="s">
        <v>31</v>
      </c>
      <c r="C2845" s="162">
        <v>6254</v>
      </c>
      <c r="D2845" s="39" t="s">
        <v>1169</v>
      </c>
      <c r="E2845" s="39" t="s">
        <v>1170</v>
      </c>
      <c r="F2845" s="128" t="s">
        <v>101</v>
      </c>
      <c r="G2845" s="39" t="s">
        <v>35</v>
      </c>
      <c r="H2845" s="39" t="str">
        <f t="shared" si="437"/>
        <v>6105AK124-6254-CSPC-0005</v>
      </c>
      <c r="I2845" s="39" t="str">
        <f t="shared" si="439"/>
        <v>Q24050972-04-6254-C-SPC-0005</v>
      </c>
      <c r="J2845" s="39"/>
      <c r="K2845" s="162" t="s">
        <v>1920</v>
      </c>
      <c r="L2845" s="39" t="s">
        <v>1934</v>
      </c>
      <c r="M2845" s="39" t="s">
        <v>1339</v>
      </c>
      <c r="N2845" s="33" t="str">
        <f t="shared" si="438"/>
        <v>Battery Energy Storage System 1 - LV, Control and Signal Cables for BESS Yard - Concrete Construction Material Specifications</v>
      </c>
      <c r="O2845" s="134"/>
      <c r="P2845" s="134"/>
      <c r="Q2845" s="33" t="str">
        <f>IFERROR(VLOOKUP(PPE_PH1_CDDL[[#This Row],[RDMC Document Number]],[3]Docs!$B:$F,4,0),"No Placeholder Yet")</f>
        <v>RES - Reserved Placeholder</v>
      </c>
      <c r="R2845" s="33" t="str">
        <f>IFERROR(VLOOKUP(PPE_PH1_CDDL[[#This Row],[RDMC Document Number]],[3]Docs!$B:$F,5,0),"No Placeholder Yet")</f>
        <v>Pending</v>
      </c>
      <c r="S2845" s="137">
        <f t="shared" si="440"/>
        <v>0</v>
      </c>
      <c r="T2845" s="39" t="s">
        <v>1119</v>
      </c>
      <c r="U2845" s="39"/>
      <c r="V2845" s="178"/>
      <c r="W2845" s="39" t="s">
        <v>1627</v>
      </c>
      <c r="X2845" s="39" t="s">
        <v>1927</v>
      </c>
      <c r="Y2845" s="39"/>
      <c r="Z2845" s="39"/>
      <c r="AA2845" s="39"/>
      <c r="AB2845" s="152" t="s">
        <v>3165</v>
      </c>
    </row>
    <row r="2846" spans="1:28" ht="21.75" customHeight="1" x14ac:dyDescent="0.25">
      <c r="A2846" s="37" t="s">
        <v>30</v>
      </c>
      <c r="B2846" s="162" t="s">
        <v>31</v>
      </c>
      <c r="C2846" s="162">
        <v>6254</v>
      </c>
      <c r="D2846" s="39" t="s">
        <v>1169</v>
      </c>
      <c r="E2846" s="39" t="s">
        <v>1170</v>
      </c>
      <c r="F2846" s="128" t="s">
        <v>161</v>
      </c>
      <c r="G2846" s="39" t="s">
        <v>35</v>
      </c>
      <c r="H2846" s="39" t="str">
        <f t="shared" si="437"/>
        <v>6105AK124-6254-CSPC-0006</v>
      </c>
      <c r="I2846" s="39" t="str">
        <f t="shared" si="439"/>
        <v>Q24050972-04-6254-C-SPC-0006</v>
      </c>
      <c r="J2846" s="39"/>
      <c r="K2846" s="162" t="s">
        <v>1920</v>
      </c>
      <c r="L2846" s="39" t="s">
        <v>1929</v>
      </c>
      <c r="M2846" s="39" t="s">
        <v>1337</v>
      </c>
      <c r="N2846" s="33" t="str">
        <f t="shared" si="438"/>
        <v>Battery Energy Storage System 1 - Cable Racks and Trays for BESS yard - Civil Design Requirements</v>
      </c>
      <c r="O2846" s="134"/>
      <c r="P2846" s="134"/>
      <c r="Q2846" s="33" t="str">
        <f>IFERROR(VLOOKUP(PPE_PH1_CDDL[[#This Row],[RDMC Document Number]],[3]Docs!$B:$F,4,0),"No Placeholder Yet")</f>
        <v>RES - Reserved Placeholder</v>
      </c>
      <c r="R2846" s="33" t="str">
        <f>IFERROR(VLOOKUP(PPE_PH1_CDDL[[#This Row],[RDMC Document Number]],[3]Docs!$B:$F,5,0),"No Placeholder Yet")</f>
        <v>Pending</v>
      </c>
      <c r="S2846" s="137">
        <f t="shared" si="440"/>
        <v>0</v>
      </c>
      <c r="T2846" s="39" t="s">
        <v>1119</v>
      </c>
      <c r="U2846" s="39"/>
      <c r="V2846" s="178"/>
      <c r="W2846" s="39" t="s">
        <v>1599</v>
      </c>
      <c r="X2846" s="39" t="s">
        <v>1927</v>
      </c>
      <c r="Y2846" s="39"/>
      <c r="Z2846" s="39"/>
      <c r="AA2846" s="39"/>
      <c r="AB2846" s="152" t="s">
        <v>3165</v>
      </c>
    </row>
    <row r="2847" spans="1:28" ht="21.75" customHeight="1" x14ac:dyDescent="0.25">
      <c r="A2847" s="37" t="s">
        <v>30</v>
      </c>
      <c r="B2847" s="162" t="s">
        <v>31</v>
      </c>
      <c r="C2847" s="162">
        <v>6254</v>
      </c>
      <c r="D2847" s="39" t="s">
        <v>1169</v>
      </c>
      <c r="E2847" s="39" t="s">
        <v>1170</v>
      </c>
      <c r="F2847" s="128" t="s">
        <v>170</v>
      </c>
      <c r="G2847" s="39" t="s">
        <v>35</v>
      </c>
      <c r="H2847" s="39" t="str">
        <f t="shared" si="437"/>
        <v>6105AK124-6254-CSPC-0007</v>
      </c>
      <c r="I2847" s="39" t="str">
        <f t="shared" si="439"/>
        <v>Q24050972-04-6254-C-SPC-0007</v>
      </c>
      <c r="J2847" s="39"/>
      <c r="K2847" s="162" t="s">
        <v>1920</v>
      </c>
      <c r="L2847" s="39" t="s">
        <v>1929</v>
      </c>
      <c r="M2847" s="39" t="s">
        <v>1339</v>
      </c>
      <c r="N2847" s="33" t="str">
        <f t="shared" si="438"/>
        <v>Battery Energy Storage System 1 - Cable Racks and Trays for BESS yard - Concrete Construction Material Specifications</v>
      </c>
      <c r="O2847" s="134"/>
      <c r="P2847" s="134"/>
      <c r="Q2847" s="33" t="str">
        <f>IFERROR(VLOOKUP(PPE_PH1_CDDL[[#This Row],[RDMC Document Number]],[3]Docs!$B:$F,4,0),"No Placeholder Yet")</f>
        <v>RES - Reserved Placeholder</v>
      </c>
      <c r="R2847" s="33" t="str">
        <f>IFERROR(VLOOKUP(PPE_PH1_CDDL[[#This Row],[RDMC Document Number]],[3]Docs!$B:$F,5,0),"No Placeholder Yet")</f>
        <v>Pending</v>
      </c>
      <c r="S2847" s="137">
        <f t="shared" si="440"/>
        <v>0</v>
      </c>
      <c r="T2847" s="39" t="s">
        <v>1119</v>
      </c>
      <c r="U2847" s="39"/>
      <c r="V2847" s="178"/>
      <c r="W2847" s="39" t="s">
        <v>1599</v>
      </c>
      <c r="X2847" s="39" t="s">
        <v>1927</v>
      </c>
      <c r="Y2847" s="39"/>
      <c r="Z2847" s="39"/>
      <c r="AA2847" s="39"/>
      <c r="AB2847" s="152" t="s">
        <v>3165</v>
      </c>
    </row>
    <row r="2848" spans="1:28" ht="21.75" customHeight="1" x14ac:dyDescent="0.25">
      <c r="A2848" s="37" t="s">
        <v>30</v>
      </c>
      <c r="B2848" s="162" t="s">
        <v>31</v>
      </c>
      <c r="C2848" s="162">
        <v>6254</v>
      </c>
      <c r="D2848" s="39" t="s">
        <v>1169</v>
      </c>
      <c r="E2848" s="39" t="s">
        <v>1170</v>
      </c>
      <c r="F2848" s="128" t="s">
        <v>108</v>
      </c>
      <c r="G2848" s="39" t="s">
        <v>35</v>
      </c>
      <c r="H2848" s="39" t="str">
        <f t="shared" si="437"/>
        <v>6105AK124-6254-CSPC-0008</v>
      </c>
      <c r="I2848" s="39" t="str">
        <f t="shared" si="439"/>
        <v>Q24050972-04-6254-C-SPC-0008</v>
      </c>
      <c r="J2848" s="39"/>
      <c r="K2848" s="162" t="s">
        <v>1920</v>
      </c>
      <c r="L2848" s="39" t="s">
        <v>1929</v>
      </c>
      <c r="M2848" s="39" t="s">
        <v>1340</v>
      </c>
      <c r="N2848" s="33" t="str">
        <f t="shared" si="438"/>
        <v>Battery Energy Storage System 1 - Cable Racks and Trays for BESS yard - Steel Structures Corrosion Protection Specification</v>
      </c>
      <c r="O2848" s="134"/>
      <c r="P2848" s="134"/>
      <c r="Q2848" s="33" t="str">
        <f>IFERROR(VLOOKUP(PPE_PH1_CDDL[[#This Row],[RDMC Document Number]],[3]Docs!$B:$F,4,0),"No Placeholder Yet")</f>
        <v>RES - Reserved Placeholder</v>
      </c>
      <c r="R2848" s="33" t="str">
        <f>IFERROR(VLOOKUP(PPE_PH1_CDDL[[#This Row],[RDMC Document Number]],[3]Docs!$B:$F,5,0),"No Placeholder Yet")</f>
        <v>Pending</v>
      </c>
      <c r="S2848" s="137">
        <f t="shared" si="440"/>
        <v>0</v>
      </c>
      <c r="T2848" s="39" t="s">
        <v>1119</v>
      </c>
      <c r="U2848" s="39"/>
      <c r="V2848" s="178"/>
      <c r="W2848" s="39" t="s">
        <v>1599</v>
      </c>
      <c r="X2848" s="39" t="s">
        <v>1927</v>
      </c>
      <c r="Y2848" s="39"/>
      <c r="Z2848" s="39"/>
      <c r="AA2848" s="39"/>
      <c r="AB2848" s="152" t="s">
        <v>3165</v>
      </c>
    </row>
    <row r="2849" spans="1:28" ht="21.75" customHeight="1" x14ac:dyDescent="0.25">
      <c r="A2849" s="37" t="s">
        <v>30</v>
      </c>
      <c r="B2849" s="162" t="s">
        <v>31</v>
      </c>
      <c r="C2849" s="162">
        <v>6254</v>
      </c>
      <c r="D2849" s="39" t="s">
        <v>1169</v>
      </c>
      <c r="E2849" s="39" t="s">
        <v>1170</v>
      </c>
      <c r="F2849" s="128" t="s">
        <v>173</v>
      </c>
      <c r="G2849" s="39" t="s">
        <v>35</v>
      </c>
      <c r="H2849" s="39" t="str">
        <f t="shared" ref="H2849:H2912" si="441">A2849&amp;B2849&amp;"-"&amp;C2849&amp;"-"&amp;D2849&amp;E2849&amp;"-"&amp;F2849</f>
        <v>6105AK124-6254-CSPC-0009</v>
      </c>
      <c r="I2849" s="39" t="str">
        <f t="shared" si="439"/>
        <v>Q24050972-04-6254-C-SPC-0009</v>
      </c>
      <c r="J2849" s="39"/>
      <c r="K2849" s="162" t="s">
        <v>1920</v>
      </c>
      <c r="L2849" s="39" t="s">
        <v>1935</v>
      </c>
      <c r="M2849" s="39" t="s">
        <v>1337</v>
      </c>
      <c r="N2849" s="33" t="str">
        <f t="shared" si="438"/>
        <v>Battery Energy Storage System 1 - Cable Trench and Tunnels for BESS yard - Civil Design Requirements</v>
      </c>
      <c r="O2849" s="134"/>
      <c r="P2849" s="134"/>
      <c r="Q2849" s="33" t="str">
        <f>IFERROR(VLOOKUP(PPE_PH1_CDDL[[#This Row],[RDMC Document Number]],[3]Docs!$B:$F,4,0),"No Placeholder Yet")</f>
        <v>RES - Reserved Placeholder</v>
      </c>
      <c r="R2849" s="33" t="str">
        <f>IFERROR(VLOOKUP(PPE_PH1_CDDL[[#This Row],[RDMC Document Number]],[3]Docs!$B:$F,5,0),"No Placeholder Yet")</f>
        <v>Pending</v>
      </c>
      <c r="S2849" s="137">
        <f t="shared" si="440"/>
        <v>0</v>
      </c>
      <c r="T2849" s="39" t="s">
        <v>1119</v>
      </c>
      <c r="U2849" s="39"/>
      <c r="V2849" s="178"/>
      <c r="W2849" s="39" t="s">
        <v>1629</v>
      </c>
      <c r="X2849" s="39" t="s">
        <v>1927</v>
      </c>
      <c r="Y2849" s="39"/>
      <c r="Z2849" s="39"/>
      <c r="AA2849" s="39"/>
      <c r="AB2849" s="152" t="s">
        <v>3165</v>
      </c>
    </row>
    <row r="2850" spans="1:28" ht="21.75" customHeight="1" x14ac:dyDescent="0.25">
      <c r="A2850" s="37" t="s">
        <v>30</v>
      </c>
      <c r="B2850" s="162" t="s">
        <v>31</v>
      </c>
      <c r="C2850" s="162">
        <v>6254</v>
      </c>
      <c r="D2850" s="39" t="s">
        <v>1169</v>
      </c>
      <c r="E2850" s="39" t="s">
        <v>1170</v>
      </c>
      <c r="F2850" s="128" t="s">
        <v>184</v>
      </c>
      <c r="G2850" s="39" t="s">
        <v>35</v>
      </c>
      <c r="H2850" s="39" t="str">
        <f t="shared" si="441"/>
        <v>6105AK124-6254-CSPC-0010</v>
      </c>
      <c r="I2850" s="39" t="str">
        <f t="shared" si="439"/>
        <v>Q24050972-04-6254-C-SPC-0010</v>
      </c>
      <c r="J2850" s="39"/>
      <c r="K2850" s="162" t="s">
        <v>1920</v>
      </c>
      <c r="L2850" s="39" t="s">
        <v>1935</v>
      </c>
      <c r="M2850" s="39" t="s">
        <v>1338</v>
      </c>
      <c r="N2850" s="33" t="str">
        <f t="shared" si="438"/>
        <v>Battery Energy Storage System 1 - Cable Trench and Tunnels for BESS yard - Excavation, Trenching and Compacting Design</v>
      </c>
      <c r="O2850" s="134"/>
      <c r="P2850" s="134"/>
      <c r="Q2850" s="33" t="str">
        <f>IFERROR(VLOOKUP(PPE_PH1_CDDL[[#This Row],[RDMC Document Number]],[3]Docs!$B:$F,4,0),"No Placeholder Yet")</f>
        <v>RES - Reserved Placeholder</v>
      </c>
      <c r="R2850" s="33" t="str">
        <f>IFERROR(VLOOKUP(PPE_PH1_CDDL[[#This Row],[RDMC Document Number]],[3]Docs!$B:$F,5,0),"No Placeholder Yet")</f>
        <v>Pending</v>
      </c>
      <c r="S2850" s="137">
        <f t="shared" si="440"/>
        <v>0</v>
      </c>
      <c r="T2850" s="39" t="s">
        <v>1119</v>
      </c>
      <c r="U2850" s="39"/>
      <c r="V2850" s="178"/>
      <c r="W2850" s="39" t="s">
        <v>1629</v>
      </c>
      <c r="X2850" s="39" t="s">
        <v>1927</v>
      </c>
      <c r="Y2850" s="39"/>
      <c r="Z2850" s="39"/>
      <c r="AA2850" s="39"/>
      <c r="AB2850" s="152" t="s">
        <v>3165</v>
      </c>
    </row>
    <row r="2851" spans="1:28" ht="21.75" customHeight="1" x14ac:dyDescent="0.25">
      <c r="A2851" s="37" t="s">
        <v>30</v>
      </c>
      <c r="B2851" s="162" t="s">
        <v>31</v>
      </c>
      <c r="C2851" s="162">
        <v>6254</v>
      </c>
      <c r="D2851" s="39" t="s">
        <v>1169</v>
      </c>
      <c r="E2851" s="39" t="s">
        <v>1170</v>
      </c>
      <c r="F2851" s="128" t="s">
        <v>187</v>
      </c>
      <c r="G2851" s="39" t="s">
        <v>35</v>
      </c>
      <c r="H2851" s="39" t="str">
        <f t="shared" si="441"/>
        <v>6105AK124-6254-CSPC-0011</v>
      </c>
      <c r="I2851" s="39" t="str">
        <f t="shared" si="439"/>
        <v>Q24050972-04-6254-C-SPC-0011</v>
      </c>
      <c r="J2851" s="39"/>
      <c r="K2851" s="162" t="s">
        <v>1920</v>
      </c>
      <c r="L2851" s="39" t="s">
        <v>1935</v>
      </c>
      <c r="M2851" s="39" t="s">
        <v>1339</v>
      </c>
      <c r="N2851" s="33" t="str">
        <f t="shared" si="438"/>
        <v>Battery Energy Storage System 1 - Cable Trench and Tunnels for BESS yard - Concrete Construction Material Specifications</v>
      </c>
      <c r="O2851" s="134"/>
      <c r="P2851" s="134"/>
      <c r="Q2851" s="33" t="str">
        <f>IFERROR(VLOOKUP(PPE_PH1_CDDL[[#This Row],[RDMC Document Number]],[3]Docs!$B:$F,4,0),"No Placeholder Yet")</f>
        <v>RES - Reserved Placeholder</v>
      </c>
      <c r="R2851" s="33" t="str">
        <f>IFERROR(VLOOKUP(PPE_PH1_CDDL[[#This Row],[RDMC Document Number]],[3]Docs!$B:$F,5,0),"No Placeholder Yet")</f>
        <v>Pending</v>
      </c>
      <c r="S2851" s="137">
        <f t="shared" si="440"/>
        <v>0</v>
      </c>
      <c r="T2851" s="39" t="s">
        <v>1119</v>
      </c>
      <c r="U2851" s="39"/>
      <c r="V2851" s="178"/>
      <c r="W2851" s="39" t="s">
        <v>1629</v>
      </c>
      <c r="X2851" s="39" t="s">
        <v>1927</v>
      </c>
      <c r="Y2851" s="39"/>
      <c r="Z2851" s="39"/>
      <c r="AA2851" s="39"/>
      <c r="AB2851" s="152" t="s">
        <v>3165</v>
      </c>
    </row>
    <row r="2852" spans="1:28" ht="21.75" customHeight="1" x14ac:dyDescent="0.25">
      <c r="A2852" s="37" t="s">
        <v>30</v>
      </c>
      <c r="B2852" s="162" t="s">
        <v>31</v>
      </c>
      <c r="C2852" s="162">
        <v>6254</v>
      </c>
      <c r="D2852" s="39" t="s">
        <v>1169</v>
      </c>
      <c r="E2852" s="39" t="s">
        <v>1170</v>
      </c>
      <c r="F2852" s="128" t="s">
        <v>213</v>
      </c>
      <c r="G2852" s="39" t="s">
        <v>35</v>
      </c>
      <c r="H2852" s="39" t="str">
        <f t="shared" si="441"/>
        <v>6105AK124-6254-CSPC-0012</v>
      </c>
      <c r="I2852" s="39" t="str">
        <f t="shared" si="439"/>
        <v>Q24050972-04-6254-C-SPC-0012</v>
      </c>
      <c r="J2852" s="39"/>
      <c r="K2852" s="162" t="s">
        <v>1920</v>
      </c>
      <c r="L2852" s="39" t="s">
        <v>1937</v>
      </c>
      <c r="M2852" s="39" t="s">
        <v>1339</v>
      </c>
      <c r="N2852" s="33" t="str">
        <f t="shared" si="438"/>
        <v>Battery Energy Storage System 1 -  Earthing System for BESS Yard - Concrete Construction Material Specifications</v>
      </c>
      <c r="O2852" s="134"/>
      <c r="P2852" s="134"/>
      <c r="Q2852" s="33" t="str">
        <f>IFERROR(VLOOKUP(PPE_PH1_CDDL[[#This Row],[RDMC Document Number]],[3]Docs!$B:$F,4,0),"No Placeholder Yet")</f>
        <v>RES - Reserved Placeholder</v>
      </c>
      <c r="R2852" s="33" t="str">
        <f>IFERROR(VLOOKUP(PPE_PH1_CDDL[[#This Row],[RDMC Document Number]],[3]Docs!$B:$F,5,0),"No Placeholder Yet")</f>
        <v>Pending</v>
      </c>
      <c r="S2852" s="137">
        <f t="shared" si="440"/>
        <v>0</v>
      </c>
      <c r="T2852" s="39" t="s">
        <v>1119</v>
      </c>
      <c r="U2852" s="39"/>
      <c r="V2852" s="178"/>
      <c r="W2852" s="39" t="s">
        <v>1705</v>
      </c>
      <c r="X2852" s="39" t="s">
        <v>1927</v>
      </c>
      <c r="Y2852" s="39"/>
      <c r="Z2852" s="39"/>
      <c r="AA2852" s="39"/>
      <c r="AB2852" s="152" t="s">
        <v>3165</v>
      </c>
    </row>
    <row r="2853" spans="1:28" ht="21.75" customHeight="1" x14ac:dyDescent="0.25">
      <c r="A2853" s="37" t="s">
        <v>30</v>
      </c>
      <c r="B2853" s="162" t="s">
        <v>31</v>
      </c>
      <c r="C2853" s="162">
        <v>6254</v>
      </c>
      <c r="D2853" s="39" t="s">
        <v>1169</v>
      </c>
      <c r="E2853" s="39" t="s">
        <v>1170</v>
      </c>
      <c r="F2853" s="128" t="s">
        <v>215</v>
      </c>
      <c r="G2853" s="39" t="s">
        <v>35</v>
      </c>
      <c r="H2853" s="39" t="str">
        <f t="shared" si="441"/>
        <v>6105AK124-6254-CSPC-0013</v>
      </c>
      <c r="I2853" s="39" t="str">
        <f t="shared" si="439"/>
        <v>Q24050972-04-6254-C-SPC-0013</v>
      </c>
      <c r="J2853" s="39"/>
      <c r="K2853" s="162" t="s">
        <v>1920</v>
      </c>
      <c r="L2853" s="39" t="s">
        <v>1937</v>
      </c>
      <c r="M2853" s="39" t="s">
        <v>1338</v>
      </c>
      <c r="N2853" s="33" t="str">
        <f t="shared" si="438"/>
        <v>Battery Energy Storage System 1 -  Earthing System for BESS Yard - Excavation, Trenching and Compacting Design</v>
      </c>
      <c r="O2853" s="134"/>
      <c r="P2853" s="134"/>
      <c r="Q2853" s="33" t="str">
        <f>IFERROR(VLOOKUP(PPE_PH1_CDDL[[#This Row],[RDMC Document Number]],[3]Docs!$B:$F,4,0),"No Placeholder Yet")</f>
        <v>RES - Reserved Placeholder</v>
      </c>
      <c r="R2853" s="33" t="str">
        <f>IFERROR(VLOOKUP(PPE_PH1_CDDL[[#This Row],[RDMC Document Number]],[3]Docs!$B:$F,5,0),"No Placeholder Yet")</f>
        <v>Pending</v>
      </c>
      <c r="S2853" s="137">
        <f t="shared" si="440"/>
        <v>0</v>
      </c>
      <c r="T2853" s="39" t="s">
        <v>1119</v>
      </c>
      <c r="U2853" s="39"/>
      <c r="V2853" s="178"/>
      <c r="W2853" s="39" t="s">
        <v>1705</v>
      </c>
      <c r="X2853" s="39" t="s">
        <v>1927</v>
      </c>
      <c r="Y2853" s="39"/>
      <c r="Z2853" s="39"/>
      <c r="AA2853" s="39"/>
      <c r="AB2853" s="152" t="s">
        <v>3165</v>
      </c>
    </row>
    <row r="2854" spans="1:28" ht="21.75" customHeight="1" x14ac:dyDescent="0.25">
      <c r="A2854" s="37" t="s">
        <v>30</v>
      </c>
      <c r="B2854" s="162" t="s">
        <v>31</v>
      </c>
      <c r="C2854" s="162">
        <v>6254</v>
      </c>
      <c r="D2854" s="39" t="s">
        <v>1169</v>
      </c>
      <c r="E2854" s="39" t="s">
        <v>1170</v>
      </c>
      <c r="F2854" s="128" t="s">
        <v>217</v>
      </c>
      <c r="G2854" s="39" t="s">
        <v>35</v>
      </c>
      <c r="H2854" s="39" t="str">
        <f t="shared" si="441"/>
        <v>6105AK124-6254-CSPC-0014</v>
      </c>
      <c r="I2854" s="39" t="str">
        <f t="shared" si="439"/>
        <v>Q24050972-04-6254-C-SPC-0014</v>
      </c>
      <c r="J2854" s="39"/>
      <c r="K2854" s="162" t="s">
        <v>1920</v>
      </c>
      <c r="L2854" s="39" t="s">
        <v>1930</v>
      </c>
      <c r="M2854" s="39" t="s">
        <v>1338</v>
      </c>
      <c r="N2854" s="33" t="str">
        <f t="shared" si="438"/>
        <v>Battery Energy Storage System 1 - Perimeter Fencing for BESS Yard - Excavation, Trenching and Compacting Design</v>
      </c>
      <c r="O2854" s="134"/>
      <c r="P2854" s="134"/>
      <c r="Q2854" s="33" t="str">
        <f>IFERROR(VLOOKUP(PPE_PH1_CDDL[[#This Row],[RDMC Document Number]],[3]Docs!$B:$F,4,0),"No Placeholder Yet")</f>
        <v>RES - Reserved Placeholder</v>
      </c>
      <c r="R2854" s="33" t="str">
        <f>IFERROR(VLOOKUP(PPE_PH1_CDDL[[#This Row],[RDMC Document Number]],[3]Docs!$B:$F,5,0),"No Placeholder Yet")</f>
        <v>Pending</v>
      </c>
      <c r="S2854" s="137">
        <f t="shared" si="440"/>
        <v>0</v>
      </c>
      <c r="T2854" s="39" t="s">
        <v>1119</v>
      </c>
      <c r="U2854" s="39"/>
      <c r="V2854" s="178"/>
      <c r="W2854" s="39" t="s">
        <v>1512</v>
      </c>
      <c r="X2854" s="39" t="s">
        <v>1927</v>
      </c>
      <c r="Y2854" s="39"/>
      <c r="Z2854" s="39"/>
      <c r="AA2854" s="39"/>
      <c r="AB2854" s="152" t="s">
        <v>3165</v>
      </c>
    </row>
    <row r="2855" spans="1:28" ht="21.75" customHeight="1" x14ac:dyDescent="0.25">
      <c r="A2855" s="37" t="s">
        <v>30</v>
      </c>
      <c r="B2855" s="162" t="s">
        <v>31</v>
      </c>
      <c r="C2855" s="162">
        <v>6254</v>
      </c>
      <c r="D2855" s="39" t="s">
        <v>1169</v>
      </c>
      <c r="E2855" s="39" t="s">
        <v>1170</v>
      </c>
      <c r="F2855" s="128" t="s">
        <v>219</v>
      </c>
      <c r="G2855" s="39" t="s">
        <v>35</v>
      </c>
      <c r="H2855" s="39" t="str">
        <f t="shared" si="441"/>
        <v>6105AK124-6254-CSPC-0015</v>
      </c>
      <c r="I2855" s="39" t="str">
        <f t="shared" si="439"/>
        <v>Q24050972-04-6254-C-SPC-0015</v>
      </c>
      <c r="J2855" s="39"/>
      <c r="K2855" s="162" t="s">
        <v>1920</v>
      </c>
      <c r="L2855" s="39" t="s">
        <v>1930</v>
      </c>
      <c r="M2855" s="39" t="s">
        <v>1339</v>
      </c>
      <c r="N2855" s="33" t="str">
        <f t="shared" si="438"/>
        <v>Battery Energy Storage System 1 - Perimeter Fencing for BESS Yard - Concrete Construction Material Specifications</v>
      </c>
      <c r="O2855" s="134"/>
      <c r="P2855" s="134"/>
      <c r="Q2855" s="33" t="str">
        <f>IFERROR(VLOOKUP(PPE_PH1_CDDL[[#This Row],[RDMC Document Number]],[3]Docs!$B:$F,4,0),"No Placeholder Yet")</f>
        <v>RES - Reserved Placeholder</v>
      </c>
      <c r="R2855" s="33" t="str">
        <f>IFERROR(VLOOKUP(PPE_PH1_CDDL[[#This Row],[RDMC Document Number]],[3]Docs!$B:$F,5,0),"No Placeholder Yet")</f>
        <v>Pending</v>
      </c>
      <c r="S2855" s="137">
        <f t="shared" si="440"/>
        <v>0</v>
      </c>
      <c r="T2855" s="39" t="s">
        <v>1119</v>
      </c>
      <c r="U2855" s="39"/>
      <c r="V2855" s="178"/>
      <c r="W2855" s="39" t="s">
        <v>1512</v>
      </c>
      <c r="X2855" s="39" t="s">
        <v>1927</v>
      </c>
      <c r="Y2855" s="39"/>
      <c r="Z2855" s="39"/>
      <c r="AA2855" s="39"/>
      <c r="AB2855" s="152" t="s">
        <v>3165</v>
      </c>
    </row>
    <row r="2856" spans="1:28" ht="21.75" customHeight="1" x14ac:dyDescent="0.25">
      <c r="A2856" s="37" t="s">
        <v>30</v>
      </c>
      <c r="B2856" s="162" t="s">
        <v>31</v>
      </c>
      <c r="C2856" s="162">
        <v>6254</v>
      </c>
      <c r="D2856" s="39" t="s">
        <v>1169</v>
      </c>
      <c r="E2856" s="39" t="s">
        <v>1170</v>
      </c>
      <c r="F2856" s="128" t="s">
        <v>88</v>
      </c>
      <c r="G2856" s="39" t="s">
        <v>35</v>
      </c>
      <c r="H2856" s="39" t="str">
        <f t="shared" si="441"/>
        <v>6105AK124-6254-CSPC-0016</v>
      </c>
      <c r="I2856" s="39" t="str">
        <f t="shared" si="439"/>
        <v>Q24050972-04-6254-C-SPC-0016</v>
      </c>
      <c r="J2856" s="39"/>
      <c r="K2856" s="162" t="s">
        <v>1920</v>
      </c>
      <c r="L2856" s="39" t="s">
        <v>1930</v>
      </c>
      <c r="M2856" s="39" t="s">
        <v>1340</v>
      </c>
      <c r="N2856" s="33" t="str">
        <f t="shared" si="438"/>
        <v>Battery Energy Storage System 1 - Perimeter Fencing for BESS Yard - Steel Structures Corrosion Protection Specification</v>
      </c>
      <c r="O2856" s="134"/>
      <c r="P2856" s="134"/>
      <c r="Q2856" s="33" t="str">
        <f>IFERROR(VLOOKUP(PPE_PH1_CDDL[[#This Row],[RDMC Document Number]],[3]Docs!$B:$F,4,0),"No Placeholder Yet")</f>
        <v>RES - Reserved Placeholder</v>
      </c>
      <c r="R2856" s="33" t="str">
        <f>IFERROR(VLOOKUP(PPE_PH1_CDDL[[#This Row],[RDMC Document Number]],[3]Docs!$B:$F,5,0),"No Placeholder Yet")</f>
        <v>Pending</v>
      </c>
      <c r="S2856" s="137">
        <f t="shared" si="440"/>
        <v>0</v>
      </c>
      <c r="T2856" s="39" t="s">
        <v>1119</v>
      </c>
      <c r="U2856" s="39"/>
      <c r="V2856" s="178"/>
      <c r="W2856" s="39" t="s">
        <v>1512</v>
      </c>
      <c r="X2856" s="39" t="s">
        <v>1927</v>
      </c>
      <c r="Y2856" s="39"/>
      <c r="Z2856" s="39"/>
      <c r="AA2856" s="39"/>
      <c r="AB2856" s="152" t="s">
        <v>3165</v>
      </c>
    </row>
    <row r="2857" spans="1:28" ht="21.75" customHeight="1" x14ac:dyDescent="0.25">
      <c r="A2857" s="37" t="s">
        <v>30</v>
      </c>
      <c r="B2857" s="162" t="s">
        <v>31</v>
      </c>
      <c r="C2857" s="162">
        <v>6254</v>
      </c>
      <c r="D2857" s="39" t="s">
        <v>1169</v>
      </c>
      <c r="E2857" s="39" t="s">
        <v>1170</v>
      </c>
      <c r="F2857" s="128" t="s">
        <v>143</v>
      </c>
      <c r="G2857" s="39" t="s">
        <v>35</v>
      </c>
      <c r="H2857" s="39" t="str">
        <f t="shared" si="441"/>
        <v>6105AK124-6254-CSPC-0017</v>
      </c>
      <c r="I2857" s="39" t="str">
        <f t="shared" si="439"/>
        <v>Q24050972-04-6254-C-SPC-0017</v>
      </c>
      <c r="J2857" s="39"/>
      <c r="K2857" s="162" t="s">
        <v>1920</v>
      </c>
      <c r="L2857" s="39" t="s">
        <v>1939</v>
      </c>
      <c r="M2857" s="39" t="s">
        <v>1337</v>
      </c>
      <c r="N2857" s="33" t="str">
        <f t="shared" si="438"/>
        <v>Battery Energy Storage System 1 - Terrace, Roads and Access-ways for BESS Yard - Civil Design Requirements</v>
      </c>
      <c r="O2857" s="134"/>
      <c r="P2857" s="134"/>
      <c r="Q2857" s="33" t="str">
        <f>IFERROR(VLOOKUP(PPE_PH1_CDDL[[#This Row],[RDMC Document Number]],[3]Docs!$B:$F,4,0),"No Placeholder Yet")</f>
        <v>RES - Reserved Placeholder</v>
      </c>
      <c r="R2857" s="33" t="str">
        <f>IFERROR(VLOOKUP(PPE_PH1_CDDL[[#This Row],[RDMC Document Number]],[3]Docs!$B:$F,5,0),"No Placeholder Yet")</f>
        <v>Pending</v>
      </c>
      <c r="S2857" s="137">
        <f t="shared" si="440"/>
        <v>0</v>
      </c>
      <c r="T2857" s="39" t="s">
        <v>1119</v>
      </c>
      <c r="U2857" s="39"/>
      <c r="V2857" s="178"/>
      <c r="W2857" s="39" t="s">
        <v>1515</v>
      </c>
      <c r="X2857" s="39" t="s">
        <v>1927</v>
      </c>
      <c r="Y2857" s="39"/>
      <c r="Z2857" s="39"/>
      <c r="AA2857" s="39"/>
      <c r="AB2857" s="152" t="s">
        <v>3165</v>
      </c>
    </row>
    <row r="2858" spans="1:28" ht="21.75" customHeight="1" x14ac:dyDescent="0.25">
      <c r="A2858" s="37" t="s">
        <v>30</v>
      </c>
      <c r="B2858" s="162" t="s">
        <v>31</v>
      </c>
      <c r="C2858" s="162">
        <v>6254</v>
      </c>
      <c r="D2858" s="39" t="s">
        <v>1169</v>
      </c>
      <c r="E2858" s="39" t="s">
        <v>1170</v>
      </c>
      <c r="F2858" s="128" t="s">
        <v>223</v>
      </c>
      <c r="G2858" s="39" t="s">
        <v>35</v>
      </c>
      <c r="H2858" s="39" t="str">
        <f t="shared" si="441"/>
        <v>6105AK124-6254-CSPC-0018</v>
      </c>
      <c r="I2858" s="39" t="str">
        <f t="shared" si="439"/>
        <v>Q24050972-04-6254-C-SPC-0018</v>
      </c>
      <c r="J2858" s="39"/>
      <c r="K2858" s="162" t="s">
        <v>1920</v>
      </c>
      <c r="L2858" s="39" t="s">
        <v>1939</v>
      </c>
      <c r="M2858" s="39" t="s">
        <v>1338</v>
      </c>
      <c r="N2858" s="33" t="str">
        <f t="shared" si="438"/>
        <v>Battery Energy Storage System 1 - Terrace, Roads and Access-ways for BESS Yard - Excavation, Trenching and Compacting Design</v>
      </c>
      <c r="O2858" s="134"/>
      <c r="P2858" s="134"/>
      <c r="Q2858" s="33" t="str">
        <f>IFERROR(VLOOKUP(PPE_PH1_CDDL[[#This Row],[RDMC Document Number]],[3]Docs!$B:$F,4,0),"No Placeholder Yet")</f>
        <v>RES - Reserved Placeholder</v>
      </c>
      <c r="R2858" s="33" t="str">
        <f>IFERROR(VLOOKUP(PPE_PH1_CDDL[[#This Row],[RDMC Document Number]],[3]Docs!$B:$F,5,0),"No Placeholder Yet")</f>
        <v>Pending</v>
      </c>
      <c r="S2858" s="137">
        <f t="shared" si="440"/>
        <v>0</v>
      </c>
      <c r="T2858" s="39" t="s">
        <v>1119</v>
      </c>
      <c r="U2858" s="39"/>
      <c r="V2858" s="178"/>
      <c r="W2858" s="39" t="s">
        <v>1515</v>
      </c>
      <c r="X2858" s="39" t="s">
        <v>1927</v>
      </c>
      <c r="Y2858" s="39"/>
      <c r="Z2858" s="39"/>
      <c r="AA2858" s="39"/>
      <c r="AB2858" s="152" t="s">
        <v>3165</v>
      </c>
    </row>
    <row r="2859" spans="1:28" ht="21.75" customHeight="1" x14ac:dyDescent="0.25">
      <c r="A2859" s="37" t="s">
        <v>30</v>
      </c>
      <c r="B2859" s="162" t="s">
        <v>31</v>
      </c>
      <c r="C2859" s="162">
        <v>6254</v>
      </c>
      <c r="D2859" s="39" t="s">
        <v>1169</v>
      </c>
      <c r="E2859" s="39" t="s">
        <v>1170</v>
      </c>
      <c r="F2859" s="128" t="s">
        <v>150</v>
      </c>
      <c r="G2859" s="39" t="s">
        <v>35</v>
      </c>
      <c r="H2859" s="39" t="str">
        <f t="shared" si="441"/>
        <v>6105AK124-6254-CSPC-0019</v>
      </c>
      <c r="I2859" s="39" t="str">
        <f t="shared" si="439"/>
        <v>Q24050972-04-6254-C-SPC-0019</v>
      </c>
      <c r="J2859" s="39"/>
      <c r="K2859" s="162" t="s">
        <v>1920</v>
      </c>
      <c r="L2859" s="39" t="s">
        <v>1939</v>
      </c>
      <c r="M2859" s="39" t="s">
        <v>1339</v>
      </c>
      <c r="N2859" s="33" t="str">
        <f t="shared" si="438"/>
        <v>Battery Energy Storage System 1 - Terrace, Roads and Access-ways for BESS Yard - Concrete Construction Material Specifications</v>
      </c>
      <c r="O2859" s="134"/>
      <c r="P2859" s="134"/>
      <c r="Q2859" s="33" t="str">
        <f>IFERROR(VLOOKUP(PPE_PH1_CDDL[[#This Row],[RDMC Document Number]],[3]Docs!$B:$F,4,0),"No Placeholder Yet")</f>
        <v>RES - Reserved Placeholder</v>
      </c>
      <c r="R2859" s="33" t="str">
        <f>IFERROR(VLOOKUP(PPE_PH1_CDDL[[#This Row],[RDMC Document Number]],[3]Docs!$B:$F,5,0),"No Placeholder Yet")</f>
        <v>Pending</v>
      </c>
      <c r="S2859" s="137">
        <f t="shared" si="440"/>
        <v>0</v>
      </c>
      <c r="T2859" s="39" t="s">
        <v>1119</v>
      </c>
      <c r="U2859" s="39"/>
      <c r="V2859" s="178"/>
      <c r="W2859" s="39" t="s">
        <v>1515</v>
      </c>
      <c r="X2859" s="39" t="s">
        <v>1927</v>
      </c>
      <c r="Y2859" s="39"/>
      <c r="Z2859" s="39"/>
      <c r="AA2859" s="39"/>
      <c r="AB2859" s="152" t="s">
        <v>3165</v>
      </c>
    </row>
    <row r="2860" spans="1:28" ht="21.75" customHeight="1" x14ac:dyDescent="0.25">
      <c r="A2860" s="37" t="s">
        <v>30</v>
      </c>
      <c r="B2860" s="162" t="s">
        <v>31</v>
      </c>
      <c r="C2860" s="162">
        <v>6254</v>
      </c>
      <c r="D2860" s="39" t="s">
        <v>1169</v>
      </c>
      <c r="E2860" s="39" t="s">
        <v>1170</v>
      </c>
      <c r="F2860" s="128" t="s">
        <v>226</v>
      </c>
      <c r="G2860" s="39" t="s">
        <v>35</v>
      </c>
      <c r="H2860" s="39" t="str">
        <f t="shared" si="441"/>
        <v>6105AK124-6254-CSPC-0020</v>
      </c>
      <c r="I2860" s="39" t="str">
        <f t="shared" si="439"/>
        <v>Q24050972-04-6254-C-SPC-0020</v>
      </c>
      <c r="J2860" s="39"/>
      <c r="K2860" s="162" t="s">
        <v>1920</v>
      </c>
      <c r="L2860" s="39" t="s">
        <v>1931</v>
      </c>
      <c r="M2860" s="39" t="s">
        <v>1337</v>
      </c>
      <c r="N2860" s="33" t="str">
        <f t="shared" si="438"/>
        <v>Battery Energy Storage System 1 - Collection Sump from Bunds for BESS Yard - Civil Design Requirements</v>
      </c>
      <c r="O2860" s="134"/>
      <c r="P2860" s="134"/>
      <c r="Q2860" s="33" t="str">
        <f>IFERROR(VLOOKUP(PPE_PH1_CDDL[[#This Row],[RDMC Document Number]],[3]Docs!$B:$F,4,0),"No Placeholder Yet")</f>
        <v>RES - Reserved Placeholder</v>
      </c>
      <c r="R2860" s="33" t="str">
        <f>IFERROR(VLOOKUP(PPE_PH1_CDDL[[#This Row],[RDMC Document Number]],[3]Docs!$B:$F,5,0),"No Placeholder Yet")</f>
        <v>Pending</v>
      </c>
      <c r="S2860" s="137">
        <f t="shared" si="440"/>
        <v>0</v>
      </c>
      <c r="T2860" s="39" t="s">
        <v>1119</v>
      </c>
      <c r="U2860" s="39"/>
      <c r="V2860" s="178"/>
      <c r="W2860" s="39" t="s">
        <v>1932</v>
      </c>
      <c r="X2860" s="39" t="s">
        <v>1927</v>
      </c>
      <c r="Y2860" s="39"/>
      <c r="Z2860" s="39"/>
      <c r="AA2860" s="39"/>
      <c r="AB2860" s="152" t="s">
        <v>3165</v>
      </c>
    </row>
    <row r="2861" spans="1:28" ht="21.75" customHeight="1" x14ac:dyDescent="0.25">
      <c r="A2861" s="37" t="s">
        <v>30</v>
      </c>
      <c r="B2861" s="162" t="s">
        <v>31</v>
      </c>
      <c r="C2861" s="162">
        <v>6254</v>
      </c>
      <c r="D2861" s="39" t="s">
        <v>1169</v>
      </c>
      <c r="E2861" s="39" t="s">
        <v>1170</v>
      </c>
      <c r="F2861" s="128" t="s">
        <v>228</v>
      </c>
      <c r="G2861" s="39" t="s">
        <v>35</v>
      </c>
      <c r="H2861" s="39" t="str">
        <f t="shared" si="441"/>
        <v>6105AK124-6254-CSPC-0021</v>
      </c>
      <c r="I2861" s="39" t="str">
        <f t="shared" si="439"/>
        <v>Q24050972-04-6254-C-SPC-0021</v>
      </c>
      <c r="J2861" s="39"/>
      <c r="K2861" s="162" t="s">
        <v>1920</v>
      </c>
      <c r="L2861" s="39" t="s">
        <v>1931</v>
      </c>
      <c r="M2861" s="39" t="s">
        <v>1338</v>
      </c>
      <c r="N2861" s="33" t="str">
        <f t="shared" si="438"/>
        <v>Battery Energy Storage System 1 - Collection Sump from Bunds for BESS Yard - Excavation, Trenching and Compacting Design</v>
      </c>
      <c r="O2861" s="134"/>
      <c r="P2861" s="134"/>
      <c r="Q2861" s="33" t="str">
        <f>IFERROR(VLOOKUP(PPE_PH1_CDDL[[#This Row],[RDMC Document Number]],[3]Docs!$B:$F,4,0),"No Placeholder Yet")</f>
        <v>RES - Reserved Placeholder</v>
      </c>
      <c r="R2861" s="33" t="str">
        <f>IFERROR(VLOOKUP(PPE_PH1_CDDL[[#This Row],[RDMC Document Number]],[3]Docs!$B:$F,5,0),"No Placeholder Yet")</f>
        <v>Pending</v>
      </c>
      <c r="S2861" s="137">
        <f t="shared" si="440"/>
        <v>0</v>
      </c>
      <c r="T2861" s="39" t="s">
        <v>1119</v>
      </c>
      <c r="U2861" s="39"/>
      <c r="V2861" s="178"/>
      <c r="W2861" s="39" t="s">
        <v>1932</v>
      </c>
      <c r="X2861" s="39" t="s">
        <v>1927</v>
      </c>
      <c r="Y2861" s="39"/>
      <c r="Z2861" s="39"/>
      <c r="AA2861" s="39"/>
      <c r="AB2861" s="152" t="s">
        <v>3165</v>
      </c>
    </row>
    <row r="2862" spans="1:28" ht="21.75" customHeight="1" x14ac:dyDescent="0.25">
      <c r="A2862" s="37" t="s">
        <v>30</v>
      </c>
      <c r="B2862" s="162" t="s">
        <v>31</v>
      </c>
      <c r="C2862" s="162">
        <v>6254</v>
      </c>
      <c r="D2862" s="39" t="s">
        <v>1169</v>
      </c>
      <c r="E2862" s="39" t="s">
        <v>1170</v>
      </c>
      <c r="F2862" s="174" t="s">
        <v>231</v>
      </c>
      <c r="G2862" s="162" t="s">
        <v>35</v>
      </c>
      <c r="H2862" s="39" t="str">
        <f t="shared" si="441"/>
        <v>6105AK124-6254-CSPC-0022</v>
      </c>
      <c r="I2862" s="39" t="str">
        <f t="shared" si="439"/>
        <v>Q24050972-04-6254-C-SPC-0022</v>
      </c>
      <c r="J2862" s="162"/>
      <c r="K2862" s="162" t="s">
        <v>1920</v>
      </c>
      <c r="L2862" s="162" t="s">
        <v>1931</v>
      </c>
      <c r="M2862" s="162" t="s">
        <v>1339</v>
      </c>
      <c r="N2862" s="33" t="str">
        <f t="shared" si="438"/>
        <v>Battery Energy Storage System 1 - Collection Sump from Bunds for BESS Yard - Concrete Construction Material Specifications</v>
      </c>
      <c r="O2862" s="175"/>
      <c r="P2862" s="175"/>
      <c r="Q2862" s="33" t="str">
        <f>IFERROR(VLOOKUP(PPE_PH1_CDDL[[#This Row],[RDMC Document Number]],[3]Docs!$B:$F,4,0),"No Placeholder Yet")</f>
        <v>RES - Reserved Placeholder</v>
      </c>
      <c r="R2862" s="33" t="str">
        <f>IFERROR(VLOOKUP(PPE_PH1_CDDL[[#This Row],[RDMC Document Number]],[3]Docs!$B:$F,5,0),"No Placeholder Yet")</f>
        <v>Pending</v>
      </c>
      <c r="S2862" s="137">
        <f t="shared" si="440"/>
        <v>0</v>
      </c>
      <c r="T2862" s="39" t="s">
        <v>1119</v>
      </c>
      <c r="U2862" s="162"/>
      <c r="V2862" s="178"/>
      <c r="W2862" s="162" t="s">
        <v>1932</v>
      </c>
      <c r="X2862" s="39" t="s">
        <v>1927</v>
      </c>
      <c r="Y2862" s="162"/>
      <c r="Z2862" s="162"/>
      <c r="AA2862" s="39"/>
      <c r="AB2862" s="152" t="s">
        <v>3165</v>
      </c>
    </row>
    <row r="2863" spans="1:28" ht="21.75" customHeight="1" x14ac:dyDescent="0.25">
      <c r="A2863" s="37" t="s">
        <v>30</v>
      </c>
      <c r="B2863" s="162" t="s">
        <v>31</v>
      </c>
      <c r="C2863" s="162">
        <v>6254</v>
      </c>
      <c r="D2863" s="39" t="s">
        <v>1169</v>
      </c>
      <c r="E2863" s="39" t="s">
        <v>1349</v>
      </c>
      <c r="F2863" s="128" t="s">
        <v>34</v>
      </c>
      <c r="G2863" s="39" t="s">
        <v>35</v>
      </c>
      <c r="H2863" s="39" t="str">
        <f t="shared" si="441"/>
        <v>6105AK124-6254-CSSD-0001</v>
      </c>
      <c r="I2863" s="39" t="str">
        <f t="shared" si="439"/>
        <v>Q24050972-04-6254-C-SSD-0001</v>
      </c>
      <c r="J2863" s="39"/>
      <c r="K2863" s="162" t="s">
        <v>1920</v>
      </c>
      <c r="L2863" s="39" t="s">
        <v>1928</v>
      </c>
      <c r="M2863" s="39" t="s">
        <v>1350</v>
      </c>
      <c r="N2863" s="33" t="str">
        <f t="shared" si="438"/>
        <v>Battery Energy Storage System 1 - Pad Platform and Foundations for BESS Yard - Steel Support Structures Design</v>
      </c>
      <c r="O2863" s="134"/>
      <c r="P2863" s="134"/>
      <c r="Q2863" s="33" t="str">
        <f>IFERROR(VLOOKUP(PPE_PH1_CDDL[[#This Row],[RDMC Document Number]],[3]Docs!$B:$F,4,0),"No Placeholder Yet")</f>
        <v>RES - Reserved Placeholder</v>
      </c>
      <c r="R2863" s="33" t="str">
        <f>IFERROR(VLOOKUP(PPE_PH1_CDDL[[#This Row],[RDMC Document Number]],[3]Docs!$B:$F,5,0),"No Placeholder Yet")</f>
        <v>Pending</v>
      </c>
      <c r="S2863" s="137">
        <f t="shared" si="440"/>
        <v>0</v>
      </c>
      <c r="T2863" s="39" t="s">
        <v>1119</v>
      </c>
      <c r="U2863" s="39"/>
      <c r="V2863" s="178"/>
      <c r="W2863" s="39" t="s">
        <v>1601</v>
      </c>
      <c r="X2863" s="39" t="s">
        <v>1927</v>
      </c>
      <c r="Y2863" s="39"/>
      <c r="Z2863" s="39"/>
      <c r="AA2863" s="39"/>
      <c r="AB2863" s="152" t="s">
        <v>3165</v>
      </c>
    </row>
    <row r="2864" spans="1:28" ht="21.75" customHeight="1" x14ac:dyDescent="0.25">
      <c r="A2864" s="37" t="s">
        <v>30</v>
      </c>
      <c r="B2864" s="162" t="s">
        <v>31</v>
      </c>
      <c r="C2864" s="162">
        <v>6254</v>
      </c>
      <c r="D2864" s="39" t="s">
        <v>1169</v>
      </c>
      <c r="E2864" s="39" t="s">
        <v>1349</v>
      </c>
      <c r="F2864" s="128" t="s">
        <v>46</v>
      </c>
      <c r="G2864" s="39" t="s">
        <v>35</v>
      </c>
      <c r="H2864" s="39" t="str">
        <f t="shared" si="441"/>
        <v>6105AK124-6254-CSSD-0002</v>
      </c>
      <c r="I2864" s="39" t="str">
        <f t="shared" si="439"/>
        <v>Q24050972-04-6254-C-SSD-0002</v>
      </c>
      <c r="J2864" s="39"/>
      <c r="K2864" s="162" t="s">
        <v>1920</v>
      </c>
      <c r="L2864" s="39" t="s">
        <v>1933</v>
      </c>
      <c r="M2864" s="39" t="s">
        <v>1350</v>
      </c>
      <c r="N2864" s="33" t="str">
        <f t="shared" si="438"/>
        <v>Battery Energy Storage System 1 - Offloading Spreader Beam and Equipment for BESS - Steel Support Structures Design</v>
      </c>
      <c r="O2864" s="134"/>
      <c r="P2864" s="134"/>
      <c r="Q2864" s="33" t="str">
        <f>IFERROR(VLOOKUP(PPE_PH1_CDDL[[#This Row],[RDMC Document Number]],[3]Docs!$B:$F,4,0),"No Placeholder Yet")</f>
        <v>RES - Reserved Placeholder</v>
      </c>
      <c r="R2864" s="33" t="str">
        <f>IFERROR(VLOOKUP(PPE_PH1_CDDL[[#This Row],[RDMC Document Number]],[3]Docs!$B:$F,5,0),"No Placeholder Yet")</f>
        <v>Pending</v>
      </c>
      <c r="S2864" s="137">
        <f t="shared" si="440"/>
        <v>0</v>
      </c>
      <c r="T2864" s="39" t="s">
        <v>1119</v>
      </c>
      <c r="U2864" s="39"/>
      <c r="V2864" s="178"/>
      <c r="W2864" s="39" t="s">
        <v>1915</v>
      </c>
      <c r="X2864" s="39" t="s">
        <v>1927</v>
      </c>
      <c r="Y2864" s="39"/>
      <c r="Z2864" s="39"/>
      <c r="AA2864" s="39"/>
      <c r="AB2864" s="152" t="s">
        <v>3165</v>
      </c>
    </row>
    <row r="2865" spans="1:28" ht="21.75" customHeight="1" x14ac:dyDescent="0.25">
      <c r="A2865" s="37" t="s">
        <v>30</v>
      </c>
      <c r="B2865" s="162" t="s">
        <v>31</v>
      </c>
      <c r="C2865" s="162">
        <v>6254</v>
      </c>
      <c r="D2865" s="39" t="s">
        <v>1169</v>
      </c>
      <c r="E2865" s="39" t="s">
        <v>1349</v>
      </c>
      <c r="F2865" s="128" t="s">
        <v>48</v>
      </c>
      <c r="G2865" s="39" t="s">
        <v>35</v>
      </c>
      <c r="H2865" s="39" t="str">
        <f t="shared" si="441"/>
        <v>6105AK124-6254-CSSD-0003</v>
      </c>
      <c r="I2865" s="39" t="str">
        <f t="shared" si="439"/>
        <v>Q24050972-04-6254-C-SSD-0003</v>
      </c>
      <c r="J2865" s="39"/>
      <c r="K2865" s="162" t="s">
        <v>1920</v>
      </c>
      <c r="L2865" s="39" t="s">
        <v>1929</v>
      </c>
      <c r="M2865" s="39" t="s">
        <v>1350</v>
      </c>
      <c r="N2865" s="33" t="str">
        <f t="shared" si="438"/>
        <v>Battery Energy Storage System 1 - Cable Racks and Trays for BESS yard - Steel Support Structures Design</v>
      </c>
      <c r="O2865" s="134"/>
      <c r="P2865" s="134"/>
      <c r="Q2865" s="33" t="str">
        <f>IFERROR(VLOOKUP(PPE_PH1_CDDL[[#This Row],[RDMC Document Number]],[3]Docs!$B:$F,4,0),"No Placeholder Yet")</f>
        <v>RES - Reserved Placeholder</v>
      </c>
      <c r="R2865" s="33" t="str">
        <f>IFERROR(VLOOKUP(PPE_PH1_CDDL[[#This Row],[RDMC Document Number]],[3]Docs!$B:$F,5,0),"No Placeholder Yet")</f>
        <v>Pending</v>
      </c>
      <c r="S2865" s="137">
        <f t="shared" si="440"/>
        <v>0</v>
      </c>
      <c r="T2865" s="39" t="s">
        <v>1119</v>
      </c>
      <c r="U2865" s="39"/>
      <c r="V2865" s="178"/>
      <c r="W2865" s="39" t="s">
        <v>1599</v>
      </c>
      <c r="X2865" s="39" t="s">
        <v>1927</v>
      </c>
      <c r="Y2865" s="39"/>
      <c r="Z2865" s="39"/>
      <c r="AA2865" s="39"/>
      <c r="AB2865" s="152" t="s">
        <v>3165</v>
      </c>
    </row>
    <row r="2866" spans="1:28" ht="21.75" customHeight="1" x14ac:dyDescent="0.25">
      <c r="A2866" s="37" t="s">
        <v>30</v>
      </c>
      <c r="B2866" s="162" t="s">
        <v>31</v>
      </c>
      <c r="C2866" s="162">
        <v>6254</v>
      </c>
      <c r="D2866" s="39" t="s">
        <v>1169</v>
      </c>
      <c r="E2866" s="39" t="s">
        <v>1349</v>
      </c>
      <c r="F2866" s="174" t="s">
        <v>50</v>
      </c>
      <c r="G2866" s="162" t="s">
        <v>35</v>
      </c>
      <c r="H2866" s="39" t="str">
        <f t="shared" si="441"/>
        <v>6105AK124-6254-CSSD-0004</v>
      </c>
      <c r="I2866" s="39" t="str">
        <f t="shared" si="439"/>
        <v>Q24050972-04-6254-C-SSD-0004</v>
      </c>
      <c r="J2866" s="162"/>
      <c r="K2866" s="162" t="s">
        <v>1920</v>
      </c>
      <c r="L2866" s="162" t="s">
        <v>1930</v>
      </c>
      <c r="M2866" s="162" t="s">
        <v>1350</v>
      </c>
      <c r="N2866" s="33" t="str">
        <f t="shared" ref="N2866:N2929" si="442">K2866&amp;" - "&amp;L2866&amp;" - "&amp;M2866</f>
        <v>Battery Energy Storage System 1 - Perimeter Fencing for BESS Yard - Steel Support Structures Design</v>
      </c>
      <c r="O2866" s="175"/>
      <c r="P2866" s="175"/>
      <c r="Q2866" s="33" t="str">
        <f>IFERROR(VLOOKUP(PPE_PH1_CDDL[[#This Row],[RDMC Document Number]],[3]Docs!$B:$F,4,0),"No Placeholder Yet")</f>
        <v>RES - Reserved Placeholder</v>
      </c>
      <c r="R2866" s="33" t="str">
        <f>IFERROR(VLOOKUP(PPE_PH1_CDDL[[#This Row],[RDMC Document Number]],[3]Docs!$B:$F,5,0),"No Placeholder Yet")</f>
        <v>Pending</v>
      </c>
      <c r="S2866" s="137">
        <f t="shared" si="440"/>
        <v>0</v>
      </c>
      <c r="T2866" s="39" t="s">
        <v>1119</v>
      </c>
      <c r="U2866" s="162"/>
      <c r="V2866" s="178"/>
      <c r="W2866" s="162" t="s">
        <v>1512</v>
      </c>
      <c r="X2866" s="39" t="s">
        <v>1927</v>
      </c>
      <c r="Y2866" s="162"/>
      <c r="Z2866" s="162"/>
      <c r="AA2866" s="39"/>
      <c r="AB2866" s="152" t="s">
        <v>3165</v>
      </c>
    </row>
    <row r="2867" spans="1:28" ht="21.75" customHeight="1" x14ac:dyDescent="0.25">
      <c r="A2867" s="37" t="s">
        <v>30</v>
      </c>
      <c r="B2867" s="162" t="s">
        <v>31</v>
      </c>
      <c r="C2867" s="162">
        <v>6254</v>
      </c>
      <c r="D2867" s="39" t="s">
        <v>1169</v>
      </c>
      <c r="E2867" s="39" t="s">
        <v>700</v>
      </c>
      <c r="F2867" s="128" t="s">
        <v>34</v>
      </c>
      <c r="G2867" s="39" t="s">
        <v>35</v>
      </c>
      <c r="H2867" s="39" t="str">
        <f t="shared" si="441"/>
        <v>6105AK124-6254-CSTD-0001</v>
      </c>
      <c r="I2867" s="39" t="str">
        <f t="shared" si="439"/>
        <v>Q24050972-04-6254-C-STD-0001</v>
      </c>
      <c r="J2867" s="39"/>
      <c r="K2867" s="162" t="s">
        <v>1920</v>
      </c>
      <c r="L2867" s="39" t="s">
        <v>1928</v>
      </c>
      <c r="M2867" s="39" t="s">
        <v>1352</v>
      </c>
      <c r="N2867" s="33" t="str">
        <f t="shared" si="442"/>
        <v>Battery Energy Storage System 1 - Pad Platform and Foundations for BESS Yard - Civil Construction Requirements</v>
      </c>
      <c r="O2867" s="134"/>
      <c r="P2867" s="134"/>
      <c r="Q2867" s="33" t="str">
        <f>IFERROR(VLOOKUP(PPE_PH1_CDDL[[#This Row],[RDMC Document Number]],[3]Docs!$B:$F,4,0),"No Placeholder Yet")</f>
        <v>RES - Reserved Placeholder</v>
      </c>
      <c r="R2867" s="33" t="str">
        <f>IFERROR(VLOOKUP(PPE_PH1_CDDL[[#This Row],[RDMC Document Number]],[3]Docs!$B:$F,5,0),"No Placeholder Yet")</f>
        <v>Pending</v>
      </c>
      <c r="S2867" s="137">
        <f t="shared" si="440"/>
        <v>0</v>
      </c>
      <c r="T2867" s="39" t="s">
        <v>1119</v>
      </c>
      <c r="U2867" s="39"/>
      <c r="V2867" s="178"/>
      <c r="W2867" s="39" t="s">
        <v>1601</v>
      </c>
      <c r="X2867" s="39" t="s">
        <v>1927</v>
      </c>
      <c r="Y2867" s="39"/>
      <c r="Z2867" s="39"/>
      <c r="AA2867" s="39"/>
      <c r="AB2867" s="152" t="s">
        <v>3165</v>
      </c>
    </row>
    <row r="2868" spans="1:28" ht="21.75" customHeight="1" x14ac:dyDescent="0.25">
      <c r="A2868" s="37" t="s">
        <v>30</v>
      </c>
      <c r="B2868" s="162" t="s">
        <v>31</v>
      </c>
      <c r="C2868" s="162">
        <v>6254</v>
      </c>
      <c r="D2868" s="39" t="s">
        <v>1169</v>
      </c>
      <c r="E2868" s="39" t="s">
        <v>700</v>
      </c>
      <c r="F2868" s="128" t="s">
        <v>46</v>
      </c>
      <c r="G2868" s="39" t="s">
        <v>35</v>
      </c>
      <c r="H2868" s="39" t="str">
        <f t="shared" si="441"/>
        <v>6105AK124-6254-CSTD-0002</v>
      </c>
      <c r="I2868" s="39" t="str">
        <f t="shared" si="439"/>
        <v>Q24050972-04-6254-C-STD-0002</v>
      </c>
      <c r="J2868" s="39"/>
      <c r="K2868" s="162" t="s">
        <v>1920</v>
      </c>
      <c r="L2868" s="39" t="s">
        <v>1934</v>
      </c>
      <c r="M2868" s="39" t="s">
        <v>1352</v>
      </c>
      <c r="N2868" s="33" t="str">
        <f t="shared" si="442"/>
        <v>Battery Energy Storage System 1 - LV, Control and Signal Cables for BESS Yard - Civil Construction Requirements</v>
      </c>
      <c r="O2868" s="134"/>
      <c r="P2868" s="134"/>
      <c r="Q2868" s="33" t="str">
        <f>IFERROR(VLOOKUP(PPE_PH1_CDDL[[#This Row],[RDMC Document Number]],[3]Docs!$B:$F,4,0),"No Placeholder Yet")</f>
        <v>RES - Reserved Placeholder</v>
      </c>
      <c r="R2868" s="33" t="str">
        <f>IFERROR(VLOOKUP(PPE_PH1_CDDL[[#This Row],[RDMC Document Number]],[3]Docs!$B:$F,5,0),"No Placeholder Yet")</f>
        <v>Pending</v>
      </c>
      <c r="S2868" s="137">
        <f t="shared" si="440"/>
        <v>0</v>
      </c>
      <c r="T2868" s="39" t="s">
        <v>1119</v>
      </c>
      <c r="U2868" s="39"/>
      <c r="V2868" s="178"/>
      <c r="W2868" s="39" t="s">
        <v>1627</v>
      </c>
      <c r="X2868" s="39" t="s">
        <v>1927</v>
      </c>
      <c r="Y2868" s="39"/>
      <c r="Z2868" s="39"/>
      <c r="AA2868" s="39"/>
      <c r="AB2868" s="152" t="s">
        <v>3165</v>
      </c>
    </row>
    <row r="2869" spans="1:28" ht="21.75" customHeight="1" x14ac:dyDescent="0.25">
      <c r="A2869" s="37" t="s">
        <v>30</v>
      </c>
      <c r="B2869" s="162" t="s">
        <v>31</v>
      </c>
      <c r="C2869" s="162">
        <v>6254</v>
      </c>
      <c r="D2869" s="39" t="s">
        <v>1169</v>
      </c>
      <c r="E2869" s="39" t="s">
        <v>700</v>
      </c>
      <c r="F2869" s="128" t="s">
        <v>48</v>
      </c>
      <c r="G2869" s="39" t="s">
        <v>35</v>
      </c>
      <c r="H2869" s="39" t="str">
        <f t="shared" si="441"/>
        <v>6105AK124-6254-CSTD-0003</v>
      </c>
      <c r="I2869" s="39" t="str">
        <f t="shared" si="439"/>
        <v>Q24050972-04-6254-C-STD-0003</v>
      </c>
      <c r="J2869" s="39"/>
      <c r="K2869" s="162" t="s">
        <v>1920</v>
      </c>
      <c r="L2869" s="39" t="s">
        <v>1934</v>
      </c>
      <c r="M2869" s="39" t="s">
        <v>1353</v>
      </c>
      <c r="N2869" s="33" t="str">
        <f t="shared" si="442"/>
        <v>Battery Energy Storage System 1 - LV, Control and Signal Cables for BESS Yard - Underground Pipe Route and Cable Bedding Design</v>
      </c>
      <c r="O2869" s="134"/>
      <c r="P2869" s="134"/>
      <c r="Q2869" s="33" t="str">
        <f>IFERROR(VLOOKUP(PPE_PH1_CDDL[[#This Row],[RDMC Document Number]],[3]Docs!$B:$F,4,0),"No Placeholder Yet")</f>
        <v>RES - Reserved Placeholder</v>
      </c>
      <c r="R2869" s="33" t="str">
        <f>IFERROR(VLOOKUP(PPE_PH1_CDDL[[#This Row],[RDMC Document Number]],[3]Docs!$B:$F,5,0),"No Placeholder Yet")</f>
        <v>Pending</v>
      </c>
      <c r="S2869" s="137">
        <f t="shared" si="440"/>
        <v>0</v>
      </c>
      <c r="T2869" s="39" t="s">
        <v>1119</v>
      </c>
      <c r="U2869" s="39"/>
      <c r="V2869" s="178"/>
      <c r="W2869" s="39" t="s">
        <v>1627</v>
      </c>
      <c r="X2869" s="39" t="s">
        <v>1927</v>
      </c>
      <c r="Y2869" s="39"/>
      <c r="Z2869" s="39"/>
      <c r="AA2869" s="39"/>
      <c r="AB2869" s="152" t="s">
        <v>3165</v>
      </c>
    </row>
    <row r="2870" spans="1:28" ht="21.75" customHeight="1" x14ac:dyDescent="0.25">
      <c r="A2870" s="37" t="s">
        <v>30</v>
      </c>
      <c r="B2870" s="162" t="s">
        <v>31</v>
      </c>
      <c r="C2870" s="162">
        <v>6254</v>
      </c>
      <c r="D2870" s="39" t="s">
        <v>1169</v>
      </c>
      <c r="E2870" s="39" t="s">
        <v>700</v>
      </c>
      <c r="F2870" s="128" t="s">
        <v>50</v>
      </c>
      <c r="G2870" s="39" t="s">
        <v>35</v>
      </c>
      <c r="H2870" s="39" t="str">
        <f t="shared" si="441"/>
        <v>6105AK124-6254-CSTD-0004</v>
      </c>
      <c r="I2870" s="39" t="str">
        <f t="shared" si="439"/>
        <v>Q24050972-04-6254-C-STD-0004</v>
      </c>
      <c r="J2870" s="39"/>
      <c r="K2870" s="162" t="s">
        <v>1920</v>
      </c>
      <c r="L2870" s="39" t="s">
        <v>1929</v>
      </c>
      <c r="M2870" s="39" t="s">
        <v>1353</v>
      </c>
      <c r="N2870" s="33" t="str">
        <f t="shared" si="442"/>
        <v>Battery Energy Storage System 1 - Cable Racks and Trays for BESS yard - Underground Pipe Route and Cable Bedding Design</v>
      </c>
      <c r="O2870" s="134"/>
      <c r="P2870" s="134"/>
      <c r="Q2870" s="33" t="str">
        <f>IFERROR(VLOOKUP(PPE_PH1_CDDL[[#This Row],[RDMC Document Number]],[3]Docs!$B:$F,4,0),"No Placeholder Yet")</f>
        <v>RES - Reserved Placeholder</v>
      </c>
      <c r="R2870" s="33" t="str">
        <f>IFERROR(VLOOKUP(PPE_PH1_CDDL[[#This Row],[RDMC Document Number]],[3]Docs!$B:$F,5,0),"No Placeholder Yet")</f>
        <v>Pending</v>
      </c>
      <c r="S2870" s="137">
        <f t="shared" si="440"/>
        <v>0</v>
      </c>
      <c r="T2870" s="39" t="s">
        <v>1119</v>
      </c>
      <c r="U2870" s="39"/>
      <c r="V2870" s="178"/>
      <c r="W2870" s="39" t="s">
        <v>1599</v>
      </c>
      <c r="X2870" s="39" t="s">
        <v>1927</v>
      </c>
      <c r="Y2870" s="39"/>
      <c r="Z2870" s="39"/>
      <c r="AA2870" s="39"/>
      <c r="AB2870" s="152" t="s">
        <v>3165</v>
      </c>
    </row>
    <row r="2871" spans="1:28" ht="21.75" customHeight="1" x14ac:dyDescent="0.25">
      <c r="A2871" s="37" t="s">
        <v>30</v>
      </c>
      <c r="B2871" s="162" t="s">
        <v>31</v>
      </c>
      <c r="C2871" s="162">
        <v>6254</v>
      </c>
      <c r="D2871" s="39" t="s">
        <v>1169</v>
      </c>
      <c r="E2871" s="39" t="s">
        <v>700</v>
      </c>
      <c r="F2871" s="128" t="s">
        <v>101</v>
      </c>
      <c r="G2871" s="39" t="s">
        <v>35</v>
      </c>
      <c r="H2871" s="39" t="str">
        <f t="shared" si="441"/>
        <v>6105AK124-6254-CSTD-0005</v>
      </c>
      <c r="I2871" s="39" t="str">
        <f t="shared" si="439"/>
        <v>Q24050972-04-6254-C-STD-0005</v>
      </c>
      <c r="J2871" s="39"/>
      <c r="K2871" s="162" t="s">
        <v>1920</v>
      </c>
      <c r="L2871" s="39" t="s">
        <v>1935</v>
      </c>
      <c r="M2871" s="39" t="s">
        <v>1352</v>
      </c>
      <c r="N2871" s="33" t="str">
        <f t="shared" si="442"/>
        <v>Battery Energy Storage System 1 - Cable Trench and Tunnels for BESS yard - Civil Construction Requirements</v>
      </c>
      <c r="O2871" s="134"/>
      <c r="P2871" s="134"/>
      <c r="Q2871" s="33" t="str">
        <f>IFERROR(VLOOKUP(PPE_PH1_CDDL[[#This Row],[RDMC Document Number]],[3]Docs!$B:$F,4,0),"No Placeholder Yet")</f>
        <v>RES - Reserved Placeholder</v>
      </c>
      <c r="R2871" s="33" t="str">
        <f>IFERROR(VLOOKUP(PPE_PH1_CDDL[[#This Row],[RDMC Document Number]],[3]Docs!$B:$F,5,0),"No Placeholder Yet")</f>
        <v>Pending</v>
      </c>
      <c r="S2871" s="137">
        <f t="shared" si="440"/>
        <v>0</v>
      </c>
      <c r="T2871" s="39" t="s">
        <v>1119</v>
      </c>
      <c r="U2871" s="39"/>
      <c r="V2871" s="178"/>
      <c r="W2871" s="39" t="s">
        <v>1706</v>
      </c>
      <c r="X2871" s="39" t="s">
        <v>1927</v>
      </c>
      <c r="Y2871" s="39"/>
      <c r="Z2871" s="39"/>
      <c r="AA2871" s="39"/>
      <c r="AB2871" s="152" t="s">
        <v>3165</v>
      </c>
    </row>
    <row r="2872" spans="1:28" ht="21.75" customHeight="1" x14ac:dyDescent="0.25">
      <c r="A2872" s="37" t="s">
        <v>30</v>
      </c>
      <c r="B2872" s="162" t="s">
        <v>31</v>
      </c>
      <c r="C2872" s="162">
        <v>6254</v>
      </c>
      <c r="D2872" s="39" t="s">
        <v>1169</v>
      </c>
      <c r="E2872" s="39" t="s">
        <v>700</v>
      </c>
      <c r="F2872" s="128" t="s">
        <v>161</v>
      </c>
      <c r="G2872" s="39" t="s">
        <v>35</v>
      </c>
      <c r="H2872" s="39" t="str">
        <f t="shared" si="441"/>
        <v>6105AK124-6254-CSTD-0006</v>
      </c>
      <c r="I2872" s="39" t="str">
        <f t="shared" si="439"/>
        <v>Q24050972-04-6254-C-STD-0006</v>
      </c>
      <c r="J2872" s="39"/>
      <c r="K2872" s="162" t="s">
        <v>1920</v>
      </c>
      <c r="L2872" s="39" t="s">
        <v>1935</v>
      </c>
      <c r="M2872" s="39" t="s">
        <v>1353</v>
      </c>
      <c r="N2872" s="33" t="str">
        <f t="shared" si="442"/>
        <v>Battery Energy Storage System 1 - Cable Trench and Tunnels for BESS yard - Underground Pipe Route and Cable Bedding Design</v>
      </c>
      <c r="O2872" s="134"/>
      <c r="P2872" s="134"/>
      <c r="Q2872" s="33" t="str">
        <f>IFERROR(VLOOKUP(PPE_PH1_CDDL[[#This Row],[RDMC Document Number]],[3]Docs!$B:$F,4,0),"No Placeholder Yet")</f>
        <v>RES - Reserved Placeholder</v>
      </c>
      <c r="R2872" s="33" t="str">
        <f>IFERROR(VLOOKUP(PPE_PH1_CDDL[[#This Row],[RDMC Document Number]],[3]Docs!$B:$F,5,0),"No Placeholder Yet")</f>
        <v>Pending</v>
      </c>
      <c r="S2872" s="137">
        <f t="shared" si="440"/>
        <v>0</v>
      </c>
      <c r="T2872" s="39" t="s">
        <v>1119</v>
      </c>
      <c r="U2872" s="39"/>
      <c r="V2872" s="178"/>
      <c r="W2872" s="39" t="s">
        <v>1706</v>
      </c>
      <c r="X2872" s="39" t="s">
        <v>1927</v>
      </c>
      <c r="Y2872" s="39"/>
      <c r="Z2872" s="39"/>
      <c r="AA2872" s="39"/>
      <c r="AB2872" s="152" t="s">
        <v>3165</v>
      </c>
    </row>
    <row r="2873" spans="1:28" ht="21.75" customHeight="1" x14ac:dyDescent="0.25">
      <c r="A2873" s="37" t="s">
        <v>30</v>
      </c>
      <c r="B2873" s="162" t="s">
        <v>31</v>
      </c>
      <c r="C2873" s="162">
        <v>6254</v>
      </c>
      <c r="D2873" s="39" t="s">
        <v>1169</v>
      </c>
      <c r="E2873" s="39" t="s">
        <v>700</v>
      </c>
      <c r="F2873" s="128" t="s">
        <v>170</v>
      </c>
      <c r="G2873" s="39" t="s">
        <v>35</v>
      </c>
      <c r="H2873" s="39" t="str">
        <f t="shared" si="441"/>
        <v>6105AK124-6254-CSTD-0007</v>
      </c>
      <c r="I2873" s="39" t="str">
        <f t="shared" ref="I2873:I2936" si="443">"Q24050972"&amp;"-"&amp;"04"&amp;"-"&amp;C2873&amp;"-"&amp;D2873&amp;"-"&amp;E2873&amp;"-"&amp;F2873</f>
        <v>Q24050972-04-6254-C-STD-0007</v>
      </c>
      <c r="J2873" s="39"/>
      <c r="K2873" s="162" t="s">
        <v>1920</v>
      </c>
      <c r="L2873" s="39" t="s">
        <v>1936</v>
      </c>
      <c r="M2873" s="39" t="s">
        <v>1352</v>
      </c>
      <c r="N2873" s="33" t="str">
        <f t="shared" si="442"/>
        <v>Battery Energy Storage System 1 - Lightning Protection System for BESS Yard - Civil Construction Requirements</v>
      </c>
      <c r="O2873" s="134"/>
      <c r="P2873" s="134"/>
      <c r="Q2873" s="33" t="str">
        <f>IFERROR(VLOOKUP(PPE_PH1_CDDL[[#This Row],[RDMC Document Number]],[3]Docs!$B:$F,4,0),"No Placeholder Yet")</f>
        <v>RES - Reserved Placeholder</v>
      </c>
      <c r="R2873" s="33" t="str">
        <f>IFERROR(VLOOKUP(PPE_PH1_CDDL[[#This Row],[RDMC Document Number]],[3]Docs!$B:$F,5,0),"No Placeholder Yet")</f>
        <v>Pending</v>
      </c>
      <c r="S2873" s="137">
        <f t="shared" si="440"/>
        <v>0</v>
      </c>
      <c r="T2873" s="39" t="s">
        <v>1119</v>
      </c>
      <c r="U2873" s="39"/>
      <c r="V2873" s="178"/>
      <c r="W2873" s="39" t="s">
        <v>1631</v>
      </c>
      <c r="X2873" s="39" t="s">
        <v>1927</v>
      </c>
      <c r="Y2873" s="39"/>
      <c r="Z2873" s="39"/>
      <c r="AA2873" s="39"/>
      <c r="AB2873" s="152" t="s">
        <v>3165</v>
      </c>
    </row>
    <row r="2874" spans="1:28" ht="21.75" customHeight="1" x14ac:dyDescent="0.25">
      <c r="A2874" s="37" t="s">
        <v>30</v>
      </c>
      <c r="B2874" s="162" t="s">
        <v>31</v>
      </c>
      <c r="C2874" s="162">
        <v>6254</v>
      </c>
      <c r="D2874" s="39" t="s">
        <v>1169</v>
      </c>
      <c r="E2874" s="39" t="s">
        <v>700</v>
      </c>
      <c r="F2874" s="128" t="s">
        <v>108</v>
      </c>
      <c r="G2874" s="39" t="s">
        <v>35</v>
      </c>
      <c r="H2874" s="39" t="str">
        <f t="shared" si="441"/>
        <v>6105AK124-6254-CSTD-0008</v>
      </c>
      <c r="I2874" s="39" t="str">
        <f t="shared" si="443"/>
        <v>Q24050972-04-6254-C-STD-0008</v>
      </c>
      <c r="J2874" s="39"/>
      <c r="K2874" s="162" t="s">
        <v>1920</v>
      </c>
      <c r="L2874" s="39" t="s">
        <v>1936</v>
      </c>
      <c r="M2874" s="39" t="s">
        <v>1353</v>
      </c>
      <c r="N2874" s="33" t="str">
        <f t="shared" si="442"/>
        <v>Battery Energy Storage System 1 - Lightning Protection System for BESS Yard - Underground Pipe Route and Cable Bedding Design</v>
      </c>
      <c r="O2874" s="134"/>
      <c r="P2874" s="134"/>
      <c r="Q2874" s="33" t="str">
        <f>IFERROR(VLOOKUP(PPE_PH1_CDDL[[#This Row],[RDMC Document Number]],[3]Docs!$B:$F,4,0),"No Placeholder Yet")</f>
        <v>RES - Reserved Placeholder</v>
      </c>
      <c r="R2874" s="33" t="str">
        <f>IFERROR(VLOOKUP(PPE_PH1_CDDL[[#This Row],[RDMC Document Number]],[3]Docs!$B:$F,5,0),"No Placeholder Yet")</f>
        <v>Pending</v>
      </c>
      <c r="S2874" s="137">
        <f t="shared" si="440"/>
        <v>0</v>
      </c>
      <c r="T2874" s="39" t="s">
        <v>1119</v>
      </c>
      <c r="U2874" s="39"/>
      <c r="V2874" s="178"/>
      <c r="W2874" s="39" t="s">
        <v>1631</v>
      </c>
      <c r="X2874" s="39" t="s">
        <v>1927</v>
      </c>
      <c r="Y2874" s="39"/>
      <c r="Z2874" s="39"/>
      <c r="AA2874" s="39"/>
      <c r="AB2874" s="152" t="s">
        <v>3165</v>
      </c>
    </row>
    <row r="2875" spans="1:28" ht="21.75" customHeight="1" x14ac:dyDescent="0.25">
      <c r="A2875" s="37" t="s">
        <v>30</v>
      </c>
      <c r="B2875" s="162" t="s">
        <v>31</v>
      </c>
      <c r="C2875" s="162">
        <v>6254</v>
      </c>
      <c r="D2875" s="39" t="s">
        <v>1169</v>
      </c>
      <c r="E2875" s="39" t="s">
        <v>700</v>
      </c>
      <c r="F2875" s="128" t="s">
        <v>173</v>
      </c>
      <c r="G2875" s="39" t="s">
        <v>35</v>
      </c>
      <c r="H2875" s="39" t="str">
        <f t="shared" si="441"/>
        <v>6105AK124-6254-CSTD-0009</v>
      </c>
      <c r="I2875" s="39" t="str">
        <f t="shared" si="443"/>
        <v>Q24050972-04-6254-C-STD-0009</v>
      </c>
      <c r="J2875" s="39"/>
      <c r="K2875" s="162" t="s">
        <v>1920</v>
      </c>
      <c r="L2875" s="39" t="s">
        <v>1938</v>
      </c>
      <c r="M2875" s="39" t="s">
        <v>1357</v>
      </c>
      <c r="N2875" s="33" t="str">
        <f t="shared" si="442"/>
        <v>Battery Energy Storage System 1 - Fire Protection System for BESS Yard - Fire Protection System Design (Civil Works)</v>
      </c>
      <c r="O2875" s="134"/>
      <c r="P2875" s="134"/>
      <c r="Q2875" s="33" t="str">
        <f>IFERROR(VLOOKUP(PPE_PH1_CDDL[[#This Row],[RDMC Document Number]],[3]Docs!$B:$F,4,0),"No Placeholder Yet")</f>
        <v>RES - Reserved Placeholder</v>
      </c>
      <c r="R2875" s="33" t="str">
        <f>IFERROR(VLOOKUP(PPE_PH1_CDDL[[#This Row],[RDMC Document Number]],[3]Docs!$B:$F,5,0),"No Placeholder Yet")</f>
        <v>Pending</v>
      </c>
      <c r="S2875" s="137">
        <f t="shared" si="440"/>
        <v>0</v>
      </c>
      <c r="T2875" s="39" t="s">
        <v>1119</v>
      </c>
      <c r="U2875" s="39"/>
      <c r="V2875" s="178"/>
      <c r="W2875" s="39" t="s">
        <v>1636</v>
      </c>
      <c r="X2875" s="39" t="s">
        <v>1927</v>
      </c>
      <c r="Y2875" s="39"/>
      <c r="Z2875" s="39"/>
      <c r="AA2875" s="39"/>
      <c r="AB2875" s="152" t="s">
        <v>3165</v>
      </c>
    </row>
    <row r="2876" spans="1:28" ht="21.75" customHeight="1" x14ac:dyDescent="0.25">
      <c r="A2876" s="37" t="s">
        <v>30</v>
      </c>
      <c r="B2876" s="162" t="s">
        <v>31</v>
      </c>
      <c r="C2876" s="162">
        <v>6254</v>
      </c>
      <c r="D2876" s="39" t="s">
        <v>1169</v>
      </c>
      <c r="E2876" s="39" t="s">
        <v>700</v>
      </c>
      <c r="F2876" s="128" t="s">
        <v>184</v>
      </c>
      <c r="G2876" s="39" t="s">
        <v>35</v>
      </c>
      <c r="H2876" s="39" t="str">
        <f t="shared" si="441"/>
        <v>6105AK124-6254-CSTD-0010</v>
      </c>
      <c r="I2876" s="39" t="str">
        <f t="shared" si="443"/>
        <v>Q24050972-04-6254-C-STD-0010</v>
      </c>
      <c r="J2876" s="39"/>
      <c r="K2876" s="162" t="s">
        <v>1920</v>
      </c>
      <c r="L2876" s="39" t="s">
        <v>1938</v>
      </c>
      <c r="M2876" s="39" t="s">
        <v>1352</v>
      </c>
      <c r="N2876" s="33" t="str">
        <f t="shared" si="442"/>
        <v>Battery Energy Storage System 1 - Fire Protection System for BESS Yard - Civil Construction Requirements</v>
      </c>
      <c r="O2876" s="134"/>
      <c r="P2876" s="134"/>
      <c r="Q2876" s="33" t="str">
        <f>IFERROR(VLOOKUP(PPE_PH1_CDDL[[#This Row],[RDMC Document Number]],[3]Docs!$B:$F,4,0),"No Placeholder Yet")</f>
        <v>RES - Reserved Placeholder</v>
      </c>
      <c r="R2876" s="33" t="str">
        <f>IFERROR(VLOOKUP(PPE_PH1_CDDL[[#This Row],[RDMC Document Number]],[3]Docs!$B:$F,5,0),"No Placeholder Yet")</f>
        <v>Pending</v>
      </c>
      <c r="S2876" s="137">
        <f t="shared" si="440"/>
        <v>0</v>
      </c>
      <c r="T2876" s="39" t="s">
        <v>1119</v>
      </c>
      <c r="U2876" s="39"/>
      <c r="V2876" s="178"/>
      <c r="W2876" s="39" t="s">
        <v>1636</v>
      </c>
      <c r="X2876" s="39" t="s">
        <v>1927</v>
      </c>
      <c r="Y2876" s="39"/>
      <c r="Z2876" s="39"/>
      <c r="AA2876" s="39"/>
      <c r="AB2876" s="152" t="s">
        <v>3165</v>
      </c>
    </row>
    <row r="2877" spans="1:28" ht="21.75" customHeight="1" x14ac:dyDescent="0.25">
      <c r="A2877" s="37" t="s">
        <v>30</v>
      </c>
      <c r="B2877" s="162" t="s">
        <v>31</v>
      </c>
      <c r="C2877" s="162">
        <v>6254</v>
      </c>
      <c r="D2877" s="39" t="s">
        <v>1169</v>
      </c>
      <c r="E2877" s="39" t="s">
        <v>700</v>
      </c>
      <c r="F2877" s="128" t="s">
        <v>187</v>
      </c>
      <c r="G2877" s="39" t="s">
        <v>35</v>
      </c>
      <c r="H2877" s="39" t="str">
        <f t="shared" si="441"/>
        <v>6105AK124-6254-CSTD-0011</v>
      </c>
      <c r="I2877" s="39" t="str">
        <f t="shared" si="443"/>
        <v>Q24050972-04-6254-C-STD-0011</v>
      </c>
      <c r="J2877" s="39"/>
      <c r="K2877" s="162" t="s">
        <v>1920</v>
      </c>
      <c r="L2877" s="39" t="s">
        <v>1930</v>
      </c>
      <c r="M2877" s="39" t="s">
        <v>1353</v>
      </c>
      <c r="N2877" s="33" t="str">
        <f t="shared" si="442"/>
        <v>Battery Energy Storage System 1 - Perimeter Fencing for BESS Yard - Underground Pipe Route and Cable Bedding Design</v>
      </c>
      <c r="O2877" s="134"/>
      <c r="P2877" s="134"/>
      <c r="Q2877" s="33" t="str">
        <f>IFERROR(VLOOKUP(PPE_PH1_CDDL[[#This Row],[RDMC Document Number]],[3]Docs!$B:$F,4,0),"No Placeholder Yet")</f>
        <v>RES - Reserved Placeholder</v>
      </c>
      <c r="R2877" s="33" t="str">
        <f>IFERROR(VLOOKUP(PPE_PH1_CDDL[[#This Row],[RDMC Document Number]],[3]Docs!$B:$F,5,0),"No Placeholder Yet")</f>
        <v>Pending</v>
      </c>
      <c r="S2877" s="137">
        <f t="shared" ref="S2877:S2940" si="444">IF(AND(O2877&lt;&gt;"",P2877&lt;&gt;"",R2877="Approved"),100%,
 IF(AND(O2877&lt;&gt;"",P2877&lt;&gt;""),66.67%,
 IF(O2877&lt;&gt;"",33.33%,
 0)))</f>
        <v>0</v>
      </c>
      <c r="T2877" s="39" t="s">
        <v>1119</v>
      </c>
      <c r="U2877" s="39"/>
      <c r="V2877" s="178"/>
      <c r="W2877" s="39" t="s">
        <v>1512</v>
      </c>
      <c r="X2877" s="39" t="s">
        <v>1927</v>
      </c>
      <c r="Y2877" s="39"/>
      <c r="Z2877" s="39"/>
      <c r="AA2877" s="39"/>
      <c r="AB2877" s="152" t="s">
        <v>3165</v>
      </c>
    </row>
    <row r="2878" spans="1:28" ht="21.75" customHeight="1" x14ac:dyDescent="0.25">
      <c r="A2878" s="37" t="s">
        <v>30</v>
      </c>
      <c r="B2878" s="162" t="s">
        <v>31</v>
      </c>
      <c r="C2878" s="162">
        <v>6254</v>
      </c>
      <c r="D2878" s="39" t="s">
        <v>1169</v>
      </c>
      <c r="E2878" s="39" t="s">
        <v>700</v>
      </c>
      <c r="F2878" s="128" t="s">
        <v>213</v>
      </c>
      <c r="G2878" s="39" t="s">
        <v>35</v>
      </c>
      <c r="H2878" s="39" t="str">
        <f t="shared" si="441"/>
        <v>6105AK124-6254-CSTD-0012</v>
      </c>
      <c r="I2878" s="39" t="str">
        <f t="shared" si="443"/>
        <v>Q24050972-04-6254-C-STD-0012</v>
      </c>
      <c r="J2878" s="39"/>
      <c r="K2878" s="162" t="s">
        <v>1920</v>
      </c>
      <c r="L2878" s="39" t="s">
        <v>1939</v>
      </c>
      <c r="M2878" s="39" t="s">
        <v>1351</v>
      </c>
      <c r="N2878" s="33" t="str">
        <f t="shared" si="442"/>
        <v>Battery Energy Storage System 1 - Terrace, Roads and Access-ways for BESS Yard - Bund-wall Requirements and Design</v>
      </c>
      <c r="O2878" s="134"/>
      <c r="P2878" s="134"/>
      <c r="Q2878" s="33" t="str">
        <f>IFERROR(VLOOKUP(PPE_PH1_CDDL[[#This Row],[RDMC Document Number]],[3]Docs!$B:$F,4,0),"No Placeholder Yet")</f>
        <v>RES - Reserved Placeholder</v>
      </c>
      <c r="R2878" s="33" t="str">
        <f>IFERROR(VLOOKUP(PPE_PH1_CDDL[[#This Row],[RDMC Document Number]],[3]Docs!$B:$F,5,0),"No Placeholder Yet")</f>
        <v>Pending</v>
      </c>
      <c r="S2878" s="137">
        <f t="shared" si="444"/>
        <v>0</v>
      </c>
      <c r="T2878" s="39" t="s">
        <v>1119</v>
      </c>
      <c r="U2878" s="39"/>
      <c r="V2878" s="178"/>
      <c r="W2878" s="39" t="s">
        <v>1515</v>
      </c>
      <c r="X2878" s="39" t="s">
        <v>1927</v>
      </c>
      <c r="Y2878" s="39"/>
      <c r="Z2878" s="39"/>
      <c r="AA2878" s="39"/>
      <c r="AB2878" s="152" t="s">
        <v>3165</v>
      </c>
    </row>
    <row r="2879" spans="1:28" ht="21.75" customHeight="1" x14ac:dyDescent="0.25">
      <c r="A2879" s="37" t="s">
        <v>30</v>
      </c>
      <c r="B2879" s="162" t="s">
        <v>31</v>
      </c>
      <c r="C2879" s="162">
        <v>6254</v>
      </c>
      <c r="D2879" s="39" t="s">
        <v>1169</v>
      </c>
      <c r="E2879" s="39" t="s">
        <v>700</v>
      </c>
      <c r="F2879" s="128" t="s">
        <v>215</v>
      </c>
      <c r="G2879" s="39" t="s">
        <v>35</v>
      </c>
      <c r="H2879" s="39" t="str">
        <f t="shared" si="441"/>
        <v>6105AK124-6254-CSTD-0013</v>
      </c>
      <c r="I2879" s="39" t="str">
        <f t="shared" si="443"/>
        <v>Q24050972-04-6254-C-STD-0013</v>
      </c>
      <c r="J2879" s="39"/>
      <c r="K2879" s="162" t="s">
        <v>1920</v>
      </c>
      <c r="L2879" s="39" t="s">
        <v>1939</v>
      </c>
      <c r="M2879" s="39" t="s">
        <v>1352</v>
      </c>
      <c r="N2879" s="33" t="str">
        <f t="shared" si="442"/>
        <v>Battery Energy Storage System 1 - Terrace, Roads and Access-ways for BESS Yard - Civil Construction Requirements</v>
      </c>
      <c r="O2879" s="134"/>
      <c r="P2879" s="134"/>
      <c r="Q2879" s="33" t="str">
        <f>IFERROR(VLOOKUP(PPE_PH1_CDDL[[#This Row],[RDMC Document Number]],[3]Docs!$B:$F,4,0),"No Placeholder Yet")</f>
        <v>RES - Reserved Placeholder</v>
      </c>
      <c r="R2879" s="33" t="str">
        <f>IFERROR(VLOOKUP(PPE_PH1_CDDL[[#This Row],[RDMC Document Number]],[3]Docs!$B:$F,5,0),"No Placeholder Yet")</f>
        <v>Pending</v>
      </c>
      <c r="S2879" s="137">
        <f t="shared" si="444"/>
        <v>0</v>
      </c>
      <c r="T2879" s="39" t="s">
        <v>1119</v>
      </c>
      <c r="U2879" s="39"/>
      <c r="V2879" s="178"/>
      <c r="W2879" s="39" t="s">
        <v>1515</v>
      </c>
      <c r="X2879" s="39" t="s">
        <v>1927</v>
      </c>
      <c r="Y2879" s="39"/>
      <c r="Z2879" s="39"/>
      <c r="AA2879" s="39"/>
      <c r="AB2879" s="152" t="s">
        <v>3165</v>
      </c>
    </row>
    <row r="2880" spans="1:28" ht="21.75" customHeight="1" x14ac:dyDescent="0.25">
      <c r="A2880" s="37" t="s">
        <v>30</v>
      </c>
      <c r="B2880" s="162" t="s">
        <v>31</v>
      </c>
      <c r="C2880" s="162">
        <v>6254</v>
      </c>
      <c r="D2880" s="39" t="s">
        <v>1169</v>
      </c>
      <c r="E2880" s="39" t="s">
        <v>700</v>
      </c>
      <c r="F2880" s="128" t="s">
        <v>217</v>
      </c>
      <c r="G2880" s="39" t="s">
        <v>35</v>
      </c>
      <c r="H2880" s="39" t="str">
        <f t="shared" si="441"/>
        <v>6105AK124-6254-CSTD-0014</v>
      </c>
      <c r="I2880" s="39" t="str">
        <f t="shared" si="443"/>
        <v>Q24050972-04-6254-C-STD-0014</v>
      </c>
      <c r="J2880" s="39"/>
      <c r="K2880" s="162" t="s">
        <v>1920</v>
      </c>
      <c r="L2880" s="39" t="s">
        <v>1939</v>
      </c>
      <c r="M2880" s="39" t="s">
        <v>1353</v>
      </c>
      <c r="N2880" s="33" t="str">
        <f t="shared" si="442"/>
        <v>Battery Energy Storage System 1 - Terrace, Roads and Access-ways for BESS Yard - Underground Pipe Route and Cable Bedding Design</v>
      </c>
      <c r="O2880" s="134"/>
      <c r="P2880" s="134"/>
      <c r="Q2880" s="33" t="str">
        <f>IFERROR(VLOOKUP(PPE_PH1_CDDL[[#This Row],[RDMC Document Number]],[3]Docs!$B:$F,4,0),"No Placeholder Yet")</f>
        <v>RES - Reserved Placeholder</v>
      </c>
      <c r="R2880" s="33" t="str">
        <f>IFERROR(VLOOKUP(PPE_PH1_CDDL[[#This Row],[RDMC Document Number]],[3]Docs!$B:$F,5,0),"No Placeholder Yet")</f>
        <v>Pending</v>
      </c>
      <c r="S2880" s="137">
        <f t="shared" si="444"/>
        <v>0</v>
      </c>
      <c r="T2880" s="39" t="s">
        <v>1119</v>
      </c>
      <c r="U2880" s="39"/>
      <c r="V2880" s="178"/>
      <c r="W2880" s="39" t="s">
        <v>1515</v>
      </c>
      <c r="X2880" s="39" t="s">
        <v>1927</v>
      </c>
      <c r="Y2880" s="39"/>
      <c r="Z2880" s="39"/>
      <c r="AA2880" s="39"/>
      <c r="AB2880" s="152" t="s">
        <v>3165</v>
      </c>
    </row>
    <row r="2881" spans="1:28" ht="21.75" customHeight="1" x14ac:dyDescent="0.25">
      <c r="A2881" s="37" t="s">
        <v>30</v>
      </c>
      <c r="B2881" s="162" t="s">
        <v>31</v>
      </c>
      <c r="C2881" s="162">
        <v>6254</v>
      </c>
      <c r="D2881" s="39" t="s">
        <v>1169</v>
      </c>
      <c r="E2881" s="39" t="s">
        <v>700</v>
      </c>
      <c r="F2881" s="128" t="s">
        <v>219</v>
      </c>
      <c r="G2881" s="39" t="s">
        <v>35</v>
      </c>
      <c r="H2881" s="39" t="str">
        <f t="shared" si="441"/>
        <v>6105AK124-6254-CSTD-0015</v>
      </c>
      <c r="I2881" s="39" t="str">
        <f t="shared" si="443"/>
        <v>Q24050972-04-6254-C-STD-0015</v>
      </c>
      <c r="J2881" s="39"/>
      <c r="K2881" s="162" t="s">
        <v>1920</v>
      </c>
      <c r="L2881" s="39" t="s">
        <v>1931</v>
      </c>
      <c r="M2881" s="39" t="s">
        <v>1351</v>
      </c>
      <c r="N2881" s="33" t="str">
        <f t="shared" si="442"/>
        <v>Battery Energy Storage System 1 - Collection Sump from Bunds for BESS Yard - Bund-wall Requirements and Design</v>
      </c>
      <c r="O2881" s="134"/>
      <c r="P2881" s="134"/>
      <c r="Q2881" s="33" t="str">
        <f>IFERROR(VLOOKUP(PPE_PH1_CDDL[[#This Row],[RDMC Document Number]],[3]Docs!$B:$F,4,0),"No Placeholder Yet")</f>
        <v>RES - Reserved Placeholder</v>
      </c>
      <c r="R2881" s="33" t="str">
        <f>IFERROR(VLOOKUP(PPE_PH1_CDDL[[#This Row],[RDMC Document Number]],[3]Docs!$B:$F,5,0),"No Placeholder Yet")</f>
        <v>Pending</v>
      </c>
      <c r="S2881" s="137">
        <f t="shared" si="444"/>
        <v>0</v>
      </c>
      <c r="T2881" s="39" t="s">
        <v>1119</v>
      </c>
      <c r="U2881" s="39"/>
      <c r="V2881" s="178"/>
      <c r="W2881" s="39" t="s">
        <v>1932</v>
      </c>
      <c r="X2881" s="39" t="s">
        <v>1927</v>
      </c>
      <c r="Y2881" s="39"/>
      <c r="Z2881" s="39"/>
      <c r="AA2881" s="39"/>
      <c r="AB2881" s="152" t="s">
        <v>3165</v>
      </c>
    </row>
    <row r="2882" spans="1:28" ht="21.75" customHeight="1" x14ac:dyDescent="0.25">
      <c r="A2882" s="37" t="s">
        <v>30</v>
      </c>
      <c r="B2882" s="162" t="s">
        <v>31</v>
      </c>
      <c r="C2882" s="162">
        <v>6254</v>
      </c>
      <c r="D2882" s="39" t="s">
        <v>1169</v>
      </c>
      <c r="E2882" s="39" t="s">
        <v>700</v>
      </c>
      <c r="F2882" s="128" t="s">
        <v>88</v>
      </c>
      <c r="G2882" s="39" t="s">
        <v>35</v>
      </c>
      <c r="H2882" s="39" t="str">
        <f t="shared" si="441"/>
        <v>6105AK124-6254-CSTD-0016</v>
      </c>
      <c r="I2882" s="39" t="str">
        <f t="shared" si="443"/>
        <v>Q24050972-04-6254-C-STD-0016</v>
      </c>
      <c r="J2882" s="39"/>
      <c r="K2882" s="162" t="s">
        <v>1920</v>
      </c>
      <c r="L2882" s="39" t="s">
        <v>1931</v>
      </c>
      <c r="M2882" s="39" t="s">
        <v>1357</v>
      </c>
      <c r="N2882" s="33" t="str">
        <f t="shared" si="442"/>
        <v>Battery Energy Storage System 1 - Collection Sump from Bunds for BESS Yard - Fire Protection System Design (Civil Works)</v>
      </c>
      <c r="O2882" s="134"/>
      <c r="P2882" s="134"/>
      <c r="Q2882" s="33" t="str">
        <f>IFERROR(VLOOKUP(PPE_PH1_CDDL[[#This Row],[RDMC Document Number]],[3]Docs!$B:$F,4,0),"No Placeholder Yet")</f>
        <v>RES - Reserved Placeholder</v>
      </c>
      <c r="R2882" s="33" t="str">
        <f>IFERROR(VLOOKUP(PPE_PH1_CDDL[[#This Row],[RDMC Document Number]],[3]Docs!$B:$F,5,0),"No Placeholder Yet")</f>
        <v>Pending</v>
      </c>
      <c r="S2882" s="137">
        <f t="shared" si="444"/>
        <v>0</v>
      </c>
      <c r="T2882" s="39" t="s">
        <v>1119</v>
      </c>
      <c r="U2882" s="39"/>
      <c r="V2882" s="178"/>
      <c r="W2882" s="39" t="s">
        <v>1932</v>
      </c>
      <c r="X2882" s="39" t="s">
        <v>1927</v>
      </c>
      <c r="Y2882" s="39"/>
      <c r="Z2882" s="39"/>
      <c r="AA2882" s="39"/>
      <c r="AB2882" s="152" t="s">
        <v>3165</v>
      </c>
    </row>
    <row r="2883" spans="1:28" ht="21.75" customHeight="1" x14ac:dyDescent="0.25">
      <c r="A2883" s="37" t="s">
        <v>30</v>
      </c>
      <c r="B2883" s="162" t="s">
        <v>31</v>
      </c>
      <c r="C2883" s="162">
        <v>6254</v>
      </c>
      <c r="D2883" s="39" t="s">
        <v>1169</v>
      </c>
      <c r="E2883" s="39" t="s">
        <v>700</v>
      </c>
      <c r="F2883" s="128" t="s">
        <v>143</v>
      </c>
      <c r="G2883" s="39" t="s">
        <v>35</v>
      </c>
      <c r="H2883" s="39" t="str">
        <f t="shared" si="441"/>
        <v>6105AK124-6254-CSTD-0017</v>
      </c>
      <c r="I2883" s="39" t="str">
        <f t="shared" si="443"/>
        <v>Q24050972-04-6254-C-STD-0017</v>
      </c>
      <c r="J2883" s="39"/>
      <c r="K2883" s="162" t="s">
        <v>1920</v>
      </c>
      <c r="L2883" s="39" t="s">
        <v>1931</v>
      </c>
      <c r="M2883" s="39" t="s">
        <v>1352</v>
      </c>
      <c r="N2883" s="33" t="str">
        <f t="shared" si="442"/>
        <v>Battery Energy Storage System 1 - Collection Sump from Bunds for BESS Yard - Civil Construction Requirements</v>
      </c>
      <c r="O2883" s="134"/>
      <c r="P2883" s="134"/>
      <c r="Q2883" s="33" t="str">
        <f>IFERROR(VLOOKUP(PPE_PH1_CDDL[[#This Row],[RDMC Document Number]],[3]Docs!$B:$F,4,0),"No Placeholder Yet")</f>
        <v>RES - Reserved Placeholder</v>
      </c>
      <c r="R2883" s="33" t="str">
        <f>IFERROR(VLOOKUP(PPE_PH1_CDDL[[#This Row],[RDMC Document Number]],[3]Docs!$B:$F,5,0),"No Placeholder Yet")</f>
        <v>Pending</v>
      </c>
      <c r="S2883" s="137">
        <f t="shared" si="444"/>
        <v>0</v>
      </c>
      <c r="T2883" s="39" t="s">
        <v>1119</v>
      </c>
      <c r="U2883" s="39"/>
      <c r="V2883" s="178"/>
      <c r="W2883" s="39" t="s">
        <v>1932</v>
      </c>
      <c r="X2883" s="39" t="s">
        <v>1927</v>
      </c>
      <c r="Y2883" s="39"/>
      <c r="Z2883" s="39"/>
      <c r="AA2883" s="39"/>
      <c r="AB2883" s="152" t="s">
        <v>3165</v>
      </c>
    </row>
    <row r="2884" spans="1:28" ht="21.75" customHeight="1" x14ac:dyDescent="0.25">
      <c r="A2884" s="37" t="s">
        <v>30</v>
      </c>
      <c r="B2884" s="162" t="s">
        <v>31</v>
      </c>
      <c r="C2884" s="162">
        <v>6254</v>
      </c>
      <c r="D2884" s="39" t="s">
        <v>1169</v>
      </c>
      <c r="E2884" s="39" t="s">
        <v>700</v>
      </c>
      <c r="F2884" s="174" t="s">
        <v>223</v>
      </c>
      <c r="G2884" s="162" t="s">
        <v>35</v>
      </c>
      <c r="H2884" s="39" t="str">
        <f t="shared" si="441"/>
        <v>6105AK124-6254-CSTD-0018</v>
      </c>
      <c r="I2884" s="39" t="str">
        <f t="shared" si="443"/>
        <v>Q24050972-04-6254-C-STD-0018</v>
      </c>
      <c r="J2884" s="162"/>
      <c r="K2884" s="162" t="s">
        <v>1920</v>
      </c>
      <c r="L2884" s="162" t="s">
        <v>1931</v>
      </c>
      <c r="M2884" s="162" t="s">
        <v>1353</v>
      </c>
      <c r="N2884" s="33" t="str">
        <f t="shared" si="442"/>
        <v>Battery Energy Storage System 1 - Collection Sump from Bunds for BESS Yard - Underground Pipe Route and Cable Bedding Design</v>
      </c>
      <c r="O2884" s="175"/>
      <c r="P2884" s="175"/>
      <c r="Q2884" s="33" t="str">
        <f>IFERROR(VLOOKUP(PPE_PH1_CDDL[[#This Row],[RDMC Document Number]],[3]Docs!$B:$F,4,0),"No Placeholder Yet")</f>
        <v>RES - Reserved Placeholder</v>
      </c>
      <c r="R2884" s="33" t="str">
        <f>IFERROR(VLOOKUP(PPE_PH1_CDDL[[#This Row],[RDMC Document Number]],[3]Docs!$B:$F,5,0),"No Placeholder Yet")</f>
        <v>Pending</v>
      </c>
      <c r="S2884" s="137">
        <f t="shared" si="444"/>
        <v>0</v>
      </c>
      <c r="T2884" s="39" t="s">
        <v>1119</v>
      </c>
      <c r="U2884" s="162"/>
      <c r="V2884" s="178"/>
      <c r="W2884" s="39" t="s">
        <v>1932</v>
      </c>
      <c r="X2884" s="39" t="s">
        <v>1927</v>
      </c>
      <c r="Y2884" s="162"/>
      <c r="Z2884" s="162"/>
      <c r="AA2884" s="39"/>
      <c r="AB2884" s="152" t="s">
        <v>3165</v>
      </c>
    </row>
    <row r="2885" spans="1:28" ht="21.75" customHeight="1" x14ac:dyDescent="0.25">
      <c r="A2885" s="37" t="s">
        <v>30</v>
      </c>
      <c r="B2885" s="162" t="s">
        <v>31</v>
      </c>
      <c r="C2885" s="162">
        <v>6254</v>
      </c>
      <c r="D2885" s="39" t="s">
        <v>52</v>
      </c>
      <c r="E2885" s="39" t="s">
        <v>1266</v>
      </c>
      <c r="F2885" s="128" t="s">
        <v>34</v>
      </c>
      <c r="G2885" s="39" t="s">
        <v>35</v>
      </c>
      <c r="H2885" s="39" t="str">
        <f t="shared" si="441"/>
        <v>6105AK124-6254-ECAL-0001</v>
      </c>
      <c r="I2885" s="39" t="str">
        <f t="shared" si="443"/>
        <v>Q24050972-04-6254-E-CAL-0001</v>
      </c>
      <c r="J2885" s="39"/>
      <c r="K2885" s="162" t="s">
        <v>1920</v>
      </c>
      <c r="L2885" s="39" t="s">
        <v>1934</v>
      </c>
      <c r="M2885" s="39" t="s">
        <v>1361</v>
      </c>
      <c r="N2885" s="33" t="str">
        <f t="shared" si="442"/>
        <v>Battery Energy Storage System 1 - LV, Control and Signal Cables for BESS Yard - Cable and Conductor Sizing (incl Volt Drop Calcs)</v>
      </c>
      <c r="O2885" s="134"/>
      <c r="P2885" s="134"/>
      <c r="Q2885" s="33" t="str">
        <f>IFERROR(VLOOKUP(PPE_PH1_CDDL[[#This Row],[RDMC Document Number]],[3]Docs!$B:$F,4,0),"No Placeholder Yet")</f>
        <v>RES - Reserved Placeholder</v>
      </c>
      <c r="R2885" s="33" t="str">
        <f>IFERROR(VLOOKUP(PPE_PH1_CDDL[[#This Row],[RDMC Document Number]],[3]Docs!$B:$F,5,0),"No Placeholder Yet")</f>
        <v>Pending</v>
      </c>
      <c r="S2885" s="137">
        <f t="shared" si="444"/>
        <v>0</v>
      </c>
      <c r="T2885" s="39" t="s">
        <v>1119</v>
      </c>
      <c r="U2885" s="39"/>
      <c r="V2885" s="178"/>
      <c r="W2885" s="39" t="s">
        <v>1627</v>
      </c>
      <c r="X2885" s="39" t="s">
        <v>1927</v>
      </c>
      <c r="Y2885" s="39"/>
      <c r="Z2885" s="39"/>
      <c r="AA2885" s="39"/>
      <c r="AB2885" s="152" t="s">
        <v>3165</v>
      </c>
    </row>
    <row r="2886" spans="1:28" ht="21.75" customHeight="1" x14ac:dyDescent="0.25">
      <c r="A2886" s="37" t="s">
        <v>30</v>
      </c>
      <c r="B2886" s="162" t="s">
        <v>31</v>
      </c>
      <c r="C2886" s="162">
        <v>6254</v>
      </c>
      <c r="D2886" s="39" t="s">
        <v>52</v>
      </c>
      <c r="E2886" s="39" t="s">
        <v>1266</v>
      </c>
      <c r="F2886" s="128" t="s">
        <v>46</v>
      </c>
      <c r="G2886" s="39" t="s">
        <v>35</v>
      </c>
      <c r="H2886" s="39" t="str">
        <f t="shared" si="441"/>
        <v>6105AK124-6254-ECAL-0002</v>
      </c>
      <c r="I2886" s="39" t="str">
        <f t="shared" si="443"/>
        <v>Q24050972-04-6254-E-CAL-0002</v>
      </c>
      <c r="J2886" s="39"/>
      <c r="K2886" s="162" t="s">
        <v>1920</v>
      </c>
      <c r="L2886" s="39" t="s">
        <v>1934</v>
      </c>
      <c r="M2886" s="39" t="s">
        <v>1363</v>
      </c>
      <c r="N2886" s="33" t="str">
        <f t="shared" si="442"/>
        <v>Battery Energy Storage System 1 - LV, Control and Signal Cables for BESS Yard - Impedance and Burn-off Calculations</v>
      </c>
      <c r="O2886" s="134"/>
      <c r="P2886" s="134"/>
      <c r="Q2886" s="33" t="str">
        <f>IFERROR(VLOOKUP(PPE_PH1_CDDL[[#This Row],[RDMC Document Number]],[3]Docs!$B:$F,4,0),"No Placeholder Yet")</f>
        <v>RES - Reserved Placeholder</v>
      </c>
      <c r="R2886" s="33" t="str">
        <f>IFERROR(VLOOKUP(PPE_PH1_CDDL[[#This Row],[RDMC Document Number]],[3]Docs!$B:$F,5,0),"No Placeholder Yet")</f>
        <v>Pending</v>
      </c>
      <c r="S2886" s="137">
        <f t="shared" si="444"/>
        <v>0</v>
      </c>
      <c r="T2886" s="39" t="s">
        <v>1119</v>
      </c>
      <c r="U2886" s="39"/>
      <c r="V2886" s="178"/>
      <c r="W2886" s="39" t="s">
        <v>1627</v>
      </c>
      <c r="X2886" s="39" t="s">
        <v>1927</v>
      </c>
      <c r="Y2886" s="39"/>
      <c r="Z2886" s="39"/>
      <c r="AA2886" s="39"/>
      <c r="AB2886" s="152" t="s">
        <v>3165</v>
      </c>
    </row>
    <row r="2887" spans="1:28" ht="21.75" customHeight="1" x14ac:dyDescent="0.25">
      <c r="A2887" s="37" t="s">
        <v>30</v>
      </c>
      <c r="B2887" s="162" t="s">
        <v>31</v>
      </c>
      <c r="C2887" s="162">
        <v>6254</v>
      </c>
      <c r="D2887" s="39" t="s">
        <v>52</v>
      </c>
      <c r="E2887" s="39" t="s">
        <v>1266</v>
      </c>
      <c r="F2887" s="128" t="s">
        <v>48</v>
      </c>
      <c r="G2887" s="39" t="s">
        <v>35</v>
      </c>
      <c r="H2887" s="39" t="str">
        <f t="shared" si="441"/>
        <v>6105AK124-6254-ECAL-0003</v>
      </c>
      <c r="I2887" s="39" t="str">
        <f t="shared" si="443"/>
        <v>Q24050972-04-6254-E-CAL-0003</v>
      </c>
      <c r="J2887" s="39"/>
      <c r="K2887" s="162" t="s">
        <v>1920</v>
      </c>
      <c r="L2887" s="39" t="s">
        <v>1936</v>
      </c>
      <c r="M2887" s="39" t="s">
        <v>1363</v>
      </c>
      <c r="N2887" s="33" t="str">
        <f t="shared" si="442"/>
        <v>Battery Energy Storage System 1 - Lightning Protection System for BESS Yard - Impedance and Burn-off Calculations</v>
      </c>
      <c r="O2887" s="134"/>
      <c r="P2887" s="134"/>
      <c r="Q2887" s="33" t="str">
        <f>IFERROR(VLOOKUP(PPE_PH1_CDDL[[#This Row],[RDMC Document Number]],[3]Docs!$B:$F,4,0),"No Placeholder Yet")</f>
        <v>RES - Reserved Placeholder</v>
      </c>
      <c r="R2887" s="33" t="str">
        <f>IFERROR(VLOOKUP(PPE_PH1_CDDL[[#This Row],[RDMC Document Number]],[3]Docs!$B:$F,5,0),"No Placeholder Yet")</f>
        <v>Pending</v>
      </c>
      <c r="S2887" s="137">
        <f t="shared" si="444"/>
        <v>0</v>
      </c>
      <c r="T2887" s="39" t="s">
        <v>1119</v>
      </c>
      <c r="U2887" s="39"/>
      <c r="V2887" s="178"/>
      <c r="W2887" s="39" t="s">
        <v>1631</v>
      </c>
      <c r="X2887" s="39" t="s">
        <v>1927</v>
      </c>
      <c r="Y2887" s="39"/>
      <c r="Z2887" s="39"/>
      <c r="AA2887" s="39"/>
      <c r="AB2887" s="152" t="s">
        <v>3165</v>
      </c>
    </row>
    <row r="2888" spans="1:28" ht="21.75" customHeight="1" x14ac:dyDescent="0.25">
      <c r="A2888" s="37" t="s">
        <v>30</v>
      </c>
      <c r="B2888" s="162" t="s">
        <v>31</v>
      </c>
      <c r="C2888" s="162">
        <v>6254</v>
      </c>
      <c r="D2888" s="39" t="s">
        <v>52</v>
      </c>
      <c r="E2888" s="39" t="s">
        <v>1266</v>
      </c>
      <c r="F2888" s="128" t="s">
        <v>50</v>
      </c>
      <c r="G2888" s="39" t="s">
        <v>35</v>
      </c>
      <c r="H2888" s="39" t="str">
        <f t="shared" si="441"/>
        <v>6105AK124-6254-ECAL-0004</v>
      </c>
      <c r="I2888" s="39" t="str">
        <f t="shared" si="443"/>
        <v>Q24050972-04-6254-E-CAL-0004</v>
      </c>
      <c r="J2888" s="39"/>
      <c r="K2888" s="162" t="s">
        <v>1920</v>
      </c>
      <c r="L2888" s="39" t="s">
        <v>1937</v>
      </c>
      <c r="M2888" s="39" t="s">
        <v>1361</v>
      </c>
      <c r="N2888" s="33" t="str">
        <f t="shared" si="442"/>
        <v>Battery Energy Storage System 1 -  Earthing System for BESS Yard - Cable and Conductor Sizing (incl Volt Drop Calcs)</v>
      </c>
      <c r="O2888" s="134"/>
      <c r="P2888" s="134"/>
      <c r="Q2888" s="33" t="str">
        <f>IFERROR(VLOOKUP(PPE_PH1_CDDL[[#This Row],[RDMC Document Number]],[3]Docs!$B:$F,4,0),"No Placeholder Yet")</f>
        <v>RES - Reserved Placeholder</v>
      </c>
      <c r="R2888" s="33" t="str">
        <f>IFERROR(VLOOKUP(PPE_PH1_CDDL[[#This Row],[RDMC Document Number]],[3]Docs!$B:$F,5,0),"No Placeholder Yet")</f>
        <v>Pending</v>
      </c>
      <c r="S2888" s="137">
        <f t="shared" si="444"/>
        <v>0</v>
      </c>
      <c r="T2888" s="39" t="s">
        <v>1119</v>
      </c>
      <c r="U2888" s="39"/>
      <c r="V2888" s="178"/>
      <c r="W2888" s="39" t="s">
        <v>1705</v>
      </c>
      <c r="X2888" s="39" t="s">
        <v>1927</v>
      </c>
      <c r="Y2888" s="39"/>
      <c r="Z2888" s="39"/>
      <c r="AA2888" s="39"/>
      <c r="AB2888" s="152" t="s">
        <v>3165</v>
      </c>
    </row>
    <row r="2889" spans="1:28" ht="21.75" customHeight="1" x14ac:dyDescent="0.25">
      <c r="A2889" s="37" t="s">
        <v>30</v>
      </c>
      <c r="B2889" s="162" t="s">
        <v>31</v>
      </c>
      <c r="C2889" s="162">
        <v>6254</v>
      </c>
      <c r="D2889" s="39" t="s">
        <v>52</v>
      </c>
      <c r="E2889" s="39" t="s">
        <v>1266</v>
      </c>
      <c r="F2889" s="128" t="s">
        <v>101</v>
      </c>
      <c r="G2889" s="39" t="s">
        <v>35</v>
      </c>
      <c r="H2889" s="39" t="str">
        <f t="shared" si="441"/>
        <v>6105AK124-6254-ECAL-0005</v>
      </c>
      <c r="I2889" s="39" t="str">
        <f t="shared" si="443"/>
        <v>Q24050972-04-6254-E-CAL-0005</v>
      </c>
      <c r="J2889" s="39"/>
      <c r="K2889" s="162" t="s">
        <v>1920</v>
      </c>
      <c r="L2889" s="39" t="s">
        <v>1937</v>
      </c>
      <c r="M2889" s="39" t="s">
        <v>1363</v>
      </c>
      <c r="N2889" s="33" t="str">
        <f t="shared" si="442"/>
        <v>Battery Energy Storage System 1 -  Earthing System for BESS Yard - Impedance and Burn-off Calculations</v>
      </c>
      <c r="O2889" s="134"/>
      <c r="P2889" s="134"/>
      <c r="Q2889" s="33" t="str">
        <f>IFERROR(VLOOKUP(PPE_PH1_CDDL[[#This Row],[RDMC Document Number]],[3]Docs!$B:$F,4,0),"No Placeholder Yet")</f>
        <v>RES - Reserved Placeholder</v>
      </c>
      <c r="R2889" s="33" t="str">
        <f>IFERROR(VLOOKUP(PPE_PH1_CDDL[[#This Row],[RDMC Document Number]],[3]Docs!$B:$F,5,0),"No Placeholder Yet")</f>
        <v>Pending</v>
      </c>
      <c r="S2889" s="137">
        <f t="shared" si="444"/>
        <v>0</v>
      </c>
      <c r="T2889" s="39" t="s">
        <v>1119</v>
      </c>
      <c r="U2889" s="39"/>
      <c r="V2889" s="178"/>
      <c r="W2889" s="39" t="s">
        <v>1705</v>
      </c>
      <c r="X2889" s="39" t="s">
        <v>1927</v>
      </c>
      <c r="Y2889" s="39"/>
      <c r="Z2889" s="39"/>
      <c r="AA2889" s="39"/>
      <c r="AB2889" s="152" t="s">
        <v>3165</v>
      </c>
    </row>
    <row r="2890" spans="1:28" ht="21.75" customHeight="1" x14ac:dyDescent="0.25">
      <c r="A2890" s="37" t="s">
        <v>30</v>
      </c>
      <c r="B2890" s="162" t="s">
        <v>31</v>
      </c>
      <c r="C2890" s="162">
        <v>6254</v>
      </c>
      <c r="D2890" s="39" t="s">
        <v>52</v>
      </c>
      <c r="E2890" s="39" t="s">
        <v>1266</v>
      </c>
      <c r="F2890" s="174" t="s">
        <v>161</v>
      </c>
      <c r="G2890" s="162" t="s">
        <v>35</v>
      </c>
      <c r="H2890" s="39" t="str">
        <f t="shared" si="441"/>
        <v>6105AK124-6254-ECAL-0006</v>
      </c>
      <c r="I2890" s="39" t="str">
        <f t="shared" si="443"/>
        <v>Q24050972-04-6254-E-CAL-0006</v>
      </c>
      <c r="J2890" s="162"/>
      <c r="K2890" s="162" t="s">
        <v>1920</v>
      </c>
      <c r="L2890" s="162" t="s">
        <v>1939</v>
      </c>
      <c r="M2890" s="162" t="s">
        <v>1360</v>
      </c>
      <c r="N2890" s="33" t="str">
        <f t="shared" si="442"/>
        <v>Battery Energy Storage System 1 - Terrace, Roads and Access-ways for BESS Yard - Conductor Sag and Tension Plan</v>
      </c>
      <c r="O2890" s="175"/>
      <c r="P2890" s="175"/>
      <c r="Q2890" s="33" t="str">
        <f>IFERROR(VLOOKUP(PPE_PH1_CDDL[[#This Row],[RDMC Document Number]],[3]Docs!$B:$F,4,0),"No Placeholder Yet")</f>
        <v>RES - Reserved Placeholder</v>
      </c>
      <c r="R2890" s="33" t="str">
        <f>IFERROR(VLOOKUP(PPE_PH1_CDDL[[#This Row],[RDMC Document Number]],[3]Docs!$B:$F,5,0),"No Placeholder Yet")</f>
        <v>Pending</v>
      </c>
      <c r="S2890" s="137">
        <f t="shared" si="444"/>
        <v>0</v>
      </c>
      <c r="T2890" s="39" t="s">
        <v>1119</v>
      </c>
      <c r="U2890" s="162"/>
      <c r="V2890" s="178"/>
      <c r="W2890" s="162" t="s">
        <v>1515</v>
      </c>
      <c r="X2890" s="39" t="s">
        <v>1927</v>
      </c>
      <c r="Y2890" s="162"/>
      <c r="Z2890" s="162"/>
      <c r="AA2890" s="39"/>
      <c r="AB2890" s="152" t="s">
        <v>3165</v>
      </c>
    </row>
    <row r="2891" spans="1:28" ht="21.75" customHeight="1" x14ac:dyDescent="0.25">
      <c r="A2891" s="37" t="s">
        <v>30</v>
      </c>
      <c r="B2891" s="162" t="s">
        <v>31</v>
      </c>
      <c r="C2891" s="162">
        <v>6254</v>
      </c>
      <c r="D2891" s="39" t="s">
        <v>52</v>
      </c>
      <c r="E2891" s="39" t="s">
        <v>1365</v>
      </c>
      <c r="F2891" s="128" t="s">
        <v>34</v>
      </c>
      <c r="G2891" s="39" t="s">
        <v>35</v>
      </c>
      <c r="H2891" s="39" t="str">
        <f t="shared" si="441"/>
        <v>6105AK124-6254-EDIA-0001</v>
      </c>
      <c r="I2891" s="39" t="str">
        <f t="shared" si="443"/>
        <v>Q24050972-04-6254-E-DIA-0001</v>
      </c>
      <c r="J2891" s="39"/>
      <c r="K2891" s="162" t="s">
        <v>1920</v>
      </c>
      <c r="L2891" s="39" t="s">
        <v>1934</v>
      </c>
      <c r="M2891" s="39" t="s">
        <v>1366</v>
      </c>
      <c r="N2891" s="33" t="str">
        <f t="shared" si="442"/>
        <v>Battery Energy Storage System 1 - LV, Control and Signal Cables for BESS Yard - Cable Block Diagrams and Schedules</v>
      </c>
      <c r="O2891" s="134"/>
      <c r="P2891" s="134"/>
      <c r="Q2891" s="33" t="str">
        <f>IFERROR(VLOOKUP(PPE_PH1_CDDL[[#This Row],[RDMC Document Number]],[3]Docs!$B:$F,4,0),"No Placeholder Yet")</f>
        <v>RES - Reserved Placeholder</v>
      </c>
      <c r="R2891" s="33" t="str">
        <f>IFERROR(VLOOKUP(PPE_PH1_CDDL[[#This Row],[RDMC Document Number]],[3]Docs!$B:$F,5,0),"No Placeholder Yet")</f>
        <v>Pending</v>
      </c>
      <c r="S2891" s="137">
        <f t="shared" si="444"/>
        <v>0</v>
      </c>
      <c r="T2891" s="39" t="s">
        <v>1119</v>
      </c>
      <c r="U2891" s="39"/>
      <c r="V2891" s="178"/>
      <c r="W2891" s="39" t="s">
        <v>1627</v>
      </c>
      <c r="X2891" s="39" t="s">
        <v>1927</v>
      </c>
      <c r="Y2891" s="39"/>
      <c r="Z2891" s="39"/>
      <c r="AA2891" s="39"/>
      <c r="AB2891" s="152" t="s">
        <v>3165</v>
      </c>
    </row>
    <row r="2892" spans="1:28" ht="21.75" customHeight="1" x14ac:dyDescent="0.25">
      <c r="A2892" s="37" t="s">
        <v>30</v>
      </c>
      <c r="B2892" s="162" t="s">
        <v>31</v>
      </c>
      <c r="C2892" s="162">
        <v>6254</v>
      </c>
      <c r="D2892" s="39" t="s">
        <v>52</v>
      </c>
      <c r="E2892" s="39" t="s">
        <v>1365</v>
      </c>
      <c r="F2892" s="128" t="s">
        <v>46</v>
      </c>
      <c r="G2892" s="39" t="s">
        <v>35</v>
      </c>
      <c r="H2892" s="39" t="str">
        <f t="shared" si="441"/>
        <v>6105AK124-6254-EDIA-0002</v>
      </c>
      <c r="I2892" s="39" t="str">
        <f t="shared" si="443"/>
        <v>Q24050972-04-6254-E-DIA-0002</v>
      </c>
      <c r="J2892" s="39"/>
      <c r="K2892" s="162" t="s">
        <v>1920</v>
      </c>
      <c r="L2892" s="39" t="s">
        <v>1934</v>
      </c>
      <c r="M2892" s="39" t="s">
        <v>1367</v>
      </c>
      <c r="N2892" s="33" t="str">
        <f t="shared" si="442"/>
        <v>Battery Energy Storage System 1 - LV, Control and Signal Cables for BESS Yard - Electrical Circuit Diagrams (Schematics)</v>
      </c>
      <c r="O2892" s="134"/>
      <c r="P2892" s="134"/>
      <c r="Q2892" s="33" t="str">
        <f>IFERROR(VLOOKUP(PPE_PH1_CDDL[[#This Row],[RDMC Document Number]],[3]Docs!$B:$F,4,0),"No Placeholder Yet")</f>
        <v>RES - Reserved Placeholder</v>
      </c>
      <c r="R2892" s="33" t="str">
        <f>IFERROR(VLOOKUP(PPE_PH1_CDDL[[#This Row],[RDMC Document Number]],[3]Docs!$B:$F,5,0),"No Placeholder Yet")</f>
        <v>Pending</v>
      </c>
      <c r="S2892" s="137">
        <f t="shared" si="444"/>
        <v>0</v>
      </c>
      <c r="T2892" s="39" t="s">
        <v>1119</v>
      </c>
      <c r="U2892" s="39"/>
      <c r="V2892" s="178"/>
      <c r="W2892" s="39" t="s">
        <v>1627</v>
      </c>
      <c r="X2892" s="39" t="s">
        <v>1927</v>
      </c>
      <c r="Y2892" s="39"/>
      <c r="Z2892" s="39"/>
      <c r="AA2892" s="39"/>
      <c r="AB2892" s="152" t="s">
        <v>3165</v>
      </c>
    </row>
    <row r="2893" spans="1:28" ht="21.75" customHeight="1" x14ac:dyDescent="0.25">
      <c r="A2893" s="37" t="s">
        <v>30</v>
      </c>
      <c r="B2893" s="162" t="s">
        <v>31</v>
      </c>
      <c r="C2893" s="162">
        <v>6254</v>
      </c>
      <c r="D2893" s="39" t="s">
        <v>52</v>
      </c>
      <c r="E2893" s="39" t="s">
        <v>1365</v>
      </c>
      <c r="F2893" s="128" t="s">
        <v>48</v>
      </c>
      <c r="G2893" s="39" t="s">
        <v>35</v>
      </c>
      <c r="H2893" s="39" t="str">
        <f t="shared" si="441"/>
        <v>6105AK124-6254-EDIA-0003</v>
      </c>
      <c r="I2893" s="39" t="str">
        <f t="shared" si="443"/>
        <v>Q24050972-04-6254-E-DIA-0003</v>
      </c>
      <c r="J2893" s="39"/>
      <c r="K2893" s="162" t="s">
        <v>1920</v>
      </c>
      <c r="L2893" s="39" t="s">
        <v>1934</v>
      </c>
      <c r="M2893" s="39" t="s">
        <v>1372</v>
      </c>
      <c r="N2893" s="33" t="str">
        <f t="shared" si="442"/>
        <v>Battery Energy Storage System 1 - LV, Control and Signal Cables for BESS Yard - Electrical Block Diagram</v>
      </c>
      <c r="O2893" s="134"/>
      <c r="P2893" s="134"/>
      <c r="Q2893" s="33" t="str">
        <f>IFERROR(VLOOKUP(PPE_PH1_CDDL[[#This Row],[RDMC Document Number]],[3]Docs!$B:$F,4,0),"No Placeholder Yet")</f>
        <v>RES - Reserved Placeholder</v>
      </c>
      <c r="R2893" s="33" t="str">
        <f>IFERROR(VLOOKUP(PPE_PH1_CDDL[[#This Row],[RDMC Document Number]],[3]Docs!$B:$F,5,0),"No Placeholder Yet")</f>
        <v>Pending</v>
      </c>
      <c r="S2893" s="137">
        <f t="shared" si="444"/>
        <v>0</v>
      </c>
      <c r="T2893" s="39" t="s">
        <v>1119</v>
      </c>
      <c r="U2893" s="39"/>
      <c r="V2893" s="178"/>
      <c r="W2893" s="39" t="s">
        <v>1627</v>
      </c>
      <c r="X2893" s="39" t="s">
        <v>1927</v>
      </c>
      <c r="Y2893" s="39"/>
      <c r="Z2893" s="39"/>
      <c r="AA2893" s="39"/>
      <c r="AB2893" s="152" t="s">
        <v>3165</v>
      </c>
    </row>
    <row r="2894" spans="1:28" ht="21.75" customHeight="1" x14ac:dyDescent="0.25">
      <c r="A2894" s="37" t="s">
        <v>30</v>
      </c>
      <c r="B2894" s="162" t="s">
        <v>31</v>
      </c>
      <c r="C2894" s="162">
        <v>6254</v>
      </c>
      <c r="D2894" s="39" t="s">
        <v>52</v>
      </c>
      <c r="E2894" s="39" t="s">
        <v>1365</v>
      </c>
      <c r="F2894" s="128" t="s">
        <v>50</v>
      </c>
      <c r="G2894" s="39" t="s">
        <v>35</v>
      </c>
      <c r="H2894" s="39" t="str">
        <f t="shared" si="441"/>
        <v>6105AK124-6254-EDIA-0004</v>
      </c>
      <c r="I2894" s="39" t="str">
        <f t="shared" si="443"/>
        <v>Q24050972-04-6254-E-DIA-0004</v>
      </c>
      <c r="J2894" s="39"/>
      <c r="K2894" s="162" t="s">
        <v>1920</v>
      </c>
      <c r="L2894" s="39" t="s">
        <v>1934</v>
      </c>
      <c r="M2894" s="39" t="s">
        <v>1369</v>
      </c>
      <c r="N2894" s="33" t="str">
        <f t="shared" si="442"/>
        <v>Battery Energy Storage System 1 - LV, Control and Signal Cables for BESS Yard - E/I Termination Schedule</v>
      </c>
      <c r="O2894" s="134"/>
      <c r="P2894" s="134"/>
      <c r="Q2894" s="33" t="str">
        <f>IFERROR(VLOOKUP(PPE_PH1_CDDL[[#This Row],[RDMC Document Number]],[3]Docs!$B:$F,4,0),"No Placeholder Yet")</f>
        <v>RES - Reserved Placeholder</v>
      </c>
      <c r="R2894" s="33" t="str">
        <f>IFERROR(VLOOKUP(PPE_PH1_CDDL[[#This Row],[RDMC Document Number]],[3]Docs!$B:$F,5,0),"No Placeholder Yet")</f>
        <v>Pending</v>
      </c>
      <c r="S2894" s="137">
        <f t="shared" si="444"/>
        <v>0</v>
      </c>
      <c r="T2894" s="39" t="s">
        <v>1119</v>
      </c>
      <c r="U2894" s="39"/>
      <c r="V2894" s="178"/>
      <c r="W2894" s="39" t="s">
        <v>1627</v>
      </c>
      <c r="X2894" s="39" t="s">
        <v>1927</v>
      </c>
      <c r="Y2894" s="39"/>
      <c r="Z2894" s="39"/>
      <c r="AA2894" s="39"/>
      <c r="AB2894" s="152" t="s">
        <v>3165</v>
      </c>
    </row>
    <row r="2895" spans="1:28" ht="21.75" customHeight="1" x14ac:dyDescent="0.25">
      <c r="A2895" s="37" t="s">
        <v>30</v>
      </c>
      <c r="B2895" s="162" t="s">
        <v>31</v>
      </c>
      <c r="C2895" s="162">
        <v>6254</v>
      </c>
      <c r="D2895" s="39" t="s">
        <v>52</v>
      </c>
      <c r="E2895" s="39" t="s">
        <v>1365</v>
      </c>
      <c r="F2895" s="128" t="s">
        <v>101</v>
      </c>
      <c r="G2895" s="39" t="s">
        <v>35</v>
      </c>
      <c r="H2895" s="39" t="str">
        <f t="shared" si="441"/>
        <v>6105AK124-6254-EDIA-0005</v>
      </c>
      <c r="I2895" s="39" t="str">
        <f t="shared" si="443"/>
        <v>Q24050972-04-6254-E-DIA-0005</v>
      </c>
      <c r="J2895" s="39"/>
      <c r="K2895" s="162" t="s">
        <v>1920</v>
      </c>
      <c r="L2895" s="39" t="s">
        <v>1929</v>
      </c>
      <c r="M2895" s="39" t="s">
        <v>1366</v>
      </c>
      <c r="N2895" s="33" t="str">
        <f t="shared" si="442"/>
        <v>Battery Energy Storage System 1 - Cable Racks and Trays for BESS yard - Cable Block Diagrams and Schedules</v>
      </c>
      <c r="O2895" s="134"/>
      <c r="P2895" s="134"/>
      <c r="Q2895" s="33" t="str">
        <f>IFERROR(VLOOKUP(PPE_PH1_CDDL[[#This Row],[RDMC Document Number]],[3]Docs!$B:$F,4,0),"No Placeholder Yet")</f>
        <v>RES - Reserved Placeholder</v>
      </c>
      <c r="R2895" s="33" t="str">
        <f>IFERROR(VLOOKUP(PPE_PH1_CDDL[[#This Row],[RDMC Document Number]],[3]Docs!$B:$F,5,0),"No Placeholder Yet")</f>
        <v>Pending</v>
      </c>
      <c r="S2895" s="137">
        <f t="shared" si="444"/>
        <v>0</v>
      </c>
      <c r="T2895" s="39" t="s">
        <v>1119</v>
      </c>
      <c r="U2895" s="39"/>
      <c r="V2895" s="178"/>
      <c r="W2895" s="39" t="s">
        <v>1599</v>
      </c>
      <c r="X2895" s="39" t="s">
        <v>1927</v>
      </c>
      <c r="Y2895" s="39"/>
      <c r="Z2895" s="39"/>
      <c r="AA2895" s="39"/>
      <c r="AB2895" s="152" t="s">
        <v>3165</v>
      </c>
    </row>
    <row r="2896" spans="1:28" ht="21.75" customHeight="1" x14ac:dyDescent="0.25">
      <c r="A2896" s="37" t="s">
        <v>30</v>
      </c>
      <c r="B2896" s="162" t="s">
        <v>31</v>
      </c>
      <c r="C2896" s="162">
        <v>6254</v>
      </c>
      <c r="D2896" s="39" t="s">
        <v>52</v>
      </c>
      <c r="E2896" s="39" t="s">
        <v>1365</v>
      </c>
      <c r="F2896" s="128" t="s">
        <v>161</v>
      </c>
      <c r="G2896" s="39" t="s">
        <v>35</v>
      </c>
      <c r="H2896" s="39" t="str">
        <f t="shared" si="441"/>
        <v>6105AK124-6254-EDIA-0006</v>
      </c>
      <c r="I2896" s="39" t="str">
        <f t="shared" si="443"/>
        <v>Q24050972-04-6254-E-DIA-0006</v>
      </c>
      <c r="J2896" s="39"/>
      <c r="K2896" s="162" t="s">
        <v>1920</v>
      </c>
      <c r="L2896" s="39" t="s">
        <v>1929</v>
      </c>
      <c r="M2896" s="39" t="s">
        <v>1369</v>
      </c>
      <c r="N2896" s="33" t="str">
        <f t="shared" si="442"/>
        <v>Battery Energy Storage System 1 - Cable Racks and Trays for BESS yard - E/I Termination Schedule</v>
      </c>
      <c r="O2896" s="134"/>
      <c r="P2896" s="134"/>
      <c r="Q2896" s="33" t="str">
        <f>IFERROR(VLOOKUP(PPE_PH1_CDDL[[#This Row],[RDMC Document Number]],[3]Docs!$B:$F,4,0),"No Placeholder Yet")</f>
        <v>RES - Reserved Placeholder</v>
      </c>
      <c r="R2896" s="33" t="str">
        <f>IFERROR(VLOOKUP(PPE_PH1_CDDL[[#This Row],[RDMC Document Number]],[3]Docs!$B:$F,5,0),"No Placeholder Yet")</f>
        <v>Pending</v>
      </c>
      <c r="S2896" s="137">
        <f t="shared" si="444"/>
        <v>0</v>
      </c>
      <c r="T2896" s="39" t="s">
        <v>1119</v>
      </c>
      <c r="U2896" s="39"/>
      <c r="V2896" s="178"/>
      <c r="W2896" s="39" t="s">
        <v>1599</v>
      </c>
      <c r="X2896" s="39" t="s">
        <v>1927</v>
      </c>
      <c r="Y2896" s="39"/>
      <c r="Z2896" s="39"/>
      <c r="AA2896" s="39"/>
      <c r="AB2896" s="152" t="s">
        <v>3165</v>
      </c>
    </row>
    <row r="2897" spans="1:28" ht="21.75" customHeight="1" x14ac:dyDescent="0.25">
      <c r="A2897" s="37" t="s">
        <v>30</v>
      </c>
      <c r="B2897" s="162" t="s">
        <v>31</v>
      </c>
      <c r="C2897" s="162">
        <v>6254</v>
      </c>
      <c r="D2897" s="39" t="s">
        <v>52</v>
      </c>
      <c r="E2897" s="39" t="s">
        <v>1365</v>
      </c>
      <c r="F2897" s="128" t="s">
        <v>170</v>
      </c>
      <c r="G2897" s="39" t="s">
        <v>35</v>
      </c>
      <c r="H2897" s="39" t="str">
        <f t="shared" si="441"/>
        <v>6105AK124-6254-EDIA-0007</v>
      </c>
      <c r="I2897" s="39" t="str">
        <f t="shared" si="443"/>
        <v>Q24050972-04-6254-E-DIA-0007</v>
      </c>
      <c r="J2897" s="39"/>
      <c r="K2897" s="162" t="s">
        <v>1920</v>
      </c>
      <c r="L2897" s="39" t="s">
        <v>1935</v>
      </c>
      <c r="M2897" s="39" t="s">
        <v>1366</v>
      </c>
      <c r="N2897" s="33" t="str">
        <f t="shared" si="442"/>
        <v>Battery Energy Storage System 1 - Cable Trench and Tunnels for BESS yard - Cable Block Diagrams and Schedules</v>
      </c>
      <c r="O2897" s="134"/>
      <c r="P2897" s="134"/>
      <c r="Q2897" s="33" t="str">
        <f>IFERROR(VLOOKUP(PPE_PH1_CDDL[[#This Row],[RDMC Document Number]],[3]Docs!$B:$F,4,0),"No Placeholder Yet")</f>
        <v>RES - Reserved Placeholder</v>
      </c>
      <c r="R2897" s="33" t="str">
        <f>IFERROR(VLOOKUP(PPE_PH1_CDDL[[#This Row],[RDMC Document Number]],[3]Docs!$B:$F,5,0),"No Placeholder Yet")</f>
        <v>Pending</v>
      </c>
      <c r="S2897" s="137">
        <f t="shared" si="444"/>
        <v>0</v>
      </c>
      <c r="T2897" s="39" t="s">
        <v>1119</v>
      </c>
      <c r="U2897" s="39"/>
      <c r="V2897" s="178"/>
      <c r="W2897" s="39" t="s">
        <v>1629</v>
      </c>
      <c r="X2897" s="39" t="s">
        <v>1927</v>
      </c>
      <c r="Y2897" s="39"/>
      <c r="Z2897" s="39"/>
      <c r="AA2897" s="39"/>
      <c r="AB2897" s="152" t="s">
        <v>3165</v>
      </c>
    </row>
    <row r="2898" spans="1:28" ht="21.75" customHeight="1" x14ac:dyDescent="0.25">
      <c r="A2898" s="37" t="s">
        <v>30</v>
      </c>
      <c r="B2898" s="162" t="s">
        <v>31</v>
      </c>
      <c r="C2898" s="162">
        <v>6254</v>
      </c>
      <c r="D2898" s="39" t="s">
        <v>52</v>
      </c>
      <c r="E2898" s="39" t="s">
        <v>1365</v>
      </c>
      <c r="F2898" s="128" t="s">
        <v>108</v>
      </c>
      <c r="G2898" s="39" t="s">
        <v>35</v>
      </c>
      <c r="H2898" s="39" t="str">
        <f t="shared" si="441"/>
        <v>6105AK124-6254-EDIA-0008</v>
      </c>
      <c r="I2898" s="39" t="str">
        <f t="shared" si="443"/>
        <v>Q24050972-04-6254-E-DIA-0008</v>
      </c>
      <c r="J2898" s="39"/>
      <c r="K2898" s="162" t="s">
        <v>1920</v>
      </c>
      <c r="L2898" s="39" t="s">
        <v>1935</v>
      </c>
      <c r="M2898" s="39" t="s">
        <v>1369</v>
      </c>
      <c r="N2898" s="33" t="str">
        <f t="shared" si="442"/>
        <v>Battery Energy Storage System 1 - Cable Trench and Tunnels for BESS yard - E/I Termination Schedule</v>
      </c>
      <c r="O2898" s="134"/>
      <c r="P2898" s="134"/>
      <c r="Q2898" s="33" t="str">
        <f>IFERROR(VLOOKUP(PPE_PH1_CDDL[[#This Row],[RDMC Document Number]],[3]Docs!$B:$F,4,0),"No Placeholder Yet")</f>
        <v>RES - Reserved Placeholder</v>
      </c>
      <c r="R2898" s="33" t="str">
        <f>IFERROR(VLOOKUP(PPE_PH1_CDDL[[#This Row],[RDMC Document Number]],[3]Docs!$B:$F,5,0),"No Placeholder Yet")</f>
        <v>Pending</v>
      </c>
      <c r="S2898" s="137">
        <f t="shared" si="444"/>
        <v>0</v>
      </c>
      <c r="T2898" s="39" t="s">
        <v>1119</v>
      </c>
      <c r="U2898" s="39"/>
      <c r="V2898" s="178"/>
      <c r="W2898" s="39" t="s">
        <v>1629</v>
      </c>
      <c r="X2898" s="39" t="s">
        <v>1927</v>
      </c>
      <c r="Y2898" s="39"/>
      <c r="Z2898" s="39"/>
      <c r="AA2898" s="39"/>
      <c r="AB2898" s="152" t="s">
        <v>3165</v>
      </c>
    </row>
    <row r="2899" spans="1:28" ht="21.75" customHeight="1" x14ac:dyDescent="0.25">
      <c r="A2899" s="37" t="s">
        <v>30</v>
      </c>
      <c r="B2899" s="162" t="s">
        <v>31</v>
      </c>
      <c r="C2899" s="162">
        <v>6254</v>
      </c>
      <c r="D2899" s="39" t="s">
        <v>52</v>
      </c>
      <c r="E2899" s="39" t="s">
        <v>1365</v>
      </c>
      <c r="F2899" s="128" t="s">
        <v>173</v>
      </c>
      <c r="G2899" s="39" t="s">
        <v>35</v>
      </c>
      <c r="H2899" s="39" t="str">
        <f t="shared" si="441"/>
        <v>6105AK124-6254-EDIA-0009</v>
      </c>
      <c r="I2899" s="39" t="str">
        <f t="shared" si="443"/>
        <v>Q24050972-04-6254-E-DIA-0009</v>
      </c>
      <c r="J2899" s="39"/>
      <c r="K2899" s="162" t="s">
        <v>1920</v>
      </c>
      <c r="L2899" s="39" t="s">
        <v>1936</v>
      </c>
      <c r="M2899" s="39" t="s">
        <v>1366</v>
      </c>
      <c r="N2899" s="33" t="str">
        <f t="shared" si="442"/>
        <v>Battery Energy Storage System 1 - Lightning Protection System for BESS Yard - Cable Block Diagrams and Schedules</v>
      </c>
      <c r="O2899" s="134"/>
      <c r="P2899" s="134"/>
      <c r="Q2899" s="33" t="str">
        <f>IFERROR(VLOOKUP(PPE_PH1_CDDL[[#This Row],[RDMC Document Number]],[3]Docs!$B:$F,4,0),"No Placeholder Yet")</f>
        <v>RES - Reserved Placeholder</v>
      </c>
      <c r="R2899" s="33" t="str">
        <f>IFERROR(VLOOKUP(PPE_PH1_CDDL[[#This Row],[RDMC Document Number]],[3]Docs!$B:$F,5,0),"No Placeholder Yet")</f>
        <v>Pending</v>
      </c>
      <c r="S2899" s="137">
        <f t="shared" si="444"/>
        <v>0</v>
      </c>
      <c r="T2899" s="39" t="s">
        <v>1119</v>
      </c>
      <c r="U2899" s="39"/>
      <c r="V2899" s="178"/>
      <c r="W2899" s="39" t="s">
        <v>1631</v>
      </c>
      <c r="X2899" s="39" t="s">
        <v>1927</v>
      </c>
      <c r="Y2899" s="39"/>
      <c r="Z2899" s="39"/>
      <c r="AA2899" s="39"/>
      <c r="AB2899" s="152" t="s">
        <v>3165</v>
      </c>
    </row>
    <row r="2900" spans="1:28" ht="21.75" customHeight="1" x14ac:dyDescent="0.25">
      <c r="A2900" s="37" t="s">
        <v>30</v>
      </c>
      <c r="B2900" s="162" t="s">
        <v>31</v>
      </c>
      <c r="C2900" s="162">
        <v>6254</v>
      </c>
      <c r="D2900" s="39" t="s">
        <v>52</v>
      </c>
      <c r="E2900" s="39" t="s">
        <v>1365</v>
      </c>
      <c r="F2900" s="128" t="s">
        <v>184</v>
      </c>
      <c r="G2900" s="39" t="s">
        <v>35</v>
      </c>
      <c r="H2900" s="39" t="str">
        <f t="shared" si="441"/>
        <v>6105AK124-6254-EDIA-0010</v>
      </c>
      <c r="I2900" s="39" t="str">
        <f t="shared" si="443"/>
        <v>Q24050972-04-6254-E-DIA-0010</v>
      </c>
      <c r="J2900" s="39"/>
      <c r="K2900" s="162" t="s">
        <v>1920</v>
      </c>
      <c r="L2900" s="39" t="s">
        <v>1936</v>
      </c>
      <c r="M2900" s="39" t="s">
        <v>1367</v>
      </c>
      <c r="N2900" s="33" t="str">
        <f t="shared" si="442"/>
        <v>Battery Energy Storage System 1 - Lightning Protection System for BESS Yard - Electrical Circuit Diagrams (Schematics)</v>
      </c>
      <c r="O2900" s="134"/>
      <c r="P2900" s="134"/>
      <c r="Q2900" s="33" t="str">
        <f>IFERROR(VLOOKUP(PPE_PH1_CDDL[[#This Row],[RDMC Document Number]],[3]Docs!$B:$F,4,0),"No Placeholder Yet")</f>
        <v>RES - Reserved Placeholder</v>
      </c>
      <c r="R2900" s="33" t="str">
        <f>IFERROR(VLOOKUP(PPE_PH1_CDDL[[#This Row],[RDMC Document Number]],[3]Docs!$B:$F,5,0),"No Placeholder Yet")</f>
        <v>Pending</v>
      </c>
      <c r="S2900" s="137">
        <f t="shared" si="444"/>
        <v>0</v>
      </c>
      <c r="T2900" s="39" t="s">
        <v>1119</v>
      </c>
      <c r="U2900" s="39"/>
      <c r="V2900" s="178"/>
      <c r="W2900" s="39" t="s">
        <v>1631</v>
      </c>
      <c r="X2900" s="39" t="s">
        <v>1927</v>
      </c>
      <c r="Y2900" s="39"/>
      <c r="Z2900" s="39"/>
      <c r="AA2900" s="39"/>
      <c r="AB2900" s="152" t="s">
        <v>3165</v>
      </c>
    </row>
    <row r="2901" spans="1:28" ht="21.75" customHeight="1" x14ac:dyDescent="0.25">
      <c r="A2901" s="37" t="s">
        <v>30</v>
      </c>
      <c r="B2901" s="162" t="s">
        <v>31</v>
      </c>
      <c r="C2901" s="162">
        <v>6254</v>
      </c>
      <c r="D2901" s="39" t="s">
        <v>52</v>
      </c>
      <c r="E2901" s="39" t="s">
        <v>1365</v>
      </c>
      <c r="F2901" s="128" t="s">
        <v>187</v>
      </c>
      <c r="G2901" s="39" t="s">
        <v>35</v>
      </c>
      <c r="H2901" s="39" t="str">
        <f t="shared" si="441"/>
        <v>6105AK124-6254-EDIA-0011</v>
      </c>
      <c r="I2901" s="39" t="str">
        <f t="shared" si="443"/>
        <v>Q24050972-04-6254-E-DIA-0011</v>
      </c>
      <c r="J2901" s="39"/>
      <c r="K2901" s="162" t="s">
        <v>1920</v>
      </c>
      <c r="L2901" s="39" t="s">
        <v>1937</v>
      </c>
      <c r="M2901" s="39" t="s">
        <v>1367</v>
      </c>
      <c r="N2901" s="33" t="str">
        <f t="shared" si="442"/>
        <v>Battery Energy Storage System 1 -  Earthing System for BESS Yard - Electrical Circuit Diagrams (Schematics)</v>
      </c>
      <c r="O2901" s="134"/>
      <c r="P2901" s="134"/>
      <c r="Q2901" s="33" t="str">
        <f>IFERROR(VLOOKUP(PPE_PH1_CDDL[[#This Row],[RDMC Document Number]],[3]Docs!$B:$F,4,0),"No Placeholder Yet")</f>
        <v>RES - Reserved Placeholder</v>
      </c>
      <c r="R2901" s="33" t="str">
        <f>IFERROR(VLOOKUP(PPE_PH1_CDDL[[#This Row],[RDMC Document Number]],[3]Docs!$B:$F,5,0),"No Placeholder Yet")</f>
        <v>Pending</v>
      </c>
      <c r="S2901" s="137">
        <f t="shared" si="444"/>
        <v>0</v>
      </c>
      <c r="T2901" s="39" t="s">
        <v>1119</v>
      </c>
      <c r="U2901" s="39"/>
      <c r="V2901" s="178"/>
      <c r="W2901" s="39" t="s">
        <v>1941</v>
      </c>
      <c r="X2901" s="39" t="s">
        <v>1927</v>
      </c>
      <c r="Y2901" s="39"/>
      <c r="Z2901" s="39"/>
      <c r="AA2901" s="39"/>
      <c r="AB2901" s="152" t="s">
        <v>3165</v>
      </c>
    </row>
    <row r="2902" spans="1:28" ht="21.75" customHeight="1" x14ac:dyDescent="0.25">
      <c r="A2902" s="37" t="s">
        <v>30</v>
      </c>
      <c r="B2902" s="162" t="s">
        <v>31</v>
      </c>
      <c r="C2902" s="162">
        <v>6254</v>
      </c>
      <c r="D2902" s="39" t="s">
        <v>52</v>
      </c>
      <c r="E2902" s="39" t="s">
        <v>1365</v>
      </c>
      <c r="F2902" s="128" t="s">
        <v>213</v>
      </c>
      <c r="G2902" s="39" t="s">
        <v>35</v>
      </c>
      <c r="H2902" s="39" t="str">
        <f t="shared" si="441"/>
        <v>6105AK124-6254-EDIA-0012</v>
      </c>
      <c r="I2902" s="39" t="str">
        <f t="shared" si="443"/>
        <v>Q24050972-04-6254-E-DIA-0012</v>
      </c>
      <c r="J2902" s="39"/>
      <c r="K2902" s="162" t="s">
        <v>1920</v>
      </c>
      <c r="L2902" s="39" t="s">
        <v>1937</v>
      </c>
      <c r="M2902" s="39" t="s">
        <v>1366</v>
      </c>
      <c r="N2902" s="33" t="str">
        <f t="shared" si="442"/>
        <v>Battery Energy Storage System 1 -  Earthing System for BESS Yard - Cable Block Diagrams and Schedules</v>
      </c>
      <c r="O2902" s="134"/>
      <c r="P2902" s="134"/>
      <c r="Q2902" s="33" t="str">
        <f>IFERROR(VLOOKUP(PPE_PH1_CDDL[[#This Row],[RDMC Document Number]],[3]Docs!$B:$F,4,0),"No Placeholder Yet")</f>
        <v>RES - Reserved Placeholder</v>
      </c>
      <c r="R2902" s="33" t="str">
        <f>IFERROR(VLOOKUP(PPE_PH1_CDDL[[#This Row],[RDMC Document Number]],[3]Docs!$B:$F,5,0),"No Placeholder Yet")</f>
        <v>Pending</v>
      </c>
      <c r="S2902" s="137">
        <f t="shared" si="444"/>
        <v>0</v>
      </c>
      <c r="T2902" s="39" t="s">
        <v>1119</v>
      </c>
      <c r="U2902" s="39"/>
      <c r="V2902" s="178"/>
      <c r="W2902" s="39" t="s">
        <v>1941</v>
      </c>
      <c r="X2902" s="39" t="s">
        <v>1927</v>
      </c>
      <c r="Y2902" s="39"/>
      <c r="Z2902" s="39"/>
      <c r="AA2902" s="39"/>
      <c r="AB2902" s="152" t="s">
        <v>3165</v>
      </c>
    </row>
    <row r="2903" spans="1:28" ht="21.75" customHeight="1" x14ac:dyDescent="0.25">
      <c r="A2903" s="37" t="s">
        <v>30</v>
      </c>
      <c r="B2903" s="162" t="s">
        <v>31</v>
      </c>
      <c r="C2903" s="162">
        <v>6254</v>
      </c>
      <c r="D2903" s="39" t="s">
        <v>52</v>
      </c>
      <c r="E2903" s="39" t="s">
        <v>1365</v>
      </c>
      <c r="F2903" s="128" t="s">
        <v>215</v>
      </c>
      <c r="G2903" s="39" t="s">
        <v>35</v>
      </c>
      <c r="H2903" s="39" t="str">
        <f t="shared" si="441"/>
        <v>6105AK124-6254-EDIA-0013</v>
      </c>
      <c r="I2903" s="39" t="str">
        <f t="shared" si="443"/>
        <v>Q24050972-04-6254-E-DIA-0013</v>
      </c>
      <c r="J2903" s="39"/>
      <c r="K2903" s="162" t="s">
        <v>1920</v>
      </c>
      <c r="L2903" s="39" t="s">
        <v>1937</v>
      </c>
      <c r="M2903" s="39" t="s">
        <v>1369</v>
      </c>
      <c r="N2903" s="33" t="str">
        <f t="shared" si="442"/>
        <v>Battery Energy Storage System 1 -  Earthing System for BESS Yard - E/I Termination Schedule</v>
      </c>
      <c r="O2903" s="134"/>
      <c r="P2903" s="134"/>
      <c r="Q2903" s="33" t="str">
        <f>IFERROR(VLOOKUP(PPE_PH1_CDDL[[#This Row],[RDMC Document Number]],[3]Docs!$B:$F,4,0),"No Placeholder Yet")</f>
        <v>RES - Reserved Placeholder</v>
      </c>
      <c r="R2903" s="33" t="str">
        <f>IFERROR(VLOOKUP(PPE_PH1_CDDL[[#This Row],[RDMC Document Number]],[3]Docs!$B:$F,5,0),"No Placeholder Yet")</f>
        <v>Pending</v>
      </c>
      <c r="S2903" s="137">
        <f t="shared" si="444"/>
        <v>0</v>
      </c>
      <c r="T2903" s="39" t="s">
        <v>1119</v>
      </c>
      <c r="U2903" s="39"/>
      <c r="V2903" s="178"/>
      <c r="W2903" s="39" t="s">
        <v>1941</v>
      </c>
      <c r="X2903" s="39" t="s">
        <v>1927</v>
      </c>
      <c r="Y2903" s="39"/>
      <c r="Z2903" s="39"/>
      <c r="AA2903" s="39"/>
      <c r="AB2903" s="152" t="s">
        <v>3165</v>
      </c>
    </row>
    <row r="2904" spans="1:28" ht="21.75" customHeight="1" x14ac:dyDescent="0.25">
      <c r="A2904" s="37" t="s">
        <v>30</v>
      </c>
      <c r="B2904" s="162" t="s">
        <v>31</v>
      </c>
      <c r="C2904" s="162">
        <v>6254</v>
      </c>
      <c r="D2904" s="39" t="s">
        <v>52</v>
      </c>
      <c r="E2904" s="39" t="s">
        <v>1365</v>
      </c>
      <c r="F2904" s="128" t="s">
        <v>217</v>
      </c>
      <c r="G2904" s="39" t="s">
        <v>35</v>
      </c>
      <c r="H2904" s="39" t="str">
        <f t="shared" si="441"/>
        <v>6105AK124-6254-EDIA-0014</v>
      </c>
      <c r="I2904" s="39" t="str">
        <f t="shared" si="443"/>
        <v>Q24050972-04-6254-E-DIA-0014</v>
      </c>
      <c r="J2904" s="39"/>
      <c r="K2904" s="162" t="s">
        <v>1920</v>
      </c>
      <c r="L2904" s="39" t="s">
        <v>1938</v>
      </c>
      <c r="M2904" s="39" t="s">
        <v>1366</v>
      </c>
      <c r="N2904" s="33" t="str">
        <f t="shared" si="442"/>
        <v>Battery Energy Storage System 1 - Fire Protection System for BESS Yard - Cable Block Diagrams and Schedules</v>
      </c>
      <c r="O2904" s="134"/>
      <c r="P2904" s="134"/>
      <c r="Q2904" s="33" t="str">
        <f>IFERROR(VLOOKUP(PPE_PH1_CDDL[[#This Row],[RDMC Document Number]],[3]Docs!$B:$F,4,0),"No Placeholder Yet")</f>
        <v>RES - Reserved Placeholder</v>
      </c>
      <c r="R2904" s="33" t="str">
        <f>IFERROR(VLOOKUP(PPE_PH1_CDDL[[#This Row],[RDMC Document Number]],[3]Docs!$B:$F,5,0),"No Placeholder Yet")</f>
        <v>Pending</v>
      </c>
      <c r="S2904" s="137">
        <f t="shared" si="444"/>
        <v>0</v>
      </c>
      <c r="T2904" s="39" t="s">
        <v>1119</v>
      </c>
      <c r="U2904" s="39"/>
      <c r="V2904" s="178"/>
      <c r="W2904" s="39" t="s">
        <v>1636</v>
      </c>
      <c r="X2904" s="39" t="s">
        <v>1927</v>
      </c>
      <c r="Y2904" s="39"/>
      <c r="Z2904" s="39"/>
      <c r="AA2904" s="39"/>
      <c r="AB2904" s="152" t="s">
        <v>3165</v>
      </c>
    </row>
    <row r="2905" spans="1:28" ht="21.75" customHeight="1" x14ac:dyDescent="0.25">
      <c r="A2905" s="37" t="s">
        <v>30</v>
      </c>
      <c r="B2905" s="162" t="s">
        <v>31</v>
      </c>
      <c r="C2905" s="162">
        <v>6254</v>
      </c>
      <c r="D2905" s="39" t="s">
        <v>52</v>
      </c>
      <c r="E2905" s="39" t="s">
        <v>1365</v>
      </c>
      <c r="F2905" s="128" t="s">
        <v>219</v>
      </c>
      <c r="G2905" s="39" t="s">
        <v>35</v>
      </c>
      <c r="H2905" s="39" t="str">
        <f t="shared" si="441"/>
        <v>6105AK124-6254-EDIA-0015</v>
      </c>
      <c r="I2905" s="39" t="str">
        <f t="shared" si="443"/>
        <v>Q24050972-04-6254-E-DIA-0015</v>
      </c>
      <c r="J2905" s="39"/>
      <c r="K2905" s="162" t="s">
        <v>1920</v>
      </c>
      <c r="L2905" s="39" t="s">
        <v>1938</v>
      </c>
      <c r="M2905" s="39" t="s">
        <v>1367</v>
      </c>
      <c r="N2905" s="33" t="str">
        <f t="shared" si="442"/>
        <v>Battery Energy Storage System 1 - Fire Protection System for BESS Yard - Electrical Circuit Diagrams (Schematics)</v>
      </c>
      <c r="O2905" s="134"/>
      <c r="P2905" s="134"/>
      <c r="Q2905" s="33" t="str">
        <f>IFERROR(VLOOKUP(PPE_PH1_CDDL[[#This Row],[RDMC Document Number]],[3]Docs!$B:$F,4,0),"No Placeholder Yet")</f>
        <v>RES - Reserved Placeholder</v>
      </c>
      <c r="R2905" s="33" t="str">
        <f>IFERROR(VLOOKUP(PPE_PH1_CDDL[[#This Row],[RDMC Document Number]],[3]Docs!$B:$F,5,0),"No Placeholder Yet")</f>
        <v>Pending</v>
      </c>
      <c r="S2905" s="137">
        <f t="shared" si="444"/>
        <v>0</v>
      </c>
      <c r="T2905" s="39" t="s">
        <v>1119</v>
      </c>
      <c r="U2905" s="39"/>
      <c r="V2905" s="178"/>
      <c r="W2905" s="39" t="s">
        <v>1636</v>
      </c>
      <c r="X2905" s="39" t="s">
        <v>1927</v>
      </c>
      <c r="Y2905" s="39"/>
      <c r="Z2905" s="39"/>
      <c r="AA2905" s="39"/>
      <c r="AB2905" s="152" t="s">
        <v>3165</v>
      </c>
    </row>
    <row r="2906" spans="1:28" ht="21.75" customHeight="1" x14ac:dyDescent="0.25">
      <c r="A2906" s="37" t="s">
        <v>30</v>
      </c>
      <c r="B2906" s="162" t="s">
        <v>31</v>
      </c>
      <c r="C2906" s="162">
        <v>6254</v>
      </c>
      <c r="D2906" s="39" t="s">
        <v>52</v>
      </c>
      <c r="E2906" s="39" t="s">
        <v>1365</v>
      </c>
      <c r="F2906" s="128" t="s">
        <v>88</v>
      </c>
      <c r="G2906" s="39" t="s">
        <v>35</v>
      </c>
      <c r="H2906" s="39" t="str">
        <f t="shared" si="441"/>
        <v>6105AK124-6254-EDIA-0016</v>
      </c>
      <c r="I2906" s="39" t="str">
        <f t="shared" si="443"/>
        <v>Q24050972-04-6254-E-DIA-0016</v>
      </c>
      <c r="J2906" s="39"/>
      <c r="K2906" s="162" t="s">
        <v>1920</v>
      </c>
      <c r="L2906" s="39" t="s">
        <v>1938</v>
      </c>
      <c r="M2906" s="39" t="s">
        <v>1369</v>
      </c>
      <c r="N2906" s="33" t="str">
        <f t="shared" si="442"/>
        <v>Battery Energy Storage System 1 - Fire Protection System for BESS Yard - E/I Termination Schedule</v>
      </c>
      <c r="O2906" s="134"/>
      <c r="P2906" s="134"/>
      <c r="Q2906" s="33" t="str">
        <f>IFERROR(VLOOKUP(PPE_PH1_CDDL[[#This Row],[RDMC Document Number]],[3]Docs!$B:$F,4,0),"No Placeholder Yet")</f>
        <v>RES - Reserved Placeholder</v>
      </c>
      <c r="R2906" s="33" t="str">
        <f>IFERROR(VLOOKUP(PPE_PH1_CDDL[[#This Row],[RDMC Document Number]],[3]Docs!$B:$F,5,0),"No Placeholder Yet")</f>
        <v>Pending</v>
      </c>
      <c r="S2906" s="137">
        <f t="shared" si="444"/>
        <v>0</v>
      </c>
      <c r="T2906" s="39" t="s">
        <v>1119</v>
      </c>
      <c r="U2906" s="39"/>
      <c r="V2906" s="178"/>
      <c r="W2906" s="39" t="s">
        <v>1636</v>
      </c>
      <c r="X2906" s="39" t="s">
        <v>1927</v>
      </c>
      <c r="Y2906" s="39"/>
      <c r="Z2906" s="39"/>
      <c r="AA2906" s="39"/>
      <c r="AB2906" s="152" t="s">
        <v>3165</v>
      </c>
    </row>
    <row r="2907" spans="1:28" ht="21.75" customHeight="1" x14ac:dyDescent="0.25">
      <c r="A2907" s="37" t="s">
        <v>30</v>
      </c>
      <c r="B2907" s="162" t="s">
        <v>31</v>
      </c>
      <c r="C2907" s="162">
        <v>6254</v>
      </c>
      <c r="D2907" s="39" t="s">
        <v>52</v>
      </c>
      <c r="E2907" s="39" t="s">
        <v>1365</v>
      </c>
      <c r="F2907" s="128" t="s">
        <v>143</v>
      </c>
      <c r="G2907" s="39" t="s">
        <v>35</v>
      </c>
      <c r="H2907" s="39" t="str">
        <f t="shared" si="441"/>
        <v>6105AK124-6254-EDIA-0017</v>
      </c>
      <c r="I2907" s="39" t="str">
        <f t="shared" si="443"/>
        <v>Q24050972-04-6254-E-DIA-0017</v>
      </c>
      <c r="J2907" s="39"/>
      <c r="K2907" s="162" t="s">
        <v>1920</v>
      </c>
      <c r="L2907" s="39" t="s">
        <v>1940</v>
      </c>
      <c r="M2907" s="39" t="s">
        <v>1366</v>
      </c>
      <c r="N2907" s="33" t="str">
        <f t="shared" si="442"/>
        <v>Battery Energy Storage System 1 - Metering Instruments for BESS Yard - Cable Block Diagrams and Schedules</v>
      </c>
      <c r="O2907" s="134"/>
      <c r="P2907" s="134"/>
      <c r="Q2907" s="33" t="str">
        <f>IFERROR(VLOOKUP(PPE_PH1_CDDL[[#This Row],[RDMC Document Number]],[3]Docs!$B:$F,4,0),"No Placeholder Yet")</f>
        <v>RES - Reserved Placeholder</v>
      </c>
      <c r="R2907" s="33" t="str">
        <f>IFERROR(VLOOKUP(PPE_PH1_CDDL[[#This Row],[RDMC Document Number]],[3]Docs!$B:$F,5,0),"No Placeholder Yet")</f>
        <v>Pending</v>
      </c>
      <c r="S2907" s="137">
        <f t="shared" si="444"/>
        <v>0</v>
      </c>
      <c r="T2907" s="39" t="s">
        <v>1119</v>
      </c>
      <c r="U2907" s="39"/>
      <c r="V2907" s="178"/>
      <c r="W2907" s="39" t="s">
        <v>1641</v>
      </c>
      <c r="X2907" s="39" t="s">
        <v>1927</v>
      </c>
      <c r="Y2907" s="39"/>
      <c r="Z2907" s="39"/>
      <c r="AA2907" s="39"/>
      <c r="AB2907" s="152" t="s">
        <v>3165</v>
      </c>
    </row>
    <row r="2908" spans="1:28" ht="21.75" customHeight="1" x14ac:dyDescent="0.25">
      <c r="A2908" s="37" t="s">
        <v>30</v>
      </c>
      <c r="B2908" s="162" t="s">
        <v>31</v>
      </c>
      <c r="C2908" s="162">
        <v>6254</v>
      </c>
      <c r="D2908" s="39" t="s">
        <v>52</v>
      </c>
      <c r="E2908" s="39" t="s">
        <v>1365</v>
      </c>
      <c r="F2908" s="128" t="s">
        <v>223</v>
      </c>
      <c r="G2908" s="39" t="s">
        <v>35</v>
      </c>
      <c r="H2908" s="39" t="str">
        <f t="shared" si="441"/>
        <v>6105AK124-6254-EDIA-0018</v>
      </c>
      <c r="I2908" s="39" t="str">
        <f t="shared" si="443"/>
        <v>Q24050972-04-6254-E-DIA-0018</v>
      </c>
      <c r="J2908" s="39"/>
      <c r="K2908" s="162" t="s">
        <v>1920</v>
      </c>
      <c r="L2908" s="39" t="s">
        <v>1940</v>
      </c>
      <c r="M2908" s="39" t="s">
        <v>1367</v>
      </c>
      <c r="N2908" s="33" t="str">
        <f t="shared" si="442"/>
        <v>Battery Energy Storage System 1 - Metering Instruments for BESS Yard - Electrical Circuit Diagrams (Schematics)</v>
      </c>
      <c r="O2908" s="134"/>
      <c r="P2908" s="134"/>
      <c r="Q2908" s="33" t="str">
        <f>IFERROR(VLOOKUP(PPE_PH1_CDDL[[#This Row],[RDMC Document Number]],[3]Docs!$B:$F,4,0),"No Placeholder Yet")</f>
        <v>RES - Reserved Placeholder</v>
      </c>
      <c r="R2908" s="33" t="str">
        <f>IFERROR(VLOOKUP(PPE_PH1_CDDL[[#This Row],[RDMC Document Number]],[3]Docs!$B:$F,5,0),"No Placeholder Yet")</f>
        <v>Pending</v>
      </c>
      <c r="S2908" s="137">
        <f t="shared" si="444"/>
        <v>0</v>
      </c>
      <c r="T2908" s="39" t="s">
        <v>1119</v>
      </c>
      <c r="U2908" s="39"/>
      <c r="V2908" s="178"/>
      <c r="W2908" s="39" t="s">
        <v>1641</v>
      </c>
      <c r="X2908" s="39" t="s">
        <v>1927</v>
      </c>
      <c r="Y2908" s="39"/>
      <c r="Z2908" s="39"/>
      <c r="AA2908" s="39"/>
      <c r="AB2908" s="152" t="s">
        <v>3165</v>
      </c>
    </row>
    <row r="2909" spans="1:28" ht="21.75" customHeight="1" x14ac:dyDescent="0.25">
      <c r="A2909" s="37" t="s">
        <v>30</v>
      </c>
      <c r="B2909" s="162" t="s">
        <v>31</v>
      </c>
      <c r="C2909" s="162">
        <v>6254</v>
      </c>
      <c r="D2909" s="39" t="s">
        <v>52</v>
      </c>
      <c r="E2909" s="39" t="s">
        <v>1365</v>
      </c>
      <c r="F2909" s="128" t="s">
        <v>150</v>
      </c>
      <c r="G2909" s="39" t="s">
        <v>35</v>
      </c>
      <c r="H2909" s="39" t="str">
        <f t="shared" si="441"/>
        <v>6105AK124-6254-EDIA-0019</v>
      </c>
      <c r="I2909" s="39" t="str">
        <f t="shared" si="443"/>
        <v>Q24050972-04-6254-E-DIA-0019</v>
      </c>
      <c r="J2909" s="39"/>
      <c r="K2909" s="162" t="s">
        <v>1920</v>
      </c>
      <c r="L2909" s="39" t="s">
        <v>1940</v>
      </c>
      <c r="M2909" s="39" t="s">
        <v>1372</v>
      </c>
      <c r="N2909" s="33" t="str">
        <f t="shared" si="442"/>
        <v>Battery Energy Storage System 1 - Metering Instruments for BESS Yard - Electrical Block Diagram</v>
      </c>
      <c r="O2909" s="134"/>
      <c r="P2909" s="134"/>
      <c r="Q2909" s="33" t="str">
        <f>IFERROR(VLOOKUP(PPE_PH1_CDDL[[#This Row],[RDMC Document Number]],[3]Docs!$B:$F,4,0),"No Placeholder Yet")</f>
        <v>RES - Reserved Placeholder</v>
      </c>
      <c r="R2909" s="33" t="str">
        <f>IFERROR(VLOOKUP(PPE_PH1_CDDL[[#This Row],[RDMC Document Number]],[3]Docs!$B:$F,5,0),"No Placeholder Yet")</f>
        <v>Pending</v>
      </c>
      <c r="S2909" s="137">
        <f t="shared" si="444"/>
        <v>0</v>
      </c>
      <c r="T2909" s="39" t="s">
        <v>1119</v>
      </c>
      <c r="U2909" s="39"/>
      <c r="V2909" s="178"/>
      <c r="W2909" s="39" t="s">
        <v>1641</v>
      </c>
      <c r="X2909" s="39" t="s">
        <v>1927</v>
      </c>
      <c r="Y2909" s="39"/>
      <c r="Z2909" s="39"/>
      <c r="AA2909" s="39"/>
      <c r="AB2909" s="152" t="s">
        <v>3165</v>
      </c>
    </row>
    <row r="2910" spans="1:28" ht="21.75" customHeight="1" x14ac:dyDescent="0.25">
      <c r="A2910" s="37" t="s">
        <v>30</v>
      </c>
      <c r="B2910" s="162" t="s">
        <v>31</v>
      </c>
      <c r="C2910" s="162">
        <v>6254</v>
      </c>
      <c r="D2910" s="39" t="s">
        <v>52</v>
      </c>
      <c r="E2910" s="39" t="s">
        <v>1365</v>
      </c>
      <c r="F2910" s="128" t="s">
        <v>226</v>
      </c>
      <c r="G2910" s="39" t="s">
        <v>35</v>
      </c>
      <c r="H2910" s="39" t="str">
        <f t="shared" si="441"/>
        <v>6105AK124-6254-EDIA-0020</v>
      </c>
      <c r="I2910" s="39" t="str">
        <f t="shared" si="443"/>
        <v>Q24050972-04-6254-E-DIA-0020</v>
      </c>
      <c r="J2910" s="39"/>
      <c r="K2910" s="162" t="s">
        <v>1920</v>
      </c>
      <c r="L2910" s="39" t="s">
        <v>1925</v>
      </c>
      <c r="M2910" s="39" t="s">
        <v>1367</v>
      </c>
      <c r="N2910" s="33" t="str">
        <f t="shared" si="442"/>
        <v>Battery Energy Storage System 1 - Protection Relays for BESS Yard - Electrical Circuit Diagrams (Schematics)</v>
      </c>
      <c r="O2910" s="134"/>
      <c r="P2910" s="134"/>
      <c r="Q2910" s="33" t="str">
        <f>IFERROR(VLOOKUP(PPE_PH1_CDDL[[#This Row],[RDMC Document Number]],[3]Docs!$B:$F,4,0),"No Placeholder Yet")</f>
        <v>RES - Reserved Placeholder</v>
      </c>
      <c r="R2910" s="33" t="str">
        <f>IFERROR(VLOOKUP(PPE_PH1_CDDL[[#This Row],[RDMC Document Number]],[3]Docs!$B:$F,5,0),"No Placeholder Yet")</f>
        <v>Pending</v>
      </c>
      <c r="S2910" s="137">
        <f t="shared" si="444"/>
        <v>0</v>
      </c>
      <c r="T2910" s="39" t="s">
        <v>1119</v>
      </c>
      <c r="U2910" s="39"/>
      <c r="V2910" s="178"/>
      <c r="W2910" s="39" t="s">
        <v>1926</v>
      </c>
      <c r="X2910" s="39" t="s">
        <v>1927</v>
      </c>
      <c r="Y2910" s="39"/>
      <c r="Z2910" s="39"/>
      <c r="AA2910" s="39"/>
      <c r="AB2910" s="152" t="s">
        <v>3165</v>
      </c>
    </row>
    <row r="2911" spans="1:28" ht="21.75" customHeight="1" x14ac:dyDescent="0.25">
      <c r="A2911" s="37" t="s">
        <v>30</v>
      </c>
      <c r="B2911" s="162" t="s">
        <v>31</v>
      </c>
      <c r="C2911" s="162">
        <v>6254</v>
      </c>
      <c r="D2911" s="39" t="s">
        <v>52</v>
      </c>
      <c r="E2911" s="39" t="s">
        <v>1365</v>
      </c>
      <c r="F2911" s="128" t="s">
        <v>228</v>
      </c>
      <c r="G2911" s="39" t="s">
        <v>35</v>
      </c>
      <c r="H2911" s="39" t="str">
        <f t="shared" si="441"/>
        <v>6105AK124-6254-EDIA-0021</v>
      </c>
      <c r="I2911" s="39" t="str">
        <f t="shared" si="443"/>
        <v>Q24050972-04-6254-E-DIA-0021</v>
      </c>
      <c r="J2911" s="39"/>
      <c r="K2911" s="162" t="s">
        <v>1920</v>
      </c>
      <c r="L2911" s="39" t="s">
        <v>1925</v>
      </c>
      <c r="M2911" s="39" t="s">
        <v>1372</v>
      </c>
      <c r="N2911" s="33" t="str">
        <f t="shared" si="442"/>
        <v>Battery Energy Storage System 1 - Protection Relays for BESS Yard - Electrical Block Diagram</v>
      </c>
      <c r="O2911" s="134"/>
      <c r="P2911" s="134"/>
      <c r="Q2911" s="33" t="str">
        <f>IFERROR(VLOOKUP(PPE_PH1_CDDL[[#This Row],[RDMC Document Number]],[3]Docs!$B:$F,4,0),"No Placeholder Yet")</f>
        <v>RES - Reserved Placeholder</v>
      </c>
      <c r="R2911" s="33" t="str">
        <f>IFERROR(VLOOKUP(PPE_PH1_CDDL[[#This Row],[RDMC Document Number]],[3]Docs!$B:$F,5,0),"No Placeholder Yet")</f>
        <v>Pending</v>
      </c>
      <c r="S2911" s="137">
        <f t="shared" si="444"/>
        <v>0</v>
      </c>
      <c r="T2911" s="39" t="s">
        <v>1119</v>
      </c>
      <c r="U2911" s="39"/>
      <c r="V2911" s="178"/>
      <c r="W2911" s="39" t="s">
        <v>1926</v>
      </c>
      <c r="X2911" s="39" t="s">
        <v>1927</v>
      </c>
      <c r="Y2911" s="39"/>
      <c r="Z2911" s="39"/>
      <c r="AA2911" s="39"/>
      <c r="AB2911" s="152" t="s">
        <v>3165</v>
      </c>
    </row>
    <row r="2912" spans="1:28" ht="21.75" customHeight="1" x14ac:dyDescent="0.25">
      <c r="A2912" s="37" t="s">
        <v>30</v>
      </c>
      <c r="B2912" s="162" t="s">
        <v>31</v>
      </c>
      <c r="C2912" s="162">
        <v>6254</v>
      </c>
      <c r="D2912" s="39" t="s">
        <v>52</v>
      </c>
      <c r="E2912" s="39" t="s">
        <v>1365</v>
      </c>
      <c r="F2912" s="128" t="s">
        <v>231</v>
      </c>
      <c r="G2912" s="39" t="s">
        <v>35</v>
      </c>
      <c r="H2912" s="39" t="str">
        <f t="shared" si="441"/>
        <v>6105AK124-6254-EDIA-0022</v>
      </c>
      <c r="I2912" s="39" t="str">
        <f t="shared" si="443"/>
        <v>Q24050972-04-6254-E-DIA-0022</v>
      </c>
      <c r="J2912" s="39"/>
      <c r="K2912" s="162" t="s">
        <v>1920</v>
      </c>
      <c r="L2912" s="39" t="s">
        <v>1925</v>
      </c>
      <c r="M2912" s="39" t="s">
        <v>1533</v>
      </c>
      <c r="N2912" s="33" t="str">
        <f t="shared" si="442"/>
        <v>Battery Energy Storage System 1 - Protection Relays for BESS Yard - Electrical Network Architecture</v>
      </c>
      <c r="O2912" s="134"/>
      <c r="P2912" s="134"/>
      <c r="Q2912" s="33" t="str">
        <f>IFERROR(VLOOKUP(PPE_PH1_CDDL[[#This Row],[RDMC Document Number]],[3]Docs!$B:$F,4,0),"No Placeholder Yet")</f>
        <v>RES - Reserved Placeholder</v>
      </c>
      <c r="R2912" s="33" t="str">
        <f>IFERROR(VLOOKUP(PPE_PH1_CDDL[[#This Row],[RDMC Document Number]],[3]Docs!$B:$F,5,0),"No Placeholder Yet")</f>
        <v>Pending</v>
      </c>
      <c r="S2912" s="137">
        <f t="shared" si="444"/>
        <v>0</v>
      </c>
      <c r="T2912" s="39" t="s">
        <v>1119</v>
      </c>
      <c r="U2912" s="39"/>
      <c r="V2912" s="178"/>
      <c r="W2912" s="39" t="s">
        <v>1926</v>
      </c>
      <c r="X2912" s="39" t="s">
        <v>1927</v>
      </c>
      <c r="Y2912" s="39"/>
      <c r="Z2912" s="39"/>
      <c r="AA2912" s="39"/>
      <c r="AB2912" s="152" t="s">
        <v>3165</v>
      </c>
    </row>
    <row r="2913" spans="1:28" ht="21.75" customHeight="1" x14ac:dyDescent="0.25">
      <c r="A2913" s="37" t="s">
        <v>30</v>
      </c>
      <c r="B2913" s="162" t="s">
        <v>31</v>
      </c>
      <c r="C2913" s="162">
        <v>6254</v>
      </c>
      <c r="D2913" s="39" t="s">
        <v>52</v>
      </c>
      <c r="E2913" s="39" t="s">
        <v>1365</v>
      </c>
      <c r="F2913" s="128" t="s">
        <v>234</v>
      </c>
      <c r="G2913" s="39" t="s">
        <v>35</v>
      </c>
      <c r="H2913" s="39" t="str">
        <f t="shared" ref="H2913:H2976" si="445">A2913&amp;B2913&amp;"-"&amp;C2913&amp;"-"&amp;D2913&amp;E2913&amp;"-"&amp;F2913</f>
        <v>6105AK124-6254-EDIA-0023</v>
      </c>
      <c r="I2913" s="39" t="str">
        <f t="shared" si="443"/>
        <v>Q24050972-04-6254-E-DIA-0023</v>
      </c>
      <c r="J2913" s="39"/>
      <c r="K2913" s="162" t="s">
        <v>1920</v>
      </c>
      <c r="L2913" s="39" t="s">
        <v>1925</v>
      </c>
      <c r="M2913" s="39" t="s">
        <v>1485</v>
      </c>
      <c r="N2913" s="33" t="str">
        <f t="shared" si="442"/>
        <v>Battery Energy Storage System 1 - Protection Relays for BESS Yard - Protection Relay Design</v>
      </c>
      <c r="O2913" s="134"/>
      <c r="P2913" s="134"/>
      <c r="Q2913" s="33" t="str">
        <f>IFERROR(VLOOKUP(PPE_PH1_CDDL[[#This Row],[RDMC Document Number]],[3]Docs!$B:$F,4,0),"No Placeholder Yet")</f>
        <v>RES - Reserved Placeholder</v>
      </c>
      <c r="R2913" s="33" t="str">
        <f>IFERROR(VLOOKUP(PPE_PH1_CDDL[[#This Row],[RDMC Document Number]],[3]Docs!$B:$F,5,0),"No Placeholder Yet")</f>
        <v>Pending</v>
      </c>
      <c r="S2913" s="137">
        <f t="shared" si="444"/>
        <v>0</v>
      </c>
      <c r="T2913" s="39" t="s">
        <v>1119</v>
      </c>
      <c r="U2913" s="39"/>
      <c r="V2913" s="178"/>
      <c r="W2913" s="39" t="s">
        <v>1926</v>
      </c>
      <c r="X2913" s="39" t="s">
        <v>1927</v>
      </c>
      <c r="Y2913" s="39"/>
      <c r="Z2913" s="39"/>
      <c r="AA2913" s="39"/>
      <c r="AB2913" s="152" t="s">
        <v>3165</v>
      </c>
    </row>
    <row r="2914" spans="1:28" ht="21.75" customHeight="1" x14ac:dyDescent="0.25">
      <c r="A2914" s="37" t="s">
        <v>30</v>
      </c>
      <c r="B2914" s="162" t="s">
        <v>31</v>
      </c>
      <c r="C2914" s="162">
        <v>6254</v>
      </c>
      <c r="D2914" s="39" t="s">
        <v>52</v>
      </c>
      <c r="E2914" s="39" t="s">
        <v>1365</v>
      </c>
      <c r="F2914" s="128" t="s">
        <v>236</v>
      </c>
      <c r="G2914" s="39" t="s">
        <v>35</v>
      </c>
      <c r="H2914" s="39" t="str">
        <f t="shared" si="445"/>
        <v>6105AK124-6254-EDIA-0024</v>
      </c>
      <c r="I2914" s="39" t="str">
        <f t="shared" si="443"/>
        <v>Q24050972-04-6254-E-DIA-0024</v>
      </c>
      <c r="J2914" s="39"/>
      <c r="K2914" s="162" t="s">
        <v>1920</v>
      </c>
      <c r="L2914" s="39" t="s">
        <v>1942</v>
      </c>
      <c r="M2914" s="39" t="s">
        <v>1367</v>
      </c>
      <c r="N2914" s="33" t="str">
        <f t="shared" si="442"/>
        <v>Battery Energy Storage System 1 - 33kV Ring Main Unit CCCCV 1 for BESS Yard - Electrical Circuit Diagrams (Schematics)</v>
      </c>
      <c r="O2914" s="134"/>
      <c r="P2914" s="134"/>
      <c r="Q2914" s="33" t="str">
        <f>IFERROR(VLOOKUP(PPE_PH1_CDDL[[#This Row],[RDMC Document Number]],[3]Docs!$B:$F,4,0),"No Placeholder Yet")</f>
        <v>RES - Reserved Placeholder</v>
      </c>
      <c r="R2914" s="33" t="str">
        <f>IFERROR(VLOOKUP(PPE_PH1_CDDL[[#This Row],[RDMC Document Number]],[3]Docs!$B:$F,5,0),"No Placeholder Yet")</f>
        <v>Pending</v>
      </c>
      <c r="S2914" s="137">
        <f t="shared" si="444"/>
        <v>0</v>
      </c>
      <c r="T2914" s="39" t="s">
        <v>1119</v>
      </c>
      <c r="U2914" s="39"/>
      <c r="V2914" s="178"/>
      <c r="W2914" s="39" t="s">
        <v>1943</v>
      </c>
      <c r="X2914" s="39" t="s">
        <v>1927</v>
      </c>
      <c r="Y2914" s="39"/>
      <c r="Z2914" s="39"/>
      <c r="AA2914" s="39"/>
      <c r="AB2914" s="152" t="s">
        <v>3165</v>
      </c>
    </row>
    <row r="2915" spans="1:28" ht="21.75" customHeight="1" x14ac:dyDescent="0.25">
      <c r="A2915" s="37" t="s">
        <v>30</v>
      </c>
      <c r="B2915" s="162" t="s">
        <v>31</v>
      </c>
      <c r="C2915" s="162">
        <v>6254</v>
      </c>
      <c r="D2915" s="39" t="s">
        <v>52</v>
      </c>
      <c r="E2915" s="39" t="s">
        <v>1365</v>
      </c>
      <c r="F2915" s="174" t="s">
        <v>238</v>
      </c>
      <c r="G2915" s="162" t="s">
        <v>35</v>
      </c>
      <c r="H2915" s="39" t="str">
        <f t="shared" si="445"/>
        <v>6105AK124-6254-EDIA-0025</v>
      </c>
      <c r="I2915" s="39" t="str">
        <f t="shared" si="443"/>
        <v>Q24050972-04-6254-E-DIA-0025</v>
      </c>
      <c r="J2915" s="162"/>
      <c r="K2915" s="162" t="s">
        <v>1920</v>
      </c>
      <c r="L2915" s="162" t="s">
        <v>1942</v>
      </c>
      <c r="M2915" s="162" t="s">
        <v>1369</v>
      </c>
      <c r="N2915" s="33" t="str">
        <f t="shared" si="442"/>
        <v>Battery Energy Storage System 1 - 33kV Ring Main Unit CCCCV 1 for BESS Yard - E/I Termination Schedule</v>
      </c>
      <c r="O2915" s="175"/>
      <c r="P2915" s="175"/>
      <c r="Q2915" s="33" t="str">
        <f>IFERROR(VLOOKUP(PPE_PH1_CDDL[[#This Row],[RDMC Document Number]],[3]Docs!$B:$F,4,0),"No Placeholder Yet")</f>
        <v>RES - Reserved Placeholder</v>
      </c>
      <c r="R2915" s="33" t="str">
        <f>IFERROR(VLOOKUP(PPE_PH1_CDDL[[#This Row],[RDMC Document Number]],[3]Docs!$B:$F,5,0),"No Placeholder Yet")</f>
        <v>Pending</v>
      </c>
      <c r="S2915" s="137">
        <f t="shared" si="444"/>
        <v>0</v>
      </c>
      <c r="T2915" s="39" t="s">
        <v>1119</v>
      </c>
      <c r="U2915" s="162"/>
      <c r="V2915" s="178"/>
      <c r="W2915" s="162" t="s">
        <v>1943</v>
      </c>
      <c r="X2915" s="39" t="s">
        <v>1927</v>
      </c>
      <c r="Y2915" s="162"/>
      <c r="Z2915" s="162"/>
      <c r="AA2915" s="39"/>
      <c r="AB2915" s="152" t="s">
        <v>3165</v>
      </c>
    </row>
    <row r="2916" spans="1:28" ht="21.75" customHeight="1" x14ac:dyDescent="0.25">
      <c r="A2916" s="37" t="s">
        <v>30</v>
      </c>
      <c r="B2916" s="162" t="s">
        <v>31</v>
      </c>
      <c r="C2916" s="162">
        <v>6254</v>
      </c>
      <c r="D2916" s="39" t="s">
        <v>52</v>
      </c>
      <c r="E2916" s="39" t="s">
        <v>82</v>
      </c>
      <c r="F2916" s="128" t="s">
        <v>34</v>
      </c>
      <c r="G2916" s="39" t="s">
        <v>35</v>
      </c>
      <c r="H2916" s="39" t="str">
        <f t="shared" si="445"/>
        <v>6105AK124-6254-EDST-0001</v>
      </c>
      <c r="I2916" s="39" t="str">
        <f t="shared" si="443"/>
        <v>Q24050972-04-6254-E-DST-0001</v>
      </c>
      <c r="J2916" s="39"/>
      <c r="K2916" s="162" t="s">
        <v>1920</v>
      </c>
      <c r="L2916" s="39" t="s">
        <v>1934</v>
      </c>
      <c r="M2916" s="39" t="s">
        <v>1373</v>
      </c>
      <c r="N2916" s="33" t="str">
        <f t="shared" si="442"/>
        <v>Battery Energy Storage System 1 - LV, Control and Signal Cables for BESS Yard - Equipment Register and Technical Specifications</v>
      </c>
      <c r="O2916" s="134"/>
      <c r="P2916" s="134"/>
      <c r="Q2916" s="33" t="str">
        <f>IFERROR(VLOOKUP(PPE_PH1_CDDL[[#This Row],[RDMC Document Number]],[3]Docs!$B:$F,4,0),"No Placeholder Yet")</f>
        <v>RES - Reserved Placeholder</v>
      </c>
      <c r="R2916" s="33" t="str">
        <f>IFERROR(VLOOKUP(PPE_PH1_CDDL[[#This Row],[RDMC Document Number]],[3]Docs!$B:$F,5,0),"No Placeholder Yet")</f>
        <v>Pending</v>
      </c>
      <c r="S2916" s="137">
        <f t="shared" si="444"/>
        <v>0</v>
      </c>
      <c r="T2916" s="39" t="s">
        <v>1119</v>
      </c>
      <c r="U2916" s="39"/>
      <c r="V2916" s="178"/>
      <c r="W2916" s="39" t="s">
        <v>1627</v>
      </c>
      <c r="X2916" s="39" t="s">
        <v>1927</v>
      </c>
      <c r="Y2916" s="39"/>
      <c r="Z2916" s="39"/>
      <c r="AA2916" s="39"/>
      <c r="AB2916" s="152" t="s">
        <v>3165</v>
      </c>
    </row>
    <row r="2917" spans="1:28" ht="21.75" customHeight="1" x14ac:dyDescent="0.25">
      <c r="A2917" s="37" t="s">
        <v>30</v>
      </c>
      <c r="B2917" s="162" t="s">
        <v>31</v>
      </c>
      <c r="C2917" s="162">
        <v>6254</v>
      </c>
      <c r="D2917" s="39" t="s">
        <v>52</v>
      </c>
      <c r="E2917" s="39" t="s">
        <v>82</v>
      </c>
      <c r="F2917" s="128" t="s">
        <v>46</v>
      </c>
      <c r="G2917" s="39" t="s">
        <v>35</v>
      </c>
      <c r="H2917" s="39" t="str">
        <f t="shared" si="445"/>
        <v>6105AK124-6254-EDST-0002</v>
      </c>
      <c r="I2917" s="39" t="str">
        <f t="shared" si="443"/>
        <v>Q24050972-04-6254-E-DST-0002</v>
      </c>
      <c r="J2917" s="39"/>
      <c r="K2917" s="162" t="s">
        <v>1920</v>
      </c>
      <c r="L2917" s="39" t="s">
        <v>1929</v>
      </c>
      <c r="M2917" s="39" t="s">
        <v>1373</v>
      </c>
      <c r="N2917" s="33" t="str">
        <f t="shared" si="442"/>
        <v>Battery Energy Storage System 1 - Cable Racks and Trays for BESS yard - Equipment Register and Technical Specifications</v>
      </c>
      <c r="O2917" s="134"/>
      <c r="P2917" s="134"/>
      <c r="Q2917" s="33" t="str">
        <f>IFERROR(VLOOKUP(PPE_PH1_CDDL[[#This Row],[RDMC Document Number]],[3]Docs!$B:$F,4,0),"No Placeholder Yet")</f>
        <v>RES - Reserved Placeholder</v>
      </c>
      <c r="R2917" s="33" t="str">
        <f>IFERROR(VLOOKUP(PPE_PH1_CDDL[[#This Row],[RDMC Document Number]],[3]Docs!$B:$F,5,0),"No Placeholder Yet")</f>
        <v>Pending</v>
      </c>
      <c r="S2917" s="137">
        <f t="shared" si="444"/>
        <v>0</v>
      </c>
      <c r="T2917" s="39" t="s">
        <v>1119</v>
      </c>
      <c r="U2917" s="39"/>
      <c r="V2917" s="178"/>
      <c r="W2917" s="39" t="s">
        <v>1599</v>
      </c>
      <c r="X2917" s="39" t="s">
        <v>1927</v>
      </c>
      <c r="Y2917" s="39"/>
      <c r="Z2917" s="39"/>
      <c r="AA2917" s="39"/>
      <c r="AB2917" s="152" t="s">
        <v>3165</v>
      </c>
    </row>
    <row r="2918" spans="1:28" ht="21.75" customHeight="1" x14ac:dyDescent="0.25">
      <c r="A2918" s="37" t="s">
        <v>30</v>
      </c>
      <c r="B2918" s="162" t="s">
        <v>31</v>
      </c>
      <c r="C2918" s="162">
        <v>6254</v>
      </c>
      <c r="D2918" s="39" t="s">
        <v>52</v>
      </c>
      <c r="E2918" s="39" t="s">
        <v>82</v>
      </c>
      <c r="F2918" s="128" t="s">
        <v>48</v>
      </c>
      <c r="G2918" s="39" t="s">
        <v>35</v>
      </c>
      <c r="H2918" s="39" t="str">
        <f t="shared" si="445"/>
        <v>6105AK124-6254-EDST-0003</v>
      </c>
      <c r="I2918" s="39" t="str">
        <f t="shared" si="443"/>
        <v>Q24050972-04-6254-E-DST-0003</v>
      </c>
      <c r="J2918" s="39"/>
      <c r="K2918" s="162" t="s">
        <v>1920</v>
      </c>
      <c r="L2918" s="39" t="s">
        <v>1935</v>
      </c>
      <c r="M2918" s="39" t="s">
        <v>1373</v>
      </c>
      <c r="N2918" s="33" t="str">
        <f t="shared" si="442"/>
        <v>Battery Energy Storage System 1 - Cable Trench and Tunnels for BESS yard - Equipment Register and Technical Specifications</v>
      </c>
      <c r="O2918" s="134"/>
      <c r="P2918" s="134"/>
      <c r="Q2918" s="33" t="str">
        <f>IFERROR(VLOOKUP(PPE_PH1_CDDL[[#This Row],[RDMC Document Number]],[3]Docs!$B:$F,4,0),"No Placeholder Yet")</f>
        <v>RES - Reserved Placeholder</v>
      </c>
      <c r="R2918" s="33" t="str">
        <f>IFERROR(VLOOKUP(PPE_PH1_CDDL[[#This Row],[RDMC Document Number]],[3]Docs!$B:$F,5,0),"No Placeholder Yet")</f>
        <v>Pending</v>
      </c>
      <c r="S2918" s="137">
        <f t="shared" si="444"/>
        <v>0</v>
      </c>
      <c r="T2918" s="39" t="s">
        <v>1119</v>
      </c>
      <c r="U2918" s="39"/>
      <c r="V2918" s="178"/>
      <c r="W2918" s="39" t="s">
        <v>1629</v>
      </c>
      <c r="X2918" s="39" t="s">
        <v>1927</v>
      </c>
      <c r="Y2918" s="39"/>
      <c r="Z2918" s="39"/>
      <c r="AA2918" s="39"/>
      <c r="AB2918" s="152" t="s">
        <v>3165</v>
      </c>
    </row>
    <row r="2919" spans="1:28" ht="21.75" customHeight="1" x14ac:dyDescent="0.25">
      <c r="A2919" s="37" t="s">
        <v>30</v>
      </c>
      <c r="B2919" s="162" t="s">
        <v>31</v>
      </c>
      <c r="C2919" s="162">
        <v>6254</v>
      </c>
      <c r="D2919" s="39" t="s">
        <v>52</v>
      </c>
      <c r="E2919" s="39" t="s">
        <v>82</v>
      </c>
      <c r="F2919" s="128" t="s">
        <v>50</v>
      </c>
      <c r="G2919" s="39" t="s">
        <v>35</v>
      </c>
      <c r="H2919" s="39" t="str">
        <f t="shared" si="445"/>
        <v>6105AK124-6254-EDST-0004</v>
      </c>
      <c r="I2919" s="39" t="str">
        <f t="shared" si="443"/>
        <v>Q24050972-04-6254-E-DST-0004</v>
      </c>
      <c r="J2919" s="39"/>
      <c r="K2919" s="162" t="s">
        <v>1920</v>
      </c>
      <c r="L2919" s="39" t="s">
        <v>1936</v>
      </c>
      <c r="M2919" s="39" t="s">
        <v>1373</v>
      </c>
      <c r="N2919" s="33" t="str">
        <f t="shared" si="442"/>
        <v>Battery Energy Storage System 1 - Lightning Protection System for BESS Yard - Equipment Register and Technical Specifications</v>
      </c>
      <c r="O2919" s="134"/>
      <c r="P2919" s="134"/>
      <c r="Q2919" s="33" t="str">
        <f>IFERROR(VLOOKUP(PPE_PH1_CDDL[[#This Row],[RDMC Document Number]],[3]Docs!$B:$F,4,0),"No Placeholder Yet")</f>
        <v>RES - Reserved Placeholder</v>
      </c>
      <c r="R2919" s="33" t="str">
        <f>IFERROR(VLOOKUP(PPE_PH1_CDDL[[#This Row],[RDMC Document Number]],[3]Docs!$B:$F,5,0),"No Placeholder Yet")</f>
        <v>Pending</v>
      </c>
      <c r="S2919" s="137">
        <f t="shared" si="444"/>
        <v>0</v>
      </c>
      <c r="T2919" s="39" t="s">
        <v>1119</v>
      </c>
      <c r="U2919" s="39"/>
      <c r="V2919" s="178"/>
      <c r="W2919" s="39" t="s">
        <v>1631</v>
      </c>
      <c r="X2919" s="39" t="s">
        <v>1927</v>
      </c>
      <c r="Y2919" s="39"/>
      <c r="Z2919" s="39"/>
      <c r="AA2919" s="39"/>
      <c r="AB2919" s="152" t="s">
        <v>3165</v>
      </c>
    </row>
    <row r="2920" spans="1:28" ht="21.75" customHeight="1" x14ac:dyDescent="0.25">
      <c r="A2920" s="37" t="s">
        <v>30</v>
      </c>
      <c r="B2920" s="162" t="s">
        <v>31</v>
      </c>
      <c r="C2920" s="162">
        <v>6254</v>
      </c>
      <c r="D2920" s="39" t="s">
        <v>52</v>
      </c>
      <c r="E2920" s="39" t="s">
        <v>82</v>
      </c>
      <c r="F2920" s="128" t="s">
        <v>101</v>
      </c>
      <c r="G2920" s="39" t="s">
        <v>35</v>
      </c>
      <c r="H2920" s="39" t="str">
        <f t="shared" si="445"/>
        <v>6105AK124-6254-EDST-0005</v>
      </c>
      <c r="I2920" s="39" t="str">
        <f t="shared" si="443"/>
        <v>Q24050972-04-6254-E-DST-0005</v>
      </c>
      <c r="J2920" s="39"/>
      <c r="K2920" s="162" t="s">
        <v>1920</v>
      </c>
      <c r="L2920" s="39" t="s">
        <v>1937</v>
      </c>
      <c r="M2920" s="39" t="s">
        <v>1373</v>
      </c>
      <c r="N2920" s="33" t="str">
        <f t="shared" si="442"/>
        <v>Battery Energy Storage System 1 -  Earthing System for BESS Yard - Equipment Register and Technical Specifications</v>
      </c>
      <c r="O2920" s="134"/>
      <c r="P2920" s="134"/>
      <c r="Q2920" s="33" t="str">
        <f>IFERROR(VLOOKUP(PPE_PH1_CDDL[[#This Row],[RDMC Document Number]],[3]Docs!$B:$F,4,0),"No Placeholder Yet")</f>
        <v>RES - Reserved Placeholder</v>
      </c>
      <c r="R2920" s="33" t="str">
        <f>IFERROR(VLOOKUP(PPE_PH1_CDDL[[#This Row],[RDMC Document Number]],[3]Docs!$B:$F,5,0),"No Placeholder Yet")</f>
        <v>Pending</v>
      </c>
      <c r="S2920" s="137">
        <f t="shared" si="444"/>
        <v>0</v>
      </c>
      <c r="T2920" s="39" t="s">
        <v>1119</v>
      </c>
      <c r="U2920" s="39"/>
      <c r="V2920" s="178"/>
      <c r="W2920" s="39" t="s">
        <v>1705</v>
      </c>
      <c r="X2920" s="39" t="s">
        <v>1927</v>
      </c>
      <c r="Y2920" s="39"/>
      <c r="Z2920" s="39"/>
      <c r="AA2920" s="39"/>
      <c r="AB2920" s="152" t="s">
        <v>3165</v>
      </c>
    </row>
    <row r="2921" spans="1:28" ht="21.75" customHeight="1" x14ac:dyDescent="0.25">
      <c r="A2921" s="37" t="s">
        <v>30</v>
      </c>
      <c r="B2921" s="162" t="s">
        <v>31</v>
      </c>
      <c r="C2921" s="162">
        <v>6254</v>
      </c>
      <c r="D2921" s="39" t="s">
        <v>52</v>
      </c>
      <c r="E2921" s="39" t="s">
        <v>82</v>
      </c>
      <c r="F2921" s="128" t="s">
        <v>161</v>
      </c>
      <c r="G2921" s="39" t="s">
        <v>35</v>
      </c>
      <c r="H2921" s="39" t="str">
        <f t="shared" si="445"/>
        <v>6105AK124-6254-EDST-0006</v>
      </c>
      <c r="I2921" s="39" t="str">
        <f t="shared" si="443"/>
        <v>Q24050972-04-6254-E-DST-0006</v>
      </c>
      <c r="J2921" s="39"/>
      <c r="K2921" s="162" t="s">
        <v>1920</v>
      </c>
      <c r="L2921" s="39" t="s">
        <v>1938</v>
      </c>
      <c r="M2921" s="39" t="s">
        <v>1373</v>
      </c>
      <c r="N2921" s="33" t="str">
        <f t="shared" si="442"/>
        <v>Battery Energy Storage System 1 - Fire Protection System for BESS Yard - Equipment Register and Technical Specifications</v>
      </c>
      <c r="O2921" s="134"/>
      <c r="P2921" s="134"/>
      <c r="Q2921" s="33" t="str">
        <f>IFERROR(VLOOKUP(PPE_PH1_CDDL[[#This Row],[RDMC Document Number]],[3]Docs!$B:$F,4,0),"No Placeholder Yet")</f>
        <v>RES - Reserved Placeholder</v>
      </c>
      <c r="R2921" s="33" t="str">
        <f>IFERROR(VLOOKUP(PPE_PH1_CDDL[[#This Row],[RDMC Document Number]],[3]Docs!$B:$F,5,0),"No Placeholder Yet")</f>
        <v>Pending</v>
      </c>
      <c r="S2921" s="137">
        <f t="shared" si="444"/>
        <v>0</v>
      </c>
      <c r="T2921" s="39" t="s">
        <v>1119</v>
      </c>
      <c r="U2921" s="39"/>
      <c r="V2921" s="178"/>
      <c r="W2921" s="39" t="s">
        <v>1636</v>
      </c>
      <c r="X2921" s="39" t="s">
        <v>1927</v>
      </c>
      <c r="Y2921" s="39"/>
      <c r="Z2921" s="39"/>
      <c r="AA2921" s="39"/>
      <c r="AB2921" s="152" t="s">
        <v>3165</v>
      </c>
    </row>
    <row r="2922" spans="1:28" ht="21.75" customHeight="1" x14ac:dyDescent="0.25">
      <c r="A2922" s="37" t="s">
        <v>30</v>
      </c>
      <c r="B2922" s="162" t="s">
        <v>31</v>
      </c>
      <c r="C2922" s="162">
        <v>6254</v>
      </c>
      <c r="D2922" s="39" t="s">
        <v>52</v>
      </c>
      <c r="E2922" s="39" t="s">
        <v>82</v>
      </c>
      <c r="F2922" s="128" t="s">
        <v>170</v>
      </c>
      <c r="G2922" s="39" t="s">
        <v>35</v>
      </c>
      <c r="H2922" s="39" t="str">
        <f t="shared" si="445"/>
        <v>6105AK124-6254-EDST-0007</v>
      </c>
      <c r="I2922" s="39" t="str">
        <f t="shared" si="443"/>
        <v>Q24050972-04-6254-E-DST-0007</v>
      </c>
      <c r="J2922" s="39"/>
      <c r="K2922" s="162" t="s">
        <v>1920</v>
      </c>
      <c r="L2922" s="39" t="s">
        <v>1940</v>
      </c>
      <c r="M2922" s="39" t="s">
        <v>1534</v>
      </c>
      <c r="N2922" s="33" t="str">
        <f t="shared" si="442"/>
        <v>Battery Energy Storage System 1 - Metering Instruments for BESS Yard - CT and PT Datasheets</v>
      </c>
      <c r="O2922" s="134"/>
      <c r="P2922" s="134"/>
      <c r="Q2922" s="33" t="str">
        <f>IFERROR(VLOOKUP(PPE_PH1_CDDL[[#This Row],[RDMC Document Number]],[3]Docs!$B:$F,4,0),"No Placeholder Yet")</f>
        <v>RES - Reserved Placeholder</v>
      </c>
      <c r="R2922" s="33" t="str">
        <f>IFERROR(VLOOKUP(PPE_PH1_CDDL[[#This Row],[RDMC Document Number]],[3]Docs!$B:$F,5,0),"No Placeholder Yet")</f>
        <v>Pending</v>
      </c>
      <c r="S2922" s="137">
        <f t="shared" si="444"/>
        <v>0</v>
      </c>
      <c r="T2922" s="39" t="s">
        <v>1119</v>
      </c>
      <c r="U2922" s="39"/>
      <c r="V2922" s="178"/>
      <c r="W2922" s="39" t="s">
        <v>1641</v>
      </c>
      <c r="X2922" s="39" t="s">
        <v>1927</v>
      </c>
      <c r="Y2922" s="39"/>
      <c r="Z2922" s="39"/>
      <c r="AA2922" s="39"/>
      <c r="AB2922" s="152" t="s">
        <v>3165</v>
      </c>
    </row>
    <row r="2923" spans="1:28" ht="21.75" customHeight="1" x14ac:dyDescent="0.25">
      <c r="A2923" s="37" t="s">
        <v>30</v>
      </c>
      <c r="B2923" s="162" t="s">
        <v>31</v>
      </c>
      <c r="C2923" s="162">
        <v>6254</v>
      </c>
      <c r="D2923" s="39" t="s">
        <v>52</v>
      </c>
      <c r="E2923" s="39" t="s">
        <v>82</v>
      </c>
      <c r="F2923" s="128" t="s">
        <v>108</v>
      </c>
      <c r="G2923" s="39" t="s">
        <v>35</v>
      </c>
      <c r="H2923" s="39" t="str">
        <f t="shared" si="445"/>
        <v>6105AK124-6254-EDST-0008</v>
      </c>
      <c r="I2923" s="39" t="str">
        <f t="shared" si="443"/>
        <v>Q24050972-04-6254-E-DST-0008</v>
      </c>
      <c r="J2923" s="39"/>
      <c r="K2923" s="162" t="s">
        <v>1920</v>
      </c>
      <c r="L2923" s="39" t="s">
        <v>1940</v>
      </c>
      <c r="M2923" s="39" t="s">
        <v>1373</v>
      </c>
      <c r="N2923" s="33" t="str">
        <f t="shared" si="442"/>
        <v>Battery Energy Storage System 1 - Metering Instruments for BESS Yard - Equipment Register and Technical Specifications</v>
      </c>
      <c r="O2923" s="134"/>
      <c r="P2923" s="134"/>
      <c r="Q2923" s="33" t="str">
        <f>IFERROR(VLOOKUP(PPE_PH1_CDDL[[#This Row],[RDMC Document Number]],[3]Docs!$B:$F,4,0),"No Placeholder Yet")</f>
        <v>RES - Reserved Placeholder</v>
      </c>
      <c r="R2923" s="33" t="str">
        <f>IFERROR(VLOOKUP(PPE_PH1_CDDL[[#This Row],[RDMC Document Number]],[3]Docs!$B:$F,5,0),"No Placeholder Yet")</f>
        <v>Pending</v>
      </c>
      <c r="S2923" s="137">
        <f t="shared" si="444"/>
        <v>0</v>
      </c>
      <c r="T2923" s="39" t="s">
        <v>1119</v>
      </c>
      <c r="U2923" s="39"/>
      <c r="V2923" s="178"/>
      <c r="W2923" s="39" t="s">
        <v>1641</v>
      </c>
      <c r="X2923" s="39" t="s">
        <v>1927</v>
      </c>
      <c r="Y2923" s="39"/>
      <c r="Z2923" s="39"/>
      <c r="AA2923" s="39"/>
      <c r="AB2923" s="152" t="s">
        <v>3165</v>
      </c>
    </row>
    <row r="2924" spans="1:28" ht="21.75" customHeight="1" x14ac:dyDescent="0.25">
      <c r="A2924" s="37" t="s">
        <v>30</v>
      </c>
      <c r="B2924" s="162" t="s">
        <v>31</v>
      </c>
      <c r="C2924" s="162">
        <v>6254</v>
      </c>
      <c r="D2924" s="39" t="s">
        <v>52</v>
      </c>
      <c r="E2924" s="39" t="s">
        <v>82</v>
      </c>
      <c r="F2924" s="128" t="s">
        <v>173</v>
      </c>
      <c r="G2924" s="39" t="s">
        <v>35</v>
      </c>
      <c r="H2924" s="39" t="str">
        <f t="shared" si="445"/>
        <v>6105AK124-6254-EDST-0009</v>
      </c>
      <c r="I2924" s="39" t="str">
        <f t="shared" si="443"/>
        <v>Q24050972-04-6254-E-DST-0009</v>
      </c>
      <c r="J2924" s="39"/>
      <c r="K2924" s="162" t="s">
        <v>1920</v>
      </c>
      <c r="L2924" s="39" t="s">
        <v>1925</v>
      </c>
      <c r="M2924" s="39" t="s">
        <v>1534</v>
      </c>
      <c r="N2924" s="33" t="str">
        <f t="shared" si="442"/>
        <v>Battery Energy Storage System 1 - Protection Relays for BESS Yard - CT and PT Datasheets</v>
      </c>
      <c r="O2924" s="134"/>
      <c r="P2924" s="134"/>
      <c r="Q2924" s="33" t="str">
        <f>IFERROR(VLOOKUP(PPE_PH1_CDDL[[#This Row],[RDMC Document Number]],[3]Docs!$B:$F,4,0),"No Placeholder Yet")</f>
        <v>RES - Reserved Placeholder</v>
      </c>
      <c r="R2924" s="33" t="str">
        <f>IFERROR(VLOOKUP(PPE_PH1_CDDL[[#This Row],[RDMC Document Number]],[3]Docs!$B:$F,5,0),"No Placeholder Yet")</f>
        <v>Pending</v>
      </c>
      <c r="S2924" s="137">
        <f t="shared" si="444"/>
        <v>0</v>
      </c>
      <c r="T2924" s="39" t="s">
        <v>1119</v>
      </c>
      <c r="U2924" s="39"/>
      <c r="V2924" s="178"/>
      <c r="W2924" s="39" t="s">
        <v>1926</v>
      </c>
      <c r="X2924" s="39" t="s">
        <v>1927</v>
      </c>
      <c r="Y2924" s="39"/>
      <c r="Z2924" s="39"/>
      <c r="AA2924" s="39"/>
      <c r="AB2924" s="152" t="s">
        <v>3165</v>
      </c>
    </row>
    <row r="2925" spans="1:28" ht="21.75" customHeight="1" x14ac:dyDescent="0.25">
      <c r="A2925" s="37" t="s">
        <v>30</v>
      </c>
      <c r="B2925" s="162" t="s">
        <v>31</v>
      </c>
      <c r="C2925" s="162">
        <v>6254</v>
      </c>
      <c r="D2925" s="39" t="s">
        <v>52</v>
      </c>
      <c r="E2925" s="39" t="s">
        <v>82</v>
      </c>
      <c r="F2925" s="128" t="s">
        <v>184</v>
      </c>
      <c r="G2925" s="39" t="s">
        <v>35</v>
      </c>
      <c r="H2925" s="39" t="str">
        <f t="shared" si="445"/>
        <v>6105AK124-6254-EDST-0010</v>
      </c>
      <c r="I2925" s="39" t="str">
        <f t="shared" si="443"/>
        <v>Q24050972-04-6254-E-DST-0010</v>
      </c>
      <c r="J2925" s="39"/>
      <c r="K2925" s="162" t="s">
        <v>1920</v>
      </c>
      <c r="L2925" s="39" t="s">
        <v>1925</v>
      </c>
      <c r="M2925" s="39" t="s">
        <v>1373</v>
      </c>
      <c r="N2925" s="33" t="str">
        <f t="shared" si="442"/>
        <v>Battery Energy Storage System 1 - Protection Relays for BESS Yard - Equipment Register and Technical Specifications</v>
      </c>
      <c r="O2925" s="134"/>
      <c r="P2925" s="134"/>
      <c r="Q2925" s="33" t="str">
        <f>IFERROR(VLOOKUP(PPE_PH1_CDDL[[#This Row],[RDMC Document Number]],[3]Docs!$B:$F,4,0),"No Placeholder Yet")</f>
        <v>RES - Reserved Placeholder</v>
      </c>
      <c r="R2925" s="33" t="str">
        <f>IFERROR(VLOOKUP(PPE_PH1_CDDL[[#This Row],[RDMC Document Number]],[3]Docs!$B:$F,5,0),"No Placeholder Yet")</f>
        <v>Pending</v>
      </c>
      <c r="S2925" s="137">
        <f t="shared" si="444"/>
        <v>0</v>
      </c>
      <c r="T2925" s="39" t="s">
        <v>1119</v>
      </c>
      <c r="U2925" s="39"/>
      <c r="V2925" s="178"/>
      <c r="W2925" s="39" t="s">
        <v>1926</v>
      </c>
      <c r="X2925" s="39" t="s">
        <v>1927</v>
      </c>
      <c r="Y2925" s="39"/>
      <c r="Z2925" s="39"/>
      <c r="AA2925" s="39"/>
      <c r="AB2925" s="152" t="s">
        <v>3165</v>
      </c>
    </row>
    <row r="2926" spans="1:28" ht="21.75" customHeight="1" x14ac:dyDescent="0.25">
      <c r="A2926" s="37" t="s">
        <v>30</v>
      </c>
      <c r="B2926" s="162" t="s">
        <v>31</v>
      </c>
      <c r="C2926" s="162">
        <v>6254</v>
      </c>
      <c r="D2926" s="39" t="s">
        <v>52</v>
      </c>
      <c r="E2926" s="39" t="s">
        <v>82</v>
      </c>
      <c r="F2926" s="174" t="s">
        <v>187</v>
      </c>
      <c r="G2926" s="162" t="s">
        <v>35</v>
      </c>
      <c r="H2926" s="39" t="str">
        <f t="shared" si="445"/>
        <v>6105AK124-6254-EDST-0011</v>
      </c>
      <c r="I2926" s="39" t="str">
        <f t="shared" si="443"/>
        <v>Q24050972-04-6254-E-DST-0011</v>
      </c>
      <c r="J2926" s="162"/>
      <c r="K2926" s="162" t="s">
        <v>1920</v>
      </c>
      <c r="L2926" s="162" t="s">
        <v>1942</v>
      </c>
      <c r="M2926" s="162" t="s">
        <v>1373</v>
      </c>
      <c r="N2926" s="33" t="str">
        <f t="shared" si="442"/>
        <v>Battery Energy Storage System 1 - 33kV Ring Main Unit CCCCV 1 for BESS Yard - Equipment Register and Technical Specifications</v>
      </c>
      <c r="O2926" s="175"/>
      <c r="P2926" s="175"/>
      <c r="Q2926" s="33" t="str">
        <f>IFERROR(VLOOKUP(PPE_PH1_CDDL[[#This Row],[RDMC Document Number]],[3]Docs!$B:$F,4,0),"No Placeholder Yet")</f>
        <v>RES - Reserved Placeholder</v>
      </c>
      <c r="R2926" s="33" t="str">
        <f>IFERROR(VLOOKUP(PPE_PH1_CDDL[[#This Row],[RDMC Document Number]],[3]Docs!$B:$F,5,0),"No Placeholder Yet")</f>
        <v>Pending</v>
      </c>
      <c r="S2926" s="137">
        <f t="shared" si="444"/>
        <v>0</v>
      </c>
      <c r="T2926" s="39" t="s">
        <v>1119</v>
      </c>
      <c r="U2926" s="162"/>
      <c r="V2926" s="178"/>
      <c r="W2926" s="162" t="s">
        <v>1943</v>
      </c>
      <c r="X2926" s="39" t="s">
        <v>1927</v>
      </c>
      <c r="Y2926" s="162"/>
      <c r="Z2926" s="162"/>
      <c r="AA2926" s="39"/>
      <c r="AB2926" s="152" t="s">
        <v>3165</v>
      </c>
    </row>
    <row r="2927" spans="1:28" ht="21.75" customHeight="1" x14ac:dyDescent="0.25">
      <c r="A2927" s="37" t="s">
        <v>30</v>
      </c>
      <c r="B2927" s="162" t="s">
        <v>31</v>
      </c>
      <c r="C2927" s="162">
        <v>6254</v>
      </c>
      <c r="D2927" s="39" t="s">
        <v>52</v>
      </c>
      <c r="E2927" s="39" t="s">
        <v>1374</v>
      </c>
      <c r="F2927" s="128" t="s">
        <v>34</v>
      </c>
      <c r="G2927" s="39" t="s">
        <v>35</v>
      </c>
      <c r="H2927" s="39" t="str">
        <f t="shared" si="445"/>
        <v>6105AK124-6254-EEQL-0001</v>
      </c>
      <c r="I2927" s="39" t="str">
        <f t="shared" si="443"/>
        <v>Q24050972-04-6254-E-EQL-0001</v>
      </c>
      <c r="J2927" s="39"/>
      <c r="K2927" s="162" t="s">
        <v>1920</v>
      </c>
      <c r="L2927" s="39" t="s">
        <v>1934</v>
      </c>
      <c r="M2927" s="39" t="s">
        <v>1375</v>
      </c>
      <c r="N2927" s="33" t="str">
        <f t="shared" si="442"/>
        <v>Battery Energy Storage System 1 - LV, Control and Signal Cables for BESS Yard - Electrical Equipment Load Register</v>
      </c>
      <c r="O2927" s="134"/>
      <c r="P2927" s="134"/>
      <c r="Q2927" s="33" t="str">
        <f>IFERROR(VLOOKUP(PPE_PH1_CDDL[[#This Row],[RDMC Document Number]],[3]Docs!$B:$F,4,0),"No Placeholder Yet")</f>
        <v>RES - Reserved Placeholder</v>
      </c>
      <c r="R2927" s="33" t="str">
        <f>IFERROR(VLOOKUP(PPE_PH1_CDDL[[#This Row],[RDMC Document Number]],[3]Docs!$B:$F,5,0),"No Placeholder Yet")</f>
        <v>Pending</v>
      </c>
      <c r="S2927" s="137">
        <f t="shared" si="444"/>
        <v>0</v>
      </c>
      <c r="T2927" s="39" t="s">
        <v>1119</v>
      </c>
      <c r="U2927" s="39"/>
      <c r="V2927" s="178"/>
      <c r="W2927" s="39" t="s">
        <v>1627</v>
      </c>
      <c r="X2927" s="39" t="s">
        <v>1927</v>
      </c>
      <c r="Y2927" s="39"/>
      <c r="Z2927" s="39"/>
      <c r="AA2927" s="39"/>
      <c r="AB2927" s="152" t="s">
        <v>3165</v>
      </c>
    </row>
    <row r="2928" spans="1:28" ht="21.75" customHeight="1" x14ac:dyDescent="0.25">
      <c r="A2928" s="37" t="s">
        <v>30</v>
      </c>
      <c r="B2928" s="162" t="s">
        <v>31</v>
      </c>
      <c r="C2928" s="162">
        <v>6254</v>
      </c>
      <c r="D2928" s="39" t="s">
        <v>52</v>
      </c>
      <c r="E2928" s="39" t="s">
        <v>1374</v>
      </c>
      <c r="F2928" s="174" t="s">
        <v>46</v>
      </c>
      <c r="G2928" s="162" t="s">
        <v>35</v>
      </c>
      <c r="H2928" s="39" t="str">
        <f t="shared" si="445"/>
        <v>6105AK124-6254-EEQL-0002</v>
      </c>
      <c r="I2928" s="39" t="str">
        <f t="shared" si="443"/>
        <v>Q24050972-04-6254-E-EQL-0002</v>
      </c>
      <c r="J2928" s="162"/>
      <c r="K2928" s="162" t="s">
        <v>1920</v>
      </c>
      <c r="L2928" s="162" t="s">
        <v>1942</v>
      </c>
      <c r="M2928" s="162" t="s">
        <v>1375</v>
      </c>
      <c r="N2928" s="33" t="str">
        <f t="shared" si="442"/>
        <v>Battery Energy Storage System 1 - 33kV Ring Main Unit CCCCV 1 for BESS Yard - Electrical Equipment Load Register</v>
      </c>
      <c r="O2928" s="175"/>
      <c r="P2928" s="175"/>
      <c r="Q2928" s="33" t="str">
        <f>IFERROR(VLOOKUP(PPE_PH1_CDDL[[#This Row],[RDMC Document Number]],[3]Docs!$B:$F,4,0),"No Placeholder Yet")</f>
        <v>RES - Reserved Placeholder</v>
      </c>
      <c r="R2928" s="33" t="str">
        <f>IFERROR(VLOOKUP(PPE_PH1_CDDL[[#This Row],[RDMC Document Number]],[3]Docs!$B:$F,5,0),"No Placeholder Yet")</f>
        <v>Pending</v>
      </c>
      <c r="S2928" s="137">
        <f t="shared" si="444"/>
        <v>0</v>
      </c>
      <c r="T2928" s="39" t="s">
        <v>1119</v>
      </c>
      <c r="U2928" s="162"/>
      <c r="V2928" s="178"/>
      <c r="W2928" s="162" t="s">
        <v>1944</v>
      </c>
      <c r="X2928" s="39" t="s">
        <v>1927</v>
      </c>
      <c r="Y2928" s="162"/>
      <c r="Z2928" s="162"/>
      <c r="AA2928" s="39"/>
      <c r="AB2928" s="152" t="s">
        <v>3165</v>
      </c>
    </row>
    <row r="2929" spans="1:28" ht="21.75" customHeight="1" x14ac:dyDescent="0.25">
      <c r="A2929" s="37" t="s">
        <v>30</v>
      </c>
      <c r="B2929" s="162" t="s">
        <v>31</v>
      </c>
      <c r="C2929" s="162">
        <v>6254</v>
      </c>
      <c r="D2929" s="39" t="s">
        <v>52</v>
      </c>
      <c r="E2929" s="39" t="s">
        <v>250</v>
      </c>
      <c r="F2929" s="128" t="s">
        <v>34</v>
      </c>
      <c r="G2929" s="39" t="s">
        <v>35</v>
      </c>
      <c r="H2929" s="39" t="str">
        <f t="shared" si="445"/>
        <v>6105AK124-6254-EGAD-0001</v>
      </c>
      <c r="I2929" s="39" t="str">
        <f t="shared" si="443"/>
        <v>Q24050972-04-6254-E-GAD-0001</v>
      </c>
      <c r="J2929" s="39"/>
      <c r="K2929" s="162" t="s">
        <v>1920</v>
      </c>
      <c r="L2929" s="39" t="s">
        <v>1928</v>
      </c>
      <c r="M2929" s="39" t="s">
        <v>1536</v>
      </c>
      <c r="N2929" s="33" t="str">
        <f t="shared" si="442"/>
        <v>Battery Energy Storage System 1 - Pad Platform and Foundations for BESS Yard - Electrical Equipment Layout</v>
      </c>
      <c r="O2929" s="134"/>
      <c r="P2929" s="134"/>
      <c r="Q2929" s="33" t="str">
        <f>IFERROR(VLOOKUP(PPE_PH1_CDDL[[#This Row],[RDMC Document Number]],[3]Docs!$B:$F,4,0),"No Placeholder Yet")</f>
        <v>RES - Reserved Placeholder</v>
      </c>
      <c r="R2929" s="33" t="str">
        <f>IFERROR(VLOOKUP(PPE_PH1_CDDL[[#This Row],[RDMC Document Number]],[3]Docs!$B:$F,5,0),"No Placeholder Yet")</f>
        <v>Pending</v>
      </c>
      <c r="S2929" s="137">
        <f t="shared" si="444"/>
        <v>0</v>
      </c>
      <c r="T2929" s="39" t="s">
        <v>1119</v>
      </c>
      <c r="U2929" s="39"/>
      <c r="V2929" s="178"/>
      <c r="W2929" s="39" t="s">
        <v>1651</v>
      </c>
      <c r="X2929" s="39" t="s">
        <v>1927</v>
      </c>
      <c r="Y2929" s="39"/>
      <c r="Z2929" s="39"/>
      <c r="AA2929" s="39"/>
      <c r="AB2929" s="152" t="s">
        <v>3165</v>
      </c>
    </row>
    <row r="2930" spans="1:28" ht="21.75" customHeight="1" x14ac:dyDescent="0.25">
      <c r="A2930" s="37" t="s">
        <v>30</v>
      </c>
      <c r="B2930" s="162" t="s">
        <v>31</v>
      </c>
      <c r="C2930" s="162">
        <v>6254</v>
      </c>
      <c r="D2930" s="39" t="s">
        <v>52</v>
      </c>
      <c r="E2930" s="39" t="s">
        <v>250</v>
      </c>
      <c r="F2930" s="128" t="s">
        <v>46</v>
      </c>
      <c r="G2930" s="39" t="s">
        <v>35</v>
      </c>
      <c r="H2930" s="39" t="str">
        <f t="shared" si="445"/>
        <v>6105AK124-6254-EGAD-0002</v>
      </c>
      <c r="I2930" s="39" t="str">
        <f t="shared" si="443"/>
        <v>Q24050972-04-6254-E-GAD-0002</v>
      </c>
      <c r="J2930" s="39"/>
      <c r="K2930" s="162" t="s">
        <v>1920</v>
      </c>
      <c r="L2930" s="39" t="s">
        <v>1925</v>
      </c>
      <c r="M2930" s="39" t="s">
        <v>1537</v>
      </c>
      <c r="N2930" s="33" t="str">
        <f t="shared" ref="N2930:N2993" si="446">K2930&amp;" - "&amp;L2930&amp;" - "&amp;M2930</f>
        <v>Battery Energy Storage System 1 - Protection Relays for BESS Yard - Control Room Design</v>
      </c>
      <c r="O2930" s="134"/>
      <c r="P2930" s="134"/>
      <c r="Q2930" s="33" t="str">
        <f>IFERROR(VLOOKUP(PPE_PH1_CDDL[[#This Row],[RDMC Document Number]],[3]Docs!$B:$F,4,0),"No Placeholder Yet")</f>
        <v>RES - Reserved Placeholder</v>
      </c>
      <c r="R2930" s="33" t="str">
        <f>IFERROR(VLOOKUP(PPE_PH1_CDDL[[#This Row],[RDMC Document Number]],[3]Docs!$B:$F,5,0),"No Placeholder Yet")</f>
        <v>Pending</v>
      </c>
      <c r="S2930" s="137">
        <f t="shared" si="444"/>
        <v>0</v>
      </c>
      <c r="T2930" s="39" t="s">
        <v>1119</v>
      </c>
      <c r="U2930" s="39"/>
      <c r="V2930" s="178"/>
      <c r="W2930" s="39" t="s">
        <v>1926</v>
      </c>
      <c r="X2930" s="39" t="s">
        <v>1927</v>
      </c>
      <c r="Y2930" s="39"/>
      <c r="Z2930" s="39"/>
      <c r="AA2930" s="39"/>
      <c r="AB2930" s="152" t="s">
        <v>3165</v>
      </c>
    </row>
    <row r="2931" spans="1:28" ht="21.75" customHeight="1" x14ac:dyDescent="0.25">
      <c r="A2931" s="37" t="s">
        <v>30</v>
      </c>
      <c r="B2931" s="162" t="s">
        <v>31</v>
      </c>
      <c r="C2931" s="162">
        <v>6254</v>
      </c>
      <c r="D2931" s="39" t="s">
        <v>52</v>
      </c>
      <c r="E2931" s="39" t="s">
        <v>250</v>
      </c>
      <c r="F2931" s="174" t="s">
        <v>48</v>
      </c>
      <c r="G2931" s="162" t="s">
        <v>35</v>
      </c>
      <c r="H2931" s="39" t="str">
        <f t="shared" si="445"/>
        <v>6105AK124-6254-EGAD-0003</v>
      </c>
      <c r="I2931" s="39" t="str">
        <f t="shared" si="443"/>
        <v>Q24050972-04-6254-E-GAD-0003</v>
      </c>
      <c r="J2931" s="162"/>
      <c r="K2931" s="162" t="s">
        <v>1920</v>
      </c>
      <c r="L2931" s="162" t="s">
        <v>1942</v>
      </c>
      <c r="M2931" s="162" t="s">
        <v>1536</v>
      </c>
      <c r="N2931" s="33" t="str">
        <f t="shared" si="446"/>
        <v>Battery Energy Storage System 1 - 33kV Ring Main Unit CCCCV 1 for BESS Yard - Electrical Equipment Layout</v>
      </c>
      <c r="O2931" s="175"/>
      <c r="P2931" s="175"/>
      <c r="Q2931" s="33" t="str">
        <f>IFERROR(VLOOKUP(PPE_PH1_CDDL[[#This Row],[RDMC Document Number]],[3]Docs!$B:$F,4,0),"No Placeholder Yet")</f>
        <v>RES - Reserved Placeholder</v>
      </c>
      <c r="R2931" s="33" t="str">
        <f>IFERROR(VLOOKUP(PPE_PH1_CDDL[[#This Row],[RDMC Document Number]],[3]Docs!$B:$F,5,0),"No Placeholder Yet")</f>
        <v>Pending</v>
      </c>
      <c r="S2931" s="137">
        <f t="shared" si="444"/>
        <v>0</v>
      </c>
      <c r="T2931" s="39" t="s">
        <v>1119</v>
      </c>
      <c r="U2931" s="162"/>
      <c r="V2931" s="178"/>
      <c r="W2931" s="162" t="s">
        <v>1943</v>
      </c>
      <c r="X2931" s="39" t="s">
        <v>1927</v>
      </c>
      <c r="Y2931" s="162"/>
      <c r="Z2931" s="162"/>
      <c r="AA2931" s="39"/>
      <c r="AB2931" s="152" t="s">
        <v>3165</v>
      </c>
    </row>
    <row r="2932" spans="1:28" ht="21.75" customHeight="1" x14ac:dyDescent="0.25">
      <c r="A2932" s="37" t="s">
        <v>30</v>
      </c>
      <c r="B2932" s="162" t="s">
        <v>31</v>
      </c>
      <c r="C2932" s="162">
        <v>6254</v>
      </c>
      <c r="D2932" s="39" t="s">
        <v>52</v>
      </c>
      <c r="E2932" s="39" t="s">
        <v>321</v>
      </c>
      <c r="F2932" s="128" t="s">
        <v>34</v>
      </c>
      <c r="G2932" s="39" t="s">
        <v>35</v>
      </c>
      <c r="H2932" s="39" t="str">
        <f t="shared" si="445"/>
        <v>6105AK124-6254-ELAY-0001</v>
      </c>
      <c r="I2932" s="39" t="str">
        <f t="shared" si="443"/>
        <v>Q24050972-04-6254-E-LAY-0001</v>
      </c>
      <c r="J2932" s="39"/>
      <c r="K2932" s="162" t="s">
        <v>1920</v>
      </c>
      <c r="L2932" s="39" t="s">
        <v>1936</v>
      </c>
      <c r="M2932" s="39" t="s">
        <v>1376</v>
      </c>
      <c r="N2932" s="33" t="str">
        <f t="shared" si="446"/>
        <v>Battery Energy Storage System 1 - Lightning Protection System for BESS Yard - Control Room Power and Earthing Design</v>
      </c>
      <c r="O2932" s="134"/>
      <c r="P2932" s="134"/>
      <c r="Q2932" s="33" t="str">
        <f>IFERROR(VLOOKUP(PPE_PH1_CDDL[[#This Row],[RDMC Document Number]],[3]Docs!$B:$F,4,0),"No Placeholder Yet")</f>
        <v>RES - Reserved Placeholder</v>
      </c>
      <c r="R2932" s="33" t="str">
        <f>IFERROR(VLOOKUP(PPE_PH1_CDDL[[#This Row],[RDMC Document Number]],[3]Docs!$B:$F,5,0),"No Placeholder Yet")</f>
        <v>Pending</v>
      </c>
      <c r="S2932" s="137">
        <f t="shared" si="444"/>
        <v>0</v>
      </c>
      <c r="T2932" s="39" t="s">
        <v>1119</v>
      </c>
      <c r="U2932" s="39"/>
      <c r="V2932" s="178"/>
      <c r="W2932" s="39" t="s">
        <v>1631</v>
      </c>
      <c r="X2932" s="39" t="s">
        <v>1927</v>
      </c>
      <c r="Y2932" s="39"/>
      <c r="Z2932" s="39"/>
      <c r="AA2932" s="39"/>
      <c r="AB2932" s="152" t="s">
        <v>3165</v>
      </c>
    </row>
    <row r="2933" spans="1:28" ht="21.75" customHeight="1" x14ac:dyDescent="0.25">
      <c r="A2933" s="37" t="s">
        <v>30</v>
      </c>
      <c r="B2933" s="162" t="s">
        <v>31</v>
      </c>
      <c r="C2933" s="162">
        <v>6254</v>
      </c>
      <c r="D2933" s="39" t="s">
        <v>52</v>
      </c>
      <c r="E2933" s="39" t="s">
        <v>321</v>
      </c>
      <c r="F2933" s="128" t="s">
        <v>46</v>
      </c>
      <c r="G2933" s="39" t="s">
        <v>35</v>
      </c>
      <c r="H2933" s="39" t="str">
        <f t="shared" si="445"/>
        <v>6105AK124-6254-ELAY-0002</v>
      </c>
      <c r="I2933" s="39" t="str">
        <f t="shared" si="443"/>
        <v>Q24050972-04-6254-E-LAY-0002</v>
      </c>
      <c r="J2933" s="39"/>
      <c r="K2933" s="162" t="s">
        <v>1920</v>
      </c>
      <c r="L2933" s="39" t="s">
        <v>1937</v>
      </c>
      <c r="M2933" s="39" t="s">
        <v>1376</v>
      </c>
      <c r="N2933" s="33" t="str">
        <f t="shared" si="446"/>
        <v>Battery Energy Storage System 1 -  Earthing System for BESS Yard - Control Room Power and Earthing Design</v>
      </c>
      <c r="O2933" s="134"/>
      <c r="P2933" s="134"/>
      <c r="Q2933" s="33" t="str">
        <f>IFERROR(VLOOKUP(PPE_PH1_CDDL[[#This Row],[RDMC Document Number]],[3]Docs!$B:$F,4,0),"No Placeholder Yet")</f>
        <v>RES - Reserved Placeholder</v>
      </c>
      <c r="R2933" s="33" t="str">
        <f>IFERROR(VLOOKUP(PPE_PH1_CDDL[[#This Row],[RDMC Document Number]],[3]Docs!$B:$F,5,0),"No Placeholder Yet")</f>
        <v>Pending</v>
      </c>
      <c r="S2933" s="137">
        <f t="shared" si="444"/>
        <v>0</v>
      </c>
      <c r="T2933" s="39" t="s">
        <v>1119</v>
      </c>
      <c r="U2933" s="39"/>
      <c r="V2933" s="178"/>
      <c r="W2933" s="39" t="s">
        <v>1941</v>
      </c>
      <c r="X2933" s="39" t="s">
        <v>1927</v>
      </c>
      <c r="Y2933" s="39"/>
      <c r="Z2933" s="39"/>
      <c r="AA2933" s="39"/>
      <c r="AB2933" s="152" t="s">
        <v>3165</v>
      </c>
    </row>
    <row r="2934" spans="1:28" ht="21.75" customHeight="1" x14ac:dyDescent="0.25">
      <c r="A2934" s="37" t="s">
        <v>30</v>
      </c>
      <c r="B2934" s="162" t="s">
        <v>31</v>
      </c>
      <c r="C2934" s="162">
        <v>6254</v>
      </c>
      <c r="D2934" s="39" t="s">
        <v>52</v>
      </c>
      <c r="E2934" s="39" t="s">
        <v>321</v>
      </c>
      <c r="F2934" s="128" t="s">
        <v>48</v>
      </c>
      <c r="G2934" s="39" t="s">
        <v>35</v>
      </c>
      <c r="H2934" s="39" t="str">
        <f t="shared" si="445"/>
        <v>6105AK124-6254-ELAY-0003</v>
      </c>
      <c r="I2934" s="39" t="str">
        <f t="shared" si="443"/>
        <v>Q24050972-04-6254-E-LAY-0003</v>
      </c>
      <c r="J2934" s="39"/>
      <c r="K2934" s="162" t="s">
        <v>1920</v>
      </c>
      <c r="L2934" s="39" t="s">
        <v>1940</v>
      </c>
      <c r="M2934" s="39" t="s">
        <v>1698</v>
      </c>
      <c r="N2934" s="33" t="str">
        <f t="shared" si="446"/>
        <v>Battery Energy Storage System 1 - Metering Instruments for BESS Yard - Switch Room (PCC and MCC) Detail Design</v>
      </c>
      <c r="O2934" s="134"/>
      <c r="P2934" s="134"/>
      <c r="Q2934" s="33" t="str">
        <f>IFERROR(VLOOKUP(PPE_PH1_CDDL[[#This Row],[RDMC Document Number]],[3]Docs!$B:$F,4,0),"No Placeholder Yet")</f>
        <v>RES - Reserved Placeholder</v>
      </c>
      <c r="R2934" s="33" t="str">
        <f>IFERROR(VLOOKUP(PPE_PH1_CDDL[[#This Row],[RDMC Document Number]],[3]Docs!$B:$F,5,0),"No Placeholder Yet")</f>
        <v>Pending</v>
      </c>
      <c r="S2934" s="137">
        <f t="shared" si="444"/>
        <v>0</v>
      </c>
      <c r="T2934" s="39" t="s">
        <v>1119</v>
      </c>
      <c r="U2934" s="39"/>
      <c r="V2934" s="178"/>
      <c r="W2934" s="39" t="s">
        <v>1641</v>
      </c>
      <c r="X2934" s="39" t="s">
        <v>1927</v>
      </c>
      <c r="Y2934" s="39"/>
      <c r="Z2934" s="39"/>
      <c r="AA2934" s="39"/>
      <c r="AB2934" s="152" t="s">
        <v>3165</v>
      </c>
    </row>
    <row r="2935" spans="1:28" ht="21.75" customHeight="1" x14ac:dyDescent="0.25">
      <c r="A2935" s="37" t="s">
        <v>30</v>
      </c>
      <c r="B2935" s="162" t="s">
        <v>31</v>
      </c>
      <c r="C2935" s="162">
        <v>6254</v>
      </c>
      <c r="D2935" s="39" t="s">
        <v>52</v>
      </c>
      <c r="E2935" s="39" t="s">
        <v>321</v>
      </c>
      <c r="F2935" s="174" t="s">
        <v>50</v>
      </c>
      <c r="G2935" s="162" t="s">
        <v>35</v>
      </c>
      <c r="H2935" s="39" t="str">
        <f t="shared" si="445"/>
        <v>6105AK124-6254-ELAY-0004</v>
      </c>
      <c r="I2935" s="39" t="str">
        <f t="shared" si="443"/>
        <v>Q24050972-04-6254-E-LAY-0004</v>
      </c>
      <c r="J2935" s="162"/>
      <c r="K2935" s="162" t="s">
        <v>1920</v>
      </c>
      <c r="L2935" s="162" t="s">
        <v>1942</v>
      </c>
      <c r="M2935" s="162" t="s">
        <v>1698</v>
      </c>
      <c r="N2935" s="33" t="str">
        <f t="shared" si="446"/>
        <v>Battery Energy Storage System 1 - 33kV Ring Main Unit CCCCV 1 for BESS Yard - Switch Room (PCC and MCC) Detail Design</v>
      </c>
      <c r="O2935" s="175"/>
      <c r="P2935" s="175"/>
      <c r="Q2935" s="33" t="str">
        <f>IFERROR(VLOOKUP(PPE_PH1_CDDL[[#This Row],[RDMC Document Number]],[3]Docs!$B:$F,4,0),"No Placeholder Yet")</f>
        <v>RES - Reserved Placeholder</v>
      </c>
      <c r="R2935" s="33" t="str">
        <f>IFERROR(VLOOKUP(PPE_PH1_CDDL[[#This Row],[RDMC Document Number]],[3]Docs!$B:$F,5,0),"No Placeholder Yet")</f>
        <v>Pending</v>
      </c>
      <c r="S2935" s="137">
        <f t="shared" si="444"/>
        <v>0</v>
      </c>
      <c r="T2935" s="39" t="s">
        <v>1119</v>
      </c>
      <c r="U2935" s="162"/>
      <c r="V2935" s="178"/>
      <c r="W2935" s="162" t="s">
        <v>1943</v>
      </c>
      <c r="X2935" s="39" t="s">
        <v>1927</v>
      </c>
      <c r="Y2935" s="162"/>
      <c r="Z2935" s="162"/>
      <c r="AA2935" s="39"/>
      <c r="AB2935" s="152" t="s">
        <v>3165</v>
      </c>
    </row>
    <row r="2936" spans="1:28" ht="21.75" customHeight="1" x14ac:dyDescent="0.25">
      <c r="A2936" s="37" t="s">
        <v>30</v>
      </c>
      <c r="B2936" s="162" t="s">
        <v>31</v>
      </c>
      <c r="C2936" s="162">
        <v>6254</v>
      </c>
      <c r="D2936" s="39" t="s">
        <v>52</v>
      </c>
      <c r="E2936" s="39" t="s">
        <v>1328</v>
      </c>
      <c r="F2936" s="128" t="s">
        <v>34</v>
      </c>
      <c r="G2936" s="39" t="s">
        <v>35</v>
      </c>
      <c r="H2936" s="39" t="str">
        <f t="shared" si="445"/>
        <v>6105AK124-6254-EMDL-0001</v>
      </c>
      <c r="I2936" s="39" t="str">
        <f t="shared" si="443"/>
        <v>Q24050972-04-6254-E-MDL-0001</v>
      </c>
      <c r="J2936" s="39"/>
      <c r="K2936" s="162" t="s">
        <v>1920</v>
      </c>
      <c r="L2936" s="39" t="s">
        <v>1925</v>
      </c>
      <c r="M2936" s="39" t="s">
        <v>1509</v>
      </c>
      <c r="N2936" s="33" t="str">
        <f t="shared" si="446"/>
        <v>Battery Energy Storage System 1 - Protection Relays for BESS Yard - ETAP Network Model</v>
      </c>
      <c r="O2936" s="134"/>
      <c r="P2936" s="134"/>
      <c r="Q2936" s="33" t="str">
        <f>IFERROR(VLOOKUP(PPE_PH1_CDDL[[#This Row],[RDMC Document Number]],[3]Docs!$B:$F,4,0),"No Placeholder Yet")</f>
        <v>RES - Reserved Placeholder</v>
      </c>
      <c r="R2936" s="33" t="str">
        <f>IFERROR(VLOOKUP(PPE_PH1_CDDL[[#This Row],[RDMC Document Number]],[3]Docs!$B:$F,5,0),"No Placeholder Yet")</f>
        <v>Pending</v>
      </c>
      <c r="S2936" s="137">
        <f t="shared" si="444"/>
        <v>0</v>
      </c>
      <c r="T2936" s="39" t="s">
        <v>1119</v>
      </c>
      <c r="U2936" s="39"/>
      <c r="V2936" s="178"/>
      <c r="W2936" s="39" t="s">
        <v>1926</v>
      </c>
      <c r="X2936" s="39" t="s">
        <v>1927</v>
      </c>
      <c r="Y2936" s="39"/>
      <c r="Z2936" s="39"/>
      <c r="AA2936" s="39"/>
      <c r="AB2936" s="152" t="s">
        <v>3165</v>
      </c>
    </row>
    <row r="2937" spans="1:28" ht="21.75" customHeight="1" x14ac:dyDescent="0.25">
      <c r="A2937" s="37" t="s">
        <v>30</v>
      </c>
      <c r="B2937" s="162" t="s">
        <v>31</v>
      </c>
      <c r="C2937" s="162">
        <v>6254</v>
      </c>
      <c r="D2937" s="39" t="s">
        <v>52</v>
      </c>
      <c r="E2937" s="162" t="s">
        <v>1328</v>
      </c>
      <c r="F2937" s="174" t="s">
        <v>46</v>
      </c>
      <c r="G2937" s="162" t="s">
        <v>35</v>
      </c>
      <c r="H2937" s="39" t="str">
        <f t="shared" si="445"/>
        <v>6105AK124-6254-EMDL-0002</v>
      </c>
      <c r="I2937" s="39" t="str">
        <f t="shared" ref="I2937:I3000" si="447">"Q24050972"&amp;"-"&amp;"04"&amp;"-"&amp;C2937&amp;"-"&amp;D2937&amp;"-"&amp;E2937&amp;"-"&amp;F2937</f>
        <v>Q24050972-04-6254-E-MDL-0002</v>
      </c>
      <c r="J2937" s="162"/>
      <c r="K2937" s="162" t="s">
        <v>1920</v>
      </c>
      <c r="L2937" s="162" t="s">
        <v>1942</v>
      </c>
      <c r="M2937" s="162" t="s">
        <v>1509</v>
      </c>
      <c r="N2937" s="33" t="str">
        <f t="shared" si="446"/>
        <v>Battery Energy Storage System 1 - 33kV Ring Main Unit CCCCV 1 for BESS Yard - ETAP Network Model</v>
      </c>
      <c r="O2937" s="175"/>
      <c r="P2937" s="175"/>
      <c r="Q2937" s="33" t="str">
        <f>IFERROR(VLOOKUP(PPE_PH1_CDDL[[#This Row],[RDMC Document Number]],[3]Docs!$B:$F,4,0),"No Placeholder Yet")</f>
        <v>RES - Reserved Placeholder</v>
      </c>
      <c r="R2937" s="33" t="str">
        <f>IFERROR(VLOOKUP(PPE_PH1_CDDL[[#This Row],[RDMC Document Number]],[3]Docs!$B:$F,5,0),"No Placeholder Yet")</f>
        <v>Pending</v>
      </c>
      <c r="S2937" s="137">
        <f t="shared" si="444"/>
        <v>0</v>
      </c>
      <c r="T2937" s="39" t="s">
        <v>1119</v>
      </c>
      <c r="U2937" s="162"/>
      <c r="V2937" s="178"/>
      <c r="W2937" s="162" t="s">
        <v>1944</v>
      </c>
      <c r="X2937" s="39" t="s">
        <v>1927</v>
      </c>
      <c r="Y2937" s="162"/>
      <c r="Z2937" s="162"/>
      <c r="AA2937" s="39"/>
      <c r="AB2937" s="152" t="s">
        <v>3165</v>
      </c>
    </row>
    <row r="2938" spans="1:28" ht="21.75" customHeight="1" x14ac:dyDescent="0.25">
      <c r="A2938" s="37" t="s">
        <v>30</v>
      </c>
      <c r="B2938" s="162" t="s">
        <v>31</v>
      </c>
      <c r="C2938" s="162">
        <v>6254</v>
      </c>
      <c r="D2938" s="39" t="s">
        <v>52</v>
      </c>
      <c r="E2938" s="39" t="s">
        <v>1377</v>
      </c>
      <c r="F2938" s="128" t="s">
        <v>34</v>
      </c>
      <c r="G2938" s="39" t="s">
        <v>35</v>
      </c>
      <c r="H2938" s="39" t="str">
        <f t="shared" si="445"/>
        <v>6105AK124-6254-EQRA-0001</v>
      </c>
      <c r="I2938" s="39" t="str">
        <f t="shared" si="447"/>
        <v>Q24050972-04-6254-E-QRA-0001</v>
      </c>
      <c r="J2938" s="39"/>
      <c r="K2938" s="162" t="s">
        <v>1920</v>
      </c>
      <c r="L2938" s="39" t="s">
        <v>1929</v>
      </c>
      <c r="M2938" s="39" t="s">
        <v>1378</v>
      </c>
      <c r="N2938" s="33" t="str">
        <f t="shared" si="446"/>
        <v>Battery Energy Storage System 1 - Cable Racks and Trays for BESS yard - Lightning Protection Study and Risk Assessment</v>
      </c>
      <c r="O2938" s="134"/>
      <c r="P2938" s="134"/>
      <c r="Q2938" s="33" t="str">
        <f>IFERROR(VLOOKUP(PPE_PH1_CDDL[[#This Row],[RDMC Document Number]],[3]Docs!$B:$F,4,0),"No Placeholder Yet")</f>
        <v>RES - Reserved Placeholder</v>
      </c>
      <c r="R2938" s="33" t="str">
        <f>IFERROR(VLOOKUP(PPE_PH1_CDDL[[#This Row],[RDMC Document Number]],[3]Docs!$B:$F,5,0),"No Placeholder Yet")</f>
        <v>Pending</v>
      </c>
      <c r="S2938" s="137">
        <f t="shared" si="444"/>
        <v>0</v>
      </c>
      <c r="T2938" s="39" t="s">
        <v>1119</v>
      </c>
      <c r="U2938" s="39"/>
      <c r="V2938" s="178"/>
      <c r="W2938" s="39" t="s">
        <v>1599</v>
      </c>
      <c r="X2938" s="39" t="s">
        <v>1927</v>
      </c>
      <c r="Y2938" s="39"/>
      <c r="Z2938" s="39"/>
      <c r="AA2938" s="39"/>
      <c r="AB2938" s="152" t="s">
        <v>3165</v>
      </c>
    </row>
    <row r="2939" spans="1:28" ht="21.75" customHeight="1" x14ac:dyDescent="0.25">
      <c r="A2939" s="37" t="s">
        <v>30</v>
      </c>
      <c r="B2939" s="162" t="s">
        <v>31</v>
      </c>
      <c r="C2939" s="162">
        <v>6254</v>
      </c>
      <c r="D2939" s="39" t="s">
        <v>52</v>
      </c>
      <c r="E2939" s="39" t="s">
        <v>1377</v>
      </c>
      <c r="F2939" s="128" t="s">
        <v>46</v>
      </c>
      <c r="G2939" s="39" t="s">
        <v>35</v>
      </c>
      <c r="H2939" s="39" t="str">
        <f t="shared" si="445"/>
        <v>6105AK124-6254-EQRA-0002</v>
      </c>
      <c r="I2939" s="39" t="str">
        <f t="shared" si="447"/>
        <v>Q24050972-04-6254-E-QRA-0002</v>
      </c>
      <c r="J2939" s="39"/>
      <c r="K2939" s="162" t="s">
        <v>1920</v>
      </c>
      <c r="L2939" s="39" t="s">
        <v>1935</v>
      </c>
      <c r="M2939" s="39" t="s">
        <v>1379</v>
      </c>
      <c r="N2939" s="33" t="str">
        <f t="shared" si="446"/>
        <v>Battery Energy Storage System 1 - Cable Trench and Tunnels for BESS yard - Risk Assessment: Electrical Hazards</v>
      </c>
      <c r="O2939" s="134"/>
      <c r="P2939" s="134"/>
      <c r="Q2939" s="33" t="str">
        <f>IFERROR(VLOOKUP(PPE_PH1_CDDL[[#This Row],[RDMC Document Number]],[3]Docs!$B:$F,4,0),"No Placeholder Yet")</f>
        <v>RES - Reserved Placeholder</v>
      </c>
      <c r="R2939" s="33" t="str">
        <f>IFERROR(VLOOKUP(PPE_PH1_CDDL[[#This Row],[RDMC Document Number]],[3]Docs!$B:$F,5,0),"No Placeholder Yet")</f>
        <v>Pending</v>
      </c>
      <c r="S2939" s="137">
        <f t="shared" si="444"/>
        <v>0</v>
      </c>
      <c r="T2939" s="39" t="s">
        <v>1119</v>
      </c>
      <c r="U2939" s="39"/>
      <c r="V2939" s="178"/>
      <c r="W2939" s="39" t="s">
        <v>1629</v>
      </c>
      <c r="X2939" s="39" t="s">
        <v>1927</v>
      </c>
      <c r="Y2939" s="39"/>
      <c r="Z2939" s="39"/>
      <c r="AA2939" s="39"/>
      <c r="AB2939" s="152" t="s">
        <v>3165</v>
      </c>
    </row>
    <row r="2940" spans="1:28" ht="21.75" customHeight="1" x14ac:dyDescent="0.25">
      <c r="A2940" s="37" t="s">
        <v>30</v>
      </c>
      <c r="B2940" s="162" t="s">
        <v>31</v>
      </c>
      <c r="C2940" s="162">
        <v>6254</v>
      </c>
      <c r="D2940" s="39" t="s">
        <v>52</v>
      </c>
      <c r="E2940" s="39" t="s">
        <v>1377</v>
      </c>
      <c r="F2940" s="128" t="s">
        <v>48</v>
      </c>
      <c r="G2940" s="39" t="s">
        <v>35</v>
      </c>
      <c r="H2940" s="39" t="str">
        <f t="shared" si="445"/>
        <v>6105AK124-6254-EQRA-0003</v>
      </c>
      <c r="I2940" s="39" t="str">
        <f t="shared" si="447"/>
        <v>Q24050972-04-6254-E-QRA-0003</v>
      </c>
      <c r="J2940" s="39"/>
      <c r="K2940" s="162" t="s">
        <v>1920</v>
      </c>
      <c r="L2940" s="39" t="s">
        <v>1936</v>
      </c>
      <c r="M2940" s="39" t="s">
        <v>1378</v>
      </c>
      <c r="N2940" s="33" t="str">
        <f t="shared" si="446"/>
        <v>Battery Energy Storage System 1 - Lightning Protection System for BESS Yard - Lightning Protection Study and Risk Assessment</v>
      </c>
      <c r="O2940" s="134"/>
      <c r="P2940" s="134"/>
      <c r="Q2940" s="33" t="str">
        <f>IFERROR(VLOOKUP(PPE_PH1_CDDL[[#This Row],[RDMC Document Number]],[3]Docs!$B:$F,4,0),"No Placeholder Yet")</f>
        <v>RES - Reserved Placeholder</v>
      </c>
      <c r="R2940" s="33" t="str">
        <f>IFERROR(VLOOKUP(PPE_PH1_CDDL[[#This Row],[RDMC Document Number]],[3]Docs!$B:$F,5,0),"No Placeholder Yet")</f>
        <v>Pending</v>
      </c>
      <c r="S2940" s="137">
        <f t="shared" si="444"/>
        <v>0</v>
      </c>
      <c r="T2940" s="39" t="s">
        <v>1119</v>
      </c>
      <c r="U2940" s="39"/>
      <c r="V2940" s="178"/>
      <c r="W2940" s="39" t="s">
        <v>1631</v>
      </c>
      <c r="X2940" s="39" t="s">
        <v>1927</v>
      </c>
      <c r="Y2940" s="39"/>
      <c r="Z2940" s="39"/>
      <c r="AA2940" s="39"/>
      <c r="AB2940" s="152" t="s">
        <v>3165</v>
      </c>
    </row>
    <row r="2941" spans="1:28" ht="21.75" customHeight="1" x14ac:dyDescent="0.25">
      <c r="A2941" s="37" t="s">
        <v>30</v>
      </c>
      <c r="B2941" s="162" t="s">
        <v>31</v>
      </c>
      <c r="C2941" s="162">
        <v>6254</v>
      </c>
      <c r="D2941" s="39" t="s">
        <v>52</v>
      </c>
      <c r="E2941" s="39" t="s">
        <v>1377</v>
      </c>
      <c r="F2941" s="128" t="s">
        <v>50</v>
      </c>
      <c r="G2941" s="39" t="s">
        <v>35</v>
      </c>
      <c r="H2941" s="39" t="str">
        <f t="shared" si="445"/>
        <v>6105AK124-6254-EQRA-0004</v>
      </c>
      <c r="I2941" s="39" t="str">
        <f t="shared" si="447"/>
        <v>Q24050972-04-6254-E-QRA-0004</v>
      </c>
      <c r="J2941" s="39"/>
      <c r="K2941" s="162" t="s">
        <v>1920</v>
      </c>
      <c r="L2941" s="39" t="s">
        <v>1938</v>
      </c>
      <c r="M2941" s="39" t="s">
        <v>1379</v>
      </c>
      <c r="N2941" s="33" t="str">
        <f t="shared" si="446"/>
        <v>Battery Energy Storage System 1 - Fire Protection System for BESS Yard - Risk Assessment: Electrical Hazards</v>
      </c>
      <c r="O2941" s="134"/>
      <c r="P2941" s="134"/>
      <c r="Q2941" s="33" t="str">
        <f>IFERROR(VLOOKUP(PPE_PH1_CDDL[[#This Row],[RDMC Document Number]],[3]Docs!$B:$F,4,0),"No Placeholder Yet")</f>
        <v>RES - Reserved Placeholder</v>
      </c>
      <c r="R2941" s="33" t="str">
        <f>IFERROR(VLOOKUP(PPE_PH1_CDDL[[#This Row],[RDMC Document Number]],[3]Docs!$B:$F,5,0),"No Placeholder Yet")</f>
        <v>Pending</v>
      </c>
      <c r="S2941" s="137">
        <f t="shared" ref="S2941:S3004" si="448">IF(AND(O2941&lt;&gt;"",P2941&lt;&gt;"",R2941="Approved"),100%,
 IF(AND(O2941&lt;&gt;"",P2941&lt;&gt;""),66.67%,
 IF(O2941&lt;&gt;"",33.33%,
 0)))</f>
        <v>0</v>
      </c>
      <c r="T2941" s="39" t="s">
        <v>1119</v>
      </c>
      <c r="U2941" s="39"/>
      <c r="V2941" s="178"/>
      <c r="W2941" s="39" t="s">
        <v>1636</v>
      </c>
      <c r="X2941" s="39" t="s">
        <v>1927</v>
      </c>
      <c r="Y2941" s="39"/>
      <c r="Z2941" s="39"/>
      <c r="AA2941" s="39"/>
      <c r="AB2941" s="152" t="s">
        <v>3165</v>
      </c>
    </row>
    <row r="2942" spans="1:28" ht="21.75" customHeight="1" x14ac:dyDescent="0.25">
      <c r="A2942" s="37" t="s">
        <v>30</v>
      </c>
      <c r="B2942" s="162" t="s">
        <v>31</v>
      </c>
      <c r="C2942" s="162">
        <v>6254</v>
      </c>
      <c r="D2942" s="39" t="s">
        <v>52</v>
      </c>
      <c r="E2942" s="39" t="s">
        <v>1377</v>
      </c>
      <c r="F2942" s="174" t="s">
        <v>101</v>
      </c>
      <c r="G2942" s="162" t="s">
        <v>35</v>
      </c>
      <c r="H2942" s="39" t="str">
        <f t="shared" si="445"/>
        <v>6105AK124-6254-EQRA-0005</v>
      </c>
      <c r="I2942" s="39" t="str">
        <f t="shared" si="447"/>
        <v>Q24050972-04-6254-E-QRA-0005</v>
      </c>
      <c r="J2942" s="162"/>
      <c r="K2942" s="162" t="s">
        <v>1920</v>
      </c>
      <c r="L2942" s="162" t="s">
        <v>1942</v>
      </c>
      <c r="M2942" s="162" t="s">
        <v>1379</v>
      </c>
      <c r="N2942" s="33" t="str">
        <f t="shared" si="446"/>
        <v>Battery Energy Storage System 1 - 33kV Ring Main Unit CCCCV 1 for BESS Yard - Risk Assessment: Electrical Hazards</v>
      </c>
      <c r="O2942" s="175"/>
      <c r="P2942" s="175"/>
      <c r="Q2942" s="33" t="str">
        <f>IFERROR(VLOOKUP(PPE_PH1_CDDL[[#This Row],[RDMC Document Number]],[3]Docs!$B:$F,4,0),"No Placeholder Yet")</f>
        <v>RES - Reserved Placeholder</v>
      </c>
      <c r="R2942" s="33" t="str">
        <f>IFERROR(VLOOKUP(PPE_PH1_CDDL[[#This Row],[RDMC Document Number]],[3]Docs!$B:$F,5,0),"No Placeholder Yet")</f>
        <v>Pending</v>
      </c>
      <c r="S2942" s="137">
        <f t="shared" si="448"/>
        <v>0</v>
      </c>
      <c r="T2942" s="39" t="s">
        <v>1119</v>
      </c>
      <c r="U2942" s="162"/>
      <c r="V2942" s="178"/>
      <c r="W2942" s="162" t="s">
        <v>1943</v>
      </c>
      <c r="X2942" s="39" t="s">
        <v>1927</v>
      </c>
      <c r="Y2942" s="162"/>
      <c r="Z2942" s="162"/>
      <c r="AA2942" s="39"/>
      <c r="AB2942" s="152" t="s">
        <v>3165</v>
      </c>
    </row>
    <row r="2943" spans="1:28" ht="21.75" customHeight="1" x14ac:dyDescent="0.25">
      <c r="A2943" s="37" t="s">
        <v>30</v>
      </c>
      <c r="B2943" s="162" t="s">
        <v>31</v>
      </c>
      <c r="C2943" s="162">
        <v>6254</v>
      </c>
      <c r="D2943" s="39" t="s">
        <v>52</v>
      </c>
      <c r="E2943" s="39" t="s">
        <v>638</v>
      </c>
      <c r="F2943" s="128" t="s">
        <v>34</v>
      </c>
      <c r="G2943" s="39" t="s">
        <v>35</v>
      </c>
      <c r="H2943" s="39" t="str">
        <f t="shared" si="445"/>
        <v>6105AK124-6254-ERPT-0001</v>
      </c>
      <c r="I2943" s="39" t="str">
        <f t="shared" si="447"/>
        <v>Q24050972-04-6254-E-RPT-0001</v>
      </c>
      <c r="J2943" s="39"/>
      <c r="K2943" s="162" t="s">
        <v>1920</v>
      </c>
      <c r="L2943" s="39" t="s">
        <v>1925</v>
      </c>
      <c r="M2943" s="39" t="s">
        <v>1539</v>
      </c>
      <c r="N2943" s="33" t="str">
        <f t="shared" si="446"/>
        <v>Battery Energy Storage System 1 - Protection Relays for BESS Yard - HV/MV Operational and Maintenance Study</v>
      </c>
      <c r="O2943" s="134"/>
      <c r="P2943" s="134"/>
      <c r="Q2943" s="33" t="str">
        <f>IFERROR(VLOOKUP(PPE_PH1_CDDL[[#This Row],[RDMC Document Number]],[3]Docs!$B:$F,4,0),"No Placeholder Yet")</f>
        <v>RES - Reserved Placeholder</v>
      </c>
      <c r="R2943" s="33" t="str">
        <f>IFERROR(VLOOKUP(PPE_PH1_CDDL[[#This Row],[RDMC Document Number]],[3]Docs!$B:$F,5,0),"No Placeholder Yet")</f>
        <v>Pending</v>
      </c>
      <c r="S2943" s="137">
        <f t="shared" si="448"/>
        <v>0</v>
      </c>
      <c r="T2943" s="39" t="s">
        <v>1119</v>
      </c>
      <c r="U2943" s="39"/>
      <c r="V2943" s="178"/>
      <c r="W2943" s="39" t="s">
        <v>1926</v>
      </c>
      <c r="X2943" s="39" t="s">
        <v>1927</v>
      </c>
      <c r="Y2943" s="39"/>
      <c r="Z2943" s="39"/>
      <c r="AA2943" s="39"/>
      <c r="AB2943" s="152" t="s">
        <v>3165</v>
      </c>
    </row>
    <row r="2944" spans="1:28" ht="21.75" customHeight="1" x14ac:dyDescent="0.25">
      <c r="A2944" s="37" t="s">
        <v>30</v>
      </c>
      <c r="B2944" s="162" t="s">
        <v>31</v>
      </c>
      <c r="C2944" s="162">
        <v>6254</v>
      </c>
      <c r="D2944" s="39" t="s">
        <v>52</v>
      </c>
      <c r="E2944" s="162" t="s">
        <v>638</v>
      </c>
      <c r="F2944" s="174" t="s">
        <v>46</v>
      </c>
      <c r="G2944" s="162" t="s">
        <v>35</v>
      </c>
      <c r="H2944" s="39" t="str">
        <f t="shared" si="445"/>
        <v>6105AK124-6254-ERPT-0002</v>
      </c>
      <c r="I2944" s="39" t="str">
        <f t="shared" si="447"/>
        <v>Q24050972-04-6254-E-RPT-0002</v>
      </c>
      <c r="J2944" s="162"/>
      <c r="K2944" s="162" t="s">
        <v>1920</v>
      </c>
      <c r="L2944" s="162" t="s">
        <v>1925</v>
      </c>
      <c r="M2944" s="162" t="s">
        <v>1540</v>
      </c>
      <c r="N2944" s="33" t="str">
        <f t="shared" si="446"/>
        <v>Battery Energy Storage System 1 - Protection Relays for BESS Yard - Reactive Power Study</v>
      </c>
      <c r="O2944" s="175"/>
      <c r="P2944" s="175"/>
      <c r="Q2944" s="33" t="str">
        <f>IFERROR(VLOOKUP(PPE_PH1_CDDL[[#This Row],[RDMC Document Number]],[3]Docs!$B:$F,4,0),"No Placeholder Yet")</f>
        <v>RES - Reserved Placeholder</v>
      </c>
      <c r="R2944" s="33" t="str">
        <f>IFERROR(VLOOKUP(PPE_PH1_CDDL[[#This Row],[RDMC Document Number]],[3]Docs!$B:$F,5,0),"No Placeholder Yet")</f>
        <v>Pending</v>
      </c>
      <c r="S2944" s="137">
        <f t="shared" si="448"/>
        <v>0</v>
      </c>
      <c r="T2944" s="39" t="s">
        <v>1119</v>
      </c>
      <c r="U2944" s="162"/>
      <c r="V2944" s="178"/>
      <c r="W2944" s="162" t="s">
        <v>1926</v>
      </c>
      <c r="X2944" s="39" t="s">
        <v>1927</v>
      </c>
      <c r="Y2944" s="162"/>
      <c r="Z2944" s="162"/>
      <c r="AA2944" s="39"/>
      <c r="AB2944" s="152" t="s">
        <v>3165</v>
      </c>
    </row>
    <row r="2945" spans="1:28" ht="21.75" customHeight="1" x14ac:dyDescent="0.25">
      <c r="A2945" s="37" t="s">
        <v>30</v>
      </c>
      <c r="B2945" s="162" t="s">
        <v>31</v>
      </c>
      <c r="C2945" s="162">
        <v>6254</v>
      </c>
      <c r="D2945" s="39" t="s">
        <v>52</v>
      </c>
      <c r="E2945" s="39" t="s">
        <v>662</v>
      </c>
      <c r="F2945" s="128" t="s">
        <v>34</v>
      </c>
      <c r="G2945" s="39" t="s">
        <v>35</v>
      </c>
      <c r="H2945" s="39" t="str">
        <f t="shared" si="445"/>
        <v>6105AK124-6254-ESLD-0001</v>
      </c>
      <c r="I2945" s="39" t="str">
        <f t="shared" si="447"/>
        <v>Q24050972-04-6254-E-SLD-0001</v>
      </c>
      <c r="J2945" s="39"/>
      <c r="K2945" s="162" t="s">
        <v>1920</v>
      </c>
      <c r="L2945" s="39" t="s">
        <v>1934</v>
      </c>
      <c r="M2945" s="39" t="s">
        <v>1381</v>
      </c>
      <c r="N2945" s="33" t="str">
        <f t="shared" si="446"/>
        <v>Battery Energy Storage System 1 - LV, Control and Signal Cables for BESS Yard - Electrical Single Line Diagram</v>
      </c>
      <c r="O2945" s="134"/>
      <c r="P2945" s="134"/>
      <c r="Q2945" s="33" t="str">
        <f>IFERROR(VLOOKUP(PPE_PH1_CDDL[[#This Row],[RDMC Document Number]],[3]Docs!$B:$F,4,0),"No Placeholder Yet")</f>
        <v>RES - Reserved Placeholder</v>
      </c>
      <c r="R2945" s="33" t="str">
        <f>IFERROR(VLOOKUP(PPE_PH1_CDDL[[#This Row],[RDMC Document Number]],[3]Docs!$B:$F,5,0),"No Placeholder Yet")</f>
        <v>Pending</v>
      </c>
      <c r="S2945" s="137">
        <f t="shared" si="448"/>
        <v>0</v>
      </c>
      <c r="T2945" s="39" t="s">
        <v>1119</v>
      </c>
      <c r="U2945" s="39"/>
      <c r="V2945" s="178"/>
      <c r="W2945" s="39" t="s">
        <v>1627</v>
      </c>
      <c r="X2945" s="39" t="s">
        <v>1927</v>
      </c>
      <c r="Y2945" s="39"/>
      <c r="Z2945" s="39"/>
      <c r="AA2945" s="39"/>
      <c r="AB2945" s="152" t="s">
        <v>3165</v>
      </c>
    </row>
    <row r="2946" spans="1:28" ht="21.75" customHeight="1" x14ac:dyDescent="0.25">
      <c r="A2946" s="37" t="s">
        <v>30</v>
      </c>
      <c r="B2946" s="162" t="s">
        <v>31</v>
      </c>
      <c r="C2946" s="162">
        <v>6254</v>
      </c>
      <c r="D2946" s="39" t="s">
        <v>52</v>
      </c>
      <c r="E2946" s="39" t="s">
        <v>662</v>
      </c>
      <c r="F2946" s="128" t="s">
        <v>46</v>
      </c>
      <c r="G2946" s="39" t="s">
        <v>35</v>
      </c>
      <c r="H2946" s="39" t="str">
        <f t="shared" si="445"/>
        <v>6105AK124-6254-ESLD-0002</v>
      </c>
      <c r="I2946" s="39" t="str">
        <f t="shared" si="447"/>
        <v>Q24050972-04-6254-E-SLD-0002</v>
      </c>
      <c r="J2946" s="39"/>
      <c r="K2946" s="162" t="s">
        <v>1920</v>
      </c>
      <c r="L2946" s="39" t="s">
        <v>1935</v>
      </c>
      <c r="M2946" s="39" t="s">
        <v>1381</v>
      </c>
      <c r="N2946" s="33" t="str">
        <f t="shared" si="446"/>
        <v>Battery Energy Storage System 1 - Cable Trench and Tunnels for BESS yard - Electrical Single Line Diagram</v>
      </c>
      <c r="O2946" s="134"/>
      <c r="P2946" s="134"/>
      <c r="Q2946" s="33" t="str">
        <f>IFERROR(VLOOKUP(PPE_PH1_CDDL[[#This Row],[RDMC Document Number]],[3]Docs!$B:$F,4,0),"No Placeholder Yet")</f>
        <v>RES - Reserved Placeholder</v>
      </c>
      <c r="R2946" s="33" t="str">
        <f>IFERROR(VLOOKUP(PPE_PH1_CDDL[[#This Row],[RDMC Document Number]],[3]Docs!$B:$F,5,0),"No Placeholder Yet")</f>
        <v>Pending</v>
      </c>
      <c r="S2946" s="137">
        <f t="shared" si="448"/>
        <v>0</v>
      </c>
      <c r="T2946" s="39" t="s">
        <v>1119</v>
      </c>
      <c r="U2946" s="39"/>
      <c r="V2946" s="178"/>
      <c r="W2946" s="39" t="s">
        <v>1629</v>
      </c>
      <c r="X2946" s="39" t="s">
        <v>1927</v>
      </c>
      <c r="Y2946" s="39"/>
      <c r="Z2946" s="39"/>
      <c r="AA2946" s="39"/>
      <c r="AB2946" s="152" t="s">
        <v>3165</v>
      </c>
    </row>
    <row r="2947" spans="1:28" ht="21.75" customHeight="1" x14ac:dyDescent="0.25">
      <c r="A2947" s="37" t="s">
        <v>30</v>
      </c>
      <c r="B2947" s="162" t="s">
        <v>31</v>
      </c>
      <c r="C2947" s="162">
        <v>6254</v>
      </c>
      <c r="D2947" s="39" t="s">
        <v>52</v>
      </c>
      <c r="E2947" s="39" t="s">
        <v>662</v>
      </c>
      <c r="F2947" s="128" t="s">
        <v>48</v>
      </c>
      <c r="G2947" s="39" t="s">
        <v>35</v>
      </c>
      <c r="H2947" s="39" t="str">
        <f t="shared" si="445"/>
        <v>6105AK124-6254-ESLD-0003</v>
      </c>
      <c r="I2947" s="39" t="str">
        <f t="shared" si="447"/>
        <v>Q24050972-04-6254-E-SLD-0003</v>
      </c>
      <c r="J2947" s="39"/>
      <c r="K2947" s="162" t="s">
        <v>1920</v>
      </c>
      <c r="L2947" s="39" t="s">
        <v>1936</v>
      </c>
      <c r="M2947" s="39" t="s">
        <v>1381</v>
      </c>
      <c r="N2947" s="33" t="str">
        <f t="shared" si="446"/>
        <v>Battery Energy Storage System 1 - Lightning Protection System for BESS Yard - Electrical Single Line Diagram</v>
      </c>
      <c r="O2947" s="134"/>
      <c r="P2947" s="134"/>
      <c r="Q2947" s="33" t="str">
        <f>IFERROR(VLOOKUP(PPE_PH1_CDDL[[#This Row],[RDMC Document Number]],[3]Docs!$B:$F,4,0),"No Placeholder Yet")</f>
        <v>RES - Reserved Placeholder</v>
      </c>
      <c r="R2947" s="33" t="str">
        <f>IFERROR(VLOOKUP(PPE_PH1_CDDL[[#This Row],[RDMC Document Number]],[3]Docs!$B:$F,5,0),"No Placeholder Yet")</f>
        <v>Pending</v>
      </c>
      <c r="S2947" s="137">
        <f t="shared" si="448"/>
        <v>0</v>
      </c>
      <c r="T2947" s="39" t="s">
        <v>1119</v>
      </c>
      <c r="U2947" s="39"/>
      <c r="V2947" s="178"/>
      <c r="W2947" s="39" t="s">
        <v>1631</v>
      </c>
      <c r="X2947" s="39" t="s">
        <v>1927</v>
      </c>
      <c r="Y2947" s="39"/>
      <c r="Z2947" s="39"/>
      <c r="AA2947" s="39"/>
      <c r="AB2947" s="152" t="s">
        <v>3165</v>
      </c>
    </row>
    <row r="2948" spans="1:28" ht="21.75" customHeight="1" x14ac:dyDescent="0.25">
      <c r="A2948" s="37" t="s">
        <v>30</v>
      </c>
      <c r="B2948" s="162" t="s">
        <v>31</v>
      </c>
      <c r="C2948" s="162">
        <v>6254</v>
      </c>
      <c r="D2948" s="39" t="s">
        <v>52</v>
      </c>
      <c r="E2948" s="39" t="s">
        <v>662</v>
      </c>
      <c r="F2948" s="128" t="s">
        <v>50</v>
      </c>
      <c r="G2948" s="39" t="s">
        <v>35</v>
      </c>
      <c r="H2948" s="39" t="str">
        <f t="shared" si="445"/>
        <v>6105AK124-6254-ESLD-0004</v>
      </c>
      <c r="I2948" s="39" t="str">
        <f t="shared" si="447"/>
        <v>Q24050972-04-6254-E-SLD-0004</v>
      </c>
      <c r="J2948" s="39"/>
      <c r="K2948" s="162" t="s">
        <v>1920</v>
      </c>
      <c r="L2948" s="39" t="s">
        <v>1925</v>
      </c>
      <c r="M2948" s="39" t="s">
        <v>1381</v>
      </c>
      <c r="N2948" s="33" t="str">
        <f t="shared" si="446"/>
        <v>Battery Energy Storage System 1 - Protection Relays for BESS Yard - Electrical Single Line Diagram</v>
      </c>
      <c r="O2948" s="134"/>
      <c r="P2948" s="134"/>
      <c r="Q2948" s="33" t="str">
        <f>IFERROR(VLOOKUP(PPE_PH1_CDDL[[#This Row],[RDMC Document Number]],[3]Docs!$B:$F,4,0),"No Placeholder Yet")</f>
        <v>RES - Reserved Placeholder</v>
      </c>
      <c r="R2948" s="33" t="str">
        <f>IFERROR(VLOOKUP(PPE_PH1_CDDL[[#This Row],[RDMC Document Number]],[3]Docs!$B:$F,5,0),"No Placeholder Yet")</f>
        <v>Pending</v>
      </c>
      <c r="S2948" s="137">
        <f t="shared" si="448"/>
        <v>0</v>
      </c>
      <c r="T2948" s="39" t="s">
        <v>1119</v>
      </c>
      <c r="U2948" s="39"/>
      <c r="V2948" s="178"/>
      <c r="W2948" s="39" t="s">
        <v>1926</v>
      </c>
      <c r="X2948" s="39" t="s">
        <v>1927</v>
      </c>
      <c r="Y2948" s="39"/>
      <c r="Z2948" s="39"/>
      <c r="AA2948" s="39"/>
      <c r="AB2948" s="152" t="s">
        <v>3165</v>
      </c>
    </row>
    <row r="2949" spans="1:28" ht="21.75" customHeight="1" x14ac:dyDescent="0.25">
      <c r="A2949" s="37" t="s">
        <v>30</v>
      </c>
      <c r="B2949" s="162" t="s">
        <v>31</v>
      </c>
      <c r="C2949" s="162">
        <v>6254</v>
      </c>
      <c r="D2949" s="39" t="s">
        <v>52</v>
      </c>
      <c r="E2949" s="39" t="s">
        <v>662</v>
      </c>
      <c r="F2949" s="174" t="s">
        <v>101</v>
      </c>
      <c r="G2949" s="162" t="s">
        <v>35</v>
      </c>
      <c r="H2949" s="39" t="str">
        <f t="shared" si="445"/>
        <v>6105AK124-6254-ESLD-0005</v>
      </c>
      <c r="I2949" s="39" t="str">
        <f t="shared" si="447"/>
        <v>Q24050972-04-6254-E-SLD-0005</v>
      </c>
      <c r="J2949" s="162"/>
      <c r="K2949" s="162" t="s">
        <v>1920</v>
      </c>
      <c r="L2949" s="162" t="s">
        <v>1942</v>
      </c>
      <c r="M2949" s="162" t="s">
        <v>1381</v>
      </c>
      <c r="N2949" s="33" t="str">
        <f t="shared" si="446"/>
        <v>Battery Energy Storage System 1 - 33kV Ring Main Unit CCCCV 1 for BESS Yard - Electrical Single Line Diagram</v>
      </c>
      <c r="O2949" s="175"/>
      <c r="P2949" s="175"/>
      <c r="Q2949" s="33" t="str">
        <f>IFERROR(VLOOKUP(PPE_PH1_CDDL[[#This Row],[RDMC Document Number]],[3]Docs!$B:$F,4,0),"No Placeholder Yet")</f>
        <v>RES - Reserved Placeholder</v>
      </c>
      <c r="R2949" s="33" t="str">
        <f>IFERROR(VLOOKUP(PPE_PH1_CDDL[[#This Row],[RDMC Document Number]],[3]Docs!$B:$F,5,0),"No Placeholder Yet")</f>
        <v>Pending</v>
      </c>
      <c r="S2949" s="137">
        <f t="shared" si="448"/>
        <v>0</v>
      </c>
      <c r="T2949" s="39" t="s">
        <v>1119</v>
      </c>
      <c r="U2949" s="162"/>
      <c r="V2949" s="178"/>
      <c r="W2949" s="162" t="s">
        <v>1944</v>
      </c>
      <c r="X2949" s="39" t="s">
        <v>1927</v>
      </c>
      <c r="Y2949" s="162"/>
      <c r="Z2949" s="162"/>
      <c r="AA2949" s="39"/>
      <c r="AB2949" s="152" t="s">
        <v>3165</v>
      </c>
    </row>
    <row r="2950" spans="1:28" ht="21.75" customHeight="1" x14ac:dyDescent="0.25">
      <c r="A2950" s="37" t="s">
        <v>30</v>
      </c>
      <c r="B2950" s="162" t="s">
        <v>31</v>
      </c>
      <c r="C2950" s="162">
        <v>6254</v>
      </c>
      <c r="D2950" s="39" t="s">
        <v>52</v>
      </c>
      <c r="E2950" s="39" t="s">
        <v>1170</v>
      </c>
      <c r="F2950" s="128" t="s">
        <v>34</v>
      </c>
      <c r="G2950" s="39" t="s">
        <v>35</v>
      </c>
      <c r="H2950" s="39" t="str">
        <f t="shared" si="445"/>
        <v>6105AK124-6254-ESPC-0001</v>
      </c>
      <c r="I2950" s="39" t="str">
        <f t="shared" si="447"/>
        <v>Q24050972-04-6254-E-SPC-0001</v>
      </c>
      <c r="J2950" s="39"/>
      <c r="K2950" s="162" t="s">
        <v>1920</v>
      </c>
      <c r="L2950" s="39" t="s">
        <v>1934</v>
      </c>
      <c r="M2950" s="39" t="s">
        <v>1384</v>
      </c>
      <c r="N2950" s="33" t="str">
        <f t="shared" si="446"/>
        <v>Battery Energy Storage System 1 - LV, Control and Signal Cables for BESS Yard - Cable Termination Specifications</v>
      </c>
      <c r="O2950" s="134"/>
      <c r="P2950" s="134"/>
      <c r="Q2950" s="33" t="str">
        <f>IFERROR(VLOOKUP(PPE_PH1_CDDL[[#This Row],[RDMC Document Number]],[3]Docs!$B:$F,4,0),"No Placeholder Yet")</f>
        <v>RES - Reserved Placeholder</v>
      </c>
      <c r="R2950" s="33" t="str">
        <f>IFERROR(VLOOKUP(PPE_PH1_CDDL[[#This Row],[RDMC Document Number]],[3]Docs!$B:$F,5,0),"No Placeholder Yet")</f>
        <v>Pending</v>
      </c>
      <c r="S2950" s="137">
        <f t="shared" si="448"/>
        <v>0</v>
      </c>
      <c r="T2950" s="39" t="s">
        <v>1119</v>
      </c>
      <c r="U2950" s="39"/>
      <c r="V2950" s="178"/>
      <c r="W2950" s="39" t="s">
        <v>1627</v>
      </c>
      <c r="X2950" s="39" t="s">
        <v>1927</v>
      </c>
      <c r="Y2950" s="39"/>
      <c r="Z2950" s="39"/>
      <c r="AA2950" s="39"/>
      <c r="AB2950" s="152" t="s">
        <v>3165</v>
      </c>
    </row>
    <row r="2951" spans="1:28" ht="21.75" customHeight="1" x14ac:dyDescent="0.25">
      <c r="A2951" s="37" t="s">
        <v>30</v>
      </c>
      <c r="B2951" s="162" t="s">
        <v>31</v>
      </c>
      <c r="C2951" s="162">
        <v>6254</v>
      </c>
      <c r="D2951" s="39" t="s">
        <v>52</v>
      </c>
      <c r="E2951" s="39" t="s">
        <v>1170</v>
      </c>
      <c r="F2951" s="128" t="s">
        <v>46</v>
      </c>
      <c r="G2951" s="39" t="s">
        <v>35</v>
      </c>
      <c r="H2951" s="39" t="str">
        <f t="shared" si="445"/>
        <v>6105AK124-6254-ESPC-0002</v>
      </c>
      <c r="I2951" s="39" t="str">
        <f t="shared" si="447"/>
        <v>Q24050972-04-6254-E-SPC-0002</v>
      </c>
      <c r="J2951" s="39"/>
      <c r="K2951" s="162" t="s">
        <v>1920</v>
      </c>
      <c r="L2951" s="39" t="s">
        <v>1929</v>
      </c>
      <c r="M2951" s="39" t="s">
        <v>1382</v>
      </c>
      <c r="N2951" s="33" t="str">
        <f t="shared" si="446"/>
        <v>Battery Energy Storage System 1 - Cable Racks and Trays for BESS yard - Cable and Conductor Specifications</v>
      </c>
      <c r="O2951" s="134"/>
      <c r="P2951" s="134"/>
      <c r="Q2951" s="33" t="str">
        <f>IFERROR(VLOOKUP(PPE_PH1_CDDL[[#This Row],[RDMC Document Number]],[3]Docs!$B:$F,4,0),"No Placeholder Yet")</f>
        <v>RES - Reserved Placeholder</v>
      </c>
      <c r="R2951" s="33" t="str">
        <f>IFERROR(VLOOKUP(PPE_PH1_CDDL[[#This Row],[RDMC Document Number]],[3]Docs!$B:$F,5,0),"No Placeholder Yet")</f>
        <v>Pending</v>
      </c>
      <c r="S2951" s="137">
        <f t="shared" si="448"/>
        <v>0</v>
      </c>
      <c r="T2951" s="39" t="s">
        <v>1119</v>
      </c>
      <c r="U2951" s="39"/>
      <c r="V2951" s="178"/>
      <c r="W2951" s="39" t="s">
        <v>1599</v>
      </c>
      <c r="X2951" s="39" t="s">
        <v>1927</v>
      </c>
      <c r="Y2951" s="39"/>
      <c r="Z2951" s="39"/>
      <c r="AA2951" s="39"/>
      <c r="AB2951" s="152" t="s">
        <v>3165</v>
      </c>
    </row>
    <row r="2952" spans="1:28" ht="21.75" customHeight="1" x14ac:dyDescent="0.25">
      <c r="A2952" s="37" t="s">
        <v>30</v>
      </c>
      <c r="B2952" s="162" t="s">
        <v>31</v>
      </c>
      <c r="C2952" s="162">
        <v>6254</v>
      </c>
      <c r="D2952" s="39" t="s">
        <v>52</v>
      </c>
      <c r="E2952" s="39" t="s">
        <v>1170</v>
      </c>
      <c r="F2952" s="128" t="s">
        <v>48</v>
      </c>
      <c r="G2952" s="39" t="s">
        <v>35</v>
      </c>
      <c r="H2952" s="39" t="str">
        <f t="shared" si="445"/>
        <v>6105AK124-6254-ESPC-0003</v>
      </c>
      <c r="I2952" s="39" t="str">
        <f t="shared" si="447"/>
        <v>Q24050972-04-6254-E-SPC-0003</v>
      </c>
      <c r="J2952" s="39"/>
      <c r="K2952" s="162" t="s">
        <v>1920</v>
      </c>
      <c r="L2952" s="39" t="s">
        <v>1935</v>
      </c>
      <c r="M2952" s="39" t="s">
        <v>1382</v>
      </c>
      <c r="N2952" s="33" t="str">
        <f t="shared" si="446"/>
        <v>Battery Energy Storage System 1 - Cable Trench and Tunnels for BESS yard - Cable and Conductor Specifications</v>
      </c>
      <c r="O2952" s="134"/>
      <c r="P2952" s="134"/>
      <c r="Q2952" s="33" t="str">
        <f>IFERROR(VLOOKUP(PPE_PH1_CDDL[[#This Row],[RDMC Document Number]],[3]Docs!$B:$F,4,0),"No Placeholder Yet")</f>
        <v>RES - Reserved Placeholder</v>
      </c>
      <c r="R2952" s="33" t="str">
        <f>IFERROR(VLOOKUP(PPE_PH1_CDDL[[#This Row],[RDMC Document Number]],[3]Docs!$B:$F,5,0),"No Placeholder Yet")</f>
        <v>Pending</v>
      </c>
      <c r="S2952" s="137">
        <f t="shared" si="448"/>
        <v>0</v>
      </c>
      <c r="T2952" s="39" t="s">
        <v>1119</v>
      </c>
      <c r="U2952" s="39"/>
      <c r="V2952" s="178"/>
      <c r="W2952" s="39" t="s">
        <v>1629</v>
      </c>
      <c r="X2952" s="39" t="s">
        <v>1927</v>
      </c>
      <c r="Y2952" s="39"/>
      <c r="Z2952" s="39"/>
      <c r="AA2952" s="39"/>
      <c r="AB2952" s="152" t="s">
        <v>3165</v>
      </c>
    </row>
    <row r="2953" spans="1:28" ht="21.75" customHeight="1" x14ac:dyDescent="0.25">
      <c r="A2953" s="37" t="s">
        <v>30</v>
      </c>
      <c r="B2953" s="162" t="s">
        <v>31</v>
      </c>
      <c r="C2953" s="162">
        <v>6254</v>
      </c>
      <c r="D2953" s="39" t="s">
        <v>52</v>
      </c>
      <c r="E2953" s="39" t="s">
        <v>1170</v>
      </c>
      <c r="F2953" s="128" t="s">
        <v>50</v>
      </c>
      <c r="G2953" s="39" t="s">
        <v>35</v>
      </c>
      <c r="H2953" s="39" t="str">
        <f t="shared" si="445"/>
        <v>6105AK124-6254-ESPC-0004</v>
      </c>
      <c r="I2953" s="39" t="str">
        <f t="shared" si="447"/>
        <v>Q24050972-04-6254-E-SPC-0004</v>
      </c>
      <c r="J2953" s="39"/>
      <c r="K2953" s="162" t="s">
        <v>1920</v>
      </c>
      <c r="L2953" s="39" t="s">
        <v>1935</v>
      </c>
      <c r="M2953" s="39" t="s">
        <v>1383</v>
      </c>
      <c r="N2953" s="33" t="str">
        <f t="shared" si="446"/>
        <v>Battery Energy Storage System 1 - Cable Trench and Tunnels for BESS yard - Lighting and Luminaire Design</v>
      </c>
      <c r="O2953" s="134"/>
      <c r="P2953" s="134"/>
      <c r="Q2953" s="33" t="str">
        <f>IFERROR(VLOOKUP(PPE_PH1_CDDL[[#This Row],[RDMC Document Number]],[3]Docs!$B:$F,4,0),"No Placeholder Yet")</f>
        <v>RES - Reserved Placeholder</v>
      </c>
      <c r="R2953" s="33" t="str">
        <f>IFERROR(VLOOKUP(PPE_PH1_CDDL[[#This Row],[RDMC Document Number]],[3]Docs!$B:$F,5,0),"No Placeholder Yet")</f>
        <v>Pending</v>
      </c>
      <c r="S2953" s="137">
        <f t="shared" si="448"/>
        <v>0</v>
      </c>
      <c r="T2953" s="39" t="s">
        <v>1119</v>
      </c>
      <c r="U2953" s="39"/>
      <c r="V2953" s="178"/>
      <c r="W2953" s="39" t="s">
        <v>1629</v>
      </c>
      <c r="X2953" s="39" t="s">
        <v>1927</v>
      </c>
      <c r="Y2953" s="39"/>
      <c r="Z2953" s="39"/>
      <c r="AA2953" s="39"/>
      <c r="AB2953" s="152" t="s">
        <v>3165</v>
      </c>
    </row>
    <row r="2954" spans="1:28" ht="21.75" customHeight="1" x14ac:dyDescent="0.25">
      <c r="A2954" s="37" t="s">
        <v>30</v>
      </c>
      <c r="B2954" s="162" t="s">
        <v>31</v>
      </c>
      <c r="C2954" s="162">
        <v>6254</v>
      </c>
      <c r="D2954" s="39" t="s">
        <v>52</v>
      </c>
      <c r="E2954" s="39" t="s">
        <v>1170</v>
      </c>
      <c r="F2954" s="128" t="s">
        <v>101</v>
      </c>
      <c r="G2954" s="39" t="s">
        <v>35</v>
      </c>
      <c r="H2954" s="39" t="str">
        <f t="shared" si="445"/>
        <v>6105AK124-6254-ESPC-0005</v>
      </c>
      <c r="I2954" s="39" t="str">
        <f t="shared" si="447"/>
        <v>Q24050972-04-6254-E-SPC-0005</v>
      </c>
      <c r="J2954" s="39"/>
      <c r="K2954" s="162" t="s">
        <v>1920</v>
      </c>
      <c r="L2954" s="39" t="s">
        <v>1940</v>
      </c>
      <c r="M2954" s="39" t="s">
        <v>1384</v>
      </c>
      <c r="N2954" s="33" t="str">
        <f t="shared" si="446"/>
        <v>Battery Energy Storage System 1 - Metering Instruments for BESS Yard - Cable Termination Specifications</v>
      </c>
      <c r="O2954" s="134"/>
      <c r="P2954" s="134"/>
      <c r="Q2954" s="33" t="str">
        <f>IFERROR(VLOOKUP(PPE_PH1_CDDL[[#This Row],[RDMC Document Number]],[3]Docs!$B:$F,4,0),"No Placeholder Yet")</f>
        <v>RES - Reserved Placeholder</v>
      </c>
      <c r="R2954" s="33" t="str">
        <f>IFERROR(VLOOKUP(PPE_PH1_CDDL[[#This Row],[RDMC Document Number]],[3]Docs!$B:$F,5,0),"No Placeholder Yet")</f>
        <v>Pending</v>
      </c>
      <c r="S2954" s="137">
        <f t="shared" si="448"/>
        <v>0</v>
      </c>
      <c r="T2954" s="39" t="s">
        <v>1119</v>
      </c>
      <c r="U2954" s="39"/>
      <c r="V2954" s="178"/>
      <c r="W2954" s="39" t="s">
        <v>1641</v>
      </c>
      <c r="X2954" s="39" t="s">
        <v>1927</v>
      </c>
      <c r="Y2954" s="39"/>
      <c r="Z2954" s="39"/>
      <c r="AA2954" s="39"/>
      <c r="AB2954" s="152" t="s">
        <v>3165</v>
      </c>
    </row>
    <row r="2955" spans="1:28" ht="21.75" customHeight="1" x14ac:dyDescent="0.25">
      <c r="A2955" s="37" t="s">
        <v>30</v>
      </c>
      <c r="B2955" s="162" t="s">
        <v>31</v>
      </c>
      <c r="C2955" s="162">
        <v>6254</v>
      </c>
      <c r="D2955" s="39" t="s">
        <v>52</v>
      </c>
      <c r="E2955" s="39" t="s">
        <v>1170</v>
      </c>
      <c r="F2955" s="174" t="s">
        <v>161</v>
      </c>
      <c r="G2955" s="162" t="s">
        <v>35</v>
      </c>
      <c r="H2955" s="39" t="str">
        <f t="shared" si="445"/>
        <v>6105AK124-6254-ESPC-0006</v>
      </c>
      <c r="I2955" s="39" t="str">
        <f t="shared" si="447"/>
        <v>Q24050972-04-6254-E-SPC-0006</v>
      </c>
      <c r="J2955" s="162"/>
      <c r="K2955" s="162" t="s">
        <v>1920</v>
      </c>
      <c r="L2955" s="162" t="s">
        <v>1925</v>
      </c>
      <c r="M2955" s="162" t="s">
        <v>1541</v>
      </c>
      <c r="N2955" s="33" t="str">
        <f t="shared" si="446"/>
        <v>Battery Energy Storage System 1 - Protection Relays for BESS Yard - Electrical Equipment Communication Specification</v>
      </c>
      <c r="O2955" s="175"/>
      <c r="P2955" s="175"/>
      <c r="Q2955" s="33" t="str">
        <f>IFERROR(VLOOKUP(PPE_PH1_CDDL[[#This Row],[RDMC Document Number]],[3]Docs!$B:$F,4,0),"No Placeholder Yet")</f>
        <v>RES - Reserved Placeholder</v>
      </c>
      <c r="R2955" s="33" t="str">
        <f>IFERROR(VLOOKUP(PPE_PH1_CDDL[[#This Row],[RDMC Document Number]],[3]Docs!$B:$F,5,0),"No Placeholder Yet")</f>
        <v>Pending</v>
      </c>
      <c r="S2955" s="137">
        <f t="shared" si="448"/>
        <v>0</v>
      </c>
      <c r="T2955" s="39" t="s">
        <v>1119</v>
      </c>
      <c r="U2955" s="162"/>
      <c r="V2955" s="178"/>
      <c r="W2955" s="162" t="s">
        <v>1926</v>
      </c>
      <c r="X2955" s="39" t="s">
        <v>1927</v>
      </c>
      <c r="Y2955" s="162"/>
      <c r="Z2955" s="162"/>
      <c r="AA2955" s="39"/>
      <c r="AB2955" s="152" t="s">
        <v>3165</v>
      </c>
    </row>
    <row r="2956" spans="1:28" ht="21.75" customHeight="1" x14ac:dyDescent="0.25">
      <c r="A2956" s="37" t="s">
        <v>30</v>
      </c>
      <c r="B2956" s="162" t="s">
        <v>31</v>
      </c>
      <c r="C2956" s="162">
        <v>6254</v>
      </c>
      <c r="D2956" s="39" t="s">
        <v>52</v>
      </c>
      <c r="E2956" s="39" t="s">
        <v>1170</v>
      </c>
      <c r="F2956" s="174" t="s">
        <v>170</v>
      </c>
      <c r="G2956" s="162" t="s">
        <v>35</v>
      </c>
      <c r="H2956" s="39" t="str">
        <f t="shared" si="445"/>
        <v>6105AK124-6254-ESPC-0007</v>
      </c>
      <c r="I2956" s="39" t="str">
        <f t="shared" si="447"/>
        <v>Q24050972-04-6254-E-SPC-0007</v>
      </c>
      <c r="J2956" s="162"/>
      <c r="K2956" s="162" t="s">
        <v>1920</v>
      </c>
      <c r="L2956" s="162" t="s">
        <v>1942</v>
      </c>
      <c r="M2956" s="162" t="s">
        <v>1541</v>
      </c>
      <c r="N2956" s="33" t="str">
        <f t="shared" si="446"/>
        <v>Battery Energy Storage System 1 - 33kV Ring Main Unit CCCCV 1 for BESS Yard - Electrical Equipment Communication Specification</v>
      </c>
      <c r="O2956" s="175"/>
      <c r="P2956" s="175"/>
      <c r="Q2956" s="33" t="str">
        <f>IFERROR(VLOOKUP(PPE_PH1_CDDL[[#This Row],[RDMC Document Number]],[3]Docs!$B:$F,4,0),"No Placeholder Yet")</f>
        <v>RES - Reserved Placeholder</v>
      </c>
      <c r="R2956" s="33" t="str">
        <f>IFERROR(VLOOKUP(PPE_PH1_CDDL[[#This Row],[RDMC Document Number]],[3]Docs!$B:$F,5,0),"No Placeholder Yet")</f>
        <v>Pending</v>
      </c>
      <c r="S2956" s="137">
        <f t="shared" si="448"/>
        <v>0</v>
      </c>
      <c r="T2956" s="39" t="s">
        <v>1119</v>
      </c>
      <c r="U2956" s="162"/>
      <c r="V2956" s="178"/>
      <c r="W2956" s="162" t="s">
        <v>1943</v>
      </c>
      <c r="X2956" s="39" t="s">
        <v>1927</v>
      </c>
      <c r="Y2956" s="162"/>
      <c r="Z2956" s="162"/>
      <c r="AA2956" s="39"/>
      <c r="AB2956" s="152" t="s">
        <v>3165</v>
      </c>
    </row>
    <row r="2957" spans="1:28" ht="21.75" customHeight="1" x14ac:dyDescent="0.25">
      <c r="A2957" s="37" t="s">
        <v>30</v>
      </c>
      <c r="B2957" s="162" t="s">
        <v>31</v>
      </c>
      <c r="C2957" s="162">
        <v>6254</v>
      </c>
      <c r="D2957" s="39" t="s">
        <v>52</v>
      </c>
      <c r="E2957" s="39" t="s">
        <v>700</v>
      </c>
      <c r="F2957" s="128" t="s">
        <v>34</v>
      </c>
      <c r="G2957" s="39" t="s">
        <v>35</v>
      </c>
      <c r="H2957" s="39" t="str">
        <f t="shared" si="445"/>
        <v>6105AK124-6254-ESTD-0001</v>
      </c>
      <c r="I2957" s="39" t="str">
        <f t="shared" si="447"/>
        <v>Q24050972-04-6254-E-STD-0001</v>
      </c>
      <c r="J2957" s="39"/>
      <c r="K2957" s="162" t="s">
        <v>1920</v>
      </c>
      <c r="L2957" s="39" t="s">
        <v>1928</v>
      </c>
      <c r="M2957" s="39" t="s">
        <v>1391</v>
      </c>
      <c r="N2957" s="33" t="str">
        <f t="shared" si="446"/>
        <v>Battery Energy Storage System 1 - Pad Platform and Foundations for BESS Yard - Earth Map and Bonding Design</v>
      </c>
      <c r="O2957" s="134"/>
      <c r="P2957" s="134"/>
      <c r="Q2957" s="33" t="str">
        <f>IFERROR(VLOOKUP(PPE_PH1_CDDL[[#This Row],[RDMC Document Number]],[3]Docs!$B:$F,4,0),"No Placeholder Yet")</f>
        <v>RES - Reserved Placeholder</v>
      </c>
      <c r="R2957" s="33" t="str">
        <f>IFERROR(VLOOKUP(PPE_PH1_CDDL[[#This Row],[RDMC Document Number]],[3]Docs!$B:$F,5,0),"No Placeholder Yet")</f>
        <v>Pending</v>
      </c>
      <c r="S2957" s="137">
        <f t="shared" si="448"/>
        <v>0</v>
      </c>
      <c r="T2957" s="39" t="s">
        <v>1119</v>
      </c>
      <c r="U2957" s="39"/>
      <c r="V2957" s="178"/>
      <c r="W2957" s="39" t="s">
        <v>1601</v>
      </c>
      <c r="X2957" s="39" t="s">
        <v>1927</v>
      </c>
      <c r="Y2957" s="39"/>
      <c r="Z2957" s="39"/>
      <c r="AA2957" s="39"/>
      <c r="AB2957" s="152" t="s">
        <v>3165</v>
      </c>
    </row>
    <row r="2958" spans="1:28" ht="21.75" customHeight="1" x14ac:dyDescent="0.25">
      <c r="A2958" s="37" t="s">
        <v>30</v>
      </c>
      <c r="B2958" s="162" t="s">
        <v>31</v>
      </c>
      <c r="C2958" s="162">
        <v>6254</v>
      </c>
      <c r="D2958" s="39" t="s">
        <v>52</v>
      </c>
      <c r="E2958" s="39" t="s">
        <v>700</v>
      </c>
      <c r="F2958" s="128" t="s">
        <v>46</v>
      </c>
      <c r="G2958" s="39" t="s">
        <v>35</v>
      </c>
      <c r="H2958" s="39" t="str">
        <f t="shared" si="445"/>
        <v>6105AK124-6254-ESTD-0002</v>
      </c>
      <c r="I2958" s="39" t="str">
        <f t="shared" si="447"/>
        <v>Q24050972-04-6254-E-STD-0002</v>
      </c>
      <c r="J2958" s="39"/>
      <c r="K2958" s="162" t="s">
        <v>1920</v>
      </c>
      <c r="L2958" s="39" t="s">
        <v>1934</v>
      </c>
      <c r="M2958" s="39" t="s">
        <v>1385</v>
      </c>
      <c r="N2958" s="33" t="str">
        <f t="shared" si="446"/>
        <v>Battery Energy Storage System 1 - LV, Control and Signal Cables for BESS Yard - Electrical Equipment Installation Requirements</v>
      </c>
      <c r="O2958" s="134"/>
      <c r="P2958" s="134"/>
      <c r="Q2958" s="33" t="str">
        <f>IFERROR(VLOOKUP(PPE_PH1_CDDL[[#This Row],[RDMC Document Number]],[3]Docs!$B:$F,4,0),"No Placeholder Yet")</f>
        <v>RES - Reserved Placeholder</v>
      </c>
      <c r="R2958" s="33" t="str">
        <f>IFERROR(VLOOKUP(PPE_PH1_CDDL[[#This Row],[RDMC Document Number]],[3]Docs!$B:$F,5,0),"No Placeholder Yet")</f>
        <v>Pending</v>
      </c>
      <c r="S2958" s="137">
        <f t="shared" si="448"/>
        <v>0</v>
      </c>
      <c r="T2958" s="39" t="s">
        <v>1119</v>
      </c>
      <c r="U2958" s="39"/>
      <c r="V2958" s="178"/>
      <c r="W2958" s="39" t="s">
        <v>1627</v>
      </c>
      <c r="X2958" s="39" t="s">
        <v>1927</v>
      </c>
      <c r="Y2958" s="39"/>
      <c r="Z2958" s="39"/>
      <c r="AA2958" s="39"/>
      <c r="AB2958" s="152" t="s">
        <v>3165</v>
      </c>
    </row>
    <row r="2959" spans="1:28" ht="21.75" customHeight="1" x14ac:dyDescent="0.25">
      <c r="A2959" s="37" t="s">
        <v>30</v>
      </c>
      <c r="B2959" s="162" t="s">
        <v>31</v>
      </c>
      <c r="C2959" s="162">
        <v>6254</v>
      </c>
      <c r="D2959" s="39" t="s">
        <v>52</v>
      </c>
      <c r="E2959" s="39" t="s">
        <v>700</v>
      </c>
      <c r="F2959" s="128" t="s">
        <v>48</v>
      </c>
      <c r="G2959" s="39" t="s">
        <v>35</v>
      </c>
      <c r="H2959" s="39" t="str">
        <f t="shared" si="445"/>
        <v>6105AK124-6254-ESTD-0003</v>
      </c>
      <c r="I2959" s="39" t="str">
        <f t="shared" si="447"/>
        <v>Q24050972-04-6254-E-STD-0003</v>
      </c>
      <c r="J2959" s="39"/>
      <c r="K2959" s="162" t="s">
        <v>1920</v>
      </c>
      <c r="L2959" s="39" t="s">
        <v>1929</v>
      </c>
      <c r="M2959" s="39" t="s">
        <v>1388</v>
      </c>
      <c r="N2959" s="33" t="str">
        <f t="shared" si="446"/>
        <v>Battery Energy Storage System 1 - Cable Racks and Trays for BESS yard - Thermal Management and Fire Prevention Design</v>
      </c>
      <c r="O2959" s="134"/>
      <c r="P2959" s="134"/>
      <c r="Q2959" s="33" t="str">
        <f>IFERROR(VLOOKUP(PPE_PH1_CDDL[[#This Row],[RDMC Document Number]],[3]Docs!$B:$F,4,0),"No Placeholder Yet")</f>
        <v>RES - Reserved Placeholder</v>
      </c>
      <c r="R2959" s="33" t="str">
        <f>IFERROR(VLOOKUP(PPE_PH1_CDDL[[#This Row],[RDMC Document Number]],[3]Docs!$B:$F,5,0),"No Placeholder Yet")</f>
        <v>Pending</v>
      </c>
      <c r="S2959" s="137">
        <f t="shared" si="448"/>
        <v>0</v>
      </c>
      <c r="T2959" s="39" t="s">
        <v>1119</v>
      </c>
      <c r="U2959" s="39"/>
      <c r="V2959" s="178"/>
      <c r="W2959" s="39" t="s">
        <v>1599</v>
      </c>
      <c r="X2959" s="39" t="s">
        <v>1927</v>
      </c>
      <c r="Y2959" s="39"/>
      <c r="Z2959" s="39"/>
      <c r="AA2959" s="39"/>
      <c r="AB2959" s="152" t="s">
        <v>3165</v>
      </c>
    </row>
    <row r="2960" spans="1:28" ht="21.75" customHeight="1" x14ac:dyDescent="0.25">
      <c r="A2960" s="37" t="s">
        <v>30</v>
      </c>
      <c r="B2960" s="162" t="s">
        <v>31</v>
      </c>
      <c r="C2960" s="162">
        <v>6254</v>
      </c>
      <c r="D2960" s="39" t="s">
        <v>52</v>
      </c>
      <c r="E2960" s="39" t="s">
        <v>700</v>
      </c>
      <c r="F2960" s="128" t="s">
        <v>50</v>
      </c>
      <c r="G2960" s="39" t="s">
        <v>35</v>
      </c>
      <c r="H2960" s="39" t="str">
        <f t="shared" si="445"/>
        <v>6105AK124-6254-ESTD-0004</v>
      </c>
      <c r="I2960" s="39" t="str">
        <f t="shared" si="447"/>
        <v>Q24050972-04-6254-E-STD-0004</v>
      </c>
      <c r="J2960" s="39"/>
      <c r="K2960" s="162" t="s">
        <v>1920</v>
      </c>
      <c r="L2960" s="39" t="s">
        <v>1935</v>
      </c>
      <c r="M2960" s="39" t="s">
        <v>1385</v>
      </c>
      <c r="N2960" s="33" t="str">
        <f t="shared" si="446"/>
        <v>Battery Energy Storage System 1 - Cable Trench and Tunnels for BESS yard - Electrical Equipment Installation Requirements</v>
      </c>
      <c r="O2960" s="134"/>
      <c r="P2960" s="134"/>
      <c r="Q2960" s="33" t="str">
        <f>IFERROR(VLOOKUP(PPE_PH1_CDDL[[#This Row],[RDMC Document Number]],[3]Docs!$B:$F,4,0),"No Placeholder Yet")</f>
        <v>RES - Reserved Placeholder</v>
      </c>
      <c r="R2960" s="33" t="str">
        <f>IFERROR(VLOOKUP(PPE_PH1_CDDL[[#This Row],[RDMC Document Number]],[3]Docs!$B:$F,5,0),"No Placeholder Yet")</f>
        <v>Pending</v>
      </c>
      <c r="S2960" s="137">
        <f t="shared" si="448"/>
        <v>0</v>
      </c>
      <c r="T2960" s="39" t="s">
        <v>1119</v>
      </c>
      <c r="U2960" s="39"/>
      <c r="V2960" s="178"/>
      <c r="W2960" s="39" t="s">
        <v>1629</v>
      </c>
      <c r="X2960" s="39" t="s">
        <v>1927</v>
      </c>
      <c r="Y2960" s="39"/>
      <c r="Z2960" s="39"/>
      <c r="AA2960" s="39"/>
      <c r="AB2960" s="152" t="s">
        <v>3165</v>
      </c>
    </row>
    <row r="2961" spans="1:28" ht="21.75" customHeight="1" x14ac:dyDescent="0.25">
      <c r="A2961" s="37" t="s">
        <v>30</v>
      </c>
      <c r="B2961" s="162" t="s">
        <v>31</v>
      </c>
      <c r="C2961" s="162">
        <v>6254</v>
      </c>
      <c r="D2961" s="39" t="s">
        <v>52</v>
      </c>
      <c r="E2961" s="39" t="s">
        <v>700</v>
      </c>
      <c r="F2961" s="128" t="s">
        <v>101</v>
      </c>
      <c r="G2961" s="39" t="s">
        <v>35</v>
      </c>
      <c r="H2961" s="39" t="str">
        <f t="shared" si="445"/>
        <v>6105AK124-6254-ESTD-0005</v>
      </c>
      <c r="I2961" s="39" t="str">
        <f t="shared" si="447"/>
        <v>Q24050972-04-6254-E-STD-0005</v>
      </c>
      <c r="J2961" s="39"/>
      <c r="K2961" s="162" t="s">
        <v>1920</v>
      </c>
      <c r="L2961" s="39" t="s">
        <v>1935</v>
      </c>
      <c r="M2961" s="39" t="s">
        <v>1390</v>
      </c>
      <c r="N2961" s="33" t="str">
        <f t="shared" si="446"/>
        <v>Battery Energy Storage System 1 - Cable Trench and Tunnels for BESS yard - Electrical Design Standards</v>
      </c>
      <c r="O2961" s="134"/>
      <c r="P2961" s="134"/>
      <c r="Q2961" s="33" t="str">
        <f>IFERROR(VLOOKUP(PPE_PH1_CDDL[[#This Row],[RDMC Document Number]],[3]Docs!$B:$F,4,0),"No Placeholder Yet")</f>
        <v>RES - Reserved Placeholder</v>
      </c>
      <c r="R2961" s="33" t="str">
        <f>IFERROR(VLOOKUP(PPE_PH1_CDDL[[#This Row],[RDMC Document Number]],[3]Docs!$B:$F,5,0),"No Placeholder Yet")</f>
        <v>Pending</v>
      </c>
      <c r="S2961" s="137">
        <f t="shared" si="448"/>
        <v>0</v>
      </c>
      <c r="T2961" s="39" t="s">
        <v>1119</v>
      </c>
      <c r="U2961" s="39"/>
      <c r="V2961" s="178"/>
      <c r="W2961" s="39" t="s">
        <v>1629</v>
      </c>
      <c r="X2961" s="39" t="s">
        <v>1927</v>
      </c>
      <c r="Y2961" s="39"/>
      <c r="Z2961" s="39"/>
      <c r="AA2961" s="39"/>
      <c r="AB2961" s="152" t="s">
        <v>3165</v>
      </c>
    </row>
    <row r="2962" spans="1:28" ht="21.75" customHeight="1" x14ac:dyDescent="0.25">
      <c r="A2962" s="37" t="s">
        <v>30</v>
      </c>
      <c r="B2962" s="162" t="s">
        <v>31</v>
      </c>
      <c r="C2962" s="162">
        <v>6254</v>
      </c>
      <c r="D2962" s="39" t="s">
        <v>52</v>
      </c>
      <c r="E2962" s="39" t="s">
        <v>700</v>
      </c>
      <c r="F2962" s="128" t="s">
        <v>161</v>
      </c>
      <c r="G2962" s="39" t="s">
        <v>35</v>
      </c>
      <c r="H2962" s="39" t="str">
        <f t="shared" si="445"/>
        <v>6105AK124-6254-ESTD-0006</v>
      </c>
      <c r="I2962" s="39" t="str">
        <f t="shared" si="447"/>
        <v>Q24050972-04-6254-E-STD-0006</v>
      </c>
      <c r="J2962" s="39"/>
      <c r="K2962" s="162" t="s">
        <v>1920</v>
      </c>
      <c r="L2962" s="39" t="s">
        <v>1935</v>
      </c>
      <c r="M2962" s="39" t="s">
        <v>1388</v>
      </c>
      <c r="N2962" s="33" t="str">
        <f t="shared" si="446"/>
        <v>Battery Energy Storage System 1 - Cable Trench and Tunnels for BESS yard - Thermal Management and Fire Prevention Design</v>
      </c>
      <c r="O2962" s="134"/>
      <c r="P2962" s="134"/>
      <c r="Q2962" s="33" t="str">
        <f>IFERROR(VLOOKUP(PPE_PH1_CDDL[[#This Row],[RDMC Document Number]],[3]Docs!$B:$F,4,0),"No Placeholder Yet")</f>
        <v>RES - Reserved Placeholder</v>
      </c>
      <c r="R2962" s="33" t="str">
        <f>IFERROR(VLOOKUP(PPE_PH1_CDDL[[#This Row],[RDMC Document Number]],[3]Docs!$B:$F,5,0),"No Placeholder Yet")</f>
        <v>Pending</v>
      </c>
      <c r="S2962" s="137">
        <f t="shared" si="448"/>
        <v>0</v>
      </c>
      <c r="T2962" s="39" t="s">
        <v>1119</v>
      </c>
      <c r="U2962" s="39"/>
      <c r="V2962" s="178"/>
      <c r="W2962" s="39" t="s">
        <v>1629</v>
      </c>
      <c r="X2962" s="39" t="s">
        <v>1927</v>
      </c>
      <c r="Y2962" s="39"/>
      <c r="Z2962" s="39"/>
      <c r="AA2962" s="39"/>
      <c r="AB2962" s="152" t="s">
        <v>3165</v>
      </c>
    </row>
    <row r="2963" spans="1:28" ht="21.75" customHeight="1" x14ac:dyDescent="0.25">
      <c r="A2963" s="37" t="s">
        <v>30</v>
      </c>
      <c r="B2963" s="162" t="s">
        <v>31</v>
      </c>
      <c r="C2963" s="162">
        <v>6254</v>
      </c>
      <c r="D2963" s="39" t="s">
        <v>52</v>
      </c>
      <c r="E2963" s="39" t="s">
        <v>700</v>
      </c>
      <c r="F2963" s="128" t="s">
        <v>170</v>
      </c>
      <c r="G2963" s="39" t="s">
        <v>35</v>
      </c>
      <c r="H2963" s="39" t="str">
        <f t="shared" si="445"/>
        <v>6105AK124-6254-ESTD-0007</v>
      </c>
      <c r="I2963" s="39" t="str">
        <f t="shared" si="447"/>
        <v>Q24050972-04-6254-E-STD-0007</v>
      </c>
      <c r="J2963" s="39"/>
      <c r="K2963" s="162" t="s">
        <v>1920</v>
      </c>
      <c r="L2963" s="39" t="s">
        <v>1936</v>
      </c>
      <c r="M2963" s="39" t="s">
        <v>1390</v>
      </c>
      <c r="N2963" s="33" t="str">
        <f t="shared" si="446"/>
        <v>Battery Energy Storage System 1 - Lightning Protection System for BESS Yard - Electrical Design Standards</v>
      </c>
      <c r="O2963" s="134"/>
      <c r="P2963" s="134"/>
      <c r="Q2963" s="33" t="str">
        <f>IFERROR(VLOOKUP(PPE_PH1_CDDL[[#This Row],[RDMC Document Number]],[3]Docs!$B:$F,4,0),"No Placeholder Yet")</f>
        <v>RES - Reserved Placeholder</v>
      </c>
      <c r="R2963" s="33" t="str">
        <f>IFERROR(VLOOKUP(PPE_PH1_CDDL[[#This Row],[RDMC Document Number]],[3]Docs!$B:$F,5,0),"No Placeholder Yet")</f>
        <v>Pending</v>
      </c>
      <c r="S2963" s="137">
        <f t="shared" si="448"/>
        <v>0</v>
      </c>
      <c r="T2963" s="39" t="s">
        <v>1119</v>
      </c>
      <c r="U2963" s="39"/>
      <c r="V2963" s="178"/>
      <c r="W2963" s="39" t="s">
        <v>1690</v>
      </c>
      <c r="X2963" s="39" t="s">
        <v>1927</v>
      </c>
      <c r="Y2963" s="39"/>
      <c r="Z2963" s="39"/>
      <c r="AA2963" s="39"/>
      <c r="AB2963" s="152" t="s">
        <v>3165</v>
      </c>
    </row>
    <row r="2964" spans="1:28" ht="21.75" customHeight="1" x14ac:dyDescent="0.25">
      <c r="A2964" s="37" t="s">
        <v>30</v>
      </c>
      <c r="B2964" s="162" t="s">
        <v>31</v>
      </c>
      <c r="C2964" s="162">
        <v>6254</v>
      </c>
      <c r="D2964" s="39" t="s">
        <v>52</v>
      </c>
      <c r="E2964" s="39" t="s">
        <v>700</v>
      </c>
      <c r="F2964" s="128" t="s">
        <v>108</v>
      </c>
      <c r="G2964" s="39" t="s">
        <v>35</v>
      </c>
      <c r="H2964" s="39" t="str">
        <f t="shared" si="445"/>
        <v>6105AK124-6254-ESTD-0008</v>
      </c>
      <c r="I2964" s="39" t="str">
        <f t="shared" si="447"/>
        <v>Q24050972-04-6254-E-STD-0008</v>
      </c>
      <c r="J2964" s="39"/>
      <c r="K2964" s="162" t="s">
        <v>1920</v>
      </c>
      <c r="L2964" s="39" t="s">
        <v>1936</v>
      </c>
      <c r="M2964" s="39" t="s">
        <v>1391</v>
      </c>
      <c r="N2964" s="33" t="str">
        <f t="shared" si="446"/>
        <v>Battery Energy Storage System 1 - Lightning Protection System for BESS Yard - Earth Map and Bonding Design</v>
      </c>
      <c r="O2964" s="134"/>
      <c r="P2964" s="134"/>
      <c r="Q2964" s="33" t="str">
        <f>IFERROR(VLOOKUP(PPE_PH1_CDDL[[#This Row],[RDMC Document Number]],[3]Docs!$B:$F,4,0),"No Placeholder Yet")</f>
        <v>RES - Reserved Placeholder</v>
      </c>
      <c r="R2964" s="33" t="str">
        <f>IFERROR(VLOOKUP(PPE_PH1_CDDL[[#This Row],[RDMC Document Number]],[3]Docs!$B:$F,5,0),"No Placeholder Yet")</f>
        <v>Pending</v>
      </c>
      <c r="S2964" s="137">
        <f t="shared" si="448"/>
        <v>0</v>
      </c>
      <c r="T2964" s="39" t="s">
        <v>1119</v>
      </c>
      <c r="U2964" s="39"/>
      <c r="V2964" s="178"/>
      <c r="W2964" s="39" t="s">
        <v>1690</v>
      </c>
      <c r="X2964" s="39" t="s">
        <v>1927</v>
      </c>
      <c r="Y2964" s="39"/>
      <c r="Z2964" s="39"/>
      <c r="AA2964" s="39"/>
      <c r="AB2964" s="152" t="s">
        <v>3165</v>
      </c>
    </row>
    <row r="2965" spans="1:28" ht="21.75" customHeight="1" x14ac:dyDescent="0.25">
      <c r="A2965" s="37" t="s">
        <v>30</v>
      </c>
      <c r="B2965" s="162" t="s">
        <v>31</v>
      </c>
      <c r="C2965" s="162">
        <v>6254</v>
      </c>
      <c r="D2965" s="39" t="s">
        <v>52</v>
      </c>
      <c r="E2965" s="39" t="s">
        <v>700</v>
      </c>
      <c r="F2965" s="128" t="s">
        <v>173</v>
      </c>
      <c r="G2965" s="39" t="s">
        <v>35</v>
      </c>
      <c r="H2965" s="39" t="str">
        <f t="shared" si="445"/>
        <v>6105AK124-6254-ESTD-0009</v>
      </c>
      <c r="I2965" s="39" t="str">
        <f t="shared" si="447"/>
        <v>Q24050972-04-6254-E-STD-0009</v>
      </c>
      <c r="J2965" s="39"/>
      <c r="K2965" s="162" t="s">
        <v>1920</v>
      </c>
      <c r="L2965" s="39" t="s">
        <v>1936</v>
      </c>
      <c r="M2965" s="39" t="s">
        <v>1388</v>
      </c>
      <c r="N2965" s="33" t="str">
        <f t="shared" si="446"/>
        <v>Battery Energy Storage System 1 - Lightning Protection System for BESS Yard - Thermal Management and Fire Prevention Design</v>
      </c>
      <c r="O2965" s="134"/>
      <c r="P2965" s="134"/>
      <c r="Q2965" s="33" t="str">
        <f>IFERROR(VLOOKUP(PPE_PH1_CDDL[[#This Row],[RDMC Document Number]],[3]Docs!$B:$F,4,0),"No Placeholder Yet")</f>
        <v>RES - Reserved Placeholder</v>
      </c>
      <c r="R2965" s="33" t="str">
        <f>IFERROR(VLOOKUP(PPE_PH1_CDDL[[#This Row],[RDMC Document Number]],[3]Docs!$B:$F,5,0),"No Placeholder Yet")</f>
        <v>Pending</v>
      </c>
      <c r="S2965" s="137">
        <f t="shared" si="448"/>
        <v>0</v>
      </c>
      <c r="T2965" s="39" t="s">
        <v>1119</v>
      </c>
      <c r="U2965" s="39"/>
      <c r="V2965" s="178"/>
      <c r="W2965" s="39" t="s">
        <v>1690</v>
      </c>
      <c r="X2965" s="39" t="s">
        <v>1927</v>
      </c>
      <c r="Y2965" s="39"/>
      <c r="Z2965" s="39"/>
      <c r="AA2965" s="39"/>
      <c r="AB2965" s="152" t="s">
        <v>3165</v>
      </c>
    </row>
    <row r="2966" spans="1:28" ht="21.75" customHeight="1" x14ac:dyDescent="0.25">
      <c r="A2966" s="37" t="s">
        <v>30</v>
      </c>
      <c r="B2966" s="162" t="s">
        <v>31</v>
      </c>
      <c r="C2966" s="162">
        <v>6254</v>
      </c>
      <c r="D2966" s="39" t="s">
        <v>52</v>
      </c>
      <c r="E2966" s="39" t="s">
        <v>700</v>
      </c>
      <c r="F2966" s="128" t="s">
        <v>184</v>
      </c>
      <c r="G2966" s="39" t="s">
        <v>35</v>
      </c>
      <c r="H2966" s="39" t="str">
        <f t="shared" si="445"/>
        <v>6105AK124-6254-ESTD-0010</v>
      </c>
      <c r="I2966" s="39" t="str">
        <f t="shared" si="447"/>
        <v>Q24050972-04-6254-E-STD-0010</v>
      </c>
      <c r="J2966" s="39"/>
      <c r="K2966" s="162" t="s">
        <v>1920</v>
      </c>
      <c r="L2966" s="39" t="s">
        <v>1937</v>
      </c>
      <c r="M2966" s="39" t="s">
        <v>1391</v>
      </c>
      <c r="N2966" s="33" t="str">
        <f t="shared" si="446"/>
        <v>Battery Energy Storage System 1 -  Earthing System for BESS Yard - Earth Map and Bonding Design</v>
      </c>
      <c r="O2966" s="134"/>
      <c r="P2966" s="134"/>
      <c r="Q2966" s="33" t="str">
        <f>IFERROR(VLOOKUP(PPE_PH1_CDDL[[#This Row],[RDMC Document Number]],[3]Docs!$B:$F,4,0),"No Placeholder Yet")</f>
        <v>RES - Reserved Placeholder</v>
      </c>
      <c r="R2966" s="33" t="str">
        <f>IFERROR(VLOOKUP(PPE_PH1_CDDL[[#This Row],[RDMC Document Number]],[3]Docs!$B:$F,5,0),"No Placeholder Yet")</f>
        <v>Pending</v>
      </c>
      <c r="S2966" s="137">
        <f t="shared" si="448"/>
        <v>0</v>
      </c>
      <c r="T2966" s="39" t="s">
        <v>1119</v>
      </c>
      <c r="U2966" s="39"/>
      <c r="V2966" s="178"/>
      <c r="W2966" s="39" t="s">
        <v>1705</v>
      </c>
      <c r="X2966" s="39" t="s">
        <v>1927</v>
      </c>
      <c r="Y2966" s="39"/>
      <c r="Z2966" s="39"/>
      <c r="AA2966" s="39"/>
      <c r="AB2966" s="152" t="s">
        <v>3165</v>
      </c>
    </row>
    <row r="2967" spans="1:28" ht="21.75" customHeight="1" x14ac:dyDescent="0.25">
      <c r="A2967" s="37" t="s">
        <v>30</v>
      </c>
      <c r="B2967" s="162" t="s">
        <v>31</v>
      </c>
      <c r="C2967" s="162">
        <v>6254</v>
      </c>
      <c r="D2967" s="39" t="s">
        <v>52</v>
      </c>
      <c r="E2967" s="39" t="s">
        <v>700</v>
      </c>
      <c r="F2967" s="128" t="s">
        <v>187</v>
      </c>
      <c r="G2967" s="39" t="s">
        <v>35</v>
      </c>
      <c r="H2967" s="39" t="str">
        <f t="shared" si="445"/>
        <v>6105AK124-6254-ESTD-0011</v>
      </c>
      <c r="I2967" s="39" t="str">
        <f t="shared" si="447"/>
        <v>Q24050972-04-6254-E-STD-0011</v>
      </c>
      <c r="J2967" s="39"/>
      <c r="K2967" s="162" t="s">
        <v>1920</v>
      </c>
      <c r="L2967" s="39" t="s">
        <v>1937</v>
      </c>
      <c r="M2967" s="39" t="s">
        <v>1390</v>
      </c>
      <c r="N2967" s="33" t="str">
        <f t="shared" si="446"/>
        <v>Battery Energy Storage System 1 -  Earthing System for BESS Yard - Electrical Design Standards</v>
      </c>
      <c r="O2967" s="134"/>
      <c r="P2967" s="134"/>
      <c r="Q2967" s="33" t="str">
        <f>IFERROR(VLOOKUP(PPE_PH1_CDDL[[#This Row],[RDMC Document Number]],[3]Docs!$B:$F,4,0),"No Placeholder Yet")</f>
        <v>RES - Reserved Placeholder</v>
      </c>
      <c r="R2967" s="33" t="str">
        <f>IFERROR(VLOOKUP(PPE_PH1_CDDL[[#This Row],[RDMC Document Number]],[3]Docs!$B:$F,5,0),"No Placeholder Yet")</f>
        <v>Pending</v>
      </c>
      <c r="S2967" s="137">
        <f t="shared" si="448"/>
        <v>0</v>
      </c>
      <c r="T2967" s="39" t="s">
        <v>1119</v>
      </c>
      <c r="U2967" s="39"/>
      <c r="V2967" s="178"/>
      <c r="W2967" s="39" t="s">
        <v>1705</v>
      </c>
      <c r="X2967" s="39" t="s">
        <v>1927</v>
      </c>
      <c r="Y2967" s="39"/>
      <c r="Z2967" s="39"/>
      <c r="AA2967" s="39"/>
      <c r="AB2967" s="152" t="s">
        <v>3165</v>
      </c>
    </row>
    <row r="2968" spans="1:28" ht="21.75" customHeight="1" x14ac:dyDescent="0.25">
      <c r="A2968" s="37" t="s">
        <v>30</v>
      </c>
      <c r="B2968" s="162" t="s">
        <v>31</v>
      </c>
      <c r="C2968" s="162">
        <v>6254</v>
      </c>
      <c r="D2968" s="39" t="s">
        <v>52</v>
      </c>
      <c r="E2968" s="39" t="s">
        <v>700</v>
      </c>
      <c r="F2968" s="128" t="s">
        <v>213</v>
      </c>
      <c r="G2968" s="39" t="s">
        <v>35</v>
      </c>
      <c r="H2968" s="39" t="str">
        <f t="shared" si="445"/>
        <v>6105AK124-6254-ESTD-0012</v>
      </c>
      <c r="I2968" s="39" t="str">
        <f t="shared" si="447"/>
        <v>Q24050972-04-6254-E-STD-0012</v>
      </c>
      <c r="J2968" s="39"/>
      <c r="K2968" s="162" t="s">
        <v>1920</v>
      </c>
      <c r="L2968" s="39" t="s">
        <v>1938</v>
      </c>
      <c r="M2968" s="39" t="s">
        <v>1388</v>
      </c>
      <c r="N2968" s="33" t="str">
        <f t="shared" si="446"/>
        <v>Battery Energy Storage System 1 - Fire Protection System for BESS Yard - Thermal Management and Fire Prevention Design</v>
      </c>
      <c r="O2968" s="134"/>
      <c r="P2968" s="134"/>
      <c r="Q2968" s="33" t="str">
        <f>IFERROR(VLOOKUP(PPE_PH1_CDDL[[#This Row],[RDMC Document Number]],[3]Docs!$B:$F,4,0),"No Placeholder Yet")</f>
        <v>RES - Reserved Placeholder</v>
      </c>
      <c r="R2968" s="33" t="str">
        <f>IFERROR(VLOOKUP(PPE_PH1_CDDL[[#This Row],[RDMC Document Number]],[3]Docs!$B:$F,5,0),"No Placeholder Yet")</f>
        <v>Pending</v>
      </c>
      <c r="S2968" s="137">
        <f t="shared" si="448"/>
        <v>0</v>
      </c>
      <c r="T2968" s="39" t="s">
        <v>1119</v>
      </c>
      <c r="U2968" s="39"/>
      <c r="V2968" s="178"/>
      <c r="W2968" s="39" t="s">
        <v>1636</v>
      </c>
      <c r="X2968" s="39" t="s">
        <v>1927</v>
      </c>
      <c r="Y2968" s="39"/>
      <c r="Z2968" s="39"/>
      <c r="AA2968" s="39"/>
      <c r="AB2968" s="152" t="s">
        <v>3165</v>
      </c>
    </row>
    <row r="2969" spans="1:28" ht="21.75" customHeight="1" x14ac:dyDescent="0.25">
      <c r="A2969" s="37" t="s">
        <v>30</v>
      </c>
      <c r="B2969" s="162" t="s">
        <v>31</v>
      </c>
      <c r="C2969" s="162">
        <v>6254</v>
      </c>
      <c r="D2969" s="39" t="s">
        <v>52</v>
      </c>
      <c r="E2969" s="39" t="s">
        <v>700</v>
      </c>
      <c r="F2969" s="128" t="s">
        <v>215</v>
      </c>
      <c r="G2969" s="39" t="s">
        <v>35</v>
      </c>
      <c r="H2969" s="39" t="str">
        <f t="shared" si="445"/>
        <v>6105AK124-6254-ESTD-0013</v>
      </c>
      <c r="I2969" s="39" t="str">
        <f t="shared" si="447"/>
        <v>Q24050972-04-6254-E-STD-0013</v>
      </c>
      <c r="J2969" s="39"/>
      <c r="K2969" s="162" t="s">
        <v>1920</v>
      </c>
      <c r="L2969" s="39" t="s">
        <v>1940</v>
      </c>
      <c r="M2969" s="39" t="s">
        <v>1385</v>
      </c>
      <c r="N2969" s="33" t="str">
        <f t="shared" si="446"/>
        <v>Battery Energy Storage System 1 - Metering Instruments for BESS Yard - Electrical Equipment Installation Requirements</v>
      </c>
      <c r="O2969" s="134"/>
      <c r="P2969" s="134"/>
      <c r="Q2969" s="33" t="str">
        <f>IFERROR(VLOOKUP(PPE_PH1_CDDL[[#This Row],[RDMC Document Number]],[3]Docs!$B:$F,4,0),"No Placeholder Yet")</f>
        <v>RES - Reserved Placeholder</v>
      </c>
      <c r="R2969" s="33" t="str">
        <f>IFERROR(VLOOKUP(PPE_PH1_CDDL[[#This Row],[RDMC Document Number]],[3]Docs!$B:$F,5,0),"No Placeholder Yet")</f>
        <v>Pending</v>
      </c>
      <c r="S2969" s="137">
        <f t="shared" si="448"/>
        <v>0</v>
      </c>
      <c r="T2969" s="39" t="s">
        <v>1119</v>
      </c>
      <c r="U2969" s="39"/>
      <c r="V2969" s="178"/>
      <c r="W2969" s="39" t="s">
        <v>1641</v>
      </c>
      <c r="X2969" s="39" t="s">
        <v>1927</v>
      </c>
      <c r="Y2969" s="39"/>
      <c r="Z2969" s="39"/>
      <c r="AA2969" s="39"/>
      <c r="AB2969" s="152" t="s">
        <v>3165</v>
      </c>
    </row>
    <row r="2970" spans="1:28" ht="21.75" customHeight="1" x14ac:dyDescent="0.25">
      <c r="A2970" s="37" t="s">
        <v>30</v>
      </c>
      <c r="B2970" s="162" t="s">
        <v>31</v>
      </c>
      <c r="C2970" s="162">
        <v>6254</v>
      </c>
      <c r="D2970" s="39" t="s">
        <v>52</v>
      </c>
      <c r="E2970" s="39" t="s">
        <v>700</v>
      </c>
      <c r="F2970" s="128" t="s">
        <v>217</v>
      </c>
      <c r="G2970" s="39" t="s">
        <v>35</v>
      </c>
      <c r="H2970" s="39" t="str">
        <f t="shared" si="445"/>
        <v>6105AK124-6254-ESTD-0014</v>
      </c>
      <c r="I2970" s="39" t="str">
        <f t="shared" si="447"/>
        <v>Q24050972-04-6254-E-STD-0014</v>
      </c>
      <c r="J2970" s="39"/>
      <c r="K2970" s="162" t="s">
        <v>1920</v>
      </c>
      <c r="L2970" s="39" t="s">
        <v>1925</v>
      </c>
      <c r="M2970" s="39" t="s">
        <v>1385</v>
      </c>
      <c r="N2970" s="33" t="str">
        <f t="shared" si="446"/>
        <v>Battery Energy Storage System 1 - Protection Relays for BESS Yard - Electrical Equipment Installation Requirements</v>
      </c>
      <c r="O2970" s="134"/>
      <c r="P2970" s="134"/>
      <c r="Q2970" s="33" t="str">
        <f>IFERROR(VLOOKUP(PPE_PH1_CDDL[[#This Row],[RDMC Document Number]],[3]Docs!$B:$F,4,0),"No Placeholder Yet")</f>
        <v>RES - Reserved Placeholder</v>
      </c>
      <c r="R2970" s="33" t="str">
        <f>IFERROR(VLOOKUP(PPE_PH1_CDDL[[#This Row],[RDMC Document Number]],[3]Docs!$B:$F,5,0),"No Placeholder Yet")</f>
        <v>Pending</v>
      </c>
      <c r="S2970" s="137">
        <f t="shared" si="448"/>
        <v>0</v>
      </c>
      <c r="T2970" s="39" t="s">
        <v>1119</v>
      </c>
      <c r="U2970" s="39"/>
      <c r="V2970" s="178"/>
      <c r="W2970" s="39" t="s">
        <v>1926</v>
      </c>
      <c r="X2970" s="39" t="s">
        <v>1927</v>
      </c>
      <c r="Y2970" s="39"/>
      <c r="Z2970" s="39"/>
      <c r="AA2970" s="39"/>
      <c r="AB2970" s="152" t="s">
        <v>3165</v>
      </c>
    </row>
    <row r="2971" spans="1:28" ht="21.75" customHeight="1" x14ac:dyDescent="0.25">
      <c r="A2971" s="37" t="s">
        <v>30</v>
      </c>
      <c r="B2971" s="162" t="s">
        <v>31</v>
      </c>
      <c r="C2971" s="162">
        <v>6254</v>
      </c>
      <c r="D2971" s="39" t="s">
        <v>52</v>
      </c>
      <c r="E2971" s="39" t="s">
        <v>700</v>
      </c>
      <c r="F2971" s="128" t="s">
        <v>219</v>
      </c>
      <c r="G2971" s="39" t="s">
        <v>35</v>
      </c>
      <c r="H2971" s="39" t="str">
        <f t="shared" si="445"/>
        <v>6105AK124-6254-ESTD-0015</v>
      </c>
      <c r="I2971" s="39" t="str">
        <f t="shared" si="447"/>
        <v>Q24050972-04-6254-E-STD-0015</v>
      </c>
      <c r="J2971" s="39"/>
      <c r="K2971" s="162" t="s">
        <v>1920</v>
      </c>
      <c r="L2971" s="39" t="s">
        <v>1925</v>
      </c>
      <c r="M2971" s="39" t="s">
        <v>1390</v>
      </c>
      <c r="N2971" s="33" t="str">
        <f t="shared" si="446"/>
        <v>Battery Energy Storage System 1 - Protection Relays for BESS Yard - Electrical Design Standards</v>
      </c>
      <c r="O2971" s="134"/>
      <c r="P2971" s="134"/>
      <c r="Q2971" s="33" t="str">
        <f>IFERROR(VLOOKUP(PPE_PH1_CDDL[[#This Row],[RDMC Document Number]],[3]Docs!$B:$F,4,0),"No Placeholder Yet")</f>
        <v>RES - Reserved Placeholder</v>
      </c>
      <c r="R2971" s="33" t="str">
        <f>IFERROR(VLOOKUP(PPE_PH1_CDDL[[#This Row],[RDMC Document Number]],[3]Docs!$B:$F,5,0),"No Placeholder Yet")</f>
        <v>Pending</v>
      </c>
      <c r="S2971" s="137">
        <f t="shared" si="448"/>
        <v>0</v>
      </c>
      <c r="T2971" s="39" t="s">
        <v>1119</v>
      </c>
      <c r="U2971" s="39"/>
      <c r="V2971" s="178"/>
      <c r="W2971" s="39" t="s">
        <v>1926</v>
      </c>
      <c r="X2971" s="39" t="s">
        <v>1927</v>
      </c>
      <c r="Y2971" s="39"/>
      <c r="Z2971" s="39"/>
      <c r="AA2971" s="39"/>
      <c r="AB2971" s="152" t="s">
        <v>3165</v>
      </c>
    </row>
    <row r="2972" spans="1:28" ht="21.75" customHeight="1" x14ac:dyDescent="0.25">
      <c r="A2972" s="37" t="s">
        <v>30</v>
      </c>
      <c r="B2972" s="162" t="s">
        <v>31</v>
      </c>
      <c r="C2972" s="162">
        <v>6254</v>
      </c>
      <c r="D2972" s="39" t="s">
        <v>52</v>
      </c>
      <c r="E2972" s="39" t="s">
        <v>700</v>
      </c>
      <c r="F2972" s="128" t="s">
        <v>88</v>
      </c>
      <c r="G2972" s="39" t="s">
        <v>35</v>
      </c>
      <c r="H2972" s="39" t="str">
        <f t="shared" si="445"/>
        <v>6105AK124-6254-ESTD-0016</v>
      </c>
      <c r="I2972" s="39" t="str">
        <f t="shared" si="447"/>
        <v>Q24050972-04-6254-E-STD-0016</v>
      </c>
      <c r="J2972" s="39"/>
      <c r="K2972" s="162" t="s">
        <v>1920</v>
      </c>
      <c r="L2972" s="39" t="s">
        <v>1942</v>
      </c>
      <c r="M2972" s="39" t="s">
        <v>1385</v>
      </c>
      <c r="N2972" s="33" t="str">
        <f t="shared" si="446"/>
        <v>Battery Energy Storage System 1 - 33kV Ring Main Unit CCCCV 1 for BESS Yard - Electrical Equipment Installation Requirements</v>
      </c>
      <c r="O2972" s="134"/>
      <c r="P2972" s="134"/>
      <c r="Q2972" s="33" t="str">
        <f>IFERROR(VLOOKUP(PPE_PH1_CDDL[[#This Row],[RDMC Document Number]],[3]Docs!$B:$F,4,0),"No Placeholder Yet")</f>
        <v>RES - Reserved Placeholder</v>
      </c>
      <c r="R2972" s="33" t="str">
        <f>IFERROR(VLOOKUP(PPE_PH1_CDDL[[#This Row],[RDMC Document Number]],[3]Docs!$B:$F,5,0),"No Placeholder Yet")</f>
        <v>Pending</v>
      </c>
      <c r="S2972" s="137">
        <f t="shared" si="448"/>
        <v>0</v>
      </c>
      <c r="T2972" s="39" t="s">
        <v>1119</v>
      </c>
      <c r="U2972" s="39"/>
      <c r="V2972" s="178"/>
      <c r="W2972" s="39" t="s">
        <v>1943</v>
      </c>
      <c r="X2972" s="39" t="s">
        <v>1927</v>
      </c>
      <c r="Y2972" s="39"/>
      <c r="Z2972" s="39"/>
      <c r="AA2972" s="39"/>
      <c r="AB2972" s="152" t="s">
        <v>3165</v>
      </c>
    </row>
    <row r="2973" spans="1:28" ht="21.75" customHeight="1" x14ac:dyDescent="0.25">
      <c r="A2973" s="37" t="s">
        <v>30</v>
      </c>
      <c r="B2973" s="162" t="s">
        <v>31</v>
      </c>
      <c r="C2973" s="162">
        <v>6254</v>
      </c>
      <c r="D2973" s="39" t="s">
        <v>52</v>
      </c>
      <c r="E2973" s="39" t="s">
        <v>700</v>
      </c>
      <c r="F2973" s="174" t="s">
        <v>143</v>
      </c>
      <c r="G2973" s="162" t="s">
        <v>35</v>
      </c>
      <c r="H2973" s="39" t="str">
        <f t="shared" si="445"/>
        <v>6105AK124-6254-ESTD-0017</v>
      </c>
      <c r="I2973" s="39" t="str">
        <f t="shared" si="447"/>
        <v>Q24050972-04-6254-E-STD-0017</v>
      </c>
      <c r="J2973" s="162"/>
      <c r="K2973" s="162" t="s">
        <v>1920</v>
      </c>
      <c r="L2973" s="162" t="s">
        <v>1942</v>
      </c>
      <c r="M2973" s="162" t="s">
        <v>1388</v>
      </c>
      <c r="N2973" s="33" t="str">
        <f t="shared" si="446"/>
        <v>Battery Energy Storage System 1 - 33kV Ring Main Unit CCCCV 1 for BESS Yard - Thermal Management and Fire Prevention Design</v>
      </c>
      <c r="O2973" s="175"/>
      <c r="P2973" s="175"/>
      <c r="Q2973" s="33" t="str">
        <f>IFERROR(VLOOKUP(PPE_PH1_CDDL[[#This Row],[RDMC Document Number]],[3]Docs!$B:$F,4,0),"No Placeholder Yet")</f>
        <v>RES - Reserved Placeholder</v>
      </c>
      <c r="R2973" s="33" t="str">
        <f>IFERROR(VLOOKUP(PPE_PH1_CDDL[[#This Row],[RDMC Document Number]],[3]Docs!$B:$F,5,0),"No Placeholder Yet")</f>
        <v>Pending</v>
      </c>
      <c r="S2973" s="137">
        <f t="shared" si="448"/>
        <v>0</v>
      </c>
      <c r="T2973" s="39" t="s">
        <v>1119</v>
      </c>
      <c r="U2973" s="162"/>
      <c r="V2973" s="178"/>
      <c r="W2973" s="162" t="s">
        <v>1943</v>
      </c>
      <c r="X2973" s="39" t="s">
        <v>1927</v>
      </c>
      <c r="Y2973" s="162"/>
      <c r="Z2973" s="162"/>
      <c r="AA2973" s="39"/>
      <c r="AB2973" s="152" t="s">
        <v>3165</v>
      </c>
    </row>
    <row r="2974" spans="1:28" ht="21.75" customHeight="1" x14ac:dyDescent="0.25">
      <c r="A2974" s="37" t="s">
        <v>30</v>
      </c>
      <c r="B2974" s="162" t="s">
        <v>31</v>
      </c>
      <c r="C2974" s="162">
        <v>6254</v>
      </c>
      <c r="D2974" s="162" t="s">
        <v>973</v>
      </c>
      <c r="E2974" s="162" t="s">
        <v>73</v>
      </c>
      <c r="F2974" s="174" t="s">
        <v>34</v>
      </c>
      <c r="G2974" s="162" t="s">
        <v>35</v>
      </c>
      <c r="H2974" s="39" t="str">
        <f t="shared" si="445"/>
        <v>6105AK124-6254-FDBD-0001</v>
      </c>
      <c r="I2974" s="39" t="str">
        <f t="shared" si="447"/>
        <v>Q24050972-04-6254-F-DBD-0001</v>
      </c>
      <c r="J2974" s="162"/>
      <c r="K2974" s="162" t="s">
        <v>1920</v>
      </c>
      <c r="L2974" s="162" t="s">
        <v>1938</v>
      </c>
      <c r="M2974" s="162" t="s">
        <v>1396</v>
      </c>
      <c r="N2974" s="33" t="str">
        <f t="shared" si="446"/>
        <v xml:space="preserve">Battery Energy Storage System 1 - Fire Protection System for BESS Yard - Control System Configuration </v>
      </c>
      <c r="O2974" s="175"/>
      <c r="P2974" s="175"/>
      <c r="Q2974" s="33" t="str">
        <f>IFERROR(VLOOKUP(PPE_PH1_CDDL[[#This Row],[RDMC Document Number]],[3]Docs!$B:$F,4,0),"No Placeholder Yet")</f>
        <v>RES - Reserved Placeholder</v>
      </c>
      <c r="R2974" s="33" t="str">
        <f>IFERROR(VLOOKUP(PPE_PH1_CDDL[[#This Row],[RDMC Document Number]],[3]Docs!$B:$F,5,0),"No Placeholder Yet")</f>
        <v>Pending</v>
      </c>
      <c r="S2974" s="137">
        <f t="shared" si="448"/>
        <v>0</v>
      </c>
      <c r="T2974" s="39" t="s">
        <v>1119</v>
      </c>
      <c r="U2974" s="162"/>
      <c r="V2974" s="178"/>
      <c r="W2974" s="162" t="s">
        <v>1636</v>
      </c>
      <c r="X2974" s="39" t="s">
        <v>1927</v>
      </c>
      <c r="Y2974" s="162"/>
      <c r="Z2974" s="162"/>
      <c r="AA2974" s="39"/>
      <c r="AB2974" s="152" t="s">
        <v>3165</v>
      </c>
    </row>
    <row r="2975" spans="1:28" ht="21.75" customHeight="1" x14ac:dyDescent="0.25">
      <c r="A2975" s="37" t="s">
        <v>30</v>
      </c>
      <c r="B2975" s="162" t="s">
        <v>31</v>
      </c>
      <c r="C2975" s="162">
        <v>6254</v>
      </c>
      <c r="D2975" s="162" t="s">
        <v>973</v>
      </c>
      <c r="E2975" s="39" t="s">
        <v>1365</v>
      </c>
      <c r="F2975" s="128" t="s">
        <v>34</v>
      </c>
      <c r="G2975" s="39" t="s">
        <v>35</v>
      </c>
      <c r="H2975" s="39" t="str">
        <f t="shared" si="445"/>
        <v>6105AK124-6254-FDIA-0001</v>
      </c>
      <c r="I2975" s="39" t="str">
        <f t="shared" si="447"/>
        <v>Q24050972-04-6254-F-DIA-0001</v>
      </c>
      <c r="J2975" s="39"/>
      <c r="K2975" s="162" t="s">
        <v>1920</v>
      </c>
      <c r="L2975" s="39" t="s">
        <v>1929</v>
      </c>
      <c r="M2975" s="39" t="s">
        <v>1392</v>
      </c>
      <c r="N2975" s="33" t="str">
        <f t="shared" si="446"/>
        <v>Battery Energy Storage System 1 - Cable Racks and Trays for BESS yard - Control Network Architecture Design</v>
      </c>
      <c r="O2975" s="134"/>
      <c r="P2975" s="134"/>
      <c r="Q2975" s="33" t="str">
        <f>IFERROR(VLOOKUP(PPE_PH1_CDDL[[#This Row],[RDMC Document Number]],[3]Docs!$B:$F,4,0),"No Placeholder Yet")</f>
        <v>RES - Reserved Placeholder</v>
      </c>
      <c r="R2975" s="33" t="str">
        <f>IFERROR(VLOOKUP(PPE_PH1_CDDL[[#This Row],[RDMC Document Number]],[3]Docs!$B:$F,5,0),"No Placeholder Yet")</f>
        <v>Pending</v>
      </c>
      <c r="S2975" s="137">
        <f t="shared" si="448"/>
        <v>0</v>
      </c>
      <c r="T2975" s="39" t="s">
        <v>1119</v>
      </c>
      <c r="U2975" s="39"/>
      <c r="V2975" s="178"/>
      <c r="W2975" s="39" t="s">
        <v>1599</v>
      </c>
      <c r="X2975" s="39" t="s">
        <v>1927</v>
      </c>
      <c r="Y2975" s="39"/>
      <c r="Z2975" s="39"/>
      <c r="AA2975" s="39"/>
      <c r="AB2975" s="152" t="s">
        <v>3165</v>
      </c>
    </row>
    <row r="2976" spans="1:28" ht="21.75" customHeight="1" x14ac:dyDescent="0.25">
      <c r="A2976" s="37" t="s">
        <v>30</v>
      </c>
      <c r="B2976" s="162" t="s">
        <v>31</v>
      </c>
      <c r="C2976" s="162">
        <v>6254</v>
      </c>
      <c r="D2976" s="162" t="s">
        <v>973</v>
      </c>
      <c r="E2976" s="39" t="s">
        <v>1365</v>
      </c>
      <c r="F2976" s="128" t="s">
        <v>46</v>
      </c>
      <c r="G2976" s="39" t="s">
        <v>35</v>
      </c>
      <c r="H2976" s="39" t="str">
        <f t="shared" si="445"/>
        <v>6105AK124-6254-FDIA-0002</v>
      </c>
      <c r="I2976" s="39" t="str">
        <f t="shared" si="447"/>
        <v>Q24050972-04-6254-F-DIA-0002</v>
      </c>
      <c r="J2976" s="39"/>
      <c r="K2976" s="162" t="s">
        <v>1920</v>
      </c>
      <c r="L2976" s="39" t="s">
        <v>1937</v>
      </c>
      <c r="M2976" s="39" t="s">
        <v>1393</v>
      </c>
      <c r="N2976" s="33" t="str">
        <f t="shared" si="446"/>
        <v>Battery Energy Storage System 1 -  Earthing System for BESS Yard - Interface Panel and I/O Schematics</v>
      </c>
      <c r="O2976" s="134"/>
      <c r="P2976" s="134"/>
      <c r="Q2976" s="33" t="str">
        <f>IFERROR(VLOOKUP(PPE_PH1_CDDL[[#This Row],[RDMC Document Number]],[3]Docs!$B:$F,4,0),"No Placeholder Yet")</f>
        <v>RES - Reserved Placeholder</v>
      </c>
      <c r="R2976" s="33" t="str">
        <f>IFERROR(VLOOKUP(PPE_PH1_CDDL[[#This Row],[RDMC Document Number]],[3]Docs!$B:$F,5,0),"No Placeholder Yet")</f>
        <v>Pending</v>
      </c>
      <c r="S2976" s="137">
        <f t="shared" si="448"/>
        <v>0</v>
      </c>
      <c r="T2976" s="39" t="s">
        <v>1119</v>
      </c>
      <c r="U2976" s="39"/>
      <c r="V2976" s="178"/>
      <c r="W2976" s="39" t="s">
        <v>1705</v>
      </c>
      <c r="X2976" s="39" t="s">
        <v>1927</v>
      </c>
      <c r="Y2976" s="39"/>
      <c r="Z2976" s="39"/>
      <c r="AA2976" s="39"/>
      <c r="AB2976" s="152" t="s">
        <v>3165</v>
      </c>
    </row>
    <row r="2977" spans="1:28" ht="21.75" customHeight="1" x14ac:dyDescent="0.25">
      <c r="A2977" s="37" t="s">
        <v>30</v>
      </c>
      <c r="B2977" s="162" t="s">
        <v>31</v>
      </c>
      <c r="C2977" s="162">
        <v>6254</v>
      </c>
      <c r="D2977" s="162" t="s">
        <v>973</v>
      </c>
      <c r="E2977" s="39" t="s">
        <v>1365</v>
      </c>
      <c r="F2977" s="128" t="s">
        <v>48</v>
      </c>
      <c r="G2977" s="39" t="s">
        <v>35</v>
      </c>
      <c r="H2977" s="39" t="str">
        <f t="shared" ref="H2977:H3040" si="449">A2977&amp;B2977&amp;"-"&amp;C2977&amp;"-"&amp;D2977&amp;E2977&amp;"-"&amp;F2977</f>
        <v>6105AK124-6254-FDIA-0003</v>
      </c>
      <c r="I2977" s="39" t="str">
        <f t="shared" si="447"/>
        <v>Q24050972-04-6254-F-DIA-0003</v>
      </c>
      <c r="J2977" s="39"/>
      <c r="K2977" s="162" t="s">
        <v>1920</v>
      </c>
      <c r="L2977" s="39" t="s">
        <v>1938</v>
      </c>
      <c r="M2977" s="39" t="s">
        <v>1392</v>
      </c>
      <c r="N2977" s="33" t="str">
        <f t="shared" si="446"/>
        <v>Battery Energy Storage System 1 - Fire Protection System for BESS Yard - Control Network Architecture Design</v>
      </c>
      <c r="O2977" s="134"/>
      <c r="P2977" s="134"/>
      <c r="Q2977" s="33" t="str">
        <f>IFERROR(VLOOKUP(PPE_PH1_CDDL[[#This Row],[RDMC Document Number]],[3]Docs!$B:$F,4,0),"No Placeholder Yet")</f>
        <v>RES - Reserved Placeholder</v>
      </c>
      <c r="R2977" s="33" t="str">
        <f>IFERROR(VLOOKUP(PPE_PH1_CDDL[[#This Row],[RDMC Document Number]],[3]Docs!$B:$F,5,0),"No Placeholder Yet")</f>
        <v>Pending</v>
      </c>
      <c r="S2977" s="137">
        <f t="shared" si="448"/>
        <v>0</v>
      </c>
      <c r="T2977" s="39" t="s">
        <v>1119</v>
      </c>
      <c r="U2977" s="39"/>
      <c r="V2977" s="178"/>
      <c r="W2977" s="39" t="s">
        <v>1636</v>
      </c>
      <c r="X2977" s="39" t="s">
        <v>1927</v>
      </c>
      <c r="Y2977" s="39"/>
      <c r="Z2977" s="39"/>
      <c r="AA2977" s="39"/>
      <c r="AB2977" s="152" t="s">
        <v>3165</v>
      </c>
    </row>
    <row r="2978" spans="1:28" ht="21.75" customHeight="1" x14ac:dyDescent="0.25">
      <c r="A2978" s="37" t="s">
        <v>30</v>
      </c>
      <c r="B2978" s="162" t="s">
        <v>31</v>
      </c>
      <c r="C2978" s="162">
        <v>6254</v>
      </c>
      <c r="D2978" s="162" t="s">
        <v>973</v>
      </c>
      <c r="E2978" s="39" t="s">
        <v>1365</v>
      </c>
      <c r="F2978" s="128" t="s">
        <v>50</v>
      </c>
      <c r="G2978" s="39" t="s">
        <v>35</v>
      </c>
      <c r="H2978" s="39" t="str">
        <f t="shared" si="449"/>
        <v>6105AK124-6254-FDIA-0004</v>
      </c>
      <c r="I2978" s="39" t="str">
        <f t="shared" si="447"/>
        <v>Q24050972-04-6254-F-DIA-0004</v>
      </c>
      <c r="J2978" s="39"/>
      <c r="K2978" s="162" t="s">
        <v>1920</v>
      </c>
      <c r="L2978" s="39" t="s">
        <v>1938</v>
      </c>
      <c r="M2978" s="39" t="s">
        <v>1394</v>
      </c>
      <c r="N2978" s="33" t="str">
        <f t="shared" si="446"/>
        <v>Battery Energy Storage System 1 - Fire Protection System for BESS Yard - Control Network Communication Design</v>
      </c>
      <c r="O2978" s="134"/>
      <c r="P2978" s="134"/>
      <c r="Q2978" s="33" t="str">
        <f>IFERROR(VLOOKUP(PPE_PH1_CDDL[[#This Row],[RDMC Document Number]],[3]Docs!$B:$F,4,0),"No Placeholder Yet")</f>
        <v>RES - Reserved Placeholder</v>
      </c>
      <c r="R2978" s="33" t="str">
        <f>IFERROR(VLOOKUP(PPE_PH1_CDDL[[#This Row],[RDMC Document Number]],[3]Docs!$B:$F,5,0),"No Placeholder Yet")</f>
        <v>Pending</v>
      </c>
      <c r="S2978" s="137">
        <f t="shared" si="448"/>
        <v>0</v>
      </c>
      <c r="T2978" s="39" t="s">
        <v>1119</v>
      </c>
      <c r="U2978" s="39"/>
      <c r="V2978" s="178"/>
      <c r="W2978" s="39" t="s">
        <v>1636</v>
      </c>
      <c r="X2978" s="39" t="s">
        <v>1927</v>
      </c>
      <c r="Y2978" s="39"/>
      <c r="Z2978" s="39"/>
      <c r="AA2978" s="39"/>
      <c r="AB2978" s="152" t="s">
        <v>3165</v>
      </c>
    </row>
    <row r="2979" spans="1:28" ht="21.75" customHeight="1" x14ac:dyDescent="0.25">
      <c r="A2979" s="37" t="s">
        <v>30</v>
      </c>
      <c r="B2979" s="162" t="s">
        <v>31</v>
      </c>
      <c r="C2979" s="162">
        <v>6254</v>
      </c>
      <c r="D2979" s="162" t="s">
        <v>973</v>
      </c>
      <c r="E2979" s="39" t="s">
        <v>1365</v>
      </c>
      <c r="F2979" s="128" t="s">
        <v>101</v>
      </c>
      <c r="G2979" s="39" t="s">
        <v>35</v>
      </c>
      <c r="H2979" s="39" t="str">
        <f t="shared" si="449"/>
        <v>6105AK124-6254-FDIA-0005</v>
      </c>
      <c r="I2979" s="39" t="str">
        <f t="shared" si="447"/>
        <v>Q24050972-04-6254-F-DIA-0005</v>
      </c>
      <c r="J2979" s="39"/>
      <c r="K2979" s="162" t="s">
        <v>1920</v>
      </c>
      <c r="L2979" s="39" t="s">
        <v>1938</v>
      </c>
      <c r="M2979" s="39" t="s">
        <v>1395</v>
      </c>
      <c r="N2979" s="33" t="str">
        <f t="shared" si="446"/>
        <v>Battery Energy Storage System 1 - Fire Protection System for BESS Yard - Emergency Shutdown System Design</v>
      </c>
      <c r="O2979" s="134"/>
      <c r="P2979" s="134"/>
      <c r="Q2979" s="33" t="str">
        <f>IFERROR(VLOOKUP(PPE_PH1_CDDL[[#This Row],[RDMC Document Number]],[3]Docs!$B:$F,4,0),"No Placeholder Yet")</f>
        <v>RES - Reserved Placeholder</v>
      </c>
      <c r="R2979" s="33" t="str">
        <f>IFERROR(VLOOKUP(PPE_PH1_CDDL[[#This Row],[RDMC Document Number]],[3]Docs!$B:$F,5,0),"No Placeholder Yet")</f>
        <v>Pending</v>
      </c>
      <c r="S2979" s="137">
        <f t="shared" si="448"/>
        <v>0</v>
      </c>
      <c r="T2979" s="39" t="s">
        <v>1119</v>
      </c>
      <c r="U2979" s="39"/>
      <c r="V2979" s="178"/>
      <c r="W2979" s="39" t="s">
        <v>1636</v>
      </c>
      <c r="X2979" s="39" t="s">
        <v>1927</v>
      </c>
      <c r="Y2979" s="39"/>
      <c r="Z2979" s="39"/>
      <c r="AA2979" s="39"/>
      <c r="AB2979" s="152" t="s">
        <v>3165</v>
      </c>
    </row>
    <row r="2980" spans="1:28" ht="21.75" customHeight="1" x14ac:dyDescent="0.25">
      <c r="A2980" s="37" t="s">
        <v>30</v>
      </c>
      <c r="B2980" s="162" t="s">
        <v>31</v>
      </c>
      <c r="C2980" s="162">
        <v>6254</v>
      </c>
      <c r="D2980" s="162" t="s">
        <v>973</v>
      </c>
      <c r="E2980" s="39" t="s">
        <v>1365</v>
      </c>
      <c r="F2980" s="174" t="s">
        <v>161</v>
      </c>
      <c r="G2980" s="162" t="s">
        <v>35</v>
      </c>
      <c r="H2980" s="39" t="str">
        <f t="shared" si="449"/>
        <v>6105AK124-6254-FDIA-0006</v>
      </c>
      <c r="I2980" s="39" t="str">
        <f t="shared" si="447"/>
        <v>Q24050972-04-6254-F-DIA-0006</v>
      </c>
      <c r="J2980" s="162"/>
      <c r="K2980" s="162" t="s">
        <v>1920</v>
      </c>
      <c r="L2980" s="162" t="s">
        <v>1925</v>
      </c>
      <c r="M2980" s="162" t="s">
        <v>1394</v>
      </c>
      <c r="N2980" s="33" t="str">
        <f t="shared" si="446"/>
        <v>Battery Energy Storage System 1 - Protection Relays for BESS Yard - Control Network Communication Design</v>
      </c>
      <c r="O2980" s="175"/>
      <c r="P2980" s="175"/>
      <c r="Q2980" s="33" t="str">
        <f>IFERROR(VLOOKUP(PPE_PH1_CDDL[[#This Row],[RDMC Document Number]],[3]Docs!$B:$F,4,0),"No Placeholder Yet")</f>
        <v>RES - Reserved Placeholder</v>
      </c>
      <c r="R2980" s="33" t="str">
        <f>IFERROR(VLOOKUP(PPE_PH1_CDDL[[#This Row],[RDMC Document Number]],[3]Docs!$B:$F,5,0),"No Placeholder Yet")</f>
        <v>Pending</v>
      </c>
      <c r="S2980" s="137">
        <f t="shared" si="448"/>
        <v>0</v>
      </c>
      <c r="T2980" s="39" t="s">
        <v>1119</v>
      </c>
      <c r="U2980" s="162"/>
      <c r="V2980" s="178"/>
      <c r="W2980" s="162" t="s">
        <v>1926</v>
      </c>
      <c r="X2980" s="39" t="s">
        <v>1927</v>
      </c>
      <c r="Y2980" s="162"/>
      <c r="Z2980" s="162"/>
      <c r="AA2980" s="39"/>
      <c r="AB2980" s="152" t="s">
        <v>3165</v>
      </c>
    </row>
    <row r="2981" spans="1:28" ht="21.75" customHeight="1" x14ac:dyDescent="0.25">
      <c r="A2981" s="37" t="s">
        <v>30</v>
      </c>
      <c r="B2981" s="162" t="s">
        <v>31</v>
      </c>
      <c r="C2981" s="162">
        <v>6254</v>
      </c>
      <c r="D2981" s="162" t="s">
        <v>973</v>
      </c>
      <c r="E2981" s="162" t="s">
        <v>321</v>
      </c>
      <c r="F2981" s="174" t="s">
        <v>34</v>
      </c>
      <c r="G2981" s="162" t="s">
        <v>35</v>
      </c>
      <c r="H2981" s="39" t="str">
        <f t="shared" si="449"/>
        <v>6105AK124-6254-FLAY-0001</v>
      </c>
      <c r="I2981" s="39" t="str">
        <f t="shared" si="447"/>
        <v>Q24050972-04-6254-F-LAY-0001</v>
      </c>
      <c r="J2981" s="162"/>
      <c r="K2981" s="162" t="s">
        <v>1920</v>
      </c>
      <c r="L2981" s="162" t="s">
        <v>1925</v>
      </c>
      <c r="M2981" s="162" t="s">
        <v>1546</v>
      </c>
      <c r="N2981" s="33" t="str">
        <f t="shared" si="446"/>
        <v>Battery Energy Storage System 1 - Protection Relays for BESS Yard - HMI and Graphics design</v>
      </c>
      <c r="O2981" s="175"/>
      <c r="P2981" s="175"/>
      <c r="Q2981" s="33" t="str">
        <f>IFERROR(VLOOKUP(PPE_PH1_CDDL[[#This Row],[RDMC Document Number]],[3]Docs!$B:$F,4,0),"No Placeholder Yet")</f>
        <v>RES - Reserved Placeholder</v>
      </c>
      <c r="R2981" s="33" t="str">
        <f>IFERROR(VLOOKUP(PPE_PH1_CDDL[[#This Row],[RDMC Document Number]],[3]Docs!$B:$F,5,0),"No Placeholder Yet")</f>
        <v>Pending</v>
      </c>
      <c r="S2981" s="137">
        <f t="shared" si="448"/>
        <v>0</v>
      </c>
      <c r="T2981" s="39" t="s">
        <v>1119</v>
      </c>
      <c r="U2981" s="162"/>
      <c r="V2981" s="178"/>
      <c r="W2981" s="162" t="s">
        <v>1926</v>
      </c>
      <c r="X2981" s="39" t="s">
        <v>1927</v>
      </c>
      <c r="Y2981" s="162"/>
      <c r="Z2981" s="162"/>
      <c r="AA2981" s="39"/>
      <c r="AB2981" s="152" t="s">
        <v>3165</v>
      </c>
    </row>
    <row r="2982" spans="1:28" ht="21.75" customHeight="1" x14ac:dyDescent="0.25">
      <c r="A2982" s="37" t="s">
        <v>30</v>
      </c>
      <c r="B2982" s="162" t="s">
        <v>31</v>
      </c>
      <c r="C2982" s="162">
        <v>6254</v>
      </c>
      <c r="D2982" s="162" t="s">
        <v>973</v>
      </c>
      <c r="E2982" s="39" t="s">
        <v>1397</v>
      </c>
      <c r="F2982" s="128" t="s">
        <v>34</v>
      </c>
      <c r="G2982" s="39" t="s">
        <v>35</v>
      </c>
      <c r="H2982" s="39" t="str">
        <f t="shared" si="449"/>
        <v>6105AK124-6254-FNAR-0001</v>
      </c>
      <c r="I2982" s="39" t="str">
        <f t="shared" si="447"/>
        <v>Q24050972-04-6254-F-NAR-0001</v>
      </c>
      <c r="J2982" s="39"/>
      <c r="K2982" s="162" t="s">
        <v>1920</v>
      </c>
      <c r="L2982" s="39" t="s">
        <v>1938</v>
      </c>
      <c r="M2982" s="39" t="s">
        <v>1398</v>
      </c>
      <c r="N2982" s="33" t="str">
        <f t="shared" si="446"/>
        <v>Battery Energy Storage System 1 - Fire Protection System for BESS Yard - Control System Control Narrative &amp; Interlock Design</v>
      </c>
      <c r="O2982" s="134"/>
      <c r="P2982" s="134"/>
      <c r="Q2982" s="33" t="str">
        <f>IFERROR(VLOOKUP(PPE_PH1_CDDL[[#This Row],[RDMC Document Number]],[3]Docs!$B:$F,4,0),"No Placeholder Yet")</f>
        <v>RES - Reserved Placeholder</v>
      </c>
      <c r="R2982" s="33" t="str">
        <f>IFERROR(VLOOKUP(PPE_PH1_CDDL[[#This Row],[RDMC Document Number]],[3]Docs!$B:$F,5,0),"No Placeholder Yet")</f>
        <v>Pending</v>
      </c>
      <c r="S2982" s="137">
        <f t="shared" si="448"/>
        <v>0</v>
      </c>
      <c r="T2982" s="39" t="s">
        <v>1119</v>
      </c>
      <c r="U2982" s="39"/>
      <c r="V2982" s="178"/>
      <c r="W2982" s="39" t="s">
        <v>1636</v>
      </c>
      <c r="X2982" s="39" t="s">
        <v>1927</v>
      </c>
      <c r="Y2982" s="39"/>
      <c r="Z2982" s="39"/>
      <c r="AA2982" s="39"/>
      <c r="AB2982" s="152" t="s">
        <v>3165</v>
      </c>
    </row>
    <row r="2983" spans="1:28" ht="21.75" customHeight="1" x14ac:dyDescent="0.25">
      <c r="A2983" s="37" t="s">
        <v>30</v>
      </c>
      <c r="B2983" s="162" t="s">
        <v>31</v>
      </c>
      <c r="C2983" s="162">
        <v>6254</v>
      </c>
      <c r="D2983" s="162" t="s">
        <v>973</v>
      </c>
      <c r="E2983" s="39" t="s">
        <v>1397</v>
      </c>
      <c r="F2983" s="128" t="s">
        <v>46</v>
      </c>
      <c r="G2983" s="39" t="s">
        <v>35</v>
      </c>
      <c r="H2983" s="39" t="str">
        <f t="shared" si="449"/>
        <v>6105AK124-6254-FNAR-0002</v>
      </c>
      <c r="I2983" s="39" t="str">
        <f t="shared" si="447"/>
        <v>Q24050972-04-6254-F-NAR-0002</v>
      </c>
      <c r="J2983" s="39"/>
      <c r="K2983" s="162" t="s">
        <v>1920</v>
      </c>
      <c r="L2983" s="39" t="s">
        <v>1938</v>
      </c>
      <c r="M2983" s="39" t="s">
        <v>1400</v>
      </c>
      <c r="N2983" s="33" t="str">
        <f t="shared" si="446"/>
        <v>Battery Energy Storage System 1 - Fire Protection System for BESS Yard - Emergency Shutdown System Control Narrative</v>
      </c>
      <c r="O2983" s="134"/>
      <c r="P2983" s="134"/>
      <c r="Q2983" s="33" t="str">
        <f>IFERROR(VLOOKUP(PPE_PH1_CDDL[[#This Row],[RDMC Document Number]],[3]Docs!$B:$F,4,0),"No Placeholder Yet")</f>
        <v>RES - Reserved Placeholder</v>
      </c>
      <c r="R2983" s="33" t="str">
        <f>IFERROR(VLOOKUP(PPE_PH1_CDDL[[#This Row],[RDMC Document Number]],[3]Docs!$B:$F,5,0),"No Placeholder Yet")</f>
        <v>Pending</v>
      </c>
      <c r="S2983" s="137">
        <f t="shared" si="448"/>
        <v>0</v>
      </c>
      <c r="T2983" s="39" t="s">
        <v>1119</v>
      </c>
      <c r="U2983" s="39"/>
      <c r="V2983" s="178"/>
      <c r="W2983" s="39" t="s">
        <v>1636</v>
      </c>
      <c r="X2983" s="39" t="s">
        <v>1927</v>
      </c>
      <c r="Y2983" s="39"/>
      <c r="Z2983" s="39"/>
      <c r="AA2983" s="39"/>
      <c r="AB2983" s="152" t="s">
        <v>3165</v>
      </c>
    </row>
    <row r="2984" spans="1:28" ht="21.75" customHeight="1" x14ac:dyDescent="0.25">
      <c r="A2984" s="37" t="s">
        <v>30</v>
      </c>
      <c r="B2984" s="162" t="s">
        <v>31</v>
      </c>
      <c r="C2984" s="162">
        <v>6254</v>
      </c>
      <c r="D2984" s="162" t="s">
        <v>973</v>
      </c>
      <c r="E2984" s="39" t="s">
        <v>1397</v>
      </c>
      <c r="F2984" s="174" t="s">
        <v>48</v>
      </c>
      <c r="G2984" s="162" t="s">
        <v>35</v>
      </c>
      <c r="H2984" s="39" t="str">
        <f t="shared" si="449"/>
        <v>6105AK124-6254-FNAR-0003</v>
      </c>
      <c r="I2984" s="39" t="str">
        <f t="shared" si="447"/>
        <v>Q24050972-04-6254-F-NAR-0003</v>
      </c>
      <c r="J2984" s="162"/>
      <c r="K2984" s="162" t="s">
        <v>1920</v>
      </c>
      <c r="L2984" s="162" t="s">
        <v>1925</v>
      </c>
      <c r="M2984" s="162" t="s">
        <v>1398</v>
      </c>
      <c r="N2984" s="33" t="str">
        <f t="shared" si="446"/>
        <v>Battery Energy Storage System 1 - Protection Relays for BESS Yard - Control System Control Narrative &amp; Interlock Design</v>
      </c>
      <c r="O2984" s="175"/>
      <c r="P2984" s="175"/>
      <c r="Q2984" s="33" t="str">
        <f>IFERROR(VLOOKUP(PPE_PH1_CDDL[[#This Row],[RDMC Document Number]],[3]Docs!$B:$F,4,0),"No Placeholder Yet")</f>
        <v>RES - Reserved Placeholder</v>
      </c>
      <c r="R2984" s="33" t="str">
        <f>IFERROR(VLOOKUP(PPE_PH1_CDDL[[#This Row],[RDMC Document Number]],[3]Docs!$B:$F,5,0),"No Placeholder Yet")</f>
        <v>Pending</v>
      </c>
      <c r="S2984" s="137">
        <f t="shared" si="448"/>
        <v>0</v>
      </c>
      <c r="T2984" s="39" t="s">
        <v>1119</v>
      </c>
      <c r="U2984" s="162"/>
      <c r="V2984" s="178"/>
      <c r="W2984" s="162" t="s">
        <v>1926</v>
      </c>
      <c r="X2984" s="39" t="s">
        <v>1927</v>
      </c>
      <c r="Y2984" s="162"/>
      <c r="Z2984" s="162"/>
      <c r="AA2984" s="39"/>
      <c r="AB2984" s="152" t="s">
        <v>3165</v>
      </c>
    </row>
    <row r="2985" spans="1:28" ht="21.75" customHeight="1" x14ac:dyDescent="0.25">
      <c r="A2985" s="37" t="s">
        <v>30</v>
      </c>
      <c r="B2985" s="162" t="s">
        <v>31</v>
      </c>
      <c r="C2985" s="162">
        <v>6254</v>
      </c>
      <c r="D2985" s="162" t="s">
        <v>973</v>
      </c>
      <c r="E2985" s="162" t="s">
        <v>394</v>
      </c>
      <c r="F2985" s="174" t="s">
        <v>34</v>
      </c>
      <c r="G2985" s="162" t="s">
        <v>35</v>
      </c>
      <c r="H2985" s="39" t="str">
        <f t="shared" si="449"/>
        <v>6105AK124-6254-FPHL-0001</v>
      </c>
      <c r="I2985" s="39" t="str">
        <f t="shared" si="447"/>
        <v>Q24050972-04-6254-F-PHL-0001</v>
      </c>
      <c r="J2985" s="162"/>
      <c r="K2985" s="162" t="s">
        <v>1920</v>
      </c>
      <c r="L2985" s="162" t="s">
        <v>1925</v>
      </c>
      <c r="M2985" s="162" t="s">
        <v>1547</v>
      </c>
      <c r="N2985" s="33" t="str">
        <f t="shared" si="446"/>
        <v>Battery Energy Storage System 1 - Protection Relays for BESS Yard - Control System Control Philosophy</v>
      </c>
      <c r="O2985" s="175"/>
      <c r="P2985" s="175"/>
      <c r="Q2985" s="33" t="str">
        <f>IFERROR(VLOOKUP(PPE_PH1_CDDL[[#This Row],[RDMC Document Number]],[3]Docs!$B:$F,4,0),"No Placeholder Yet")</f>
        <v>RES - Reserved Placeholder</v>
      </c>
      <c r="R2985" s="33" t="str">
        <f>IFERROR(VLOOKUP(PPE_PH1_CDDL[[#This Row],[RDMC Document Number]],[3]Docs!$B:$F,5,0),"No Placeholder Yet")</f>
        <v>Pending</v>
      </c>
      <c r="S2985" s="137">
        <f t="shared" si="448"/>
        <v>0</v>
      </c>
      <c r="T2985" s="39" t="s">
        <v>1119</v>
      </c>
      <c r="U2985" s="162"/>
      <c r="V2985" s="178"/>
      <c r="W2985" s="162" t="s">
        <v>1926</v>
      </c>
      <c r="X2985" s="39" t="s">
        <v>1927</v>
      </c>
      <c r="Y2985" s="162"/>
      <c r="Z2985" s="162"/>
      <c r="AA2985" s="39"/>
      <c r="AB2985" s="152" t="s">
        <v>3165</v>
      </c>
    </row>
    <row r="2986" spans="1:28" ht="21.75" customHeight="1" x14ac:dyDescent="0.25">
      <c r="A2986" s="37" t="s">
        <v>30</v>
      </c>
      <c r="B2986" s="162" t="s">
        <v>31</v>
      </c>
      <c r="C2986" s="162">
        <v>6254</v>
      </c>
      <c r="D2986" s="162" t="s">
        <v>973</v>
      </c>
      <c r="E2986" s="162" t="s">
        <v>43</v>
      </c>
      <c r="F2986" s="174" t="s">
        <v>34</v>
      </c>
      <c r="G2986" s="162" t="s">
        <v>35</v>
      </c>
      <c r="H2986" s="39" t="str">
        <f t="shared" si="449"/>
        <v>6105AK124-6254-FPRC-0001</v>
      </c>
      <c r="I2986" s="39" t="str">
        <f t="shared" si="447"/>
        <v>Q24050972-04-6254-F-PRC-0001</v>
      </c>
      <c r="J2986" s="162"/>
      <c r="K2986" s="162" t="s">
        <v>1920</v>
      </c>
      <c r="L2986" s="162" t="s">
        <v>1925</v>
      </c>
      <c r="M2986" s="162" t="s">
        <v>1548</v>
      </c>
      <c r="N2986" s="33" t="str">
        <f t="shared" si="446"/>
        <v>Battery Energy Storage System 1 - Protection Relays for BESS Yard - Alarm Classification Methodology</v>
      </c>
      <c r="O2986" s="175"/>
      <c r="P2986" s="175"/>
      <c r="Q2986" s="33" t="str">
        <f>IFERROR(VLOOKUP(PPE_PH1_CDDL[[#This Row],[RDMC Document Number]],[3]Docs!$B:$F,4,0),"No Placeholder Yet")</f>
        <v>RES - Reserved Placeholder</v>
      </c>
      <c r="R2986" s="33" t="str">
        <f>IFERROR(VLOOKUP(PPE_PH1_CDDL[[#This Row],[RDMC Document Number]],[3]Docs!$B:$F,5,0),"No Placeholder Yet")</f>
        <v>Pending</v>
      </c>
      <c r="S2986" s="137">
        <f t="shared" si="448"/>
        <v>0</v>
      </c>
      <c r="T2986" s="39" t="s">
        <v>1119</v>
      </c>
      <c r="U2986" s="162"/>
      <c r="V2986" s="178"/>
      <c r="W2986" s="162" t="s">
        <v>1926</v>
      </c>
      <c r="X2986" s="39" t="s">
        <v>1927</v>
      </c>
      <c r="Y2986" s="162"/>
      <c r="Z2986" s="162"/>
      <c r="AA2986" s="39"/>
      <c r="AB2986" s="152" t="s">
        <v>3165</v>
      </c>
    </row>
    <row r="2987" spans="1:28" ht="21.75" customHeight="1" x14ac:dyDescent="0.25">
      <c r="A2987" s="37" t="s">
        <v>30</v>
      </c>
      <c r="B2987" s="162" t="s">
        <v>31</v>
      </c>
      <c r="C2987" s="162">
        <v>6254</v>
      </c>
      <c r="D2987" s="162" t="s">
        <v>973</v>
      </c>
      <c r="E2987" s="162" t="s">
        <v>1170</v>
      </c>
      <c r="F2987" s="174" t="s">
        <v>34</v>
      </c>
      <c r="G2987" s="162" t="s">
        <v>35</v>
      </c>
      <c r="H2987" s="39" t="str">
        <f t="shared" si="449"/>
        <v>6105AK124-6254-FSPC-0001</v>
      </c>
      <c r="I2987" s="39" t="str">
        <f t="shared" si="447"/>
        <v>Q24050972-04-6254-F-SPC-0001</v>
      </c>
      <c r="J2987" s="162"/>
      <c r="K2987" s="162" t="s">
        <v>1920</v>
      </c>
      <c r="L2987" s="162" t="s">
        <v>1925</v>
      </c>
      <c r="M2987" s="162" t="s">
        <v>1550</v>
      </c>
      <c r="N2987" s="33" t="str">
        <f t="shared" si="446"/>
        <v>Battery Energy Storage System 1 - Protection Relays for BESS Yard - Historian and Server Design</v>
      </c>
      <c r="O2987" s="175"/>
      <c r="P2987" s="175"/>
      <c r="Q2987" s="33" t="str">
        <f>IFERROR(VLOOKUP(PPE_PH1_CDDL[[#This Row],[RDMC Document Number]],[3]Docs!$B:$F,4,0),"No Placeholder Yet")</f>
        <v>RES - Reserved Placeholder</v>
      </c>
      <c r="R2987" s="33" t="str">
        <f>IFERROR(VLOOKUP(PPE_PH1_CDDL[[#This Row],[RDMC Document Number]],[3]Docs!$B:$F,5,0),"No Placeholder Yet")</f>
        <v>Pending</v>
      </c>
      <c r="S2987" s="137">
        <f t="shared" si="448"/>
        <v>0</v>
      </c>
      <c r="T2987" s="39" t="s">
        <v>1119</v>
      </c>
      <c r="U2987" s="162"/>
      <c r="V2987" s="178"/>
      <c r="W2987" s="162" t="s">
        <v>1926</v>
      </c>
      <c r="X2987" s="39" t="s">
        <v>1927</v>
      </c>
      <c r="Y2987" s="162"/>
      <c r="Z2987" s="162"/>
      <c r="AA2987" s="39"/>
      <c r="AB2987" s="152" t="s">
        <v>3165</v>
      </c>
    </row>
    <row r="2988" spans="1:28" ht="21.75" customHeight="1" x14ac:dyDescent="0.25">
      <c r="A2988" s="37" t="s">
        <v>30</v>
      </c>
      <c r="B2988" s="162" t="s">
        <v>31</v>
      </c>
      <c r="C2988" s="162">
        <v>6254</v>
      </c>
      <c r="D2988" s="39" t="s">
        <v>712</v>
      </c>
      <c r="E2988" s="39" t="s">
        <v>1266</v>
      </c>
      <c r="F2988" s="128" t="s">
        <v>34</v>
      </c>
      <c r="G2988" s="39" t="s">
        <v>35</v>
      </c>
      <c r="H2988" s="39" t="str">
        <f t="shared" si="449"/>
        <v>6105AK124-6254-ICAL-0001</v>
      </c>
      <c r="I2988" s="39" t="str">
        <f t="shared" si="447"/>
        <v>Q24050972-04-6254-I-CAL-0001</v>
      </c>
      <c r="J2988" s="39"/>
      <c r="K2988" s="162" t="s">
        <v>1920</v>
      </c>
      <c r="L2988" s="39" t="s">
        <v>1938</v>
      </c>
      <c r="M2988" s="39" t="s">
        <v>1402</v>
      </c>
      <c r="N2988" s="33" t="str">
        <f t="shared" si="446"/>
        <v>Battery Energy Storage System 1 - Fire Protection System for BESS Yard - Instrument Sizing and Specification Sheets</v>
      </c>
      <c r="O2988" s="134"/>
      <c r="P2988" s="134"/>
      <c r="Q2988" s="33" t="str">
        <f>IFERROR(VLOOKUP(PPE_PH1_CDDL[[#This Row],[RDMC Document Number]],[3]Docs!$B:$F,4,0),"No Placeholder Yet")</f>
        <v>RES - Reserved Placeholder</v>
      </c>
      <c r="R2988" s="33" t="str">
        <f>IFERROR(VLOOKUP(PPE_PH1_CDDL[[#This Row],[RDMC Document Number]],[3]Docs!$B:$F,5,0),"No Placeholder Yet")</f>
        <v>Pending</v>
      </c>
      <c r="S2988" s="137">
        <f t="shared" si="448"/>
        <v>0</v>
      </c>
      <c r="T2988" s="39" t="s">
        <v>1119</v>
      </c>
      <c r="U2988" s="39"/>
      <c r="V2988" s="178"/>
      <c r="W2988" s="39" t="s">
        <v>1636</v>
      </c>
      <c r="X2988" s="39" t="s">
        <v>1927</v>
      </c>
      <c r="Y2988" s="39"/>
      <c r="Z2988" s="39"/>
      <c r="AA2988" s="39"/>
      <c r="AB2988" s="152" t="s">
        <v>3165</v>
      </c>
    </row>
    <row r="2989" spans="1:28" ht="21.75" customHeight="1" x14ac:dyDescent="0.25">
      <c r="A2989" s="37" t="s">
        <v>30</v>
      </c>
      <c r="B2989" s="162" t="s">
        <v>31</v>
      </c>
      <c r="C2989" s="162">
        <v>6254</v>
      </c>
      <c r="D2989" s="162" t="s">
        <v>712</v>
      </c>
      <c r="E2989" s="162" t="s">
        <v>1266</v>
      </c>
      <c r="F2989" s="174" t="s">
        <v>46</v>
      </c>
      <c r="G2989" s="162" t="s">
        <v>35</v>
      </c>
      <c r="H2989" s="39" t="str">
        <f t="shared" si="449"/>
        <v>6105AK124-6254-ICAL-0002</v>
      </c>
      <c r="I2989" s="39" t="str">
        <f t="shared" si="447"/>
        <v>Q24050972-04-6254-I-CAL-0002</v>
      </c>
      <c r="J2989" s="162"/>
      <c r="K2989" s="162" t="s">
        <v>1920</v>
      </c>
      <c r="L2989" s="162" t="s">
        <v>1940</v>
      </c>
      <c r="M2989" s="162" t="s">
        <v>1402</v>
      </c>
      <c r="N2989" s="33" t="str">
        <f t="shared" si="446"/>
        <v>Battery Energy Storage System 1 - Metering Instruments for BESS Yard - Instrument Sizing and Specification Sheets</v>
      </c>
      <c r="O2989" s="175"/>
      <c r="P2989" s="175"/>
      <c r="Q2989" s="33" t="str">
        <f>IFERROR(VLOOKUP(PPE_PH1_CDDL[[#This Row],[RDMC Document Number]],[3]Docs!$B:$F,4,0),"No Placeholder Yet")</f>
        <v>RES - Reserved Placeholder</v>
      </c>
      <c r="R2989" s="33" t="str">
        <f>IFERROR(VLOOKUP(PPE_PH1_CDDL[[#This Row],[RDMC Document Number]],[3]Docs!$B:$F,5,0),"No Placeholder Yet")</f>
        <v>Pending</v>
      </c>
      <c r="S2989" s="137">
        <f t="shared" si="448"/>
        <v>0</v>
      </c>
      <c r="T2989" s="39" t="s">
        <v>1119</v>
      </c>
      <c r="U2989" s="162"/>
      <c r="V2989" s="178"/>
      <c r="W2989" s="162" t="s">
        <v>1641</v>
      </c>
      <c r="X2989" s="39" t="s">
        <v>1927</v>
      </c>
      <c r="Y2989" s="162"/>
      <c r="Z2989" s="162"/>
      <c r="AA2989" s="39"/>
      <c r="AB2989" s="152" t="s">
        <v>3165</v>
      </c>
    </row>
    <row r="2990" spans="1:28" ht="21.75" customHeight="1" x14ac:dyDescent="0.25">
      <c r="A2990" s="37" t="s">
        <v>30</v>
      </c>
      <c r="B2990" s="162" t="s">
        <v>31</v>
      </c>
      <c r="C2990" s="162">
        <v>6254</v>
      </c>
      <c r="D2990" s="162" t="s">
        <v>712</v>
      </c>
      <c r="E2990" s="39" t="s">
        <v>1365</v>
      </c>
      <c r="F2990" s="128" t="s">
        <v>34</v>
      </c>
      <c r="G2990" s="39" t="s">
        <v>35</v>
      </c>
      <c r="H2990" s="39" t="str">
        <f t="shared" si="449"/>
        <v>6105AK124-6254-IDIA-0001</v>
      </c>
      <c r="I2990" s="39" t="str">
        <f t="shared" si="447"/>
        <v>Q24050972-04-6254-I-DIA-0001</v>
      </c>
      <c r="J2990" s="39"/>
      <c r="K2990" s="162" t="s">
        <v>1920</v>
      </c>
      <c r="L2990" s="39" t="s">
        <v>1938</v>
      </c>
      <c r="M2990" s="39" t="s">
        <v>1404</v>
      </c>
      <c r="N2990" s="33" t="str">
        <f t="shared" si="446"/>
        <v>Battery Energy Storage System 1 - Fire Protection System for BESS Yard - Smoke and Fire Detection System Design</v>
      </c>
      <c r="O2990" s="134"/>
      <c r="P2990" s="134"/>
      <c r="Q2990" s="33" t="str">
        <f>IFERROR(VLOOKUP(PPE_PH1_CDDL[[#This Row],[RDMC Document Number]],[3]Docs!$B:$F,4,0),"No Placeholder Yet")</f>
        <v>RES - Reserved Placeholder</v>
      </c>
      <c r="R2990" s="33" t="str">
        <f>IFERROR(VLOOKUP(PPE_PH1_CDDL[[#This Row],[RDMC Document Number]],[3]Docs!$B:$F,5,0),"No Placeholder Yet")</f>
        <v>Pending</v>
      </c>
      <c r="S2990" s="137">
        <f t="shared" si="448"/>
        <v>0</v>
      </c>
      <c r="T2990" s="39" t="s">
        <v>1119</v>
      </c>
      <c r="U2990" s="39"/>
      <c r="V2990" s="178"/>
      <c r="W2990" s="39" t="s">
        <v>1636</v>
      </c>
      <c r="X2990" s="39" t="s">
        <v>1927</v>
      </c>
      <c r="Y2990" s="39"/>
      <c r="Z2990" s="39"/>
      <c r="AA2990" s="39"/>
      <c r="AB2990" s="152" t="s">
        <v>3165</v>
      </c>
    </row>
    <row r="2991" spans="1:28" ht="21.75" customHeight="1" x14ac:dyDescent="0.25">
      <c r="A2991" s="37" t="s">
        <v>30</v>
      </c>
      <c r="B2991" s="162" t="s">
        <v>31</v>
      </c>
      <c r="C2991" s="162">
        <v>6254</v>
      </c>
      <c r="D2991" s="162" t="s">
        <v>712</v>
      </c>
      <c r="E2991" s="39" t="s">
        <v>1365</v>
      </c>
      <c r="F2991" s="128" t="s">
        <v>46</v>
      </c>
      <c r="G2991" s="39" t="s">
        <v>35</v>
      </c>
      <c r="H2991" s="39" t="str">
        <f t="shared" si="449"/>
        <v>6105AK124-6254-IDIA-0002</v>
      </c>
      <c r="I2991" s="39" t="str">
        <f t="shared" si="447"/>
        <v>Q24050972-04-6254-I-DIA-0002</v>
      </c>
      <c r="J2991" s="39"/>
      <c r="K2991" s="162" t="s">
        <v>1920</v>
      </c>
      <c r="L2991" s="39" t="s">
        <v>1930</v>
      </c>
      <c r="M2991" s="39" t="s">
        <v>1408</v>
      </c>
      <c r="N2991" s="33" t="str">
        <f t="shared" si="446"/>
        <v>Battery Energy Storage System 1 - Perimeter Fencing for BESS Yard - Closed Circuit Television (CCTV) Design</v>
      </c>
      <c r="O2991" s="134"/>
      <c r="P2991" s="134"/>
      <c r="Q2991" s="33" t="str">
        <f>IFERROR(VLOOKUP(PPE_PH1_CDDL[[#This Row],[RDMC Document Number]],[3]Docs!$B:$F,4,0),"No Placeholder Yet")</f>
        <v>RES - Reserved Placeholder</v>
      </c>
      <c r="R2991" s="33" t="str">
        <f>IFERROR(VLOOKUP(PPE_PH1_CDDL[[#This Row],[RDMC Document Number]],[3]Docs!$B:$F,5,0),"No Placeholder Yet")</f>
        <v>Pending</v>
      </c>
      <c r="S2991" s="137">
        <f t="shared" si="448"/>
        <v>0</v>
      </c>
      <c r="T2991" s="39" t="s">
        <v>1119</v>
      </c>
      <c r="U2991" s="39"/>
      <c r="V2991" s="178"/>
      <c r="W2991" s="39" t="s">
        <v>1512</v>
      </c>
      <c r="X2991" s="39" t="s">
        <v>1927</v>
      </c>
      <c r="Y2991" s="39"/>
      <c r="Z2991" s="39"/>
      <c r="AA2991" s="39"/>
      <c r="AB2991" s="152" t="s">
        <v>3165</v>
      </c>
    </row>
    <row r="2992" spans="1:28" ht="21.75" customHeight="1" x14ac:dyDescent="0.25">
      <c r="A2992" s="37" t="s">
        <v>30</v>
      </c>
      <c r="B2992" s="162" t="s">
        <v>31</v>
      </c>
      <c r="C2992" s="162">
        <v>6254</v>
      </c>
      <c r="D2992" s="162" t="s">
        <v>712</v>
      </c>
      <c r="E2992" s="162" t="s">
        <v>1365</v>
      </c>
      <c r="F2992" s="174" t="s">
        <v>48</v>
      </c>
      <c r="G2992" s="162" t="s">
        <v>35</v>
      </c>
      <c r="H2992" s="39" t="str">
        <f t="shared" si="449"/>
        <v>6105AK124-6254-IDIA-0003</v>
      </c>
      <c r="I2992" s="39" t="str">
        <f t="shared" si="447"/>
        <v>Q24050972-04-6254-I-DIA-0003</v>
      </c>
      <c r="J2992" s="162"/>
      <c r="K2992" s="162" t="s">
        <v>1920</v>
      </c>
      <c r="L2992" s="162" t="s">
        <v>1931</v>
      </c>
      <c r="M2992" s="162" t="s">
        <v>1404</v>
      </c>
      <c r="N2992" s="33" t="str">
        <f t="shared" si="446"/>
        <v>Battery Energy Storage System 1 - Collection Sump from Bunds for BESS Yard - Smoke and Fire Detection System Design</v>
      </c>
      <c r="O2992" s="175"/>
      <c r="P2992" s="175"/>
      <c r="Q2992" s="33" t="str">
        <f>IFERROR(VLOOKUP(PPE_PH1_CDDL[[#This Row],[RDMC Document Number]],[3]Docs!$B:$F,4,0),"No Placeholder Yet")</f>
        <v>RES - Reserved Placeholder</v>
      </c>
      <c r="R2992" s="33" t="str">
        <f>IFERROR(VLOOKUP(PPE_PH1_CDDL[[#This Row],[RDMC Document Number]],[3]Docs!$B:$F,5,0),"No Placeholder Yet")</f>
        <v>Pending</v>
      </c>
      <c r="S2992" s="137">
        <f t="shared" si="448"/>
        <v>0</v>
      </c>
      <c r="T2992" s="39" t="s">
        <v>1119</v>
      </c>
      <c r="U2992" s="162"/>
      <c r="V2992" s="178"/>
      <c r="W2992" s="162" t="s">
        <v>1932</v>
      </c>
      <c r="X2992" s="39" t="s">
        <v>1927</v>
      </c>
      <c r="Y2992" s="162"/>
      <c r="Z2992" s="162"/>
      <c r="AA2992" s="39"/>
      <c r="AB2992" s="152" t="s">
        <v>3165</v>
      </c>
    </row>
    <row r="2993" spans="1:28" ht="21.75" customHeight="1" x14ac:dyDescent="0.25">
      <c r="A2993" s="37" t="s">
        <v>30</v>
      </c>
      <c r="B2993" s="162" t="s">
        <v>31</v>
      </c>
      <c r="C2993" s="162">
        <v>6254</v>
      </c>
      <c r="D2993" s="162" t="s">
        <v>712</v>
      </c>
      <c r="E2993" s="162" t="s">
        <v>1409</v>
      </c>
      <c r="F2993" s="174" t="s">
        <v>34</v>
      </c>
      <c r="G2993" s="162" t="s">
        <v>35</v>
      </c>
      <c r="H2993" s="39" t="str">
        <f t="shared" si="449"/>
        <v>6105AK124-6254-IHAC-0001</v>
      </c>
      <c r="I2993" s="39" t="str">
        <f t="shared" si="447"/>
        <v>Q24050972-04-6254-I-HAC-0001</v>
      </c>
      <c r="J2993" s="162"/>
      <c r="K2993" s="162" t="s">
        <v>1920</v>
      </c>
      <c r="L2993" s="162" t="s">
        <v>1938</v>
      </c>
      <c r="M2993" s="162" t="s">
        <v>1410</v>
      </c>
      <c r="N2993" s="33" t="str">
        <f t="shared" si="446"/>
        <v>Battery Energy Storage System 1 - Fire Protection System for BESS Yard - Process Safety Design Review (HAZOP &amp; LOPA)</v>
      </c>
      <c r="O2993" s="175"/>
      <c r="P2993" s="175"/>
      <c r="Q2993" s="33" t="str">
        <f>IFERROR(VLOOKUP(PPE_PH1_CDDL[[#This Row],[RDMC Document Number]],[3]Docs!$B:$F,4,0),"No Placeholder Yet")</f>
        <v>RES - Reserved Placeholder</v>
      </c>
      <c r="R2993" s="33" t="str">
        <f>IFERROR(VLOOKUP(PPE_PH1_CDDL[[#This Row],[RDMC Document Number]],[3]Docs!$B:$F,5,0),"No Placeholder Yet")</f>
        <v>Pending</v>
      </c>
      <c r="S2993" s="137">
        <f t="shared" si="448"/>
        <v>0</v>
      </c>
      <c r="T2993" s="39" t="s">
        <v>1119</v>
      </c>
      <c r="U2993" s="162"/>
      <c r="V2993" s="178"/>
      <c r="W2993" s="162" t="s">
        <v>1636</v>
      </c>
      <c r="X2993" s="39" t="s">
        <v>1927</v>
      </c>
      <c r="Y2993" s="162"/>
      <c r="Z2993" s="162"/>
      <c r="AA2993" s="39"/>
      <c r="AB2993" s="152" t="s">
        <v>3165</v>
      </c>
    </row>
    <row r="2994" spans="1:28" ht="21.75" customHeight="1" x14ac:dyDescent="0.25">
      <c r="A2994" s="37" t="s">
        <v>30</v>
      </c>
      <c r="B2994" s="162" t="s">
        <v>31</v>
      </c>
      <c r="C2994" s="162">
        <v>6254</v>
      </c>
      <c r="D2994" s="162" t="s">
        <v>712</v>
      </c>
      <c r="E2994" s="39" t="s">
        <v>1412</v>
      </c>
      <c r="F2994" s="128" t="s">
        <v>34</v>
      </c>
      <c r="G2994" s="39" t="s">
        <v>35</v>
      </c>
      <c r="H2994" s="39" t="str">
        <f t="shared" si="449"/>
        <v>6105AK124-6254-IITD-0001</v>
      </c>
      <c r="I2994" s="39" t="str">
        <f t="shared" si="447"/>
        <v>Q24050972-04-6254-I-ITD-0001</v>
      </c>
      <c r="J2994" s="39"/>
      <c r="K2994" s="162" t="s">
        <v>1920</v>
      </c>
      <c r="L2994" s="39" t="s">
        <v>1931</v>
      </c>
      <c r="M2994" s="39" t="s">
        <v>1413</v>
      </c>
      <c r="N2994" s="33" t="str">
        <f t="shared" ref="N2994:N3057" si="450">K2994&amp;" - "&amp;L2994&amp;" - "&amp;M2994</f>
        <v>Battery Energy Storage System 1 - Collection Sump from Bunds for BESS Yard - Instrument Wiring Loop Diagrams and Cable Schedule</v>
      </c>
      <c r="O2994" s="134"/>
      <c r="P2994" s="134"/>
      <c r="Q2994" s="33" t="str">
        <f>IFERROR(VLOOKUP(PPE_PH1_CDDL[[#This Row],[RDMC Document Number]],[3]Docs!$B:$F,4,0),"No Placeholder Yet")</f>
        <v>RES - Reserved Placeholder</v>
      </c>
      <c r="R2994" s="33" t="str">
        <f>IFERROR(VLOOKUP(PPE_PH1_CDDL[[#This Row],[RDMC Document Number]],[3]Docs!$B:$F,5,0),"No Placeholder Yet")</f>
        <v>Pending</v>
      </c>
      <c r="S2994" s="137">
        <f t="shared" si="448"/>
        <v>0</v>
      </c>
      <c r="T2994" s="39" t="s">
        <v>1119</v>
      </c>
      <c r="U2994" s="39"/>
      <c r="V2994" s="178"/>
      <c r="W2994" s="39" t="s">
        <v>1932</v>
      </c>
      <c r="X2994" s="39" t="s">
        <v>1927</v>
      </c>
      <c r="Y2994" s="39"/>
      <c r="Z2994" s="39"/>
      <c r="AA2994" s="39"/>
      <c r="AB2994" s="152" t="s">
        <v>3165</v>
      </c>
    </row>
    <row r="2995" spans="1:28" ht="21.75" customHeight="1" x14ac:dyDescent="0.25">
      <c r="A2995" s="37" t="s">
        <v>30</v>
      </c>
      <c r="B2995" s="162" t="s">
        <v>31</v>
      </c>
      <c r="C2995" s="162">
        <v>6254</v>
      </c>
      <c r="D2995" s="162" t="s">
        <v>712</v>
      </c>
      <c r="E2995" s="162" t="s">
        <v>1412</v>
      </c>
      <c r="F2995" s="174" t="s">
        <v>46</v>
      </c>
      <c r="G2995" s="162" t="s">
        <v>35</v>
      </c>
      <c r="H2995" s="39" t="str">
        <f t="shared" si="449"/>
        <v>6105AK124-6254-IITD-0002</v>
      </c>
      <c r="I2995" s="39" t="str">
        <f t="shared" si="447"/>
        <v>Q24050972-04-6254-I-ITD-0002</v>
      </c>
      <c r="J2995" s="162"/>
      <c r="K2995" s="162" t="s">
        <v>1920</v>
      </c>
      <c r="L2995" s="162" t="s">
        <v>1940</v>
      </c>
      <c r="M2995" s="162" t="s">
        <v>1413</v>
      </c>
      <c r="N2995" s="33" t="str">
        <f t="shared" si="450"/>
        <v>Battery Energy Storage System 1 - Metering Instruments for BESS Yard - Instrument Wiring Loop Diagrams and Cable Schedule</v>
      </c>
      <c r="O2995" s="175"/>
      <c r="P2995" s="175"/>
      <c r="Q2995" s="33" t="str">
        <f>IFERROR(VLOOKUP(PPE_PH1_CDDL[[#This Row],[RDMC Document Number]],[3]Docs!$B:$F,4,0),"No Placeholder Yet")</f>
        <v>RES - Reserved Placeholder</v>
      </c>
      <c r="R2995" s="33" t="str">
        <f>IFERROR(VLOOKUP(PPE_PH1_CDDL[[#This Row],[RDMC Document Number]],[3]Docs!$B:$F,5,0),"No Placeholder Yet")</f>
        <v>Pending</v>
      </c>
      <c r="S2995" s="137">
        <f t="shared" si="448"/>
        <v>0</v>
      </c>
      <c r="T2995" s="39" t="s">
        <v>1119</v>
      </c>
      <c r="U2995" s="162"/>
      <c r="V2995" s="178"/>
      <c r="W2995" s="162" t="s">
        <v>1641</v>
      </c>
      <c r="X2995" s="39" t="s">
        <v>1927</v>
      </c>
      <c r="Y2995" s="162"/>
      <c r="Z2995" s="162"/>
      <c r="AA2995" s="39"/>
      <c r="AB2995" s="152" t="s">
        <v>3165</v>
      </c>
    </row>
    <row r="2996" spans="1:28" ht="21.75" customHeight="1" x14ac:dyDescent="0.25">
      <c r="A2996" s="37" t="s">
        <v>30</v>
      </c>
      <c r="B2996" s="162" t="s">
        <v>31</v>
      </c>
      <c r="C2996" s="162">
        <v>6254</v>
      </c>
      <c r="D2996" s="162" t="s">
        <v>712</v>
      </c>
      <c r="E2996" s="39" t="s">
        <v>342</v>
      </c>
      <c r="F2996" s="128" t="s">
        <v>34</v>
      </c>
      <c r="G2996" s="39" t="s">
        <v>35</v>
      </c>
      <c r="H2996" s="39" t="str">
        <f t="shared" si="449"/>
        <v>6105AK124-6254-ILST-0001</v>
      </c>
      <c r="I2996" s="39" t="str">
        <f t="shared" si="447"/>
        <v>Q24050972-04-6254-I-LST-0001</v>
      </c>
      <c r="J2996" s="39"/>
      <c r="K2996" s="162" t="s">
        <v>1920</v>
      </c>
      <c r="L2996" s="39" t="s">
        <v>1938</v>
      </c>
      <c r="M2996" s="39" t="s">
        <v>1416</v>
      </c>
      <c r="N2996" s="33" t="str">
        <f t="shared" si="450"/>
        <v>Battery Energy Storage System 1 - Fire Protection System for BESS Yard - Equipment Alarm and Trip Level Register</v>
      </c>
      <c r="O2996" s="134"/>
      <c r="P2996" s="134"/>
      <c r="Q2996" s="33" t="str">
        <f>IFERROR(VLOOKUP(PPE_PH1_CDDL[[#This Row],[RDMC Document Number]],[3]Docs!$B:$F,4,0),"No Placeholder Yet")</f>
        <v>RES - Reserved Placeholder</v>
      </c>
      <c r="R2996" s="33" t="str">
        <f>IFERROR(VLOOKUP(PPE_PH1_CDDL[[#This Row],[RDMC Document Number]],[3]Docs!$B:$F,5,0),"No Placeholder Yet")</f>
        <v>Pending</v>
      </c>
      <c r="S2996" s="137">
        <f t="shared" si="448"/>
        <v>0</v>
      </c>
      <c r="T2996" s="39" t="s">
        <v>1119</v>
      </c>
      <c r="U2996" s="39"/>
      <c r="V2996" s="178"/>
      <c r="W2996" s="39" t="s">
        <v>1636</v>
      </c>
      <c r="X2996" s="39" t="s">
        <v>1927</v>
      </c>
      <c r="Y2996" s="39"/>
      <c r="Z2996" s="39"/>
      <c r="AA2996" s="39"/>
      <c r="AB2996" s="152" t="s">
        <v>3165</v>
      </c>
    </row>
    <row r="2997" spans="1:28" ht="21.75" customHeight="1" x14ac:dyDescent="0.25">
      <c r="A2997" s="37" t="s">
        <v>30</v>
      </c>
      <c r="B2997" s="162" t="s">
        <v>31</v>
      </c>
      <c r="C2997" s="162">
        <v>6254</v>
      </c>
      <c r="D2997" s="162" t="s">
        <v>712</v>
      </c>
      <c r="E2997" s="39" t="s">
        <v>342</v>
      </c>
      <c r="F2997" s="128" t="s">
        <v>46</v>
      </c>
      <c r="G2997" s="39" t="s">
        <v>35</v>
      </c>
      <c r="H2997" s="39" t="str">
        <f t="shared" si="449"/>
        <v>6105AK124-6254-ILST-0002</v>
      </c>
      <c r="I2997" s="39" t="str">
        <f t="shared" si="447"/>
        <v>Q24050972-04-6254-I-LST-0002</v>
      </c>
      <c r="J2997" s="39"/>
      <c r="K2997" s="162" t="s">
        <v>1920</v>
      </c>
      <c r="L2997" s="39" t="s">
        <v>1938</v>
      </c>
      <c r="M2997" s="39" t="s">
        <v>1415</v>
      </c>
      <c r="N2997" s="33" t="str">
        <f t="shared" si="450"/>
        <v>Battery Energy Storage System 1 - Fire Protection System for BESS Yard - Instrumentation Equipment Tag Register</v>
      </c>
      <c r="O2997" s="134"/>
      <c r="P2997" s="134"/>
      <c r="Q2997" s="33" t="str">
        <f>IFERROR(VLOOKUP(PPE_PH1_CDDL[[#This Row],[RDMC Document Number]],[3]Docs!$B:$F,4,0),"No Placeholder Yet")</f>
        <v>RES - Reserved Placeholder</v>
      </c>
      <c r="R2997" s="33" t="str">
        <f>IFERROR(VLOOKUP(PPE_PH1_CDDL[[#This Row],[RDMC Document Number]],[3]Docs!$B:$F,5,0),"No Placeholder Yet")</f>
        <v>Pending</v>
      </c>
      <c r="S2997" s="137">
        <f t="shared" si="448"/>
        <v>0</v>
      </c>
      <c r="T2997" s="39" t="s">
        <v>1119</v>
      </c>
      <c r="U2997" s="39"/>
      <c r="V2997" s="178"/>
      <c r="W2997" s="39" t="s">
        <v>1636</v>
      </c>
      <c r="X2997" s="39" t="s">
        <v>1927</v>
      </c>
      <c r="Y2997" s="39"/>
      <c r="Z2997" s="39"/>
      <c r="AA2997" s="39"/>
      <c r="AB2997" s="152" t="s">
        <v>3165</v>
      </c>
    </row>
    <row r="2998" spans="1:28" ht="21.75" customHeight="1" x14ac:dyDescent="0.25">
      <c r="A2998" s="37" t="s">
        <v>30</v>
      </c>
      <c r="B2998" s="162" t="s">
        <v>31</v>
      </c>
      <c r="C2998" s="162">
        <v>6254</v>
      </c>
      <c r="D2998" s="162" t="s">
        <v>712</v>
      </c>
      <c r="E2998" s="39" t="s">
        <v>342</v>
      </c>
      <c r="F2998" s="128" t="s">
        <v>48</v>
      </c>
      <c r="G2998" s="39" t="s">
        <v>35</v>
      </c>
      <c r="H2998" s="39" t="str">
        <f t="shared" si="449"/>
        <v>6105AK124-6254-ILST-0003</v>
      </c>
      <c r="I2998" s="39" t="str">
        <f t="shared" si="447"/>
        <v>Q24050972-04-6254-I-LST-0003</v>
      </c>
      <c r="J2998" s="39"/>
      <c r="K2998" s="162" t="s">
        <v>1920</v>
      </c>
      <c r="L2998" s="39" t="s">
        <v>1931</v>
      </c>
      <c r="M2998" s="39" t="s">
        <v>1416</v>
      </c>
      <c r="N2998" s="33" t="str">
        <f t="shared" si="450"/>
        <v>Battery Energy Storage System 1 - Collection Sump from Bunds for BESS Yard - Equipment Alarm and Trip Level Register</v>
      </c>
      <c r="O2998" s="134"/>
      <c r="P2998" s="134"/>
      <c r="Q2998" s="33" t="str">
        <f>IFERROR(VLOOKUP(PPE_PH1_CDDL[[#This Row],[RDMC Document Number]],[3]Docs!$B:$F,4,0),"No Placeholder Yet")</f>
        <v>RES - Reserved Placeholder</v>
      </c>
      <c r="R2998" s="33" t="str">
        <f>IFERROR(VLOOKUP(PPE_PH1_CDDL[[#This Row],[RDMC Document Number]],[3]Docs!$B:$F,5,0),"No Placeholder Yet")</f>
        <v>Pending</v>
      </c>
      <c r="S2998" s="137">
        <f t="shared" si="448"/>
        <v>0</v>
      </c>
      <c r="T2998" s="39" t="s">
        <v>1119</v>
      </c>
      <c r="U2998" s="39"/>
      <c r="V2998" s="178"/>
      <c r="W2998" s="39" t="s">
        <v>1932</v>
      </c>
      <c r="X2998" s="39" t="s">
        <v>1927</v>
      </c>
      <c r="Y2998" s="39"/>
      <c r="Z2998" s="39"/>
      <c r="AA2998" s="39"/>
      <c r="AB2998" s="152" t="s">
        <v>3165</v>
      </c>
    </row>
    <row r="2999" spans="1:28" ht="21.75" customHeight="1" x14ac:dyDescent="0.25">
      <c r="A2999" s="37" t="s">
        <v>30</v>
      </c>
      <c r="B2999" s="162" t="s">
        <v>31</v>
      </c>
      <c r="C2999" s="162">
        <v>6254</v>
      </c>
      <c r="D2999" s="162" t="s">
        <v>712</v>
      </c>
      <c r="E2999" s="39" t="s">
        <v>342</v>
      </c>
      <c r="F2999" s="128" t="s">
        <v>50</v>
      </c>
      <c r="G2999" s="39" t="s">
        <v>35</v>
      </c>
      <c r="H2999" s="39" t="str">
        <f t="shared" si="449"/>
        <v>6105AK124-6254-ILST-0004</v>
      </c>
      <c r="I2999" s="39" t="str">
        <f t="shared" si="447"/>
        <v>Q24050972-04-6254-I-LST-0004</v>
      </c>
      <c r="J2999" s="39"/>
      <c r="K2999" s="162" t="s">
        <v>1920</v>
      </c>
      <c r="L2999" s="39" t="s">
        <v>1940</v>
      </c>
      <c r="M2999" s="39" t="s">
        <v>1415</v>
      </c>
      <c r="N2999" s="33" t="str">
        <f t="shared" si="450"/>
        <v>Battery Energy Storage System 1 - Metering Instruments for BESS Yard - Instrumentation Equipment Tag Register</v>
      </c>
      <c r="O2999" s="134"/>
      <c r="P2999" s="134"/>
      <c r="Q2999" s="33" t="str">
        <f>IFERROR(VLOOKUP(PPE_PH1_CDDL[[#This Row],[RDMC Document Number]],[3]Docs!$B:$F,4,0),"No Placeholder Yet")</f>
        <v>RES - Reserved Placeholder</v>
      </c>
      <c r="R2999" s="33" t="str">
        <f>IFERROR(VLOOKUP(PPE_PH1_CDDL[[#This Row],[RDMC Document Number]],[3]Docs!$B:$F,5,0),"No Placeholder Yet")</f>
        <v>Pending</v>
      </c>
      <c r="S2999" s="137">
        <f t="shared" si="448"/>
        <v>0</v>
      </c>
      <c r="T2999" s="39" t="s">
        <v>1119</v>
      </c>
      <c r="U2999" s="39"/>
      <c r="V2999" s="178"/>
      <c r="W2999" s="39" t="s">
        <v>1641</v>
      </c>
      <c r="X2999" s="39" t="s">
        <v>1927</v>
      </c>
      <c r="Y2999" s="39"/>
      <c r="Z2999" s="39"/>
      <c r="AA2999" s="39"/>
      <c r="AB2999" s="152" t="s">
        <v>3165</v>
      </c>
    </row>
    <row r="3000" spans="1:28" ht="21.75" customHeight="1" x14ac:dyDescent="0.25">
      <c r="A3000" s="37" t="s">
        <v>30</v>
      </c>
      <c r="B3000" s="162" t="s">
        <v>31</v>
      </c>
      <c r="C3000" s="162">
        <v>6254</v>
      </c>
      <c r="D3000" s="162" t="s">
        <v>712</v>
      </c>
      <c r="E3000" s="162" t="s">
        <v>342</v>
      </c>
      <c r="F3000" s="174" t="s">
        <v>101</v>
      </c>
      <c r="G3000" s="162" t="s">
        <v>35</v>
      </c>
      <c r="H3000" s="39" t="str">
        <f t="shared" si="449"/>
        <v>6105AK124-6254-ILST-0005</v>
      </c>
      <c r="I3000" s="39" t="str">
        <f t="shared" si="447"/>
        <v>Q24050972-04-6254-I-LST-0005</v>
      </c>
      <c r="J3000" s="162"/>
      <c r="K3000" s="162" t="s">
        <v>1920</v>
      </c>
      <c r="L3000" s="162" t="s">
        <v>1940</v>
      </c>
      <c r="M3000" s="162" t="s">
        <v>1416</v>
      </c>
      <c r="N3000" s="33" t="str">
        <f t="shared" si="450"/>
        <v>Battery Energy Storage System 1 - Metering Instruments for BESS Yard - Equipment Alarm and Trip Level Register</v>
      </c>
      <c r="O3000" s="175"/>
      <c r="P3000" s="175"/>
      <c r="Q3000" s="33" t="str">
        <f>IFERROR(VLOOKUP(PPE_PH1_CDDL[[#This Row],[RDMC Document Number]],[3]Docs!$B:$F,4,0),"No Placeholder Yet")</f>
        <v>RES - Reserved Placeholder</v>
      </c>
      <c r="R3000" s="33" t="str">
        <f>IFERROR(VLOOKUP(PPE_PH1_CDDL[[#This Row],[RDMC Document Number]],[3]Docs!$B:$F,5,0),"No Placeholder Yet")</f>
        <v>Pending</v>
      </c>
      <c r="S3000" s="137">
        <f t="shared" si="448"/>
        <v>0</v>
      </c>
      <c r="T3000" s="39" t="s">
        <v>1119</v>
      </c>
      <c r="U3000" s="162"/>
      <c r="V3000" s="178"/>
      <c r="W3000" s="162" t="s">
        <v>1641</v>
      </c>
      <c r="X3000" s="39" t="s">
        <v>1927</v>
      </c>
      <c r="Y3000" s="162"/>
      <c r="Z3000" s="162"/>
      <c r="AA3000" s="39"/>
      <c r="AB3000" s="152" t="s">
        <v>3165</v>
      </c>
    </row>
    <row r="3001" spans="1:28" ht="21.75" customHeight="1" x14ac:dyDescent="0.25">
      <c r="A3001" s="37" t="s">
        <v>30</v>
      </c>
      <c r="B3001" s="162" t="s">
        <v>31</v>
      </c>
      <c r="C3001" s="162">
        <v>6254</v>
      </c>
      <c r="D3001" s="162" t="s">
        <v>712</v>
      </c>
      <c r="E3001" s="39" t="s">
        <v>1377</v>
      </c>
      <c r="F3001" s="128" t="s">
        <v>34</v>
      </c>
      <c r="G3001" s="39" t="s">
        <v>35</v>
      </c>
      <c r="H3001" s="39" t="str">
        <f t="shared" si="449"/>
        <v>6105AK124-6254-IQRA-0001</v>
      </c>
      <c r="I3001" s="39" t="str">
        <f t="shared" ref="I3001:I3064" si="451">"Q24050972"&amp;"-"&amp;"04"&amp;"-"&amp;C3001&amp;"-"&amp;D3001&amp;"-"&amp;E3001&amp;"-"&amp;F3001</f>
        <v>Q24050972-04-6254-I-QRA-0001</v>
      </c>
      <c r="J3001" s="39"/>
      <c r="K3001" s="162" t="s">
        <v>1920</v>
      </c>
      <c r="L3001" s="39" t="s">
        <v>1938</v>
      </c>
      <c r="M3001" s="39" t="s">
        <v>1420</v>
      </c>
      <c r="N3001" s="33" t="str">
        <f t="shared" si="450"/>
        <v>Battery Energy Storage System 1 - Fire Protection System for BESS Yard - Risk Assessment: Fire and Explosions</v>
      </c>
      <c r="O3001" s="134"/>
      <c r="P3001" s="134"/>
      <c r="Q3001" s="33" t="str">
        <f>IFERROR(VLOOKUP(PPE_PH1_CDDL[[#This Row],[RDMC Document Number]],[3]Docs!$B:$F,4,0),"No Placeholder Yet")</f>
        <v>RES - Reserved Placeholder</v>
      </c>
      <c r="R3001" s="33" t="str">
        <f>IFERROR(VLOOKUP(PPE_PH1_CDDL[[#This Row],[RDMC Document Number]],[3]Docs!$B:$F,5,0),"No Placeholder Yet")</f>
        <v>Pending</v>
      </c>
      <c r="S3001" s="137">
        <f t="shared" si="448"/>
        <v>0</v>
      </c>
      <c r="T3001" s="39" t="s">
        <v>1119</v>
      </c>
      <c r="U3001" s="39"/>
      <c r="V3001" s="178"/>
      <c r="W3001" s="39" t="s">
        <v>1636</v>
      </c>
      <c r="X3001" s="39" t="s">
        <v>1927</v>
      </c>
      <c r="Y3001" s="39"/>
      <c r="Z3001" s="39"/>
      <c r="AA3001" s="39"/>
      <c r="AB3001" s="152" t="s">
        <v>3165</v>
      </c>
    </row>
    <row r="3002" spans="1:28" ht="21.75" customHeight="1" x14ac:dyDescent="0.25">
      <c r="A3002" s="37" t="s">
        <v>30</v>
      </c>
      <c r="B3002" s="162" t="s">
        <v>31</v>
      </c>
      <c r="C3002" s="162">
        <v>6254</v>
      </c>
      <c r="D3002" s="162" t="s">
        <v>712</v>
      </c>
      <c r="E3002" s="162" t="s">
        <v>1377</v>
      </c>
      <c r="F3002" s="174" t="s">
        <v>46</v>
      </c>
      <c r="G3002" s="162" t="s">
        <v>35</v>
      </c>
      <c r="H3002" s="39" t="str">
        <f t="shared" si="449"/>
        <v>6105AK124-6254-IQRA-0002</v>
      </c>
      <c r="I3002" s="39" t="str">
        <f t="shared" si="451"/>
        <v>Q24050972-04-6254-I-QRA-0002</v>
      </c>
      <c r="J3002" s="162"/>
      <c r="K3002" s="162" t="s">
        <v>1920</v>
      </c>
      <c r="L3002" s="162" t="s">
        <v>1931</v>
      </c>
      <c r="M3002" s="162" t="s">
        <v>1420</v>
      </c>
      <c r="N3002" s="33" t="str">
        <f t="shared" si="450"/>
        <v>Battery Energy Storage System 1 - Collection Sump from Bunds for BESS Yard - Risk Assessment: Fire and Explosions</v>
      </c>
      <c r="O3002" s="175"/>
      <c r="P3002" s="175"/>
      <c r="Q3002" s="33" t="str">
        <f>IFERROR(VLOOKUP(PPE_PH1_CDDL[[#This Row],[RDMC Document Number]],[3]Docs!$B:$F,4,0),"No Placeholder Yet")</f>
        <v>RES - Reserved Placeholder</v>
      </c>
      <c r="R3002" s="33" t="str">
        <f>IFERROR(VLOOKUP(PPE_PH1_CDDL[[#This Row],[RDMC Document Number]],[3]Docs!$B:$F,5,0),"No Placeholder Yet")</f>
        <v>Pending</v>
      </c>
      <c r="S3002" s="137">
        <f t="shared" si="448"/>
        <v>0</v>
      </c>
      <c r="T3002" s="39" t="s">
        <v>1119</v>
      </c>
      <c r="U3002" s="162"/>
      <c r="V3002" s="178"/>
      <c r="W3002" s="162" t="s">
        <v>1932</v>
      </c>
      <c r="X3002" s="39" t="s">
        <v>1927</v>
      </c>
      <c r="Y3002" s="162"/>
      <c r="Z3002" s="162"/>
      <c r="AA3002" s="39"/>
      <c r="AB3002" s="152" t="s">
        <v>3165</v>
      </c>
    </row>
    <row r="3003" spans="1:28" ht="21.75" customHeight="1" x14ac:dyDescent="0.25">
      <c r="A3003" s="37" t="s">
        <v>30</v>
      </c>
      <c r="B3003" s="162" t="s">
        <v>31</v>
      </c>
      <c r="C3003" s="162">
        <v>6254</v>
      </c>
      <c r="D3003" s="162" t="s">
        <v>712</v>
      </c>
      <c r="E3003" s="39" t="s">
        <v>1170</v>
      </c>
      <c r="F3003" s="128" t="s">
        <v>34</v>
      </c>
      <c r="G3003" s="39" t="s">
        <v>35</v>
      </c>
      <c r="H3003" s="39" t="str">
        <f t="shared" si="449"/>
        <v>6105AK124-6254-ISPC-0001</v>
      </c>
      <c r="I3003" s="39" t="str">
        <f t="shared" si="451"/>
        <v>Q24050972-04-6254-I-SPC-0001</v>
      </c>
      <c r="J3003" s="39"/>
      <c r="K3003" s="162" t="s">
        <v>1920</v>
      </c>
      <c r="L3003" s="39" t="s">
        <v>1937</v>
      </c>
      <c r="M3003" s="39" t="s">
        <v>1423</v>
      </c>
      <c r="N3003" s="33" t="str">
        <f t="shared" si="450"/>
        <v>Battery Energy Storage System 1 -  Earthing System for BESS Yard - Junction Box and Interface Cabinet Design</v>
      </c>
      <c r="O3003" s="134"/>
      <c r="P3003" s="134"/>
      <c r="Q3003" s="33" t="str">
        <f>IFERROR(VLOOKUP(PPE_PH1_CDDL[[#This Row],[RDMC Document Number]],[3]Docs!$B:$F,4,0),"No Placeholder Yet")</f>
        <v>RES - Reserved Placeholder</v>
      </c>
      <c r="R3003" s="33" t="str">
        <f>IFERROR(VLOOKUP(PPE_PH1_CDDL[[#This Row],[RDMC Document Number]],[3]Docs!$B:$F,5,0),"No Placeholder Yet")</f>
        <v>Pending</v>
      </c>
      <c r="S3003" s="137">
        <f t="shared" si="448"/>
        <v>0</v>
      </c>
      <c r="T3003" s="39" t="s">
        <v>1119</v>
      </c>
      <c r="U3003" s="39"/>
      <c r="V3003" s="178"/>
      <c r="W3003" s="39" t="s">
        <v>1705</v>
      </c>
      <c r="X3003" s="39" t="s">
        <v>1927</v>
      </c>
      <c r="Y3003" s="39"/>
      <c r="Z3003" s="39"/>
      <c r="AA3003" s="39"/>
      <c r="AB3003" s="152" t="s">
        <v>3165</v>
      </c>
    </row>
    <row r="3004" spans="1:28" ht="21.75" customHeight="1" x14ac:dyDescent="0.25">
      <c r="A3004" s="37" t="s">
        <v>30</v>
      </c>
      <c r="B3004" s="162" t="s">
        <v>31</v>
      </c>
      <c r="C3004" s="162">
        <v>6254</v>
      </c>
      <c r="D3004" s="162" t="s">
        <v>712</v>
      </c>
      <c r="E3004" s="39" t="s">
        <v>1170</v>
      </c>
      <c r="F3004" s="128" t="s">
        <v>46</v>
      </c>
      <c r="G3004" s="39" t="s">
        <v>35</v>
      </c>
      <c r="H3004" s="39" t="str">
        <f t="shared" si="449"/>
        <v>6105AK124-6254-ISPC-0002</v>
      </c>
      <c r="I3004" s="39" t="str">
        <f t="shared" si="451"/>
        <v>Q24050972-04-6254-I-SPC-0002</v>
      </c>
      <c r="J3004" s="39"/>
      <c r="K3004" s="162" t="s">
        <v>1920</v>
      </c>
      <c r="L3004" s="39" t="s">
        <v>1931</v>
      </c>
      <c r="M3004" s="39" t="s">
        <v>1423</v>
      </c>
      <c r="N3004" s="33" t="str">
        <f t="shared" si="450"/>
        <v>Battery Energy Storage System 1 - Collection Sump from Bunds for BESS Yard - Junction Box and Interface Cabinet Design</v>
      </c>
      <c r="O3004" s="134"/>
      <c r="P3004" s="134"/>
      <c r="Q3004" s="33" t="str">
        <f>IFERROR(VLOOKUP(PPE_PH1_CDDL[[#This Row],[RDMC Document Number]],[3]Docs!$B:$F,4,0),"No Placeholder Yet")</f>
        <v>RES - Reserved Placeholder</v>
      </c>
      <c r="R3004" s="33" t="str">
        <f>IFERROR(VLOOKUP(PPE_PH1_CDDL[[#This Row],[RDMC Document Number]],[3]Docs!$B:$F,5,0),"No Placeholder Yet")</f>
        <v>Pending</v>
      </c>
      <c r="S3004" s="137">
        <f t="shared" si="448"/>
        <v>0</v>
      </c>
      <c r="T3004" s="39" t="s">
        <v>1119</v>
      </c>
      <c r="U3004" s="39"/>
      <c r="V3004" s="178"/>
      <c r="W3004" s="39" t="s">
        <v>1932</v>
      </c>
      <c r="X3004" s="39" t="s">
        <v>1927</v>
      </c>
      <c r="Y3004" s="39"/>
      <c r="Z3004" s="39"/>
      <c r="AA3004" s="39"/>
      <c r="AB3004" s="152" t="s">
        <v>3165</v>
      </c>
    </row>
    <row r="3005" spans="1:28" ht="21.75" customHeight="1" x14ac:dyDescent="0.25">
      <c r="A3005" s="37" t="s">
        <v>30</v>
      </c>
      <c r="B3005" s="162" t="s">
        <v>31</v>
      </c>
      <c r="C3005" s="162">
        <v>6254</v>
      </c>
      <c r="D3005" s="162" t="s">
        <v>712</v>
      </c>
      <c r="E3005" s="162" t="s">
        <v>1170</v>
      </c>
      <c r="F3005" s="174" t="s">
        <v>48</v>
      </c>
      <c r="G3005" s="162" t="s">
        <v>35</v>
      </c>
      <c r="H3005" s="39" t="str">
        <f t="shared" si="449"/>
        <v>6105AK124-6254-ISPC-0003</v>
      </c>
      <c r="I3005" s="39" t="str">
        <f t="shared" si="451"/>
        <v>Q24050972-04-6254-I-SPC-0003</v>
      </c>
      <c r="J3005" s="162"/>
      <c r="K3005" s="162" t="s">
        <v>1920</v>
      </c>
      <c r="L3005" s="162" t="s">
        <v>1940</v>
      </c>
      <c r="M3005" s="162" t="s">
        <v>1423</v>
      </c>
      <c r="N3005" s="33" t="str">
        <f t="shared" si="450"/>
        <v>Battery Energy Storage System 1 - Metering Instruments for BESS Yard - Junction Box and Interface Cabinet Design</v>
      </c>
      <c r="O3005" s="175"/>
      <c r="P3005" s="175"/>
      <c r="Q3005" s="33" t="str">
        <f>IFERROR(VLOOKUP(PPE_PH1_CDDL[[#This Row],[RDMC Document Number]],[3]Docs!$B:$F,4,0),"No Placeholder Yet")</f>
        <v>RES - Reserved Placeholder</v>
      </c>
      <c r="R3005" s="33" t="str">
        <f>IFERROR(VLOOKUP(PPE_PH1_CDDL[[#This Row],[RDMC Document Number]],[3]Docs!$B:$F,5,0),"No Placeholder Yet")</f>
        <v>Pending</v>
      </c>
      <c r="S3005" s="137">
        <f t="shared" ref="S3005:S3068" si="452">IF(AND(O3005&lt;&gt;"",P3005&lt;&gt;"",R3005="Approved"),100%,
 IF(AND(O3005&lt;&gt;"",P3005&lt;&gt;""),66.67%,
 IF(O3005&lt;&gt;"",33.33%,
 0)))</f>
        <v>0</v>
      </c>
      <c r="T3005" s="39" t="s">
        <v>1119</v>
      </c>
      <c r="U3005" s="162"/>
      <c r="V3005" s="178"/>
      <c r="W3005" s="162" t="s">
        <v>1641</v>
      </c>
      <c r="X3005" s="39" t="s">
        <v>1927</v>
      </c>
      <c r="Y3005" s="162"/>
      <c r="Z3005" s="162"/>
      <c r="AA3005" s="39"/>
      <c r="AB3005" s="152" t="s">
        <v>3165</v>
      </c>
    </row>
    <row r="3006" spans="1:28" ht="21.75" customHeight="1" x14ac:dyDescent="0.25">
      <c r="A3006" s="37" t="s">
        <v>30</v>
      </c>
      <c r="B3006" s="162" t="s">
        <v>31</v>
      </c>
      <c r="C3006" s="162">
        <v>6254</v>
      </c>
      <c r="D3006" s="39" t="s">
        <v>268</v>
      </c>
      <c r="E3006" s="39" t="s">
        <v>1266</v>
      </c>
      <c r="F3006" s="128" t="s">
        <v>34</v>
      </c>
      <c r="G3006" s="39" t="s">
        <v>35</v>
      </c>
      <c r="H3006" s="39" t="str">
        <f t="shared" si="449"/>
        <v>6105AK124-6254-MCAL-0001</v>
      </c>
      <c r="I3006" s="39" t="str">
        <f t="shared" si="451"/>
        <v>Q24050972-04-6254-M-CAL-0001</v>
      </c>
      <c r="J3006" s="39"/>
      <c r="K3006" s="162" t="s">
        <v>1920</v>
      </c>
      <c r="L3006" s="39" t="s">
        <v>1933</v>
      </c>
      <c r="M3006" s="39" t="s">
        <v>1425</v>
      </c>
      <c r="N3006" s="33" t="str">
        <f t="shared" si="450"/>
        <v>Battery Energy Storage System 1 - Offloading Spreader Beam and Equipment for BESS - Vessel and Structure Design with Stress Analysis Calcs</v>
      </c>
      <c r="O3006" s="134"/>
      <c r="P3006" s="134"/>
      <c r="Q3006" s="33" t="str">
        <f>IFERROR(VLOOKUP(PPE_PH1_CDDL[[#This Row],[RDMC Document Number]],[3]Docs!$B:$F,4,0),"No Placeholder Yet")</f>
        <v>RES - Reserved Placeholder</v>
      </c>
      <c r="R3006" s="33" t="str">
        <f>IFERROR(VLOOKUP(PPE_PH1_CDDL[[#This Row],[RDMC Document Number]],[3]Docs!$B:$F,5,0),"No Placeholder Yet")</f>
        <v>Pending</v>
      </c>
      <c r="S3006" s="137">
        <f t="shared" si="452"/>
        <v>0</v>
      </c>
      <c r="T3006" s="39" t="s">
        <v>1119</v>
      </c>
      <c r="U3006" s="39"/>
      <c r="V3006" s="178"/>
      <c r="W3006" s="39" t="s">
        <v>1915</v>
      </c>
      <c r="X3006" s="39" t="s">
        <v>1927</v>
      </c>
      <c r="Y3006" s="39"/>
      <c r="Z3006" s="39"/>
      <c r="AA3006" s="39"/>
      <c r="AB3006" s="152" t="s">
        <v>3165</v>
      </c>
    </row>
    <row r="3007" spans="1:28" ht="21.75" customHeight="1" x14ac:dyDescent="0.25">
      <c r="A3007" s="37" t="s">
        <v>30</v>
      </c>
      <c r="B3007" s="162" t="s">
        <v>31</v>
      </c>
      <c r="C3007" s="162">
        <v>6254</v>
      </c>
      <c r="D3007" s="39" t="s">
        <v>268</v>
      </c>
      <c r="E3007" s="39" t="s">
        <v>1266</v>
      </c>
      <c r="F3007" s="128" t="s">
        <v>46</v>
      </c>
      <c r="G3007" s="39" t="s">
        <v>35</v>
      </c>
      <c r="H3007" s="39" t="str">
        <f t="shared" si="449"/>
        <v>6105AK124-6254-MCAL-0002</v>
      </c>
      <c r="I3007" s="39" t="str">
        <f t="shared" si="451"/>
        <v>Q24050972-04-6254-M-CAL-0002</v>
      </c>
      <c r="J3007" s="39"/>
      <c r="K3007" s="162" t="s">
        <v>1920</v>
      </c>
      <c r="L3007" s="39" t="s">
        <v>1929</v>
      </c>
      <c r="M3007" s="39" t="s">
        <v>1425</v>
      </c>
      <c r="N3007" s="33" t="str">
        <f t="shared" si="450"/>
        <v>Battery Energy Storage System 1 - Cable Racks and Trays for BESS yard - Vessel and Structure Design with Stress Analysis Calcs</v>
      </c>
      <c r="O3007" s="134"/>
      <c r="P3007" s="134"/>
      <c r="Q3007" s="33" t="str">
        <f>IFERROR(VLOOKUP(PPE_PH1_CDDL[[#This Row],[RDMC Document Number]],[3]Docs!$B:$F,4,0),"No Placeholder Yet")</f>
        <v>RES - Reserved Placeholder</v>
      </c>
      <c r="R3007" s="33" t="str">
        <f>IFERROR(VLOOKUP(PPE_PH1_CDDL[[#This Row],[RDMC Document Number]],[3]Docs!$B:$F,5,0),"No Placeholder Yet")</f>
        <v>Pending</v>
      </c>
      <c r="S3007" s="137">
        <f t="shared" si="452"/>
        <v>0</v>
      </c>
      <c r="T3007" s="39" t="s">
        <v>1119</v>
      </c>
      <c r="U3007" s="39"/>
      <c r="V3007" s="178"/>
      <c r="W3007" s="39" t="s">
        <v>1599</v>
      </c>
      <c r="X3007" s="39" t="s">
        <v>1927</v>
      </c>
      <c r="Y3007" s="39"/>
      <c r="Z3007" s="39"/>
      <c r="AA3007" s="39"/>
      <c r="AB3007" s="152" t="s">
        <v>3165</v>
      </c>
    </row>
    <row r="3008" spans="1:28" ht="21.75" customHeight="1" x14ac:dyDescent="0.25">
      <c r="A3008" s="37" t="s">
        <v>30</v>
      </c>
      <c r="B3008" s="162" t="s">
        <v>31</v>
      </c>
      <c r="C3008" s="162">
        <v>6254</v>
      </c>
      <c r="D3008" s="162" t="s">
        <v>268</v>
      </c>
      <c r="E3008" s="162" t="s">
        <v>1266</v>
      </c>
      <c r="F3008" s="174" t="s">
        <v>48</v>
      </c>
      <c r="G3008" s="162" t="s">
        <v>35</v>
      </c>
      <c r="H3008" s="39" t="str">
        <f t="shared" si="449"/>
        <v>6105AK124-6254-MCAL-0003</v>
      </c>
      <c r="I3008" s="39" t="str">
        <f t="shared" si="451"/>
        <v>Q24050972-04-6254-M-CAL-0003</v>
      </c>
      <c r="J3008" s="162"/>
      <c r="K3008" s="162" t="s">
        <v>1920</v>
      </c>
      <c r="L3008" s="162" t="s">
        <v>1938</v>
      </c>
      <c r="M3008" s="162" t="s">
        <v>1424</v>
      </c>
      <c r="N3008" s="33" t="str">
        <f t="shared" si="450"/>
        <v>Battery Energy Storage System 1 - Fire Protection System for BESS Yard - Piping Pressure Drop Calculations</v>
      </c>
      <c r="O3008" s="175"/>
      <c r="P3008" s="175"/>
      <c r="Q3008" s="33" t="str">
        <f>IFERROR(VLOOKUP(PPE_PH1_CDDL[[#This Row],[RDMC Document Number]],[3]Docs!$B:$F,4,0),"No Placeholder Yet")</f>
        <v>RES - Reserved Placeholder</v>
      </c>
      <c r="R3008" s="33" t="str">
        <f>IFERROR(VLOOKUP(PPE_PH1_CDDL[[#This Row],[RDMC Document Number]],[3]Docs!$B:$F,5,0),"No Placeholder Yet")</f>
        <v>Pending</v>
      </c>
      <c r="S3008" s="137">
        <f t="shared" si="452"/>
        <v>0</v>
      </c>
      <c r="T3008" s="39" t="s">
        <v>1119</v>
      </c>
      <c r="U3008" s="162"/>
      <c r="V3008" s="178"/>
      <c r="W3008" s="162" t="s">
        <v>1636</v>
      </c>
      <c r="X3008" s="39" t="s">
        <v>1927</v>
      </c>
      <c r="Y3008" s="162"/>
      <c r="Z3008" s="162"/>
      <c r="AA3008" s="39"/>
      <c r="AB3008" s="152" t="s">
        <v>3165</v>
      </c>
    </row>
    <row r="3009" spans="1:28" ht="21.75" customHeight="1" x14ac:dyDescent="0.25">
      <c r="A3009" s="37" t="s">
        <v>30</v>
      </c>
      <c r="B3009" s="162" t="s">
        <v>31</v>
      </c>
      <c r="C3009" s="162">
        <v>6254</v>
      </c>
      <c r="D3009" s="162" t="s">
        <v>268</v>
      </c>
      <c r="E3009" s="162" t="s">
        <v>82</v>
      </c>
      <c r="F3009" s="174" t="s">
        <v>34</v>
      </c>
      <c r="G3009" s="162" t="s">
        <v>35</v>
      </c>
      <c r="H3009" s="39" t="str">
        <f t="shared" si="449"/>
        <v>6105AK124-6254-MDST-0001</v>
      </c>
      <c r="I3009" s="39" t="str">
        <f t="shared" si="451"/>
        <v>Q24050972-04-6254-M-DST-0001</v>
      </c>
      <c r="J3009" s="162"/>
      <c r="K3009" s="162" t="s">
        <v>1920</v>
      </c>
      <c r="L3009" s="162" t="s">
        <v>1938</v>
      </c>
      <c r="M3009" s="162" t="s">
        <v>1427</v>
      </c>
      <c r="N3009" s="33" t="str">
        <f t="shared" si="450"/>
        <v>Battery Energy Storage System 1 - Fire Protection System for BESS Yard - Pressure Relief Devices Design and Specification</v>
      </c>
      <c r="O3009" s="175"/>
      <c r="P3009" s="175"/>
      <c r="Q3009" s="33" t="str">
        <f>IFERROR(VLOOKUP(PPE_PH1_CDDL[[#This Row],[RDMC Document Number]],[3]Docs!$B:$F,4,0),"No Placeholder Yet")</f>
        <v>RES - Reserved Placeholder</v>
      </c>
      <c r="R3009" s="33" t="str">
        <f>IFERROR(VLOOKUP(PPE_PH1_CDDL[[#This Row],[RDMC Document Number]],[3]Docs!$B:$F,5,0),"No Placeholder Yet")</f>
        <v>Pending</v>
      </c>
      <c r="S3009" s="137">
        <f t="shared" si="452"/>
        <v>0</v>
      </c>
      <c r="T3009" s="39" t="s">
        <v>1119</v>
      </c>
      <c r="U3009" s="162"/>
      <c r="V3009" s="178"/>
      <c r="W3009" s="162" t="s">
        <v>1636</v>
      </c>
      <c r="X3009" s="39" t="s">
        <v>1927</v>
      </c>
      <c r="Y3009" s="162"/>
      <c r="Z3009" s="162"/>
      <c r="AA3009" s="39"/>
      <c r="AB3009" s="152" t="s">
        <v>3165</v>
      </c>
    </row>
    <row r="3010" spans="1:28" ht="21.75" customHeight="1" x14ac:dyDescent="0.25">
      <c r="A3010" s="37" t="s">
        <v>30</v>
      </c>
      <c r="B3010" s="162" t="s">
        <v>31</v>
      </c>
      <c r="C3010" s="162">
        <v>6254</v>
      </c>
      <c r="D3010" s="162" t="s">
        <v>268</v>
      </c>
      <c r="E3010" s="162" t="s">
        <v>1374</v>
      </c>
      <c r="F3010" s="174" t="s">
        <v>34</v>
      </c>
      <c r="G3010" s="162" t="s">
        <v>35</v>
      </c>
      <c r="H3010" s="39" t="str">
        <f t="shared" si="449"/>
        <v>6105AK124-6254-MEQL-0001</v>
      </c>
      <c r="I3010" s="39" t="str">
        <f t="shared" si="451"/>
        <v>Q24050972-04-6254-M-EQL-0001</v>
      </c>
      <c r="J3010" s="162"/>
      <c r="K3010" s="162" t="s">
        <v>1920</v>
      </c>
      <c r="L3010" s="162" t="s">
        <v>1938</v>
      </c>
      <c r="M3010" s="162" t="s">
        <v>1428</v>
      </c>
      <c r="N3010" s="33" t="str">
        <f t="shared" si="450"/>
        <v>Battery Energy Storage System 1 - Fire Protection System for BESS Yard - Mechanical Equipment Register with Specifications</v>
      </c>
      <c r="O3010" s="175"/>
      <c r="P3010" s="175"/>
      <c r="Q3010" s="33" t="str">
        <f>IFERROR(VLOOKUP(PPE_PH1_CDDL[[#This Row],[RDMC Document Number]],[3]Docs!$B:$F,4,0),"No Placeholder Yet")</f>
        <v>RES - Reserved Placeholder</v>
      </c>
      <c r="R3010" s="33" t="str">
        <f>IFERROR(VLOOKUP(PPE_PH1_CDDL[[#This Row],[RDMC Document Number]],[3]Docs!$B:$F,5,0),"No Placeholder Yet")</f>
        <v>Pending</v>
      </c>
      <c r="S3010" s="137">
        <f t="shared" si="452"/>
        <v>0</v>
      </c>
      <c r="T3010" s="39" t="s">
        <v>1119</v>
      </c>
      <c r="U3010" s="162"/>
      <c r="V3010" s="178"/>
      <c r="W3010" s="162" t="s">
        <v>1636</v>
      </c>
      <c r="X3010" s="39" t="s">
        <v>1927</v>
      </c>
      <c r="Y3010" s="162"/>
      <c r="Z3010" s="162"/>
      <c r="AA3010" s="39"/>
      <c r="AB3010" s="152" t="s">
        <v>3165</v>
      </c>
    </row>
    <row r="3011" spans="1:28" ht="21.75" customHeight="1" x14ac:dyDescent="0.25">
      <c r="A3011" s="37" t="s">
        <v>30</v>
      </c>
      <c r="B3011" s="162" t="s">
        <v>31</v>
      </c>
      <c r="C3011" s="162">
        <v>6254</v>
      </c>
      <c r="D3011" s="162" t="s">
        <v>268</v>
      </c>
      <c r="E3011" s="162" t="s">
        <v>1429</v>
      </c>
      <c r="F3011" s="174" t="s">
        <v>34</v>
      </c>
      <c r="G3011" s="162" t="s">
        <v>35</v>
      </c>
      <c r="H3011" s="39" t="str">
        <f t="shared" si="449"/>
        <v>6105AK124-6254-MISO-0001</v>
      </c>
      <c r="I3011" s="39" t="str">
        <f t="shared" si="451"/>
        <v>Q24050972-04-6254-M-ISO-0001</v>
      </c>
      <c r="J3011" s="162"/>
      <c r="K3011" s="162" t="s">
        <v>1920</v>
      </c>
      <c r="L3011" s="162" t="s">
        <v>1938</v>
      </c>
      <c r="M3011" s="162" t="s">
        <v>1430</v>
      </c>
      <c r="N3011" s="33" t="str">
        <f t="shared" si="450"/>
        <v>Battery Energy Storage System 1 - Fire Protection System for BESS Yard - Piping Isometric Design and Layouts</v>
      </c>
      <c r="O3011" s="175"/>
      <c r="P3011" s="175"/>
      <c r="Q3011" s="33" t="str">
        <f>IFERROR(VLOOKUP(PPE_PH1_CDDL[[#This Row],[RDMC Document Number]],[3]Docs!$B:$F,4,0),"No Placeholder Yet")</f>
        <v>RES - Reserved Placeholder</v>
      </c>
      <c r="R3011" s="33" t="str">
        <f>IFERROR(VLOOKUP(PPE_PH1_CDDL[[#This Row],[RDMC Document Number]],[3]Docs!$B:$F,5,0),"No Placeholder Yet")</f>
        <v>Pending</v>
      </c>
      <c r="S3011" s="137">
        <f t="shared" si="452"/>
        <v>0</v>
      </c>
      <c r="T3011" s="39" t="s">
        <v>1119</v>
      </c>
      <c r="U3011" s="162"/>
      <c r="V3011" s="178"/>
      <c r="W3011" s="162" t="s">
        <v>1636</v>
      </c>
      <c r="X3011" s="39" t="s">
        <v>1927</v>
      </c>
      <c r="Y3011" s="162"/>
      <c r="Z3011" s="162"/>
      <c r="AA3011" s="39"/>
      <c r="AB3011" s="152" t="s">
        <v>3165</v>
      </c>
    </row>
    <row r="3012" spans="1:28" ht="21.75" customHeight="1" x14ac:dyDescent="0.25">
      <c r="A3012" s="37" t="s">
        <v>30</v>
      </c>
      <c r="B3012" s="162" t="s">
        <v>31</v>
      </c>
      <c r="C3012" s="162">
        <v>6254</v>
      </c>
      <c r="D3012" s="162" t="s">
        <v>268</v>
      </c>
      <c r="E3012" s="162" t="s">
        <v>43</v>
      </c>
      <c r="F3012" s="174" t="s">
        <v>34</v>
      </c>
      <c r="G3012" s="162" t="s">
        <v>35</v>
      </c>
      <c r="H3012" s="39" t="str">
        <f t="shared" si="449"/>
        <v>6105AK124-6254-MPRC-0001</v>
      </c>
      <c r="I3012" s="39" t="str">
        <f t="shared" si="451"/>
        <v>Q24050972-04-6254-M-PRC-0001</v>
      </c>
      <c r="J3012" s="162"/>
      <c r="K3012" s="162" t="s">
        <v>1920</v>
      </c>
      <c r="L3012" s="162" t="s">
        <v>1939</v>
      </c>
      <c r="M3012" s="162" t="s">
        <v>1431</v>
      </c>
      <c r="N3012" s="33" t="str">
        <f t="shared" si="450"/>
        <v>Battery Energy Storage System 1 - Terrace, Roads and Access-ways for BESS Yard - Rigging Study and Lifting Equipment Design</v>
      </c>
      <c r="O3012" s="175"/>
      <c r="P3012" s="175"/>
      <c r="Q3012" s="33" t="str">
        <f>IFERROR(VLOOKUP(PPE_PH1_CDDL[[#This Row],[RDMC Document Number]],[3]Docs!$B:$F,4,0),"No Placeholder Yet")</f>
        <v>RES - Reserved Placeholder</v>
      </c>
      <c r="R3012" s="33" t="str">
        <f>IFERROR(VLOOKUP(PPE_PH1_CDDL[[#This Row],[RDMC Document Number]],[3]Docs!$B:$F,5,0),"No Placeholder Yet")</f>
        <v>Pending</v>
      </c>
      <c r="S3012" s="137">
        <f t="shared" si="452"/>
        <v>0</v>
      </c>
      <c r="T3012" s="39" t="s">
        <v>1119</v>
      </c>
      <c r="U3012" s="162"/>
      <c r="V3012" s="178"/>
      <c r="W3012" s="162" t="s">
        <v>1515</v>
      </c>
      <c r="X3012" s="39" t="s">
        <v>1927</v>
      </c>
      <c r="Y3012" s="162"/>
      <c r="Z3012" s="162"/>
      <c r="AA3012" s="39"/>
      <c r="AB3012" s="152" t="s">
        <v>3165</v>
      </c>
    </row>
    <row r="3013" spans="1:28" ht="21.75" customHeight="1" x14ac:dyDescent="0.25">
      <c r="A3013" s="37" t="s">
        <v>30</v>
      </c>
      <c r="B3013" s="162" t="s">
        <v>31</v>
      </c>
      <c r="C3013" s="162">
        <v>6254</v>
      </c>
      <c r="D3013" s="162" t="s">
        <v>268</v>
      </c>
      <c r="E3013" s="39" t="s">
        <v>1435</v>
      </c>
      <c r="F3013" s="128" t="s">
        <v>34</v>
      </c>
      <c r="G3013" s="39" t="s">
        <v>35</v>
      </c>
      <c r="H3013" s="39" t="str">
        <f t="shared" si="449"/>
        <v>6105AK124-6254-MPSP-0001</v>
      </c>
      <c r="I3013" s="39" t="str">
        <f t="shared" si="451"/>
        <v>Q24050972-04-6254-M-PSP-0001</v>
      </c>
      <c r="J3013" s="39"/>
      <c r="K3013" s="162" t="s">
        <v>1920</v>
      </c>
      <c r="L3013" s="39" t="s">
        <v>1934</v>
      </c>
      <c r="M3013" s="39" t="s">
        <v>1436</v>
      </c>
      <c r="N3013" s="33" t="str">
        <f t="shared" si="450"/>
        <v>Battery Energy Storage System 1 - LV, Control and Signal Cables for BESS Yard - Pipe and Cable Support Racks Design</v>
      </c>
      <c r="O3013" s="134"/>
      <c r="P3013" s="134"/>
      <c r="Q3013" s="33" t="str">
        <f>IFERROR(VLOOKUP(PPE_PH1_CDDL[[#This Row],[RDMC Document Number]],[3]Docs!$B:$F,4,0),"No Placeholder Yet")</f>
        <v>RES - Reserved Placeholder</v>
      </c>
      <c r="R3013" s="33" t="str">
        <f>IFERROR(VLOOKUP(PPE_PH1_CDDL[[#This Row],[RDMC Document Number]],[3]Docs!$B:$F,5,0),"No Placeholder Yet")</f>
        <v>Pending</v>
      </c>
      <c r="S3013" s="137">
        <f t="shared" si="452"/>
        <v>0</v>
      </c>
      <c r="T3013" s="39" t="s">
        <v>1119</v>
      </c>
      <c r="U3013" s="39"/>
      <c r="V3013" s="178"/>
      <c r="W3013" s="39" t="s">
        <v>1627</v>
      </c>
      <c r="X3013" s="39" t="s">
        <v>1927</v>
      </c>
      <c r="Y3013" s="39"/>
      <c r="Z3013" s="39"/>
      <c r="AA3013" s="39"/>
      <c r="AB3013" s="152" t="s">
        <v>3165</v>
      </c>
    </row>
    <row r="3014" spans="1:28" ht="21.75" customHeight="1" x14ac:dyDescent="0.25">
      <c r="A3014" s="37" t="s">
        <v>30</v>
      </c>
      <c r="B3014" s="162" t="s">
        <v>31</v>
      </c>
      <c r="C3014" s="162">
        <v>6254</v>
      </c>
      <c r="D3014" s="162" t="s">
        <v>268</v>
      </c>
      <c r="E3014" s="39" t="s">
        <v>1435</v>
      </c>
      <c r="F3014" s="128" t="s">
        <v>46</v>
      </c>
      <c r="G3014" s="39" t="s">
        <v>35</v>
      </c>
      <c r="H3014" s="39" t="str">
        <f t="shared" si="449"/>
        <v>6105AK124-6254-MPSP-0002</v>
      </c>
      <c r="I3014" s="39" t="str">
        <f t="shared" si="451"/>
        <v>Q24050972-04-6254-M-PSP-0002</v>
      </c>
      <c r="J3014" s="39"/>
      <c r="K3014" s="162" t="s">
        <v>1920</v>
      </c>
      <c r="L3014" s="39" t="s">
        <v>1929</v>
      </c>
      <c r="M3014" s="39" t="s">
        <v>1436</v>
      </c>
      <c r="N3014" s="33" t="str">
        <f t="shared" si="450"/>
        <v>Battery Energy Storage System 1 - Cable Racks and Trays for BESS yard - Pipe and Cable Support Racks Design</v>
      </c>
      <c r="O3014" s="134"/>
      <c r="P3014" s="134"/>
      <c r="Q3014" s="33" t="str">
        <f>IFERROR(VLOOKUP(PPE_PH1_CDDL[[#This Row],[RDMC Document Number]],[3]Docs!$B:$F,4,0),"No Placeholder Yet")</f>
        <v>RES - Reserved Placeholder</v>
      </c>
      <c r="R3014" s="33" t="str">
        <f>IFERROR(VLOOKUP(PPE_PH1_CDDL[[#This Row],[RDMC Document Number]],[3]Docs!$B:$F,5,0),"No Placeholder Yet")</f>
        <v>Pending</v>
      </c>
      <c r="S3014" s="137">
        <f t="shared" si="452"/>
        <v>0</v>
      </c>
      <c r="T3014" s="39" t="s">
        <v>1119</v>
      </c>
      <c r="U3014" s="39"/>
      <c r="V3014" s="178"/>
      <c r="W3014" s="39" t="s">
        <v>1599</v>
      </c>
      <c r="X3014" s="39" t="s">
        <v>1927</v>
      </c>
      <c r="Y3014" s="39"/>
      <c r="Z3014" s="39"/>
      <c r="AA3014" s="39"/>
      <c r="AB3014" s="152" t="s">
        <v>3165</v>
      </c>
    </row>
    <row r="3015" spans="1:28" ht="21.75" customHeight="1" x14ac:dyDescent="0.25">
      <c r="A3015" s="37" t="s">
        <v>30</v>
      </c>
      <c r="B3015" s="162" t="s">
        <v>31</v>
      </c>
      <c r="C3015" s="162">
        <v>6254</v>
      </c>
      <c r="D3015" s="162" t="s">
        <v>268</v>
      </c>
      <c r="E3015" s="162" t="s">
        <v>1435</v>
      </c>
      <c r="F3015" s="174" t="s">
        <v>48</v>
      </c>
      <c r="G3015" s="162" t="s">
        <v>35</v>
      </c>
      <c r="H3015" s="39" t="str">
        <f t="shared" si="449"/>
        <v>6105AK124-6254-MPSP-0003</v>
      </c>
      <c r="I3015" s="39" t="str">
        <f t="shared" si="451"/>
        <v>Q24050972-04-6254-M-PSP-0003</v>
      </c>
      <c r="J3015" s="162"/>
      <c r="K3015" s="162" t="s">
        <v>1920</v>
      </c>
      <c r="L3015" s="162" t="s">
        <v>1938</v>
      </c>
      <c r="M3015" s="162" t="s">
        <v>1436</v>
      </c>
      <c r="N3015" s="33" t="str">
        <f t="shared" si="450"/>
        <v>Battery Energy Storage System 1 - Fire Protection System for BESS Yard - Pipe and Cable Support Racks Design</v>
      </c>
      <c r="O3015" s="175"/>
      <c r="P3015" s="175"/>
      <c r="Q3015" s="33" t="str">
        <f>IFERROR(VLOOKUP(PPE_PH1_CDDL[[#This Row],[RDMC Document Number]],[3]Docs!$B:$F,4,0),"No Placeholder Yet")</f>
        <v>RES - Reserved Placeholder</v>
      </c>
      <c r="R3015" s="33" t="str">
        <f>IFERROR(VLOOKUP(PPE_PH1_CDDL[[#This Row],[RDMC Document Number]],[3]Docs!$B:$F,5,0),"No Placeholder Yet")</f>
        <v>Pending</v>
      </c>
      <c r="S3015" s="137">
        <f t="shared" si="452"/>
        <v>0</v>
      </c>
      <c r="T3015" s="39" t="s">
        <v>1119</v>
      </c>
      <c r="U3015" s="162"/>
      <c r="V3015" s="178"/>
      <c r="W3015" s="162" t="s">
        <v>1636</v>
      </c>
      <c r="X3015" s="39" t="s">
        <v>1927</v>
      </c>
      <c r="Y3015" s="162"/>
      <c r="Z3015" s="162"/>
      <c r="AA3015" s="39"/>
      <c r="AB3015" s="152" t="s">
        <v>3165</v>
      </c>
    </row>
    <row r="3016" spans="1:28" ht="21.75" customHeight="1" x14ac:dyDescent="0.25">
      <c r="A3016" s="37" t="s">
        <v>30</v>
      </c>
      <c r="B3016" s="162" t="s">
        <v>31</v>
      </c>
      <c r="C3016" s="162">
        <v>6254</v>
      </c>
      <c r="D3016" s="162" t="s">
        <v>268</v>
      </c>
      <c r="E3016" s="162" t="s">
        <v>1144</v>
      </c>
      <c r="F3016" s="174" t="s">
        <v>34</v>
      </c>
      <c r="G3016" s="162" t="s">
        <v>35</v>
      </c>
      <c r="H3016" s="39" t="str">
        <f t="shared" si="449"/>
        <v>6105AK124-6254-MQAD-0001</v>
      </c>
      <c r="I3016" s="39" t="str">
        <f t="shared" si="451"/>
        <v>Q24050972-04-6254-M-QAD-0001</v>
      </c>
      <c r="J3016" s="162"/>
      <c r="K3016" s="162" t="s">
        <v>1920</v>
      </c>
      <c r="L3016" s="162" t="s">
        <v>1938</v>
      </c>
      <c r="M3016" s="162" t="s">
        <v>1437</v>
      </c>
      <c r="N3016" s="33" t="str">
        <f t="shared" si="450"/>
        <v>Battery Energy Storage System 1 - Fire Protection System for BESS Yard - Fabrication Inspection QC Pack (Incl. NDT)</v>
      </c>
      <c r="O3016" s="175"/>
      <c r="P3016" s="175"/>
      <c r="Q3016" s="33" t="str">
        <f>IFERROR(VLOOKUP(PPE_PH1_CDDL[[#This Row],[RDMC Document Number]],[3]Docs!$B:$F,4,0),"No Placeholder Yet")</f>
        <v>RES - Reserved Placeholder</v>
      </c>
      <c r="R3016" s="33" t="str">
        <f>IFERROR(VLOOKUP(PPE_PH1_CDDL[[#This Row],[RDMC Document Number]],[3]Docs!$B:$F,5,0),"No Placeholder Yet")</f>
        <v>Pending</v>
      </c>
      <c r="S3016" s="137">
        <f t="shared" si="452"/>
        <v>0</v>
      </c>
      <c r="T3016" s="39" t="s">
        <v>1119</v>
      </c>
      <c r="U3016" s="162"/>
      <c r="V3016" s="178"/>
      <c r="W3016" s="162" t="s">
        <v>1636</v>
      </c>
      <c r="X3016" s="39" t="s">
        <v>1927</v>
      </c>
      <c r="Y3016" s="162"/>
      <c r="Z3016" s="162"/>
      <c r="AA3016" s="39"/>
      <c r="AB3016" s="152" t="s">
        <v>3165</v>
      </c>
    </row>
    <row r="3017" spans="1:28" ht="21.75" customHeight="1" x14ac:dyDescent="0.25">
      <c r="A3017" s="37" t="s">
        <v>30</v>
      </c>
      <c r="B3017" s="162" t="s">
        <v>31</v>
      </c>
      <c r="C3017" s="162">
        <v>6254</v>
      </c>
      <c r="D3017" s="162" t="s">
        <v>268</v>
      </c>
      <c r="E3017" s="162" t="s">
        <v>1335</v>
      </c>
      <c r="F3017" s="174" t="s">
        <v>34</v>
      </c>
      <c r="G3017" s="162" t="s">
        <v>35</v>
      </c>
      <c r="H3017" s="39" t="str">
        <f t="shared" si="449"/>
        <v>6105AK124-6254-MSHP-0001</v>
      </c>
      <c r="I3017" s="39" t="str">
        <f t="shared" si="451"/>
        <v>Q24050972-04-6254-M-SHP-0001</v>
      </c>
      <c r="J3017" s="162"/>
      <c r="K3017" s="162" t="s">
        <v>1920</v>
      </c>
      <c r="L3017" s="162" t="s">
        <v>1933</v>
      </c>
      <c r="M3017" s="162" t="s">
        <v>1439</v>
      </c>
      <c r="N3017" s="33" t="str">
        <f t="shared" si="450"/>
        <v>Battery Energy Storage System 1 - Offloading Spreader Beam and Equipment for BESS - Equipment Fabrication Drawings</v>
      </c>
      <c r="O3017" s="175"/>
      <c r="P3017" s="175"/>
      <c r="Q3017" s="33" t="str">
        <f>IFERROR(VLOOKUP(PPE_PH1_CDDL[[#This Row],[RDMC Document Number]],[3]Docs!$B:$F,4,0),"No Placeholder Yet")</f>
        <v>RES - Reserved Placeholder</v>
      </c>
      <c r="R3017" s="33" t="str">
        <f>IFERROR(VLOOKUP(PPE_PH1_CDDL[[#This Row],[RDMC Document Number]],[3]Docs!$B:$F,5,0),"No Placeholder Yet")</f>
        <v>Pending</v>
      </c>
      <c r="S3017" s="137">
        <f t="shared" si="452"/>
        <v>0</v>
      </c>
      <c r="T3017" s="39" t="s">
        <v>1119</v>
      </c>
      <c r="U3017" s="162"/>
      <c r="V3017" s="178"/>
      <c r="W3017" s="162" t="s">
        <v>1915</v>
      </c>
      <c r="X3017" s="39" t="s">
        <v>1927</v>
      </c>
      <c r="Y3017" s="162"/>
      <c r="Z3017" s="162"/>
      <c r="AA3017" s="39"/>
      <c r="AB3017" s="152" t="s">
        <v>3165</v>
      </c>
    </row>
    <row r="3018" spans="1:28" ht="21.75" customHeight="1" x14ac:dyDescent="0.25">
      <c r="A3018" s="37" t="s">
        <v>30</v>
      </c>
      <c r="B3018" s="162" t="s">
        <v>31</v>
      </c>
      <c r="C3018" s="162">
        <v>6254</v>
      </c>
      <c r="D3018" s="162" t="s">
        <v>268</v>
      </c>
      <c r="E3018" s="39" t="s">
        <v>1170</v>
      </c>
      <c r="F3018" s="128" t="s">
        <v>34</v>
      </c>
      <c r="G3018" s="39" t="s">
        <v>35</v>
      </c>
      <c r="H3018" s="39" t="str">
        <f t="shared" si="449"/>
        <v>6105AK124-6254-MSPC-0001</v>
      </c>
      <c r="I3018" s="39" t="str">
        <f t="shared" si="451"/>
        <v>Q24050972-04-6254-M-SPC-0001</v>
      </c>
      <c r="J3018" s="39"/>
      <c r="K3018" s="162" t="s">
        <v>1920</v>
      </c>
      <c r="L3018" s="39" t="s">
        <v>1933</v>
      </c>
      <c r="M3018" s="39" t="s">
        <v>1445</v>
      </c>
      <c r="N3018" s="33" t="str">
        <f t="shared" si="450"/>
        <v>Battery Energy Storage System 1 - Offloading Spreader Beam and Equipment for BESS - Lifting and Crawl Beam Design Specification</v>
      </c>
      <c r="O3018" s="134"/>
      <c r="P3018" s="134"/>
      <c r="Q3018" s="33" t="str">
        <f>IFERROR(VLOOKUP(PPE_PH1_CDDL[[#This Row],[RDMC Document Number]],[3]Docs!$B:$F,4,0),"No Placeholder Yet")</f>
        <v>RES - Reserved Placeholder</v>
      </c>
      <c r="R3018" s="33" t="str">
        <f>IFERROR(VLOOKUP(PPE_PH1_CDDL[[#This Row],[RDMC Document Number]],[3]Docs!$B:$F,5,0),"No Placeholder Yet")</f>
        <v>Pending</v>
      </c>
      <c r="S3018" s="137">
        <f t="shared" si="452"/>
        <v>0</v>
      </c>
      <c r="T3018" s="39" t="s">
        <v>1119</v>
      </c>
      <c r="U3018" s="39"/>
      <c r="V3018" s="178"/>
      <c r="W3018" s="39" t="s">
        <v>1915</v>
      </c>
      <c r="X3018" s="39" t="s">
        <v>1927</v>
      </c>
      <c r="Y3018" s="39"/>
      <c r="Z3018" s="39"/>
      <c r="AA3018" s="39"/>
      <c r="AB3018" s="152" t="s">
        <v>3165</v>
      </c>
    </row>
    <row r="3019" spans="1:28" ht="21.75" customHeight="1" x14ac:dyDescent="0.25">
      <c r="A3019" s="37" t="s">
        <v>30</v>
      </c>
      <c r="B3019" s="162" t="s">
        <v>31</v>
      </c>
      <c r="C3019" s="162">
        <v>6254</v>
      </c>
      <c r="D3019" s="162" t="s">
        <v>268</v>
      </c>
      <c r="E3019" s="39" t="s">
        <v>1170</v>
      </c>
      <c r="F3019" s="128" t="s">
        <v>46</v>
      </c>
      <c r="G3019" s="39" t="s">
        <v>35</v>
      </c>
      <c r="H3019" s="39" t="str">
        <f t="shared" si="449"/>
        <v>6105AK124-6254-MSPC-0002</v>
      </c>
      <c r="I3019" s="39" t="str">
        <f t="shared" si="451"/>
        <v>Q24050972-04-6254-M-SPC-0002</v>
      </c>
      <c r="J3019" s="39"/>
      <c r="K3019" s="162" t="s">
        <v>1920</v>
      </c>
      <c r="L3019" s="39" t="s">
        <v>1933</v>
      </c>
      <c r="M3019" s="39" t="s">
        <v>1446</v>
      </c>
      <c r="N3019" s="33" t="str">
        <f t="shared" si="450"/>
        <v>Battery Energy Storage System 1 - Offloading Spreader Beam and Equipment for BESS - Material Selection and Verification Specification</v>
      </c>
      <c r="O3019" s="134"/>
      <c r="P3019" s="134"/>
      <c r="Q3019" s="33" t="str">
        <f>IFERROR(VLOOKUP(PPE_PH1_CDDL[[#This Row],[RDMC Document Number]],[3]Docs!$B:$F,4,0),"No Placeholder Yet")</f>
        <v>RES - Reserved Placeholder</v>
      </c>
      <c r="R3019" s="33" t="str">
        <f>IFERROR(VLOOKUP(PPE_PH1_CDDL[[#This Row],[RDMC Document Number]],[3]Docs!$B:$F,5,0),"No Placeholder Yet")</f>
        <v>Pending</v>
      </c>
      <c r="S3019" s="137">
        <f t="shared" si="452"/>
        <v>0</v>
      </c>
      <c r="T3019" s="39" t="s">
        <v>1119</v>
      </c>
      <c r="U3019" s="39"/>
      <c r="V3019" s="178"/>
      <c r="W3019" s="39" t="s">
        <v>1915</v>
      </c>
      <c r="X3019" s="39" t="s">
        <v>1927</v>
      </c>
      <c r="Y3019" s="39"/>
      <c r="Z3019" s="39"/>
      <c r="AA3019" s="39"/>
      <c r="AB3019" s="152" t="s">
        <v>3165</v>
      </c>
    </row>
    <row r="3020" spans="1:28" ht="21.75" customHeight="1" x14ac:dyDescent="0.25">
      <c r="A3020" s="37" t="s">
        <v>30</v>
      </c>
      <c r="B3020" s="162" t="s">
        <v>31</v>
      </c>
      <c r="C3020" s="162">
        <v>6254</v>
      </c>
      <c r="D3020" s="162" t="s">
        <v>268</v>
      </c>
      <c r="E3020" s="39" t="s">
        <v>1170</v>
      </c>
      <c r="F3020" s="128" t="s">
        <v>48</v>
      </c>
      <c r="G3020" s="39" t="s">
        <v>35</v>
      </c>
      <c r="H3020" s="39" t="str">
        <f t="shared" si="449"/>
        <v>6105AK124-6254-MSPC-0003</v>
      </c>
      <c r="I3020" s="39" t="str">
        <f t="shared" si="451"/>
        <v>Q24050972-04-6254-M-SPC-0003</v>
      </c>
      <c r="J3020" s="39"/>
      <c r="K3020" s="162" t="s">
        <v>1920</v>
      </c>
      <c r="L3020" s="39" t="s">
        <v>1929</v>
      </c>
      <c r="M3020" s="39" t="s">
        <v>1446</v>
      </c>
      <c r="N3020" s="33" t="str">
        <f t="shared" si="450"/>
        <v>Battery Energy Storage System 1 - Cable Racks and Trays for BESS yard - Material Selection and Verification Specification</v>
      </c>
      <c r="O3020" s="134"/>
      <c r="P3020" s="134"/>
      <c r="Q3020" s="33" t="str">
        <f>IFERROR(VLOOKUP(PPE_PH1_CDDL[[#This Row],[RDMC Document Number]],[3]Docs!$B:$F,4,0),"No Placeholder Yet")</f>
        <v>RES - Reserved Placeholder</v>
      </c>
      <c r="R3020" s="33" t="str">
        <f>IFERROR(VLOOKUP(PPE_PH1_CDDL[[#This Row],[RDMC Document Number]],[3]Docs!$B:$F,5,0),"No Placeholder Yet")</f>
        <v>Pending</v>
      </c>
      <c r="S3020" s="137">
        <f t="shared" si="452"/>
        <v>0</v>
      </c>
      <c r="T3020" s="39" t="s">
        <v>1119</v>
      </c>
      <c r="U3020" s="39"/>
      <c r="V3020" s="178"/>
      <c r="W3020" s="39" t="s">
        <v>1599</v>
      </c>
      <c r="X3020" s="39" t="s">
        <v>1927</v>
      </c>
      <c r="Y3020" s="39"/>
      <c r="Z3020" s="39"/>
      <c r="AA3020" s="39"/>
      <c r="AB3020" s="152" t="s">
        <v>3165</v>
      </c>
    </row>
    <row r="3021" spans="1:28" ht="21.75" customHeight="1" x14ac:dyDescent="0.25">
      <c r="A3021" s="37" t="s">
        <v>30</v>
      </c>
      <c r="B3021" s="162" t="s">
        <v>31</v>
      </c>
      <c r="C3021" s="162">
        <v>6254</v>
      </c>
      <c r="D3021" s="162" t="s">
        <v>268</v>
      </c>
      <c r="E3021" s="39" t="s">
        <v>1170</v>
      </c>
      <c r="F3021" s="128" t="s">
        <v>50</v>
      </c>
      <c r="G3021" s="39" t="s">
        <v>35</v>
      </c>
      <c r="H3021" s="39" t="str">
        <f t="shared" si="449"/>
        <v>6105AK124-6254-MSPC-0004</v>
      </c>
      <c r="I3021" s="39" t="str">
        <f t="shared" si="451"/>
        <v>Q24050972-04-6254-M-SPC-0004</v>
      </c>
      <c r="J3021" s="39"/>
      <c r="K3021" s="162" t="s">
        <v>1920</v>
      </c>
      <c r="L3021" s="39" t="s">
        <v>1938</v>
      </c>
      <c r="M3021" s="39" t="s">
        <v>1446</v>
      </c>
      <c r="N3021" s="33" t="str">
        <f t="shared" si="450"/>
        <v>Battery Energy Storage System 1 - Fire Protection System for BESS Yard - Material Selection and Verification Specification</v>
      </c>
      <c r="O3021" s="134"/>
      <c r="P3021" s="134"/>
      <c r="Q3021" s="33" t="str">
        <f>IFERROR(VLOOKUP(PPE_PH1_CDDL[[#This Row],[RDMC Document Number]],[3]Docs!$B:$F,4,0),"No Placeholder Yet")</f>
        <v>RES - Reserved Placeholder</v>
      </c>
      <c r="R3021" s="33" t="str">
        <f>IFERROR(VLOOKUP(PPE_PH1_CDDL[[#This Row],[RDMC Document Number]],[3]Docs!$B:$F,5,0),"No Placeholder Yet")</f>
        <v>Pending</v>
      </c>
      <c r="S3021" s="137">
        <f t="shared" si="452"/>
        <v>0</v>
      </c>
      <c r="T3021" s="39" t="s">
        <v>1119</v>
      </c>
      <c r="U3021" s="39"/>
      <c r="V3021" s="178"/>
      <c r="W3021" s="39" t="s">
        <v>1636</v>
      </c>
      <c r="X3021" s="39" t="s">
        <v>1927</v>
      </c>
      <c r="Y3021" s="39"/>
      <c r="Z3021" s="39"/>
      <c r="AA3021" s="39"/>
      <c r="AB3021" s="152" t="s">
        <v>3165</v>
      </c>
    </row>
    <row r="3022" spans="1:28" ht="21.75" customHeight="1" x14ac:dyDescent="0.25">
      <c r="A3022" s="37" t="s">
        <v>30</v>
      </c>
      <c r="B3022" s="162" t="s">
        <v>31</v>
      </c>
      <c r="C3022" s="162">
        <v>6254</v>
      </c>
      <c r="D3022" s="162" t="s">
        <v>268</v>
      </c>
      <c r="E3022" s="162" t="s">
        <v>1170</v>
      </c>
      <c r="F3022" s="174" t="s">
        <v>101</v>
      </c>
      <c r="G3022" s="162" t="s">
        <v>35</v>
      </c>
      <c r="H3022" s="39" t="str">
        <f t="shared" si="449"/>
        <v>6105AK124-6254-MSPC-0005</v>
      </c>
      <c r="I3022" s="39" t="str">
        <f t="shared" si="451"/>
        <v>Q24050972-04-6254-M-SPC-0005</v>
      </c>
      <c r="J3022" s="162"/>
      <c r="K3022" s="162" t="s">
        <v>1920</v>
      </c>
      <c r="L3022" s="162" t="s">
        <v>1938</v>
      </c>
      <c r="M3022" s="162" t="s">
        <v>1443</v>
      </c>
      <c r="N3022" s="33" t="str">
        <f t="shared" si="450"/>
        <v>Battery Energy Storage System 1 - Fire Protection System for BESS Yard - Gasket Schedule and Material Specification</v>
      </c>
      <c r="O3022" s="175"/>
      <c r="P3022" s="175"/>
      <c r="Q3022" s="33" t="str">
        <f>IFERROR(VLOOKUP(PPE_PH1_CDDL[[#This Row],[RDMC Document Number]],[3]Docs!$B:$F,4,0),"No Placeholder Yet")</f>
        <v>RES - Reserved Placeholder</v>
      </c>
      <c r="R3022" s="33" t="str">
        <f>IFERROR(VLOOKUP(PPE_PH1_CDDL[[#This Row],[RDMC Document Number]],[3]Docs!$B:$F,5,0),"No Placeholder Yet")</f>
        <v>Pending</v>
      </c>
      <c r="S3022" s="137">
        <f t="shared" si="452"/>
        <v>0</v>
      </c>
      <c r="T3022" s="39" t="s">
        <v>1119</v>
      </c>
      <c r="U3022" s="162"/>
      <c r="V3022" s="178"/>
      <c r="W3022" s="162" t="s">
        <v>1636</v>
      </c>
      <c r="X3022" s="39" t="s">
        <v>1927</v>
      </c>
      <c r="Y3022" s="162"/>
      <c r="Z3022" s="162"/>
      <c r="AA3022" s="39"/>
      <c r="AB3022" s="152" t="s">
        <v>3165</v>
      </c>
    </row>
    <row r="3023" spans="1:28" ht="21.75" customHeight="1" x14ac:dyDescent="0.25">
      <c r="A3023" s="37" t="s">
        <v>30</v>
      </c>
      <c r="B3023" s="162" t="s">
        <v>31</v>
      </c>
      <c r="C3023" s="162">
        <v>6254</v>
      </c>
      <c r="D3023" s="39" t="s">
        <v>1453</v>
      </c>
      <c r="E3023" s="39" t="s">
        <v>638</v>
      </c>
      <c r="F3023" s="128" t="s">
        <v>34</v>
      </c>
      <c r="G3023" s="39" t="s">
        <v>35</v>
      </c>
      <c r="H3023" s="39" t="str">
        <f t="shared" si="449"/>
        <v>6105AK124-6254-TRPT-0001</v>
      </c>
      <c r="I3023" s="39" t="str">
        <f t="shared" si="451"/>
        <v>Q24050972-04-6254-T-RPT-0001</v>
      </c>
      <c r="J3023" s="39"/>
      <c r="K3023" s="162" t="s">
        <v>1920</v>
      </c>
      <c r="L3023" s="39" t="s">
        <v>1928</v>
      </c>
      <c r="M3023" s="39" t="s">
        <v>1454</v>
      </c>
      <c r="N3023" s="33" t="str">
        <f t="shared" si="450"/>
        <v>Battery Energy Storage System 1 - Pad Platform and Foundations for BESS Yard - Site Surveying &amp; Geotechnical Report</v>
      </c>
      <c r="O3023" s="134"/>
      <c r="P3023" s="134"/>
      <c r="Q3023" s="33" t="str">
        <f>IFERROR(VLOOKUP(PPE_PH1_CDDL[[#This Row],[RDMC Document Number]],[3]Docs!$B:$F,4,0),"No Placeholder Yet")</f>
        <v>RES - Reserved Placeholder</v>
      </c>
      <c r="R3023" s="33" t="str">
        <f>IFERROR(VLOOKUP(PPE_PH1_CDDL[[#This Row],[RDMC Document Number]],[3]Docs!$B:$F,5,0),"No Placeholder Yet")</f>
        <v>Pending</v>
      </c>
      <c r="S3023" s="137">
        <f t="shared" si="452"/>
        <v>0</v>
      </c>
      <c r="T3023" s="39" t="s">
        <v>1119</v>
      </c>
      <c r="U3023" s="39"/>
      <c r="V3023" s="178"/>
      <c r="W3023" s="39" t="s">
        <v>1601</v>
      </c>
      <c r="X3023" s="39" t="s">
        <v>1927</v>
      </c>
      <c r="Y3023" s="39"/>
      <c r="Z3023" s="39"/>
      <c r="AA3023" s="39"/>
      <c r="AB3023" s="152" t="s">
        <v>3165</v>
      </c>
    </row>
    <row r="3024" spans="1:28" ht="21.75" customHeight="1" x14ac:dyDescent="0.25">
      <c r="A3024" s="37" t="s">
        <v>30</v>
      </c>
      <c r="B3024" s="162" t="s">
        <v>31</v>
      </c>
      <c r="C3024" s="162">
        <v>6254</v>
      </c>
      <c r="D3024" s="39" t="s">
        <v>1453</v>
      </c>
      <c r="E3024" s="39" t="s">
        <v>638</v>
      </c>
      <c r="F3024" s="128" t="s">
        <v>46</v>
      </c>
      <c r="G3024" s="39" t="s">
        <v>35</v>
      </c>
      <c r="H3024" s="39" t="str">
        <f t="shared" si="449"/>
        <v>6105AK124-6254-TRPT-0002</v>
      </c>
      <c r="I3024" s="39" t="str">
        <f t="shared" si="451"/>
        <v>Q24050972-04-6254-T-RPT-0002</v>
      </c>
      <c r="J3024" s="39"/>
      <c r="K3024" s="162" t="s">
        <v>1920</v>
      </c>
      <c r="L3024" s="39" t="s">
        <v>1930</v>
      </c>
      <c r="M3024" s="39" t="s">
        <v>1454</v>
      </c>
      <c r="N3024" s="33" t="str">
        <f t="shared" si="450"/>
        <v>Battery Energy Storage System 1 - Perimeter Fencing for BESS Yard - Site Surveying &amp; Geotechnical Report</v>
      </c>
      <c r="O3024" s="134"/>
      <c r="P3024" s="134"/>
      <c r="Q3024" s="33" t="str">
        <f>IFERROR(VLOOKUP(PPE_PH1_CDDL[[#This Row],[RDMC Document Number]],[3]Docs!$B:$F,4,0),"No Placeholder Yet")</f>
        <v>RES - Reserved Placeholder</v>
      </c>
      <c r="R3024" s="33" t="str">
        <f>IFERROR(VLOOKUP(PPE_PH1_CDDL[[#This Row],[RDMC Document Number]],[3]Docs!$B:$F,5,0),"No Placeholder Yet")</f>
        <v>Pending</v>
      </c>
      <c r="S3024" s="137">
        <f t="shared" si="452"/>
        <v>0</v>
      </c>
      <c r="T3024" s="39" t="s">
        <v>1119</v>
      </c>
      <c r="U3024" s="39"/>
      <c r="V3024" s="178"/>
      <c r="W3024" s="39" t="s">
        <v>1512</v>
      </c>
      <c r="X3024" s="39" t="s">
        <v>1927</v>
      </c>
      <c r="Y3024" s="39"/>
      <c r="Z3024" s="39"/>
      <c r="AA3024" s="39"/>
      <c r="AB3024" s="152" t="s">
        <v>3165</v>
      </c>
    </row>
    <row r="3025" spans="1:28" ht="21.75" customHeight="1" x14ac:dyDescent="0.25">
      <c r="A3025" s="37" t="s">
        <v>30</v>
      </c>
      <c r="B3025" s="162" t="s">
        <v>31</v>
      </c>
      <c r="C3025" s="162">
        <v>6254</v>
      </c>
      <c r="D3025" s="39" t="s">
        <v>1453</v>
      </c>
      <c r="E3025" s="39" t="s">
        <v>638</v>
      </c>
      <c r="F3025" s="128" t="s">
        <v>48</v>
      </c>
      <c r="G3025" s="39" t="s">
        <v>35</v>
      </c>
      <c r="H3025" s="39" t="str">
        <f t="shared" si="449"/>
        <v>6105AK124-6254-TRPT-0003</v>
      </c>
      <c r="I3025" s="39" t="str">
        <f t="shared" si="451"/>
        <v>Q24050972-04-6254-T-RPT-0003</v>
      </c>
      <c r="J3025" s="39"/>
      <c r="K3025" s="162" t="s">
        <v>1920</v>
      </c>
      <c r="L3025" s="39" t="s">
        <v>1939</v>
      </c>
      <c r="M3025" s="39" t="s">
        <v>1454</v>
      </c>
      <c r="N3025" s="33" t="str">
        <f t="shared" si="450"/>
        <v>Battery Energy Storage System 1 - Terrace, Roads and Access-ways for BESS Yard - Site Surveying &amp; Geotechnical Report</v>
      </c>
      <c r="O3025" s="134"/>
      <c r="P3025" s="134"/>
      <c r="Q3025" s="33" t="str">
        <f>IFERROR(VLOOKUP(PPE_PH1_CDDL[[#This Row],[RDMC Document Number]],[3]Docs!$B:$F,4,0),"No Placeholder Yet")</f>
        <v>RES - Reserved Placeholder</v>
      </c>
      <c r="R3025" s="33" t="str">
        <f>IFERROR(VLOOKUP(PPE_PH1_CDDL[[#This Row],[RDMC Document Number]],[3]Docs!$B:$F,5,0),"No Placeholder Yet")</f>
        <v>Pending</v>
      </c>
      <c r="S3025" s="137">
        <f t="shared" si="452"/>
        <v>0</v>
      </c>
      <c r="T3025" s="39" t="s">
        <v>1119</v>
      </c>
      <c r="U3025" s="39"/>
      <c r="V3025" s="178"/>
      <c r="W3025" s="39" t="s">
        <v>1515</v>
      </c>
      <c r="X3025" s="39" t="s">
        <v>1927</v>
      </c>
      <c r="Y3025" s="39"/>
      <c r="Z3025" s="39"/>
      <c r="AA3025" s="39"/>
      <c r="AB3025" s="152" t="s">
        <v>3165</v>
      </c>
    </row>
    <row r="3026" spans="1:28" ht="21.75" customHeight="1" x14ac:dyDescent="0.25">
      <c r="A3026" s="37" t="s">
        <v>30</v>
      </c>
      <c r="B3026" s="162" t="s">
        <v>31</v>
      </c>
      <c r="C3026" s="162">
        <v>6254</v>
      </c>
      <c r="D3026" s="162" t="s">
        <v>1453</v>
      </c>
      <c r="E3026" s="162" t="s">
        <v>638</v>
      </c>
      <c r="F3026" s="174" t="s">
        <v>50</v>
      </c>
      <c r="G3026" s="162" t="s">
        <v>35</v>
      </c>
      <c r="H3026" s="39" t="str">
        <f t="shared" si="449"/>
        <v>6105AK124-6254-TRPT-0004</v>
      </c>
      <c r="I3026" s="39" t="str">
        <f t="shared" si="451"/>
        <v>Q24050972-04-6254-T-RPT-0004</v>
      </c>
      <c r="J3026" s="162"/>
      <c r="K3026" s="162" t="s">
        <v>1920</v>
      </c>
      <c r="L3026" s="162" t="s">
        <v>1931</v>
      </c>
      <c r="M3026" s="162" t="s">
        <v>1454</v>
      </c>
      <c r="N3026" s="33" t="str">
        <f t="shared" si="450"/>
        <v>Battery Energy Storage System 1 - Collection Sump from Bunds for BESS Yard - Site Surveying &amp; Geotechnical Report</v>
      </c>
      <c r="O3026" s="175"/>
      <c r="P3026" s="175"/>
      <c r="Q3026" s="33" t="str">
        <f>IFERROR(VLOOKUP(PPE_PH1_CDDL[[#This Row],[RDMC Document Number]],[3]Docs!$B:$F,4,0),"No Placeholder Yet")</f>
        <v>RES - Reserved Placeholder</v>
      </c>
      <c r="R3026" s="33" t="str">
        <f>IFERROR(VLOOKUP(PPE_PH1_CDDL[[#This Row],[RDMC Document Number]],[3]Docs!$B:$F,5,0),"No Placeholder Yet")</f>
        <v>Pending</v>
      </c>
      <c r="S3026" s="137">
        <f t="shared" si="452"/>
        <v>0</v>
      </c>
      <c r="T3026" s="39" t="s">
        <v>1119</v>
      </c>
      <c r="U3026" s="162"/>
      <c r="V3026" s="178"/>
      <c r="W3026" s="162" t="s">
        <v>1932</v>
      </c>
      <c r="X3026" s="39" t="s">
        <v>1927</v>
      </c>
      <c r="Y3026" s="162"/>
      <c r="Z3026" s="162"/>
      <c r="AA3026" s="39"/>
      <c r="AB3026" s="152" t="s">
        <v>3165</v>
      </c>
    </row>
    <row r="3027" spans="1:28" ht="21.75" customHeight="1" x14ac:dyDescent="0.25">
      <c r="A3027" s="37" t="s">
        <v>30</v>
      </c>
      <c r="B3027" s="162" t="s">
        <v>31</v>
      </c>
      <c r="C3027" s="162">
        <v>6254</v>
      </c>
      <c r="D3027" s="162" t="s">
        <v>1453</v>
      </c>
      <c r="E3027" s="39" t="s">
        <v>1170</v>
      </c>
      <c r="F3027" s="128" t="s">
        <v>34</v>
      </c>
      <c r="G3027" s="39" t="s">
        <v>35</v>
      </c>
      <c r="H3027" s="39" t="str">
        <f t="shared" si="449"/>
        <v>6105AK124-6254-TSPC-0001</v>
      </c>
      <c r="I3027" s="39" t="str">
        <f t="shared" si="451"/>
        <v>Q24050972-04-6254-T-SPC-0001</v>
      </c>
      <c r="J3027" s="39"/>
      <c r="K3027" s="162" t="s">
        <v>1920</v>
      </c>
      <c r="L3027" s="39" t="s">
        <v>1928</v>
      </c>
      <c r="M3027" s="39" t="s">
        <v>1455</v>
      </c>
      <c r="N3027" s="33" t="str">
        <f t="shared" si="450"/>
        <v>Battery Energy Storage System 1 - Pad Platform and Foundations for BESS Yard - Civil Design and Requirements</v>
      </c>
      <c r="O3027" s="134"/>
      <c r="P3027" s="134"/>
      <c r="Q3027" s="33" t="str">
        <f>IFERROR(VLOOKUP(PPE_PH1_CDDL[[#This Row],[RDMC Document Number]],[3]Docs!$B:$F,4,0),"No Placeholder Yet")</f>
        <v>RES - Reserved Placeholder</v>
      </c>
      <c r="R3027" s="33" t="str">
        <f>IFERROR(VLOOKUP(PPE_PH1_CDDL[[#This Row],[RDMC Document Number]],[3]Docs!$B:$F,5,0),"No Placeholder Yet")</f>
        <v>Pending</v>
      </c>
      <c r="S3027" s="137">
        <f t="shared" si="452"/>
        <v>0</v>
      </c>
      <c r="T3027" s="39" t="s">
        <v>1119</v>
      </c>
      <c r="U3027" s="39"/>
      <c r="V3027" s="178"/>
      <c r="W3027" s="39" t="s">
        <v>1601</v>
      </c>
      <c r="X3027" s="39" t="s">
        <v>1927</v>
      </c>
      <c r="Y3027" s="39"/>
      <c r="Z3027" s="39"/>
      <c r="AA3027" s="39"/>
      <c r="AB3027" s="152" t="s">
        <v>3165</v>
      </c>
    </row>
    <row r="3028" spans="1:28" ht="21.75" customHeight="1" x14ac:dyDescent="0.25">
      <c r="A3028" s="37" t="s">
        <v>30</v>
      </c>
      <c r="B3028" s="162" t="s">
        <v>31</v>
      </c>
      <c r="C3028" s="162">
        <v>6254</v>
      </c>
      <c r="D3028" s="162" t="s">
        <v>1453</v>
      </c>
      <c r="E3028" s="39" t="s">
        <v>1170</v>
      </c>
      <c r="F3028" s="128" t="s">
        <v>46</v>
      </c>
      <c r="G3028" s="39" t="s">
        <v>35</v>
      </c>
      <c r="H3028" s="39" t="str">
        <f t="shared" si="449"/>
        <v>6105AK124-6254-TSPC-0002</v>
      </c>
      <c r="I3028" s="39" t="str">
        <f t="shared" si="451"/>
        <v>Q24050972-04-6254-T-SPC-0002</v>
      </c>
      <c r="J3028" s="39"/>
      <c r="K3028" s="162" t="s">
        <v>1920</v>
      </c>
      <c r="L3028" s="39" t="s">
        <v>1935</v>
      </c>
      <c r="M3028" s="39" t="s">
        <v>1455</v>
      </c>
      <c r="N3028" s="33" t="str">
        <f t="shared" si="450"/>
        <v>Battery Energy Storage System 1 - Cable Trench and Tunnels for BESS yard - Civil Design and Requirements</v>
      </c>
      <c r="O3028" s="134"/>
      <c r="P3028" s="134"/>
      <c r="Q3028" s="33" t="str">
        <f>IFERROR(VLOOKUP(PPE_PH1_CDDL[[#This Row],[RDMC Document Number]],[3]Docs!$B:$F,4,0),"No Placeholder Yet")</f>
        <v>RES - Reserved Placeholder</v>
      </c>
      <c r="R3028" s="33" t="str">
        <f>IFERROR(VLOOKUP(PPE_PH1_CDDL[[#This Row],[RDMC Document Number]],[3]Docs!$B:$F,5,0),"No Placeholder Yet")</f>
        <v>Pending</v>
      </c>
      <c r="S3028" s="137">
        <f t="shared" si="452"/>
        <v>0</v>
      </c>
      <c r="T3028" s="39" t="s">
        <v>1119</v>
      </c>
      <c r="U3028" s="39"/>
      <c r="V3028" s="178"/>
      <c r="W3028" s="39" t="s">
        <v>1629</v>
      </c>
      <c r="X3028" s="39" t="s">
        <v>1927</v>
      </c>
      <c r="Y3028" s="39"/>
      <c r="Z3028" s="39"/>
      <c r="AA3028" s="39"/>
      <c r="AB3028" s="152" t="s">
        <v>3165</v>
      </c>
    </row>
    <row r="3029" spans="1:28" ht="21.75" customHeight="1" x14ac:dyDescent="0.25">
      <c r="A3029" s="37" t="s">
        <v>30</v>
      </c>
      <c r="B3029" s="162" t="s">
        <v>31</v>
      </c>
      <c r="C3029" s="162">
        <v>6254</v>
      </c>
      <c r="D3029" s="162" t="s">
        <v>1453</v>
      </c>
      <c r="E3029" s="39" t="s">
        <v>1170</v>
      </c>
      <c r="F3029" s="128" t="s">
        <v>48</v>
      </c>
      <c r="G3029" s="39" t="s">
        <v>35</v>
      </c>
      <c r="H3029" s="39" t="str">
        <f t="shared" si="449"/>
        <v>6105AK124-6254-TSPC-0003</v>
      </c>
      <c r="I3029" s="39" t="str">
        <f t="shared" si="451"/>
        <v>Q24050972-04-6254-T-SPC-0003</v>
      </c>
      <c r="J3029" s="39"/>
      <c r="K3029" s="162" t="s">
        <v>1920</v>
      </c>
      <c r="L3029" s="39" t="s">
        <v>1937</v>
      </c>
      <c r="M3029" s="39" t="s">
        <v>1455</v>
      </c>
      <c r="N3029" s="33" t="str">
        <f t="shared" si="450"/>
        <v>Battery Energy Storage System 1 -  Earthing System for BESS Yard - Civil Design and Requirements</v>
      </c>
      <c r="O3029" s="134"/>
      <c r="P3029" s="134"/>
      <c r="Q3029" s="33" t="str">
        <f>IFERROR(VLOOKUP(PPE_PH1_CDDL[[#This Row],[RDMC Document Number]],[3]Docs!$B:$F,4,0),"No Placeholder Yet")</f>
        <v>RES - Reserved Placeholder</v>
      </c>
      <c r="R3029" s="33" t="str">
        <f>IFERROR(VLOOKUP(PPE_PH1_CDDL[[#This Row],[RDMC Document Number]],[3]Docs!$B:$F,5,0),"No Placeholder Yet")</f>
        <v>Pending</v>
      </c>
      <c r="S3029" s="137">
        <f t="shared" si="452"/>
        <v>0</v>
      </c>
      <c r="T3029" s="39" t="s">
        <v>1119</v>
      </c>
      <c r="U3029" s="39"/>
      <c r="V3029" s="178"/>
      <c r="W3029" s="39" t="s">
        <v>1705</v>
      </c>
      <c r="X3029" s="39" t="s">
        <v>1927</v>
      </c>
      <c r="Y3029" s="39"/>
      <c r="Z3029" s="39"/>
      <c r="AA3029" s="39"/>
      <c r="AB3029" s="152" t="s">
        <v>3165</v>
      </c>
    </row>
    <row r="3030" spans="1:28" ht="21.75" customHeight="1" x14ac:dyDescent="0.25">
      <c r="A3030" s="37" t="s">
        <v>30</v>
      </c>
      <c r="B3030" s="162" t="s">
        <v>31</v>
      </c>
      <c r="C3030" s="162">
        <v>6254</v>
      </c>
      <c r="D3030" s="162" t="s">
        <v>1453</v>
      </c>
      <c r="E3030" s="162" t="s">
        <v>1170</v>
      </c>
      <c r="F3030" s="174" t="s">
        <v>50</v>
      </c>
      <c r="G3030" s="162" t="s">
        <v>35</v>
      </c>
      <c r="H3030" s="39" t="str">
        <f t="shared" si="449"/>
        <v>6105AK124-6254-TSPC-0004</v>
      </c>
      <c r="I3030" s="39" t="str">
        <f t="shared" si="451"/>
        <v>Q24050972-04-6254-T-SPC-0004</v>
      </c>
      <c r="J3030" s="162"/>
      <c r="K3030" s="162" t="s">
        <v>1920</v>
      </c>
      <c r="L3030" s="162" t="s">
        <v>1931</v>
      </c>
      <c r="M3030" s="162" t="s">
        <v>1455</v>
      </c>
      <c r="N3030" s="33" t="str">
        <f t="shared" si="450"/>
        <v>Battery Energy Storage System 1 - Collection Sump from Bunds for BESS Yard - Civil Design and Requirements</v>
      </c>
      <c r="O3030" s="175"/>
      <c r="P3030" s="175"/>
      <c r="Q3030" s="33" t="str">
        <f>IFERROR(VLOOKUP(PPE_PH1_CDDL[[#This Row],[RDMC Document Number]],[3]Docs!$B:$F,4,0),"No Placeholder Yet")</f>
        <v>RES - Reserved Placeholder</v>
      </c>
      <c r="R3030" s="33" t="str">
        <f>IFERROR(VLOOKUP(PPE_PH1_CDDL[[#This Row],[RDMC Document Number]],[3]Docs!$B:$F,5,0),"No Placeholder Yet")</f>
        <v>Pending</v>
      </c>
      <c r="S3030" s="137">
        <f t="shared" si="452"/>
        <v>0</v>
      </c>
      <c r="T3030" s="39" t="s">
        <v>1119</v>
      </c>
      <c r="U3030" s="162"/>
      <c r="V3030" s="178"/>
      <c r="W3030" s="162" t="s">
        <v>1932</v>
      </c>
      <c r="X3030" s="39" t="s">
        <v>1927</v>
      </c>
      <c r="Y3030" s="162"/>
      <c r="Z3030" s="162"/>
      <c r="AA3030" s="39"/>
      <c r="AB3030" s="152" t="s">
        <v>3165</v>
      </c>
    </row>
    <row r="3031" spans="1:28" ht="21.75" customHeight="1" x14ac:dyDescent="0.25">
      <c r="A3031" s="37" t="s">
        <v>30</v>
      </c>
      <c r="B3031" s="162" t="s">
        <v>31</v>
      </c>
      <c r="C3031" s="162">
        <v>6254</v>
      </c>
      <c r="D3031" s="39" t="s">
        <v>1456</v>
      </c>
      <c r="E3031" s="39" t="s">
        <v>1457</v>
      </c>
      <c r="F3031" s="128" t="s">
        <v>34</v>
      </c>
      <c r="G3031" s="39" t="s">
        <v>35</v>
      </c>
      <c r="H3031" s="39" t="str">
        <f t="shared" si="449"/>
        <v>6105AK124-6254-WELE-0001</v>
      </c>
      <c r="I3031" s="39" t="str">
        <f t="shared" si="451"/>
        <v>Q24050972-04-6254-W-ELE-0001</v>
      </c>
      <c r="J3031" s="39"/>
      <c r="K3031" s="162" t="s">
        <v>1920</v>
      </c>
      <c r="L3031" s="39" t="s">
        <v>1928</v>
      </c>
      <c r="M3031" s="39" t="s">
        <v>1458</v>
      </c>
      <c r="N3031" s="33" t="str">
        <f t="shared" si="450"/>
        <v>Battery Energy Storage System 1 - Pad Platform and Foundations for BESS Yard - Bulk Earth Works Design and Report</v>
      </c>
      <c r="O3031" s="134"/>
      <c r="P3031" s="134"/>
      <c r="Q3031" s="33" t="str">
        <f>IFERROR(VLOOKUP(PPE_PH1_CDDL[[#This Row],[RDMC Document Number]],[3]Docs!$B:$F,4,0),"No Placeholder Yet")</f>
        <v>RES - Reserved Placeholder</v>
      </c>
      <c r="R3031" s="33" t="str">
        <f>IFERROR(VLOOKUP(PPE_PH1_CDDL[[#This Row],[RDMC Document Number]],[3]Docs!$B:$F,5,0),"No Placeholder Yet")</f>
        <v>Pending</v>
      </c>
      <c r="S3031" s="137">
        <f t="shared" si="452"/>
        <v>0</v>
      </c>
      <c r="T3031" s="39" t="s">
        <v>1119</v>
      </c>
      <c r="U3031" s="39"/>
      <c r="V3031" s="178"/>
      <c r="W3031" s="39" t="s">
        <v>1601</v>
      </c>
      <c r="X3031" s="39" t="s">
        <v>1927</v>
      </c>
      <c r="Y3031" s="39"/>
      <c r="Z3031" s="39"/>
      <c r="AA3031" s="39"/>
      <c r="AB3031" s="152" t="s">
        <v>3165</v>
      </c>
    </row>
    <row r="3032" spans="1:28" ht="21.75" customHeight="1" x14ac:dyDescent="0.25">
      <c r="A3032" s="37" t="s">
        <v>30</v>
      </c>
      <c r="B3032" s="162" t="s">
        <v>31</v>
      </c>
      <c r="C3032" s="162">
        <v>6254</v>
      </c>
      <c r="D3032" s="39" t="s">
        <v>1456</v>
      </c>
      <c r="E3032" s="39" t="s">
        <v>1457</v>
      </c>
      <c r="F3032" s="128" t="s">
        <v>46</v>
      </c>
      <c r="G3032" s="39" t="s">
        <v>35</v>
      </c>
      <c r="H3032" s="39" t="str">
        <f t="shared" si="449"/>
        <v>6105AK124-6254-WELE-0002</v>
      </c>
      <c r="I3032" s="39" t="str">
        <f t="shared" si="451"/>
        <v>Q24050972-04-6254-W-ELE-0002</v>
      </c>
      <c r="J3032" s="39"/>
      <c r="K3032" s="162" t="s">
        <v>1920</v>
      </c>
      <c r="L3032" s="39" t="s">
        <v>1935</v>
      </c>
      <c r="M3032" s="39" t="s">
        <v>1458</v>
      </c>
      <c r="N3032" s="33" t="str">
        <f t="shared" si="450"/>
        <v>Battery Energy Storage System 1 - Cable Trench and Tunnels for BESS yard - Bulk Earth Works Design and Report</v>
      </c>
      <c r="O3032" s="134"/>
      <c r="P3032" s="134"/>
      <c r="Q3032" s="33" t="str">
        <f>IFERROR(VLOOKUP(PPE_PH1_CDDL[[#This Row],[RDMC Document Number]],[3]Docs!$B:$F,4,0),"No Placeholder Yet")</f>
        <v>RES - Reserved Placeholder</v>
      </c>
      <c r="R3032" s="33" t="str">
        <f>IFERROR(VLOOKUP(PPE_PH1_CDDL[[#This Row],[RDMC Document Number]],[3]Docs!$B:$F,5,0),"No Placeholder Yet")</f>
        <v>Pending</v>
      </c>
      <c r="S3032" s="137">
        <f t="shared" si="452"/>
        <v>0</v>
      </c>
      <c r="T3032" s="39" t="s">
        <v>1119</v>
      </c>
      <c r="U3032" s="39"/>
      <c r="V3032" s="178"/>
      <c r="W3032" s="39" t="s">
        <v>1706</v>
      </c>
      <c r="X3032" s="39" t="s">
        <v>1927</v>
      </c>
      <c r="Y3032" s="39"/>
      <c r="Z3032" s="39"/>
      <c r="AA3032" s="39"/>
      <c r="AB3032" s="152" t="s">
        <v>3165</v>
      </c>
    </row>
    <row r="3033" spans="1:28" ht="21.75" customHeight="1" x14ac:dyDescent="0.25">
      <c r="A3033" s="37" t="s">
        <v>30</v>
      </c>
      <c r="B3033" s="162" t="s">
        <v>31</v>
      </c>
      <c r="C3033" s="162">
        <v>6254</v>
      </c>
      <c r="D3033" s="39" t="s">
        <v>1456</v>
      </c>
      <c r="E3033" s="39" t="s">
        <v>1457</v>
      </c>
      <c r="F3033" s="128" t="s">
        <v>48</v>
      </c>
      <c r="G3033" s="39" t="s">
        <v>35</v>
      </c>
      <c r="H3033" s="39" t="str">
        <f t="shared" si="449"/>
        <v>6105AK124-6254-WELE-0003</v>
      </c>
      <c r="I3033" s="39" t="str">
        <f t="shared" si="451"/>
        <v>Q24050972-04-6254-W-ELE-0003</v>
      </c>
      <c r="J3033" s="39"/>
      <c r="K3033" s="162" t="s">
        <v>1920</v>
      </c>
      <c r="L3033" s="39" t="s">
        <v>1939</v>
      </c>
      <c r="M3033" s="39" t="s">
        <v>1458</v>
      </c>
      <c r="N3033" s="33" t="str">
        <f t="shared" si="450"/>
        <v>Battery Energy Storage System 1 - Terrace, Roads and Access-ways for BESS Yard - Bulk Earth Works Design and Report</v>
      </c>
      <c r="O3033" s="134"/>
      <c r="P3033" s="134"/>
      <c r="Q3033" s="33" t="str">
        <f>IFERROR(VLOOKUP(PPE_PH1_CDDL[[#This Row],[RDMC Document Number]],[3]Docs!$B:$F,4,0),"No Placeholder Yet")</f>
        <v>RES - Reserved Placeholder</v>
      </c>
      <c r="R3033" s="33" t="str">
        <f>IFERROR(VLOOKUP(PPE_PH1_CDDL[[#This Row],[RDMC Document Number]],[3]Docs!$B:$F,5,0),"No Placeholder Yet")</f>
        <v>Pending</v>
      </c>
      <c r="S3033" s="137">
        <f t="shared" si="452"/>
        <v>0</v>
      </c>
      <c r="T3033" s="39" t="s">
        <v>1119</v>
      </c>
      <c r="U3033" s="39"/>
      <c r="V3033" s="178"/>
      <c r="W3033" s="39" t="s">
        <v>1515</v>
      </c>
      <c r="X3033" s="39" t="s">
        <v>1927</v>
      </c>
      <c r="Y3033" s="39"/>
      <c r="Z3033" s="39"/>
      <c r="AA3033" s="39"/>
      <c r="AB3033" s="152" t="s">
        <v>3165</v>
      </c>
    </row>
    <row r="3034" spans="1:28" ht="21.75" customHeight="1" x14ac:dyDescent="0.25">
      <c r="A3034" s="37" t="s">
        <v>30</v>
      </c>
      <c r="B3034" s="162" t="s">
        <v>31</v>
      </c>
      <c r="C3034" s="162">
        <v>6254</v>
      </c>
      <c r="D3034" s="162" t="s">
        <v>1456</v>
      </c>
      <c r="E3034" s="162" t="s">
        <v>1457</v>
      </c>
      <c r="F3034" s="174" t="s">
        <v>50</v>
      </c>
      <c r="G3034" s="162" t="s">
        <v>35</v>
      </c>
      <c r="H3034" s="39" t="str">
        <f t="shared" si="449"/>
        <v>6105AK124-6254-WELE-0004</v>
      </c>
      <c r="I3034" s="39" t="str">
        <f t="shared" si="451"/>
        <v>Q24050972-04-6254-W-ELE-0004</v>
      </c>
      <c r="J3034" s="162"/>
      <c r="K3034" s="162" t="s">
        <v>1920</v>
      </c>
      <c r="L3034" s="162" t="s">
        <v>1931</v>
      </c>
      <c r="M3034" s="162" t="s">
        <v>1458</v>
      </c>
      <c r="N3034" s="33" t="str">
        <f t="shared" si="450"/>
        <v>Battery Energy Storage System 1 - Collection Sump from Bunds for BESS Yard - Bulk Earth Works Design and Report</v>
      </c>
      <c r="O3034" s="175"/>
      <c r="P3034" s="175"/>
      <c r="Q3034" s="33" t="str">
        <f>IFERROR(VLOOKUP(PPE_PH1_CDDL[[#This Row],[RDMC Document Number]],[3]Docs!$B:$F,4,0),"No Placeholder Yet")</f>
        <v>RES - Reserved Placeholder</v>
      </c>
      <c r="R3034" s="33" t="str">
        <f>IFERROR(VLOOKUP(PPE_PH1_CDDL[[#This Row],[RDMC Document Number]],[3]Docs!$B:$F,5,0),"No Placeholder Yet")</f>
        <v>Pending</v>
      </c>
      <c r="S3034" s="137">
        <f t="shared" si="452"/>
        <v>0</v>
      </c>
      <c r="T3034" s="39" t="s">
        <v>1119</v>
      </c>
      <c r="U3034" s="162"/>
      <c r="V3034" s="178"/>
      <c r="W3034" s="162" t="s">
        <v>1932</v>
      </c>
      <c r="X3034" s="39" t="s">
        <v>1927</v>
      </c>
      <c r="Y3034" s="162"/>
      <c r="Z3034" s="162"/>
      <c r="AA3034" s="39"/>
      <c r="AB3034" s="152" t="s">
        <v>3165</v>
      </c>
    </row>
    <row r="3035" spans="1:28" ht="21.75" customHeight="1" x14ac:dyDescent="0.25">
      <c r="A3035" s="37" t="s">
        <v>30</v>
      </c>
      <c r="B3035" s="162" t="s">
        <v>31</v>
      </c>
      <c r="C3035" s="162">
        <v>6254</v>
      </c>
      <c r="D3035" s="162" t="s">
        <v>1456</v>
      </c>
      <c r="E3035" s="39" t="s">
        <v>321</v>
      </c>
      <c r="F3035" s="128" t="s">
        <v>34</v>
      </c>
      <c r="G3035" s="39" t="s">
        <v>35</v>
      </c>
      <c r="H3035" s="39" t="str">
        <f t="shared" si="449"/>
        <v>6105AK124-6254-WLAY-0001</v>
      </c>
      <c r="I3035" s="39" t="str">
        <f t="shared" si="451"/>
        <v>Q24050972-04-6254-W-LAY-0001</v>
      </c>
      <c r="J3035" s="39"/>
      <c r="K3035" s="162" t="s">
        <v>1920</v>
      </c>
      <c r="L3035" s="39" t="s">
        <v>1928</v>
      </c>
      <c r="M3035" s="39" t="s">
        <v>1459</v>
      </c>
      <c r="N3035" s="33" t="str">
        <f t="shared" si="450"/>
        <v>Battery Energy Storage System 1 - Pad Platform and Foundations for BESS Yard - Drainage, Run-off and Impoundment Design</v>
      </c>
      <c r="O3035" s="134"/>
      <c r="P3035" s="134"/>
      <c r="Q3035" s="33" t="str">
        <f>IFERROR(VLOOKUP(PPE_PH1_CDDL[[#This Row],[RDMC Document Number]],[3]Docs!$B:$F,4,0),"No Placeholder Yet")</f>
        <v>RES - Reserved Placeholder</v>
      </c>
      <c r="R3035" s="33" t="str">
        <f>IFERROR(VLOOKUP(PPE_PH1_CDDL[[#This Row],[RDMC Document Number]],[3]Docs!$B:$F,5,0),"No Placeholder Yet")</f>
        <v>Pending</v>
      </c>
      <c r="S3035" s="137">
        <f t="shared" si="452"/>
        <v>0</v>
      </c>
      <c r="T3035" s="39" t="s">
        <v>1119</v>
      </c>
      <c r="U3035" s="39"/>
      <c r="V3035" s="178"/>
      <c r="W3035" s="39" t="s">
        <v>1601</v>
      </c>
      <c r="X3035" s="39" t="s">
        <v>1927</v>
      </c>
      <c r="Y3035" s="39"/>
      <c r="Z3035" s="39"/>
      <c r="AA3035" s="39"/>
      <c r="AB3035" s="152" t="s">
        <v>3165</v>
      </c>
    </row>
    <row r="3036" spans="1:28" ht="21.75" customHeight="1" x14ac:dyDescent="0.25">
      <c r="A3036" s="37" t="s">
        <v>30</v>
      </c>
      <c r="B3036" s="162" t="s">
        <v>31</v>
      </c>
      <c r="C3036" s="162">
        <v>6254</v>
      </c>
      <c r="D3036" s="162" t="s">
        <v>1456</v>
      </c>
      <c r="E3036" s="39" t="s">
        <v>321</v>
      </c>
      <c r="F3036" s="128" t="s">
        <v>46</v>
      </c>
      <c r="G3036" s="39" t="s">
        <v>35</v>
      </c>
      <c r="H3036" s="39" t="str">
        <f t="shared" si="449"/>
        <v>6105AK124-6254-WLAY-0002</v>
      </c>
      <c r="I3036" s="39" t="str">
        <f t="shared" si="451"/>
        <v>Q24050972-04-6254-W-LAY-0002</v>
      </c>
      <c r="J3036" s="39"/>
      <c r="K3036" s="162" t="s">
        <v>1920</v>
      </c>
      <c r="L3036" s="39" t="s">
        <v>1935</v>
      </c>
      <c r="M3036" s="39" t="s">
        <v>1459</v>
      </c>
      <c r="N3036" s="33" t="str">
        <f t="shared" si="450"/>
        <v>Battery Energy Storage System 1 - Cable Trench and Tunnels for BESS yard - Drainage, Run-off and Impoundment Design</v>
      </c>
      <c r="O3036" s="134"/>
      <c r="P3036" s="134"/>
      <c r="Q3036" s="33" t="str">
        <f>IFERROR(VLOOKUP(PPE_PH1_CDDL[[#This Row],[RDMC Document Number]],[3]Docs!$B:$F,4,0),"No Placeholder Yet")</f>
        <v>RES - Reserved Placeholder</v>
      </c>
      <c r="R3036" s="33" t="str">
        <f>IFERROR(VLOOKUP(PPE_PH1_CDDL[[#This Row],[RDMC Document Number]],[3]Docs!$B:$F,5,0),"No Placeholder Yet")</f>
        <v>Pending</v>
      </c>
      <c r="S3036" s="137">
        <f t="shared" si="452"/>
        <v>0</v>
      </c>
      <c r="T3036" s="39" t="s">
        <v>1119</v>
      </c>
      <c r="U3036" s="39"/>
      <c r="V3036" s="178"/>
      <c r="W3036" s="39" t="s">
        <v>1629</v>
      </c>
      <c r="X3036" s="39" t="s">
        <v>1927</v>
      </c>
      <c r="Y3036" s="39"/>
      <c r="Z3036" s="39"/>
      <c r="AA3036" s="39"/>
      <c r="AB3036" s="152" t="s">
        <v>3165</v>
      </c>
    </row>
    <row r="3037" spans="1:28" ht="21.75" customHeight="1" x14ac:dyDescent="0.25">
      <c r="A3037" s="37" t="s">
        <v>30</v>
      </c>
      <c r="B3037" s="162" t="s">
        <v>31</v>
      </c>
      <c r="C3037" s="162">
        <v>6254</v>
      </c>
      <c r="D3037" s="162" t="s">
        <v>1456</v>
      </c>
      <c r="E3037" s="39" t="s">
        <v>321</v>
      </c>
      <c r="F3037" s="128" t="s">
        <v>48</v>
      </c>
      <c r="G3037" s="39" t="s">
        <v>35</v>
      </c>
      <c r="H3037" s="39" t="str">
        <f t="shared" si="449"/>
        <v>6105AK124-6254-WLAY-0003</v>
      </c>
      <c r="I3037" s="39" t="str">
        <f t="shared" si="451"/>
        <v>Q24050972-04-6254-W-LAY-0003</v>
      </c>
      <c r="J3037" s="39"/>
      <c r="K3037" s="162" t="s">
        <v>1920</v>
      </c>
      <c r="L3037" s="39" t="s">
        <v>1939</v>
      </c>
      <c r="M3037" s="39" t="s">
        <v>1459</v>
      </c>
      <c r="N3037" s="33" t="str">
        <f t="shared" si="450"/>
        <v>Battery Energy Storage System 1 - Terrace, Roads and Access-ways for BESS Yard - Drainage, Run-off and Impoundment Design</v>
      </c>
      <c r="O3037" s="134"/>
      <c r="P3037" s="134"/>
      <c r="Q3037" s="33" t="str">
        <f>IFERROR(VLOOKUP(PPE_PH1_CDDL[[#This Row],[RDMC Document Number]],[3]Docs!$B:$F,4,0),"No Placeholder Yet")</f>
        <v>RES - Reserved Placeholder</v>
      </c>
      <c r="R3037" s="33" t="str">
        <f>IFERROR(VLOOKUP(PPE_PH1_CDDL[[#This Row],[RDMC Document Number]],[3]Docs!$B:$F,5,0),"No Placeholder Yet")</f>
        <v>Pending</v>
      </c>
      <c r="S3037" s="137">
        <f t="shared" si="452"/>
        <v>0</v>
      </c>
      <c r="T3037" s="39" t="s">
        <v>1119</v>
      </c>
      <c r="U3037" s="39"/>
      <c r="V3037" s="178"/>
      <c r="W3037" s="39" t="s">
        <v>1515</v>
      </c>
      <c r="X3037" s="39" t="s">
        <v>1927</v>
      </c>
      <c r="Y3037" s="39"/>
      <c r="Z3037" s="39"/>
      <c r="AA3037" s="39"/>
      <c r="AB3037" s="152" t="s">
        <v>3165</v>
      </c>
    </row>
    <row r="3038" spans="1:28" ht="21.75" customHeight="1" x14ac:dyDescent="0.25">
      <c r="A3038" s="37" t="s">
        <v>30</v>
      </c>
      <c r="B3038" s="162" t="s">
        <v>31</v>
      </c>
      <c r="C3038" s="162">
        <v>6254</v>
      </c>
      <c r="D3038" s="162" t="s">
        <v>1456</v>
      </c>
      <c r="E3038" s="162" t="s">
        <v>321</v>
      </c>
      <c r="F3038" s="174" t="s">
        <v>50</v>
      </c>
      <c r="G3038" s="162" t="s">
        <v>35</v>
      </c>
      <c r="H3038" s="39" t="str">
        <f t="shared" si="449"/>
        <v>6105AK124-6254-WLAY-0004</v>
      </c>
      <c r="I3038" s="39" t="str">
        <f t="shared" si="451"/>
        <v>Q24050972-04-6254-W-LAY-0004</v>
      </c>
      <c r="J3038" s="162"/>
      <c r="K3038" s="162" t="s">
        <v>1920</v>
      </c>
      <c r="L3038" s="162" t="s">
        <v>1931</v>
      </c>
      <c r="M3038" s="162" t="s">
        <v>1459</v>
      </c>
      <c r="N3038" s="33" t="str">
        <f t="shared" si="450"/>
        <v>Battery Energy Storage System 1 - Collection Sump from Bunds for BESS Yard - Drainage, Run-off and Impoundment Design</v>
      </c>
      <c r="O3038" s="175"/>
      <c r="P3038" s="175"/>
      <c r="Q3038" s="33" t="str">
        <f>IFERROR(VLOOKUP(PPE_PH1_CDDL[[#This Row],[RDMC Document Number]],[3]Docs!$B:$F,4,0),"No Placeholder Yet")</f>
        <v>RES - Reserved Placeholder</v>
      </c>
      <c r="R3038" s="33" t="str">
        <f>IFERROR(VLOOKUP(PPE_PH1_CDDL[[#This Row],[RDMC Document Number]],[3]Docs!$B:$F,5,0),"No Placeholder Yet")</f>
        <v>Pending</v>
      </c>
      <c r="S3038" s="137">
        <f t="shared" si="452"/>
        <v>0</v>
      </c>
      <c r="T3038" s="39" t="s">
        <v>1119</v>
      </c>
      <c r="U3038" s="162"/>
      <c r="V3038" s="178"/>
      <c r="W3038" s="162" t="s">
        <v>1932</v>
      </c>
      <c r="X3038" s="39" t="s">
        <v>1927</v>
      </c>
      <c r="Y3038" s="162"/>
      <c r="Z3038" s="162"/>
      <c r="AA3038" s="39"/>
      <c r="AB3038" s="152" t="s">
        <v>3165</v>
      </c>
    </row>
    <row r="3039" spans="1:28" ht="21.75" customHeight="1" x14ac:dyDescent="0.25">
      <c r="A3039" s="37" t="s">
        <v>30</v>
      </c>
      <c r="B3039" s="162" t="s">
        <v>31</v>
      </c>
      <c r="C3039" s="162">
        <v>6254</v>
      </c>
      <c r="D3039" s="162" t="s">
        <v>1456</v>
      </c>
      <c r="E3039" s="39" t="s">
        <v>1460</v>
      </c>
      <c r="F3039" s="128" t="s">
        <v>34</v>
      </c>
      <c r="G3039" s="39" t="s">
        <v>35</v>
      </c>
      <c r="H3039" s="39" t="str">
        <f t="shared" si="449"/>
        <v>6105AK124-6254-WTRP-0001</v>
      </c>
      <c r="I3039" s="39" t="str">
        <f t="shared" si="451"/>
        <v>Q24050972-04-6254-W-TRP-0001</v>
      </c>
      <c r="J3039" s="39"/>
      <c r="K3039" s="162" t="s">
        <v>1920</v>
      </c>
      <c r="L3039" s="39" t="s">
        <v>1928</v>
      </c>
      <c r="M3039" s="39" t="s">
        <v>1461</v>
      </c>
      <c r="N3039" s="33" t="str">
        <f t="shared" si="450"/>
        <v>Battery Energy Storage System 1 - Pad Platform and Foundations for BESS Yard - Soil Classification and Nomination Deliverables</v>
      </c>
      <c r="O3039" s="134"/>
      <c r="P3039" s="134"/>
      <c r="Q3039" s="33" t="str">
        <f>IFERROR(VLOOKUP(PPE_PH1_CDDL[[#This Row],[RDMC Document Number]],[3]Docs!$B:$F,4,0),"No Placeholder Yet")</f>
        <v>RES - Reserved Placeholder</v>
      </c>
      <c r="R3039" s="33" t="str">
        <f>IFERROR(VLOOKUP(PPE_PH1_CDDL[[#This Row],[RDMC Document Number]],[3]Docs!$B:$F,5,0),"No Placeholder Yet")</f>
        <v>Pending</v>
      </c>
      <c r="S3039" s="137">
        <f t="shared" si="452"/>
        <v>0</v>
      </c>
      <c r="T3039" s="39" t="s">
        <v>1119</v>
      </c>
      <c r="U3039" s="39"/>
      <c r="V3039" s="178"/>
      <c r="W3039" s="39" t="s">
        <v>1601</v>
      </c>
      <c r="X3039" s="39" t="s">
        <v>1927</v>
      </c>
      <c r="Y3039" s="39"/>
      <c r="Z3039" s="39"/>
      <c r="AA3039" s="39"/>
      <c r="AB3039" s="152" t="s">
        <v>3165</v>
      </c>
    </row>
    <row r="3040" spans="1:28" ht="21.75" customHeight="1" x14ac:dyDescent="0.25">
      <c r="A3040" s="37" t="s">
        <v>30</v>
      </c>
      <c r="B3040" s="162" t="s">
        <v>31</v>
      </c>
      <c r="C3040" s="162">
        <v>6254</v>
      </c>
      <c r="D3040" s="162" t="s">
        <v>1456</v>
      </c>
      <c r="E3040" s="39" t="s">
        <v>1460</v>
      </c>
      <c r="F3040" s="128" t="s">
        <v>46</v>
      </c>
      <c r="G3040" s="39" t="s">
        <v>35</v>
      </c>
      <c r="H3040" s="39" t="str">
        <f t="shared" si="449"/>
        <v>6105AK124-6254-WTRP-0002</v>
      </c>
      <c r="I3040" s="39" t="str">
        <f t="shared" si="451"/>
        <v>Q24050972-04-6254-W-TRP-0002</v>
      </c>
      <c r="J3040" s="39"/>
      <c r="K3040" s="162" t="s">
        <v>1920</v>
      </c>
      <c r="L3040" s="39" t="s">
        <v>1928</v>
      </c>
      <c r="M3040" s="39" t="s">
        <v>1462</v>
      </c>
      <c r="N3040" s="33" t="str">
        <f t="shared" si="450"/>
        <v>Battery Energy Storage System 1 - Pad Platform and Foundations for BESS Yard - Soil Resistivity Testing Report</v>
      </c>
      <c r="O3040" s="134"/>
      <c r="P3040" s="134"/>
      <c r="Q3040" s="33" t="str">
        <f>IFERROR(VLOOKUP(PPE_PH1_CDDL[[#This Row],[RDMC Document Number]],[3]Docs!$B:$F,4,0),"No Placeholder Yet")</f>
        <v>RES - Reserved Placeholder</v>
      </c>
      <c r="R3040" s="33" t="str">
        <f>IFERROR(VLOOKUP(PPE_PH1_CDDL[[#This Row],[RDMC Document Number]],[3]Docs!$B:$F,5,0),"No Placeholder Yet")</f>
        <v>Pending</v>
      </c>
      <c r="S3040" s="137">
        <f t="shared" si="452"/>
        <v>0</v>
      </c>
      <c r="T3040" s="39" t="s">
        <v>1119</v>
      </c>
      <c r="U3040" s="39"/>
      <c r="V3040" s="178"/>
      <c r="W3040" s="39" t="s">
        <v>1601</v>
      </c>
      <c r="X3040" s="39" t="s">
        <v>1927</v>
      </c>
      <c r="Y3040" s="39"/>
      <c r="Z3040" s="39"/>
      <c r="AA3040" s="39"/>
      <c r="AB3040" s="152" t="s">
        <v>3165</v>
      </c>
    </row>
    <row r="3041" spans="1:28" ht="21.75" customHeight="1" x14ac:dyDescent="0.25">
      <c r="A3041" s="37" t="s">
        <v>30</v>
      </c>
      <c r="B3041" s="162" t="s">
        <v>31</v>
      </c>
      <c r="C3041" s="162">
        <v>6254</v>
      </c>
      <c r="D3041" s="162" t="s">
        <v>1456</v>
      </c>
      <c r="E3041" s="39" t="s">
        <v>1460</v>
      </c>
      <c r="F3041" s="128" t="s">
        <v>48</v>
      </c>
      <c r="G3041" s="39" t="s">
        <v>35</v>
      </c>
      <c r="H3041" s="39" t="str">
        <f t="shared" ref="H3041:H3104" si="453">A3041&amp;B3041&amp;"-"&amp;C3041&amp;"-"&amp;D3041&amp;E3041&amp;"-"&amp;F3041</f>
        <v>6105AK124-6254-WTRP-0003</v>
      </c>
      <c r="I3041" s="39" t="str">
        <f t="shared" si="451"/>
        <v>Q24050972-04-6254-W-TRP-0003</v>
      </c>
      <c r="J3041" s="39"/>
      <c r="K3041" s="162" t="s">
        <v>1920</v>
      </c>
      <c r="L3041" s="39" t="s">
        <v>1934</v>
      </c>
      <c r="M3041" s="39" t="s">
        <v>1461</v>
      </c>
      <c r="N3041" s="33" t="str">
        <f t="shared" si="450"/>
        <v>Battery Energy Storage System 1 - LV, Control and Signal Cables for BESS Yard - Soil Classification and Nomination Deliverables</v>
      </c>
      <c r="O3041" s="134"/>
      <c r="P3041" s="134"/>
      <c r="Q3041" s="33" t="str">
        <f>IFERROR(VLOOKUP(PPE_PH1_CDDL[[#This Row],[RDMC Document Number]],[3]Docs!$B:$F,4,0),"No Placeholder Yet")</f>
        <v>RES - Reserved Placeholder</v>
      </c>
      <c r="R3041" s="33" t="str">
        <f>IFERROR(VLOOKUP(PPE_PH1_CDDL[[#This Row],[RDMC Document Number]],[3]Docs!$B:$F,5,0),"No Placeholder Yet")</f>
        <v>Pending</v>
      </c>
      <c r="S3041" s="137">
        <f t="shared" si="452"/>
        <v>0</v>
      </c>
      <c r="T3041" s="39" t="s">
        <v>1119</v>
      </c>
      <c r="U3041" s="39"/>
      <c r="V3041" s="178"/>
      <c r="W3041" s="39" t="s">
        <v>1693</v>
      </c>
      <c r="X3041" s="39" t="s">
        <v>1927</v>
      </c>
      <c r="Y3041" s="39"/>
      <c r="Z3041" s="39"/>
      <c r="AA3041" s="39"/>
      <c r="AB3041" s="152" t="s">
        <v>3165</v>
      </c>
    </row>
    <row r="3042" spans="1:28" ht="21.75" customHeight="1" x14ac:dyDescent="0.25">
      <c r="A3042" s="37" t="s">
        <v>30</v>
      </c>
      <c r="B3042" s="162" t="s">
        <v>31</v>
      </c>
      <c r="C3042" s="162">
        <v>6254</v>
      </c>
      <c r="D3042" s="162" t="s">
        <v>1456</v>
      </c>
      <c r="E3042" s="39" t="s">
        <v>1460</v>
      </c>
      <c r="F3042" s="128" t="s">
        <v>50</v>
      </c>
      <c r="G3042" s="39" t="s">
        <v>35</v>
      </c>
      <c r="H3042" s="39" t="str">
        <f t="shared" si="453"/>
        <v>6105AK124-6254-WTRP-0004</v>
      </c>
      <c r="I3042" s="39" t="str">
        <f t="shared" si="451"/>
        <v>Q24050972-04-6254-W-TRP-0004</v>
      </c>
      <c r="J3042" s="39"/>
      <c r="K3042" s="162" t="s">
        <v>1920</v>
      </c>
      <c r="L3042" s="39" t="s">
        <v>1935</v>
      </c>
      <c r="M3042" s="39" t="s">
        <v>1461</v>
      </c>
      <c r="N3042" s="33" t="str">
        <f t="shared" si="450"/>
        <v>Battery Energy Storage System 1 - Cable Trench and Tunnels for BESS yard - Soil Classification and Nomination Deliverables</v>
      </c>
      <c r="O3042" s="134"/>
      <c r="P3042" s="134"/>
      <c r="Q3042" s="33" t="str">
        <f>IFERROR(VLOOKUP(PPE_PH1_CDDL[[#This Row],[RDMC Document Number]],[3]Docs!$B:$F,4,0),"No Placeholder Yet")</f>
        <v>RES - Reserved Placeholder</v>
      </c>
      <c r="R3042" s="33" t="str">
        <f>IFERROR(VLOOKUP(PPE_PH1_CDDL[[#This Row],[RDMC Document Number]],[3]Docs!$B:$F,5,0),"No Placeholder Yet")</f>
        <v>Pending</v>
      </c>
      <c r="S3042" s="137">
        <f t="shared" si="452"/>
        <v>0</v>
      </c>
      <c r="T3042" s="39" t="s">
        <v>1119</v>
      </c>
      <c r="U3042" s="39"/>
      <c r="V3042" s="178"/>
      <c r="W3042" s="39" t="s">
        <v>1629</v>
      </c>
      <c r="X3042" s="39" t="s">
        <v>1927</v>
      </c>
      <c r="Y3042" s="39"/>
      <c r="Z3042" s="39"/>
      <c r="AA3042" s="39"/>
      <c r="AB3042" s="152" t="s">
        <v>3165</v>
      </c>
    </row>
    <row r="3043" spans="1:28" ht="21.75" customHeight="1" x14ac:dyDescent="0.25">
      <c r="A3043" s="37" t="s">
        <v>30</v>
      </c>
      <c r="B3043" s="162" t="s">
        <v>31</v>
      </c>
      <c r="C3043" s="162">
        <v>6254</v>
      </c>
      <c r="D3043" s="162" t="s">
        <v>1456</v>
      </c>
      <c r="E3043" s="39" t="s">
        <v>1460</v>
      </c>
      <c r="F3043" s="128" t="s">
        <v>101</v>
      </c>
      <c r="G3043" s="39" t="s">
        <v>35</v>
      </c>
      <c r="H3043" s="39" t="str">
        <f t="shared" si="453"/>
        <v>6105AK124-6254-WTRP-0005</v>
      </c>
      <c r="I3043" s="39" t="str">
        <f t="shared" si="451"/>
        <v>Q24050972-04-6254-W-TRP-0005</v>
      </c>
      <c r="J3043" s="39"/>
      <c r="K3043" s="162" t="s">
        <v>1920</v>
      </c>
      <c r="L3043" s="39" t="s">
        <v>1936</v>
      </c>
      <c r="M3043" s="39" t="s">
        <v>1461</v>
      </c>
      <c r="N3043" s="33" t="str">
        <f t="shared" si="450"/>
        <v>Battery Energy Storage System 1 - Lightning Protection System for BESS Yard - Soil Classification and Nomination Deliverables</v>
      </c>
      <c r="O3043" s="134"/>
      <c r="P3043" s="134"/>
      <c r="Q3043" s="33" t="str">
        <f>IFERROR(VLOOKUP(PPE_PH1_CDDL[[#This Row],[RDMC Document Number]],[3]Docs!$B:$F,4,0),"No Placeholder Yet")</f>
        <v>RES - Reserved Placeholder</v>
      </c>
      <c r="R3043" s="33" t="str">
        <f>IFERROR(VLOOKUP(PPE_PH1_CDDL[[#This Row],[RDMC Document Number]],[3]Docs!$B:$F,5,0),"No Placeholder Yet")</f>
        <v>Pending</v>
      </c>
      <c r="S3043" s="137">
        <f t="shared" si="452"/>
        <v>0</v>
      </c>
      <c r="T3043" s="39" t="s">
        <v>1119</v>
      </c>
      <c r="U3043" s="39"/>
      <c r="V3043" s="178"/>
      <c r="W3043" s="39" t="s">
        <v>1631</v>
      </c>
      <c r="X3043" s="39" t="s">
        <v>1927</v>
      </c>
      <c r="Y3043" s="39"/>
      <c r="Z3043" s="39"/>
      <c r="AA3043" s="39"/>
      <c r="AB3043" s="152" t="s">
        <v>3165</v>
      </c>
    </row>
    <row r="3044" spans="1:28" ht="21.75" customHeight="1" x14ac:dyDescent="0.25">
      <c r="A3044" s="37" t="s">
        <v>30</v>
      </c>
      <c r="B3044" s="162" t="s">
        <v>31</v>
      </c>
      <c r="C3044" s="162">
        <v>6254</v>
      </c>
      <c r="D3044" s="162" t="s">
        <v>1456</v>
      </c>
      <c r="E3044" s="39" t="s">
        <v>1460</v>
      </c>
      <c r="F3044" s="128" t="s">
        <v>161</v>
      </c>
      <c r="G3044" s="39" t="s">
        <v>35</v>
      </c>
      <c r="H3044" s="39" t="str">
        <f t="shared" si="453"/>
        <v>6105AK124-6254-WTRP-0006</v>
      </c>
      <c r="I3044" s="39" t="str">
        <f t="shared" si="451"/>
        <v>Q24050972-04-6254-W-TRP-0006</v>
      </c>
      <c r="J3044" s="39"/>
      <c r="K3044" s="162" t="s">
        <v>1920</v>
      </c>
      <c r="L3044" s="39" t="s">
        <v>1936</v>
      </c>
      <c r="M3044" s="39" t="s">
        <v>1462</v>
      </c>
      <c r="N3044" s="33" t="str">
        <f t="shared" si="450"/>
        <v>Battery Energy Storage System 1 - Lightning Protection System for BESS Yard - Soil Resistivity Testing Report</v>
      </c>
      <c r="O3044" s="134"/>
      <c r="P3044" s="134"/>
      <c r="Q3044" s="33" t="str">
        <f>IFERROR(VLOOKUP(PPE_PH1_CDDL[[#This Row],[RDMC Document Number]],[3]Docs!$B:$F,4,0),"No Placeholder Yet")</f>
        <v>RES - Reserved Placeholder</v>
      </c>
      <c r="R3044" s="33" t="str">
        <f>IFERROR(VLOOKUP(PPE_PH1_CDDL[[#This Row],[RDMC Document Number]],[3]Docs!$B:$F,5,0),"No Placeholder Yet")</f>
        <v>Pending</v>
      </c>
      <c r="S3044" s="137">
        <f t="shared" si="452"/>
        <v>0</v>
      </c>
      <c r="T3044" s="39" t="s">
        <v>1119</v>
      </c>
      <c r="U3044" s="39"/>
      <c r="V3044" s="178"/>
      <c r="W3044" s="39" t="s">
        <v>1631</v>
      </c>
      <c r="X3044" s="39" t="s">
        <v>1927</v>
      </c>
      <c r="Y3044" s="39"/>
      <c r="Z3044" s="39"/>
      <c r="AA3044" s="39"/>
      <c r="AB3044" s="152" t="s">
        <v>3165</v>
      </c>
    </row>
    <row r="3045" spans="1:28" ht="21.75" customHeight="1" x14ac:dyDescent="0.25">
      <c r="A3045" s="37" t="s">
        <v>30</v>
      </c>
      <c r="B3045" s="162" t="s">
        <v>31</v>
      </c>
      <c r="C3045" s="162">
        <v>6254</v>
      </c>
      <c r="D3045" s="162" t="s">
        <v>1456</v>
      </c>
      <c r="E3045" s="39" t="s">
        <v>1460</v>
      </c>
      <c r="F3045" s="128" t="s">
        <v>170</v>
      </c>
      <c r="G3045" s="39" t="s">
        <v>35</v>
      </c>
      <c r="H3045" s="39" t="str">
        <f t="shared" si="453"/>
        <v>6105AK124-6254-WTRP-0007</v>
      </c>
      <c r="I3045" s="39" t="str">
        <f t="shared" si="451"/>
        <v>Q24050972-04-6254-W-TRP-0007</v>
      </c>
      <c r="J3045" s="39"/>
      <c r="K3045" s="162" t="s">
        <v>1920</v>
      </c>
      <c r="L3045" s="39" t="s">
        <v>1937</v>
      </c>
      <c r="M3045" s="39" t="s">
        <v>1462</v>
      </c>
      <c r="N3045" s="33" t="str">
        <f t="shared" si="450"/>
        <v>Battery Energy Storage System 1 -  Earthing System for BESS Yard - Soil Resistivity Testing Report</v>
      </c>
      <c r="O3045" s="134"/>
      <c r="P3045" s="134"/>
      <c r="Q3045" s="33" t="str">
        <f>IFERROR(VLOOKUP(PPE_PH1_CDDL[[#This Row],[RDMC Document Number]],[3]Docs!$B:$F,4,0),"No Placeholder Yet")</f>
        <v>RES - Reserved Placeholder</v>
      </c>
      <c r="R3045" s="33" t="str">
        <f>IFERROR(VLOOKUP(PPE_PH1_CDDL[[#This Row],[RDMC Document Number]],[3]Docs!$B:$F,5,0),"No Placeholder Yet")</f>
        <v>Pending</v>
      </c>
      <c r="S3045" s="137">
        <f t="shared" si="452"/>
        <v>0</v>
      </c>
      <c r="T3045" s="39" t="s">
        <v>1119</v>
      </c>
      <c r="U3045" s="39"/>
      <c r="V3045" s="178"/>
      <c r="W3045" s="39" t="s">
        <v>1705</v>
      </c>
      <c r="X3045" s="39" t="s">
        <v>1927</v>
      </c>
      <c r="Y3045" s="39"/>
      <c r="Z3045" s="39"/>
      <c r="AA3045" s="39"/>
      <c r="AB3045" s="152" t="s">
        <v>3165</v>
      </c>
    </row>
    <row r="3046" spans="1:28" ht="21.75" customHeight="1" x14ac:dyDescent="0.25">
      <c r="A3046" s="37" t="s">
        <v>30</v>
      </c>
      <c r="B3046" s="162" t="s">
        <v>31</v>
      </c>
      <c r="C3046" s="162">
        <v>6254</v>
      </c>
      <c r="D3046" s="162" t="s">
        <v>1456</v>
      </c>
      <c r="E3046" s="39" t="s">
        <v>1460</v>
      </c>
      <c r="F3046" s="128" t="s">
        <v>108</v>
      </c>
      <c r="G3046" s="39" t="s">
        <v>35</v>
      </c>
      <c r="H3046" s="39" t="str">
        <f t="shared" si="453"/>
        <v>6105AK124-6254-WTRP-0008</v>
      </c>
      <c r="I3046" s="39" t="str">
        <f t="shared" si="451"/>
        <v>Q24050972-04-6254-W-TRP-0008</v>
      </c>
      <c r="J3046" s="39"/>
      <c r="K3046" s="162" t="s">
        <v>1920</v>
      </c>
      <c r="L3046" s="39" t="s">
        <v>1939</v>
      </c>
      <c r="M3046" s="39" t="s">
        <v>1461</v>
      </c>
      <c r="N3046" s="33" t="str">
        <f t="shared" si="450"/>
        <v>Battery Energy Storage System 1 - Terrace, Roads and Access-ways for BESS Yard - Soil Classification and Nomination Deliverables</v>
      </c>
      <c r="O3046" s="134"/>
      <c r="P3046" s="134"/>
      <c r="Q3046" s="33" t="str">
        <f>IFERROR(VLOOKUP(PPE_PH1_CDDL[[#This Row],[RDMC Document Number]],[3]Docs!$B:$F,4,0),"No Placeholder Yet")</f>
        <v>RES - Reserved Placeholder</v>
      </c>
      <c r="R3046" s="33" t="str">
        <f>IFERROR(VLOOKUP(PPE_PH1_CDDL[[#This Row],[RDMC Document Number]],[3]Docs!$B:$F,5,0),"No Placeholder Yet")</f>
        <v>Pending</v>
      </c>
      <c r="S3046" s="137">
        <f t="shared" si="452"/>
        <v>0</v>
      </c>
      <c r="T3046" s="39" t="s">
        <v>1119</v>
      </c>
      <c r="U3046" s="39"/>
      <c r="V3046" s="178"/>
      <c r="W3046" s="39" t="s">
        <v>1515</v>
      </c>
      <c r="X3046" s="39" t="s">
        <v>1927</v>
      </c>
      <c r="Y3046" s="39"/>
      <c r="Z3046" s="39"/>
      <c r="AA3046" s="39"/>
      <c r="AB3046" s="152" t="s">
        <v>3165</v>
      </c>
    </row>
    <row r="3047" spans="1:28" ht="21.75" customHeight="1" x14ac:dyDescent="0.25">
      <c r="A3047" s="37" t="s">
        <v>30</v>
      </c>
      <c r="B3047" s="162" t="s">
        <v>31</v>
      </c>
      <c r="C3047" s="162">
        <v>6254</v>
      </c>
      <c r="D3047" s="162" t="s">
        <v>1456</v>
      </c>
      <c r="E3047" s="39" t="s">
        <v>1460</v>
      </c>
      <c r="F3047" s="174" t="s">
        <v>173</v>
      </c>
      <c r="G3047" s="162" t="s">
        <v>35</v>
      </c>
      <c r="H3047" s="39" t="str">
        <f t="shared" si="453"/>
        <v>6105AK124-6254-WTRP-0009</v>
      </c>
      <c r="I3047" s="39" t="str">
        <f t="shared" si="451"/>
        <v>Q24050972-04-6254-W-TRP-0009</v>
      </c>
      <c r="J3047" s="162"/>
      <c r="K3047" s="162" t="s">
        <v>1920</v>
      </c>
      <c r="L3047" s="162" t="s">
        <v>1939</v>
      </c>
      <c r="M3047" s="162" t="s">
        <v>1462</v>
      </c>
      <c r="N3047" s="33" t="str">
        <f t="shared" si="450"/>
        <v>Battery Energy Storage System 1 - Terrace, Roads and Access-ways for BESS Yard - Soil Resistivity Testing Report</v>
      </c>
      <c r="O3047" s="175"/>
      <c r="P3047" s="175"/>
      <c r="Q3047" s="33" t="str">
        <f>IFERROR(VLOOKUP(PPE_PH1_CDDL[[#This Row],[RDMC Document Number]],[3]Docs!$B:$F,4,0),"No Placeholder Yet")</f>
        <v>RES - Reserved Placeholder</v>
      </c>
      <c r="R3047" s="33" t="str">
        <f>IFERROR(VLOOKUP(PPE_PH1_CDDL[[#This Row],[RDMC Document Number]],[3]Docs!$B:$F,5,0),"No Placeholder Yet")</f>
        <v>Pending</v>
      </c>
      <c r="S3047" s="137">
        <f t="shared" si="452"/>
        <v>0</v>
      </c>
      <c r="T3047" s="39" t="s">
        <v>1119</v>
      </c>
      <c r="U3047" s="162"/>
      <c r="V3047" s="178"/>
      <c r="W3047" s="162" t="s">
        <v>1515</v>
      </c>
      <c r="X3047" s="39" t="s">
        <v>1927</v>
      </c>
      <c r="Y3047" s="162"/>
      <c r="Z3047" s="162"/>
      <c r="AA3047" s="39"/>
      <c r="AB3047" s="152" t="s">
        <v>3165</v>
      </c>
    </row>
    <row r="3048" spans="1:28" ht="21.75" customHeight="1" x14ac:dyDescent="0.25">
      <c r="A3048" s="37" t="s">
        <v>30</v>
      </c>
      <c r="B3048" s="37" t="s">
        <v>31</v>
      </c>
      <c r="C3048" s="162">
        <v>6256</v>
      </c>
      <c r="D3048" s="39" t="s">
        <v>973</v>
      </c>
      <c r="E3048" s="39" t="s">
        <v>1365</v>
      </c>
      <c r="F3048" s="128" t="s">
        <v>34</v>
      </c>
      <c r="G3048" s="39" t="s">
        <v>35</v>
      </c>
      <c r="H3048" s="39" t="str">
        <f t="shared" si="453"/>
        <v>6105AK124-6256-FDIA-0001</v>
      </c>
      <c r="I3048" s="39" t="str">
        <f t="shared" si="451"/>
        <v>Q24050972-04-6256-F-DIA-0001</v>
      </c>
      <c r="J3048" s="39"/>
      <c r="K3048" s="33" t="str">
        <f>VLOOKUP(C3048,'PPE WBS Codes'!$E$3:$F$79,2,0)</f>
        <v>Synchronous Condenser 2</v>
      </c>
      <c r="L3048" s="39" t="s">
        <v>1880</v>
      </c>
      <c r="M3048" s="39" t="s">
        <v>1393</v>
      </c>
      <c r="N3048" s="33" t="str">
        <f t="shared" si="450"/>
        <v>Synchronous Condenser 2 - Earthing System for Synchronous Condensers Yard 2 - Interface Panel and I/O Schematics</v>
      </c>
      <c r="O3048" s="134"/>
      <c r="P3048" s="134"/>
      <c r="Q3048" s="33" t="str">
        <f>IFERROR(VLOOKUP(PPE_PH1_CDDL[[#This Row],[RDMC Document Number]],[3]Docs!$B:$F,4,0),"No Placeholder Yet")</f>
        <v>RES - Reserved Placeholder</v>
      </c>
      <c r="R3048" s="33" t="str">
        <f>IFERROR(VLOOKUP(PPE_PH1_CDDL[[#This Row],[RDMC Document Number]],[3]Docs!$B:$F,5,0),"No Placeholder Yet")</f>
        <v>Pending</v>
      </c>
      <c r="S3048" s="137">
        <f t="shared" si="452"/>
        <v>0</v>
      </c>
      <c r="T3048" s="39" t="s">
        <v>1119</v>
      </c>
      <c r="U3048" s="39"/>
      <c r="V3048" s="178"/>
      <c r="W3048" s="39" t="s">
        <v>1649</v>
      </c>
      <c r="X3048" s="39" t="s">
        <v>1895</v>
      </c>
      <c r="Y3048" s="39"/>
      <c r="Z3048" s="39"/>
      <c r="AA3048" s="39"/>
      <c r="AB3048" s="152" t="s">
        <v>3165</v>
      </c>
    </row>
    <row r="3049" spans="1:28" ht="21.75" customHeight="1" x14ac:dyDescent="0.25">
      <c r="A3049" s="37" t="s">
        <v>30</v>
      </c>
      <c r="B3049" s="37" t="s">
        <v>31</v>
      </c>
      <c r="C3049" s="162">
        <v>6256</v>
      </c>
      <c r="D3049" s="162" t="s">
        <v>973</v>
      </c>
      <c r="E3049" s="162" t="s">
        <v>1365</v>
      </c>
      <c r="F3049" s="174" t="s">
        <v>46</v>
      </c>
      <c r="G3049" s="162" t="s">
        <v>35</v>
      </c>
      <c r="H3049" s="39" t="str">
        <f t="shared" si="453"/>
        <v>6105AK124-6256-FDIA-0002</v>
      </c>
      <c r="I3049" s="39" t="str">
        <f t="shared" si="451"/>
        <v>Q24050972-04-6256-F-DIA-0002</v>
      </c>
      <c r="J3049" s="162"/>
      <c r="K3049" s="33" t="str">
        <f>VLOOKUP(C3049,'PPE WBS Codes'!$E$3:$F$79,2,0)</f>
        <v>Synchronous Condenser 2</v>
      </c>
      <c r="L3049" s="162" t="s">
        <v>1878</v>
      </c>
      <c r="M3049" s="162" t="s">
        <v>1392</v>
      </c>
      <c r="N3049" s="33" t="str">
        <f t="shared" si="450"/>
        <v>Synchronous Condenser 2 - Cable Racks and Trays for Synchronous Condensers Yard 2 - Control Network Architecture Design</v>
      </c>
      <c r="O3049" s="175"/>
      <c r="P3049" s="175"/>
      <c r="Q3049" s="33" t="str">
        <f>IFERROR(VLOOKUP(PPE_PH1_CDDL[[#This Row],[RDMC Document Number]],[3]Docs!$B:$F,4,0),"No Placeholder Yet")</f>
        <v>RES - Reserved Placeholder</v>
      </c>
      <c r="R3049" s="33" t="str">
        <f>IFERROR(VLOOKUP(PPE_PH1_CDDL[[#This Row],[RDMC Document Number]],[3]Docs!$B:$F,5,0),"No Placeholder Yet")</f>
        <v>Pending</v>
      </c>
      <c r="S3049" s="137">
        <f t="shared" si="452"/>
        <v>0</v>
      </c>
      <c r="T3049" s="39" t="s">
        <v>1119</v>
      </c>
      <c r="U3049" s="162"/>
      <c r="V3049" s="178"/>
      <c r="W3049" s="162" t="s">
        <v>1599</v>
      </c>
      <c r="X3049" s="39" t="s">
        <v>1895</v>
      </c>
      <c r="Y3049" s="162"/>
      <c r="Z3049" s="162"/>
      <c r="AA3049" s="39"/>
      <c r="AB3049" s="152" t="s">
        <v>3165</v>
      </c>
    </row>
    <row r="3050" spans="1:28" ht="21.75" customHeight="1" x14ac:dyDescent="0.25">
      <c r="A3050" s="37" t="s">
        <v>30</v>
      </c>
      <c r="B3050" s="37" t="s">
        <v>31</v>
      </c>
      <c r="C3050" s="162">
        <v>6256</v>
      </c>
      <c r="D3050" s="162" t="s">
        <v>712</v>
      </c>
      <c r="E3050" s="162" t="s">
        <v>1170</v>
      </c>
      <c r="F3050" s="174" t="s">
        <v>34</v>
      </c>
      <c r="G3050" s="162" t="s">
        <v>35</v>
      </c>
      <c r="H3050" s="39" t="str">
        <f t="shared" si="453"/>
        <v>6105AK124-6256-ISPC-0001</v>
      </c>
      <c r="I3050" s="39" t="str">
        <f t="shared" si="451"/>
        <v>Q24050972-04-6256-I-SPC-0001</v>
      </c>
      <c r="J3050" s="162"/>
      <c r="K3050" s="33" t="str">
        <f>VLOOKUP(C3050,'PPE WBS Codes'!$E$3:$F$79,2,0)</f>
        <v>Synchronous Condenser 2</v>
      </c>
      <c r="L3050" s="162" t="s">
        <v>1880</v>
      </c>
      <c r="M3050" s="162" t="s">
        <v>1423</v>
      </c>
      <c r="N3050" s="33" t="str">
        <f t="shared" si="450"/>
        <v>Synchronous Condenser 2 - Earthing System for Synchronous Condensers Yard 2 - Junction Box and Interface Cabinet Design</v>
      </c>
      <c r="O3050" s="175"/>
      <c r="P3050" s="175"/>
      <c r="Q3050" s="33" t="str">
        <f>IFERROR(VLOOKUP(PPE_PH1_CDDL[[#This Row],[RDMC Document Number]],[3]Docs!$B:$F,4,0),"No Placeholder Yet")</f>
        <v>RES - Reserved Placeholder</v>
      </c>
      <c r="R3050" s="33" t="str">
        <f>IFERROR(VLOOKUP(PPE_PH1_CDDL[[#This Row],[RDMC Document Number]],[3]Docs!$B:$F,5,0),"No Placeholder Yet")</f>
        <v>Pending</v>
      </c>
      <c r="S3050" s="137">
        <f t="shared" si="452"/>
        <v>0</v>
      </c>
      <c r="T3050" s="39" t="s">
        <v>1119</v>
      </c>
      <c r="U3050" s="162"/>
      <c r="V3050" s="178"/>
      <c r="W3050" s="162" t="s">
        <v>1649</v>
      </c>
      <c r="X3050" s="39" t="s">
        <v>1895</v>
      </c>
      <c r="Y3050" s="162"/>
      <c r="Z3050" s="162"/>
      <c r="AA3050" s="39"/>
      <c r="AB3050" s="152" t="s">
        <v>3165</v>
      </c>
    </row>
    <row r="3051" spans="1:28" ht="21.75" customHeight="1" x14ac:dyDescent="0.25">
      <c r="A3051" s="37" t="s">
        <v>30</v>
      </c>
      <c r="B3051" s="37" t="s">
        <v>31</v>
      </c>
      <c r="C3051" s="162">
        <v>6256</v>
      </c>
      <c r="D3051" s="162" t="s">
        <v>268</v>
      </c>
      <c r="E3051" s="162" t="s">
        <v>1266</v>
      </c>
      <c r="F3051" s="174" t="s">
        <v>34</v>
      </c>
      <c r="G3051" s="162" t="s">
        <v>35</v>
      </c>
      <c r="H3051" s="39" t="str">
        <f t="shared" si="453"/>
        <v>6105AK124-6256-MCAL-0001</v>
      </c>
      <c r="I3051" s="39" t="str">
        <f t="shared" si="451"/>
        <v>Q24050972-04-6256-M-CAL-0001</v>
      </c>
      <c r="J3051" s="162"/>
      <c r="K3051" s="33" t="str">
        <f>VLOOKUP(C3051,'PPE WBS Codes'!$E$3:$F$79,2,0)</f>
        <v>Synchronous Condenser 2</v>
      </c>
      <c r="L3051" s="162" t="s">
        <v>1878</v>
      </c>
      <c r="M3051" s="162" t="s">
        <v>1425</v>
      </c>
      <c r="N3051" s="33" t="str">
        <f t="shared" si="450"/>
        <v>Synchronous Condenser 2 - Cable Racks and Trays for Synchronous Condensers Yard 2 - Vessel and Structure Design with Stress Analysis Calcs</v>
      </c>
      <c r="O3051" s="175"/>
      <c r="P3051" s="175"/>
      <c r="Q3051" s="33" t="str">
        <f>IFERROR(VLOOKUP(PPE_PH1_CDDL[[#This Row],[RDMC Document Number]],[3]Docs!$B:$F,4,0),"No Placeholder Yet")</f>
        <v>RES - Reserved Placeholder</v>
      </c>
      <c r="R3051" s="33" t="str">
        <f>IFERROR(VLOOKUP(PPE_PH1_CDDL[[#This Row],[RDMC Document Number]],[3]Docs!$B:$F,5,0),"No Placeholder Yet")</f>
        <v>Pending</v>
      </c>
      <c r="S3051" s="137">
        <f t="shared" si="452"/>
        <v>0</v>
      </c>
      <c r="T3051" s="39" t="s">
        <v>1119</v>
      </c>
      <c r="U3051" s="162"/>
      <c r="V3051" s="178"/>
      <c r="W3051" s="162" t="s">
        <v>1599</v>
      </c>
      <c r="X3051" s="39" t="s">
        <v>1895</v>
      </c>
      <c r="Y3051" s="162"/>
      <c r="Z3051" s="162"/>
      <c r="AA3051" s="39"/>
      <c r="AB3051" s="152" t="s">
        <v>3165</v>
      </c>
    </row>
    <row r="3052" spans="1:28" ht="21.75" customHeight="1" x14ac:dyDescent="0.25">
      <c r="A3052" s="37" t="s">
        <v>30</v>
      </c>
      <c r="B3052" s="37" t="s">
        <v>31</v>
      </c>
      <c r="C3052" s="162">
        <v>6256</v>
      </c>
      <c r="D3052" s="162" t="s">
        <v>268</v>
      </c>
      <c r="E3052" s="162" t="s">
        <v>43</v>
      </c>
      <c r="F3052" s="174" t="s">
        <v>34</v>
      </c>
      <c r="G3052" s="162" t="s">
        <v>35</v>
      </c>
      <c r="H3052" s="39" t="str">
        <f t="shared" si="453"/>
        <v>6105AK124-6256-MPRC-0001</v>
      </c>
      <c r="I3052" s="39" t="str">
        <f t="shared" si="451"/>
        <v>Q24050972-04-6256-M-PRC-0001</v>
      </c>
      <c r="J3052" s="162"/>
      <c r="K3052" s="33" t="str">
        <f>VLOOKUP(C3052,'PPE WBS Codes'!$E$3:$F$79,2,0)</f>
        <v>Synchronous Condenser 2</v>
      </c>
      <c r="L3052" s="162" t="s">
        <v>1879</v>
      </c>
      <c r="M3052" s="162" t="s">
        <v>1431</v>
      </c>
      <c r="N3052" s="33" t="str">
        <f t="shared" si="450"/>
        <v>Synchronous Condenser 2 - Terrace Roads and Access-ways for Synchronous Condensers Yard 2 - Rigging Study and Lifting Equipment Design</v>
      </c>
      <c r="O3052" s="175"/>
      <c r="P3052" s="175"/>
      <c r="Q3052" s="33" t="str">
        <f>IFERROR(VLOOKUP(PPE_PH1_CDDL[[#This Row],[RDMC Document Number]],[3]Docs!$B:$F,4,0),"No Placeholder Yet")</f>
        <v>RES - Reserved Placeholder</v>
      </c>
      <c r="R3052" s="33" t="str">
        <f>IFERROR(VLOOKUP(PPE_PH1_CDDL[[#This Row],[RDMC Document Number]],[3]Docs!$B:$F,5,0),"No Placeholder Yet")</f>
        <v>Pending</v>
      </c>
      <c r="S3052" s="137">
        <f t="shared" si="452"/>
        <v>0</v>
      </c>
      <c r="T3052" s="39" t="s">
        <v>1119</v>
      </c>
      <c r="U3052" s="162"/>
      <c r="V3052" s="178"/>
      <c r="W3052" s="162" t="s">
        <v>1617</v>
      </c>
      <c r="X3052" s="39" t="s">
        <v>1895</v>
      </c>
      <c r="Y3052" s="162"/>
      <c r="Z3052" s="162"/>
      <c r="AA3052" s="39"/>
      <c r="AB3052" s="152" t="s">
        <v>3165</v>
      </c>
    </row>
    <row r="3053" spans="1:28" ht="21.75" customHeight="1" x14ac:dyDescent="0.25">
      <c r="A3053" s="37" t="s">
        <v>30</v>
      </c>
      <c r="B3053" s="37" t="s">
        <v>31</v>
      </c>
      <c r="C3053" s="162">
        <v>6256</v>
      </c>
      <c r="D3053" s="162" t="s">
        <v>268</v>
      </c>
      <c r="E3053" s="39" t="s">
        <v>1435</v>
      </c>
      <c r="F3053" s="128" t="s">
        <v>34</v>
      </c>
      <c r="G3053" s="39" t="s">
        <v>35</v>
      </c>
      <c r="H3053" s="39" t="str">
        <f t="shared" si="453"/>
        <v>6105AK124-6256-MPSP-0001</v>
      </c>
      <c r="I3053" s="39" t="str">
        <f t="shared" si="451"/>
        <v>Q24050972-04-6256-M-PSP-0001</v>
      </c>
      <c r="J3053" s="39"/>
      <c r="K3053" s="33" t="str">
        <f>VLOOKUP(C3053,'PPE WBS Codes'!$E$3:$F$79,2,0)</f>
        <v>Synchronous Condenser 2</v>
      </c>
      <c r="L3053" s="39" t="s">
        <v>1878</v>
      </c>
      <c r="M3053" s="39" t="s">
        <v>1436</v>
      </c>
      <c r="N3053" s="33" t="str">
        <f t="shared" si="450"/>
        <v>Synchronous Condenser 2 - Cable Racks and Trays for Synchronous Condensers Yard 2 - Pipe and Cable Support Racks Design</v>
      </c>
      <c r="O3053" s="134"/>
      <c r="P3053" s="134"/>
      <c r="Q3053" s="33" t="str">
        <f>IFERROR(VLOOKUP(PPE_PH1_CDDL[[#This Row],[RDMC Document Number]],[3]Docs!$B:$F,4,0),"No Placeholder Yet")</f>
        <v>RES - Reserved Placeholder</v>
      </c>
      <c r="R3053" s="33" t="str">
        <f>IFERROR(VLOOKUP(PPE_PH1_CDDL[[#This Row],[RDMC Document Number]],[3]Docs!$B:$F,5,0),"No Placeholder Yet")</f>
        <v>Pending</v>
      </c>
      <c r="S3053" s="137">
        <f t="shared" si="452"/>
        <v>0</v>
      </c>
      <c r="T3053" s="39" t="s">
        <v>1119</v>
      </c>
      <c r="U3053" s="39"/>
      <c r="V3053" s="178"/>
      <c r="W3053" s="39" t="s">
        <v>1645</v>
      </c>
      <c r="X3053" s="39" t="s">
        <v>1895</v>
      </c>
      <c r="Y3053" s="39"/>
      <c r="Z3053" s="39"/>
      <c r="AA3053" s="39"/>
      <c r="AB3053" s="152" t="s">
        <v>3165</v>
      </c>
    </row>
    <row r="3054" spans="1:28" ht="21.75" customHeight="1" x14ac:dyDescent="0.25">
      <c r="A3054" s="37" t="s">
        <v>30</v>
      </c>
      <c r="B3054" s="37" t="s">
        <v>31</v>
      </c>
      <c r="C3054" s="162">
        <v>6256</v>
      </c>
      <c r="D3054" s="162" t="s">
        <v>268</v>
      </c>
      <c r="E3054" s="162" t="s">
        <v>1170</v>
      </c>
      <c r="F3054" s="174" t="s">
        <v>34</v>
      </c>
      <c r="G3054" s="162" t="s">
        <v>35</v>
      </c>
      <c r="H3054" s="39" t="str">
        <f t="shared" si="453"/>
        <v>6105AK124-6256-MSPC-0001</v>
      </c>
      <c r="I3054" s="39" t="str">
        <f t="shared" si="451"/>
        <v>Q24050972-04-6256-M-SPC-0001</v>
      </c>
      <c r="J3054" s="162"/>
      <c r="K3054" s="33" t="str">
        <f>VLOOKUP(C3054,'PPE WBS Codes'!$E$3:$F$79,2,0)</f>
        <v>Synchronous Condenser 2</v>
      </c>
      <c r="L3054" s="162" t="s">
        <v>1878</v>
      </c>
      <c r="M3054" s="162" t="s">
        <v>1446</v>
      </c>
      <c r="N3054" s="33" t="str">
        <f t="shared" si="450"/>
        <v>Synchronous Condenser 2 - Cable Racks and Trays for Synchronous Condensers Yard 2 - Material Selection and Verification Specification</v>
      </c>
      <c r="O3054" s="175"/>
      <c r="P3054" s="175"/>
      <c r="Q3054" s="33" t="str">
        <f>IFERROR(VLOOKUP(PPE_PH1_CDDL[[#This Row],[RDMC Document Number]],[3]Docs!$B:$F,4,0),"No Placeholder Yet")</f>
        <v>RES - Reserved Placeholder</v>
      </c>
      <c r="R3054" s="33" t="str">
        <f>IFERROR(VLOOKUP(PPE_PH1_CDDL[[#This Row],[RDMC Document Number]],[3]Docs!$B:$F,5,0),"No Placeholder Yet")</f>
        <v>Pending</v>
      </c>
      <c r="S3054" s="137">
        <f t="shared" si="452"/>
        <v>0</v>
      </c>
      <c r="T3054" s="39" t="s">
        <v>1119</v>
      </c>
      <c r="U3054" s="162"/>
      <c r="V3054" s="178"/>
      <c r="W3054" s="39" t="s">
        <v>1645</v>
      </c>
      <c r="X3054" s="39" t="s">
        <v>1895</v>
      </c>
      <c r="Y3054" s="162"/>
      <c r="Z3054" s="162"/>
      <c r="AA3054" s="39"/>
      <c r="AB3054" s="152" t="s">
        <v>3165</v>
      </c>
    </row>
    <row r="3055" spans="1:28" ht="21.75" customHeight="1" x14ac:dyDescent="0.25">
      <c r="A3055" s="37" t="s">
        <v>30</v>
      </c>
      <c r="B3055" s="37" t="s">
        <v>31</v>
      </c>
      <c r="C3055" s="162">
        <v>6256</v>
      </c>
      <c r="D3055" s="162" t="s">
        <v>1453</v>
      </c>
      <c r="E3055" s="162" t="s">
        <v>638</v>
      </c>
      <c r="F3055" s="174" t="s">
        <v>34</v>
      </c>
      <c r="G3055" s="162" t="s">
        <v>35</v>
      </c>
      <c r="H3055" s="39" t="str">
        <f t="shared" si="453"/>
        <v>6105AK124-6256-TRPT-0001</v>
      </c>
      <c r="I3055" s="39" t="str">
        <f t="shared" si="451"/>
        <v>Q24050972-04-6256-T-RPT-0001</v>
      </c>
      <c r="J3055" s="162"/>
      <c r="K3055" s="33" t="str">
        <f>VLOOKUP(C3055,'PPE WBS Codes'!$E$3:$F$79,2,0)</f>
        <v>Synchronous Condenser 2</v>
      </c>
      <c r="L3055" s="162" t="s">
        <v>1879</v>
      </c>
      <c r="M3055" s="162" t="s">
        <v>1454</v>
      </c>
      <c r="N3055" s="33" t="str">
        <f t="shared" si="450"/>
        <v>Synchronous Condenser 2 - Terrace Roads and Access-ways for Synchronous Condensers Yard 2 - Site Surveying &amp; Geotechnical Report</v>
      </c>
      <c r="O3055" s="175"/>
      <c r="P3055" s="175"/>
      <c r="Q3055" s="33" t="str">
        <f>IFERROR(VLOOKUP(PPE_PH1_CDDL[[#This Row],[RDMC Document Number]],[3]Docs!$B:$F,4,0),"No Placeholder Yet")</f>
        <v>RES - Reserved Placeholder</v>
      </c>
      <c r="R3055" s="33" t="str">
        <f>IFERROR(VLOOKUP(PPE_PH1_CDDL[[#This Row],[RDMC Document Number]],[3]Docs!$B:$F,5,0),"No Placeholder Yet")</f>
        <v>Pending</v>
      </c>
      <c r="S3055" s="137">
        <f t="shared" si="452"/>
        <v>0</v>
      </c>
      <c r="T3055" s="39" t="s">
        <v>1119</v>
      </c>
      <c r="U3055" s="162"/>
      <c r="V3055" s="178"/>
      <c r="W3055" s="162" t="s">
        <v>1617</v>
      </c>
      <c r="X3055" s="39" t="s">
        <v>1895</v>
      </c>
      <c r="Y3055" s="162"/>
      <c r="Z3055" s="162"/>
      <c r="AA3055" s="39"/>
      <c r="AB3055" s="152" t="s">
        <v>3165</v>
      </c>
    </row>
    <row r="3056" spans="1:28" ht="21.75" customHeight="1" x14ac:dyDescent="0.25">
      <c r="A3056" s="37" t="s">
        <v>30</v>
      </c>
      <c r="B3056" s="37" t="s">
        <v>31</v>
      </c>
      <c r="C3056" s="162">
        <v>6256</v>
      </c>
      <c r="D3056" s="162" t="s">
        <v>1453</v>
      </c>
      <c r="E3056" s="39" t="s">
        <v>1170</v>
      </c>
      <c r="F3056" s="128" t="s">
        <v>34</v>
      </c>
      <c r="G3056" s="39" t="s">
        <v>35</v>
      </c>
      <c r="H3056" s="39" t="str">
        <f t="shared" si="453"/>
        <v>6105AK124-6256-TSPC-0001</v>
      </c>
      <c r="I3056" s="39" t="str">
        <f t="shared" si="451"/>
        <v>Q24050972-04-6256-T-SPC-0001</v>
      </c>
      <c r="J3056" s="39"/>
      <c r="K3056" s="33" t="str">
        <f>VLOOKUP(C3056,'PPE WBS Codes'!$E$3:$F$79,2,0)</f>
        <v>Synchronous Condenser 2</v>
      </c>
      <c r="L3056" s="39" t="s">
        <v>1880</v>
      </c>
      <c r="M3056" s="39" t="s">
        <v>1455</v>
      </c>
      <c r="N3056" s="33" t="str">
        <f t="shared" si="450"/>
        <v>Synchronous Condenser 2 - Earthing System for Synchronous Condensers Yard 2 - Civil Design and Requirements</v>
      </c>
      <c r="O3056" s="134"/>
      <c r="P3056" s="134"/>
      <c r="Q3056" s="33" t="str">
        <f>IFERROR(VLOOKUP(PPE_PH1_CDDL[[#This Row],[RDMC Document Number]],[3]Docs!$B:$F,4,0),"No Placeholder Yet")</f>
        <v>RES - Reserved Placeholder</v>
      </c>
      <c r="R3056" s="33" t="str">
        <f>IFERROR(VLOOKUP(PPE_PH1_CDDL[[#This Row],[RDMC Document Number]],[3]Docs!$B:$F,5,0),"No Placeholder Yet")</f>
        <v>Pending</v>
      </c>
      <c r="S3056" s="137">
        <f t="shared" si="452"/>
        <v>0</v>
      </c>
      <c r="T3056" s="39" t="s">
        <v>1119</v>
      </c>
      <c r="U3056" s="39"/>
      <c r="V3056" s="178"/>
      <c r="W3056" s="39" t="s">
        <v>1649</v>
      </c>
      <c r="X3056" s="39" t="s">
        <v>1895</v>
      </c>
      <c r="Y3056" s="39"/>
      <c r="Z3056" s="39"/>
      <c r="AA3056" s="39"/>
      <c r="AB3056" s="152" t="s">
        <v>3165</v>
      </c>
    </row>
    <row r="3057" spans="1:28" ht="21.75" customHeight="1" x14ac:dyDescent="0.25">
      <c r="A3057" s="37" t="s">
        <v>30</v>
      </c>
      <c r="B3057" s="37" t="s">
        <v>31</v>
      </c>
      <c r="C3057" s="162">
        <v>6256</v>
      </c>
      <c r="D3057" s="162" t="s">
        <v>1453</v>
      </c>
      <c r="E3057" s="162" t="s">
        <v>1170</v>
      </c>
      <c r="F3057" s="174" t="s">
        <v>46</v>
      </c>
      <c r="G3057" s="162" t="s">
        <v>35</v>
      </c>
      <c r="H3057" s="39" t="str">
        <f t="shared" si="453"/>
        <v>6105AK124-6256-TSPC-0002</v>
      </c>
      <c r="I3057" s="39" t="str">
        <f t="shared" si="451"/>
        <v>Q24050972-04-6256-T-SPC-0002</v>
      </c>
      <c r="J3057" s="162"/>
      <c r="K3057" s="33" t="str">
        <f>VLOOKUP(C3057,'PPE WBS Codes'!$E$3:$F$79,2,0)</f>
        <v>Synchronous Condenser 2</v>
      </c>
      <c r="L3057" s="162" t="s">
        <v>1881</v>
      </c>
      <c r="M3057" s="162" t="s">
        <v>1455</v>
      </c>
      <c r="N3057" s="33" t="str">
        <f t="shared" si="450"/>
        <v>Synchronous Condenser 2 - Cable Trench and Tunnels for Synchronous Condensers Yard 2 - Civil Design and Requirements</v>
      </c>
      <c r="O3057" s="175"/>
      <c r="P3057" s="175"/>
      <c r="Q3057" s="33" t="str">
        <f>IFERROR(VLOOKUP(PPE_PH1_CDDL[[#This Row],[RDMC Document Number]],[3]Docs!$B:$F,4,0),"No Placeholder Yet")</f>
        <v>RES - Reserved Placeholder</v>
      </c>
      <c r="R3057" s="33" t="str">
        <f>IFERROR(VLOOKUP(PPE_PH1_CDDL[[#This Row],[RDMC Document Number]],[3]Docs!$B:$F,5,0),"No Placeholder Yet")</f>
        <v>Pending</v>
      </c>
      <c r="S3057" s="137">
        <f t="shared" si="452"/>
        <v>0</v>
      </c>
      <c r="T3057" s="39" t="s">
        <v>1119</v>
      </c>
      <c r="U3057" s="162"/>
      <c r="V3057" s="178"/>
      <c r="W3057" s="162" t="s">
        <v>1629</v>
      </c>
      <c r="X3057" s="39" t="s">
        <v>1895</v>
      </c>
      <c r="Y3057" s="162"/>
      <c r="Z3057" s="162"/>
      <c r="AA3057" s="39"/>
      <c r="AB3057" s="152" t="s">
        <v>3165</v>
      </c>
    </row>
    <row r="3058" spans="1:28" ht="21.75" customHeight="1" x14ac:dyDescent="0.25">
      <c r="A3058" s="37" t="s">
        <v>30</v>
      </c>
      <c r="B3058" s="37" t="s">
        <v>31</v>
      </c>
      <c r="C3058" s="162">
        <v>6256</v>
      </c>
      <c r="D3058" s="39" t="s">
        <v>1456</v>
      </c>
      <c r="E3058" s="39" t="s">
        <v>1457</v>
      </c>
      <c r="F3058" s="128" t="s">
        <v>34</v>
      </c>
      <c r="G3058" s="39" t="s">
        <v>35</v>
      </c>
      <c r="H3058" s="39" t="str">
        <f t="shared" si="453"/>
        <v>6105AK124-6256-WELE-0001</v>
      </c>
      <c r="I3058" s="39" t="str">
        <f t="shared" si="451"/>
        <v>Q24050972-04-6256-W-ELE-0001</v>
      </c>
      <c r="J3058" s="39"/>
      <c r="K3058" s="33" t="str">
        <f>VLOOKUP(C3058,'PPE WBS Codes'!$E$3:$F$79,2,0)</f>
        <v>Synchronous Condenser 2</v>
      </c>
      <c r="L3058" s="39" t="s">
        <v>1879</v>
      </c>
      <c r="M3058" s="39" t="s">
        <v>1458</v>
      </c>
      <c r="N3058" s="33" t="str">
        <f t="shared" ref="N3058:N3121" si="454">K3058&amp;" - "&amp;L3058&amp;" - "&amp;M3058</f>
        <v>Synchronous Condenser 2 - Terrace Roads and Access-ways for Synchronous Condensers Yard 2 - Bulk Earth Works Design and Report</v>
      </c>
      <c r="O3058" s="134"/>
      <c r="P3058" s="134"/>
      <c r="Q3058" s="33" t="str">
        <f>IFERROR(VLOOKUP(PPE_PH1_CDDL[[#This Row],[RDMC Document Number]],[3]Docs!$B:$F,4,0),"No Placeholder Yet")</f>
        <v>RES - Reserved Placeholder</v>
      </c>
      <c r="R3058" s="33" t="str">
        <f>IFERROR(VLOOKUP(PPE_PH1_CDDL[[#This Row],[RDMC Document Number]],[3]Docs!$B:$F,5,0),"No Placeholder Yet")</f>
        <v>Pending</v>
      </c>
      <c r="S3058" s="137">
        <f t="shared" si="452"/>
        <v>0</v>
      </c>
      <c r="T3058" s="39" t="s">
        <v>1119</v>
      </c>
      <c r="U3058" s="39"/>
      <c r="V3058" s="178"/>
      <c r="W3058" s="39" t="s">
        <v>1617</v>
      </c>
      <c r="X3058" s="39" t="s">
        <v>1895</v>
      </c>
      <c r="Y3058" s="39"/>
      <c r="Z3058" s="39"/>
      <c r="AA3058" s="39"/>
      <c r="AB3058" s="152" t="s">
        <v>3165</v>
      </c>
    </row>
    <row r="3059" spans="1:28" ht="21.75" customHeight="1" x14ac:dyDescent="0.25">
      <c r="A3059" s="37" t="s">
        <v>30</v>
      </c>
      <c r="B3059" s="37" t="s">
        <v>31</v>
      </c>
      <c r="C3059" s="162">
        <v>6256</v>
      </c>
      <c r="D3059" s="162" t="s">
        <v>1456</v>
      </c>
      <c r="E3059" s="162" t="s">
        <v>1457</v>
      </c>
      <c r="F3059" s="174" t="s">
        <v>46</v>
      </c>
      <c r="G3059" s="162" t="s">
        <v>35</v>
      </c>
      <c r="H3059" s="39" t="str">
        <f t="shared" si="453"/>
        <v>6105AK124-6256-WELE-0002</v>
      </c>
      <c r="I3059" s="39" t="str">
        <f t="shared" si="451"/>
        <v>Q24050972-04-6256-W-ELE-0002</v>
      </c>
      <c r="J3059" s="162"/>
      <c r="K3059" s="33" t="str">
        <f>VLOOKUP(C3059,'PPE WBS Codes'!$E$3:$F$79,2,0)</f>
        <v>Synchronous Condenser 2</v>
      </c>
      <c r="L3059" s="162" t="s">
        <v>1881</v>
      </c>
      <c r="M3059" s="162" t="s">
        <v>1458</v>
      </c>
      <c r="N3059" s="33" t="str">
        <f t="shared" si="454"/>
        <v>Synchronous Condenser 2 - Cable Trench and Tunnels for Synchronous Condensers Yard 2 - Bulk Earth Works Design and Report</v>
      </c>
      <c r="O3059" s="175"/>
      <c r="P3059" s="175"/>
      <c r="Q3059" s="33" t="str">
        <f>IFERROR(VLOOKUP(PPE_PH1_CDDL[[#This Row],[RDMC Document Number]],[3]Docs!$B:$F,4,0),"No Placeholder Yet")</f>
        <v>RES - Reserved Placeholder</v>
      </c>
      <c r="R3059" s="33" t="str">
        <f>IFERROR(VLOOKUP(PPE_PH1_CDDL[[#This Row],[RDMC Document Number]],[3]Docs!$B:$F,5,0),"No Placeholder Yet")</f>
        <v>Pending</v>
      </c>
      <c r="S3059" s="137">
        <f t="shared" si="452"/>
        <v>0</v>
      </c>
      <c r="T3059" s="39" t="s">
        <v>1119</v>
      </c>
      <c r="U3059" s="162"/>
      <c r="V3059" s="178"/>
      <c r="W3059" s="162" t="s">
        <v>1629</v>
      </c>
      <c r="X3059" s="39" t="s">
        <v>1895</v>
      </c>
      <c r="Y3059" s="162"/>
      <c r="Z3059" s="162"/>
      <c r="AA3059" s="39"/>
      <c r="AB3059" s="152" t="s">
        <v>3165</v>
      </c>
    </row>
    <row r="3060" spans="1:28" ht="21.75" customHeight="1" x14ac:dyDescent="0.25">
      <c r="A3060" s="37" t="s">
        <v>30</v>
      </c>
      <c r="B3060" s="37" t="s">
        <v>31</v>
      </c>
      <c r="C3060" s="162">
        <v>6256</v>
      </c>
      <c r="D3060" s="162" t="s">
        <v>1456</v>
      </c>
      <c r="E3060" s="39" t="s">
        <v>321</v>
      </c>
      <c r="F3060" s="128" t="s">
        <v>34</v>
      </c>
      <c r="G3060" s="39" t="s">
        <v>35</v>
      </c>
      <c r="H3060" s="39" t="str">
        <f t="shared" si="453"/>
        <v>6105AK124-6256-WLAY-0001</v>
      </c>
      <c r="I3060" s="39" t="str">
        <f t="shared" si="451"/>
        <v>Q24050972-04-6256-W-LAY-0001</v>
      </c>
      <c r="J3060" s="39"/>
      <c r="K3060" s="33" t="str">
        <f>VLOOKUP(C3060,'PPE WBS Codes'!$E$3:$F$79,2,0)</f>
        <v>Synchronous Condenser 2</v>
      </c>
      <c r="L3060" s="39" t="s">
        <v>1879</v>
      </c>
      <c r="M3060" s="39" t="s">
        <v>1459</v>
      </c>
      <c r="N3060" s="33" t="str">
        <f t="shared" si="454"/>
        <v>Synchronous Condenser 2 - Terrace Roads and Access-ways for Synchronous Condensers Yard 2 - Drainage, Run-off and Impoundment Design</v>
      </c>
      <c r="O3060" s="134"/>
      <c r="P3060" s="134"/>
      <c r="Q3060" s="33" t="str">
        <f>IFERROR(VLOOKUP(PPE_PH1_CDDL[[#This Row],[RDMC Document Number]],[3]Docs!$B:$F,4,0),"No Placeholder Yet")</f>
        <v>RES - Reserved Placeholder</v>
      </c>
      <c r="R3060" s="33" t="str">
        <f>IFERROR(VLOOKUP(PPE_PH1_CDDL[[#This Row],[RDMC Document Number]],[3]Docs!$B:$F,5,0),"No Placeholder Yet")</f>
        <v>Pending</v>
      </c>
      <c r="S3060" s="137">
        <f t="shared" si="452"/>
        <v>0</v>
      </c>
      <c r="T3060" s="39" t="s">
        <v>1119</v>
      </c>
      <c r="U3060" s="39"/>
      <c r="V3060" s="178"/>
      <c r="W3060" s="39" t="s">
        <v>1617</v>
      </c>
      <c r="X3060" s="39" t="s">
        <v>1895</v>
      </c>
      <c r="Y3060" s="39"/>
      <c r="Z3060" s="39"/>
      <c r="AA3060" s="39"/>
      <c r="AB3060" s="152" t="s">
        <v>3165</v>
      </c>
    </row>
    <row r="3061" spans="1:28" ht="21.75" customHeight="1" x14ac:dyDescent="0.25">
      <c r="A3061" s="37" t="s">
        <v>30</v>
      </c>
      <c r="B3061" s="37" t="s">
        <v>31</v>
      </c>
      <c r="C3061" s="162">
        <v>6256</v>
      </c>
      <c r="D3061" s="162" t="s">
        <v>1456</v>
      </c>
      <c r="E3061" s="162" t="s">
        <v>321</v>
      </c>
      <c r="F3061" s="174" t="s">
        <v>46</v>
      </c>
      <c r="G3061" s="162" t="s">
        <v>35</v>
      </c>
      <c r="H3061" s="39" t="str">
        <f t="shared" si="453"/>
        <v>6105AK124-6256-WLAY-0002</v>
      </c>
      <c r="I3061" s="39" t="str">
        <f t="shared" si="451"/>
        <v>Q24050972-04-6256-W-LAY-0002</v>
      </c>
      <c r="J3061" s="162"/>
      <c r="K3061" s="33" t="str">
        <f>VLOOKUP(C3061,'PPE WBS Codes'!$E$3:$F$79,2,0)</f>
        <v>Synchronous Condenser 2</v>
      </c>
      <c r="L3061" s="162" t="s">
        <v>1881</v>
      </c>
      <c r="M3061" s="162" t="s">
        <v>1459</v>
      </c>
      <c r="N3061" s="33" t="str">
        <f t="shared" si="454"/>
        <v>Synchronous Condenser 2 - Cable Trench and Tunnels for Synchronous Condensers Yard 2 - Drainage, Run-off and Impoundment Design</v>
      </c>
      <c r="O3061" s="175"/>
      <c r="P3061" s="175"/>
      <c r="Q3061" s="33" t="str">
        <f>IFERROR(VLOOKUP(PPE_PH1_CDDL[[#This Row],[RDMC Document Number]],[3]Docs!$B:$F,4,0),"No Placeholder Yet")</f>
        <v>RES - Reserved Placeholder</v>
      </c>
      <c r="R3061" s="33" t="str">
        <f>IFERROR(VLOOKUP(PPE_PH1_CDDL[[#This Row],[RDMC Document Number]],[3]Docs!$B:$F,5,0),"No Placeholder Yet")</f>
        <v>Pending</v>
      </c>
      <c r="S3061" s="137">
        <f t="shared" si="452"/>
        <v>0</v>
      </c>
      <c r="T3061" s="39" t="s">
        <v>1119</v>
      </c>
      <c r="U3061" s="162"/>
      <c r="V3061" s="178"/>
      <c r="W3061" s="162" t="s">
        <v>1629</v>
      </c>
      <c r="X3061" s="39" t="s">
        <v>1895</v>
      </c>
      <c r="Y3061" s="162"/>
      <c r="Z3061" s="162"/>
      <c r="AA3061" s="39"/>
      <c r="AB3061" s="152" t="s">
        <v>3165</v>
      </c>
    </row>
    <row r="3062" spans="1:28" ht="21.75" customHeight="1" x14ac:dyDescent="0.25">
      <c r="A3062" s="37" t="s">
        <v>30</v>
      </c>
      <c r="B3062" s="37" t="s">
        <v>31</v>
      </c>
      <c r="C3062" s="162">
        <v>6256</v>
      </c>
      <c r="D3062" s="162" t="s">
        <v>1456</v>
      </c>
      <c r="E3062" s="39" t="s">
        <v>1460</v>
      </c>
      <c r="F3062" s="128" t="s">
        <v>34</v>
      </c>
      <c r="G3062" s="39" t="s">
        <v>35</v>
      </c>
      <c r="H3062" s="39" t="str">
        <f t="shared" si="453"/>
        <v>6105AK124-6256-WTRP-0001</v>
      </c>
      <c r="I3062" s="39" t="str">
        <f t="shared" si="451"/>
        <v>Q24050972-04-6256-W-TRP-0001</v>
      </c>
      <c r="J3062" s="39"/>
      <c r="K3062" s="33" t="str">
        <f>VLOOKUP(C3062,'PPE WBS Codes'!$E$3:$F$79,2,0)</f>
        <v>Synchronous Condenser 2</v>
      </c>
      <c r="L3062" s="39" t="s">
        <v>1879</v>
      </c>
      <c r="M3062" s="39" t="s">
        <v>1461</v>
      </c>
      <c r="N3062" s="33" t="str">
        <f t="shared" si="454"/>
        <v>Synchronous Condenser 2 - Terrace Roads and Access-ways for Synchronous Condensers Yard 2 - Soil Classification and Nomination Deliverables</v>
      </c>
      <c r="O3062" s="134"/>
      <c r="P3062" s="134"/>
      <c r="Q3062" s="33" t="str">
        <f>IFERROR(VLOOKUP(PPE_PH1_CDDL[[#This Row],[RDMC Document Number]],[3]Docs!$B:$F,4,0),"No Placeholder Yet")</f>
        <v>RES - Reserved Placeholder</v>
      </c>
      <c r="R3062" s="33" t="str">
        <f>IFERROR(VLOOKUP(PPE_PH1_CDDL[[#This Row],[RDMC Document Number]],[3]Docs!$B:$F,5,0),"No Placeholder Yet")</f>
        <v>Pending</v>
      </c>
      <c r="S3062" s="137">
        <f t="shared" si="452"/>
        <v>0</v>
      </c>
      <c r="T3062" s="39" t="s">
        <v>1119</v>
      </c>
      <c r="U3062" s="39"/>
      <c r="V3062" s="178"/>
      <c r="W3062" s="39" t="s">
        <v>1617</v>
      </c>
      <c r="X3062" s="39" t="s">
        <v>1895</v>
      </c>
      <c r="Y3062" s="39"/>
      <c r="Z3062" s="39"/>
      <c r="AA3062" s="39"/>
      <c r="AB3062" s="152" t="s">
        <v>3165</v>
      </c>
    </row>
    <row r="3063" spans="1:28" ht="21.75" customHeight="1" x14ac:dyDescent="0.25">
      <c r="A3063" s="37" t="s">
        <v>30</v>
      </c>
      <c r="B3063" s="37" t="s">
        <v>31</v>
      </c>
      <c r="C3063" s="162">
        <v>6256</v>
      </c>
      <c r="D3063" s="162" t="s">
        <v>1456</v>
      </c>
      <c r="E3063" s="39" t="s">
        <v>1460</v>
      </c>
      <c r="F3063" s="128" t="s">
        <v>46</v>
      </c>
      <c r="G3063" s="39" t="s">
        <v>35</v>
      </c>
      <c r="H3063" s="39" t="str">
        <f t="shared" si="453"/>
        <v>6105AK124-6256-WTRP-0002</v>
      </c>
      <c r="I3063" s="39" t="str">
        <f t="shared" si="451"/>
        <v>Q24050972-04-6256-W-TRP-0002</v>
      </c>
      <c r="J3063" s="39"/>
      <c r="K3063" s="33" t="str">
        <f>VLOOKUP(C3063,'PPE WBS Codes'!$E$3:$F$79,2,0)</f>
        <v>Synchronous Condenser 2</v>
      </c>
      <c r="L3063" s="39" t="s">
        <v>1879</v>
      </c>
      <c r="M3063" s="39" t="s">
        <v>1462</v>
      </c>
      <c r="N3063" s="33" t="str">
        <f t="shared" si="454"/>
        <v>Synchronous Condenser 2 - Terrace Roads and Access-ways for Synchronous Condensers Yard 2 - Soil Resistivity Testing Report</v>
      </c>
      <c r="O3063" s="134"/>
      <c r="P3063" s="134"/>
      <c r="Q3063" s="33" t="str">
        <f>IFERROR(VLOOKUP(PPE_PH1_CDDL[[#This Row],[RDMC Document Number]],[3]Docs!$B:$F,4,0),"No Placeholder Yet")</f>
        <v>RES - Reserved Placeholder</v>
      </c>
      <c r="R3063" s="33" t="str">
        <f>IFERROR(VLOOKUP(PPE_PH1_CDDL[[#This Row],[RDMC Document Number]],[3]Docs!$B:$F,5,0),"No Placeholder Yet")</f>
        <v>Pending</v>
      </c>
      <c r="S3063" s="137">
        <f t="shared" si="452"/>
        <v>0</v>
      </c>
      <c r="T3063" s="39" t="s">
        <v>1119</v>
      </c>
      <c r="U3063" s="39"/>
      <c r="V3063" s="178"/>
      <c r="W3063" s="39" t="s">
        <v>1617</v>
      </c>
      <c r="X3063" s="39" t="s">
        <v>1895</v>
      </c>
      <c r="Y3063" s="39"/>
      <c r="Z3063" s="39"/>
      <c r="AA3063" s="39"/>
      <c r="AB3063" s="152" t="s">
        <v>3165</v>
      </c>
    </row>
    <row r="3064" spans="1:28" ht="21.75" customHeight="1" x14ac:dyDescent="0.25">
      <c r="A3064" s="37" t="s">
        <v>30</v>
      </c>
      <c r="B3064" s="37" t="s">
        <v>31</v>
      </c>
      <c r="C3064" s="162">
        <v>6256</v>
      </c>
      <c r="D3064" s="162" t="s">
        <v>1456</v>
      </c>
      <c r="E3064" s="39" t="s">
        <v>1460</v>
      </c>
      <c r="F3064" s="128" t="s">
        <v>48</v>
      </c>
      <c r="G3064" s="39" t="s">
        <v>35</v>
      </c>
      <c r="H3064" s="39" t="str">
        <f t="shared" si="453"/>
        <v>6105AK124-6256-WTRP-0003</v>
      </c>
      <c r="I3064" s="39" t="str">
        <f t="shared" si="451"/>
        <v>Q24050972-04-6256-W-TRP-0003</v>
      </c>
      <c r="J3064" s="39"/>
      <c r="K3064" s="33" t="str">
        <f>VLOOKUP(C3064,'PPE WBS Codes'!$E$3:$F$79,2,0)</f>
        <v>Synchronous Condenser 2</v>
      </c>
      <c r="L3064" s="39" t="s">
        <v>1880</v>
      </c>
      <c r="M3064" s="39" t="s">
        <v>1462</v>
      </c>
      <c r="N3064" s="33" t="str">
        <f t="shared" si="454"/>
        <v>Synchronous Condenser 2 - Earthing System for Synchronous Condensers Yard 2 - Soil Resistivity Testing Report</v>
      </c>
      <c r="O3064" s="134"/>
      <c r="P3064" s="134"/>
      <c r="Q3064" s="33" t="str">
        <f>IFERROR(VLOOKUP(PPE_PH1_CDDL[[#This Row],[RDMC Document Number]],[3]Docs!$B:$F,4,0),"No Placeholder Yet")</f>
        <v>RES - Reserved Placeholder</v>
      </c>
      <c r="R3064" s="33" t="str">
        <f>IFERROR(VLOOKUP(PPE_PH1_CDDL[[#This Row],[RDMC Document Number]],[3]Docs!$B:$F,5,0),"No Placeholder Yet")</f>
        <v>Pending</v>
      </c>
      <c r="S3064" s="137">
        <f t="shared" si="452"/>
        <v>0</v>
      </c>
      <c r="T3064" s="39" t="s">
        <v>1119</v>
      </c>
      <c r="U3064" s="39"/>
      <c r="V3064" s="178"/>
      <c r="W3064" s="39" t="s">
        <v>1633</v>
      </c>
      <c r="X3064" s="39" t="s">
        <v>1895</v>
      </c>
      <c r="Y3064" s="39"/>
      <c r="Z3064" s="39"/>
      <c r="AA3064" s="39"/>
      <c r="AB3064" s="152" t="s">
        <v>3165</v>
      </c>
    </row>
    <row r="3065" spans="1:28" ht="21.75" customHeight="1" x14ac:dyDescent="0.25">
      <c r="A3065" s="37" t="s">
        <v>30</v>
      </c>
      <c r="B3065" s="37" t="s">
        <v>31</v>
      </c>
      <c r="C3065" s="162">
        <v>6256</v>
      </c>
      <c r="D3065" s="162" t="s">
        <v>1456</v>
      </c>
      <c r="E3065" s="39" t="s">
        <v>1460</v>
      </c>
      <c r="F3065" s="128" t="s">
        <v>50</v>
      </c>
      <c r="G3065" s="39" t="s">
        <v>35</v>
      </c>
      <c r="H3065" s="39" t="str">
        <f t="shared" si="453"/>
        <v>6105AK124-6256-WTRP-0004</v>
      </c>
      <c r="I3065" s="39" t="str">
        <f t="shared" ref="I3065:I3128" si="455">"Q24050972"&amp;"-"&amp;"04"&amp;"-"&amp;C3065&amp;"-"&amp;D3065&amp;"-"&amp;E3065&amp;"-"&amp;F3065</f>
        <v>Q24050972-04-6256-W-TRP-0004</v>
      </c>
      <c r="J3065" s="39"/>
      <c r="K3065" s="33" t="str">
        <f>VLOOKUP(C3065,'PPE WBS Codes'!$E$3:$F$79,2,0)</f>
        <v>Synchronous Condenser 2</v>
      </c>
      <c r="L3065" s="39" t="s">
        <v>1881</v>
      </c>
      <c r="M3065" s="39" t="s">
        <v>1461</v>
      </c>
      <c r="N3065" s="33" t="str">
        <f t="shared" si="454"/>
        <v>Synchronous Condenser 2 - Cable Trench and Tunnels for Synchronous Condensers Yard 2 - Soil Classification and Nomination Deliverables</v>
      </c>
      <c r="O3065" s="134"/>
      <c r="P3065" s="134"/>
      <c r="Q3065" s="33" t="str">
        <f>IFERROR(VLOOKUP(PPE_PH1_CDDL[[#This Row],[RDMC Document Number]],[3]Docs!$B:$F,4,0),"No Placeholder Yet")</f>
        <v>RES - Reserved Placeholder</v>
      </c>
      <c r="R3065" s="33" t="str">
        <f>IFERROR(VLOOKUP(PPE_PH1_CDDL[[#This Row],[RDMC Document Number]],[3]Docs!$B:$F,5,0),"No Placeholder Yet")</f>
        <v>Pending</v>
      </c>
      <c r="S3065" s="137">
        <f t="shared" si="452"/>
        <v>0</v>
      </c>
      <c r="T3065" s="39" t="s">
        <v>1119</v>
      </c>
      <c r="U3065" s="39"/>
      <c r="V3065" s="178"/>
      <c r="W3065" s="39" t="s">
        <v>1629</v>
      </c>
      <c r="X3065" s="39" t="s">
        <v>1895</v>
      </c>
      <c r="Y3065" s="39"/>
      <c r="Z3065" s="39"/>
      <c r="AA3065" s="39"/>
      <c r="AB3065" s="152" t="s">
        <v>3165</v>
      </c>
    </row>
    <row r="3066" spans="1:28" ht="21.75" customHeight="1" x14ac:dyDescent="0.25">
      <c r="A3066" s="37" t="s">
        <v>30</v>
      </c>
      <c r="B3066" s="37" t="s">
        <v>31</v>
      </c>
      <c r="C3066" s="162">
        <v>6256</v>
      </c>
      <c r="D3066" s="162" t="s">
        <v>1456</v>
      </c>
      <c r="E3066" s="39" t="s">
        <v>1460</v>
      </c>
      <c r="F3066" s="128" t="s">
        <v>101</v>
      </c>
      <c r="G3066" s="39" t="s">
        <v>35</v>
      </c>
      <c r="H3066" s="39" t="str">
        <f t="shared" si="453"/>
        <v>6105AK124-6256-WTRP-0005</v>
      </c>
      <c r="I3066" s="39" t="str">
        <f t="shared" si="455"/>
        <v>Q24050972-04-6256-W-TRP-0005</v>
      </c>
      <c r="J3066" s="39"/>
      <c r="K3066" s="33" t="str">
        <f>VLOOKUP(C3066,'PPE WBS Codes'!$E$3:$F$79,2,0)</f>
        <v>Synchronous Condenser 2</v>
      </c>
      <c r="L3066" s="39" t="s">
        <v>1882</v>
      </c>
      <c r="M3066" s="39" t="s">
        <v>1461</v>
      </c>
      <c r="N3066" s="33" t="str">
        <f t="shared" si="454"/>
        <v>Synchronous Condenser 2 - Lightning Protection System for Synchronous Condensers Yard 2 - Soil Classification and Nomination Deliverables</v>
      </c>
      <c r="O3066" s="134"/>
      <c r="P3066" s="134"/>
      <c r="Q3066" s="33" t="str">
        <f>IFERROR(VLOOKUP(PPE_PH1_CDDL[[#This Row],[RDMC Document Number]],[3]Docs!$B:$F,4,0),"No Placeholder Yet")</f>
        <v>RES - Reserved Placeholder</v>
      </c>
      <c r="R3066" s="33" t="str">
        <f>IFERROR(VLOOKUP(PPE_PH1_CDDL[[#This Row],[RDMC Document Number]],[3]Docs!$B:$F,5,0),"No Placeholder Yet")</f>
        <v>Pending</v>
      </c>
      <c r="S3066" s="137">
        <f t="shared" si="452"/>
        <v>0</v>
      </c>
      <c r="T3066" s="39" t="s">
        <v>1119</v>
      </c>
      <c r="U3066" s="39"/>
      <c r="V3066" s="178"/>
      <c r="W3066" s="39" t="s">
        <v>1631</v>
      </c>
      <c r="X3066" s="39" t="s">
        <v>1895</v>
      </c>
      <c r="Y3066" s="39"/>
      <c r="Z3066" s="39"/>
      <c r="AA3066" s="39"/>
      <c r="AB3066" s="152" t="s">
        <v>3165</v>
      </c>
    </row>
    <row r="3067" spans="1:28" ht="21.75" customHeight="1" x14ac:dyDescent="0.25">
      <c r="A3067" s="37" t="s">
        <v>30</v>
      </c>
      <c r="B3067" s="37" t="s">
        <v>31</v>
      </c>
      <c r="C3067" s="162">
        <v>6256</v>
      </c>
      <c r="D3067" s="162" t="s">
        <v>1456</v>
      </c>
      <c r="E3067" s="39" t="s">
        <v>1460</v>
      </c>
      <c r="F3067" s="174" t="s">
        <v>161</v>
      </c>
      <c r="G3067" s="162" t="s">
        <v>35</v>
      </c>
      <c r="H3067" s="39" t="str">
        <f t="shared" si="453"/>
        <v>6105AK124-6256-WTRP-0006</v>
      </c>
      <c r="I3067" s="39" t="str">
        <f t="shared" si="455"/>
        <v>Q24050972-04-6256-W-TRP-0006</v>
      </c>
      <c r="J3067" s="162"/>
      <c r="K3067" s="33" t="str">
        <f>VLOOKUP(C3067,'PPE WBS Codes'!$E$3:$F$79,2,0)</f>
        <v>Synchronous Condenser 2</v>
      </c>
      <c r="L3067" s="162" t="s">
        <v>1882</v>
      </c>
      <c r="M3067" s="162" t="s">
        <v>1462</v>
      </c>
      <c r="N3067" s="33" t="str">
        <f t="shared" si="454"/>
        <v>Synchronous Condenser 2 - Lightning Protection System for Synchronous Condensers Yard 2 - Soil Resistivity Testing Report</v>
      </c>
      <c r="O3067" s="175"/>
      <c r="P3067" s="175"/>
      <c r="Q3067" s="33" t="str">
        <f>IFERROR(VLOOKUP(PPE_PH1_CDDL[[#This Row],[RDMC Document Number]],[3]Docs!$B:$F,4,0),"No Placeholder Yet")</f>
        <v>RES - Reserved Placeholder</v>
      </c>
      <c r="R3067" s="33" t="str">
        <f>IFERROR(VLOOKUP(PPE_PH1_CDDL[[#This Row],[RDMC Document Number]],[3]Docs!$B:$F,5,0),"No Placeholder Yet")</f>
        <v>Pending</v>
      </c>
      <c r="S3067" s="137">
        <f t="shared" si="452"/>
        <v>0</v>
      </c>
      <c r="T3067" s="39" t="s">
        <v>1119</v>
      </c>
      <c r="U3067" s="162"/>
      <c r="V3067" s="178"/>
      <c r="W3067" s="162" t="s">
        <v>1631</v>
      </c>
      <c r="X3067" s="39" t="s">
        <v>1895</v>
      </c>
      <c r="Y3067" s="162"/>
      <c r="Z3067" s="162"/>
      <c r="AA3067" s="39"/>
      <c r="AB3067" s="152" t="s">
        <v>3165</v>
      </c>
    </row>
    <row r="3068" spans="1:28" ht="21.75" customHeight="1" x14ac:dyDescent="0.25">
      <c r="A3068" s="37" t="s">
        <v>30</v>
      </c>
      <c r="B3068" s="37" t="s">
        <v>31</v>
      </c>
      <c r="C3068" s="39">
        <v>6261</v>
      </c>
      <c r="D3068" s="39" t="s">
        <v>1169</v>
      </c>
      <c r="E3068" s="39" t="s">
        <v>1279</v>
      </c>
      <c r="F3068" s="128" t="s">
        <v>34</v>
      </c>
      <c r="G3068" s="39" t="s">
        <v>35</v>
      </c>
      <c r="H3068" s="39" t="str">
        <f t="shared" si="453"/>
        <v>6105AK124-6261-CFND-0001</v>
      </c>
      <c r="I3068" s="39" t="str">
        <f t="shared" si="455"/>
        <v>Q24050972-04-6261-C-FND-0001</v>
      </c>
      <c r="J3068" s="39"/>
      <c r="K3068" s="39" t="s">
        <v>1945</v>
      </c>
      <c r="L3068" s="39" t="s">
        <v>1946</v>
      </c>
      <c r="M3068" s="39" t="s">
        <v>1281</v>
      </c>
      <c r="N3068" s="33" t="str">
        <f t="shared" si="454"/>
        <v>Administration and General Buildings - Small Power and Lighting for 36 MVA Power Station - Civil Foundation Design</v>
      </c>
      <c r="O3068" s="134"/>
      <c r="P3068" s="134"/>
      <c r="Q3068" s="33" t="str">
        <f>IFERROR(VLOOKUP(PPE_PH1_CDDL[[#This Row],[RDMC Document Number]],[3]Docs!$B:$F,4,0),"No Placeholder Yet")</f>
        <v>RES - Reserved Placeholder</v>
      </c>
      <c r="R3068" s="33" t="str">
        <f>IFERROR(VLOOKUP(PPE_PH1_CDDL[[#This Row],[RDMC Document Number]],[3]Docs!$B:$F,5,0),"No Placeholder Yet")</f>
        <v>Pending</v>
      </c>
      <c r="S3068" s="137">
        <f t="shared" si="452"/>
        <v>0</v>
      </c>
      <c r="T3068" s="39" t="s">
        <v>1119</v>
      </c>
      <c r="U3068" s="39"/>
      <c r="V3068" s="178"/>
      <c r="W3068" s="39" t="s">
        <v>1597</v>
      </c>
      <c r="X3068" s="39" t="s">
        <v>1588</v>
      </c>
      <c r="Y3068" s="39"/>
      <c r="Z3068" s="39"/>
      <c r="AA3068" s="39"/>
      <c r="AB3068" s="152" t="s">
        <v>3165</v>
      </c>
    </row>
    <row r="3069" spans="1:28" ht="21.75" customHeight="1" x14ac:dyDescent="0.25">
      <c r="A3069" s="37" t="s">
        <v>30</v>
      </c>
      <c r="B3069" s="37" t="s">
        <v>31</v>
      </c>
      <c r="C3069" s="39">
        <v>6261</v>
      </c>
      <c r="D3069" s="39" t="s">
        <v>1169</v>
      </c>
      <c r="E3069" s="39" t="s">
        <v>1279</v>
      </c>
      <c r="F3069" s="128" t="s">
        <v>46</v>
      </c>
      <c r="G3069" s="39" t="s">
        <v>35</v>
      </c>
      <c r="H3069" s="39" t="str">
        <f t="shared" si="453"/>
        <v>6105AK124-6261-CFND-0002</v>
      </c>
      <c r="I3069" s="39" t="str">
        <f t="shared" si="455"/>
        <v>Q24050972-04-6261-C-FND-0002</v>
      </c>
      <c r="J3069" s="39"/>
      <c r="K3069" s="39" t="s">
        <v>1945</v>
      </c>
      <c r="L3069" s="39" t="s">
        <v>1947</v>
      </c>
      <c r="M3069" s="39" t="s">
        <v>1281</v>
      </c>
      <c r="N3069" s="33" t="str">
        <f t="shared" si="454"/>
        <v>Administration and General Buildings - Cable Racks and Trays for 36 MVA Power Station - Civil Foundation Design</v>
      </c>
      <c r="O3069" s="134"/>
      <c r="P3069" s="134"/>
      <c r="Q3069" s="33" t="str">
        <f>IFERROR(VLOOKUP(PPE_PH1_CDDL[[#This Row],[RDMC Document Number]],[3]Docs!$B:$F,4,0),"No Placeholder Yet")</f>
        <v>RES - Reserved Placeholder</v>
      </c>
      <c r="R3069" s="33" t="str">
        <f>IFERROR(VLOOKUP(PPE_PH1_CDDL[[#This Row],[RDMC Document Number]],[3]Docs!$B:$F,5,0),"No Placeholder Yet")</f>
        <v>Pending</v>
      </c>
      <c r="S3069" s="137">
        <f t="shared" ref="S3069:S3132" si="456">IF(AND(O3069&lt;&gt;"",P3069&lt;&gt;"",R3069="Approved"),100%,
 IF(AND(O3069&lt;&gt;"",P3069&lt;&gt;""),66.67%,
 IF(O3069&lt;&gt;"",33.33%,
 0)))</f>
        <v>0</v>
      </c>
      <c r="T3069" s="39" t="s">
        <v>1119</v>
      </c>
      <c r="U3069" s="39"/>
      <c r="V3069" s="178"/>
      <c r="W3069" s="39" t="s">
        <v>1599</v>
      </c>
      <c r="X3069" s="39" t="s">
        <v>1588</v>
      </c>
      <c r="Y3069" s="39"/>
      <c r="Z3069" s="39"/>
      <c r="AA3069" s="39"/>
      <c r="AB3069" s="152" t="s">
        <v>3165</v>
      </c>
    </row>
    <row r="3070" spans="1:28" ht="21.75" customHeight="1" x14ac:dyDescent="0.25">
      <c r="A3070" s="37" t="s">
        <v>30</v>
      </c>
      <c r="B3070" s="37" t="s">
        <v>31</v>
      </c>
      <c r="C3070" s="39">
        <v>6261</v>
      </c>
      <c r="D3070" s="39" t="s">
        <v>1169</v>
      </c>
      <c r="E3070" s="39" t="s">
        <v>1279</v>
      </c>
      <c r="F3070" s="128" t="s">
        <v>48</v>
      </c>
      <c r="G3070" s="39" t="s">
        <v>35</v>
      </c>
      <c r="H3070" s="39" t="str">
        <f t="shared" si="453"/>
        <v>6105AK124-6261-CFND-0003</v>
      </c>
      <c r="I3070" s="39" t="str">
        <f t="shared" si="455"/>
        <v>Q24050972-04-6261-C-FND-0003</v>
      </c>
      <c r="J3070" s="39"/>
      <c r="K3070" s="39" t="s">
        <v>1945</v>
      </c>
      <c r="L3070" s="39" t="s">
        <v>1948</v>
      </c>
      <c r="M3070" s="39" t="s">
        <v>1281</v>
      </c>
      <c r="N3070" s="33" t="str">
        <f t="shared" si="454"/>
        <v>Administration and General Buildings - MV Isolator Panel for 36 MVA Power Station - Civil Foundation Design</v>
      </c>
      <c r="O3070" s="134"/>
      <c r="P3070" s="134"/>
      <c r="Q3070" s="33" t="str">
        <f>IFERROR(VLOOKUP(PPE_PH1_CDDL[[#This Row],[RDMC Document Number]],[3]Docs!$B:$F,4,0),"No Placeholder Yet")</f>
        <v>RES - Reserved Placeholder</v>
      </c>
      <c r="R3070" s="33" t="str">
        <f>IFERROR(VLOOKUP(PPE_PH1_CDDL[[#This Row],[RDMC Document Number]],[3]Docs!$B:$F,5,0),"No Placeholder Yet")</f>
        <v>Pending</v>
      </c>
      <c r="S3070" s="137">
        <f t="shared" si="456"/>
        <v>0</v>
      </c>
      <c r="T3070" s="39" t="s">
        <v>1119</v>
      </c>
      <c r="U3070" s="39"/>
      <c r="V3070" s="178"/>
      <c r="W3070" s="39" t="s">
        <v>1949</v>
      </c>
      <c r="X3070" s="39" t="s">
        <v>1588</v>
      </c>
      <c r="Y3070" s="39"/>
      <c r="Z3070" s="39"/>
      <c r="AA3070" s="39"/>
      <c r="AB3070" s="152" t="s">
        <v>3165</v>
      </c>
    </row>
    <row r="3071" spans="1:28" ht="21.75" customHeight="1" x14ac:dyDescent="0.25">
      <c r="A3071" s="37" t="s">
        <v>30</v>
      </c>
      <c r="B3071" s="37" t="s">
        <v>31</v>
      </c>
      <c r="C3071" s="39">
        <v>6261</v>
      </c>
      <c r="D3071" s="39" t="s">
        <v>1169</v>
      </c>
      <c r="E3071" s="39" t="s">
        <v>1279</v>
      </c>
      <c r="F3071" s="128" t="s">
        <v>50</v>
      </c>
      <c r="G3071" s="39" t="s">
        <v>35</v>
      </c>
      <c r="H3071" s="39" t="str">
        <f t="shared" si="453"/>
        <v>6105AK124-6261-CFND-0004</v>
      </c>
      <c r="I3071" s="39" t="str">
        <f t="shared" si="455"/>
        <v>Q24050972-04-6261-C-FND-0004</v>
      </c>
      <c r="J3071" s="39"/>
      <c r="K3071" s="39" t="s">
        <v>1945</v>
      </c>
      <c r="L3071" s="39" t="s">
        <v>1948</v>
      </c>
      <c r="M3071" s="39" t="s">
        <v>1283</v>
      </c>
      <c r="N3071" s="33" t="str">
        <f t="shared" si="454"/>
        <v>Administration and General Buildings - MV Isolator Panel for 36 MVA Power Station - Plinth Design and Layout</v>
      </c>
      <c r="O3071" s="134"/>
      <c r="P3071" s="134"/>
      <c r="Q3071" s="33" t="str">
        <f>IFERROR(VLOOKUP(PPE_PH1_CDDL[[#This Row],[RDMC Document Number]],[3]Docs!$B:$F,4,0),"No Placeholder Yet")</f>
        <v>RES - Reserved Placeholder</v>
      </c>
      <c r="R3071" s="33" t="str">
        <f>IFERROR(VLOOKUP(PPE_PH1_CDDL[[#This Row],[RDMC Document Number]],[3]Docs!$B:$F,5,0),"No Placeholder Yet")</f>
        <v>Pending</v>
      </c>
      <c r="S3071" s="137">
        <f t="shared" si="456"/>
        <v>0</v>
      </c>
      <c r="T3071" s="39" t="s">
        <v>1119</v>
      </c>
      <c r="U3071" s="39"/>
      <c r="V3071" s="178"/>
      <c r="W3071" s="39" t="s">
        <v>1949</v>
      </c>
      <c r="X3071" s="39" t="s">
        <v>1588</v>
      </c>
      <c r="Y3071" s="39"/>
      <c r="Z3071" s="39"/>
      <c r="AA3071" s="39"/>
      <c r="AB3071" s="152" t="s">
        <v>3165</v>
      </c>
    </row>
    <row r="3072" spans="1:28" ht="21.75" customHeight="1" x14ac:dyDescent="0.25">
      <c r="A3072" s="37" t="s">
        <v>30</v>
      </c>
      <c r="B3072" s="37" t="s">
        <v>31</v>
      </c>
      <c r="C3072" s="39">
        <v>6261</v>
      </c>
      <c r="D3072" s="39" t="s">
        <v>1169</v>
      </c>
      <c r="E3072" s="39" t="s">
        <v>1279</v>
      </c>
      <c r="F3072" s="128" t="s">
        <v>101</v>
      </c>
      <c r="G3072" s="39" t="s">
        <v>35</v>
      </c>
      <c r="H3072" s="39" t="str">
        <f t="shared" si="453"/>
        <v>6105AK124-6261-CFND-0005</v>
      </c>
      <c r="I3072" s="39" t="str">
        <f t="shared" si="455"/>
        <v>Q24050972-04-6261-C-FND-0005</v>
      </c>
      <c r="J3072" s="39"/>
      <c r="K3072" s="39" t="s">
        <v>1945</v>
      </c>
      <c r="L3072" s="39" t="s">
        <v>1950</v>
      </c>
      <c r="M3072" s="39" t="s">
        <v>1281</v>
      </c>
      <c r="N3072" s="33" t="str">
        <f t="shared" si="454"/>
        <v>Administration and General Buildings - Termination Cabinets for 36 MVA Power Station - Civil Foundation Design</v>
      </c>
      <c r="O3072" s="134"/>
      <c r="P3072" s="134"/>
      <c r="Q3072" s="33" t="str">
        <f>IFERROR(VLOOKUP(PPE_PH1_CDDL[[#This Row],[RDMC Document Number]],[3]Docs!$B:$F,4,0),"No Placeholder Yet")</f>
        <v>RES - Reserved Placeholder</v>
      </c>
      <c r="R3072" s="33" t="str">
        <f>IFERROR(VLOOKUP(PPE_PH1_CDDL[[#This Row],[RDMC Document Number]],[3]Docs!$B:$F,5,0),"No Placeholder Yet")</f>
        <v>Pending</v>
      </c>
      <c r="S3072" s="137">
        <f t="shared" si="456"/>
        <v>0</v>
      </c>
      <c r="T3072" s="39" t="s">
        <v>1119</v>
      </c>
      <c r="U3072" s="39"/>
      <c r="V3072" s="178"/>
      <c r="W3072" s="39" t="s">
        <v>1951</v>
      </c>
      <c r="X3072" s="39" t="s">
        <v>1588</v>
      </c>
      <c r="Y3072" s="39"/>
      <c r="Z3072" s="39"/>
      <c r="AA3072" s="39"/>
      <c r="AB3072" s="152" t="s">
        <v>3165</v>
      </c>
    </row>
    <row r="3073" spans="1:28" ht="21.75" customHeight="1" x14ac:dyDescent="0.25">
      <c r="A3073" s="37" t="s">
        <v>30</v>
      </c>
      <c r="B3073" s="37" t="s">
        <v>31</v>
      </c>
      <c r="C3073" s="39">
        <v>6261</v>
      </c>
      <c r="D3073" s="39" t="s">
        <v>1169</v>
      </c>
      <c r="E3073" s="39" t="s">
        <v>1279</v>
      </c>
      <c r="F3073" s="174" t="s">
        <v>161</v>
      </c>
      <c r="G3073" s="162" t="s">
        <v>35</v>
      </c>
      <c r="H3073" s="39" t="str">
        <f t="shared" si="453"/>
        <v>6105AK124-6261-CFND-0006</v>
      </c>
      <c r="I3073" s="39" t="str">
        <f t="shared" si="455"/>
        <v>Q24050972-04-6261-C-FND-0006</v>
      </c>
      <c r="J3073" s="162"/>
      <c r="K3073" s="39" t="s">
        <v>1945</v>
      </c>
      <c r="L3073" s="162" t="s">
        <v>1950</v>
      </c>
      <c r="M3073" s="162" t="s">
        <v>1283</v>
      </c>
      <c r="N3073" s="33" t="str">
        <f t="shared" si="454"/>
        <v>Administration and General Buildings - Termination Cabinets for 36 MVA Power Station - Plinth Design and Layout</v>
      </c>
      <c r="O3073" s="175"/>
      <c r="P3073" s="175"/>
      <c r="Q3073" s="33" t="str">
        <f>IFERROR(VLOOKUP(PPE_PH1_CDDL[[#This Row],[RDMC Document Number]],[3]Docs!$B:$F,4,0),"No Placeholder Yet")</f>
        <v>RES - Reserved Placeholder</v>
      </c>
      <c r="R3073" s="33" t="str">
        <f>IFERROR(VLOOKUP(PPE_PH1_CDDL[[#This Row],[RDMC Document Number]],[3]Docs!$B:$F,5,0),"No Placeholder Yet")</f>
        <v>Pending</v>
      </c>
      <c r="S3073" s="137">
        <f t="shared" si="456"/>
        <v>0</v>
      </c>
      <c r="T3073" s="39" t="s">
        <v>1119</v>
      </c>
      <c r="U3073" s="162"/>
      <c r="V3073" s="178"/>
      <c r="W3073" s="162" t="s">
        <v>1951</v>
      </c>
      <c r="X3073" s="39" t="s">
        <v>1588</v>
      </c>
      <c r="Y3073" s="162"/>
      <c r="Z3073" s="162"/>
      <c r="AA3073" s="39"/>
      <c r="AB3073" s="152" t="s">
        <v>3165</v>
      </c>
    </row>
    <row r="3074" spans="1:28" ht="21.75" customHeight="1" x14ac:dyDescent="0.25">
      <c r="A3074" s="37" t="s">
        <v>30</v>
      </c>
      <c r="B3074" s="37" t="s">
        <v>31</v>
      </c>
      <c r="C3074" s="39">
        <v>6261</v>
      </c>
      <c r="D3074" s="39" t="s">
        <v>1169</v>
      </c>
      <c r="E3074" s="39" t="s">
        <v>250</v>
      </c>
      <c r="F3074" s="128" t="s">
        <v>34</v>
      </c>
      <c r="G3074" s="39" t="s">
        <v>35</v>
      </c>
      <c r="H3074" s="39" t="str">
        <f t="shared" si="453"/>
        <v>6105AK124-6261-CGAD-0001</v>
      </c>
      <c r="I3074" s="39" t="str">
        <f t="shared" si="455"/>
        <v>Q24050972-04-6261-C-GAD-0001</v>
      </c>
      <c r="J3074" s="39"/>
      <c r="K3074" s="39" t="s">
        <v>1945</v>
      </c>
      <c r="L3074" s="39" t="s">
        <v>1952</v>
      </c>
      <c r="M3074" s="39" t="s">
        <v>1288</v>
      </c>
      <c r="N3074" s="33" t="str">
        <f t="shared" si="454"/>
        <v>Administration and General Buildings - Terrace Roads and Access-ways for 36 MVA Power Station - Buildings and Structures GA</v>
      </c>
      <c r="O3074" s="134"/>
      <c r="P3074" s="134"/>
      <c r="Q3074" s="33" t="str">
        <f>IFERROR(VLOOKUP(PPE_PH1_CDDL[[#This Row],[RDMC Document Number]],[3]Docs!$B:$F,4,0),"No Placeholder Yet")</f>
        <v>RES - Reserved Placeholder</v>
      </c>
      <c r="R3074" s="33" t="str">
        <f>IFERROR(VLOOKUP(PPE_PH1_CDDL[[#This Row],[RDMC Document Number]],[3]Docs!$B:$F,5,0),"No Placeholder Yet")</f>
        <v>Pending</v>
      </c>
      <c r="S3074" s="137">
        <f t="shared" si="456"/>
        <v>0</v>
      </c>
      <c r="T3074" s="39" t="s">
        <v>1119</v>
      </c>
      <c r="U3074" s="39"/>
      <c r="V3074" s="178"/>
      <c r="W3074" s="39" t="s">
        <v>1617</v>
      </c>
      <c r="X3074" s="39" t="s">
        <v>1588</v>
      </c>
      <c r="Y3074" s="39"/>
      <c r="Z3074" s="39"/>
      <c r="AA3074" s="39"/>
      <c r="AB3074" s="152" t="s">
        <v>3165</v>
      </c>
    </row>
    <row r="3075" spans="1:28" ht="21.75" customHeight="1" x14ac:dyDescent="0.25">
      <c r="A3075" s="37" t="s">
        <v>30</v>
      </c>
      <c r="B3075" s="37" t="s">
        <v>31</v>
      </c>
      <c r="C3075" s="39">
        <v>6261</v>
      </c>
      <c r="D3075" s="39" t="s">
        <v>1169</v>
      </c>
      <c r="E3075" s="39" t="s">
        <v>250</v>
      </c>
      <c r="F3075" s="128" t="s">
        <v>46</v>
      </c>
      <c r="G3075" s="39" t="s">
        <v>35</v>
      </c>
      <c r="H3075" s="39" t="str">
        <f t="shared" si="453"/>
        <v>6105AK124-6261-CGAD-0002</v>
      </c>
      <c r="I3075" s="39" t="str">
        <f t="shared" si="455"/>
        <v>Q24050972-04-6261-C-GAD-0002</v>
      </c>
      <c r="J3075" s="39"/>
      <c r="K3075" s="39" t="s">
        <v>1945</v>
      </c>
      <c r="L3075" s="39" t="s">
        <v>1952</v>
      </c>
      <c r="M3075" s="39" t="s">
        <v>1290</v>
      </c>
      <c r="N3075" s="33" t="str">
        <f t="shared" si="454"/>
        <v>Administration and General Buildings - Terrace Roads and Access-ways for 36 MVA Power Station - Cables, OHL and Fibre Route GA</v>
      </c>
      <c r="O3075" s="134"/>
      <c r="P3075" s="134"/>
      <c r="Q3075" s="33" t="str">
        <f>IFERROR(VLOOKUP(PPE_PH1_CDDL[[#This Row],[RDMC Document Number]],[3]Docs!$B:$F,4,0),"No Placeholder Yet")</f>
        <v>RES - Reserved Placeholder</v>
      </c>
      <c r="R3075" s="33" t="str">
        <f>IFERROR(VLOOKUP(PPE_PH1_CDDL[[#This Row],[RDMC Document Number]],[3]Docs!$B:$F,5,0),"No Placeholder Yet")</f>
        <v>Pending</v>
      </c>
      <c r="S3075" s="137">
        <f t="shared" si="456"/>
        <v>0</v>
      </c>
      <c r="T3075" s="39" t="s">
        <v>1119</v>
      </c>
      <c r="U3075" s="39"/>
      <c r="V3075" s="178"/>
      <c r="W3075" s="39" t="s">
        <v>1617</v>
      </c>
      <c r="X3075" s="39" t="s">
        <v>1588</v>
      </c>
      <c r="Y3075" s="39"/>
      <c r="Z3075" s="39"/>
      <c r="AA3075" s="39"/>
      <c r="AB3075" s="152" t="s">
        <v>3165</v>
      </c>
    </row>
    <row r="3076" spans="1:28" ht="21.75" customHeight="1" x14ac:dyDescent="0.25">
      <c r="A3076" s="37" t="s">
        <v>30</v>
      </c>
      <c r="B3076" s="37" t="s">
        <v>31</v>
      </c>
      <c r="C3076" s="39">
        <v>6261</v>
      </c>
      <c r="D3076" s="39" t="s">
        <v>1169</v>
      </c>
      <c r="E3076" s="39" t="s">
        <v>250</v>
      </c>
      <c r="F3076" s="128" t="s">
        <v>48</v>
      </c>
      <c r="G3076" s="39" t="s">
        <v>35</v>
      </c>
      <c r="H3076" s="39" t="str">
        <f t="shared" si="453"/>
        <v>6105AK124-6261-CGAD-0003</v>
      </c>
      <c r="I3076" s="39" t="str">
        <f t="shared" si="455"/>
        <v>Q24050972-04-6261-C-GAD-0003</v>
      </c>
      <c r="J3076" s="39"/>
      <c r="K3076" s="39" t="s">
        <v>1945</v>
      </c>
      <c r="L3076" s="39" t="s">
        <v>1952</v>
      </c>
      <c r="M3076" s="39" t="s">
        <v>1292</v>
      </c>
      <c r="N3076" s="33" t="str">
        <f t="shared" si="454"/>
        <v xml:space="preserve">Administration and General Buildings - Terrace Roads and Access-ways for 36 MVA Power Station - Key Emergency Points and Equipment </v>
      </c>
      <c r="O3076" s="134"/>
      <c r="P3076" s="134"/>
      <c r="Q3076" s="33" t="str">
        <f>IFERROR(VLOOKUP(PPE_PH1_CDDL[[#This Row],[RDMC Document Number]],[3]Docs!$B:$F,4,0),"No Placeholder Yet")</f>
        <v>RES - Reserved Placeholder</v>
      </c>
      <c r="R3076" s="33" t="str">
        <f>IFERROR(VLOOKUP(PPE_PH1_CDDL[[#This Row],[RDMC Document Number]],[3]Docs!$B:$F,5,0),"No Placeholder Yet")</f>
        <v>Pending</v>
      </c>
      <c r="S3076" s="137">
        <f t="shared" si="456"/>
        <v>0</v>
      </c>
      <c r="T3076" s="39" t="s">
        <v>1119</v>
      </c>
      <c r="U3076" s="39"/>
      <c r="V3076" s="178"/>
      <c r="W3076" s="39" t="s">
        <v>1617</v>
      </c>
      <c r="X3076" s="39" t="s">
        <v>1588</v>
      </c>
      <c r="Y3076" s="39"/>
      <c r="Z3076" s="39"/>
      <c r="AA3076" s="39"/>
      <c r="AB3076" s="152" t="s">
        <v>3165</v>
      </c>
    </row>
    <row r="3077" spans="1:28" ht="21.75" customHeight="1" x14ac:dyDescent="0.25">
      <c r="A3077" s="37" t="s">
        <v>30</v>
      </c>
      <c r="B3077" s="37" t="s">
        <v>31</v>
      </c>
      <c r="C3077" s="39">
        <v>6261</v>
      </c>
      <c r="D3077" s="39" t="s">
        <v>1169</v>
      </c>
      <c r="E3077" s="39" t="s">
        <v>250</v>
      </c>
      <c r="F3077" s="128" t="s">
        <v>50</v>
      </c>
      <c r="G3077" s="39" t="s">
        <v>35</v>
      </c>
      <c r="H3077" s="39" t="str">
        <f t="shared" si="453"/>
        <v>6105AK124-6261-CGAD-0004</v>
      </c>
      <c r="I3077" s="39" t="str">
        <f t="shared" si="455"/>
        <v>Q24050972-04-6261-C-GAD-0004</v>
      </c>
      <c r="J3077" s="39"/>
      <c r="K3077" s="39" t="s">
        <v>1945</v>
      </c>
      <c r="L3077" s="39" t="s">
        <v>1952</v>
      </c>
      <c r="M3077" s="39" t="s">
        <v>1293</v>
      </c>
      <c r="N3077" s="33" t="str">
        <f t="shared" si="454"/>
        <v>Administration and General Buildings - Terrace Roads and Access-ways for 36 MVA Power Station - Terrace Equipment GA</v>
      </c>
      <c r="O3077" s="134"/>
      <c r="P3077" s="134"/>
      <c r="Q3077" s="33" t="str">
        <f>IFERROR(VLOOKUP(PPE_PH1_CDDL[[#This Row],[RDMC Document Number]],[3]Docs!$B:$F,4,0),"No Placeholder Yet")</f>
        <v>RES - Reserved Placeholder</v>
      </c>
      <c r="R3077" s="33" t="str">
        <f>IFERROR(VLOOKUP(PPE_PH1_CDDL[[#This Row],[RDMC Document Number]],[3]Docs!$B:$F,5,0),"No Placeholder Yet")</f>
        <v>Pending</v>
      </c>
      <c r="S3077" s="137">
        <f t="shared" si="456"/>
        <v>0</v>
      </c>
      <c r="T3077" s="39" t="s">
        <v>1119</v>
      </c>
      <c r="U3077" s="39"/>
      <c r="V3077" s="178"/>
      <c r="W3077" s="39" t="s">
        <v>1617</v>
      </c>
      <c r="X3077" s="39" t="s">
        <v>1588</v>
      </c>
      <c r="Y3077" s="39"/>
      <c r="Z3077" s="39"/>
      <c r="AA3077" s="39"/>
      <c r="AB3077" s="152" t="s">
        <v>3165</v>
      </c>
    </row>
    <row r="3078" spans="1:28" ht="21.75" customHeight="1" x14ac:dyDescent="0.25">
      <c r="A3078" s="37" t="s">
        <v>30</v>
      </c>
      <c r="B3078" s="37" t="s">
        <v>31</v>
      </c>
      <c r="C3078" s="39">
        <v>6261</v>
      </c>
      <c r="D3078" s="39" t="s">
        <v>1169</v>
      </c>
      <c r="E3078" s="39" t="s">
        <v>250</v>
      </c>
      <c r="F3078" s="128" t="s">
        <v>101</v>
      </c>
      <c r="G3078" s="39" t="s">
        <v>35</v>
      </c>
      <c r="H3078" s="39" t="str">
        <f t="shared" si="453"/>
        <v>6105AK124-6261-CGAD-0005</v>
      </c>
      <c r="I3078" s="39" t="str">
        <f t="shared" si="455"/>
        <v>Q24050972-04-6261-C-GAD-0005</v>
      </c>
      <c r="J3078" s="39"/>
      <c r="K3078" s="39" t="s">
        <v>1945</v>
      </c>
      <c r="L3078" s="39" t="s">
        <v>1952</v>
      </c>
      <c r="M3078" s="39" t="s">
        <v>1294</v>
      </c>
      <c r="N3078" s="33" t="str">
        <f t="shared" si="454"/>
        <v>Administration and General Buildings - Terrace Roads and Access-ways for 36 MVA Power Station - Disposal Areas General Arrangement</v>
      </c>
      <c r="O3078" s="134"/>
      <c r="P3078" s="134"/>
      <c r="Q3078" s="33" t="str">
        <f>IFERROR(VLOOKUP(PPE_PH1_CDDL[[#This Row],[RDMC Document Number]],[3]Docs!$B:$F,4,0),"No Placeholder Yet")</f>
        <v>RES - Reserved Placeholder</v>
      </c>
      <c r="R3078" s="33" t="str">
        <f>IFERROR(VLOOKUP(PPE_PH1_CDDL[[#This Row],[RDMC Document Number]],[3]Docs!$B:$F,5,0),"No Placeholder Yet")</f>
        <v>Pending</v>
      </c>
      <c r="S3078" s="137">
        <f t="shared" si="456"/>
        <v>0</v>
      </c>
      <c r="T3078" s="39" t="s">
        <v>1119</v>
      </c>
      <c r="U3078" s="39"/>
      <c r="V3078" s="178"/>
      <c r="W3078" s="39" t="s">
        <v>1617</v>
      </c>
      <c r="X3078" s="39" t="s">
        <v>1588</v>
      </c>
      <c r="Y3078" s="39"/>
      <c r="Z3078" s="39"/>
      <c r="AA3078" s="39"/>
      <c r="AB3078" s="152" t="s">
        <v>3165</v>
      </c>
    </row>
    <row r="3079" spans="1:28" ht="21.75" customHeight="1" x14ac:dyDescent="0.25">
      <c r="A3079" s="37" t="s">
        <v>30</v>
      </c>
      <c r="B3079" s="37" t="s">
        <v>31</v>
      </c>
      <c r="C3079" s="39">
        <v>6261</v>
      </c>
      <c r="D3079" s="39" t="s">
        <v>1169</v>
      </c>
      <c r="E3079" s="39" t="s">
        <v>250</v>
      </c>
      <c r="F3079" s="128" t="s">
        <v>161</v>
      </c>
      <c r="G3079" s="39" t="s">
        <v>35</v>
      </c>
      <c r="H3079" s="39" t="str">
        <f t="shared" si="453"/>
        <v>6105AK124-6261-CGAD-0006</v>
      </c>
      <c r="I3079" s="39" t="str">
        <f t="shared" si="455"/>
        <v>Q24050972-04-6261-C-GAD-0006</v>
      </c>
      <c r="J3079" s="39"/>
      <c r="K3079" s="39" t="s">
        <v>1945</v>
      </c>
      <c r="L3079" s="39" t="s">
        <v>1952</v>
      </c>
      <c r="M3079" s="39" t="s">
        <v>1296</v>
      </c>
      <c r="N3079" s="33" t="str">
        <f t="shared" si="454"/>
        <v>Administration and General Buildings - Terrace Roads and Access-ways for 36 MVA Power Station - Laydown Areas and Temp Buildings GA</v>
      </c>
      <c r="O3079" s="134"/>
      <c r="P3079" s="134"/>
      <c r="Q3079" s="33" t="str">
        <f>IFERROR(VLOOKUP(PPE_PH1_CDDL[[#This Row],[RDMC Document Number]],[3]Docs!$B:$F,4,0),"No Placeholder Yet")</f>
        <v>RES - Reserved Placeholder</v>
      </c>
      <c r="R3079" s="33" t="str">
        <f>IFERROR(VLOOKUP(PPE_PH1_CDDL[[#This Row],[RDMC Document Number]],[3]Docs!$B:$F,5,0),"No Placeholder Yet")</f>
        <v>Pending</v>
      </c>
      <c r="S3079" s="137">
        <f t="shared" si="456"/>
        <v>0</v>
      </c>
      <c r="T3079" s="39" t="s">
        <v>1119</v>
      </c>
      <c r="U3079" s="39"/>
      <c r="V3079" s="178"/>
      <c r="W3079" s="39" t="s">
        <v>1617</v>
      </c>
      <c r="X3079" s="39" t="s">
        <v>1588</v>
      </c>
      <c r="Y3079" s="39"/>
      <c r="Z3079" s="39"/>
      <c r="AA3079" s="39"/>
      <c r="AB3079" s="152" t="s">
        <v>3165</v>
      </c>
    </row>
    <row r="3080" spans="1:28" ht="21.75" customHeight="1" x14ac:dyDescent="0.25">
      <c r="A3080" s="37" t="s">
        <v>30</v>
      </c>
      <c r="B3080" s="37" t="s">
        <v>31</v>
      </c>
      <c r="C3080" s="39">
        <v>6261</v>
      </c>
      <c r="D3080" s="39" t="s">
        <v>1169</v>
      </c>
      <c r="E3080" s="39" t="s">
        <v>250</v>
      </c>
      <c r="F3080" s="128" t="s">
        <v>170</v>
      </c>
      <c r="G3080" s="39" t="s">
        <v>35</v>
      </c>
      <c r="H3080" s="39" t="str">
        <f t="shared" si="453"/>
        <v>6105AK124-6261-CGAD-0007</v>
      </c>
      <c r="I3080" s="39" t="str">
        <f t="shared" si="455"/>
        <v>Q24050972-04-6261-C-GAD-0007</v>
      </c>
      <c r="J3080" s="39"/>
      <c r="K3080" s="39" t="s">
        <v>1945</v>
      </c>
      <c r="L3080" s="39" t="s">
        <v>1952</v>
      </c>
      <c r="M3080" s="39" t="s">
        <v>1298</v>
      </c>
      <c r="N3080" s="33" t="str">
        <f t="shared" si="454"/>
        <v>Administration and General Buildings - Terrace Roads and Access-ways for 36 MVA Power Station - Stormwater and Effluent System Design</v>
      </c>
      <c r="O3080" s="134"/>
      <c r="P3080" s="134"/>
      <c r="Q3080" s="33" t="str">
        <f>IFERROR(VLOOKUP(PPE_PH1_CDDL[[#This Row],[RDMC Document Number]],[3]Docs!$B:$F,4,0),"No Placeholder Yet")</f>
        <v>RES - Reserved Placeholder</v>
      </c>
      <c r="R3080" s="33" t="str">
        <f>IFERROR(VLOOKUP(PPE_PH1_CDDL[[#This Row],[RDMC Document Number]],[3]Docs!$B:$F,5,0),"No Placeholder Yet")</f>
        <v>Pending</v>
      </c>
      <c r="S3080" s="137">
        <f t="shared" si="456"/>
        <v>0</v>
      </c>
      <c r="T3080" s="39" t="s">
        <v>1119</v>
      </c>
      <c r="U3080" s="39"/>
      <c r="V3080" s="178"/>
      <c r="W3080" s="39" t="s">
        <v>1617</v>
      </c>
      <c r="X3080" s="39" t="s">
        <v>1588</v>
      </c>
      <c r="Y3080" s="39"/>
      <c r="Z3080" s="39"/>
      <c r="AA3080" s="39"/>
      <c r="AB3080" s="152" t="s">
        <v>3165</v>
      </c>
    </row>
    <row r="3081" spans="1:28" ht="21.75" customHeight="1" x14ac:dyDescent="0.25">
      <c r="A3081" s="37" t="s">
        <v>30</v>
      </c>
      <c r="B3081" s="37" t="s">
        <v>31</v>
      </c>
      <c r="C3081" s="39">
        <v>6261</v>
      </c>
      <c r="D3081" s="39" t="s">
        <v>1169</v>
      </c>
      <c r="E3081" s="39" t="s">
        <v>250</v>
      </c>
      <c r="F3081" s="128" t="s">
        <v>108</v>
      </c>
      <c r="G3081" s="39" t="s">
        <v>35</v>
      </c>
      <c r="H3081" s="39" t="str">
        <f t="shared" si="453"/>
        <v>6105AK124-6261-CGAD-0008</v>
      </c>
      <c r="I3081" s="39" t="str">
        <f t="shared" si="455"/>
        <v>Q24050972-04-6261-C-GAD-0008</v>
      </c>
      <c r="J3081" s="39"/>
      <c r="K3081" s="39" t="s">
        <v>1945</v>
      </c>
      <c r="L3081" s="39" t="s">
        <v>1952</v>
      </c>
      <c r="M3081" s="39" t="s">
        <v>1300</v>
      </c>
      <c r="N3081" s="33" t="str">
        <f t="shared" si="454"/>
        <v>Administration and General Buildings - Terrace Roads and Access-ways for 36 MVA Power Station - Lighting Design and Layout GA</v>
      </c>
      <c r="O3081" s="134"/>
      <c r="P3081" s="134"/>
      <c r="Q3081" s="33" t="str">
        <f>IFERROR(VLOOKUP(PPE_PH1_CDDL[[#This Row],[RDMC Document Number]],[3]Docs!$B:$F,4,0),"No Placeholder Yet")</f>
        <v>RES - Reserved Placeholder</v>
      </c>
      <c r="R3081" s="33" t="str">
        <f>IFERROR(VLOOKUP(PPE_PH1_CDDL[[#This Row],[RDMC Document Number]],[3]Docs!$B:$F,5,0),"No Placeholder Yet")</f>
        <v>Pending</v>
      </c>
      <c r="S3081" s="137">
        <f t="shared" si="456"/>
        <v>0</v>
      </c>
      <c r="T3081" s="39" t="s">
        <v>1119</v>
      </c>
      <c r="U3081" s="39"/>
      <c r="V3081" s="178"/>
      <c r="W3081" s="39" t="s">
        <v>1617</v>
      </c>
      <c r="X3081" s="39" t="s">
        <v>1588</v>
      </c>
      <c r="Y3081" s="39"/>
      <c r="Z3081" s="39"/>
      <c r="AA3081" s="39"/>
      <c r="AB3081" s="152" t="s">
        <v>3165</v>
      </c>
    </row>
    <row r="3082" spans="1:28" ht="21.75" customHeight="1" x14ac:dyDescent="0.25">
      <c r="A3082" s="37" t="s">
        <v>30</v>
      </c>
      <c r="B3082" s="37" t="s">
        <v>31</v>
      </c>
      <c r="C3082" s="39">
        <v>6261</v>
      </c>
      <c r="D3082" s="39" t="s">
        <v>1169</v>
      </c>
      <c r="E3082" s="39" t="s">
        <v>250</v>
      </c>
      <c r="F3082" s="128" t="s">
        <v>173</v>
      </c>
      <c r="G3082" s="39" t="s">
        <v>35</v>
      </c>
      <c r="H3082" s="39" t="str">
        <f t="shared" si="453"/>
        <v>6105AK124-6261-CGAD-0009</v>
      </c>
      <c r="I3082" s="39" t="str">
        <f t="shared" si="455"/>
        <v>Q24050972-04-6261-C-GAD-0009</v>
      </c>
      <c r="J3082" s="39"/>
      <c r="K3082" s="39" t="s">
        <v>1945</v>
      </c>
      <c r="L3082" s="39" t="s">
        <v>1952</v>
      </c>
      <c r="M3082" s="39" t="s">
        <v>1303</v>
      </c>
      <c r="N3082" s="33" t="str">
        <f t="shared" si="454"/>
        <v>Administration and General Buildings - Terrace Roads and Access-ways for 36 MVA Power Station - Roads, Pathways, Offloading Areas and Fences GA</v>
      </c>
      <c r="O3082" s="134"/>
      <c r="P3082" s="134"/>
      <c r="Q3082" s="33" t="str">
        <f>IFERROR(VLOOKUP(PPE_PH1_CDDL[[#This Row],[RDMC Document Number]],[3]Docs!$B:$F,4,0),"No Placeholder Yet")</f>
        <v>RES - Reserved Placeholder</v>
      </c>
      <c r="R3082" s="33" t="str">
        <f>IFERROR(VLOOKUP(PPE_PH1_CDDL[[#This Row],[RDMC Document Number]],[3]Docs!$B:$F,5,0),"No Placeholder Yet")</f>
        <v>Pending</v>
      </c>
      <c r="S3082" s="137">
        <f t="shared" si="456"/>
        <v>0</v>
      </c>
      <c r="T3082" s="39" t="s">
        <v>1119</v>
      </c>
      <c r="U3082" s="39"/>
      <c r="V3082" s="178"/>
      <c r="W3082" s="39" t="s">
        <v>1617</v>
      </c>
      <c r="X3082" s="39" t="s">
        <v>1588</v>
      </c>
      <c r="Y3082" s="39"/>
      <c r="Z3082" s="39"/>
      <c r="AA3082" s="39"/>
      <c r="AB3082" s="152" t="s">
        <v>3165</v>
      </c>
    </row>
    <row r="3083" spans="1:28" ht="21.75" customHeight="1" x14ac:dyDescent="0.25">
      <c r="A3083" s="37" t="s">
        <v>30</v>
      </c>
      <c r="B3083" s="37" t="s">
        <v>31</v>
      </c>
      <c r="C3083" s="39">
        <v>6261</v>
      </c>
      <c r="D3083" s="39" t="s">
        <v>1169</v>
      </c>
      <c r="E3083" s="39" t="s">
        <v>250</v>
      </c>
      <c r="F3083" s="128" t="s">
        <v>184</v>
      </c>
      <c r="G3083" s="39" t="s">
        <v>35</v>
      </c>
      <c r="H3083" s="39" t="str">
        <f t="shared" si="453"/>
        <v>6105AK124-6261-CGAD-0010</v>
      </c>
      <c r="I3083" s="39" t="str">
        <f t="shared" si="455"/>
        <v>Q24050972-04-6261-C-GAD-0010</v>
      </c>
      <c r="J3083" s="39"/>
      <c r="K3083" s="39" t="s">
        <v>1945</v>
      </c>
      <c r="L3083" s="39" t="s">
        <v>1953</v>
      </c>
      <c r="M3083" s="39" t="s">
        <v>1300</v>
      </c>
      <c r="N3083" s="33" t="str">
        <f t="shared" si="454"/>
        <v>Administration and General Buildings - Earthing System for 36 MVA Power Station - Lighting Design and Layout GA</v>
      </c>
      <c r="O3083" s="134"/>
      <c r="P3083" s="134"/>
      <c r="Q3083" s="33" t="str">
        <f>IFERROR(VLOOKUP(PPE_PH1_CDDL[[#This Row],[RDMC Document Number]],[3]Docs!$B:$F,4,0),"No Placeholder Yet")</f>
        <v>RES - Reserved Placeholder</v>
      </c>
      <c r="R3083" s="33" t="str">
        <f>IFERROR(VLOOKUP(PPE_PH1_CDDL[[#This Row],[RDMC Document Number]],[3]Docs!$B:$F,5,0),"No Placeholder Yet")</f>
        <v>Pending</v>
      </c>
      <c r="S3083" s="137">
        <f t="shared" si="456"/>
        <v>0</v>
      </c>
      <c r="T3083" s="39" t="s">
        <v>1119</v>
      </c>
      <c r="U3083" s="39"/>
      <c r="V3083" s="178"/>
      <c r="W3083" s="39" t="s">
        <v>1649</v>
      </c>
      <c r="X3083" s="39" t="s">
        <v>1588</v>
      </c>
      <c r="Y3083" s="39"/>
      <c r="Z3083" s="39"/>
      <c r="AA3083" s="39"/>
      <c r="AB3083" s="152" t="s">
        <v>3165</v>
      </c>
    </row>
    <row r="3084" spans="1:28" ht="21.75" customHeight="1" x14ac:dyDescent="0.25">
      <c r="A3084" s="37" t="s">
        <v>30</v>
      </c>
      <c r="B3084" s="37" t="s">
        <v>31</v>
      </c>
      <c r="C3084" s="39">
        <v>6261</v>
      </c>
      <c r="D3084" s="39" t="s">
        <v>1169</v>
      </c>
      <c r="E3084" s="39" t="s">
        <v>250</v>
      </c>
      <c r="F3084" s="128" t="s">
        <v>187</v>
      </c>
      <c r="G3084" s="39" t="s">
        <v>35</v>
      </c>
      <c r="H3084" s="39" t="str">
        <f t="shared" si="453"/>
        <v>6105AK124-6261-CGAD-0011</v>
      </c>
      <c r="I3084" s="39" t="str">
        <f t="shared" si="455"/>
        <v>Q24050972-04-6261-C-GAD-0011</v>
      </c>
      <c r="J3084" s="39"/>
      <c r="K3084" s="39" t="s">
        <v>1945</v>
      </c>
      <c r="L3084" s="39" t="s">
        <v>1946</v>
      </c>
      <c r="M3084" s="39" t="s">
        <v>1288</v>
      </c>
      <c r="N3084" s="33" t="str">
        <f t="shared" si="454"/>
        <v>Administration and General Buildings - Small Power and Lighting for 36 MVA Power Station - Buildings and Structures GA</v>
      </c>
      <c r="O3084" s="134"/>
      <c r="P3084" s="134"/>
      <c r="Q3084" s="33" t="str">
        <f>IFERROR(VLOOKUP(PPE_PH1_CDDL[[#This Row],[RDMC Document Number]],[3]Docs!$B:$F,4,0),"No Placeholder Yet")</f>
        <v>RES - Reserved Placeholder</v>
      </c>
      <c r="R3084" s="33" t="str">
        <f>IFERROR(VLOOKUP(PPE_PH1_CDDL[[#This Row],[RDMC Document Number]],[3]Docs!$B:$F,5,0),"No Placeholder Yet")</f>
        <v>Pending</v>
      </c>
      <c r="S3084" s="137">
        <f t="shared" si="456"/>
        <v>0</v>
      </c>
      <c r="T3084" s="39" t="s">
        <v>1119</v>
      </c>
      <c r="U3084" s="39"/>
      <c r="V3084" s="178"/>
      <c r="W3084" s="39" t="s">
        <v>1597</v>
      </c>
      <c r="X3084" s="39" t="s">
        <v>1588</v>
      </c>
      <c r="Y3084" s="39"/>
      <c r="Z3084" s="39"/>
      <c r="AA3084" s="39"/>
      <c r="AB3084" s="152" t="s">
        <v>3165</v>
      </c>
    </row>
    <row r="3085" spans="1:28" ht="21.75" customHeight="1" x14ac:dyDescent="0.25">
      <c r="A3085" s="37" t="s">
        <v>30</v>
      </c>
      <c r="B3085" s="37" t="s">
        <v>31</v>
      </c>
      <c r="C3085" s="39">
        <v>6261</v>
      </c>
      <c r="D3085" s="39" t="s">
        <v>1169</v>
      </c>
      <c r="E3085" s="39" t="s">
        <v>250</v>
      </c>
      <c r="F3085" s="128" t="s">
        <v>213</v>
      </c>
      <c r="G3085" s="39" t="s">
        <v>35</v>
      </c>
      <c r="H3085" s="39" t="str">
        <f t="shared" si="453"/>
        <v>6105AK124-6261-CGAD-0012</v>
      </c>
      <c r="I3085" s="39" t="str">
        <f t="shared" si="455"/>
        <v>Q24050972-04-6261-C-GAD-0012</v>
      </c>
      <c r="J3085" s="39"/>
      <c r="K3085" s="39" t="s">
        <v>1945</v>
      </c>
      <c r="L3085" s="39" t="s">
        <v>1946</v>
      </c>
      <c r="M3085" s="39" t="s">
        <v>1290</v>
      </c>
      <c r="N3085" s="33" t="str">
        <f t="shared" si="454"/>
        <v>Administration and General Buildings - Small Power and Lighting for 36 MVA Power Station - Cables, OHL and Fibre Route GA</v>
      </c>
      <c r="O3085" s="134"/>
      <c r="P3085" s="134"/>
      <c r="Q3085" s="33" t="str">
        <f>IFERROR(VLOOKUP(PPE_PH1_CDDL[[#This Row],[RDMC Document Number]],[3]Docs!$B:$F,4,0),"No Placeholder Yet")</f>
        <v>RES - Reserved Placeholder</v>
      </c>
      <c r="R3085" s="33" t="str">
        <f>IFERROR(VLOOKUP(PPE_PH1_CDDL[[#This Row],[RDMC Document Number]],[3]Docs!$B:$F,5,0),"No Placeholder Yet")</f>
        <v>Pending</v>
      </c>
      <c r="S3085" s="137">
        <f t="shared" si="456"/>
        <v>0</v>
      </c>
      <c r="T3085" s="39" t="s">
        <v>1119</v>
      </c>
      <c r="U3085" s="39"/>
      <c r="V3085" s="178"/>
      <c r="W3085" s="39" t="s">
        <v>1597</v>
      </c>
      <c r="X3085" s="39" t="s">
        <v>1588</v>
      </c>
      <c r="Y3085" s="39"/>
      <c r="Z3085" s="39"/>
      <c r="AA3085" s="39"/>
      <c r="AB3085" s="152" t="s">
        <v>3165</v>
      </c>
    </row>
    <row r="3086" spans="1:28" ht="21.75" customHeight="1" x14ac:dyDescent="0.25">
      <c r="A3086" s="37" t="s">
        <v>30</v>
      </c>
      <c r="B3086" s="37" t="s">
        <v>31</v>
      </c>
      <c r="C3086" s="39">
        <v>6261</v>
      </c>
      <c r="D3086" s="39" t="s">
        <v>1169</v>
      </c>
      <c r="E3086" s="39" t="s">
        <v>250</v>
      </c>
      <c r="F3086" s="128" t="s">
        <v>215</v>
      </c>
      <c r="G3086" s="39" t="s">
        <v>35</v>
      </c>
      <c r="H3086" s="39" t="str">
        <f t="shared" si="453"/>
        <v>6105AK124-6261-CGAD-0013</v>
      </c>
      <c r="I3086" s="39" t="str">
        <f t="shared" si="455"/>
        <v>Q24050972-04-6261-C-GAD-0013</v>
      </c>
      <c r="J3086" s="39"/>
      <c r="K3086" s="39" t="s">
        <v>1945</v>
      </c>
      <c r="L3086" s="39" t="s">
        <v>1946</v>
      </c>
      <c r="M3086" s="39" t="s">
        <v>1293</v>
      </c>
      <c r="N3086" s="33" t="str">
        <f t="shared" si="454"/>
        <v>Administration and General Buildings - Small Power and Lighting for 36 MVA Power Station - Terrace Equipment GA</v>
      </c>
      <c r="O3086" s="134"/>
      <c r="P3086" s="134"/>
      <c r="Q3086" s="33" t="str">
        <f>IFERROR(VLOOKUP(PPE_PH1_CDDL[[#This Row],[RDMC Document Number]],[3]Docs!$B:$F,4,0),"No Placeholder Yet")</f>
        <v>RES - Reserved Placeholder</v>
      </c>
      <c r="R3086" s="33" t="str">
        <f>IFERROR(VLOOKUP(PPE_PH1_CDDL[[#This Row],[RDMC Document Number]],[3]Docs!$B:$F,5,0),"No Placeholder Yet")</f>
        <v>Pending</v>
      </c>
      <c r="S3086" s="137">
        <f t="shared" si="456"/>
        <v>0</v>
      </c>
      <c r="T3086" s="39" t="s">
        <v>1119</v>
      </c>
      <c r="U3086" s="39"/>
      <c r="V3086" s="178"/>
      <c r="W3086" s="39" t="s">
        <v>1597</v>
      </c>
      <c r="X3086" s="39" t="s">
        <v>1588</v>
      </c>
      <c r="Y3086" s="39"/>
      <c r="Z3086" s="39"/>
      <c r="AA3086" s="39"/>
      <c r="AB3086" s="152" t="s">
        <v>3165</v>
      </c>
    </row>
    <row r="3087" spans="1:28" ht="21.75" customHeight="1" x14ac:dyDescent="0.25">
      <c r="A3087" s="37" t="s">
        <v>30</v>
      </c>
      <c r="B3087" s="37" t="s">
        <v>31</v>
      </c>
      <c r="C3087" s="39">
        <v>6261</v>
      </c>
      <c r="D3087" s="39" t="s">
        <v>1169</v>
      </c>
      <c r="E3087" s="39" t="s">
        <v>250</v>
      </c>
      <c r="F3087" s="128" t="s">
        <v>217</v>
      </c>
      <c r="G3087" s="39" t="s">
        <v>35</v>
      </c>
      <c r="H3087" s="39" t="str">
        <f t="shared" si="453"/>
        <v>6105AK124-6261-CGAD-0014</v>
      </c>
      <c r="I3087" s="39" t="str">
        <f t="shared" si="455"/>
        <v>Q24050972-04-6261-C-GAD-0014</v>
      </c>
      <c r="J3087" s="39"/>
      <c r="K3087" s="39" t="s">
        <v>1945</v>
      </c>
      <c r="L3087" s="39" t="s">
        <v>1946</v>
      </c>
      <c r="M3087" s="39" t="s">
        <v>1296</v>
      </c>
      <c r="N3087" s="33" t="str">
        <f t="shared" si="454"/>
        <v>Administration and General Buildings - Small Power and Lighting for 36 MVA Power Station - Laydown Areas and Temp Buildings GA</v>
      </c>
      <c r="O3087" s="134"/>
      <c r="P3087" s="134"/>
      <c r="Q3087" s="33" t="str">
        <f>IFERROR(VLOOKUP(PPE_PH1_CDDL[[#This Row],[RDMC Document Number]],[3]Docs!$B:$F,4,0),"No Placeholder Yet")</f>
        <v>RES - Reserved Placeholder</v>
      </c>
      <c r="R3087" s="33" t="str">
        <f>IFERROR(VLOOKUP(PPE_PH1_CDDL[[#This Row],[RDMC Document Number]],[3]Docs!$B:$F,5,0),"No Placeholder Yet")</f>
        <v>Pending</v>
      </c>
      <c r="S3087" s="137">
        <f t="shared" si="456"/>
        <v>0</v>
      </c>
      <c r="T3087" s="39" t="s">
        <v>1119</v>
      </c>
      <c r="U3087" s="39"/>
      <c r="V3087" s="178"/>
      <c r="W3087" s="39" t="s">
        <v>1597</v>
      </c>
      <c r="X3087" s="39" t="s">
        <v>1588</v>
      </c>
      <c r="Y3087" s="39"/>
      <c r="Z3087" s="39"/>
      <c r="AA3087" s="39"/>
      <c r="AB3087" s="152" t="s">
        <v>3165</v>
      </c>
    </row>
    <row r="3088" spans="1:28" ht="21.75" customHeight="1" x14ac:dyDescent="0.25">
      <c r="A3088" s="37" t="s">
        <v>30</v>
      </c>
      <c r="B3088" s="37" t="s">
        <v>31</v>
      </c>
      <c r="C3088" s="39">
        <v>6261</v>
      </c>
      <c r="D3088" s="39" t="s">
        <v>1169</v>
      </c>
      <c r="E3088" s="39" t="s">
        <v>250</v>
      </c>
      <c r="F3088" s="128" t="s">
        <v>219</v>
      </c>
      <c r="G3088" s="39" t="s">
        <v>35</v>
      </c>
      <c r="H3088" s="39" t="str">
        <f t="shared" si="453"/>
        <v>6105AK124-6261-CGAD-0015</v>
      </c>
      <c r="I3088" s="39" t="str">
        <f t="shared" si="455"/>
        <v>Q24050972-04-6261-C-GAD-0015</v>
      </c>
      <c r="J3088" s="39"/>
      <c r="K3088" s="39" t="s">
        <v>1945</v>
      </c>
      <c r="L3088" s="39" t="s">
        <v>1946</v>
      </c>
      <c r="M3088" s="39" t="s">
        <v>1300</v>
      </c>
      <c r="N3088" s="33" t="str">
        <f t="shared" si="454"/>
        <v>Administration and General Buildings - Small Power and Lighting for 36 MVA Power Station - Lighting Design and Layout GA</v>
      </c>
      <c r="O3088" s="134"/>
      <c r="P3088" s="134"/>
      <c r="Q3088" s="33" t="str">
        <f>IFERROR(VLOOKUP(PPE_PH1_CDDL[[#This Row],[RDMC Document Number]],[3]Docs!$B:$F,4,0),"No Placeholder Yet")</f>
        <v>RES - Reserved Placeholder</v>
      </c>
      <c r="R3088" s="33" t="str">
        <f>IFERROR(VLOOKUP(PPE_PH1_CDDL[[#This Row],[RDMC Document Number]],[3]Docs!$B:$F,5,0),"No Placeholder Yet")</f>
        <v>Pending</v>
      </c>
      <c r="S3088" s="137">
        <f t="shared" si="456"/>
        <v>0</v>
      </c>
      <c r="T3088" s="39" t="s">
        <v>1119</v>
      </c>
      <c r="U3088" s="39"/>
      <c r="V3088" s="178"/>
      <c r="W3088" s="39" t="s">
        <v>1597</v>
      </c>
      <c r="X3088" s="39" t="s">
        <v>1588</v>
      </c>
      <c r="Y3088" s="39"/>
      <c r="Z3088" s="39"/>
      <c r="AA3088" s="39"/>
      <c r="AB3088" s="152" t="s">
        <v>3165</v>
      </c>
    </row>
    <row r="3089" spans="1:28" ht="21.75" customHeight="1" x14ac:dyDescent="0.25">
      <c r="A3089" s="37" t="s">
        <v>30</v>
      </c>
      <c r="B3089" s="37" t="s">
        <v>31</v>
      </c>
      <c r="C3089" s="39">
        <v>6261</v>
      </c>
      <c r="D3089" s="39" t="s">
        <v>1169</v>
      </c>
      <c r="E3089" s="39" t="s">
        <v>250</v>
      </c>
      <c r="F3089" s="128" t="s">
        <v>88</v>
      </c>
      <c r="G3089" s="39" t="s">
        <v>35</v>
      </c>
      <c r="H3089" s="39" t="str">
        <f t="shared" si="453"/>
        <v>6105AK124-6261-CGAD-0016</v>
      </c>
      <c r="I3089" s="39" t="str">
        <f t="shared" si="455"/>
        <v>Q24050972-04-6261-C-GAD-0016</v>
      </c>
      <c r="J3089" s="39"/>
      <c r="K3089" s="39" t="s">
        <v>1945</v>
      </c>
      <c r="L3089" s="39" t="s">
        <v>1946</v>
      </c>
      <c r="M3089" s="39" t="s">
        <v>1303</v>
      </c>
      <c r="N3089" s="33" t="str">
        <f t="shared" si="454"/>
        <v>Administration and General Buildings - Small Power and Lighting for 36 MVA Power Station - Roads, Pathways, Offloading Areas and Fences GA</v>
      </c>
      <c r="O3089" s="134"/>
      <c r="P3089" s="134"/>
      <c r="Q3089" s="33" t="str">
        <f>IFERROR(VLOOKUP(PPE_PH1_CDDL[[#This Row],[RDMC Document Number]],[3]Docs!$B:$F,4,0),"No Placeholder Yet")</f>
        <v>RES - Reserved Placeholder</v>
      </c>
      <c r="R3089" s="33" t="str">
        <f>IFERROR(VLOOKUP(PPE_PH1_CDDL[[#This Row],[RDMC Document Number]],[3]Docs!$B:$F,5,0),"No Placeholder Yet")</f>
        <v>Pending</v>
      </c>
      <c r="S3089" s="137">
        <f t="shared" si="456"/>
        <v>0</v>
      </c>
      <c r="T3089" s="39" t="s">
        <v>1119</v>
      </c>
      <c r="U3089" s="39"/>
      <c r="V3089" s="178"/>
      <c r="W3089" s="39" t="s">
        <v>1597</v>
      </c>
      <c r="X3089" s="39" t="s">
        <v>1588</v>
      </c>
      <c r="Y3089" s="39"/>
      <c r="Z3089" s="39"/>
      <c r="AA3089" s="39"/>
      <c r="AB3089" s="152" t="s">
        <v>3165</v>
      </c>
    </row>
    <row r="3090" spans="1:28" ht="21.75" customHeight="1" x14ac:dyDescent="0.25">
      <c r="A3090" s="37" t="s">
        <v>30</v>
      </c>
      <c r="B3090" s="37" t="s">
        <v>31</v>
      </c>
      <c r="C3090" s="39">
        <v>6261</v>
      </c>
      <c r="D3090" s="39" t="s">
        <v>1169</v>
      </c>
      <c r="E3090" s="39" t="s">
        <v>250</v>
      </c>
      <c r="F3090" s="128" t="s">
        <v>143</v>
      </c>
      <c r="G3090" s="39" t="s">
        <v>35</v>
      </c>
      <c r="H3090" s="39" t="str">
        <f t="shared" si="453"/>
        <v>6105AK124-6261-CGAD-0017</v>
      </c>
      <c r="I3090" s="39" t="str">
        <f t="shared" si="455"/>
        <v>Q24050972-04-6261-C-GAD-0017</v>
      </c>
      <c r="J3090" s="39"/>
      <c r="K3090" s="39" t="s">
        <v>1945</v>
      </c>
      <c r="L3090" s="39" t="s">
        <v>1947</v>
      </c>
      <c r="M3090" s="39" t="s">
        <v>1288</v>
      </c>
      <c r="N3090" s="33" t="str">
        <f t="shared" si="454"/>
        <v>Administration and General Buildings - Cable Racks and Trays for 36 MVA Power Station - Buildings and Structures GA</v>
      </c>
      <c r="O3090" s="134"/>
      <c r="P3090" s="134"/>
      <c r="Q3090" s="33" t="str">
        <f>IFERROR(VLOOKUP(PPE_PH1_CDDL[[#This Row],[RDMC Document Number]],[3]Docs!$B:$F,4,0),"No Placeholder Yet")</f>
        <v>RES - Reserved Placeholder</v>
      </c>
      <c r="R3090" s="33" t="str">
        <f>IFERROR(VLOOKUP(PPE_PH1_CDDL[[#This Row],[RDMC Document Number]],[3]Docs!$B:$F,5,0),"No Placeholder Yet")</f>
        <v>Pending</v>
      </c>
      <c r="S3090" s="137">
        <f t="shared" si="456"/>
        <v>0</v>
      </c>
      <c r="T3090" s="39" t="s">
        <v>1119</v>
      </c>
      <c r="U3090" s="39"/>
      <c r="V3090" s="178"/>
      <c r="W3090" s="39" t="s">
        <v>1599</v>
      </c>
      <c r="X3090" s="39" t="s">
        <v>1588</v>
      </c>
      <c r="Y3090" s="39"/>
      <c r="Z3090" s="39"/>
      <c r="AA3090" s="39"/>
      <c r="AB3090" s="152" t="s">
        <v>3165</v>
      </c>
    </row>
    <row r="3091" spans="1:28" ht="21.75" customHeight="1" x14ac:dyDescent="0.25">
      <c r="A3091" s="37" t="s">
        <v>30</v>
      </c>
      <c r="B3091" s="37" t="s">
        <v>31</v>
      </c>
      <c r="C3091" s="39">
        <v>6261</v>
      </c>
      <c r="D3091" s="39" t="s">
        <v>1169</v>
      </c>
      <c r="E3091" s="39" t="s">
        <v>250</v>
      </c>
      <c r="F3091" s="128" t="s">
        <v>223</v>
      </c>
      <c r="G3091" s="39" t="s">
        <v>35</v>
      </c>
      <c r="H3091" s="39" t="str">
        <f t="shared" si="453"/>
        <v>6105AK124-6261-CGAD-0018</v>
      </c>
      <c r="I3091" s="39" t="str">
        <f t="shared" si="455"/>
        <v>Q24050972-04-6261-C-GAD-0018</v>
      </c>
      <c r="J3091" s="39"/>
      <c r="K3091" s="39" t="s">
        <v>1945</v>
      </c>
      <c r="L3091" s="39" t="s">
        <v>1947</v>
      </c>
      <c r="M3091" s="39" t="s">
        <v>1290</v>
      </c>
      <c r="N3091" s="33" t="str">
        <f t="shared" si="454"/>
        <v>Administration and General Buildings - Cable Racks and Trays for 36 MVA Power Station - Cables, OHL and Fibre Route GA</v>
      </c>
      <c r="O3091" s="134"/>
      <c r="P3091" s="134"/>
      <c r="Q3091" s="33" t="str">
        <f>IFERROR(VLOOKUP(PPE_PH1_CDDL[[#This Row],[RDMC Document Number]],[3]Docs!$B:$F,4,0),"No Placeholder Yet")</f>
        <v>RES - Reserved Placeholder</v>
      </c>
      <c r="R3091" s="33" t="str">
        <f>IFERROR(VLOOKUP(PPE_PH1_CDDL[[#This Row],[RDMC Document Number]],[3]Docs!$B:$F,5,0),"No Placeholder Yet")</f>
        <v>Pending</v>
      </c>
      <c r="S3091" s="137">
        <f t="shared" si="456"/>
        <v>0</v>
      </c>
      <c r="T3091" s="39" t="s">
        <v>1119</v>
      </c>
      <c r="U3091" s="39"/>
      <c r="V3091" s="178"/>
      <c r="W3091" s="39" t="s">
        <v>1599</v>
      </c>
      <c r="X3091" s="39" t="s">
        <v>1588</v>
      </c>
      <c r="Y3091" s="39"/>
      <c r="Z3091" s="39"/>
      <c r="AA3091" s="39"/>
      <c r="AB3091" s="152" t="s">
        <v>3165</v>
      </c>
    </row>
    <row r="3092" spans="1:28" ht="21.75" customHeight="1" x14ac:dyDescent="0.25">
      <c r="A3092" s="37" t="s">
        <v>30</v>
      </c>
      <c r="B3092" s="37" t="s">
        <v>31</v>
      </c>
      <c r="C3092" s="39">
        <v>6261</v>
      </c>
      <c r="D3092" s="39" t="s">
        <v>1169</v>
      </c>
      <c r="E3092" s="39" t="s">
        <v>250</v>
      </c>
      <c r="F3092" s="128" t="s">
        <v>150</v>
      </c>
      <c r="G3092" s="39" t="s">
        <v>35</v>
      </c>
      <c r="H3092" s="39" t="str">
        <f t="shared" si="453"/>
        <v>6105AK124-6261-CGAD-0019</v>
      </c>
      <c r="I3092" s="39" t="str">
        <f t="shared" si="455"/>
        <v>Q24050972-04-6261-C-GAD-0019</v>
      </c>
      <c r="J3092" s="39"/>
      <c r="K3092" s="39" t="s">
        <v>1945</v>
      </c>
      <c r="L3092" s="39" t="s">
        <v>1947</v>
      </c>
      <c r="M3092" s="39" t="s">
        <v>1293</v>
      </c>
      <c r="N3092" s="33" t="str">
        <f t="shared" si="454"/>
        <v>Administration and General Buildings - Cable Racks and Trays for 36 MVA Power Station - Terrace Equipment GA</v>
      </c>
      <c r="O3092" s="134"/>
      <c r="P3092" s="134"/>
      <c r="Q3092" s="33" t="str">
        <f>IFERROR(VLOOKUP(PPE_PH1_CDDL[[#This Row],[RDMC Document Number]],[3]Docs!$B:$F,4,0),"No Placeholder Yet")</f>
        <v>RES - Reserved Placeholder</v>
      </c>
      <c r="R3092" s="33" t="str">
        <f>IFERROR(VLOOKUP(PPE_PH1_CDDL[[#This Row],[RDMC Document Number]],[3]Docs!$B:$F,5,0),"No Placeholder Yet")</f>
        <v>Pending</v>
      </c>
      <c r="S3092" s="137">
        <f t="shared" si="456"/>
        <v>0</v>
      </c>
      <c r="T3092" s="39" t="s">
        <v>1119</v>
      </c>
      <c r="U3092" s="39"/>
      <c r="V3092" s="178"/>
      <c r="W3092" s="39" t="s">
        <v>1599</v>
      </c>
      <c r="X3092" s="39" t="s">
        <v>1588</v>
      </c>
      <c r="Y3092" s="39"/>
      <c r="Z3092" s="39"/>
      <c r="AA3092" s="39"/>
      <c r="AB3092" s="152" t="s">
        <v>3165</v>
      </c>
    </row>
    <row r="3093" spans="1:28" ht="21.75" customHeight="1" x14ac:dyDescent="0.25">
      <c r="A3093" s="37" t="s">
        <v>30</v>
      </c>
      <c r="B3093" s="37" t="s">
        <v>31</v>
      </c>
      <c r="C3093" s="39">
        <v>6261</v>
      </c>
      <c r="D3093" s="39" t="s">
        <v>1169</v>
      </c>
      <c r="E3093" s="39" t="s">
        <v>250</v>
      </c>
      <c r="F3093" s="128" t="s">
        <v>226</v>
      </c>
      <c r="G3093" s="39" t="s">
        <v>35</v>
      </c>
      <c r="H3093" s="39" t="str">
        <f t="shared" si="453"/>
        <v>6105AK124-6261-CGAD-0020</v>
      </c>
      <c r="I3093" s="39" t="str">
        <f t="shared" si="455"/>
        <v>Q24050972-04-6261-C-GAD-0020</v>
      </c>
      <c r="J3093" s="39"/>
      <c r="K3093" s="39" t="s">
        <v>1945</v>
      </c>
      <c r="L3093" s="39" t="s">
        <v>1947</v>
      </c>
      <c r="M3093" s="39" t="s">
        <v>1303</v>
      </c>
      <c r="N3093" s="33" t="str">
        <f t="shared" si="454"/>
        <v>Administration and General Buildings - Cable Racks and Trays for 36 MVA Power Station - Roads, Pathways, Offloading Areas and Fences GA</v>
      </c>
      <c r="O3093" s="134"/>
      <c r="P3093" s="134"/>
      <c r="Q3093" s="33" t="str">
        <f>IFERROR(VLOOKUP(PPE_PH1_CDDL[[#This Row],[RDMC Document Number]],[3]Docs!$B:$F,4,0),"No Placeholder Yet")</f>
        <v>RES - Reserved Placeholder</v>
      </c>
      <c r="R3093" s="33" t="str">
        <f>IFERROR(VLOOKUP(PPE_PH1_CDDL[[#This Row],[RDMC Document Number]],[3]Docs!$B:$F,5,0),"No Placeholder Yet")</f>
        <v>Pending</v>
      </c>
      <c r="S3093" s="137">
        <f t="shared" si="456"/>
        <v>0</v>
      </c>
      <c r="T3093" s="39" t="s">
        <v>1119</v>
      </c>
      <c r="U3093" s="39"/>
      <c r="V3093" s="178"/>
      <c r="W3093" s="39" t="s">
        <v>1599</v>
      </c>
      <c r="X3093" s="39" t="s">
        <v>1588</v>
      </c>
      <c r="Y3093" s="39"/>
      <c r="Z3093" s="39"/>
      <c r="AA3093" s="39"/>
      <c r="AB3093" s="152" t="s">
        <v>3165</v>
      </c>
    </row>
    <row r="3094" spans="1:28" ht="21.75" customHeight="1" x14ac:dyDescent="0.25">
      <c r="A3094" s="37" t="s">
        <v>30</v>
      </c>
      <c r="B3094" s="37" t="s">
        <v>31</v>
      </c>
      <c r="C3094" s="39">
        <v>6261</v>
      </c>
      <c r="D3094" s="39" t="s">
        <v>1169</v>
      </c>
      <c r="E3094" s="39" t="s">
        <v>250</v>
      </c>
      <c r="F3094" s="128" t="s">
        <v>228</v>
      </c>
      <c r="G3094" s="39" t="s">
        <v>35</v>
      </c>
      <c r="H3094" s="39" t="str">
        <f t="shared" si="453"/>
        <v>6105AK124-6261-CGAD-0021</v>
      </c>
      <c r="I3094" s="39" t="str">
        <f t="shared" si="455"/>
        <v>Q24050972-04-6261-C-GAD-0021</v>
      </c>
      <c r="J3094" s="39"/>
      <c r="K3094" s="39" t="s">
        <v>1945</v>
      </c>
      <c r="L3094" s="39" t="s">
        <v>1954</v>
      </c>
      <c r="M3094" s="39" t="s">
        <v>1288</v>
      </c>
      <c r="N3094" s="33" t="str">
        <f t="shared" si="454"/>
        <v>Administration and General Buildings - Cable Trench / Tunnels for 36 MVA Power Station - Buildings and Structures GA</v>
      </c>
      <c r="O3094" s="134"/>
      <c r="P3094" s="134"/>
      <c r="Q3094" s="33" t="str">
        <f>IFERROR(VLOOKUP(PPE_PH1_CDDL[[#This Row],[RDMC Document Number]],[3]Docs!$B:$F,4,0),"No Placeholder Yet")</f>
        <v>RES - Reserved Placeholder</v>
      </c>
      <c r="R3094" s="33" t="str">
        <f>IFERROR(VLOOKUP(PPE_PH1_CDDL[[#This Row],[RDMC Document Number]],[3]Docs!$B:$F,5,0),"No Placeholder Yet")</f>
        <v>Pending</v>
      </c>
      <c r="S3094" s="137">
        <f t="shared" si="456"/>
        <v>0</v>
      </c>
      <c r="T3094" s="39" t="s">
        <v>1119</v>
      </c>
      <c r="U3094" s="39"/>
      <c r="V3094" s="178"/>
      <c r="W3094" s="39" t="s">
        <v>1885</v>
      </c>
      <c r="X3094" s="39" t="s">
        <v>1588</v>
      </c>
      <c r="Y3094" s="39"/>
      <c r="Z3094" s="39"/>
      <c r="AA3094" s="39"/>
      <c r="AB3094" s="152" t="s">
        <v>3165</v>
      </c>
    </row>
    <row r="3095" spans="1:28" ht="21.75" customHeight="1" x14ac:dyDescent="0.25">
      <c r="A3095" s="37" t="s">
        <v>30</v>
      </c>
      <c r="B3095" s="37" t="s">
        <v>31</v>
      </c>
      <c r="C3095" s="39">
        <v>6261</v>
      </c>
      <c r="D3095" s="39" t="s">
        <v>1169</v>
      </c>
      <c r="E3095" s="39" t="s">
        <v>250</v>
      </c>
      <c r="F3095" s="128" t="s">
        <v>231</v>
      </c>
      <c r="G3095" s="39" t="s">
        <v>35</v>
      </c>
      <c r="H3095" s="39" t="str">
        <f t="shared" si="453"/>
        <v>6105AK124-6261-CGAD-0022</v>
      </c>
      <c r="I3095" s="39" t="str">
        <f t="shared" si="455"/>
        <v>Q24050972-04-6261-C-GAD-0022</v>
      </c>
      <c r="J3095" s="39"/>
      <c r="K3095" s="39" t="s">
        <v>1945</v>
      </c>
      <c r="L3095" s="39" t="s">
        <v>1954</v>
      </c>
      <c r="M3095" s="39" t="s">
        <v>1290</v>
      </c>
      <c r="N3095" s="33" t="str">
        <f t="shared" si="454"/>
        <v>Administration and General Buildings - Cable Trench / Tunnels for 36 MVA Power Station - Cables, OHL and Fibre Route GA</v>
      </c>
      <c r="O3095" s="134"/>
      <c r="P3095" s="134"/>
      <c r="Q3095" s="33" t="str">
        <f>IFERROR(VLOOKUP(PPE_PH1_CDDL[[#This Row],[RDMC Document Number]],[3]Docs!$B:$F,4,0),"No Placeholder Yet")</f>
        <v>RES - Reserved Placeholder</v>
      </c>
      <c r="R3095" s="33" t="str">
        <f>IFERROR(VLOOKUP(PPE_PH1_CDDL[[#This Row],[RDMC Document Number]],[3]Docs!$B:$F,5,0),"No Placeholder Yet")</f>
        <v>Pending</v>
      </c>
      <c r="S3095" s="137">
        <f t="shared" si="456"/>
        <v>0</v>
      </c>
      <c r="T3095" s="39" t="s">
        <v>1119</v>
      </c>
      <c r="U3095" s="39"/>
      <c r="V3095" s="178"/>
      <c r="W3095" s="39" t="s">
        <v>1885</v>
      </c>
      <c r="X3095" s="39" t="s">
        <v>1588</v>
      </c>
      <c r="Y3095" s="39"/>
      <c r="Z3095" s="39"/>
      <c r="AA3095" s="39"/>
      <c r="AB3095" s="152" t="s">
        <v>3165</v>
      </c>
    </row>
    <row r="3096" spans="1:28" ht="21.75" customHeight="1" x14ac:dyDescent="0.25">
      <c r="A3096" s="37" t="s">
        <v>30</v>
      </c>
      <c r="B3096" s="37" t="s">
        <v>31</v>
      </c>
      <c r="C3096" s="39">
        <v>6261</v>
      </c>
      <c r="D3096" s="39" t="s">
        <v>1169</v>
      </c>
      <c r="E3096" s="39" t="s">
        <v>250</v>
      </c>
      <c r="F3096" s="128" t="s">
        <v>234</v>
      </c>
      <c r="G3096" s="39" t="s">
        <v>35</v>
      </c>
      <c r="H3096" s="39" t="str">
        <f t="shared" si="453"/>
        <v>6105AK124-6261-CGAD-0023</v>
      </c>
      <c r="I3096" s="39" t="str">
        <f t="shared" si="455"/>
        <v>Q24050972-04-6261-C-GAD-0023</v>
      </c>
      <c r="J3096" s="39"/>
      <c r="K3096" s="39" t="s">
        <v>1945</v>
      </c>
      <c r="L3096" s="39" t="s">
        <v>1954</v>
      </c>
      <c r="M3096" s="39" t="s">
        <v>1293</v>
      </c>
      <c r="N3096" s="33" t="str">
        <f t="shared" si="454"/>
        <v>Administration and General Buildings - Cable Trench / Tunnels for 36 MVA Power Station - Terrace Equipment GA</v>
      </c>
      <c r="O3096" s="134"/>
      <c r="P3096" s="134"/>
      <c r="Q3096" s="33" t="str">
        <f>IFERROR(VLOOKUP(PPE_PH1_CDDL[[#This Row],[RDMC Document Number]],[3]Docs!$B:$F,4,0),"No Placeholder Yet")</f>
        <v>RES - Reserved Placeholder</v>
      </c>
      <c r="R3096" s="33" t="str">
        <f>IFERROR(VLOOKUP(PPE_PH1_CDDL[[#This Row],[RDMC Document Number]],[3]Docs!$B:$F,5,0),"No Placeholder Yet")</f>
        <v>Pending</v>
      </c>
      <c r="S3096" s="137">
        <f t="shared" si="456"/>
        <v>0</v>
      </c>
      <c r="T3096" s="39" t="s">
        <v>1119</v>
      </c>
      <c r="U3096" s="39"/>
      <c r="V3096" s="178"/>
      <c r="W3096" s="39" t="s">
        <v>1885</v>
      </c>
      <c r="X3096" s="39" t="s">
        <v>1588</v>
      </c>
      <c r="Y3096" s="39"/>
      <c r="Z3096" s="39"/>
      <c r="AA3096" s="39"/>
      <c r="AB3096" s="152" t="s">
        <v>3165</v>
      </c>
    </row>
    <row r="3097" spans="1:28" ht="21.75" customHeight="1" x14ac:dyDescent="0.25">
      <c r="A3097" s="37" t="s">
        <v>30</v>
      </c>
      <c r="B3097" s="37" t="s">
        <v>31</v>
      </c>
      <c r="C3097" s="39">
        <v>6261</v>
      </c>
      <c r="D3097" s="39" t="s">
        <v>1169</v>
      </c>
      <c r="E3097" s="39" t="s">
        <v>250</v>
      </c>
      <c r="F3097" s="128" t="s">
        <v>236</v>
      </c>
      <c r="G3097" s="39" t="s">
        <v>35</v>
      </c>
      <c r="H3097" s="39" t="str">
        <f t="shared" si="453"/>
        <v>6105AK124-6261-CGAD-0024</v>
      </c>
      <c r="I3097" s="39" t="str">
        <f t="shared" si="455"/>
        <v>Q24050972-04-6261-C-GAD-0024</v>
      </c>
      <c r="J3097" s="39"/>
      <c r="K3097" s="39" t="s">
        <v>1945</v>
      </c>
      <c r="L3097" s="39" t="s">
        <v>1955</v>
      </c>
      <c r="M3097" s="39" t="s">
        <v>1288</v>
      </c>
      <c r="N3097" s="33" t="str">
        <f t="shared" si="454"/>
        <v>Administration and General Buildings - Lightning Protection System for 36 MVA Power Station - Buildings and Structures GA</v>
      </c>
      <c r="O3097" s="134"/>
      <c r="P3097" s="134"/>
      <c r="Q3097" s="33" t="str">
        <f>IFERROR(VLOOKUP(PPE_PH1_CDDL[[#This Row],[RDMC Document Number]],[3]Docs!$B:$F,4,0),"No Placeholder Yet")</f>
        <v>RES - Reserved Placeholder</v>
      </c>
      <c r="R3097" s="33" t="str">
        <f>IFERROR(VLOOKUP(PPE_PH1_CDDL[[#This Row],[RDMC Document Number]],[3]Docs!$B:$F,5,0),"No Placeholder Yet")</f>
        <v>Pending</v>
      </c>
      <c r="S3097" s="137">
        <f t="shared" si="456"/>
        <v>0</v>
      </c>
      <c r="T3097" s="39" t="s">
        <v>1119</v>
      </c>
      <c r="U3097" s="39"/>
      <c r="V3097" s="178"/>
      <c r="W3097" s="39" t="s">
        <v>1631</v>
      </c>
      <c r="X3097" s="39" t="s">
        <v>1588</v>
      </c>
      <c r="Y3097" s="39"/>
      <c r="Z3097" s="39"/>
      <c r="AA3097" s="39"/>
      <c r="AB3097" s="152" t="s">
        <v>3165</v>
      </c>
    </row>
    <row r="3098" spans="1:28" ht="21.75" customHeight="1" x14ac:dyDescent="0.25">
      <c r="A3098" s="37" t="s">
        <v>30</v>
      </c>
      <c r="B3098" s="37" t="s">
        <v>31</v>
      </c>
      <c r="C3098" s="39">
        <v>6261</v>
      </c>
      <c r="D3098" s="39" t="s">
        <v>1169</v>
      </c>
      <c r="E3098" s="39" t="s">
        <v>250</v>
      </c>
      <c r="F3098" s="128" t="s">
        <v>238</v>
      </c>
      <c r="G3098" s="39" t="s">
        <v>35</v>
      </c>
      <c r="H3098" s="39" t="str">
        <f t="shared" si="453"/>
        <v>6105AK124-6261-CGAD-0025</v>
      </c>
      <c r="I3098" s="39" t="str">
        <f t="shared" si="455"/>
        <v>Q24050972-04-6261-C-GAD-0025</v>
      </c>
      <c r="J3098" s="39"/>
      <c r="K3098" s="39" t="s">
        <v>1945</v>
      </c>
      <c r="L3098" s="39" t="s">
        <v>1955</v>
      </c>
      <c r="M3098" s="39" t="s">
        <v>1290</v>
      </c>
      <c r="N3098" s="33" t="str">
        <f t="shared" si="454"/>
        <v>Administration and General Buildings - Lightning Protection System for 36 MVA Power Station - Cables, OHL and Fibre Route GA</v>
      </c>
      <c r="O3098" s="134"/>
      <c r="P3098" s="134"/>
      <c r="Q3098" s="33" t="str">
        <f>IFERROR(VLOOKUP(PPE_PH1_CDDL[[#This Row],[RDMC Document Number]],[3]Docs!$B:$F,4,0),"No Placeholder Yet")</f>
        <v>RES - Reserved Placeholder</v>
      </c>
      <c r="R3098" s="33" t="str">
        <f>IFERROR(VLOOKUP(PPE_PH1_CDDL[[#This Row],[RDMC Document Number]],[3]Docs!$B:$F,5,0),"No Placeholder Yet")</f>
        <v>Pending</v>
      </c>
      <c r="S3098" s="137">
        <f t="shared" si="456"/>
        <v>0</v>
      </c>
      <c r="T3098" s="39" t="s">
        <v>1119</v>
      </c>
      <c r="U3098" s="39"/>
      <c r="V3098" s="178"/>
      <c r="W3098" s="39" t="s">
        <v>1631</v>
      </c>
      <c r="X3098" s="39" t="s">
        <v>1588</v>
      </c>
      <c r="Y3098" s="39"/>
      <c r="Z3098" s="39"/>
      <c r="AA3098" s="39"/>
      <c r="AB3098" s="152" t="s">
        <v>3165</v>
      </c>
    </row>
    <row r="3099" spans="1:28" ht="21.75" customHeight="1" x14ac:dyDescent="0.25">
      <c r="A3099" s="37" t="s">
        <v>30</v>
      </c>
      <c r="B3099" s="37" t="s">
        <v>31</v>
      </c>
      <c r="C3099" s="39">
        <v>6261</v>
      </c>
      <c r="D3099" s="39" t="s">
        <v>1169</v>
      </c>
      <c r="E3099" s="39" t="s">
        <v>250</v>
      </c>
      <c r="F3099" s="128" t="s">
        <v>240</v>
      </c>
      <c r="G3099" s="39" t="s">
        <v>35</v>
      </c>
      <c r="H3099" s="39" t="str">
        <f t="shared" si="453"/>
        <v>6105AK124-6261-CGAD-0026</v>
      </c>
      <c r="I3099" s="39" t="str">
        <f t="shared" si="455"/>
        <v>Q24050972-04-6261-C-GAD-0026</v>
      </c>
      <c r="J3099" s="39"/>
      <c r="K3099" s="39" t="s">
        <v>1945</v>
      </c>
      <c r="L3099" s="39" t="s">
        <v>1955</v>
      </c>
      <c r="M3099" s="39" t="s">
        <v>1293</v>
      </c>
      <c r="N3099" s="33" t="str">
        <f t="shared" si="454"/>
        <v>Administration and General Buildings - Lightning Protection System for 36 MVA Power Station - Terrace Equipment GA</v>
      </c>
      <c r="O3099" s="134"/>
      <c r="P3099" s="134"/>
      <c r="Q3099" s="33" t="str">
        <f>IFERROR(VLOOKUP(PPE_PH1_CDDL[[#This Row],[RDMC Document Number]],[3]Docs!$B:$F,4,0),"No Placeholder Yet")</f>
        <v>RES - Reserved Placeholder</v>
      </c>
      <c r="R3099" s="33" t="str">
        <f>IFERROR(VLOOKUP(PPE_PH1_CDDL[[#This Row],[RDMC Document Number]],[3]Docs!$B:$F,5,0),"No Placeholder Yet")</f>
        <v>Pending</v>
      </c>
      <c r="S3099" s="137">
        <f t="shared" si="456"/>
        <v>0</v>
      </c>
      <c r="T3099" s="39" t="s">
        <v>1119</v>
      </c>
      <c r="U3099" s="39"/>
      <c r="V3099" s="178"/>
      <c r="W3099" s="39" t="s">
        <v>1631</v>
      </c>
      <c r="X3099" s="39" t="s">
        <v>1588</v>
      </c>
      <c r="Y3099" s="39"/>
      <c r="Z3099" s="39"/>
      <c r="AA3099" s="39"/>
      <c r="AB3099" s="152" t="s">
        <v>3165</v>
      </c>
    </row>
    <row r="3100" spans="1:28" ht="21.75" customHeight="1" x14ac:dyDescent="0.25">
      <c r="A3100" s="37" t="s">
        <v>30</v>
      </c>
      <c r="B3100" s="37" t="s">
        <v>31</v>
      </c>
      <c r="C3100" s="39">
        <v>6261</v>
      </c>
      <c r="D3100" s="39" t="s">
        <v>1169</v>
      </c>
      <c r="E3100" s="39" t="s">
        <v>250</v>
      </c>
      <c r="F3100" s="128" t="s">
        <v>242</v>
      </c>
      <c r="G3100" s="39" t="s">
        <v>35</v>
      </c>
      <c r="H3100" s="39" t="str">
        <f t="shared" si="453"/>
        <v>6105AK124-6261-CGAD-0027</v>
      </c>
      <c r="I3100" s="39" t="str">
        <f t="shared" si="455"/>
        <v>Q24050972-04-6261-C-GAD-0027</v>
      </c>
      <c r="J3100" s="39"/>
      <c r="K3100" s="39" t="s">
        <v>1945</v>
      </c>
      <c r="L3100" s="39" t="s">
        <v>1956</v>
      </c>
      <c r="M3100" s="39" t="s">
        <v>1290</v>
      </c>
      <c r="N3100" s="33" t="str">
        <f t="shared" si="454"/>
        <v>Administration and General Buildings -  MV Cables for 36 MVA Power Station - Cables, OHL and Fibre Route GA</v>
      </c>
      <c r="O3100" s="134"/>
      <c r="P3100" s="134"/>
      <c r="Q3100" s="33" t="str">
        <f>IFERROR(VLOOKUP(PPE_PH1_CDDL[[#This Row],[RDMC Document Number]],[3]Docs!$B:$F,4,0),"No Placeholder Yet")</f>
        <v>RES - Reserved Placeholder</v>
      </c>
      <c r="R3100" s="33" t="str">
        <f>IFERROR(VLOOKUP(PPE_PH1_CDDL[[#This Row],[RDMC Document Number]],[3]Docs!$B:$F,5,0),"No Placeholder Yet")</f>
        <v>Pending</v>
      </c>
      <c r="S3100" s="137">
        <f t="shared" si="456"/>
        <v>0</v>
      </c>
      <c r="T3100" s="39" t="s">
        <v>1119</v>
      </c>
      <c r="U3100" s="39"/>
      <c r="V3100" s="178"/>
      <c r="W3100" s="39" t="s">
        <v>1957</v>
      </c>
      <c r="X3100" s="39" t="s">
        <v>1588</v>
      </c>
      <c r="Y3100" s="39"/>
      <c r="Z3100" s="39"/>
      <c r="AA3100" s="39"/>
      <c r="AB3100" s="152" t="s">
        <v>3165</v>
      </c>
    </row>
    <row r="3101" spans="1:28" ht="21.75" customHeight="1" x14ac:dyDescent="0.25">
      <c r="A3101" s="37" t="s">
        <v>30</v>
      </c>
      <c r="B3101" s="37" t="s">
        <v>31</v>
      </c>
      <c r="C3101" s="39">
        <v>6261</v>
      </c>
      <c r="D3101" s="39" t="s">
        <v>1169</v>
      </c>
      <c r="E3101" s="39" t="s">
        <v>250</v>
      </c>
      <c r="F3101" s="128" t="s">
        <v>244</v>
      </c>
      <c r="G3101" s="39" t="s">
        <v>35</v>
      </c>
      <c r="H3101" s="39" t="str">
        <f t="shared" si="453"/>
        <v>6105AK124-6261-CGAD-0028</v>
      </c>
      <c r="I3101" s="39" t="str">
        <f t="shared" si="455"/>
        <v>Q24050972-04-6261-C-GAD-0028</v>
      </c>
      <c r="J3101" s="39"/>
      <c r="K3101" s="39" t="s">
        <v>1945</v>
      </c>
      <c r="L3101" s="39" t="s">
        <v>1956</v>
      </c>
      <c r="M3101" s="39" t="s">
        <v>1293</v>
      </c>
      <c r="N3101" s="33" t="str">
        <f t="shared" si="454"/>
        <v>Administration and General Buildings -  MV Cables for 36 MVA Power Station - Terrace Equipment GA</v>
      </c>
      <c r="O3101" s="134"/>
      <c r="P3101" s="134"/>
      <c r="Q3101" s="33" t="str">
        <f>IFERROR(VLOOKUP(PPE_PH1_CDDL[[#This Row],[RDMC Document Number]],[3]Docs!$B:$F,4,0),"No Placeholder Yet")</f>
        <v>RES - Reserved Placeholder</v>
      </c>
      <c r="R3101" s="33" t="str">
        <f>IFERROR(VLOOKUP(PPE_PH1_CDDL[[#This Row],[RDMC Document Number]],[3]Docs!$B:$F,5,0),"No Placeholder Yet")</f>
        <v>Pending</v>
      </c>
      <c r="S3101" s="137">
        <f t="shared" si="456"/>
        <v>0</v>
      </c>
      <c r="T3101" s="39" t="s">
        <v>1119</v>
      </c>
      <c r="U3101" s="39"/>
      <c r="V3101" s="178"/>
      <c r="W3101" s="39" t="s">
        <v>1957</v>
      </c>
      <c r="X3101" s="39" t="s">
        <v>1588</v>
      </c>
      <c r="Y3101" s="39"/>
      <c r="Z3101" s="39"/>
      <c r="AA3101" s="39"/>
      <c r="AB3101" s="152" t="s">
        <v>3165</v>
      </c>
    </row>
    <row r="3102" spans="1:28" ht="21.75" customHeight="1" x14ac:dyDescent="0.25">
      <c r="A3102" s="37" t="s">
        <v>30</v>
      </c>
      <c r="B3102" s="37" t="s">
        <v>31</v>
      </c>
      <c r="C3102" s="39">
        <v>6261</v>
      </c>
      <c r="D3102" s="39" t="s">
        <v>1169</v>
      </c>
      <c r="E3102" s="39" t="s">
        <v>250</v>
      </c>
      <c r="F3102" s="128" t="s">
        <v>246</v>
      </c>
      <c r="G3102" s="39" t="s">
        <v>35</v>
      </c>
      <c r="H3102" s="39" t="str">
        <f t="shared" si="453"/>
        <v>6105AK124-6261-CGAD-0029</v>
      </c>
      <c r="I3102" s="39" t="str">
        <f t="shared" si="455"/>
        <v>Q24050972-04-6261-C-GAD-0029</v>
      </c>
      <c r="J3102" s="39"/>
      <c r="K3102" s="39" t="s">
        <v>1945</v>
      </c>
      <c r="L3102" s="39" t="s">
        <v>1948</v>
      </c>
      <c r="M3102" s="39" t="s">
        <v>1288</v>
      </c>
      <c r="N3102" s="33" t="str">
        <f t="shared" si="454"/>
        <v>Administration and General Buildings - MV Isolator Panel for 36 MVA Power Station - Buildings and Structures GA</v>
      </c>
      <c r="O3102" s="134"/>
      <c r="P3102" s="134"/>
      <c r="Q3102" s="33" t="str">
        <f>IFERROR(VLOOKUP(PPE_PH1_CDDL[[#This Row],[RDMC Document Number]],[3]Docs!$B:$F,4,0),"No Placeholder Yet")</f>
        <v>RES - Reserved Placeholder</v>
      </c>
      <c r="R3102" s="33" t="str">
        <f>IFERROR(VLOOKUP(PPE_PH1_CDDL[[#This Row],[RDMC Document Number]],[3]Docs!$B:$F,5,0),"No Placeholder Yet")</f>
        <v>Pending</v>
      </c>
      <c r="S3102" s="137">
        <f t="shared" si="456"/>
        <v>0</v>
      </c>
      <c r="T3102" s="39" t="s">
        <v>1119</v>
      </c>
      <c r="U3102" s="39"/>
      <c r="V3102" s="178"/>
      <c r="W3102" s="39" t="s">
        <v>1949</v>
      </c>
      <c r="X3102" s="39" t="s">
        <v>1588</v>
      </c>
      <c r="Y3102" s="39"/>
      <c r="Z3102" s="39"/>
      <c r="AA3102" s="39"/>
      <c r="AB3102" s="152" t="s">
        <v>3165</v>
      </c>
    </row>
    <row r="3103" spans="1:28" ht="21.75" customHeight="1" x14ac:dyDescent="0.25">
      <c r="A3103" s="37" t="s">
        <v>30</v>
      </c>
      <c r="B3103" s="37" t="s">
        <v>31</v>
      </c>
      <c r="C3103" s="39">
        <v>6261</v>
      </c>
      <c r="D3103" s="39" t="s">
        <v>1169</v>
      </c>
      <c r="E3103" s="39" t="s">
        <v>250</v>
      </c>
      <c r="F3103" s="128" t="s">
        <v>248</v>
      </c>
      <c r="G3103" s="39" t="s">
        <v>35</v>
      </c>
      <c r="H3103" s="39" t="str">
        <f t="shared" si="453"/>
        <v>6105AK124-6261-CGAD-0030</v>
      </c>
      <c r="I3103" s="39" t="str">
        <f t="shared" si="455"/>
        <v>Q24050972-04-6261-C-GAD-0030</v>
      </c>
      <c r="J3103" s="39"/>
      <c r="K3103" s="39" t="s">
        <v>1945</v>
      </c>
      <c r="L3103" s="39" t="s">
        <v>1948</v>
      </c>
      <c r="M3103" s="39" t="s">
        <v>1290</v>
      </c>
      <c r="N3103" s="33" t="str">
        <f t="shared" si="454"/>
        <v>Administration and General Buildings - MV Isolator Panel for 36 MVA Power Station - Cables, OHL and Fibre Route GA</v>
      </c>
      <c r="O3103" s="134"/>
      <c r="P3103" s="134"/>
      <c r="Q3103" s="33" t="str">
        <f>IFERROR(VLOOKUP(PPE_PH1_CDDL[[#This Row],[RDMC Document Number]],[3]Docs!$B:$F,4,0),"No Placeholder Yet")</f>
        <v>RES - Reserved Placeholder</v>
      </c>
      <c r="R3103" s="33" t="str">
        <f>IFERROR(VLOOKUP(PPE_PH1_CDDL[[#This Row],[RDMC Document Number]],[3]Docs!$B:$F,5,0),"No Placeholder Yet")</f>
        <v>Pending</v>
      </c>
      <c r="S3103" s="137">
        <f t="shared" si="456"/>
        <v>0</v>
      </c>
      <c r="T3103" s="39" t="s">
        <v>1119</v>
      </c>
      <c r="U3103" s="39"/>
      <c r="V3103" s="178"/>
      <c r="W3103" s="39" t="s">
        <v>1949</v>
      </c>
      <c r="X3103" s="39" t="s">
        <v>1588</v>
      </c>
      <c r="Y3103" s="39"/>
      <c r="Z3103" s="39"/>
      <c r="AA3103" s="39"/>
      <c r="AB3103" s="152" t="s">
        <v>3165</v>
      </c>
    </row>
    <row r="3104" spans="1:28" ht="21.75" customHeight="1" x14ac:dyDescent="0.25">
      <c r="A3104" s="37" t="s">
        <v>30</v>
      </c>
      <c r="B3104" s="37" t="s">
        <v>31</v>
      </c>
      <c r="C3104" s="39">
        <v>6261</v>
      </c>
      <c r="D3104" s="39" t="s">
        <v>1169</v>
      </c>
      <c r="E3104" s="39" t="s">
        <v>250</v>
      </c>
      <c r="F3104" s="128" t="s">
        <v>486</v>
      </c>
      <c r="G3104" s="39" t="s">
        <v>35</v>
      </c>
      <c r="H3104" s="39" t="str">
        <f t="shared" si="453"/>
        <v>6105AK124-6261-CGAD-0031</v>
      </c>
      <c r="I3104" s="39" t="str">
        <f t="shared" si="455"/>
        <v>Q24050972-04-6261-C-GAD-0031</v>
      </c>
      <c r="J3104" s="39"/>
      <c r="K3104" s="39" t="s">
        <v>1945</v>
      </c>
      <c r="L3104" s="39" t="s">
        <v>1948</v>
      </c>
      <c r="M3104" s="39" t="s">
        <v>1293</v>
      </c>
      <c r="N3104" s="33" t="str">
        <f t="shared" si="454"/>
        <v>Administration and General Buildings - MV Isolator Panel for 36 MVA Power Station - Terrace Equipment GA</v>
      </c>
      <c r="O3104" s="134"/>
      <c r="P3104" s="134"/>
      <c r="Q3104" s="33" t="str">
        <f>IFERROR(VLOOKUP(PPE_PH1_CDDL[[#This Row],[RDMC Document Number]],[3]Docs!$B:$F,4,0),"No Placeholder Yet")</f>
        <v>RES - Reserved Placeholder</v>
      </c>
      <c r="R3104" s="33" t="str">
        <f>IFERROR(VLOOKUP(PPE_PH1_CDDL[[#This Row],[RDMC Document Number]],[3]Docs!$B:$F,5,0),"No Placeholder Yet")</f>
        <v>Pending</v>
      </c>
      <c r="S3104" s="137">
        <f t="shared" si="456"/>
        <v>0</v>
      </c>
      <c r="T3104" s="39" t="s">
        <v>1119</v>
      </c>
      <c r="U3104" s="39"/>
      <c r="V3104" s="178"/>
      <c r="W3104" s="39" t="s">
        <v>1949</v>
      </c>
      <c r="X3104" s="39" t="s">
        <v>1588</v>
      </c>
      <c r="Y3104" s="39"/>
      <c r="Z3104" s="39"/>
      <c r="AA3104" s="39"/>
      <c r="AB3104" s="152" t="s">
        <v>3165</v>
      </c>
    </row>
    <row r="3105" spans="1:28" ht="21.75" customHeight="1" x14ac:dyDescent="0.25">
      <c r="A3105" s="37" t="s">
        <v>30</v>
      </c>
      <c r="B3105" s="37" t="s">
        <v>31</v>
      </c>
      <c r="C3105" s="39">
        <v>6261</v>
      </c>
      <c r="D3105" s="39" t="s">
        <v>1169</v>
      </c>
      <c r="E3105" s="39" t="s">
        <v>250</v>
      </c>
      <c r="F3105" s="128" t="s">
        <v>489</v>
      </c>
      <c r="G3105" s="39" t="s">
        <v>35</v>
      </c>
      <c r="H3105" s="39" t="str">
        <f t="shared" ref="H3105:H3168" si="457">A3105&amp;B3105&amp;"-"&amp;C3105&amp;"-"&amp;D3105&amp;E3105&amp;"-"&amp;F3105</f>
        <v>6105AK124-6261-CGAD-0032</v>
      </c>
      <c r="I3105" s="39" t="str">
        <f t="shared" si="455"/>
        <v>Q24050972-04-6261-C-GAD-0032</v>
      </c>
      <c r="J3105" s="39"/>
      <c r="K3105" s="39" t="s">
        <v>1945</v>
      </c>
      <c r="L3105" s="39" t="s">
        <v>1958</v>
      </c>
      <c r="M3105" s="39" t="s">
        <v>1290</v>
      </c>
      <c r="N3105" s="33" t="str">
        <f t="shared" si="454"/>
        <v>Administration and General Buildings - LV, Control and Signal Cables for 36 MVA Power Station - Cables, OHL and Fibre Route GA</v>
      </c>
      <c r="O3105" s="134"/>
      <c r="P3105" s="134"/>
      <c r="Q3105" s="33" t="str">
        <f>IFERROR(VLOOKUP(PPE_PH1_CDDL[[#This Row],[RDMC Document Number]],[3]Docs!$B:$F,4,0),"No Placeholder Yet")</f>
        <v>RES - Reserved Placeholder</v>
      </c>
      <c r="R3105" s="33" t="str">
        <f>IFERROR(VLOOKUP(PPE_PH1_CDDL[[#This Row],[RDMC Document Number]],[3]Docs!$B:$F,5,0),"No Placeholder Yet")</f>
        <v>Pending</v>
      </c>
      <c r="S3105" s="137">
        <f t="shared" si="456"/>
        <v>0</v>
      </c>
      <c r="T3105" s="39" t="s">
        <v>1119</v>
      </c>
      <c r="U3105" s="39"/>
      <c r="V3105" s="178"/>
      <c r="W3105" s="39" t="s">
        <v>1627</v>
      </c>
      <c r="X3105" s="39" t="s">
        <v>1588</v>
      </c>
      <c r="Y3105" s="39"/>
      <c r="Z3105" s="39"/>
      <c r="AA3105" s="39"/>
      <c r="AB3105" s="152" t="s">
        <v>3165</v>
      </c>
    </row>
    <row r="3106" spans="1:28" ht="21.75" customHeight="1" x14ac:dyDescent="0.25">
      <c r="A3106" s="37" t="s">
        <v>30</v>
      </c>
      <c r="B3106" s="37" t="s">
        <v>31</v>
      </c>
      <c r="C3106" s="39">
        <v>6261</v>
      </c>
      <c r="D3106" s="39" t="s">
        <v>1169</v>
      </c>
      <c r="E3106" s="39" t="s">
        <v>250</v>
      </c>
      <c r="F3106" s="128" t="s">
        <v>492</v>
      </c>
      <c r="G3106" s="39" t="s">
        <v>35</v>
      </c>
      <c r="H3106" s="39" t="str">
        <f t="shared" si="457"/>
        <v>6105AK124-6261-CGAD-0033</v>
      </c>
      <c r="I3106" s="39" t="str">
        <f t="shared" si="455"/>
        <v>Q24050972-04-6261-C-GAD-0033</v>
      </c>
      <c r="J3106" s="39"/>
      <c r="K3106" s="39" t="s">
        <v>1945</v>
      </c>
      <c r="L3106" s="39" t="s">
        <v>1958</v>
      </c>
      <c r="M3106" s="39" t="s">
        <v>1293</v>
      </c>
      <c r="N3106" s="33" t="str">
        <f t="shared" si="454"/>
        <v>Administration and General Buildings - LV, Control and Signal Cables for 36 MVA Power Station - Terrace Equipment GA</v>
      </c>
      <c r="O3106" s="134"/>
      <c r="P3106" s="134"/>
      <c r="Q3106" s="33" t="str">
        <f>IFERROR(VLOOKUP(PPE_PH1_CDDL[[#This Row],[RDMC Document Number]],[3]Docs!$B:$F,4,0),"No Placeholder Yet")</f>
        <v>RES - Reserved Placeholder</v>
      </c>
      <c r="R3106" s="33" t="str">
        <f>IFERROR(VLOOKUP(PPE_PH1_CDDL[[#This Row],[RDMC Document Number]],[3]Docs!$B:$F,5,0),"No Placeholder Yet")</f>
        <v>Pending</v>
      </c>
      <c r="S3106" s="137">
        <f t="shared" si="456"/>
        <v>0</v>
      </c>
      <c r="T3106" s="39" t="s">
        <v>1119</v>
      </c>
      <c r="U3106" s="39"/>
      <c r="V3106" s="178"/>
      <c r="W3106" s="39" t="s">
        <v>1627</v>
      </c>
      <c r="X3106" s="39" t="s">
        <v>1588</v>
      </c>
      <c r="Y3106" s="39"/>
      <c r="Z3106" s="39"/>
      <c r="AA3106" s="39"/>
      <c r="AB3106" s="152" t="s">
        <v>3165</v>
      </c>
    </row>
    <row r="3107" spans="1:28" ht="21.75" customHeight="1" x14ac:dyDescent="0.25">
      <c r="A3107" s="37" t="s">
        <v>30</v>
      </c>
      <c r="B3107" s="37" t="s">
        <v>31</v>
      </c>
      <c r="C3107" s="39">
        <v>6261</v>
      </c>
      <c r="D3107" s="39" t="s">
        <v>1169</v>
      </c>
      <c r="E3107" s="39" t="s">
        <v>250</v>
      </c>
      <c r="F3107" s="128" t="s">
        <v>495</v>
      </c>
      <c r="G3107" s="39" t="s">
        <v>35</v>
      </c>
      <c r="H3107" s="39" t="str">
        <f t="shared" si="457"/>
        <v>6105AK124-6261-CGAD-0034</v>
      </c>
      <c r="I3107" s="39" t="str">
        <f t="shared" si="455"/>
        <v>Q24050972-04-6261-C-GAD-0034</v>
      </c>
      <c r="J3107" s="39"/>
      <c r="K3107" s="39" t="s">
        <v>1945</v>
      </c>
      <c r="L3107" s="39" t="s">
        <v>1950</v>
      </c>
      <c r="M3107" s="39" t="s">
        <v>1288</v>
      </c>
      <c r="N3107" s="33" t="str">
        <f t="shared" si="454"/>
        <v>Administration and General Buildings - Termination Cabinets for 36 MVA Power Station - Buildings and Structures GA</v>
      </c>
      <c r="O3107" s="134"/>
      <c r="P3107" s="134"/>
      <c r="Q3107" s="33" t="str">
        <f>IFERROR(VLOOKUP(PPE_PH1_CDDL[[#This Row],[RDMC Document Number]],[3]Docs!$B:$F,4,0),"No Placeholder Yet")</f>
        <v>RES - Reserved Placeholder</v>
      </c>
      <c r="R3107" s="33" t="str">
        <f>IFERROR(VLOOKUP(PPE_PH1_CDDL[[#This Row],[RDMC Document Number]],[3]Docs!$B:$F,5,0),"No Placeholder Yet")</f>
        <v>Pending</v>
      </c>
      <c r="S3107" s="137">
        <f t="shared" si="456"/>
        <v>0</v>
      </c>
      <c r="T3107" s="39" t="s">
        <v>1119</v>
      </c>
      <c r="U3107" s="39"/>
      <c r="V3107" s="178"/>
      <c r="W3107" s="39" t="s">
        <v>1951</v>
      </c>
      <c r="X3107" s="39" t="s">
        <v>1588</v>
      </c>
      <c r="Y3107" s="39"/>
      <c r="Z3107" s="39"/>
      <c r="AA3107" s="39"/>
      <c r="AB3107" s="152" t="s">
        <v>3165</v>
      </c>
    </row>
    <row r="3108" spans="1:28" ht="21.75" customHeight="1" x14ac:dyDescent="0.25">
      <c r="A3108" s="37" t="s">
        <v>30</v>
      </c>
      <c r="B3108" s="37" t="s">
        <v>31</v>
      </c>
      <c r="C3108" s="39">
        <v>6261</v>
      </c>
      <c r="D3108" s="39" t="s">
        <v>1169</v>
      </c>
      <c r="E3108" s="39" t="s">
        <v>250</v>
      </c>
      <c r="F3108" s="128" t="s">
        <v>498</v>
      </c>
      <c r="G3108" s="39" t="s">
        <v>35</v>
      </c>
      <c r="H3108" s="39" t="str">
        <f t="shared" si="457"/>
        <v>6105AK124-6261-CGAD-0035</v>
      </c>
      <c r="I3108" s="39" t="str">
        <f t="shared" si="455"/>
        <v>Q24050972-04-6261-C-GAD-0035</v>
      </c>
      <c r="J3108" s="39"/>
      <c r="K3108" s="39" t="s">
        <v>1945</v>
      </c>
      <c r="L3108" s="39" t="s">
        <v>1950</v>
      </c>
      <c r="M3108" s="39" t="s">
        <v>1290</v>
      </c>
      <c r="N3108" s="33" t="str">
        <f t="shared" si="454"/>
        <v>Administration and General Buildings - Termination Cabinets for 36 MVA Power Station - Cables, OHL and Fibre Route GA</v>
      </c>
      <c r="O3108" s="134"/>
      <c r="P3108" s="134"/>
      <c r="Q3108" s="33" t="str">
        <f>IFERROR(VLOOKUP(PPE_PH1_CDDL[[#This Row],[RDMC Document Number]],[3]Docs!$B:$F,4,0),"No Placeholder Yet")</f>
        <v>RES - Reserved Placeholder</v>
      </c>
      <c r="R3108" s="33" t="str">
        <f>IFERROR(VLOOKUP(PPE_PH1_CDDL[[#This Row],[RDMC Document Number]],[3]Docs!$B:$F,5,0),"No Placeholder Yet")</f>
        <v>Pending</v>
      </c>
      <c r="S3108" s="137">
        <f t="shared" si="456"/>
        <v>0</v>
      </c>
      <c r="T3108" s="39" t="s">
        <v>1119</v>
      </c>
      <c r="U3108" s="39"/>
      <c r="V3108" s="178"/>
      <c r="W3108" s="39" t="s">
        <v>1951</v>
      </c>
      <c r="X3108" s="39" t="s">
        <v>1588</v>
      </c>
      <c r="Y3108" s="39"/>
      <c r="Z3108" s="39"/>
      <c r="AA3108" s="39"/>
      <c r="AB3108" s="152" t="s">
        <v>3165</v>
      </c>
    </row>
    <row r="3109" spans="1:28" ht="21.75" customHeight="1" x14ac:dyDescent="0.25">
      <c r="A3109" s="37" t="s">
        <v>30</v>
      </c>
      <c r="B3109" s="37" t="s">
        <v>31</v>
      </c>
      <c r="C3109" s="39">
        <v>6261</v>
      </c>
      <c r="D3109" s="39" t="s">
        <v>1169</v>
      </c>
      <c r="E3109" s="39" t="s">
        <v>250</v>
      </c>
      <c r="F3109" s="128" t="s">
        <v>501</v>
      </c>
      <c r="G3109" s="39" t="s">
        <v>35</v>
      </c>
      <c r="H3109" s="39" t="str">
        <f t="shared" si="457"/>
        <v>6105AK124-6261-CGAD-0036</v>
      </c>
      <c r="I3109" s="39" t="str">
        <f t="shared" si="455"/>
        <v>Q24050972-04-6261-C-GAD-0036</v>
      </c>
      <c r="J3109" s="39"/>
      <c r="K3109" s="39" t="s">
        <v>1945</v>
      </c>
      <c r="L3109" s="39" t="s">
        <v>1950</v>
      </c>
      <c r="M3109" s="39" t="s">
        <v>1293</v>
      </c>
      <c r="N3109" s="33" t="str">
        <f t="shared" si="454"/>
        <v>Administration and General Buildings - Termination Cabinets for 36 MVA Power Station - Terrace Equipment GA</v>
      </c>
      <c r="O3109" s="134"/>
      <c r="P3109" s="134"/>
      <c r="Q3109" s="33" t="str">
        <f>IFERROR(VLOOKUP(PPE_PH1_CDDL[[#This Row],[RDMC Document Number]],[3]Docs!$B:$F,4,0),"No Placeholder Yet")</f>
        <v>RES - Reserved Placeholder</v>
      </c>
      <c r="R3109" s="33" t="str">
        <f>IFERROR(VLOOKUP(PPE_PH1_CDDL[[#This Row],[RDMC Document Number]],[3]Docs!$B:$F,5,0),"No Placeholder Yet")</f>
        <v>Pending</v>
      </c>
      <c r="S3109" s="137">
        <f t="shared" si="456"/>
        <v>0</v>
      </c>
      <c r="T3109" s="39" t="s">
        <v>1119</v>
      </c>
      <c r="U3109" s="39"/>
      <c r="V3109" s="178"/>
      <c r="W3109" s="39" t="s">
        <v>1951</v>
      </c>
      <c r="X3109" s="39" t="s">
        <v>1588</v>
      </c>
      <c r="Y3109" s="39"/>
      <c r="Z3109" s="39"/>
      <c r="AA3109" s="39"/>
      <c r="AB3109" s="152" t="s">
        <v>3165</v>
      </c>
    </row>
    <row r="3110" spans="1:28" ht="21.75" customHeight="1" x14ac:dyDescent="0.25">
      <c r="A3110" s="37" t="s">
        <v>30</v>
      </c>
      <c r="B3110" s="37" t="s">
        <v>31</v>
      </c>
      <c r="C3110" s="39">
        <v>6261</v>
      </c>
      <c r="D3110" s="39" t="s">
        <v>1169</v>
      </c>
      <c r="E3110" s="39" t="s">
        <v>250</v>
      </c>
      <c r="F3110" s="174" t="s">
        <v>504</v>
      </c>
      <c r="G3110" s="162" t="s">
        <v>35</v>
      </c>
      <c r="H3110" s="39" t="str">
        <f t="shared" si="457"/>
        <v>6105AK124-6261-CGAD-0037</v>
      </c>
      <c r="I3110" s="39" t="str">
        <f t="shared" si="455"/>
        <v>Q24050972-04-6261-C-GAD-0037</v>
      </c>
      <c r="J3110" s="162"/>
      <c r="K3110" s="39" t="s">
        <v>1945</v>
      </c>
      <c r="L3110" s="162" t="s">
        <v>1959</v>
      </c>
      <c r="M3110" s="162" t="s">
        <v>1293</v>
      </c>
      <c r="N3110" s="33" t="str">
        <f t="shared" si="454"/>
        <v>Administration and General Buildings - Metering Instruments for 36 MVA Power Station - Terrace Equipment GA</v>
      </c>
      <c r="O3110" s="175"/>
      <c r="P3110" s="175"/>
      <c r="Q3110" s="33" t="str">
        <f>IFERROR(VLOOKUP(PPE_PH1_CDDL[[#This Row],[RDMC Document Number]],[3]Docs!$B:$F,4,0),"No Placeholder Yet")</f>
        <v>RES - Reserved Placeholder</v>
      </c>
      <c r="R3110" s="33" t="str">
        <f>IFERROR(VLOOKUP(PPE_PH1_CDDL[[#This Row],[RDMC Document Number]],[3]Docs!$B:$F,5,0),"No Placeholder Yet")</f>
        <v>Pending</v>
      </c>
      <c r="S3110" s="137">
        <f t="shared" si="456"/>
        <v>0</v>
      </c>
      <c r="T3110" s="39" t="s">
        <v>1119</v>
      </c>
      <c r="U3110" s="162"/>
      <c r="V3110" s="178"/>
      <c r="W3110" s="162" t="s">
        <v>1641</v>
      </c>
      <c r="X3110" s="39" t="s">
        <v>1588</v>
      </c>
      <c r="Y3110" s="162"/>
      <c r="Z3110" s="162"/>
      <c r="AA3110" s="39"/>
      <c r="AB3110" s="152" t="s">
        <v>3165</v>
      </c>
    </row>
    <row r="3111" spans="1:28" ht="21.75" customHeight="1" x14ac:dyDescent="0.25">
      <c r="A3111" s="37" t="s">
        <v>30</v>
      </c>
      <c r="B3111" s="37" t="s">
        <v>31</v>
      </c>
      <c r="C3111" s="39">
        <v>6261</v>
      </c>
      <c r="D3111" s="39" t="s">
        <v>1169</v>
      </c>
      <c r="E3111" s="39" t="s">
        <v>1328</v>
      </c>
      <c r="F3111" s="128" t="s">
        <v>34</v>
      </c>
      <c r="G3111" s="39" t="s">
        <v>35</v>
      </c>
      <c r="H3111" s="39" t="str">
        <f t="shared" si="457"/>
        <v>6105AK124-6261-CMDL-0001</v>
      </c>
      <c r="I3111" s="39" t="str">
        <f t="shared" si="455"/>
        <v>Q24050972-04-6261-C-MDL-0001</v>
      </c>
      <c r="J3111" s="39"/>
      <c r="K3111" s="39" t="s">
        <v>1945</v>
      </c>
      <c r="L3111" s="39" t="s">
        <v>1952</v>
      </c>
      <c r="M3111" s="39" t="s">
        <v>1329</v>
      </c>
      <c r="N3111" s="33" t="str">
        <f t="shared" si="454"/>
        <v>Administration and General Buildings - Terrace Roads and Access-ways for 36 MVA Power Station - 3D Designs and Drawings</v>
      </c>
      <c r="O3111" s="134"/>
      <c r="P3111" s="134"/>
      <c r="Q3111" s="33" t="str">
        <f>IFERROR(VLOOKUP(PPE_PH1_CDDL[[#This Row],[RDMC Document Number]],[3]Docs!$B:$F,4,0),"No Placeholder Yet")</f>
        <v>RES - Reserved Placeholder</v>
      </c>
      <c r="R3111" s="33" t="str">
        <f>IFERROR(VLOOKUP(PPE_PH1_CDDL[[#This Row],[RDMC Document Number]],[3]Docs!$B:$F,5,0),"No Placeholder Yet")</f>
        <v>Pending</v>
      </c>
      <c r="S3111" s="137">
        <f t="shared" si="456"/>
        <v>0</v>
      </c>
      <c r="T3111" s="39" t="s">
        <v>1119</v>
      </c>
      <c r="U3111" s="39"/>
      <c r="V3111" s="178"/>
      <c r="W3111" s="39" t="s">
        <v>1617</v>
      </c>
      <c r="X3111" s="39" t="s">
        <v>1588</v>
      </c>
      <c r="Y3111" s="39"/>
      <c r="Z3111" s="39"/>
      <c r="AA3111" s="39"/>
      <c r="AB3111" s="152" t="s">
        <v>3165</v>
      </c>
    </row>
    <row r="3112" spans="1:28" ht="21.75" customHeight="1" x14ac:dyDescent="0.25">
      <c r="A3112" s="37" t="s">
        <v>30</v>
      </c>
      <c r="B3112" s="37" t="s">
        <v>31</v>
      </c>
      <c r="C3112" s="39">
        <v>6261</v>
      </c>
      <c r="D3112" s="39" t="s">
        <v>1169</v>
      </c>
      <c r="E3112" s="39" t="s">
        <v>1328</v>
      </c>
      <c r="F3112" s="128" t="s">
        <v>46</v>
      </c>
      <c r="G3112" s="39" t="s">
        <v>35</v>
      </c>
      <c r="H3112" s="39" t="str">
        <f t="shared" si="457"/>
        <v>6105AK124-6261-CMDL-0002</v>
      </c>
      <c r="I3112" s="39" t="str">
        <f t="shared" si="455"/>
        <v>Q24050972-04-6261-C-MDL-0002</v>
      </c>
      <c r="J3112" s="39"/>
      <c r="K3112" s="39" t="s">
        <v>1945</v>
      </c>
      <c r="L3112" s="39" t="s">
        <v>1953</v>
      </c>
      <c r="M3112" s="39" t="s">
        <v>1329</v>
      </c>
      <c r="N3112" s="33" t="str">
        <f t="shared" si="454"/>
        <v>Administration and General Buildings - Earthing System for 36 MVA Power Station - 3D Designs and Drawings</v>
      </c>
      <c r="O3112" s="134"/>
      <c r="P3112" s="134"/>
      <c r="Q3112" s="33" t="str">
        <f>IFERROR(VLOOKUP(PPE_PH1_CDDL[[#This Row],[RDMC Document Number]],[3]Docs!$B:$F,4,0),"No Placeholder Yet")</f>
        <v>RES - Reserved Placeholder</v>
      </c>
      <c r="R3112" s="33" t="str">
        <f>IFERROR(VLOOKUP(PPE_PH1_CDDL[[#This Row],[RDMC Document Number]],[3]Docs!$B:$F,5,0),"No Placeholder Yet")</f>
        <v>Pending</v>
      </c>
      <c r="S3112" s="137">
        <f t="shared" si="456"/>
        <v>0</v>
      </c>
      <c r="T3112" s="39" t="s">
        <v>1119</v>
      </c>
      <c r="U3112" s="39"/>
      <c r="V3112" s="178"/>
      <c r="W3112" s="39" t="s">
        <v>1649</v>
      </c>
      <c r="X3112" s="39" t="s">
        <v>1588</v>
      </c>
      <c r="Y3112" s="39"/>
      <c r="Z3112" s="39"/>
      <c r="AA3112" s="39"/>
      <c r="AB3112" s="152" t="s">
        <v>3165</v>
      </c>
    </row>
    <row r="3113" spans="1:28" ht="21.75" customHeight="1" x14ac:dyDescent="0.25">
      <c r="A3113" s="37" t="s">
        <v>30</v>
      </c>
      <c r="B3113" s="37" t="s">
        <v>31</v>
      </c>
      <c r="C3113" s="39">
        <v>6261</v>
      </c>
      <c r="D3113" s="39" t="s">
        <v>1169</v>
      </c>
      <c r="E3113" s="39" t="s">
        <v>1328</v>
      </c>
      <c r="F3113" s="128" t="s">
        <v>48</v>
      </c>
      <c r="G3113" s="39" t="s">
        <v>35</v>
      </c>
      <c r="H3113" s="39" t="str">
        <f t="shared" si="457"/>
        <v>6105AK124-6261-CMDL-0003</v>
      </c>
      <c r="I3113" s="39" t="str">
        <f t="shared" si="455"/>
        <v>Q24050972-04-6261-C-MDL-0003</v>
      </c>
      <c r="J3113" s="39"/>
      <c r="K3113" s="39" t="s">
        <v>1945</v>
      </c>
      <c r="L3113" s="39" t="s">
        <v>1946</v>
      </c>
      <c r="M3113" s="39" t="s">
        <v>1329</v>
      </c>
      <c r="N3113" s="33" t="str">
        <f t="shared" si="454"/>
        <v>Administration and General Buildings - Small Power and Lighting for 36 MVA Power Station - 3D Designs and Drawings</v>
      </c>
      <c r="O3113" s="134"/>
      <c r="P3113" s="134"/>
      <c r="Q3113" s="33" t="str">
        <f>IFERROR(VLOOKUP(PPE_PH1_CDDL[[#This Row],[RDMC Document Number]],[3]Docs!$B:$F,4,0),"No Placeholder Yet")</f>
        <v>RES - Reserved Placeholder</v>
      </c>
      <c r="R3113" s="33" t="str">
        <f>IFERROR(VLOOKUP(PPE_PH1_CDDL[[#This Row],[RDMC Document Number]],[3]Docs!$B:$F,5,0),"No Placeholder Yet")</f>
        <v>Pending</v>
      </c>
      <c r="S3113" s="137">
        <f t="shared" si="456"/>
        <v>0</v>
      </c>
      <c r="T3113" s="39" t="s">
        <v>1119</v>
      </c>
      <c r="U3113" s="39"/>
      <c r="V3113" s="178"/>
      <c r="W3113" s="39" t="s">
        <v>1597</v>
      </c>
      <c r="X3113" s="39" t="s">
        <v>1588</v>
      </c>
      <c r="Y3113" s="39"/>
      <c r="Z3113" s="39"/>
      <c r="AA3113" s="39"/>
      <c r="AB3113" s="152" t="s">
        <v>3165</v>
      </c>
    </row>
    <row r="3114" spans="1:28" ht="21.75" customHeight="1" x14ac:dyDescent="0.25">
      <c r="A3114" s="37" t="s">
        <v>30</v>
      </c>
      <c r="B3114" s="37" t="s">
        <v>31</v>
      </c>
      <c r="C3114" s="39">
        <v>6261</v>
      </c>
      <c r="D3114" s="39" t="s">
        <v>1169</v>
      </c>
      <c r="E3114" s="39" t="s">
        <v>1328</v>
      </c>
      <c r="F3114" s="128" t="s">
        <v>50</v>
      </c>
      <c r="G3114" s="39" t="s">
        <v>35</v>
      </c>
      <c r="H3114" s="39" t="str">
        <f t="shared" si="457"/>
        <v>6105AK124-6261-CMDL-0004</v>
      </c>
      <c r="I3114" s="39" t="str">
        <f t="shared" si="455"/>
        <v>Q24050972-04-6261-C-MDL-0004</v>
      </c>
      <c r="J3114" s="39"/>
      <c r="K3114" s="39" t="s">
        <v>1945</v>
      </c>
      <c r="L3114" s="39" t="s">
        <v>1947</v>
      </c>
      <c r="M3114" s="39" t="s">
        <v>1329</v>
      </c>
      <c r="N3114" s="33" t="str">
        <f t="shared" si="454"/>
        <v>Administration and General Buildings - Cable Racks and Trays for 36 MVA Power Station - 3D Designs and Drawings</v>
      </c>
      <c r="O3114" s="134"/>
      <c r="P3114" s="134"/>
      <c r="Q3114" s="33" t="str">
        <f>IFERROR(VLOOKUP(PPE_PH1_CDDL[[#This Row],[RDMC Document Number]],[3]Docs!$B:$F,4,0),"No Placeholder Yet")</f>
        <v>RES - Reserved Placeholder</v>
      </c>
      <c r="R3114" s="33" t="str">
        <f>IFERROR(VLOOKUP(PPE_PH1_CDDL[[#This Row],[RDMC Document Number]],[3]Docs!$B:$F,5,0),"No Placeholder Yet")</f>
        <v>Pending</v>
      </c>
      <c r="S3114" s="137">
        <f t="shared" si="456"/>
        <v>0</v>
      </c>
      <c r="T3114" s="39" t="s">
        <v>1119</v>
      </c>
      <c r="U3114" s="39"/>
      <c r="V3114" s="178"/>
      <c r="W3114" s="39" t="s">
        <v>1599</v>
      </c>
      <c r="X3114" s="39" t="s">
        <v>1588</v>
      </c>
      <c r="Y3114" s="39"/>
      <c r="Z3114" s="39"/>
      <c r="AA3114" s="39"/>
      <c r="AB3114" s="152" t="s">
        <v>3165</v>
      </c>
    </row>
    <row r="3115" spans="1:28" ht="21.75" customHeight="1" x14ac:dyDescent="0.25">
      <c r="A3115" s="37" t="s">
        <v>30</v>
      </c>
      <c r="B3115" s="37" t="s">
        <v>31</v>
      </c>
      <c r="C3115" s="39">
        <v>6261</v>
      </c>
      <c r="D3115" s="39" t="s">
        <v>1169</v>
      </c>
      <c r="E3115" s="39" t="s">
        <v>1328</v>
      </c>
      <c r="F3115" s="128" t="s">
        <v>101</v>
      </c>
      <c r="G3115" s="39" t="s">
        <v>35</v>
      </c>
      <c r="H3115" s="39" t="str">
        <f t="shared" si="457"/>
        <v>6105AK124-6261-CMDL-0005</v>
      </c>
      <c r="I3115" s="39" t="str">
        <f t="shared" si="455"/>
        <v>Q24050972-04-6261-C-MDL-0005</v>
      </c>
      <c r="J3115" s="39"/>
      <c r="K3115" s="39" t="s">
        <v>1945</v>
      </c>
      <c r="L3115" s="39" t="s">
        <v>1954</v>
      </c>
      <c r="M3115" s="39" t="s">
        <v>1329</v>
      </c>
      <c r="N3115" s="33" t="str">
        <f t="shared" si="454"/>
        <v>Administration and General Buildings - Cable Trench / Tunnels for 36 MVA Power Station - 3D Designs and Drawings</v>
      </c>
      <c r="O3115" s="134"/>
      <c r="P3115" s="134"/>
      <c r="Q3115" s="33" t="str">
        <f>IFERROR(VLOOKUP(PPE_PH1_CDDL[[#This Row],[RDMC Document Number]],[3]Docs!$B:$F,4,0),"No Placeholder Yet")</f>
        <v>RES - Reserved Placeholder</v>
      </c>
      <c r="R3115" s="33" t="str">
        <f>IFERROR(VLOOKUP(PPE_PH1_CDDL[[#This Row],[RDMC Document Number]],[3]Docs!$B:$F,5,0),"No Placeholder Yet")</f>
        <v>Pending</v>
      </c>
      <c r="S3115" s="137">
        <f t="shared" si="456"/>
        <v>0</v>
      </c>
      <c r="T3115" s="39" t="s">
        <v>1119</v>
      </c>
      <c r="U3115" s="39"/>
      <c r="V3115" s="178"/>
      <c r="W3115" s="39" t="s">
        <v>1885</v>
      </c>
      <c r="X3115" s="39" t="s">
        <v>1588</v>
      </c>
      <c r="Y3115" s="39"/>
      <c r="Z3115" s="39"/>
      <c r="AA3115" s="39"/>
      <c r="AB3115" s="152" t="s">
        <v>3165</v>
      </c>
    </row>
    <row r="3116" spans="1:28" ht="21.75" customHeight="1" x14ac:dyDescent="0.25">
      <c r="A3116" s="37" t="s">
        <v>30</v>
      </c>
      <c r="B3116" s="37" t="s">
        <v>31</v>
      </c>
      <c r="C3116" s="39">
        <v>6261</v>
      </c>
      <c r="D3116" s="39" t="s">
        <v>1169</v>
      </c>
      <c r="E3116" s="39" t="s">
        <v>1328</v>
      </c>
      <c r="F3116" s="174" t="s">
        <v>161</v>
      </c>
      <c r="G3116" s="162" t="s">
        <v>35</v>
      </c>
      <c r="H3116" s="39" t="str">
        <f t="shared" si="457"/>
        <v>6105AK124-6261-CMDL-0006</v>
      </c>
      <c r="I3116" s="39" t="str">
        <f t="shared" si="455"/>
        <v>Q24050972-04-6261-C-MDL-0006</v>
      </c>
      <c r="J3116" s="162"/>
      <c r="K3116" s="39" t="s">
        <v>1945</v>
      </c>
      <c r="L3116" s="162" t="s">
        <v>1955</v>
      </c>
      <c r="M3116" s="162" t="s">
        <v>1329</v>
      </c>
      <c r="N3116" s="33" t="str">
        <f t="shared" si="454"/>
        <v>Administration and General Buildings - Lightning Protection System for 36 MVA Power Station - 3D Designs and Drawings</v>
      </c>
      <c r="O3116" s="175"/>
      <c r="P3116" s="175"/>
      <c r="Q3116" s="33" t="str">
        <f>IFERROR(VLOOKUP(PPE_PH1_CDDL[[#This Row],[RDMC Document Number]],[3]Docs!$B:$F,4,0),"No Placeholder Yet")</f>
        <v>RES - Reserved Placeholder</v>
      </c>
      <c r="R3116" s="33" t="str">
        <f>IFERROR(VLOOKUP(PPE_PH1_CDDL[[#This Row],[RDMC Document Number]],[3]Docs!$B:$F,5,0),"No Placeholder Yet")</f>
        <v>Pending</v>
      </c>
      <c r="S3116" s="137">
        <f t="shared" si="456"/>
        <v>0</v>
      </c>
      <c r="T3116" s="39" t="s">
        <v>1119</v>
      </c>
      <c r="U3116" s="162"/>
      <c r="V3116" s="178"/>
      <c r="W3116" s="162" t="s">
        <v>1631</v>
      </c>
      <c r="X3116" s="39" t="s">
        <v>1588</v>
      </c>
      <c r="Y3116" s="162"/>
      <c r="Z3116" s="162"/>
      <c r="AA3116" s="39"/>
      <c r="AB3116" s="152" t="s">
        <v>3165</v>
      </c>
    </row>
    <row r="3117" spans="1:28" ht="21.75" customHeight="1" x14ac:dyDescent="0.25">
      <c r="A3117" s="37" t="s">
        <v>30</v>
      </c>
      <c r="B3117" s="37" t="s">
        <v>31</v>
      </c>
      <c r="C3117" s="39">
        <v>6261</v>
      </c>
      <c r="D3117" s="39" t="s">
        <v>1169</v>
      </c>
      <c r="E3117" s="39" t="s">
        <v>397</v>
      </c>
      <c r="F3117" s="128" t="s">
        <v>34</v>
      </c>
      <c r="G3117" s="39" t="s">
        <v>35</v>
      </c>
      <c r="H3117" s="39" t="str">
        <f t="shared" si="457"/>
        <v>6105AK124-6261-CPLN-0001</v>
      </c>
      <c r="I3117" s="39" t="str">
        <f t="shared" si="455"/>
        <v>Q24050972-04-6261-C-PLN-0001</v>
      </c>
      <c r="J3117" s="39"/>
      <c r="K3117" s="39" t="s">
        <v>1945</v>
      </c>
      <c r="L3117" s="39" t="s">
        <v>1953</v>
      </c>
      <c r="M3117" s="39" t="s">
        <v>1530</v>
      </c>
      <c r="N3117" s="33" t="str">
        <f t="shared" si="454"/>
        <v>Administration and General Buildings - Earthing System for 36 MVA Power Station - Civil Works Execution Plan</v>
      </c>
      <c r="O3117" s="134"/>
      <c r="P3117" s="134"/>
      <c r="Q3117" s="33" t="str">
        <f>IFERROR(VLOOKUP(PPE_PH1_CDDL[[#This Row],[RDMC Document Number]],[3]Docs!$B:$F,4,0),"No Placeholder Yet")</f>
        <v>RES - Reserved Placeholder</v>
      </c>
      <c r="R3117" s="33" t="str">
        <f>IFERROR(VLOOKUP(PPE_PH1_CDDL[[#This Row],[RDMC Document Number]],[3]Docs!$B:$F,5,0),"No Placeholder Yet")</f>
        <v>Pending</v>
      </c>
      <c r="S3117" s="137">
        <f t="shared" si="456"/>
        <v>0</v>
      </c>
      <c r="T3117" s="39" t="s">
        <v>1119</v>
      </c>
      <c r="U3117" s="39"/>
      <c r="V3117" s="178"/>
      <c r="W3117" s="39" t="s">
        <v>1649</v>
      </c>
      <c r="X3117" s="39" t="s">
        <v>1588</v>
      </c>
      <c r="Y3117" s="39"/>
      <c r="Z3117" s="39"/>
      <c r="AA3117" s="39"/>
      <c r="AB3117" s="152" t="s">
        <v>3165</v>
      </c>
    </row>
    <row r="3118" spans="1:28" ht="21.75" customHeight="1" x14ac:dyDescent="0.25">
      <c r="A3118" s="37" t="s">
        <v>30</v>
      </c>
      <c r="B3118" s="37" t="s">
        <v>31</v>
      </c>
      <c r="C3118" s="39">
        <v>6261</v>
      </c>
      <c r="D3118" s="39" t="s">
        <v>1169</v>
      </c>
      <c r="E3118" s="39" t="s">
        <v>397</v>
      </c>
      <c r="F3118" s="128" t="s">
        <v>46</v>
      </c>
      <c r="G3118" s="39" t="s">
        <v>35</v>
      </c>
      <c r="H3118" s="39" t="str">
        <f t="shared" si="457"/>
        <v>6105AK124-6261-CPLN-0002</v>
      </c>
      <c r="I3118" s="39" t="str">
        <f t="shared" si="455"/>
        <v>Q24050972-04-6261-C-PLN-0002</v>
      </c>
      <c r="J3118" s="39"/>
      <c r="K3118" s="39" t="s">
        <v>1945</v>
      </c>
      <c r="L3118" s="39" t="s">
        <v>1946</v>
      </c>
      <c r="M3118" s="39" t="s">
        <v>1530</v>
      </c>
      <c r="N3118" s="33" t="str">
        <f t="shared" si="454"/>
        <v>Administration and General Buildings - Small Power and Lighting for 36 MVA Power Station - Civil Works Execution Plan</v>
      </c>
      <c r="O3118" s="134"/>
      <c r="P3118" s="134"/>
      <c r="Q3118" s="33" t="str">
        <f>IFERROR(VLOOKUP(PPE_PH1_CDDL[[#This Row],[RDMC Document Number]],[3]Docs!$B:$F,4,0),"No Placeholder Yet")</f>
        <v>RES - Reserved Placeholder</v>
      </c>
      <c r="R3118" s="33" t="str">
        <f>IFERROR(VLOOKUP(PPE_PH1_CDDL[[#This Row],[RDMC Document Number]],[3]Docs!$B:$F,5,0),"No Placeholder Yet")</f>
        <v>Pending</v>
      </c>
      <c r="S3118" s="137">
        <f t="shared" si="456"/>
        <v>0</v>
      </c>
      <c r="T3118" s="39" t="s">
        <v>1119</v>
      </c>
      <c r="U3118" s="39"/>
      <c r="V3118" s="178"/>
      <c r="W3118" s="39" t="s">
        <v>1597</v>
      </c>
      <c r="X3118" s="39" t="s">
        <v>1588</v>
      </c>
      <c r="Y3118" s="39"/>
      <c r="Z3118" s="39"/>
      <c r="AA3118" s="39"/>
      <c r="AB3118" s="152" t="s">
        <v>3165</v>
      </c>
    </row>
    <row r="3119" spans="1:28" ht="21.75" customHeight="1" x14ac:dyDescent="0.25">
      <c r="A3119" s="37" t="s">
        <v>30</v>
      </c>
      <c r="B3119" s="37" t="s">
        <v>31</v>
      </c>
      <c r="C3119" s="39">
        <v>6261</v>
      </c>
      <c r="D3119" s="39" t="s">
        <v>1169</v>
      </c>
      <c r="E3119" s="39" t="s">
        <v>397</v>
      </c>
      <c r="F3119" s="128" t="s">
        <v>48</v>
      </c>
      <c r="G3119" s="39" t="s">
        <v>35</v>
      </c>
      <c r="H3119" s="39" t="str">
        <f t="shared" si="457"/>
        <v>6105AK124-6261-CPLN-0003</v>
      </c>
      <c r="I3119" s="39" t="str">
        <f t="shared" si="455"/>
        <v>Q24050972-04-6261-C-PLN-0003</v>
      </c>
      <c r="J3119" s="39"/>
      <c r="K3119" s="39" t="s">
        <v>1945</v>
      </c>
      <c r="L3119" s="39" t="s">
        <v>1954</v>
      </c>
      <c r="M3119" s="39" t="s">
        <v>1530</v>
      </c>
      <c r="N3119" s="33" t="str">
        <f t="shared" si="454"/>
        <v>Administration and General Buildings - Cable Trench / Tunnels for 36 MVA Power Station - Civil Works Execution Plan</v>
      </c>
      <c r="O3119" s="134"/>
      <c r="P3119" s="134"/>
      <c r="Q3119" s="33" t="str">
        <f>IFERROR(VLOOKUP(PPE_PH1_CDDL[[#This Row],[RDMC Document Number]],[3]Docs!$B:$F,4,0),"No Placeholder Yet")</f>
        <v>RES - Reserved Placeholder</v>
      </c>
      <c r="R3119" s="33" t="str">
        <f>IFERROR(VLOOKUP(PPE_PH1_CDDL[[#This Row],[RDMC Document Number]],[3]Docs!$B:$F,5,0),"No Placeholder Yet")</f>
        <v>Pending</v>
      </c>
      <c r="S3119" s="137">
        <f t="shared" si="456"/>
        <v>0</v>
      </c>
      <c r="T3119" s="39" t="s">
        <v>1119</v>
      </c>
      <c r="U3119" s="39"/>
      <c r="V3119" s="178"/>
      <c r="W3119" s="39" t="s">
        <v>1885</v>
      </c>
      <c r="X3119" s="39" t="s">
        <v>1588</v>
      </c>
      <c r="Y3119" s="39"/>
      <c r="Z3119" s="39"/>
      <c r="AA3119" s="39"/>
      <c r="AB3119" s="152" t="s">
        <v>3165</v>
      </c>
    </row>
    <row r="3120" spans="1:28" ht="21.75" customHeight="1" x14ac:dyDescent="0.25">
      <c r="A3120" s="37" t="s">
        <v>30</v>
      </c>
      <c r="B3120" s="37" t="s">
        <v>31</v>
      </c>
      <c r="C3120" s="39">
        <v>6261</v>
      </c>
      <c r="D3120" s="39" t="s">
        <v>1169</v>
      </c>
      <c r="E3120" s="39" t="s">
        <v>397</v>
      </c>
      <c r="F3120" s="128" t="s">
        <v>50</v>
      </c>
      <c r="G3120" s="39" t="s">
        <v>35</v>
      </c>
      <c r="H3120" s="39" t="str">
        <f t="shared" si="457"/>
        <v>6105AK124-6261-CPLN-0004</v>
      </c>
      <c r="I3120" s="39" t="str">
        <f t="shared" si="455"/>
        <v>Q24050972-04-6261-C-PLN-0004</v>
      </c>
      <c r="J3120" s="39"/>
      <c r="K3120" s="39" t="s">
        <v>1945</v>
      </c>
      <c r="L3120" s="39" t="s">
        <v>1956</v>
      </c>
      <c r="M3120" s="39" t="s">
        <v>1530</v>
      </c>
      <c r="N3120" s="33" t="str">
        <f t="shared" si="454"/>
        <v>Administration and General Buildings -  MV Cables for 36 MVA Power Station - Civil Works Execution Plan</v>
      </c>
      <c r="O3120" s="134"/>
      <c r="P3120" s="134"/>
      <c r="Q3120" s="33" t="str">
        <f>IFERROR(VLOOKUP(PPE_PH1_CDDL[[#This Row],[RDMC Document Number]],[3]Docs!$B:$F,4,0),"No Placeholder Yet")</f>
        <v>RES - Reserved Placeholder</v>
      </c>
      <c r="R3120" s="33" t="str">
        <f>IFERROR(VLOOKUP(PPE_PH1_CDDL[[#This Row],[RDMC Document Number]],[3]Docs!$B:$F,5,0),"No Placeholder Yet")</f>
        <v>Pending</v>
      </c>
      <c r="S3120" s="137">
        <f t="shared" si="456"/>
        <v>0</v>
      </c>
      <c r="T3120" s="39" t="s">
        <v>1119</v>
      </c>
      <c r="U3120" s="39"/>
      <c r="V3120" s="178"/>
      <c r="W3120" s="39" t="s">
        <v>1957</v>
      </c>
      <c r="X3120" s="39" t="s">
        <v>1588</v>
      </c>
      <c r="Y3120" s="39"/>
      <c r="Z3120" s="39"/>
      <c r="AA3120" s="39"/>
      <c r="AB3120" s="152" t="s">
        <v>3165</v>
      </c>
    </row>
    <row r="3121" spans="1:28" ht="21.75" customHeight="1" x14ac:dyDescent="0.25">
      <c r="A3121" s="37" t="s">
        <v>30</v>
      </c>
      <c r="B3121" s="37" t="s">
        <v>31</v>
      </c>
      <c r="C3121" s="39">
        <v>6261</v>
      </c>
      <c r="D3121" s="39" t="s">
        <v>1169</v>
      </c>
      <c r="E3121" s="39" t="s">
        <v>397</v>
      </c>
      <c r="F3121" s="128" t="s">
        <v>101</v>
      </c>
      <c r="G3121" s="39" t="s">
        <v>35</v>
      </c>
      <c r="H3121" s="39" t="str">
        <f t="shared" si="457"/>
        <v>6105AK124-6261-CPLN-0005</v>
      </c>
      <c r="I3121" s="39" t="str">
        <f t="shared" si="455"/>
        <v>Q24050972-04-6261-C-PLN-0005</v>
      </c>
      <c r="J3121" s="39"/>
      <c r="K3121" s="39" t="s">
        <v>1945</v>
      </c>
      <c r="L3121" s="39" t="s">
        <v>1948</v>
      </c>
      <c r="M3121" s="39" t="s">
        <v>1530</v>
      </c>
      <c r="N3121" s="33" t="str">
        <f t="shared" si="454"/>
        <v>Administration and General Buildings - MV Isolator Panel for 36 MVA Power Station - Civil Works Execution Plan</v>
      </c>
      <c r="O3121" s="134"/>
      <c r="P3121" s="134"/>
      <c r="Q3121" s="33" t="str">
        <f>IFERROR(VLOOKUP(PPE_PH1_CDDL[[#This Row],[RDMC Document Number]],[3]Docs!$B:$F,4,0),"No Placeholder Yet")</f>
        <v>RES - Reserved Placeholder</v>
      </c>
      <c r="R3121" s="33" t="str">
        <f>IFERROR(VLOOKUP(PPE_PH1_CDDL[[#This Row],[RDMC Document Number]],[3]Docs!$B:$F,5,0),"No Placeholder Yet")</f>
        <v>Pending</v>
      </c>
      <c r="S3121" s="137">
        <f t="shared" si="456"/>
        <v>0</v>
      </c>
      <c r="T3121" s="39" t="s">
        <v>1119</v>
      </c>
      <c r="U3121" s="39"/>
      <c r="V3121" s="178"/>
      <c r="W3121" s="39" t="s">
        <v>1960</v>
      </c>
      <c r="X3121" s="39" t="s">
        <v>1588</v>
      </c>
      <c r="Y3121" s="39"/>
      <c r="Z3121" s="39"/>
      <c r="AA3121" s="39"/>
      <c r="AB3121" s="152" t="s">
        <v>3165</v>
      </c>
    </row>
    <row r="3122" spans="1:28" ht="21.75" customHeight="1" x14ac:dyDescent="0.25">
      <c r="A3122" s="37" t="s">
        <v>30</v>
      </c>
      <c r="B3122" s="37" t="s">
        <v>31</v>
      </c>
      <c r="C3122" s="39">
        <v>6261</v>
      </c>
      <c r="D3122" s="39" t="s">
        <v>1169</v>
      </c>
      <c r="E3122" s="39" t="s">
        <v>397</v>
      </c>
      <c r="F3122" s="128" t="s">
        <v>161</v>
      </c>
      <c r="G3122" s="39" t="s">
        <v>35</v>
      </c>
      <c r="H3122" s="39" t="str">
        <f t="shared" si="457"/>
        <v>6105AK124-6261-CPLN-0006</v>
      </c>
      <c r="I3122" s="39" t="str">
        <f t="shared" si="455"/>
        <v>Q24050972-04-6261-C-PLN-0006</v>
      </c>
      <c r="J3122" s="39"/>
      <c r="K3122" s="39" t="s">
        <v>1945</v>
      </c>
      <c r="L3122" s="39" t="s">
        <v>1958</v>
      </c>
      <c r="M3122" s="39" t="s">
        <v>1530</v>
      </c>
      <c r="N3122" s="33" t="str">
        <f t="shared" ref="N3122:N3185" si="458">K3122&amp;" - "&amp;L3122&amp;" - "&amp;M3122</f>
        <v>Administration and General Buildings - LV, Control and Signal Cables for 36 MVA Power Station - Civil Works Execution Plan</v>
      </c>
      <c r="O3122" s="134"/>
      <c r="P3122" s="134"/>
      <c r="Q3122" s="33" t="str">
        <f>IFERROR(VLOOKUP(PPE_PH1_CDDL[[#This Row],[RDMC Document Number]],[3]Docs!$B:$F,4,0),"No Placeholder Yet")</f>
        <v>RES - Reserved Placeholder</v>
      </c>
      <c r="R3122" s="33" t="str">
        <f>IFERROR(VLOOKUP(PPE_PH1_CDDL[[#This Row],[RDMC Document Number]],[3]Docs!$B:$F,5,0),"No Placeholder Yet")</f>
        <v>Pending</v>
      </c>
      <c r="S3122" s="137">
        <f t="shared" si="456"/>
        <v>0</v>
      </c>
      <c r="T3122" s="39" t="s">
        <v>1119</v>
      </c>
      <c r="U3122" s="39"/>
      <c r="V3122" s="178"/>
      <c r="W3122" s="39" t="s">
        <v>1627</v>
      </c>
      <c r="X3122" s="39" t="s">
        <v>1588</v>
      </c>
      <c r="Y3122" s="39"/>
      <c r="Z3122" s="39"/>
      <c r="AA3122" s="39"/>
      <c r="AB3122" s="152" t="s">
        <v>3165</v>
      </c>
    </row>
    <row r="3123" spans="1:28" ht="21.75" customHeight="1" x14ac:dyDescent="0.25">
      <c r="A3123" s="37" t="s">
        <v>30</v>
      </c>
      <c r="B3123" s="37" t="s">
        <v>31</v>
      </c>
      <c r="C3123" s="39">
        <v>6261</v>
      </c>
      <c r="D3123" s="39" t="s">
        <v>1169</v>
      </c>
      <c r="E3123" s="39" t="s">
        <v>397</v>
      </c>
      <c r="F3123" s="174" t="s">
        <v>170</v>
      </c>
      <c r="G3123" s="162" t="s">
        <v>35</v>
      </c>
      <c r="H3123" s="39" t="str">
        <f t="shared" si="457"/>
        <v>6105AK124-6261-CPLN-0007</v>
      </c>
      <c r="I3123" s="39" t="str">
        <f t="shared" si="455"/>
        <v>Q24050972-04-6261-C-PLN-0007</v>
      </c>
      <c r="J3123" s="162"/>
      <c r="K3123" s="39" t="s">
        <v>1945</v>
      </c>
      <c r="L3123" s="162" t="s">
        <v>1950</v>
      </c>
      <c r="M3123" s="162" t="s">
        <v>1530</v>
      </c>
      <c r="N3123" s="33" t="str">
        <f t="shared" si="458"/>
        <v>Administration and General Buildings - Termination Cabinets for 36 MVA Power Station - Civil Works Execution Plan</v>
      </c>
      <c r="O3123" s="175"/>
      <c r="P3123" s="175"/>
      <c r="Q3123" s="33" t="str">
        <f>IFERROR(VLOOKUP(PPE_PH1_CDDL[[#This Row],[RDMC Document Number]],[3]Docs!$B:$F,4,0),"No Placeholder Yet")</f>
        <v>RES - Reserved Placeholder</v>
      </c>
      <c r="R3123" s="33" t="str">
        <f>IFERROR(VLOOKUP(PPE_PH1_CDDL[[#This Row],[RDMC Document Number]],[3]Docs!$B:$F,5,0),"No Placeholder Yet")</f>
        <v>Pending</v>
      </c>
      <c r="S3123" s="137">
        <f t="shared" si="456"/>
        <v>0</v>
      </c>
      <c r="T3123" s="39" t="s">
        <v>1119</v>
      </c>
      <c r="U3123" s="162"/>
      <c r="V3123" s="178"/>
      <c r="W3123" s="162" t="s">
        <v>1951</v>
      </c>
      <c r="X3123" s="39" t="s">
        <v>1588</v>
      </c>
      <c r="Y3123" s="162"/>
      <c r="Z3123" s="162"/>
      <c r="AA3123" s="39"/>
      <c r="AB3123" s="152" t="s">
        <v>3165</v>
      </c>
    </row>
    <row r="3124" spans="1:28" ht="21.75" customHeight="1" x14ac:dyDescent="0.25">
      <c r="A3124" s="37" t="s">
        <v>30</v>
      </c>
      <c r="B3124" s="37" t="s">
        <v>31</v>
      </c>
      <c r="C3124" s="39">
        <v>6261</v>
      </c>
      <c r="D3124" s="39" t="s">
        <v>1169</v>
      </c>
      <c r="E3124" s="39" t="s">
        <v>1330</v>
      </c>
      <c r="F3124" s="128" t="s">
        <v>34</v>
      </c>
      <c r="G3124" s="39" t="s">
        <v>35</v>
      </c>
      <c r="H3124" s="39" t="str">
        <f t="shared" si="457"/>
        <v>6105AK124-6261-CPPL-0001</v>
      </c>
      <c r="I3124" s="39" t="str">
        <f t="shared" si="455"/>
        <v>Q24050972-04-6261-C-PPL-0001</v>
      </c>
      <c r="J3124" s="39"/>
      <c r="K3124" s="39" t="s">
        <v>1945</v>
      </c>
      <c r="L3124" s="39" t="s">
        <v>1952</v>
      </c>
      <c r="M3124" s="39" t="s">
        <v>1331</v>
      </c>
      <c r="N3124" s="33" t="str">
        <f t="shared" si="458"/>
        <v>Administration and General Buildings - Terrace Roads and Access-ways for 36 MVA Power Station - Operational &amp; Maint Access Routes Design</v>
      </c>
      <c r="O3124" s="134"/>
      <c r="P3124" s="134"/>
      <c r="Q3124" s="33" t="str">
        <f>IFERROR(VLOOKUP(PPE_PH1_CDDL[[#This Row],[RDMC Document Number]],[3]Docs!$B:$F,4,0),"No Placeholder Yet")</f>
        <v>RES - Reserved Placeholder</v>
      </c>
      <c r="R3124" s="33" t="str">
        <f>IFERROR(VLOOKUP(PPE_PH1_CDDL[[#This Row],[RDMC Document Number]],[3]Docs!$B:$F,5,0),"No Placeholder Yet")</f>
        <v>Pending</v>
      </c>
      <c r="S3124" s="137">
        <f t="shared" si="456"/>
        <v>0</v>
      </c>
      <c r="T3124" s="39" t="s">
        <v>1119</v>
      </c>
      <c r="U3124" s="39"/>
      <c r="V3124" s="178"/>
      <c r="W3124" s="39" t="s">
        <v>1617</v>
      </c>
      <c r="X3124" s="39" t="s">
        <v>1588</v>
      </c>
      <c r="Y3124" s="39"/>
      <c r="Z3124" s="39"/>
      <c r="AA3124" s="39"/>
      <c r="AB3124" s="152" t="s">
        <v>3165</v>
      </c>
    </row>
    <row r="3125" spans="1:28" ht="21.75" customHeight="1" x14ac:dyDescent="0.25">
      <c r="A3125" s="37" t="s">
        <v>30</v>
      </c>
      <c r="B3125" s="37" t="s">
        <v>31</v>
      </c>
      <c r="C3125" s="39">
        <v>6261</v>
      </c>
      <c r="D3125" s="39" t="s">
        <v>1169</v>
      </c>
      <c r="E3125" s="39" t="s">
        <v>1330</v>
      </c>
      <c r="F3125" s="128" t="s">
        <v>46</v>
      </c>
      <c r="G3125" s="39" t="s">
        <v>35</v>
      </c>
      <c r="H3125" s="39" t="str">
        <f t="shared" si="457"/>
        <v>6105AK124-6261-CPPL-0002</v>
      </c>
      <c r="I3125" s="39" t="str">
        <f t="shared" si="455"/>
        <v>Q24050972-04-6261-C-PPL-0002</v>
      </c>
      <c r="J3125" s="39"/>
      <c r="K3125" s="39" t="s">
        <v>1945</v>
      </c>
      <c r="L3125" s="39" t="s">
        <v>1947</v>
      </c>
      <c r="M3125" s="39" t="s">
        <v>1331</v>
      </c>
      <c r="N3125" s="33" t="str">
        <f t="shared" si="458"/>
        <v>Administration and General Buildings - Cable Racks and Trays for 36 MVA Power Station - Operational &amp; Maint Access Routes Design</v>
      </c>
      <c r="O3125" s="134"/>
      <c r="P3125" s="134"/>
      <c r="Q3125" s="33" t="str">
        <f>IFERROR(VLOOKUP(PPE_PH1_CDDL[[#This Row],[RDMC Document Number]],[3]Docs!$B:$F,4,0),"No Placeholder Yet")</f>
        <v>RES - Reserved Placeholder</v>
      </c>
      <c r="R3125" s="33" t="str">
        <f>IFERROR(VLOOKUP(PPE_PH1_CDDL[[#This Row],[RDMC Document Number]],[3]Docs!$B:$F,5,0),"No Placeholder Yet")</f>
        <v>Pending</v>
      </c>
      <c r="S3125" s="137">
        <f t="shared" si="456"/>
        <v>0</v>
      </c>
      <c r="T3125" s="39" t="s">
        <v>1119</v>
      </c>
      <c r="U3125" s="39"/>
      <c r="V3125" s="178"/>
      <c r="W3125" s="39" t="s">
        <v>1599</v>
      </c>
      <c r="X3125" s="39" t="s">
        <v>1588</v>
      </c>
      <c r="Y3125" s="39"/>
      <c r="Z3125" s="39"/>
      <c r="AA3125" s="39"/>
      <c r="AB3125" s="152" t="s">
        <v>3165</v>
      </c>
    </row>
    <row r="3126" spans="1:28" ht="21.75" customHeight="1" x14ac:dyDescent="0.25">
      <c r="A3126" s="37" t="s">
        <v>30</v>
      </c>
      <c r="B3126" s="37" t="s">
        <v>31</v>
      </c>
      <c r="C3126" s="39">
        <v>6261</v>
      </c>
      <c r="D3126" s="39" t="s">
        <v>1169</v>
      </c>
      <c r="E3126" s="39" t="s">
        <v>1330</v>
      </c>
      <c r="F3126" s="128" t="s">
        <v>48</v>
      </c>
      <c r="G3126" s="39" t="s">
        <v>35</v>
      </c>
      <c r="H3126" s="39" t="str">
        <f t="shared" si="457"/>
        <v>6105AK124-6261-CPPL-0003</v>
      </c>
      <c r="I3126" s="39" t="str">
        <f t="shared" si="455"/>
        <v>Q24050972-04-6261-C-PPL-0003</v>
      </c>
      <c r="J3126" s="39"/>
      <c r="K3126" s="39" t="s">
        <v>1945</v>
      </c>
      <c r="L3126" s="39" t="s">
        <v>1954</v>
      </c>
      <c r="M3126" s="39" t="s">
        <v>1331</v>
      </c>
      <c r="N3126" s="33" t="str">
        <f t="shared" si="458"/>
        <v>Administration and General Buildings - Cable Trench / Tunnels for 36 MVA Power Station - Operational &amp; Maint Access Routes Design</v>
      </c>
      <c r="O3126" s="134"/>
      <c r="P3126" s="134"/>
      <c r="Q3126" s="33" t="str">
        <f>IFERROR(VLOOKUP(PPE_PH1_CDDL[[#This Row],[RDMC Document Number]],[3]Docs!$B:$F,4,0),"No Placeholder Yet")</f>
        <v>RES - Reserved Placeholder</v>
      </c>
      <c r="R3126" s="33" t="str">
        <f>IFERROR(VLOOKUP(PPE_PH1_CDDL[[#This Row],[RDMC Document Number]],[3]Docs!$B:$F,5,0),"No Placeholder Yet")</f>
        <v>Pending</v>
      </c>
      <c r="S3126" s="137">
        <f t="shared" si="456"/>
        <v>0</v>
      </c>
      <c r="T3126" s="39" t="s">
        <v>1119</v>
      </c>
      <c r="U3126" s="39"/>
      <c r="V3126" s="178"/>
      <c r="W3126" s="39" t="s">
        <v>1885</v>
      </c>
      <c r="X3126" s="39" t="s">
        <v>1588</v>
      </c>
      <c r="Y3126" s="39"/>
      <c r="Z3126" s="39"/>
      <c r="AA3126" s="39"/>
      <c r="AB3126" s="152" t="s">
        <v>3165</v>
      </c>
    </row>
    <row r="3127" spans="1:28" ht="21.75" customHeight="1" x14ac:dyDescent="0.25">
      <c r="A3127" s="37" t="s">
        <v>30</v>
      </c>
      <c r="B3127" s="37" t="s">
        <v>31</v>
      </c>
      <c r="C3127" s="39">
        <v>6261</v>
      </c>
      <c r="D3127" s="39" t="s">
        <v>1169</v>
      </c>
      <c r="E3127" s="39" t="s">
        <v>1330</v>
      </c>
      <c r="F3127" s="128" t="s">
        <v>50</v>
      </c>
      <c r="G3127" s="39" t="s">
        <v>35</v>
      </c>
      <c r="H3127" s="39" t="str">
        <f t="shared" si="457"/>
        <v>6105AK124-6261-CPPL-0004</v>
      </c>
      <c r="I3127" s="39" t="str">
        <f t="shared" si="455"/>
        <v>Q24050972-04-6261-C-PPL-0004</v>
      </c>
      <c r="J3127" s="39"/>
      <c r="K3127" s="39" t="s">
        <v>1945</v>
      </c>
      <c r="L3127" s="39" t="s">
        <v>1948</v>
      </c>
      <c r="M3127" s="39" t="s">
        <v>1331</v>
      </c>
      <c r="N3127" s="33" t="str">
        <f t="shared" si="458"/>
        <v>Administration and General Buildings - MV Isolator Panel for 36 MVA Power Station - Operational &amp; Maint Access Routes Design</v>
      </c>
      <c r="O3127" s="134"/>
      <c r="P3127" s="134"/>
      <c r="Q3127" s="33" t="str">
        <f>IFERROR(VLOOKUP(PPE_PH1_CDDL[[#This Row],[RDMC Document Number]],[3]Docs!$B:$F,4,0),"No Placeholder Yet")</f>
        <v>RES - Reserved Placeholder</v>
      </c>
      <c r="R3127" s="33" t="str">
        <f>IFERROR(VLOOKUP(PPE_PH1_CDDL[[#This Row],[RDMC Document Number]],[3]Docs!$B:$F,5,0),"No Placeholder Yet")</f>
        <v>Pending</v>
      </c>
      <c r="S3127" s="137">
        <f t="shared" si="456"/>
        <v>0</v>
      </c>
      <c r="T3127" s="39" t="s">
        <v>1119</v>
      </c>
      <c r="U3127" s="39"/>
      <c r="V3127" s="178"/>
      <c r="W3127" s="39" t="s">
        <v>1949</v>
      </c>
      <c r="X3127" s="39" t="s">
        <v>1588</v>
      </c>
      <c r="Y3127" s="39"/>
      <c r="Z3127" s="39"/>
      <c r="AA3127" s="39"/>
      <c r="AB3127" s="152" t="s">
        <v>3165</v>
      </c>
    </row>
    <row r="3128" spans="1:28" ht="21.75" customHeight="1" x14ac:dyDescent="0.25">
      <c r="A3128" s="37" t="s">
        <v>30</v>
      </c>
      <c r="B3128" s="37" t="s">
        <v>31</v>
      </c>
      <c r="C3128" s="39">
        <v>6261</v>
      </c>
      <c r="D3128" s="39" t="s">
        <v>1169</v>
      </c>
      <c r="E3128" s="39" t="s">
        <v>1330</v>
      </c>
      <c r="F3128" s="174" t="s">
        <v>101</v>
      </c>
      <c r="G3128" s="162" t="s">
        <v>35</v>
      </c>
      <c r="H3128" s="39" t="str">
        <f t="shared" si="457"/>
        <v>6105AK124-6261-CPPL-0005</v>
      </c>
      <c r="I3128" s="39" t="str">
        <f t="shared" si="455"/>
        <v>Q24050972-04-6261-C-PPL-0005</v>
      </c>
      <c r="J3128" s="162"/>
      <c r="K3128" s="39" t="s">
        <v>1945</v>
      </c>
      <c r="L3128" s="162" t="s">
        <v>1950</v>
      </c>
      <c r="M3128" s="162" t="s">
        <v>1331</v>
      </c>
      <c r="N3128" s="33" t="str">
        <f t="shared" si="458"/>
        <v>Administration and General Buildings - Termination Cabinets for 36 MVA Power Station - Operational &amp; Maint Access Routes Design</v>
      </c>
      <c r="O3128" s="175"/>
      <c r="P3128" s="175"/>
      <c r="Q3128" s="33" t="str">
        <f>IFERROR(VLOOKUP(PPE_PH1_CDDL[[#This Row],[RDMC Document Number]],[3]Docs!$B:$F,4,0),"No Placeholder Yet")</f>
        <v>RES - Reserved Placeholder</v>
      </c>
      <c r="R3128" s="33" t="str">
        <f>IFERROR(VLOOKUP(PPE_PH1_CDDL[[#This Row],[RDMC Document Number]],[3]Docs!$B:$F,5,0),"No Placeholder Yet")</f>
        <v>Pending</v>
      </c>
      <c r="S3128" s="137">
        <f t="shared" si="456"/>
        <v>0</v>
      </c>
      <c r="T3128" s="39" t="s">
        <v>1119</v>
      </c>
      <c r="U3128" s="162"/>
      <c r="V3128" s="178"/>
      <c r="W3128" s="162" t="s">
        <v>1951</v>
      </c>
      <c r="X3128" s="39" t="s">
        <v>1588</v>
      </c>
      <c r="Y3128" s="162"/>
      <c r="Z3128" s="162"/>
      <c r="AA3128" s="39"/>
      <c r="AB3128" s="152" t="s">
        <v>3165</v>
      </c>
    </row>
    <row r="3129" spans="1:28" ht="21.75" customHeight="1" x14ac:dyDescent="0.25">
      <c r="A3129" s="37" t="s">
        <v>30</v>
      </c>
      <c r="B3129" s="37" t="s">
        <v>31</v>
      </c>
      <c r="C3129" s="39">
        <v>6261</v>
      </c>
      <c r="D3129" s="39" t="s">
        <v>1169</v>
      </c>
      <c r="E3129" s="39" t="s">
        <v>659</v>
      </c>
      <c r="F3129" s="128" t="s">
        <v>34</v>
      </c>
      <c r="G3129" s="39" t="s">
        <v>35</v>
      </c>
      <c r="H3129" s="39" t="str">
        <f t="shared" si="457"/>
        <v>6105AK124-6261-CSEC-0001</v>
      </c>
      <c r="I3129" s="39" t="str">
        <f t="shared" ref="I3129:I3192" si="459">"Q24050972"&amp;"-"&amp;"04"&amp;"-"&amp;C3129&amp;"-"&amp;D3129&amp;"-"&amp;E3129&amp;"-"&amp;F3129</f>
        <v>Q24050972-04-6261-C-SEC-0001</v>
      </c>
      <c r="J3129" s="39"/>
      <c r="K3129" s="39" t="s">
        <v>1945</v>
      </c>
      <c r="L3129" s="39" t="s">
        <v>1953</v>
      </c>
      <c r="M3129" s="39" t="s">
        <v>1333</v>
      </c>
      <c r="N3129" s="33" t="str">
        <f t="shared" si="458"/>
        <v>Administration and General Buildings - Earthing System for 36 MVA Power Station - Corrosion Prevention and Protection Design</v>
      </c>
      <c r="O3129" s="134"/>
      <c r="P3129" s="134"/>
      <c r="Q3129" s="33" t="str">
        <f>IFERROR(VLOOKUP(PPE_PH1_CDDL[[#This Row],[RDMC Document Number]],[3]Docs!$B:$F,4,0),"No Placeholder Yet")</f>
        <v>RES - Reserved Placeholder</v>
      </c>
      <c r="R3129" s="33" t="str">
        <f>IFERROR(VLOOKUP(PPE_PH1_CDDL[[#This Row],[RDMC Document Number]],[3]Docs!$B:$F,5,0),"No Placeholder Yet")</f>
        <v>Pending</v>
      </c>
      <c r="S3129" s="137">
        <f t="shared" si="456"/>
        <v>0</v>
      </c>
      <c r="T3129" s="39" t="s">
        <v>1119</v>
      </c>
      <c r="U3129" s="39"/>
      <c r="V3129" s="178"/>
      <c r="W3129" s="39" t="s">
        <v>1649</v>
      </c>
      <c r="X3129" s="39" t="s">
        <v>1588</v>
      </c>
      <c r="Y3129" s="39"/>
      <c r="Z3129" s="39"/>
      <c r="AA3129" s="39"/>
      <c r="AB3129" s="152" t="s">
        <v>3165</v>
      </c>
    </row>
    <row r="3130" spans="1:28" ht="21.75" customHeight="1" x14ac:dyDescent="0.25">
      <c r="A3130" s="37" t="s">
        <v>30</v>
      </c>
      <c r="B3130" s="37" t="s">
        <v>31</v>
      </c>
      <c r="C3130" s="39">
        <v>6261</v>
      </c>
      <c r="D3130" s="39" t="s">
        <v>1169</v>
      </c>
      <c r="E3130" s="39" t="s">
        <v>659</v>
      </c>
      <c r="F3130" s="128" t="s">
        <v>46</v>
      </c>
      <c r="G3130" s="39" t="s">
        <v>35</v>
      </c>
      <c r="H3130" s="39" t="str">
        <f t="shared" si="457"/>
        <v>6105AK124-6261-CSEC-0002</v>
      </c>
      <c r="I3130" s="39" t="str">
        <f t="shared" si="459"/>
        <v>Q24050972-04-6261-C-SEC-0002</v>
      </c>
      <c r="J3130" s="39"/>
      <c r="K3130" s="39" t="s">
        <v>1945</v>
      </c>
      <c r="L3130" s="39" t="s">
        <v>1953</v>
      </c>
      <c r="M3130" s="39" t="s">
        <v>1332</v>
      </c>
      <c r="N3130" s="33" t="str">
        <f t="shared" si="458"/>
        <v>Administration and General Buildings - Earthing System for 36 MVA Power Station - Structural Earthing and Bonding Design</v>
      </c>
      <c r="O3130" s="134"/>
      <c r="P3130" s="134"/>
      <c r="Q3130" s="33" t="str">
        <f>IFERROR(VLOOKUP(PPE_PH1_CDDL[[#This Row],[RDMC Document Number]],[3]Docs!$B:$F,4,0),"No Placeholder Yet")</f>
        <v>RES - Reserved Placeholder</v>
      </c>
      <c r="R3130" s="33" t="str">
        <f>IFERROR(VLOOKUP(PPE_PH1_CDDL[[#This Row],[RDMC Document Number]],[3]Docs!$B:$F,5,0),"No Placeholder Yet")</f>
        <v>Pending</v>
      </c>
      <c r="S3130" s="137">
        <f t="shared" si="456"/>
        <v>0</v>
      </c>
      <c r="T3130" s="39" t="s">
        <v>1119</v>
      </c>
      <c r="U3130" s="39"/>
      <c r="V3130" s="178"/>
      <c r="W3130" s="39" t="s">
        <v>1649</v>
      </c>
      <c r="X3130" s="39" t="s">
        <v>1588</v>
      </c>
      <c r="Y3130" s="39"/>
      <c r="Z3130" s="39"/>
      <c r="AA3130" s="39"/>
      <c r="AB3130" s="152" t="s">
        <v>3165</v>
      </c>
    </row>
    <row r="3131" spans="1:28" ht="21.75" customHeight="1" x14ac:dyDescent="0.25">
      <c r="A3131" s="37" t="s">
        <v>30</v>
      </c>
      <c r="B3131" s="37" t="s">
        <v>31</v>
      </c>
      <c r="C3131" s="39">
        <v>6261</v>
      </c>
      <c r="D3131" s="39" t="s">
        <v>1169</v>
      </c>
      <c r="E3131" s="39" t="s">
        <v>659</v>
      </c>
      <c r="F3131" s="128" t="s">
        <v>48</v>
      </c>
      <c r="G3131" s="39" t="s">
        <v>35</v>
      </c>
      <c r="H3131" s="39" t="str">
        <f t="shared" si="457"/>
        <v>6105AK124-6261-CSEC-0003</v>
      </c>
      <c r="I3131" s="39" t="str">
        <f t="shared" si="459"/>
        <v>Q24050972-04-6261-C-SEC-0003</v>
      </c>
      <c r="J3131" s="39"/>
      <c r="K3131" s="39" t="s">
        <v>1945</v>
      </c>
      <c r="L3131" s="39" t="s">
        <v>1946</v>
      </c>
      <c r="M3131" s="39" t="s">
        <v>1333</v>
      </c>
      <c r="N3131" s="33" t="str">
        <f t="shared" si="458"/>
        <v>Administration and General Buildings - Small Power and Lighting for 36 MVA Power Station - Corrosion Prevention and Protection Design</v>
      </c>
      <c r="O3131" s="134"/>
      <c r="P3131" s="134"/>
      <c r="Q3131" s="33" t="str">
        <f>IFERROR(VLOOKUP(PPE_PH1_CDDL[[#This Row],[RDMC Document Number]],[3]Docs!$B:$F,4,0),"No Placeholder Yet")</f>
        <v>RES - Reserved Placeholder</v>
      </c>
      <c r="R3131" s="33" t="str">
        <f>IFERROR(VLOOKUP(PPE_PH1_CDDL[[#This Row],[RDMC Document Number]],[3]Docs!$B:$F,5,0),"No Placeholder Yet")</f>
        <v>Pending</v>
      </c>
      <c r="S3131" s="137">
        <f t="shared" si="456"/>
        <v>0</v>
      </c>
      <c r="T3131" s="39" t="s">
        <v>1119</v>
      </c>
      <c r="U3131" s="39"/>
      <c r="V3131" s="178"/>
      <c r="W3131" s="39" t="s">
        <v>1597</v>
      </c>
      <c r="X3131" s="39" t="s">
        <v>1588</v>
      </c>
      <c r="Y3131" s="39"/>
      <c r="Z3131" s="39"/>
      <c r="AA3131" s="39"/>
      <c r="AB3131" s="152" t="s">
        <v>3165</v>
      </c>
    </row>
    <row r="3132" spans="1:28" ht="21.75" customHeight="1" x14ac:dyDescent="0.25">
      <c r="A3132" s="37" t="s">
        <v>30</v>
      </c>
      <c r="B3132" s="37" t="s">
        <v>31</v>
      </c>
      <c r="C3132" s="39">
        <v>6261</v>
      </c>
      <c r="D3132" s="39" t="s">
        <v>1169</v>
      </c>
      <c r="E3132" s="39" t="s">
        <v>659</v>
      </c>
      <c r="F3132" s="128" t="s">
        <v>50</v>
      </c>
      <c r="G3132" s="39" t="s">
        <v>35</v>
      </c>
      <c r="H3132" s="39" t="str">
        <f t="shared" si="457"/>
        <v>6105AK124-6261-CSEC-0004</v>
      </c>
      <c r="I3132" s="39" t="str">
        <f t="shared" si="459"/>
        <v>Q24050972-04-6261-C-SEC-0004</v>
      </c>
      <c r="J3132" s="39"/>
      <c r="K3132" s="39" t="s">
        <v>1945</v>
      </c>
      <c r="L3132" s="39" t="s">
        <v>1946</v>
      </c>
      <c r="M3132" s="39" t="s">
        <v>1332</v>
      </c>
      <c r="N3132" s="33" t="str">
        <f t="shared" si="458"/>
        <v>Administration and General Buildings - Small Power and Lighting for 36 MVA Power Station - Structural Earthing and Bonding Design</v>
      </c>
      <c r="O3132" s="134"/>
      <c r="P3132" s="134"/>
      <c r="Q3132" s="33" t="str">
        <f>IFERROR(VLOOKUP(PPE_PH1_CDDL[[#This Row],[RDMC Document Number]],[3]Docs!$B:$F,4,0),"No Placeholder Yet")</f>
        <v>RES - Reserved Placeholder</v>
      </c>
      <c r="R3132" s="33" t="str">
        <f>IFERROR(VLOOKUP(PPE_PH1_CDDL[[#This Row],[RDMC Document Number]],[3]Docs!$B:$F,5,0),"No Placeholder Yet")</f>
        <v>Pending</v>
      </c>
      <c r="S3132" s="137">
        <f t="shared" si="456"/>
        <v>0</v>
      </c>
      <c r="T3132" s="39" t="s">
        <v>1119</v>
      </c>
      <c r="U3132" s="39"/>
      <c r="V3132" s="178"/>
      <c r="W3132" s="39" t="s">
        <v>1597</v>
      </c>
      <c r="X3132" s="39" t="s">
        <v>1588</v>
      </c>
      <c r="Y3132" s="39"/>
      <c r="Z3132" s="39"/>
      <c r="AA3132" s="39"/>
      <c r="AB3132" s="152" t="s">
        <v>3165</v>
      </c>
    </row>
    <row r="3133" spans="1:28" ht="21.75" customHeight="1" x14ac:dyDescent="0.25">
      <c r="A3133" s="37" t="s">
        <v>30</v>
      </c>
      <c r="B3133" s="37" t="s">
        <v>31</v>
      </c>
      <c r="C3133" s="39">
        <v>6261</v>
      </c>
      <c r="D3133" s="39" t="s">
        <v>1169</v>
      </c>
      <c r="E3133" s="39" t="s">
        <v>659</v>
      </c>
      <c r="F3133" s="128" t="s">
        <v>101</v>
      </c>
      <c r="G3133" s="39" t="s">
        <v>35</v>
      </c>
      <c r="H3133" s="39" t="str">
        <f t="shared" si="457"/>
        <v>6105AK124-6261-CSEC-0005</v>
      </c>
      <c r="I3133" s="39" t="str">
        <f t="shared" si="459"/>
        <v>Q24050972-04-6261-C-SEC-0005</v>
      </c>
      <c r="J3133" s="39"/>
      <c r="K3133" s="39" t="s">
        <v>1945</v>
      </c>
      <c r="L3133" s="39" t="s">
        <v>1947</v>
      </c>
      <c r="M3133" s="39" t="s">
        <v>1333</v>
      </c>
      <c r="N3133" s="33" t="str">
        <f t="shared" si="458"/>
        <v>Administration and General Buildings - Cable Racks and Trays for 36 MVA Power Station - Corrosion Prevention and Protection Design</v>
      </c>
      <c r="O3133" s="134"/>
      <c r="P3133" s="134"/>
      <c r="Q3133" s="33" t="str">
        <f>IFERROR(VLOOKUP(PPE_PH1_CDDL[[#This Row],[RDMC Document Number]],[3]Docs!$B:$F,4,0),"No Placeholder Yet")</f>
        <v>RES - Reserved Placeholder</v>
      </c>
      <c r="R3133" s="33" t="str">
        <f>IFERROR(VLOOKUP(PPE_PH1_CDDL[[#This Row],[RDMC Document Number]],[3]Docs!$B:$F,5,0),"No Placeholder Yet")</f>
        <v>Pending</v>
      </c>
      <c r="S3133" s="137">
        <f t="shared" ref="S3133:S3196" si="460">IF(AND(O3133&lt;&gt;"",P3133&lt;&gt;"",R3133="Approved"),100%,
 IF(AND(O3133&lt;&gt;"",P3133&lt;&gt;""),66.67%,
 IF(O3133&lt;&gt;"",33.33%,
 0)))</f>
        <v>0</v>
      </c>
      <c r="T3133" s="39" t="s">
        <v>1119</v>
      </c>
      <c r="U3133" s="39"/>
      <c r="V3133" s="178"/>
      <c r="W3133" s="39" t="s">
        <v>1599</v>
      </c>
      <c r="X3133" s="39" t="s">
        <v>1588</v>
      </c>
      <c r="Y3133" s="39"/>
      <c r="Z3133" s="39"/>
      <c r="AA3133" s="39"/>
      <c r="AB3133" s="152" t="s">
        <v>3165</v>
      </c>
    </row>
    <row r="3134" spans="1:28" ht="21.75" customHeight="1" x14ac:dyDescent="0.25">
      <c r="A3134" s="37" t="s">
        <v>30</v>
      </c>
      <c r="B3134" s="37" t="s">
        <v>31</v>
      </c>
      <c r="C3134" s="39">
        <v>6261</v>
      </c>
      <c r="D3134" s="39" t="s">
        <v>1169</v>
      </c>
      <c r="E3134" s="39" t="s">
        <v>659</v>
      </c>
      <c r="F3134" s="128" t="s">
        <v>161</v>
      </c>
      <c r="G3134" s="39" t="s">
        <v>35</v>
      </c>
      <c r="H3134" s="39" t="str">
        <f t="shared" si="457"/>
        <v>6105AK124-6261-CSEC-0006</v>
      </c>
      <c r="I3134" s="39" t="str">
        <f t="shared" si="459"/>
        <v>Q24050972-04-6261-C-SEC-0006</v>
      </c>
      <c r="J3134" s="39"/>
      <c r="K3134" s="39" t="s">
        <v>1945</v>
      </c>
      <c r="L3134" s="39" t="s">
        <v>1947</v>
      </c>
      <c r="M3134" s="39" t="s">
        <v>1332</v>
      </c>
      <c r="N3134" s="33" t="str">
        <f t="shared" si="458"/>
        <v>Administration and General Buildings - Cable Racks and Trays for 36 MVA Power Station - Structural Earthing and Bonding Design</v>
      </c>
      <c r="O3134" s="134"/>
      <c r="P3134" s="134"/>
      <c r="Q3134" s="33" t="str">
        <f>IFERROR(VLOOKUP(PPE_PH1_CDDL[[#This Row],[RDMC Document Number]],[3]Docs!$B:$F,4,0),"No Placeholder Yet")</f>
        <v>RES - Reserved Placeholder</v>
      </c>
      <c r="R3134" s="33" t="str">
        <f>IFERROR(VLOOKUP(PPE_PH1_CDDL[[#This Row],[RDMC Document Number]],[3]Docs!$B:$F,5,0),"No Placeholder Yet")</f>
        <v>Pending</v>
      </c>
      <c r="S3134" s="137">
        <f t="shared" si="460"/>
        <v>0</v>
      </c>
      <c r="T3134" s="39" t="s">
        <v>1119</v>
      </c>
      <c r="U3134" s="39"/>
      <c r="V3134" s="178"/>
      <c r="W3134" s="39" t="s">
        <v>1599</v>
      </c>
      <c r="X3134" s="39" t="s">
        <v>1588</v>
      </c>
      <c r="Y3134" s="39"/>
      <c r="Z3134" s="39"/>
      <c r="AA3134" s="39"/>
      <c r="AB3134" s="152" t="s">
        <v>3165</v>
      </c>
    </row>
    <row r="3135" spans="1:28" ht="21.75" customHeight="1" x14ac:dyDescent="0.25">
      <c r="A3135" s="37" t="s">
        <v>30</v>
      </c>
      <c r="B3135" s="37" t="s">
        <v>31</v>
      </c>
      <c r="C3135" s="39">
        <v>6261</v>
      </c>
      <c r="D3135" s="39" t="s">
        <v>1169</v>
      </c>
      <c r="E3135" s="39" t="s">
        <v>659</v>
      </c>
      <c r="F3135" s="128" t="s">
        <v>170</v>
      </c>
      <c r="G3135" s="39" t="s">
        <v>35</v>
      </c>
      <c r="H3135" s="39" t="str">
        <f t="shared" si="457"/>
        <v>6105AK124-6261-CSEC-0007</v>
      </c>
      <c r="I3135" s="39" t="str">
        <f t="shared" si="459"/>
        <v>Q24050972-04-6261-C-SEC-0007</v>
      </c>
      <c r="J3135" s="39"/>
      <c r="K3135" s="39" t="s">
        <v>1945</v>
      </c>
      <c r="L3135" s="39" t="s">
        <v>1955</v>
      </c>
      <c r="M3135" s="39" t="s">
        <v>1333</v>
      </c>
      <c r="N3135" s="33" t="str">
        <f t="shared" si="458"/>
        <v>Administration and General Buildings - Lightning Protection System for 36 MVA Power Station - Corrosion Prevention and Protection Design</v>
      </c>
      <c r="O3135" s="134"/>
      <c r="P3135" s="134"/>
      <c r="Q3135" s="33" t="str">
        <f>IFERROR(VLOOKUP(PPE_PH1_CDDL[[#This Row],[RDMC Document Number]],[3]Docs!$B:$F,4,0),"No Placeholder Yet")</f>
        <v>RES - Reserved Placeholder</v>
      </c>
      <c r="R3135" s="33" t="str">
        <f>IFERROR(VLOOKUP(PPE_PH1_CDDL[[#This Row],[RDMC Document Number]],[3]Docs!$B:$F,5,0),"No Placeholder Yet")</f>
        <v>Pending</v>
      </c>
      <c r="S3135" s="137">
        <f t="shared" si="460"/>
        <v>0</v>
      </c>
      <c r="T3135" s="39" t="s">
        <v>1119</v>
      </c>
      <c r="U3135" s="39"/>
      <c r="V3135" s="178"/>
      <c r="W3135" s="39" t="s">
        <v>1631</v>
      </c>
      <c r="X3135" s="39" t="s">
        <v>1588</v>
      </c>
      <c r="Y3135" s="39"/>
      <c r="Z3135" s="39"/>
      <c r="AA3135" s="39"/>
      <c r="AB3135" s="152" t="s">
        <v>3165</v>
      </c>
    </row>
    <row r="3136" spans="1:28" ht="21.75" customHeight="1" x14ac:dyDescent="0.25">
      <c r="A3136" s="37" t="s">
        <v>30</v>
      </c>
      <c r="B3136" s="37" t="s">
        <v>31</v>
      </c>
      <c r="C3136" s="39">
        <v>6261</v>
      </c>
      <c r="D3136" s="39" t="s">
        <v>1169</v>
      </c>
      <c r="E3136" s="39" t="s">
        <v>659</v>
      </c>
      <c r="F3136" s="174" t="s">
        <v>108</v>
      </c>
      <c r="G3136" s="162" t="s">
        <v>35</v>
      </c>
      <c r="H3136" s="39" t="str">
        <f t="shared" si="457"/>
        <v>6105AK124-6261-CSEC-0008</v>
      </c>
      <c r="I3136" s="39" t="str">
        <f t="shared" si="459"/>
        <v>Q24050972-04-6261-C-SEC-0008</v>
      </c>
      <c r="J3136" s="162"/>
      <c r="K3136" s="39" t="s">
        <v>1945</v>
      </c>
      <c r="L3136" s="162" t="s">
        <v>1955</v>
      </c>
      <c r="M3136" s="162" t="s">
        <v>1332</v>
      </c>
      <c r="N3136" s="33" t="str">
        <f t="shared" si="458"/>
        <v>Administration and General Buildings - Lightning Protection System for 36 MVA Power Station - Structural Earthing and Bonding Design</v>
      </c>
      <c r="O3136" s="175"/>
      <c r="P3136" s="175"/>
      <c r="Q3136" s="33" t="str">
        <f>IFERROR(VLOOKUP(PPE_PH1_CDDL[[#This Row],[RDMC Document Number]],[3]Docs!$B:$F,4,0),"No Placeholder Yet")</f>
        <v>RES - Reserved Placeholder</v>
      </c>
      <c r="R3136" s="33" t="str">
        <f>IFERROR(VLOOKUP(PPE_PH1_CDDL[[#This Row],[RDMC Document Number]],[3]Docs!$B:$F,5,0),"No Placeholder Yet")</f>
        <v>Pending</v>
      </c>
      <c r="S3136" s="137">
        <f t="shared" si="460"/>
        <v>0</v>
      </c>
      <c r="T3136" s="39" t="s">
        <v>1119</v>
      </c>
      <c r="U3136" s="162"/>
      <c r="V3136" s="178"/>
      <c r="W3136" s="162" t="s">
        <v>1631</v>
      </c>
      <c r="X3136" s="39" t="s">
        <v>1588</v>
      </c>
      <c r="Y3136" s="162"/>
      <c r="Z3136" s="162"/>
      <c r="AA3136" s="39"/>
      <c r="AB3136" s="152" t="s">
        <v>3165</v>
      </c>
    </row>
    <row r="3137" spans="1:28" ht="21.75" customHeight="1" x14ac:dyDescent="0.25">
      <c r="A3137" s="37" t="s">
        <v>30</v>
      </c>
      <c r="B3137" s="37" t="s">
        <v>31</v>
      </c>
      <c r="C3137" s="39">
        <v>6261</v>
      </c>
      <c r="D3137" s="39" t="s">
        <v>1169</v>
      </c>
      <c r="E3137" s="39" t="s">
        <v>1335</v>
      </c>
      <c r="F3137" s="128" t="s">
        <v>34</v>
      </c>
      <c r="G3137" s="39" t="s">
        <v>35</v>
      </c>
      <c r="H3137" s="39" t="str">
        <f t="shared" si="457"/>
        <v>6105AK124-6261-CSHP-0001</v>
      </c>
      <c r="I3137" s="39" t="str">
        <f t="shared" si="459"/>
        <v>Q24050972-04-6261-C-SHP-0001</v>
      </c>
      <c r="J3137" s="39"/>
      <c r="K3137" s="39" t="s">
        <v>1945</v>
      </c>
      <c r="L3137" s="39" t="s">
        <v>1946</v>
      </c>
      <c r="M3137" s="39" t="s">
        <v>1336</v>
      </c>
      <c r="N3137" s="33" t="str">
        <f t="shared" si="458"/>
        <v>Administration and General Buildings - Small Power and Lighting for 36 MVA Power Station - Equipment Assembly Drawings</v>
      </c>
      <c r="O3137" s="134"/>
      <c r="P3137" s="134"/>
      <c r="Q3137" s="33" t="str">
        <f>IFERROR(VLOOKUP(PPE_PH1_CDDL[[#This Row],[RDMC Document Number]],[3]Docs!$B:$F,4,0),"No Placeholder Yet")</f>
        <v>RES - Reserved Placeholder</v>
      </c>
      <c r="R3137" s="33" t="str">
        <f>IFERROR(VLOOKUP(PPE_PH1_CDDL[[#This Row],[RDMC Document Number]],[3]Docs!$B:$F,5,0),"No Placeholder Yet")</f>
        <v>Pending</v>
      </c>
      <c r="S3137" s="137">
        <f t="shared" si="460"/>
        <v>0</v>
      </c>
      <c r="T3137" s="39" t="s">
        <v>1119</v>
      </c>
      <c r="U3137" s="39"/>
      <c r="V3137" s="178"/>
      <c r="W3137" s="39" t="s">
        <v>1597</v>
      </c>
      <c r="X3137" s="39" t="s">
        <v>1588</v>
      </c>
      <c r="Y3137" s="39"/>
      <c r="Z3137" s="39"/>
      <c r="AA3137" s="39"/>
      <c r="AB3137" s="152" t="s">
        <v>3165</v>
      </c>
    </row>
    <row r="3138" spans="1:28" ht="21.75" customHeight="1" x14ac:dyDescent="0.25">
      <c r="A3138" s="37" t="s">
        <v>30</v>
      </c>
      <c r="B3138" s="37" t="s">
        <v>31</v>
      </c>
      <c r="C3138" s="39">
        <v>6261</v>
      </c>
      <c r="D3138" s="39" t="s">
        <v>1169</v>
      </c>
      <c r="E3138" s="39" t="s">
        <v>1335</v>
      </c>
      <c r="F3138" s="128" t="s">
        <v>46</v>
      </c>
      <c r="G3138" s="39" t="s">
        <v>35</v>
      </c>
      <c r="H3138" s="39" t="str">
        <f t="shared" si="457"/>
        <v>6105AK124-6261-CSHP-0002</v>
      </c>
      <c r="I3138" s="39" t="str">
        <f t="shared" si="459"/>
        <v>Q24050972-04-6261-C-SHP-0002</v>
      </c>
      <c r="J3138" s="39"/>
      <c r="K3138" s="39" t="s">
        <v>1945</v>
      </c>
      <c r="L3138" s="39" t="s">
        <v>1947</v>
      </c>
      <c r="M3138" s="39" t="s">
        <v>1336</v>
      </c>
      <c r="N3138" s="33" t="str">
        <f t="shared" si="458"/>
        <v>Administration and General Buildings - Cable Racks and Trays for 36 MVA Power Station - Equipment Assembly Drawings</v>
      </c>
      <c r="O3138" s="134"/>
      <c r="P3138" s="134"/>
      <c r="Q3138" s="33" t="str">
        <f>IFERROR(VLOOKUP(PPE_PH1_CDDL[[#This Row],[RDMC Document Number]],[3]Docs!$B:$F,4,0),"No Placeholder Yet")</f>
        <v>RES - Reserved Placeholder</v>
      </c>
      <c r="R3138" s="33" t="str">
        <f>IFERROR(VLOOKUP(PPE_PH1_CDDL[[#This Row],[RDMC Document Number]],[3]Docs!$B:$F,5,0),"No Placeholder Yet")</f>
        <v>Pending</v>
      </c>
      <c r="S3138" s="137">
        <f t="shared" si="460"/>
        <v>0</v>
      </c>
      <c r="T3138" s="39" t="s">
        <v>1119</v>
      </c>
      <c r="U3138" s="39"/>
      <c r="V3138" s="178"/>
      <c r="W3138" s="39" t="s">
        <v>1599</v>
      </c>
      <c r="X3138" s="39" t="s">
        <v>1588</v>
      </c>
      <c r="Y3138" s="39"/>
      <c r="Z3138" s="39"/>
      <c r="AA3138" s="39"/>
      <c r="AB3138" s="152" t="s">
        <v>3165</v>
      </c>
    </row>
    <row r="3139" spans="1:28" ht="21.75" customHeight="1" x14ac:dyDescent="0.25">
      <c r="A3139" s="37" t="s">
        <v>30</v>
      </c>
      <c r="B3139" s="37" t="s">
        <v>31</v>
      </c>
      <c r="C3139" s="39">
        <v>6261</v>
      </c>
      <c r="D3139" s="39" t="s">
        <v>1169</v>
      </c>
      <c r="E3139" s="39" t="s">
        <v>1335</v>
      </c>
      <c r="F3139" s="174" t="s">
        <v>48</v>
      </c>
      <c r="G3139" s="162" t="s">
        <v>35</v>
      </c>
      <c r="H3139" s="39" t="str">
        <f t="shared" si="457"/>
        <v>6105AK124-6261-CSHP-0003</v>
      </c>
      <c r="I3139" s="39" t="str">
        <f t="shared" si="459"/>
        <v>Q24050972-04-6261-C-SHP-0003</v>
      </c>
      <c r="J3139" s="162"/>
      <c r="K3139" s="39" t="s">
        <v>1945</v>
      </c>
      <c r="L3139" s="162" t="s">
        <v>1959</v>
      </c>
      <c r="M3139" s="162" t="s">
        <v>1336</v>
      </c>
      <c r="N3139" s="33" t="str">
        <f t="shared" si="458"/>
        <v>Administration and General Buildings - Metering Instruments for 36 MVA Power Station - Equipment Assembly Drawings</v>
      </c>
      <c r="O3139" s="175"/>
      <c r="P3139" s="175"/>
      <c r="Q3139" s="33" t="str">
        <f>IFERROR(VLOOKUP(PPE_PH1_CDDL[[#This Row],[RDMC Document Number]],[3]Docs!$B:$F,4,0),"No Placeholder Yet")</f>
        <v>RES - Reserved Placeholder</v>
      </c>
      <c r="R3139" s="33" t="str">
        <f>IFERROR(VLOOKUP(PPE_PH1_CDDL[[#This Row],[RDMC Document Number]],[3]Docs!$B:$F,5,0),"No Placeholder Yet")</f>
        <v>Pending</v>
      </c>
      <c r="S3139" s="137">
        <f t="shared" si="460"/>
        <v>0</v>
      </c>
      <c r="T3139" s="39" t="s">
        <v>1119</v>
      </c>
      <c r="U3139" s="162"/>
      <c r="V3139" s="178"/>
      <c r="W3139" s="162" t="s">
        <v>1641</v>
      </c>
      <c r="X3139" s="39" t="s">
        <v>1588</v>
      </c>
      <c r="Y3139" s="162"/>
      <c r="Z3139" s="162"/>
      <c r="AA3139" s="39"/>
      <c r="AB3139" s="152" t="s">
        <v>3165</v>
      </c>
    </row>
    <row r="3140" spans="1:28" ht="21.75" customHeight="1" x14ac:dyDescent="0.25">
      <c r="A3140" s="37" t="s">
        <v>30</v>
      </c>
      <c r="B3140" s="37" t="s">
        <v>31</v>
      </c>
      <c r="C3140" s="39">
        <v>6261</v>
      </c>
      <c r="D3140" s="39" t="s">
        <v>1169</v>
      </c>
      <c r="E3140" s="39" t="s">
        <v>1170</v>
      </c>
      <c r="F3140" s="128" t="s">
        <v>34</v>
      </c>
      <c r="G3140" s="39" t="s">
        <v>35</v>
      </c>
      <c r="H3140" s="39" t="str">
        <f t="shared" si="457"/>
        <v>6105AK124-6261-CSPC-0001</v>
      </c>
      <c r="I3140" s="39" t="str">
        <f t="shared" si="459"/>
        <v>Q24050972-04-6261-C-SPC-0001</v>
      </c>
      <c r="J3140" s="39"/>
      <c r="K3140" s="39" t="s">
        <v>1945</v>
      </c>
      <c r="L3140" s="39" t="s">
        <v>1952</v>
      </c>
      <c r="M3140" s="39" t="s">
        <v>1337</v>
      </c>
      <c r="N3140" s="33" t="str">
        <f t="shared" si="458"/>
        <v>Administration and General Buildings - Terrace Roads and Access-ways for 36 MVA Power Station - Civil Design Requirements</v>
      </c>
      <c r="O3140" s="134"/>
      <c r="P3140" s="134"/>
      <c r="Q3140" s="33" t="str">
        <f>IFERROR(VLOOKUP(PPE_PH1_CDDL[[#This Row],[RDMC Document Number]],[3]Docs!$B:$F,4,0),"No Placeholder Yet")</f>
        <v>RES - Reserved Placeholder</v>
      </c>
      <c r="R3140" s="33" t="str">
        <f>IFERROR(VLOOKUP(PPE_PH1_CDDL[[#This Row],[RDMC Document Number]],[3]Docs!$B:$F,5,0),"No Placeholder Yet")</f>
        <v>Pending</v>
      </c>
      <c r="S3140" s="137">
        <f t="shared" si="460"/>
        <v>0</v>
      </c>
      <c r="T3140" s="39" t="s">
        <v>1119</v>
      </c>
      <c r="U3140" s="39"/>
      <c r="V3140" s="178"/>
      <c r="W3140" s="39" t="s">
        <v>1617</v>
      </c>
      <c r="X3140" s="39" t="s">
        <v>1588</v>
      </c>
      <c r="Y3140" s="39"/>
      <c r="Z3140" s="39"/>
      <c r="AA3140" s="39"/>
      <c r="AB3140" s="152" t="s">
        <v>3165</v>
      </c>
    </row>
    <row r="3141" spans="1:28" ht="21.75" customHeight="1" x14ac:dyDescent="0.25">
      <c r="A3141" s="37" t="s">
        <v>30</v>
      </c>
      <c r="B3141" s="37" t="s">
        <v>31</v>
      </c>
      <c r="C3141" s="39">
        <v>6261</v>
      </c>
      <c r="D3141" s="39" t="s">
        <v>1169</v>
      </c>
      <c r="E3141" s="39" t="s">
        <v>1170</v>
      </c>
      <c r="F3141" s="128" t="s">
        <v>46</v>
      </c>
      <c r="G3141" s="39" t="s">
        <v>35</v>
      </c>
      <c r="H3141" s="39" t="str">
        <f t="shared" si="457"/>
        <v>6105AK124-6261-CSPC-0002</v>
      </c>
      <c r="I3141" s="39" t="str">
        <f t="shared" si="459"/>
        <v>Q24050972-04-6261-C-SPC-0002</v>
      </c>
      <c r="J3141" s="39"/>
      <c r="K3141" s="39" t="s">
        <v>1945</v>
      </c>
      <c r="L3141" s="39" t="s">
        <v>1952</v>
      </c>
      <c r="M3141" s="39" t="s">
        <v>1338</v>
      </c>
      <c r="N3141" s="33" t="str">
        <f t="shared" si="458"/>
        <v>Administration and General Buildings - Terrace Roads and Access-ways for 36 MVA Power Station - Excavation, Trenching and Compacting Design</v>
      </c>
      <c r="O3141" s="134"/>
      <c r="P3141" s="134"/>
      <c r="Q3141" s="33" t="str">
        <f>IFERROR(VLOOKUP(PPE_PH1_CDDL[[#This Row],[RDMC Document Number]],[3]Docs!$B:$F,4,0),"No Placeholder Yet")</f>
        <v>RES - Reserved Placeholder</v>
      </c>
      <c r="R3141" s="33" t="str">
        <f>IFERROR(VLOOKUP(PPE_PH1_CDDL[[#This Row],[RDMC Document Number]],[3]Docs!$B:$F,5,0),"No Placeholder Yet")</f>
        <v>Pending</v>
      </c>
      <c r="S3141" s="137">
        <f t="shared" si="460"/>
        <v>0</v>
      </c>
      <c r="T3141" s="39" t="s">
        <v>1119</v>
      </c>
      <c r="U3141" s="39"/>
      <c r="V3141" s="178"/>
      <c r="W3141" s="39" t="s">
        <v>1617</v>
      </c>
      <c r="X3141" s="39" t="s">
        <v>1588</v>
      </c>
      <c r="Y3141" s="39"/>
      <c r="Z3141" s="39"/>
      <c r="AA3141" s="39"/>
      <c r="AB3141" s="152" t="s">
        <v>3165</v>
      </c>
    </row>
    <row r="3142" spans="1:28" ht="21.75" customHeight="1" x14ac:dyDescent="0.25">
      <c r="A3142" s="37" t="s">
        <v>30</v>
      </c>
      <c r="B3142" s="37" t="s">
        <v>31</v>
      </c>
      <c r="C3142" s="39">
        <v>6261</v>
      </c>
      <c r="D3142" s="39" t="s">
        <v>1169</v>
      </c>
      <c r="E3142" s="39" t="s">
        <v>1170</v>
      </c>
      <c r="F3142" s="128" t="s">
        <v>48</v>
      </c>
      <c r="G3142" s="39" t="s">
        <v>35</v>
      </c>
      <c r="H3142" s="39" t="str">
        <f t="shared" si="457"/>
        <v>6105AK124-6261-CSPC-0003</v>
      </c>
      <c r="I3142" s="39" t="str">
        <f t="shared" si="459"/>
        <v>Q24050972-04-6261-C-SPC-0003</v>
      </c>
      <c r="J3142" s="39"/>
      <c r="K3142" s="39" t="s">
        <v>1945</v>
      </c>
      <c r="L3142" s="39" t="s">
        <v>1952</v>
      </c>
      <c r="M3142" s="39" t="s">
        <v>1339</v>
      </c>
      <c r="N3142" s="33" t="str">
        <f t="shared" si="458"/>
        <v>Administration and General Buildings - Terrace Roads and Access-ways for 36 MVA Power Station - Concrete Construction Material Specifications</v>
      </c>
      <c r="O3142" s="134"/>
      <c r="P3142" s="134"/>
      <c r="Q3142" s="33" t="str">
        <f>IFERROR(VLOOKUP(PPE_PH1_CDDL[[#This Row],[RDMC Document Number]],[3]Docs!$B:$F,4,0),"No Placeholder Yet")</f>
        <v>RES - Reserved Placeholder</v>
      </c>
      <c r="R3142" s="33" t="str">
        <f>IFERROR(VLOOKUP(PPE_PH1_CDDL[[#This Row],[RDMC Document Number]],[3]Docs!$B:$F,5,0),"No Placeholder Yet")</f>
        <v>Pending</v>
      </c>
      <c r="S3142" s="137">
        <f t="shared" si="460"/>
        <v>0</v>
      </c>
      <c r="T3142" s="39" t="s">
        <v>1119</v>
      </c>
      <c r="U3142" s="39"/>
      <c r="V3142" s="178"/>
      <c r="W3142" s="39" t="s">
        <v>1617</v>
      </c>
      <c r="X3142" s="39" t="s">
        <v>1588</v>
      </c>
      <c r="Y3142" s="39"/>
      <c r="Z3142" s="39"/>
      <c r="AA3142" s="39"/>
      <c r="AB3142" s="152" t="s">
        <v>3165</v>
      </c>
    </row>
    <row r="3143" spans="1:28" ht="21.75" customHeight="1" x14ac:dyDescent="0.25">
      <c r="A3143" s="37" t="s">
        <v>30</v>
      </c>
      <c r="B3143" s="37" t="s">
        <v>31</v>
      </c>
      <c r="C3143" s="39">
        <v>6261</v>
      </c>
      <c r="D3143" s="39" t="s">
        <v>1169</v>
      </c>
      <c r="E3143" s="39" t="s">
        <v>1170</v>
      </c>
      <c r="F3143" s="128" t="s">
        <v>50</v>
      </c>
      <c r="G3143" s="39" t="s">
        <v>35</v>
      </c>
      <c r="H3143" s="39" t="str">
        <f t="shared" si="457"/>
        <v>6105AK124-6261-CSPC-0004</v>
      </c>
      <c r="I3143" s="39" t="str">
        <f t="shared" si="459"/>
        <v>Q24050972-04-6261-C-SPC-0004</v>
      </c>
      <c r="J3143" s="39"/>
      <c r="K3143" s="39" t="s">
        <v>1945</v>
      </c>
      <c r="L3143" s="39" t="s">
        <v>1953</v>
      </c>
      <c r="M3143" s="39" t="s">
        <v>1339</v>
      </c>
      <c r="N3143" s="33" t="str">
        <f t="shared" si="458"/>
        <v>Administration and General Buildings - Earthing System for 36 MVA Power Station - Concrete Construction Material Specifications</v>
      </c>
      <c r="O3143" s="134"/>
      <c r="P3143" s="134"/>
      <c r="Q3143" s="33" t="str">
        <f>IFERROR(VLOOKUP(PPE_PH1_CDDL[[#This Row],[RDMC Document Number]],[3]Docs!$B:$F,4,0),"No Placeholder Yet")</f>
        <v>RES - Reserved Placeholder</v>
      </c>
      <c r="R3143" s="33" t="str">
        <f>IFERROR(VLOOKUP(PPE_PH1_CDDL[[#This Row],[RDMC Document Number]],[3]Docs!$B:$F,5,0),"No Placeholder Yet")</f>
        <v>Pending</v>
      </c>
      <c r="S3143" s="137">
        <f t="shared" si="460"/>
        <v>0</v>
      </c>
      <c r="T3143" s="39" t="s">
        <v>1119</v>
      </c>
      <c r="U3143" s="39"/>
      <c r="V3143" s="178"/>
      <c r="W3143" s="39" t="s">
        <v>1649</v>
      </c>
      <c r="X3143" s="39" t="s">
        <v>1588</v>
      </c>
      <c r="Y3143" s="39"/>
      <c r="Z3143" s="39"/>
      <c r="AA3143" s="39"/>
      <c r="AB3143" s="152" t="s">
        <v>3165</v>
      </c>
    </row>
    <row r="3144" spans="1:28" ht="21.75" customHeight="1" x14ac:dyDescent="0.25">
      <c r="A3144" s="37" t="s">
        <v>30</v>
      </c>
      <c r="B3144" s="37" t="s">
        <v>31</v>
      </c>
      <c r="C3144" s="39">
        <v>6261</v>
      </c>
      <c r="D3144" s="39" t="s">
        <v>1169</v>
      </c>
      <c r="E3144" s="39" t="s">
        <v>1170</v>
      </c>
      <c r="F3144" s="128" t="s">
        <v>101</v>
      </c>
      <c r="G3144" s="39" t="s">
        <v>35</v>
      </c>
      <c r="H3144" s="39" t="str">
        <f t="shared" si="457"/>
        <v>6105AK124-6261-CSPC-0005</v>
      </c>
      <c r="I3144" s="39" t="str">
        <f t="shared" si="459"/>
        <v>Q24050972-04-6261-C-SPC-0005</v>
      </c>
      <c r="J3144" s="39"/>
      <c r="K3144" s="39" t="s">
        <v>1945</v>
      </c>
      <c r="L3144" s="39" t="s">
        <v>1953</v>
      </c>
      <c r="M3144" s="39" t="s">
        <v>1338</v>
      </c>
      <c r="N3144" s="33" t="str">
        <f t="shared" si="458"/>
        <v>Administration and General Buildings - Earthing System for 36 MVA Power Station - Excavation, Trenching and Compacting Design</v>
      </c>
      <c r="O3144" s="134"/>
      <c r="P3144" s="134"/>
      <c r="Q3144" s="33" t="str">
        <f>IFERROR(VLOOKUP(PPE_PH1_CDDL[[#This Row],[RDMC Document Number]],[3]Docs!$B:$F,4,0),"No Placeholder Yet")</f>
        <v>RES - Reserved Placeholder</v>
      </c>
      <c r="R3144" s="33" t="str">
        <f>IFERROR(VLOOKUP(PPE_PH1_CDDL[[#This Row],[RDMC Document Number]],[3]Docs!$B:$F,5,0),"No Placeholder Yet")</f>
        <v>Pending</v>
      </c>
      <c r="S3144" s="137">
        <f t="shared" si="460"/>
        <v>0</v>
      </c>
      <c r="T3144" s="39" t="s">
        <v>1119</v>
      </c>
      <c r="U3144" s="39"/>
      <c r="V3144" s="178"/>
      <c r="W3144" s="39" t="s">
        <v>1649</v>
      </c>
      <c r="X3144" s="39" t="s">
        <v>1588</v>
      </c>
      <c r="Y3144" s="39"/>
      <c r="Z3144" s="39"/>
      <c r="AA3144" s="39"/>
      <c r="AB3144" s="152" t="s">
        <v>3165</v>
      </c>
    </row>
    <row r="3145" spans="1:28" ht="21.75" customHeight="1" x14ac:dyDescent="0.25">
      <c r="A3145" s="37" t="s">
        <v>30</v>
      </c>
      <c r="B3145" s="37" t="s">
        <v>31</v>
      </c>
      <c r="C3145" s="39">
        <v>6261</v>
      </c>
      <c r="D3145" s="39" t="s">
        <v>1169</v>
      </c>
      <c r="E3145" s="39" t="s">
        <v>1170</v>
      </c>
      <c r="F3145" s="128" t="s">
        <v>161</v>
      </c>
      <c r="G3145" s="39" t="s">
        <v>35</v>
      </c>
      <c r="H3145" s="39" t="str">
        <f t="shared" si="457"/>
        <v>6105AK124-6261-CSPC-0006</v>
      </c>
      <c r="I3145" s="39" t="str">
        <f t="shared" si="459"/>
        <v>Q24050972-04-6261-C-SPC-0006</v>
      </c>
      <c r="J3145" s="39"/>
      <c r="K3145" s="39" t="s">
        <v>1945</v>
      </c>
      <c r="L3145" s="39" t="s">
        <v>1946</v>
      </c>
      <c r="M3145" s="39" t="s">
        <v>1339</v>
      </c>
      <c r="N3145" s="33" t="str">
        <f t="shared" si="458"/>
        <v>Administration and General Buildings - Small Power and Lighting for 36 MVA Power Station - Concrete Construction Material Specifications</v>
      </c>
      <c r="O3145" s="134"/>
      <c r="P3145" s="134"/>
      <c r="Q3145" s="33" t="str">
        <f>IFERROR(VLOOKUP(PPE_PH1_CDDL[[#This Row],[RDMC Document Number]],[3]Docs!$B:$F,4,0),"No Placeholder Yet")</f>
        <v>RES - Reserved Placeholder</v>
      </c>
      <c r="R3145" s="33" t="str">
        <f>IFERROR(VLOOKUP(PPE_PH1_CDDL[[#This Row],[RDMC Document Number]],[3]Docs!$B:$F,5,0),"No Placeholder Yet")</f>
        <v>Pending</v>
      </c>
      <c r="S3145" s="137">
        <f t="shared" si="460"/>
        <v>0</v>
      </c>
      <c r="T3145" s="39" t="s">
        <v>1119</v>
      </c>
      <c r="U3145" s="39"/>
      <c r="V3145" s="178"/>
      <c r="W3145" s="39" t="s">
        <v>1597</v>
      </c>
      <c r="X3145" s="39" t="s">
        <v>1588</v>
      </c>
      <c r="Y3145" s="39"/>
      <c r="Z3145" s="39"/>
      <c r="AA3145" s="39"/>
      <c r="AB3145" s="152" t="s">
        <v>3165</v>
      </c>
    </row>
    <row r="3146" spans="1:28" ht="21.75" customHeight="1" x14ac:dyDescent="0.25">
      <c r="A3146" s="37" t="s">
        <v>30</v>
      </c>
      <c r="B3146" s="37" t="s">
        <v>31</v>
      </c>
      <c r="C3146" s="39">
        <v>6261</v>
      </c>
      <c r="D3146" s="39" t="s">
        <v>1169</v>
      </c>
      <c r="E3146" s="39" t="s">
        <v>1170</v>
      </c>
      <c r="F3146" s="128" t="s">
        <v>170</v>
      </c>
      <c r="G3146" s="39" t="s">
        <v>35</v>
      </c>
      <c r="H3146" s="39" t="str">
        <f t="shared" si="457"/>
        <v>6105AK124-6261-CSPC-0007</v>
      </c>
      <c r="I3146" s="39" t="str">
        <f t="shared" si="459"/>
        <v>Q24050972-04-6261-C-SPC-0007</v>
      </c>
      <c r="J3146" s="39"/>
      <c r="K3146" s="39" t="s">
        <v>1945</v>
      </c>
      <c r="L3146" s="39" t="s">
        <v>1947</v>
      </c>
      <c r="M3146" s="39" t="s">
        <v>1337</v>
      </c>
      <c r="N3146" s="33" t="str">
        <f t="shared" si="458"/>
        <v>Administration and General Buildings - Cable Racks and Trays for 36 MVA Power Station - Civil Design Requirements</v>
      </c>
      <c r="O3146" s="134"/>
      <c r="P3146" s="134"/>
      <c r="Q3146" s="33" t="str">
        <f>IFERROR(VLOOKUP(PPE_PH1_CDDL[[#This Row],[RDMC Document Number]],[3]Docs!$B:$F,4,0),"No Placeholder Yet")</f>
        <v>RES - Reserved Placeholder</v>
      </c>
      <c r="R3146" s="33" t="str">
        <f>IFERROR(VLOOKUP(PPE_PH1_CDDL[[#This Row],[RDMC Document Number]],[3]Docs!$B:$F,5,0),"No Placeholder Yet")</f>
        <v>Pending</v>
      </c>
      <c r="S3146" s="137">
        <f t="shared" si="460"/>
        <v>0</v>
      </c>
      <c r="T3146" s="39" t="s">
        <v>1119</v>
      </c>
      <c r="U3146" s="39"/>
      <c r="V3146" s="178"/>
      <c r="W3146" s="39" t="s">
        <v>1599</v>
      </c>
      <c r="X3146" s="39" t="s">
        <v>1588</v>
      </c>
      <c r="Y3146" s="39"/>
      <c r="Z3146" s="39"/>
      <c r="AA3146" s="39"/>
      <c r="AB3146" s="152" t="s">
        <v>3165</v>
      </c>
    </row>
    <row r="3147" spans="1:28" ht="21.75" customHeight="1" x14ac:dyDescent="0.25">
      <c r="A3147" s="37" t="s">
        <v>30</v>
      </c>
      <c r="B3147" s="37" t="s">
        <v>31</v>
      </c>
      <c r="C3147" s="39">
        <v>6261</v>
      </c>
      <c r="D3147" s="39" t="s">
        <v>1169</v>
      </c>
      <c r="E3147" s="39" t="s">
        <v>1170</v>
      </c>
      <c r="F3147" s="128" t="s">
        <v>108</v>
      </c>
      <c r="G3147" s="39" t="s">
        <v>35</v>
      </c>
      <c r="H3147" s="39" t="str">
        <f t="shared" si="457"/>
        <v>6105AK124-6261-CSPC-0008</v>
      </c>
      <c r="I3147" s="39" t="str">
        <f t="shared" si="459"/>
        <v>Q24050972-04-6261-C-SPC-0008</v>
      </c>
      <c r="J3147" s="39"/>
      <c r="K3147" s="39" t="s">
        <v>1945</v>
      </c>
      <c r="L3147" s="39" t="s">
        <v>1947</v>
      </c>
      <c r="M3147" s="39" t="s">
        <v>1339</v>
      </c>
      <c r="N3147" s="33" t="str">
        <f t="shared" si="458"/>
        <v>Administration and General Buildings - Cable Racks and Trays for 36 MVA Power Station - Concrete Construction Material Specifications</v>
      </c>
      <c r="O3147" s="134"/>
      <c r="P3147" s="134"/>
      <c r="Q3147" s="33" t="str">
        <f>IFERROR(VLOOKUP(PPE_PH1_CDDL[[#This Row],[RDMC Document Number]],[3]Docs!$B:$F,4,0),"No Placeholder Yet")</f>
        <v>RES - Reserved Placeholder</v>
      </c>
      <c r="R3147" s="33" t="str">
        <f>IFERROR(VLOOKUP(PPE_PH1_CDDL[[#This Row],[RDMC Document Number]],[3]Docs!$B:$F,5,0),"No Placeholder Yet")</f>
        <v>Pending</v>
      </c>
      <c r="S3147" s="137">
        <f t="shared" si="460"/>
        <v>0</v>
      </c>
      <c r="T3147" s="39" t="s">
        <v>1119</v>
      </c>
      <c r="U3147" s="39"/>
      <c r="V3147" s="178"/>
      <c r="W3147" s="39" t="s">
        <v>1599</v>
      </c>
      <c r="X3147" s="39" t="s">
        <v>1588</v>
      </c>
      <c r="Y3147" s="39"/>
      <c r="Z3147" s="39"/>
      <c r="AA3147" s="39"/>
      <c r="AB3147" s="152" t="s">
        <v>3165</v>
      </c>
    </row>
    <row r="3148" spans="1:28" ht="21.75" customHeight="1" x14ac:dyDescent="0.25">
      <c r="A3148" s="37" t="s">
        <v>30</v>
      </c>
      <c r="B3148" s="37" t="s">
        <v>31</v>
      </c>
      <c r="C3148" s="39">
        <v>6261</v>
      </c>
      <c r="D3148" s="39" t="s">
        <v>1169</v>
      </c>
      <c r="E3148" s="39" t="s">
        <v>1170</v>
      </c>
      <c r="F3148" s="128" t="s">
        <v>173</v>
      </c>
      <c r="G3148" s="39" t="s">
        <v>35</v>
      </c>
      <c r="H3148" s="39" t="str">
        <f t="shared" si="457"/>
        <v>6105AK124-6261-CSPC-0009</v>
      </c>
      <c r="I3148" s="39" t="str">
        <f t="shared" si="459"/>
        <v>Q24050972-04-6261-C-SPC-0009</v>
      </c>
      <c r="J3148" s="39"/>
      <c r="K3148" s="39" t="s">
        <v>1945</v>
      </c>
      <c r="L3148" s="39" t="s">
        <v>1947</v>
      </c>
      <c r="M3148" s="39" t="s">
        <v>1340</v>
      </c>
      <c r="N3148" s="33" t="str">
        <f t="shared" si="458"/>
        <v>Administration and General Buildings - Cable Racks and Trays for 36 MVA Power Station - Steel Structures Corrosion Protection Specification</v>
      </c>
      <c r="O3148" s="134"/>
      <c r="P3148" s="134"/>
      <c r="Q3148" s="33" t="str">
        <f>IFERROR(VLOOKUP(PPE_PH1_CDDL[[#This Row],[RDMC Document Number]],[3]Docs!$B:$F,4,0),"No Placeholder Yet")</f>
        <v>RES - Reserved Placeholder</v>
      </c>
      <c r="R3148" s="33" t="str">
        <f>IFERROR(VLOOKUP(PPE_PH1_CDDL[[#This Row],[RDMC Document Number]],[3]Docs!$B:$F,5,0),"No Placeholder Yet")</f>
        <v>Pending</v>
      </c>
      <c r="S3148" s="137">
        <f t="shared" si="460"/>
        <v>0</v>
      </c>
      <c r="T3148" s="39" t="s">
        <v>1119</v>
      </c>
      <c r="U3148" s="39"/>
      <c r="V3148" s="178"/>
      <c r="W3148" s="39" t="s">
        <v>1599</v>
      </c>
      <c r="X3148" s="39" t="s">
        <v>1588</v>
      </c>
      <c r="Y3148" s="39"/>
      <c r="Z3148" s="39"/>
      <c r="AA3148" s="39"/>
      <c r="AB3148" s="152" t="s">
        <v>3165</v>
      </c>
    </row>
    <row r="3149" spans="1:28" ht="21.75" customHeight="1" x14ac:dyDescent="0.25">
      <c r="A3149" s="37" t="s">
        <v>30</v>
      </c>
      <c r="B3149" s="37" t="s">
        <v>31</v>
      </c>
      <c r="C3149" s="39">
        <v>6261</v>
      </c>
      <c r="D3149" s="39" t="s">
        <v>1169</v>
      </c>
      <c r="E3149" s="39" t="s">
        <v>1170</v>
      </c>
      <c r="F3149" s="174" t="s">
        <v>184</v>
      </c>
      <c r="G3149" s="162" t="s">
        <v>35</v>
      </c>
      <c r="H3149" s="39" t="str">
        <f t="shared" si="457"/>
        <v>6105AK124-6261-CSPC-0010</v>
      </c>
      <c r="I3149" s="39" t="str">
        <f t="shared" si="459"/>
        <v>Q24050972-04-6261-C-SPC-0010</v>
      </c>
      <c r="J3149" s="162"/>
      <c r="K3149" s="39" t="s">
        <v>1945</v>
      </c>
      <c r="L3149" s="162" t="s">
        <v>1954</v>
      </c>
      <c r="M3149" s="162" t="s">
        <v>1337</v>
      </c>
      <c r="N3149" s="33" t="str">
        <f t="shared" si="458"/>
        <v>Administration and General Buildings - Cable Trench / Tunnels for 36 MVA Power Station - Civil Design Requirements</v>
      </c>
      <c r="O3149" s="175"/>
      <c r="P3149" s="175"/>
      <c r="Q3149" s="33" t="str">
        <f>IFERROR(VLOOKUP(PPE_PH1_CDDL[[#This Row],[RDMC Document Number]],[3]Docs!$B:$F,4,0),"No Placeholder Yet")</f>
        <v>RES - Reserved Placeholder</v>
      </c>
      <c r="R3149" s="33" t="str">
        <f>IFERROR(VLOOKUP(PPE_PH1_CDDL[[#This Row],[RDMC Document Number]],[3]Docs!$B:$F,5,0),"No Placeholder Yet")</f>
        <v>Pending</v>
      </c>
      <c r="S3149" s="137">
        <f t="shared" si="460"/>
        <v>0</v>
      </c>
      <c r="T3149" s="39" t="s">
        <v>1119</v>
      </c>
      <c r="U3149" s="162"/>
      <c r="V3149" s="178"/>
      <c r="W3149" s="162" t="s">
        <v>1885</v>
      </c>
      <c r="X3149" s="39" t="s">
        <v>1588</v>
      </c>
      <c r="Y3149" s="162"/>
      <c r="Z3149" s="162"/>
      <c r="AA3149" s="39"/>
      <c r="AB3149" s="152" t="s">
        <v>3165</v>
      </c>
    </row>
    <row r="3150" spans="1:28" ht="21.75" customHeight="1" x14ac:dyDescent="0.25">
      <c r="A3150" s="37" t="s">
        <v>30</v>
      </c>
      <c r="B3150" s="37" t="s">
        <v>31</v>
      </c>
      <c r="C3150" s="39">
        <v>6261</v>
      </c>
      <c r="D3150" s="39" t="s">
        <v>1169</v>
      </c>
      <c r="E3150" s="39" t="s">
        <v>1170</v>
      </c>
      <c r="F3150" s="128" t="s">
        <v>187</v>
      </c>
      <c r="G3150" s="39" t="s">
        <v>35</v>
      </c>
      <c r="H3150" s="39" t="str">
        <f t="shared" si="457"/>
        <v>6105AK124-6261-CSPC-0011</v>
      </c>
      <c r="I3150" s="39" t="str">
        <f t="shared" si="459"/>
        <v>Q24050972-04-6261-C-SPC-0011</v>
      </c>
      <c r="J3150" s="39"/>
      <c r="K3150" s="39" t="s">
        <v>1945</v>
      </c>
      <c r="L3150" s="39" t="s">
        <v>1954</v>
      </c>
      <c r="M3150" s="39" t="s">
        <v>1338</v>
      </c>
      <c r="N3150" s="33" t="str">
        <f t="shared" si="458"/>
        <v>Administration and General Buildings - Cable Trench / Tunnels for 36 MVA Power Station - Excavation, Trenching and Compacting Design</v>
      </c>
      <c r="O3150" s="134"/>
      <c r="P3150" s="134"/>
      <c r="Q3150" s="33" t="str">
        <f>IFERROR(VLOOKUP(PPE_PH1_CDDL[[#This Row],[RDMC Document Number]],[3]Docs!$B:$F,4,0),"No Placeholder Yet")</f>
        <v>RES - Reserved Placeholder</v>
      </c>
      <c r="R3150" s="33" t="str">
        <f>IFERROR(VLOOKUP(PPE_PH1_CDDL[[#This Row],[RDMC Document Number]],[3]Docs!$B:$F,5,0),"No Placeholder Yet")</f>
        <v>Pending</v>
      </c>
      <c r="S3150" s="137">
        <f t="shared" si="460"/>
        <v>0</v>
      </c>
      <c r="T3150" s="39" t="s">
        <v>1119</v>
      </c>
      <c r="U3150" s="39"/>
      <c r="V3150" s="178"/>
      <c r="W3150" s="39" t="s">
        <v>1885</v>
      </c>
      <c r="X3150" s="39" t="s">
        <v>1588</v>
      </c>
      <c r="Y3150" s="39"/>
      <c r="Z3150" s="39"/>
      <c r="AA3150" s="39"/>
      <c r="AB3150" s="152" t="s">
        <v>3165</v>
      </c>
    </row>
    <row r="3151" spans="1:28" ht="21.75" customHeight="1" x14ac:dyDescent="0.25">
      <c r="A3151" s="37" t="s">
        <v>30</v>
      </c>
      <c r="B3151" s="37" t="s">
        <v>31</v>
      </c>
      <c r="C3151" s="39">
        <v>6261</v>
      </c>
      <c r="D3151" s="39" t="s">
        <v>1169</v>
      </c>
      <c r="E3151" s="39" t="s">
        <v>1170</v>
      </c>
      <c r="F3151" s="128" t="s">
        <v>213</v>
      </c>
      <c r="G3151" s="39" t="s">
        <v>35</v>
      </c>
      <c r="H3151" s="39" t="str">
        <f t="shared" si="457"/>
        <v>6105AK124-6261-CSPC-0012</v>
      </c>
      <c r="I3151" s="39" t="str">
        <f t="shared" si="459"/>
        <v>Q24050972-04-6261-C-SPC-0012</v>
      </c>
      <c r="J3151" s="39"/>
      <c r="K3151" s="39" t="s">
        <v>1945</v>
      </c>
      <c r="L3151" s="39" t="s">
        <v>1954</v>
      </c>
      <c r="M3151" s="39" t="s">
        <v>1339</v>
      </c>
      <c r="N3151" s="33" t="str">
        <f t="shared" si="458"/>
        <v>Administration and General Buildings - Cable Trench / Tunnels for 36 MVA Power Station - Concrete Construction Material Specifications</v>
      </c>
      <c r="O3151" s="134"/>
      <c r="P3151" s="134"/>
      <c r="Q3151" s="33" t="str">
        <f>IFERROR(VLOOKUP(PPE_PH1_CDDL[[#This Row],[RDMC Document Number]],[3]Docs!$B:$F,4,0),"No Placeholder Yet")</f>
        <v>RES - Reserved Placeholder</v>
      </c>
      <c r="R3151" s="33" t="str">
        <f>IFERROR(VLOOKUP(PPE_PH1_CDDL[[#This Row],[RDMC Document Number]],[3]Docs!$B:$F,5,0),"No Placeholder Yet")</f>
        <v>Pending</v>
      </c>
      <c r="S3151" s="137">
        <f t="shared" si="460"/>
        <v>0</v>
      </c>
      <c r="T3151" s="39" t="s">
        <v>1119</v>
      </c>
      <c r="U3151" s="39"/>
      <c r="V3151" s="178"/>
      <c r="W3151" s="39" t="s">
        <v>1885</v>
      </c>
      <c r="X3151" s="39" t="s">
        <v>1588</v>
      </c>
      <c r="Y3151" s="39"/>
      <c r="Z3151" s="39"/>
      <c r="AA3151" s="39"/>
      <c r="AB3151" s="152" t="s">
        <v>3165</v>
      </c>
    </row>
    <row r="3152" spans="1:28" ht="21.75" customHeight="1" x14ac:dyDescent="0.25">
      <c r="A3152" s="37" t="s">
        <v>30</v>
      </c>
      <c r="B3152" s="37" t="s">
        <v>31</v>
      </c>
      <c r="C3152" s="39">
        <v>6261</v>
      </c>
      <c r="D3152" s="39" t="s">
        <v>1169</v>
      </c>
      <c r="E3152" s="39" t="s">
        <v>1170</v>
      </c>
      <c r="F3152" s="128" t="s">
        <v>215</v>
      </c>
      <c r="G3152" s="39" t="s">
        <v>35</v>
      </c>
      <c r="H3152" s="39" t="str">
        <f t="shared" si="457"/>
        <v>6105AK124-6261-CSPC-0013</v>
      </c>
      <c r="I3152" s="39" t="str">
        <f t="shared" si="459"/>
        <v>Q24050972-04-6261-C-SPC-0013</v>
      </c>
      <c r="J3152" s="39"/>
      <c r="K3152" s="39" t="s">
        <v>1945</v>
      </c>
      <c r="L3152" s="39" t="s">
        <v>1956</v>
      </c>
      <c r="M3152" s="39" t="s">
        <v>1338</v>
      </c>
      <c r="N3152" s="33" t="str">
        <f t="shared" si="458"/>
        <v>Administration and General Buildings -  MV Cables for 36 MVA Power Station - Excavation, Trenching and Compacting Design</v>
      </c>
      <c r="O3152" s="134"/>
      <c r="P3152" s="134"/>
      <c r="Q3152" s="33" t="str">
        <f>IFERROR(VLOOKUP(PPE_PH1_CDDL[[#This Row],[RDMC Document Number]],[3]Docs!$B:$F,4,0),"No Placeholder Yet")</f>
        <v>RES - Reserved Placeholder</v>
      </c>
      <c r="R3152" s="33" t="str">
        <f>IFERROR(VLOOKUP(PPE_PH1_CDDL[[#This Row],[RDMC Document Number]],[3]Docs!$B:$F,5,0),"No Placeholder Yet")</f>
        <v>Pending</v>
      </c>
      <c r="S3152" s="137">
        <f t="shared" si="460"/>
        <v>0</v>
      </c>
      <c r="T3152" s="39" t="s">
        <v>1119</v>
      </c>
      <c r="U3152" s="39"/>
      <c r="V3152" s="178"/>
      <c r="W3152" s="39" t="s">
        <v>1957</v>
      </c>
      <c r="X3152" s="39" t="s">
        <v>1588</v>
      </c>
      <c r="Y3152" s="39"/>
      <c r="Z3152" s="39"/>
      <c r="AA3152" s="39"/>
      <c r="AB3152" s="152" t="s">
        <v>3165</v>
      </c>
    </row>
    <row r="3153" spans="1:28" ht="21.75" customHeight="1" x14ac:dyDescent="0.25">
      <c r="A3153" s="37" t="s">
        <v>30</v>
      </c>
      <c r="B3153" s="37" t="s">
        <v>31</v>
      </c>
      <c r="C3153" s="39">
        <v>6261</v>
      </c>
      <c r="D3153" s="39" t="s">
        <v>1169</v>
      </c>
      <c r="E3153" s="39" t="s">
        <v>1170</v>
      </c>
      <c r="F3153" s="128" t="s">
        <v>217</v>
      </c>
      <c r="G3153" s="39" t="s">
        <v>35</v>
      </c>
      <c r="H3153" s="39" t="str">
        <f t="shared" si="457"/>
        <v>6105AK124-6261-CSPC-0014</v>
      </c>
      <c r="I3153" s="39" t="str">
        <f t="shared" si="459"/>
        <v>Q24050972-04-6261-C-SPC-0014</v>
      </c>
      <c r="J3153" s="39"/>
      <c r="K3153" s="39" t="s">
        <v>1945</v>
      </c>
      <c r="L3153" s="39" t="s">
        <v>1956</v>
      </c>
      <c r="M3153" s="39" t="s">
        <v>1339</v>
      </c>
      <c r="N3153" s="33" t="str">
        <f t="shared" si="458"/>
        <v>Administration and General Buildings -  MV Cables for 36 MVA Power Station - Concrete Construction Material Specifications</v>
      </c>
      <c r="O3153" s="134"/>
      <c r="P3153" s="134"/>
      <c r="Q3153" s="33" t="str">
        <f>IFERROR(VLOOKUP(PPE_PH1_CDDL[[#This Row],[RDMC Document Number]],[3]Docs!$B:$F,4,0),"No Placeholder Yet")</f>
        <v>RES - Reserved Placeholder</v>
      </c>
      <c r="R3153" s="33" t="str">
        <f>IFERROR(VLOOKUP(PPE_PH1_CDDL[[#This Row],[RDMC Document Number]],[3]Docs!$B:$F,5,0),"No Placeholder Yet")</f>
        <v>Pending</v>
      </c>
      <c r="S3153" s="137">
        <f t="shared" si="460"/>
        <v>0</v>
      </c>
      <c r="T3153" s="39" t="s">
        <v>1119</v>
      </c>
      <c r="U3153" s="39"/>
      <c r="V3153" s="178"/>
      <c r="W3153" s="39" t="s">
        <v>1957</v>
      </c>
      <c r="X3153" s="39" t="s">
        <v>1588</v>
      </c>
      <c r="Y3153" s="39"/>
      <c r="Z3153" s="39"/>
      <c r="AA3153" s="39"/>
      <c r="AB3153" s="152" t="s">
        <v>3165</v>
      </c>
    </row>
    <row r="3154" spans="1:28" ht="21.75" customHeight="1" x14ac:dyDescent="0.25">
      <c r="A3154" s="37" t="s">
        <v>30</v>
      </c>
      <c r="B3154" s="37" t="s">
        <v>31</v>
      </c>
      <c r="C3154" s="39">
        <v>6261</v>
      </c>
      <c r="D3154" s="39" t="s">
        <v>1169</v>
      </c>
      <c r="E3154" s="39" t="s">
        <v>1170</v>
      </c>
      <c r="F3154" s="128" t="s">
        <v>219</v>
      </c>
      <c r="G3154" s="39" t="s">
        <v>35</v>
      </c>
      <c r="H3154" s="39" t="str">
        <f t="shared" si="457"/>
        <v>6105AK124-6261-CSPC-0015</v>
      </c>
      <c r="I3154" s="39" t="str">
        <f t="shared" si="459"/>
        <v>Q24050972-04-6261-C-SPC-0015</v>
      </c>
      <c r="J3154" s="39"/>
      <c r="K3154" s="39" t="s">
        <v>1945</v>
      </c>
      <c r="L3154" s="39" t="s">
        <v>1948</v>
      </c>
      <c r="M3154" s="39" t="s">
        <v>1339</v>
      </c>
      <c r="N3154" s="33" t="str">
        <f t="shared" si="458"/>
        <v>Administration and General Buildings - MV Isolator Panel for 36 MVA Power Station - Concrete Construction Material Specifications</v>
      </c>
      <c r="O3154" s="134"/>
      <c r="P3154" s="134"/>
      <c r="Q3154" s="33" t="str">
        <f>IFERROR(VLOOKUP(PPE_PH1_CDDL[[#This Row],[RDMC Document Number]],[3]Docs!$B:$F,4,0),"No Placeholder Yet")</f>
        <v>RES - Reserved Placeholder</v>
      </c>
      <c r="R3154" s="33" t="str">
        <f>IFERROR(VLOOKUP(PPE_PH1_CDDL[[#This Row],[RDMC Document Number]],[3]Docs!$B:$F,5,0),"No Placeholder Yet")</f>
        <v>Pending</v>
      </c>
      <c r="S3154" s="137">
        <f t="shared" si="460"/>
        <v>0</v>
      </c>
      <c r="T3154" s="39" t="s">
        <v>1119</v>
      </c>
      <c r="U3154" s="39"/>
      <c r="V3154" s="178"/>
      <c r="W3154" s="39" t="s">
        <v>1949</v>
      </c>
      <c r="X3154" s="39" t="s">
        <v>1588</v>
      </c>
      <c r="Y3154" s="39"/>
      <c r="Z3154" s="39"/>
      <c r="AA3154" s="39"/>
      <c r="AB3154" s="152" t="s">
        <v>3165</v>
      </c>
    </row>
    <row r="3155" spans="1:28" ht="21.75" customHeight="1" x14ac:dyDescent="0.25">
      <c r="A3155" s="37" t="s">
        <v>30</v>
      </c>
      <c r="B3155" s="37" t="s">
        <v>31</v>
      </c>
      <c r="C3155" s="39">
        <v>6261</v>
      </c>
      <c r="D3155" s="39" t="s">
        <v>1169</v>
      </c>
      <c r="E3155" s="39" t="s">
        <v>1170</v>
      </c>
      <c r="F3155" s="128" t="s">
        <v>88</v>
      </c>
      <c r="G3155" s="39" t="s">
        <v>35</v>
      </c>
      <c r="H3155" s="39" t="str">
        <f t="shared" si="457"/>
        <v>6105AK124-6261-CSPC-0016</v>
      </c>
      <c r="I3155" s="39" t="str">
        <f t="shared" si="459"/>
        <v>Q24050972-04-6261-C-SPC-0016</v>
      </c>
      <c r="J3155" s="39"/>
      <c r="K3155" s="39" t="s">
        <v>1945</v>
      </c>
      <c r="L3155" s="39" t="s">
        <v>1958</v>
      </c>
      <c r="M3155" s="39" t="s">
        <v>1338</v>
      </c>
      <c r="N3155" s="33" t="str">
        <f t="shared" si="458"/>
        <v>Administration and General Buildings - LV, Control and Signal Cables for 36 MVA Power Station - Excavation, Trenching and Compacting Design</v>
      </c>
      <c r="O3155" s="134"/>
      <c r="P3155" s="134"/>
      <c r="Q3155" s="33" t="str">
        <f>IFERROR(VLOOKUP(PPE_PH1_CDDL[[#This Row],[RDMC Document Number]],[3]Docs!$B:$F,4,0),"No Placeholder Yet")</f>
        <v>RES - Reserved Placeholder</v>
      </c>
      <c r="R3155" s="33" t="str">
        <f>IFERROR(VLOOKUP(PPE_PH1_CDDL[[#This Row],[RDMC Document Number]],[3]Docs!$B:$F,5,0),"No Placeholder Yet")</f>
        <v>Pending</v>
      </c>
      <c r="S3155" s="137">
        <f t="shared" si="460"/>
        <v>0</v>
      </c>
      <c r="T3155" s="39" t="s">
        <v>1119</v>
      </c>
      <c r="U3155" s="39"/>
      <c r="V3155" s="178"/>
      <c r="W3155" s="39" t="s">
        <v>1627</v>
      </c>
      <c r="X3155" s="39" t="s">
        <v>1588</v>
      </c>
      <c r="Y3155" s="39"/>
      <c r="Z3155" s="39"/>
      <c r="AA3155" s="39"/>
      <c r="AB3155" s="152" t="s">
        <v>3165</v>
      </c>
    </row>
    <row r="3156" spans="1:28" ht="21.75" customHeight="1" x14ac:dyDescent="0.25">
      <c r="A3156" s="37" t="s">
        <v>30</v>
      </c>
      <c r="B3156" s="37" t="s">
        <v>31</v>
      </c>
      <c r="C3156" s="39">
        <v>6261</v>
      </c>
      <c r="D3156" s="39" t="s">
        <v>1169</v>
      </c>
      <c r="E3156" s="39" t="s">
        <v>1170</v>
      </c>
      <c r="F3156" s="128" t="s">
        <v>143</v>
      </c>
      <c r="G3156" s="39" t="s">
        <v>35</v>
      </c>
      <c r="H3156" s="39" t="str">
        <f t="shared" si="457"/>
        <v>6105AK124-6261-CSPC-0017</v>
      </c>
      <c r="I3156" s="39" t="str">
        <f t="shared" si="459"/>
        <v>Q24050972-04-6261-C-SPC-0017</v>
      </c>
      <c r="J3156" s="39"/>
      <c r="K3156" s="39" t="s">
        <v>1945</v>
      </c>
      <c r="L3156" s="39" t="s">
        <v>1958</v>
      </c>
      <c r="M3156" s="39" t="s">
        <v>1339</v>
      </c>
      <c r="N3156" s="33" t="str">
        <f t="shared" si="458"/>
        <v>Administration and General Buildings - LV, Control and Signal Cables for 36 MVA Power Station - Concrete Construction Material Specifications</v>
      </c>
      <c r="O3156" s="134"/>
      <c r="P3156" s="134"/>
      <c r="Q3156" s="33" t="str">
        <f>IFERROR(VLOOKUP(PPE_PH1_CDDL[[#This Row],[RDMC Document Number]],[3]Docs!$B:$F,4,0),"No Placeholder Yet")</f>
        <v>RES - Reserved Placeholder</v>
      </c>
      <c r="R3156" s="33" t="str">
        <f>IFERROR(VLOOKUP(PPE_PH1_CDDL[[#This Row],[RDMC Document Number]],[3]Docs!$B:$F,5,0),"No Placeholder Yet")</f>
        <v>Pending</v>
      </c>
      <c r="S3156" s="137">
        <f t="shared" si="460"/>
        <v>0</v>
      </c>
      <c r="T3156" s="39" t="s">
        <v>1119</v>
      </c>
      <c r="U3156" s="39"/>
      <c r="V3156" s="178"/>
      <c r="W3156" s="39" t="s">
        <v>1627</v>
      </c>
      <c r="X3156" s="39" t="s">
        <v>1588</v>
      </c>
      <c r="Y3156" s="39"/>
      <c r="Z3156" s="39"/>
      <c r="AA3156" s="39"/>
      <c r="AB3156" s="152" t="s">
        <v>3165</v>
      </c>
    </row>
    <row r="3157" spans="1:28" ht="21.75" customHeight="1" x14ac:dyDescent="0.25">
      <c r="A3157" s="37" t="s">
        <v>30</v>
      </c>
      <c r="B3157" s="37" t="s">
        <v>31</v>
      </c>
      <c r="C3157" s="39">
        <v>6261</v>
      </c>
      <c r="D3157" s="39" t="s">
        <v>1169</v>
      </c>
      <c r="E3157" s="39" t="s">
        <v>1170</v>
      </c>
      <c r="F3157" s="174" t="s">
        <v>223</v>
      </c>
      <c r="G3157" s="162" t="s">
        <v>35</v>
      </c>
      <c r="H3157" s="39" t="str">
        <f t="shared" si="457"/>
        <v>6105AK124-6261-CSPC-0018</v>
      </c>
      <c r="I3157" s="39" t="str">
        <f t="shared" si="459"/>
        <v>Q24050972-04-6261-C-SPC-0018</v>
      </c>
      <c r="J3157" s="162"/>
      <c r="K3157" s="39" t="s">
        <v>1945</v>
      </c>
      <c r="L3157" s="162" t="s">
        <v>1950</v>
      </c>
      <c r="M3157" s="162" t="s">
        <v>1339</v>
      </c>
      <c r="N3157" s="33" t="str">
        <f t="shared" si="458"/>
        <v>Administration and General Buildings - Termination Cabinets for 36 MVA Power Station - Concrete Construction Material Specifications</v>
      </c>
      <c r="O3157" s="175"/>
      <c r="P3157" s="175"/>
      <c r="Q3157" s="33" t="str">
        <f>IFERROR(VLOOKUP(PPE_PH1_CDDL[[#This Row],[RDMC Document Number]],[3]Docs!$B:$F,4,0),"No Placeholder Yet")</f>
        <v>RES - Reserved Placeholder</v>
      </c>
      <c r="R3157" s="33" t="str">
        <f>IFERROR(VLOOKUP(PPE_PH1_CDDL[[#This Row],[RDMC Document Number]],[3]Docs!$B:$F,5,0),"No Placeholder Yet")</f>
        <v>Pending</v>
      </c>
      <c r="S3157" s="137">
        <f t="shared" si="460"/>
        <v>0</v>
      </c>
      <c r="T3157" s="39" t="s">
        <v>1119</v>
      </c>
      <c r="U3157" s="162"/>
      <c r="V3157" s="178"/>
      <c r="W3157" s="162" t="s">
        <v>1951</v>
      </c>
      <c r="X3157" s="39" t="s">
        <v>1588</v>
      </c>
      <c r="Y3157" s="162"/>
      <c r="Z3157" s="162"/>
      <c r="AA3157" s="39"/>
      <c r="AB3157" s="152" t="s">
        <v>3165</v>
      </c>
    </row>
    <row r="3158" spans="1:28" ht="21.75" customHeight="1" x14ac:dyDescent="0.25">
      <c r="A3158" s="37" t="s">
        <v>30</v>
      </c>
      <c r="B3158" s="37" t="s">
        <v>31</v>
      </c>
      <c r="C3158" s="39">
        <v>6261</v>
      </c>
      <c r="D3158" s="39" t="s">
        <v>1169</v>
      </c>
      <c r="E3158" s="162" t="s">
        <v>1349</v>
      </c>
      <c r="F3158" s="174" t="s">
        <v>34</v>
      </c>
      <c r="G3158" s="162" t="s">
        <v>35</v>
      </c>
      <c r="H3158" s="39" t="str">
        <f t="shared" si="457"/>
        <v>6105AK124-6261-CSSD-0001</v>
      </c>
      <c r="I3158" s="39" t="str">
        <f t="shared" si="459"/>
        <v>Q24050972-04-6261-C-SSD-0001</v>
      </c>
      <c r="J3158" s="162"/>
      <c r="K3158" s="39" t="s">
        <v>1945</v>
      </c>
      <c r="L3158" s="162" t="s">
        <v>1947</v>
      </c>
      <c r="M3158" s="162" t="s">
        <v>1350</v>
      </c>
      <c r="N3158" s="33" t="str">
        <f t="shared" si="458"/>
        <v>Administration and General Buildings - Cable Racks and Trays for 36 MVA Power Station - Steel Support Structures Design</v>
      </c>
      <c r="O3158" s="175"/>
      <c r="P3158" s="175"/>
      <c r="Q3158" s="33" t="str">
        <f>IFERROR(VLOOKUP(PPE_PH1_CDDL[[#This Row],[RDMC Document Number]],[3]Docs!$B:$F,4,0),"No Placeholder Yet")</f>
        <v>RES - Reserved Placeholder</v>
      </c>
      <c r="R3158" s="33" t="str">
        <f>IFERROR(VLOOKUP(PPE_PH1_CDDL[[#This Row],[RDMC Document Number]],[3]Docs!$B:$F,5,0),"No Placeholder Yet")</f>
        <v>Pending</v>
      </c>
      <c r="S3158" s="137">
        <f t="shared" si="460"/>
        <v>0</v>
      </c>
      <c r="T3158" s="39" t="s">
        <v>1119</v>
      </c>
      <c r="U3158" s="162"/>
      <c r="V3158" s="178"/>
      <c r="W3158" s="162" t="s">
        <v>1599</v>
      </c>
      <c r="X3158" s="39" t="s">
        <v>1588</v>
      </c>
      <c r="Y3158" s="162"/>
      <c r="Z3158" s="162"/>
      <c r="AA3158" s="39"/>
      <c r="AB3158" s="152" t="s">
        <v>3165</v>
      </c>
    </row>
    <row r="3159" spans="1:28" ht="21.75" customHeight="1" x14ac:dyDescent="0.25">
      <c r="A3159" s="37" t="s">
        <v>30</v>
      </c>
      <c r="B3159" s="37" t="s">
        <v>31</v>
      </c>
      <c r="C3159" s="39">
        <v>6261</v>
      </c>
      <c r="D3159" s="39" t="s">
        <v>1169</v>
      </c>
      <c r="E3159" s="39" t="s">
        <v>700</v>
      </c>
      <c r="F3159" s="128" t="s">
        <v>34</v>
      </c>
      <c r="G3159" s="39" t="s">
        <v>35</v>
      </c>
      <c r="H3159" s="39" t="str">
        <f t="shared" si="457"/>
        <v>6105AK124-6261-CSTD-0001</v>
      </c>
      <c r="I3159" s="39" t="str">
        <f t="shared" si="459"/>
        <v>Q24050972-04-6261-C-STD-0001</v>
      </c>
      <c r="J3159" s="39"/>
      <c r="K3159" s="39" t="s">
        <v>1945</v>
      </c>
      <c r="L3159" s="39" t="s">
        <v>1952</v>
      </c>
      <c r="M3159" s="39" t="s">
        <v>1351</v>
      </c>
      <c r="N3159" s="33" t="str">
        <f t="shared" si="458"/>
        <v>Administration and General Buildings - Terrace Roads and Access-ways for 36 MVA Power Station - Bund-wall Requirements and Design</v>
      </c>
      <c r="O3159" s="134"/>
      <c r="P3159" s="134"/>
      <c r="Q3159" s="33" t="str">
        <f>IFERROR(VLOOKUP(PPE_PH1_CDDL[[#This Row],[RDMC Document Number]],[3]Docs!$B:$F,4,0),"No Placeholder Yet")</f>
        <v>RES - Reserved Placeholder</v>
      </c>
      <c r="R3159" s="33" t="str">
        <f>IFERROR(VLOOKUP(PPE_PH1_CDDL[[#This Row],[RDMC Document Number]],[3]Docs!$B:$F,5,0),"No Placeholder Yet")</f>
        <v>Pending</v>
      </c>
      <c r="S3159" s="137">
        <f t="shared" si="460"/>
        <v>0</v>
      </c>
      <c r="T3159" s="39" t="s">
        <v>1119</v>
      </c>
      <c r="U3159" s="39"/>
      <c r="V3159" s="178"/>
      <c r="W3159" s="39" t="s">
        <v>1617</v>
      </c>
      <c r="X3159" s="39" t="s">
        <v>1588</v>
      </c>
      <c r="Y3159" s="39"/>
      <c r="Z3159" s="39"/>
      <c r="AA3159" s="39"/>
      <c r="AB3159" s="152" t="s">
        <v>3165</v>
      </c>
    </row>
    <row r="3160" spans="1:28" ht="21.75" customHeight="1" x14ac:dyDescent="0.25">
      <c r="A3160" s="37" t="s">
        <v>30</v>
      </c>
      <c r="B3160" s="37" t="s">
        <v>31</v>
      </c>
      <c r="C3160" s="39">
        <v>6261</v>
      </c>
      <c r="D3160" s="39" t="s">
        <v>1169</v>
      </c>
      <c r="E3160" s="39" t="s">
        <v>700</v>
      </c>
      <c r="F3160" s="128" t="s">
        <v>46</v>
      </c>
      <c r="G3160" s="39" t="s">
        <v>35</v>
      </c>
      <c r="H3160" s="39" t="str">
        <f t="shared" si="457"/>
        <v>6105AK124-6261-CSTD-0002</v>
      </c>
      <c r="I3160" s="39" t="str">
        <f t="shared" si="459"/>
        <v>Q24050972-04-6261-C-STD-0002</v>
      </c>
      <c r="J3160" s="39"/>
      <c r="K3160" s="39" t="s">
        <v>1945</v>
      </c>
      <c r="L3160" s="39" t="s">
        <v>1952</v>
      </c>
      <c r="M3160" s="39" t="s">
        <v>1352</v>
      </c>
      <c r="N3160" s="33" t="str">
        <f t="shared" si="458"/>
        <v>Administration and General Buildings - Terrace Roads and Access-ways for 36 MVA Power Station - Civil Construction Requirements</v>
      </c>
      <c r="O3160" s="134"/>
      <c r="P3160" s="134"/>
      <c r="Q3160" s="33" t="str">
        <f>IFERROR(VLOOKUP(PPE_PH1_CDDL[[#This Row],[RDMC Document Number]],[3]Docs!$B:$F,4,0),"No Placeholder Yet")</f>
        <v>RES - Reserved Placeholder</v>
      </c>
      <c r="R3160" s="33" t="str">
        <f>IFERROR(VLOOKUP(PPE_PH1_CDDL[[#This Row],[RDMC Document Number]],[3]Docs!$B:$F,5,0),"No Placeholder Yet")</f>
        <v>Pending</v>
      </c>
      <c r="S3160" s="137">
        <f t="shared" si="460"/>
        <v>0</v>
      </c>
      <c r="T3160" s="39" t="s">
        <v>1119</v>
      </c>
      <c r="U3160" s="39"/>
      <c r="V3160" s="178"/>
      <c r="W3160" s="39" t="s">
        <v>1617</v>
      </c>
      <c r="X3160" s="39" t="s">
        <v>1588</v>
      </c>
      <c r="Y3160" s="39"/>
      <c r="Z3160" s="39"/>
      <c r="AA3160" s="39"/>
      <c r="AB3160" s="152" t="s">
        <v>3165</v>
      </c>
    </row>
    <row r="3161" spans="1:28" ht="21.75" customHeight="1" x14ac:dyDescent="0.25">
      <c r="A3161" s="37" t="s">
        <v>30</v>
      </c>
      <c r="B3161" s="37" t="s">
        <v>31</v>
      </c>
      <c r="C3161" s="39">
        <v>6261</v>
      </c>
      <c r="D3161" s="39" t="s">
        <v>1169</v>
      </c>
      <c r="E3161" s="39" t="s">
        <v>700</v>
      </c>
      <c r="F3161" s="128" t="s">
        <v>48</v>
      </c>
      <c r="G3161" s="39" t="s">
        <v>35</v>
      </c>
      <c r="H3161" s="39" t="str">
        <f t="shared" si="457"/>
        <v>6105AK124-6261-CSTD-0003</v>
      </c>
      <c r="I3161" s="39" t="str">
        <f t="shared" si="459"/>
        <v>Q24050972-04-6261-C-STD-0003</v>
      </c>
      <c r="J3161" s="39"/>
      <c r="K3161" s="39" t="s">
        <v>1945</v>
      </c>
      <c r="L3161" s="39" t="s">
        <v>1952</v>
      </c>
      <c r="M3161" s="39" t="s">
        <v>1353</v>
      </c>
      <c r="N3161" s="33" t="str">
        <f t="shared" si="458"/>
        <v>Administration and General Buildings - Terrace Roads and Access-ways for 36 MVA Power Station - Underground Pipe Route and Cable Bedding Design</v>
      </c>
      <c r="O3161" s="134"/>
      <c r="P3161" s="134"/>
      <c r="Q3161" s="33" t="str">
        <f>IFERROR(VLOOKUP(PPE_PH1_CDDL[[#This Row],[RDMC Document Number]],[3]Docs!$B:$F,4,0),"No Placeholder Yet")</f>
        <v>RES - Reserved Placeholder</v>
      </c>
      <c r="R3161" s="33" t="str">
        <f>IFERROR(VLOOKUP(PPE_PH1_CDDL[[#This Row],[RDMC Document Number]],[3]Docs!$B:$F,5,0),"No Placeholder Yet")</f>
        <v>Pending</v>
      </c>
      <c r="S3161" s="137">
        <f t="shared" si="460"/>
        <v>0</v>
      </c>
      <c r="T3161" s="39" t="s">
        <v>1119</v>
      </c>
      <c r="U3161" s="39"/>
      <c r="V3161" s="178"/>
      <c r="W3161" s="39" t="s">
        <v>1617</v>
      </c>
      <c r="X3161" s="39" t="s">
        <v>1588</v>
      </c>
      <c r="Y3161" s="39"/>
      <c r="Z3161" s="39"/>
      <c r="AA3161" s="39"/>
      <c r="AB3161" s="152" t="s">
        <v>3165</v>
      </c>
    </row>
    <row r="3162" spans="1:28" ht="21.75" customHeight="1" x14ac:dyDescent="0.25">
      <c r="A3162" s="37" t="s">
        <v>30</v>
      </c>
      <c r="B3162" s="37" t="s">
        <v>31</v>
      </c>
      <c r="C3162" s="39">
        <v>6261</v>
      </c>
      <c r="D3162" s="39" t="s">
        <v>1169</v>
      </c>
      <c r="E3162" s="39" t="s">
        <v>700</v>
      </c>
      <c r="F3162" s="128" t="s">
        <v>50</v>
      </c>
      <c r="G3162" s="39" t="s">
        <v>35</v>
      </c>
      <c r="H3162" s="39" t="str">
        <f t="shared" si="457"/>
        <v>6105AK124-6261-CSTD-0004</v>
      </c>
      <c r="I3162" s="39" t="str">
        <f t="shared" si="459"/>
        <v>Q24050972-04-6261-C-STD-0004</v>
      </c>
      <c r="J3162" s="39"/>
      <c r="K3162" s="39" t="s">
        <v>1945</v>
      </c>
      <c r="L3162" s="39" t="s">
        <v>1946</v>
      </c>
      <c r="M3162" s="39" t="s">
        <v>1352</v>
      </c>
      <c r="N3162" s="33" t="str">
        <f t="shared" si="458"/>
        <v>Administration and General Buildings - Small Power and Lighting for 36 MVA Power Station - Civil Construction Requirements</v>
      </c>
      <c r="O3162" s="134"/>
      <c r="P3162" s="134"/>
      <c r="Q3162" s="33" t="str">
        <f>IFERROR(VLOOKUP(PPE_PH1_CDDL[[#This Row],[RDMC Document Number]],[3]Docs!$B:$F,4,0),"No Placeholder Yet")</f>
        <v>RES - Reserved Placeholder</v>
      </c>
      <c r="R3162" s="33" t="str">
        <f>IFERROR(VLOOKUP(PPE_PH1_CDDL[[#This Row],[RDMC Document Number]],[3]Docs!$B:$F,5,0),"No Placeholder Yet")</f>
        <v>Pending</v>
      </c>
      <c r="S3162" s="137">
        <f t="shared" si="460"/>
        <v>0</v>
      </c>
      <c r="T3162" s="39" t="s">
        <v>1119</v>
      </c>
      <c r="U3162" s="39"/>
      <c r="V3162" s="178"/>
      <c r="W3162" s="39" t="s">
        <v>1597</v>
      </c>
      <c r="X3162" s="39" t="s">
        <v>1588</v>
      </c>
      <c r="Y3162" s="39"/>
      <c r="Z3162" s="39"/>
      <c r="AA3162" s="39"/>
      <c r="AB3162" s="152" t="s">
        <v>3165</v>
      </c>
    </row>
    <row r="3163" spans="1:28" ht="21.75" customHeight="1" x14ac:dyDescent="0.25">
      <c r="A3163" s="37" t="s">
        <v>30</v>
      </c>
      <c r="B3163" s="37" t="s">
        <v>31</v>
      </c>
      <c r="C3163" s="39">
        <v>6261</v>
      </c>
      <c r="D3163" s="39" t="s">
        <v>1169</v>
      </c>
      <c r="E3163" s="39" t="s">
        <v>700</v>
      </c>
      <c r="F3163" s="128" t="s">
        <v>101</v>
      </c>
      <c r="G3163" s="39" t="s">
        <v>35</v>
      </c>
      <c r="H3163" s="39" t="str">
        <f t="shared" si="457"/>
        <v>6105AK124-6261-CSTD-0005</v>
      </c>
      <c r="I3163" s="39" t="str">
        <f t="shared" si="459"/>
        <v>Q24050972-04-6261-C-STD-0005</v>
      </c>
      <c r="J3163" s="39"/>
      <c r="K3163" s="39" t="s">
        <v>1945</v>
      </c>
      <c r="L3163" s="39" t="s">
        <v>1946</v>
      </c>
      <c r="M3163" s="39" t="s">
        <v>1353</v>
      </c>
      <c r="N3163" s="33" t="str">
        <f t="shared" si="458"/>
        <v>Administration and General Buildings - Small Power and Lighting for 36 MVA Power Station - Underground Pipe Route and Cable Bedding Design</v>
      </c>
      <c r="O3163" s="134"/>
      <c r="P3163" s="134"/>
      <c r="Q3163" s="33" t="str">
        <f>IFERROR(VLOOKUP(PPE_PH1_CDDL[[#This Row],[RDMC Document Number]],[3]Docs!$B:$F,4,0),"No Placeholder Yet")</f>
        <v>RES - Reserved Placeholder</v>
      </c>
      <c r="R3163" s="33" t="str">
        <f>IFERROR(VLOOKUP(PPE_PH1_CDDL[[#This Row],[RDMC Document Number]],[3]Docs!$B:$F,5,0),"No Placeholder Yet")</f>
        <v>Pending</v>
      </c>
      <c r="S3163" s="137">
        <f t="shared" si="460"/>
        <v>0</v>
      </c>
      <c r="T3163" s="39" t="s">
        <v>1119</v>
      </c>
      <c r="U3163" s="39"/>
      <c r="V3163" s="178"/>
      <c r="W3163" s="39" t="s">
        <v>1597</v>
      </c>
      <c r="X3163" s="39" t="s">
        <v>1588</v>
      </c>
      <c r="Y3163" s="39"/>
      <c r="Z3163" s="39"/>
      <c r="AA3163" s="39"/>
      <c r="AB3163" s="152" t="s">
        <v>3165</v>
      </c>
    </row>
    <row r="3164" spans="1:28" ht="21.75" customHeight="1" x14ac:dyDescent="0.25">
      <c r="A3164" s="37" t="s">
        <v>30</v>
      </c>
      <c r="B3164" s="37" t="s">
        <v>31</v>
      </c>
      <c r="C3164" s="39">
        <v>6261</v>
      </c>
      <c r="D3164" s="39" t="s">
        <v>1169</v>
      </c>
      <c r="E3164" s="39" t="s">
        <v>700</v>
      </c>
      <c r="F3164" s="128" t="s">
        <v>161</v>
      </c>
      <c r="G3164" s="39" t="s">
        <v>35</v>
      </c>
      <c r="H3164" s="39" t="str">
        <f t="shared" si="457"/>
        <v>6105AK124-6261-CSTD-0006</v>
      </c>
      <c r="I3164" s="39" t="str">
        <f t="shared" si="459"/>
        <v>Q24050972-04-6261-C-STD-0006</v>
      </c>
      <c r="J3164" s="39"/>
      <c r="K3164" s="39" t="s">
        <v>1945</v>
      </c>
      <c r="L3164" s="39" t="s">
        <v>1947</v>
      </c>
      <c r="M3164" s="39" t="s">
        <v>1353</v>
      </c>
      <c r="N3164" s="33" t="str">
        <f t="shared" si="458"/>
        <v>Administration and General Buildings - Cable Racks and Trays for 36 MVA Power Station - Underground Pipe Route and Cable Bedding Design</v>
      </c>
      <c r="O3164" s="134"/>
      <c r="P3164" s="134"/>
      <c r="Q3164" s="33" t="str">
        <f>IFERROR(VLOOKUP(PPE_PH1_CDDL[[#This Row],[RDMC Document Number]],[3]Docs!$B:$F,4,0),"No Placeholder Yet")</f>
        <v>RES - Reserved Placeholder</v>
      </c>
      <c r="R3164" s="33" t="str">
        <f>IFERROR(VLOOKUP(PPE_PH1_CDDL[[#This Row],[RDMC Document Number]],[3]Docs!$B:$F,5,0),"No Placeholder Yet")</f>
        <v>Pending</v>
      </c>
      <c r="S3164" s="137">
        <f t="shared" si="460"/>
        <v>0</v>
      </c>
      <c r="T3164" s="39" t="s">
        <v>1119</v>
      </c>
      <c r="U3164" s="39"/>
      <c r="V3164" s="178"/>
      <c r="W3164" s="39" t="s">
        <v>1599</v>
      </c>
      <c r="X3164" s="39" t="s">
        <v>1588</v>
      </c>
      <c r="Y3164" s="39"/>
      <c r="Z3164" s="39"/>
      <c r="AA3164" s="39"/>
      <c r="AB3164" s="152" t="s">
        <v>3165</v>
      </c>
    </row>
    <row r="3165" spans="1:28" ht="21.75" customHeight="1" x14ac:dyDescent="0.25">
      <c r="A3165" s="37" t="s">
        <v>30</v>
      </c>
      <c r="B3165" s="37" t="s">
        <v>31</v>
      </c>
      <c r="C3165" s="39">
        <v>6261</v>
      </c>
      <c r="D3165" s="39" t="s">
        <v>1169</v>
      </c>
      <c r="E3165" s="39" t="s">
        <v>700</v>
      </c>
      <c r="F3165" s="128" t="s">
        <v>170</v>
      </c>
      <c r="G3165" s="39" t="s">
        <v>35</v>
      </c>
      <c r="H3165" s="39" t="str">
        <f t="shared" si="457"/>
        <v>6105AK124-6261-CSTD-0007</v>
      </c>
      <c r="I3165" s="39" t="str">
        <f t="shared" si="459"/>
        <v>Q24050972-04-6261-C-STD-0007</v>
      </c>
      <c r="J3165" s="39"/>
      <c r="K3165" s="39" t="s">
        <v>1945</v>
      </c>
      <c r="L3165" s="39" t="s">
        <v>1954</v>
      </c>
      <c r="M3165" s="39" t="s">
        <v>1352</v>
      </c>
      <c r="N3165" s="33" t="str">
        <f t="shared" si="458"/>
        <v>Administration and General Buildings - Cable Trench / Tunnels for 36 MVA Power Station - Civil Construction Requirements</v>
      </c>
      <c r="O3165" s="134"/>
      <c r="P3165" s="134"/>
      <c r="Q3165" s="33" t="str">
        <f>IFERROR(VLOOKUP(PPE_PH1_CDDL[[#This Row],[RDMC Document Number]],[3]Docs!$B:$F,4,0),"No Placeholder Yet")</f>
        <v>RES - Reserved Placeholder</v>
      </c>
      <c r="R3165" s="33" t="str">
        <f>IFERROR(VLOOKUP(PPE_PH1_CDDL[[#This Row],[RDMC Document Number]],[3]Docs!$B:$F,5,0),"No Placeholder Yet")</f>
        <v>Pending</v>
      </c>
      <c r="S3165" s="137">
        <f t="shared" si="460"/>
        <v>0</v>
      </c>
      <c r="T3165" s="39" t="s">
        <v>1119</v>
      </c>
      <c r="U3165" s="39"/>
      <c r="V3165" s="178"/>
      <c r="W3165" s="39" t="s">
        <v>1885</v>
      </c>
      <c r="X3165" s="39" t="s">
        <v>1588</v>
      </c>
      <c r="Y3165" s="39"/>
      <c r="Z3165" s="39"/>
      <c r="AA3165" s="39"/>
      <c r="AB3165" s="152" t="s">
        <v>3165</v>
      </c>
    </row>
    <row r="3166" spans="1:28" ht="21.75" customHeight="1" x14ac:dyDescent="0.25">
      <c r="A3166" s="37" t="s">
        <v>30</v>
      </c>
      <c r="B3166" s="37" t="s">
        <v>31</v>
      </c>
      <c r="C3166" s="39">
        <v>6261</v>
      </c>
      <c r="D3166" s="39" t="s">
        <v>1169</v>
      </c>
      <c r="E3166" s="39" t="s">
        <v>700</v>
      </c>
      <c r="F3166" s="128" t="s">
        <v>108</v>
      </c>
      <c r="G3166" s="39" t="s">
        <v>35</v>
      </c>
      <c r="H3166" s="39" t="str">
        <f t="shared" si="457"/>
        <v>6105AK124-6261-CSTD-0008</v>
      </c>
      <c r="I3166" s="39" t="str">
        <f t="shared" si="459"/>
        <v>Q24050972-04-6261-C-STD-0008</v>
      </c>
      <c r="J3166" s="39"/>
      <c r="K3166" s="39" t="s">
        <v>1945</v>
      </c>
      <c r="L3166" s="39" t="s">
        <v>1954</v>
      </c>
      <c r="M3166" s="39" t="s">
        <v>1353</v>
      </c>
      <c r="N3166" s="33" t="str">
        <f t="shared" si="458"/>
        <v>Administration and General Buildings - Cable Trench / Tunnels for 36 MVA Power Station - Underground Pipe Route and Cable Bedding Design</v>
      </c>
      <c r="O3166" s="134"/>
      <c r="P3166" s="134"/>
      <c r="Q3166" s="33" t="str">
        <f>IFERROR(VLOOKUP(PPE_PH1_CDDL[[#This Row],[RDMC Document Number]],[3]Docs!$B:$F,4,0),"No Placeholder Yet")</f>
        <v>RES - Reserved Placeholder</v>
      </c>
      <c r="R3166" s="33" t="str">
        <f>IFERROR(VLOOKUP(PPE_PH1_CDDL[[#This Row],[RDMC Document Number]],[3]Docs!$B:$F,5,0),"No Placeholder Yet")</f>
        <v>Pending</v>
      </c>
      <c r="S3166" s="137">
        <f t="shared" si="460"/>
        <v>0</v>
      </c>
      <c r="T3166" s="39" t="s">
        <v>1119</v>
      </c>
      <c r="U3166" s="39"/>
      <c r="V3166" s="178"/>
      <c r="W3166" s="39" t="s">
        <v>1885</v>
      </c>
      <c r="X3166" s="39" t="s">
        <v>1588</v>
      </c>
      <c r="Y3166" s="39"/>
      <c r="Z3166" s="39"/>
      <c r="AA3166" s="39"/>
      <c r="AB3166" s="152" t="s">
        <v>3165</v>
      </c>
    </row>
    <row r="3167" spans="1:28" ht="21.75" customHeight="1" x14ac:dyDescent="0.25">
      <c r="A3167" s="37" t="s">
        <v>30</v>
      </c>
      <c r="B3167" s="37" t="s">
        <v>31</v>
      </c>
      <c r="C3167" s="39">
        <v>6261</v>
      </c>
      <c r="D3167" s="39" t="s">
        <v>1169</v>
      </c>
      <c r="E3167" s="39" t="s">
        <v>700</v>
      </c>
      <c r="F3167" s="128" t="s">
        <v>173</v>
      </c>
      <c r="G3167" s="39" t="s">
        <v>35</v>
      </c>
      <c r="H3167" s="39" t="str">
        <f t="shared" si="457"/>
        <v>6105AK124-6261-CSTD-0009</v>
      </c>
      <c r="I3167" s="39" t="str">
        <f t="shared" si="459"/>
        <v>Q24050972-04-6261-C-STD-0009</v>
      </c>
      <c r="J3167" s="39"/>
      <c r="K3167" s="39" t="s">
        <v>1945</v>
      </c>
      <c r="L3167" s="39" t="s">
        <v>1955</v>
      </c>
      <c r="M3167" s="39" t="s">
        <v>1352</v>
      </c>
      <c r="N3167" s="33" t="str">
        <f t="shared" si="458"/>
        <v>Administration and General Buildings - Lightning Protection System for 36 MVA Power Station - Civil Construction Requirements</v>
      </c>
      <c r="O3167" s="134"/>
      <c r="P3167" s="134"/>
      <c r="Q3167" s="33" t="str">
        <f>IFERROR(VLOOKUP(PPE_PH1_CDDL[[#This Row],[RDMC Document Number]],[3]Docs!$B:$F,4,0),"No Placeholder Yet")</f>
        <v>RES - Reserved Placeholder</v>
      </c>
      <c r="R3167" s="33" t="str">
        <f>IFERROR(VLOOKUP(PPE_PH1_CDDL[[#This Row],[RDMC Document Number]],[3]Docs!$B:$F,5,0),"No Placeholder Yet")</f>
        <v>Pending</v>
      </c>
      <c r="S3167" s="137">
        <f t="shared" si="460"/>
        <v>0</v>
      </c>
      <c r="T3167" s="39" t="s">
        <v>1119</v>
      </c>
      <c r="U3167" s="39"/>
      <c r="V3167" s="178"/>
      <c r="W3167" s="39" t="s">
        <v>1631</v>
      </c>
      <c r="X3167" s="39" t="s">
        <v>1588</v>
      </c>
      <c r="Y3167" s="39"/>
      <c r="Z3167" s="39"/>
      <c r="AA3167" s="39"/>
      <c r="AB3167" s="152" t="s">
        <v>3165</v>
      </c>
    </row>
    <row r="3168" spans="1:28" ht="21.75" customHeight="1" x14ac:dyDescent="0.25">
      <c r="A3168" s="37" t="s">
        <v>30</v>
      </c>
      <c r="B3168" s="37" t="s">
        <v>31</v>
      </c>
      <c r="C3168" s="39">
        <v>6261</v>
      </c>
      <c r="D3168" s="39" t="s">
        <v>1169</v>
      </c>
      <c r="E3168" s="39" t="s">
        <v>700</v>
      </c>
      <c r="F3168" s="128" t="s">
        <v>184</v>
      </c>
      <c r="G3168" s="39" t="s">
        <v>35</v>
      </c>
      <c r="H3168" s="39" t="str">
        <f t="shared" si="457"/>
        <v>6105AK124-6261-CSTD-0010</v>
      </c>
      <c r="I3168" s="39" t="str">
        <f t="shared" si="459"/>
        <v>Q24050972-04-6261-C-STD-0010</v>
      </c>
      <c r="J3168" s="39"/>
      <c r="K3168" s="39" t="s">
        <v>1945</v>
      </c>
      <c r="L3168" s="39" t="s">
        <v>1955</v>
      </c>
      <c r="M3168" s="39" t="s">
        <v>1353</v>
      </c>
      <c r="N3168" s="33" t="str">
        <f t="shared" si="458"/>
        <v>Administration and General Buildings - Lightning Protection System for 36 MVA Power Station - Underground Pipe Route and Cable Bedding Design</v>
      </c>
      <c r="O3168" s="134"/>
      <c r="P3168" s="134"/>
      <c r="Q3168" s="33" t="str">
        <f>IFERROR(VLOOKUP(PPE_PH1_CDDL[[#This Row],[RDMC Document Number]],[3]Docs!$B:$F,4,0),"No Placeholder Yet")</f>
        <v>RES - Reserved Placeholder</v>
      </c>
      <c r="R3168" s="33" t="str">
        <f>IFERROR(VLOOKUP(PPE_PH1_CDDL[[#This Row],[RDMC Document Number]],[3]Docs!$B:$F,5,0),"No Placeholder Yet")</f>
        <v>Pending</v>
      </c>
      <c r="S3168" s="137">
        <f t="shared" si="460"/>
        <v>0</v>
      </c>
      <c r="T3168" s="39" t="s">
        <v>1119</v>
      </c>
      <c r="U3168" s="39"/>
      <c r="V3168" s="178"/>
      <c r="W3168" s="39" t="s">
        <v>1631</v>
      </c>
      <c r="X3168" s="39" t="s">
        <v>1588</v>
      </c>
      <c r="Y3168" s="39"/>
      <c r="Z3168" s="39"/>
      <c r="AA3168" s="39"/>
      <c r="AB3168" s="152" t="s">
        <v>3165</v>
      </c>
    </row>
    <row r="3169" spans="1:28" ht="21.75" customHeight="1" x14ac:dyDescent="0.25">
      <c r="A3169" s="37" t="s">
        <v>30</v>
      </c>
      <c r="B3169" s="37" t="s">
        <v>31</v>
      </c>
      <c r="C3169" s="39">
        <v>6261</v>
      </c>
      <c r="D3169" s="39" t="s">
        <v>1169</v>
      </c>
      <c r="E3169" s="39" t="s">
        <v>700</v>
      </c>
      <c r="F3169" s="128" t="s">
        <v>187</v>
      </c>
      <c r="G3169" s="39" t="s">
        <v>35</v>
      </c>
      <c r="H3169" s="39" t="str">
        <f t="shared" ref="H3169:H3232" si="461">A3169&amp;B3169&amp;"-"&amp;C3169&amp;"-"&amp;D3169&amp;E3169&amp;"-"&amp;F3169</f>
        <v>6105AK124-6261-CSTD-0011</v>
      </c>
      <c r="I3169" s="39" t="str">
        <f t="shared" si="459"/>
        <v>Q24050972-04-6261-C-STD-0011</v>
      </c>
      <c r="J3169" s="39"/>
      <c r="K3169" s="39" t="s">
        <v>1945</v>
      </c>
      <c r="L3169" s="39" t="s">
        <v>1956</v>
      </c>
      <c r="M3169" s="39" t="s">
        <v>1352</v>
      </c>
      <c r="N3169" s="33" t="str">
        <f t="shared" si="458"/>
        <v>Administration and General Buildings -  MV Cables for 36 MVA Power Station - Civil Construction Requirements</v>
      </c>
      <c r="O3169" s="134"/>
      <c r="P3169" s="134"/>
      <c r="Q3169" s="33" t="str">
        <f>IFERROR(VLOOKUP(PPE_PH1_CDDL[[#This Row],[RDMC Document Number]],[3]Docs!$B:$F,4,0),"No Placeholder Yet")</f>
        <v>RES - Reserved Placeholder</v>
      </c>
      <c r="R3169" s="33" t="str">
        <f>IFERROR(VLOOKUP(PPE_PH1_CDDL[[#This Row],[RDMC Document Number]],[3]Docs!$B:$F,5,0),"No Placeholder Yet")</f>
        <v>Pending</v>
      </c>
      <c r="S3169" s="137">
        <f t="shared" si="460"/>
        <v>0</v>
      </c>
      <c r="T3169" s="39" t="s">
        <v>1119</v>
      </c>
      <c r="U3169" s="39"/>
      <c r="V3169" s="178"/>
      <c r="W3169" s="39" t="s">
        <v>1957</v>
      </c>
      <c r="X3169" s="39" t="s">
        <v>1588</v>
      </c>
      <c r="Y3169" s="39"/>
      <c r="Z3169" s="39"/>
      <c r="AA3169" s="39"/>
      <c r="AB3169" s="152" t="s">
        <v>3165</v>
      </c>
    </row>
    <row r="3170" spans="1:28" ht="21.75" customHeight="1" x14ac:dyDescent="0.25">
      <c r="A3170" s="37" t="s">
        <v>30</v>
      </c>
      <c r="B3170" s="37" t="s">
        <v>31</v>
      </c>
      <c r="C3170" s="39">
        <v>6261</v>
      </c>
      <c r="D3170" s="39" t="s">
        <v>1169</v>
      </c>
      <c r="E3170" s="39" t="s">
        <v>700</v>
      </c>
      <c r="F3170" s="128" t="s">
        <v>213</v>
      </c>
      <c r="G3170" s="39" t="s">
        <v>35</v>
      </c>
      <c r="H3170" s="39" t="str">
        <f t="shared" si="461"/>
        <v>6105AK124-6261-CSTD-0012</v>
      </c>
      <c r="I3170" s="39" t="str">
        <f t="shared" si="459"/>
        <v>Q24050972-04-6261-C-STD-0012</v>
      </c>
      <c r="J3170" s="39"/>
      <c r="K3170" s="39" t="s">
        <v>1945</v>
      </c>
      <c r="L3170" s="39" t="s">
        <v>1956</v>
      </c>
      <c r="M3170" s="39" t="s">
        <v>1353</v>
      </c>
      <c r="N3170" s="33" t="str">
        <f t="shared" si="458"/>
        <v>Administration and General Buildings -  MV Cables for 36 MVA Power Station - Underground Pipe Route and Cable Bedding Design</v>
      </c>
      <c r="O3170" s="134"/>
      <c r="P3170" s="134"/>
      <c r="Q3170" s="33" t="str">
        <f>IFERROR(VLOOKUP(PPE_PH1_CDDL[[#This Row],[RDMC Document Number]],[3]Docs!$B:$F,4,0),"No Placeholder Yet")</f>
        <v>RES - Reserved Placeholder</v>
      </c>
      <c r="R3170" s="33" t="str">
        <f>IFERROR(VLOOKUP(PPE_PH1_CDDL[[#This Row],[RDMC Document Number]],[3]Docs!$B:$F,5,0),"No Placeholder Yet")</f>
        <v>Pending</v>
      </c>
      <c r="S3170" s="137">
        <f t="shared" si="460"/>
        <v>0</v>
      </c>
      <c r="T3170" s="39" t="s">
        <v>1119</v>
      </c>
      <c r="U3170" s="39"/>
      <c r="V3170" s="178"/>
      <c r="W3170" s="39" t="s">
        <v>1957</v>
      </c>
      <c r="X3170" s="39" t="s">
        <v>1588</v>
      </c>
      <c r="Y3170" s="39"/>
      <c r="Z3170" s="39"/>
      <c r="AA3170" s="39"/>
      <c r="AB3170" s="152" t="s">
        <v>3165</v>
      </c>
    </row>
    <row r="3171" spans="1:28" ht="21.75" customHeight="1" x14ac:dyDescent="0.25">
      <c r="A3171" s="37" t="s">
        <v>30</v>
      </c>
      <c r="B3171" s="37" t="s">
        <v>31</v>
      </c>
      <c r="C3171" s="39">
        <v>6261</v>
      </c>
      <c r="D3171" s="39" t="s">
        <v>1169</v>
      </c>
      <c r="E3171" s="39" t="s">
        <v>700</v>
      </c>
      <c r="F3171" s="128" t="s">
        <v>215</v>
      </c>
      <c r="G3171" s="39" t="s">
        <v>35</v>
      </c>
      <c r="H3171" s="39" t="str">
        <f t="shared" si="461"/>
        <v>6105AK124-6261-CSTD-0013</v>
      </c>
      <c r="I3171" s="39" t="str">
        <f t="shared" si="459"/>
        <v>Q24050972-04-6261-C-STD-0013</v>
      </c>
      <c r="J3171" s="39"/>
      <c r="K3171" s="39" t="s">
        <v>1945</v>
      </c>
      <c r="L3171" s="39" t="s">
        <v>1958</v>
      </c>
      <c r="M3171" s="39" t="s">
        <v>1352</v>
      </c>
      <c r="N3171" s="33" t="str">
        <f t="shared" si="458"/>
        <v>Administration and General Buildings - LV, Control and Signal Cables for 36 MVA Power Station - Civil Construction Requirements</v>
      </c>
      <c r="O3171" s="134"/>
      <c r="P3171" s="134"/>
      <c r="Q3171" s="33" t="str">
        <f>IFERROR(VLOOKUP(PPE_PH1_CDDL[[#This Row],[RDMC Document Number]],[3]Docs!$B:$F,4,0),"No Placeholder Yet")</f>
        <v>RES - Reserved Placeholder</v>
      </c>
      <c r="R3171" s="33" t="str">
        <f>IFERROR(VLOOKUP(PPE_PH1_CDDL[[#This Row],[RDMC Document Number]],[3]Docs!$B:$F,5,0),"No Placeholder Yet")</f>
        <v>Pending</v>
      </c>
      <c r="S3171" s="137">
        <f t="shared" si="460"/>
        <v>0</v>
      </c>
      <c r="T3171" s="39" t="s">
        <v>1119</v>
      </c>
      <c r="U3171" s="39"/>
      <c r="V3171" s="178"/>
      <c r="W3171" s="39" t="s">
        <v>1627</v>
      </c>
      <c r="X3171" s="39" t="s">
        <v>1588</v>
      </c>
      <c r="Y3171" s="39"/>
      <c r="Z3171" s="39"/>
      <c r="AA3171" s="39"/>
      <c r="AB3171" s="152" t="s">
        <v>3165</v>
      </c>
    </row>
    <row r="3172" spans="1:28" ht="21.75" customHeight="1" x14ac:dyDescent="0.25">
      <c r="A3172" s="37" t="s">
        <v>30</v>
      </c>
      <c r="B3172" s="37" t="s">
        <v>31</v>
      </c>
      <c r="C3172" s="39">
        <v>6261</v>
      </c>
      <c r="D3172" s="39" t="s">
        <v>1169</v>
      </c>
      <c r="E3172" s="39" t="s">
        <v>700</v>
      </c>
      <c r="F3172" s="174" t="s">
        <v>217</v>
      </c>
      <c r="G3172" s="162" t="s">
        <v>35</v>
      </c>
      <c r="H3172" s="39" t="str">
        <f t="shared" si="461"/>
        <v>6105AK124-6261-CSTD-0014</v>
      </c>
      <c r="I3172" s="39" t="str">
        <f t="shared" si="459"/>
        <v>Q24050972-04-6261-C-STD-0014</v>
      </c>
      <c r="J3172" s="162"/>
      <c r="K3172" s="39" t="s">
        <v>1945</v>
      </c>
      <c r="L3172" s="162" t="s">
        <v>1958</v>
      </c>
      <c r="M3172" s="162" t="s">
        <v>1353</v>
      </c>
      <c r="N3172" s="33" t="str">
        <f t="shared" si="458"/>
        <v>Administration and General Buildings - LV, Control and Signal Cables for 36 MVA Power Station - Underground Pipe Route and Cable Bedding Design</v>
      </c>
      <c r="O3172" s="175"/>
      <c r="P3172" s="175"/>
      <c r="Q3172" s="33" t="str">
        <f>IFERROR(VLOOKUP(PPE_PH1_CDDL[[#This Row],[RDMC Document Number]],[3]Docs!$B:$F,4,0),"No Placeholder Yet")</f>
        <v>RES - Reserved Placeholder</v>
      </c>
      <c r="R3172" s="33" t="str">
        <f>IFERROR(VLOOKUP(PPE_PH1_CDDL[[#This Row],[RDMC Document Number]],[3]Docs!$B:$F,5,0),"No Placeholder Yet")</f>
        <v>Pending</v>
      </c>
      <c r="S3172" s="137">
        <f t="shared" si="460"/>
        <v>0</v>
      </c>
      <c r="T3172" s="39" t="s">
        <v>1119</v>
      </c>
      <c r="U3172" s="162"/>
      <c r="V3172" s="178"/>
      <c r="W3172" s="162" t="s">
        <v>1627</v>
      </c>
      <c r="X3172" s="39" t="s">
        <v>1588</v>
      </c>
      <c r="Y3172" s="162"/>
      <c r="Z3172" s="162"/>
      <c r="AA3172" s="39"/>
      <c r="AB3172" s="152" t="s">
        <v>3165</v>
      </c>
    </row>
    <row r="3173" spans="1:28" ht="21.75" customHeight="1" x14ac:dyDescent="0.25">
      <c r="A3173" s="37" t="s">
        <v>30</v>
      </c>
      <c r="B3173" s="37" t="s">
        <v>31</v>
      </c>
      <c r="C3173" s="39">
        <v>6261</v>
      </c>
      <c r="D3173" s="39" t="s">
        <v>52</v>
      </c>
      <c r="E3173" s="39" t="s">
        <v>1266</v>
      </c>
      <c r="F3173" s="128" t="s">
        <v>34</v>
      </c>
      <c r="G3173" s="39" t="s">
        <v>35</v>
      </c>
      <c r="H3173" s="39" t="str">
        <f t="shared" si="461"/>
        <v>6105AK124-6261-ECAL-0001</v>
      </c>
      <c r="I3173" s="39" t="str">
        <f t="shared" si="459"/>
        <v>Q24050972-04-6261-E-CAL-0001</v>
      </c>
      <c r="J3173" s="39"/>
      <c r="K3173" s="39" t="s">
        <v>1945</v>
      </c>
      <c r="L3173" s="39" t="s">
        <v>1952</v>
      </c>
      <c r="M3173" s="39" t="s">
        <v>1360</v>
      </c>
      <c r="N3173" s="33" t="str">
        <f t="shared" si="458"/>
        <v>Administration and General Buildings - Terrace Roads and Access-ways for 36 MVA Power Station - Conductor Sag and Tension Plan</v>
      </c>
      <c r="O3173" s="134"/>
      <c r="P3173" s="134"/>
      <c r="Q3173" s="33" t="str">
        <f>IFERROR(VLOOKUP(PPE_PH1_CDDL[[#This Row],[RDMC Document Number]],[3]Docs!$B:$F,4,0),"No Placeholder Yet")</f>
        <v>RES - Reserved Placeholder</v>
      </c>
      <c r="R3173" s="33" t="str">
        <f>IFERROR(VLOOKUP(PPE_PH1_CDDL[[#This Row],[RDMC Document Number]],[3]Docs!$B:$F,5,0),"No Placeholder Yet")</f>
        <v>Pending</v>
      </c>
      <c r="S3173" s="137">
        <f t="shared" si="460"/>
        <v>0</v>
      </c>
      <c r="T3173" s="39" t="s">
        <v>1119</v>
      </c>
      <c r="U3173" s="39"/>
      <c r="V3173" s="178"/>
      <c r="W3173" s="39" t="s">
        <v>1617</v>
      </c>
      <c r="X3173" s="39" t="s">
        <v>1588</v>
      </c>
      <c r="Y3173" s="39"/>
      <c r="Z3173" s="39"/>
      <c r="AA3173" s="39"/>
      <c r="AB3173" s="152" t="s">
        <v>3165</v>
      </c>
    </row>
    <row r="3174" spans="1:28" ht="21.75" customHeight="1" x14ac:dyDescent="0.25">
      <c r="A3174" s="37" t="s">
        <v>30</v>
      </c>
      <c r="B3174" s="37" t="s">
        <v>31</v>
      </c>
      <c r="C3174" s="39">
        <v>6261</v>
      </c>
      <c r="D3174" s="39" t="s">
        <v>52</v>
      </c>
      <c r="E3174" s="39" t="s">
        <v>1266</v>
      </c>
      <c r="F3174" s="128" t="s">
        <v>46</v>
      </c>
      <c r="G3174" s="39" t="s">
        <v>35</v>
      </c>
      <c r="H3174" s="39" t="str">
        <f t="shared" si="461"/>
        <v>6105AK124-6261-ECAL-0002</v>
      </c>
      <c r="I3174" s="39" t="str">
        <f t="shared" si="459"/>
        <v>Q24050972-04-6261-E-CAL-0002</v>
      </c>
      <c r="J3174" s="39"/>
      <c r="K3174" s="39" t="s">
        <v>1945</v>
      </c>
      <c r="L3174" s="39" t="s">
        <v>1953</v>
      </c>
      <c r="M3174" s="39" t="s">
        <v>1361</v>
      </c>
      <c r="N3174" s="33" t="str">
        <f t="shared" si="458"/>
        <v>Administration and General Buildings - Earthing System for 36 MVA Power Station - Cable and Conductor Sizing (incl Volt Drop Calcs)</v>
      </c>
      <c r="O3174" s="134"/>
      <c r="P3174" s="134"/>
      <c r="Q3174" s="33" t="str">
        <f>IFERROR(VLOOKUP(PPE_PH1_CDDL[[#This Row],[RDMC Document Number]],[3]Docs!$B:$F,4,0),"No Placeholder Yet")</f>
        <v>RES - Reserved Placeholder</v>
      </c>
      <c r="R3174" s="33" t="str">
        <f>IFERROR(VLOOKUP(PPE_PH1_CDDL[[#This Row],[RDMC Document Number]],[3]Docs!$B:$F,5,0),"No Placeholder Yet")</f>
        <v>Pending</v>
      </c>
      <c r="S3174" s="137">
        <f t="shared" si="460"/>
        <v>0</v>
      </c>
      <c r="T3174" s="39" t="s">
        <v>1119</v>
      </c>
      <c r="U3174" s="39"/>
      <c r="V3174" s="178"/>
      <c r="W3174" s="39" t="s">
        <v>1649</v>
      </c>
      <c r="X3174" s="39" t="s">
        <v>1588</v>
      </c>
      <c r="Y3174" s="39"/>
      <c r="Z3174" s="39"/>
      <c r="AA3174" s="39"/>
      <c r="AB3174" s="152" t="s">
        <v>3165</v>
      </c>
    </row>
    <row r="3175" spans="1:28" ht="21.75" customHeight="1" x14ac:dyDescent="0.25">
      <c r="A3175" s="37" t="s">
        <v>30</v>
      </c>
      <c r="B3175" s="37" t="s">
        <v>31</v>
      </c>
      <c r="C3175" s="39">
        <v>6261</v>
      </c>
      <c r="D3175" s="39" t="s">
        <v>52</v>
      </c>
      <c r="E3175" s="39" t="s">
        <v>1266</v>
      </c>
      <c r="F3175" s="128" t="s">
        <v>48</v>
      </c>
      <c r="G3175" s="39" t="s">
        <v>35</v>
      </c>
      <c r="H3175" s="39" t="str">
        <f t="shared" si="461"/>
        <v>6105AK124-6261-ECAL-0003</v>
      </c>
      <c r="I3175" s="39" t="str">
        <f t="shared" si="459"/>
        <v>Q24050972-04-6261-E-CAL-0003</v>
      </c>
      <c r="J3175" s="39"/>
      <c r="K3175" s="39" t="s">
        <v>1945</v>
      </c>
      <c r="L3175" s="39" t="s">
        <v>1953</v>
      </c>
      <c r="M3175" s="39" t="s">
        <v>1363</v>
      </c>
      <c r="N3175" s="33" t="str">
        <f t="shared" si="458"/>
        <v>Administration and General Buildings - Earthing System for 36 MVA Power Station - Impedance and Burn-off Calculations</v>
      </c>
      <c r="O3175" s="134"/>
      <c r="P3175" s="134"/>
      <c r="Q3175" s="33" t="str">
        <f>IFERROR(VLOOKUP(PPE_PH1_CDDL[[#This Row],[RDMC Document Number]],[3]Docs!$B:$F,4,0),"No Placeholder Yet")</f>
        <v>RES - Reserved Placeholder</v>
      </c>
      <c r="R3175" s="33" t="str">
        <f>IFERROR(VLOOKUP(PPE_PH1_CDDL[[#This Row],[RDMC Document Number]],[3]Docs!$B:$F,5,0),"No Placeholder Yet")</f>
        <v>Pending</v>
      </c>
      <c r="S3175" s="137">
        <f t="shared" si="460"/>
        <v>0</v>
      </c>
      <c r="T3175" s="39" t="s">
        <v>1119</v>
      </c>
      <c r="U3175" s="39"/>
      <c r="V3175" s="178"/>
      <c r="W3175" s="39" t="s">
        <v>1649</v>
      </c>
      <c r="X3175" s="39" t="s">
        <v>1588</v>
      </c>
      <c r="Y3175" s="39"/>
      <c r="Z3175" s="39"/>
      <c r="AA3175" s="39"/>
      <c r="AB3175" s="152" t="s">
        <v>3165</v>
      </c>
    </row>
    <row r="3176" spans="1:28" ht="21.75" customHeight="1" x14ac:dyDescent="0.25">
      <c r="A3176" s="37" t="s">
        <v>30</v>
      </c>
      <c r="B3176" s="37" t="s">
        <v>31</v>
      </c>
      <c r="C3176" s="39">
        <v>6261</v>
      </c>
      <c r="D3176" s="39" t="s">
        <v>52</v>
      </c>
      <c r="E3176" s="39" t="s">
        <v>1266</v>
      </c>
      <c r="F3176" s="128" t="s">
        <v>50</v>
      </c>
      <c r="G3176" s="39" t="s">
        <v>35</v>
      </c>
      <c r="H3176" s="39" t="str">
        <f t="shared" si="461"/>
        <v>6105AK124-6261-ECAL-0004</v>
      </c>
      <c r="I3176" s="39" t="str">
        <f t="shared" si="459"/>
        <v>Q24050972-04-6261-E-CAL-0004</v>
      </c>
      <c r="J3176" s="39"/>
      <c r="K3176" s="39" t="s">
        <v>1945</v>
      </c>
      <c r="L3176" s="39" t="s">
        <v>1946</v>
      </c>
      <c r="M3176" s="39" t="s">
        <v>1361</v>
      </c>
      <c r="N3176" s="33" t="str">
        <f t="shared" si="458"/>
        <v>Administration and General Buildings - Small Power and Lighting for 36 MVA Power Station - Cable and Conductor Sizing (incl Volt Drop Calcs)</v>
      </c>
      <c r="O3176" s="134"/>
      <c r="P3176" s="134"/>
      <c r="Q3176" s="33" t="str">
        <f>IFERROR(VLOOKUP(PPE_PH1_CDDL[[#This Row],[RDMC Document Number]],[3]Docs!$B:$F,4,0),"No Placeholder Yet")</f>
        <v>RES - Reserved Placeholder</v>
      </c>
      <c r="R3176" s="33" t="str">
        <f>IFERROR(VLOOKUP(PPE_PH1_CDDL[[#This Row],[RDMC Document Number]],[3]Docs!$B:$F,5,0),"No Placeholder Yet")</f>
        <v>Pending</v>
      </c>
      <c r="S3176" s="137">
        <f t="shared" si="460"/>
        <v>0</v>
      </c>
      <c r="T3176" s="39" t="s">
        <v>1119</v>
      </c>
      <c r="U3176" s="39"/>
      <c r="V3176" s="178"/>
      <c r="W3176" s="39" t="s">
        <v>1597</v>
      </c>
      <c r="X3176" s="39" t="s">
        <v>1588</v>
      </c>
      <c r="Y3176" s="39"/>
      <c r="Z3176" s="39"/>
      <c r="AA3176" s="39"/>
      <c r="AB3176" s="152" t="s">
        <v>3165</v>
      </c>
    </row>
    <row r="3177" spans="1:28" ht="21.75" customHeight="1" x14ac:dyDescent="0.25">
      <c r="A3177" s="37" t="s">
        <v>30</v>
      </c>
      <c r="B3177" s="37" t="s">
        <v>31</v>
      </c>
      <c r="C3177" s="39">
        <v>6261</v>
      </c>
      <c r="D3177" s="39" t="s">
        <v>52</v>
      </c>
      <c r="E3177" s="39" t="s">
        <v>1266</v>
      </c>
      <c r="F3177" s="128" t="s">
        <v>101</v>
      </c>
      <c r="G3177" s="39" t="s">
        <v>35</v>
      </c>
      <c r="H3177" s="39" t="str">
        <f t="shared" si="461"/>
        <v>6105AK124-6261-ECAL-0005</v>
      </c>
      <c r="I3177" s="39" t="str">
        <f t="shared" si="459"/>
        <v>Q24050972-04-6261-E-CAL-0005</v>
      </c>
      <c r="J3177" s="39"/>
      <c r="K3177" s="39" t="s">
        <v>1945</v>
      </c>
      <c r="L3177" s="39" t="s">
        <v>1946</v>
      </c>
      <c r="M3177" s="39" t="s">
        <v>1360</v>
      </c>
      <c r="N3177" s="33" t="str">
        <f t="shared" si="458"/>
        <v>Administration and General Buildings - Small Power and Lighting for 36 MVA Power Station - Conductor Sag and Tension Plan</v>
      </c>
      <c r="O3177" s="134"/>
      <c r="P3177" s="134"/>
      <c r="Q3177" s="33" t="str">
        <f>IFERROR(VLOOKUP(PPE_PH1_CDDL[[#This Row],[RDMC Document Number]],[3]Docs!$B:$F,4,0),"No Placeholder Yet")</f>
        <v>RES - Reserved Placeholder</v>
      </c>
      <c r="R3177" s="33" t="str">
        <f>IFERROR(VLOOKUP(PPE_PH1_CDDL[[#This Row],[RDMC Document Number]],[3]Docs!$B:$F,5,0),"No Placeholder Yet")</f>
        <v>Pending</v>
      </c>
      <c r="S3177" s="137">
        <f t="shared" si="460"/>
        <v>0</v>
      </c>
      <c r="T3177" s="39" t="s">
        <v>1119</v>
      </c>
      <c r="U3177" s="39"/>
      <c r="V3177" s="178"/>
      <c r="W3177" s="39" t="s">
        <v>1597</v>
      </c>
      <c r="X3177" s="39" t="s">
        <v>1588</v>
      </c>
      <c r="Y3177" s="39"/>
      <c r="Z3177" s="39"/>
      <c r="AA3177" s="39"/>
      <c r="AB3177" s="152" t="s">
        <v>3165</v>
      </c>
    </row>
    <row r="3178" spans="1:28" ht="21.75" customHeight="1" x14ac:dyDescent="0.25">
      <c r="A3178" s="37" t="s">
        <v>30</v>
      </c>
      <c r="B3178" s="37" t="s">
        <v>31</v>
      </c>
      <c r="C3178" s="39">
        <v>6261</v>
      </c>
      <c r="D3178" s="39" t="s">
        <v>52</v>
      </c>
      <c r="E3178" s="39" t="s">
        <v>1266</v>
      </c>
      <c r="F3178" s="128" t="s">
        <v>161</v>
      </c>
      <c r="G3178" s="39" t="s">
        <v>35</v>
      </c>
      <c r="H3178" s="39" t="str">
        <f t="shared" si="461"/>
        <v>6105AK124-6261-ECAL-0006</v>
      </c>
      <c r="I3178" s="39" t="str">
        <f t="shared" si="459"/>
        <v>Q24050972-04-6261-E-CAL-0006</v>
      </c>
      <c r="J3178" s="39"/>
      <c r="K3178" s="39" t="s">
        <v>1945</v>
      </c>
      <c r="L3178" s="39" t="s">
        <v>1955</v>
      </c>
      <c r="M3178" s="39" t="s">
        <v>1363</v>
      </c>
      <c r="N3178" s="33" t="str">
        <f t="shared" si="458"/>
        <v>Administration and General Buildings - Lightning Protection System for 36 MVA Power Station - Impedance and Burn-off Calculations</v>
      </c>
      <c r="O3178" s="134"/>
      <c r="P3178" s="134"/>
      <c r="Q3178" s="33" t="str">
        <f>IFERROR(VLOOKUP(PPE_PH1_CDDL[[#This Row],[RDMC Document Number]],[3]Docs!$B:$F,4,0),"No Placeholder Yet")</f>
        <v>RES - Reserved Placeholder</v>
      </c>
      <c r="R3178" s="33" t="str">
        <f>IFERROR(VLOOKUP(PPE_PH1_CDDL[[#This Row],[RDMC Document Number]],[3]Docs!$B:$F,5,0),"No Placeholder Yet")</f>
        <v>Pending</v>
      </c>
      <c r="S3178" s="137">
        <f t="shared" si="460"/>
        <v>0</v>
      </c>
      <c r="T3178" s="39" t="s">
        <v>1119</v>
      </c>
      <c r="U3178" s="39"/>
      <c r="V3178" s="178"/>
      <c r="W3178" s="39" t="s">
        <v>1631</v>
      </c>
      <c r="X3178" s="39" t="s">
        <v>1588</v>
      </c>
      <c r="Y3178" s="39"/>
      <c r="Z3178" s="39"/>
      <c r="AA3178" s="39"/>
      <c r="AB3178" s="152" t="s">
        <v>3165</v>
      </c>
    </row>
    <row r="3179" spans="1:28" ht="21.75" customHeight="1" x14ac:dyDescent="0.25">
      <c r="A3179" s="37" t="s">
        <v>30</v>
      </c>
      <c r="B3179" s="37" t="s">
        <v>31</v>
      </c>
      <c r="C3179" s="39">
        <v>6261</v>
      </c>
      <c r="D3179" s="39" t="s">
        <v>52</v>
      </c>
      <c r="E3179" s="39" t="s">
        <v>1266</v>
      </c>
      <c r="F3179" s="128" t="s">
        <v>170</v>
      </c>
      <c r="G3179" s="39" t="s">
        <v>35</v>
      </c>
      <c r="H3179" s="39" t="str">
        <f t="shared" si="461"/>
        <v>6105AK124-6261-ECAL-0007</v>
      </c>
      <c r="I3179" s="39" t="str">
        <f t="shared" si="459"/>
        <v>Q24050972-04-6261-E-CAL-0007</v>
      </c>
      <c r="J3179" s="39"/>
      <c r="K3179" s="39" t="s">
        <v>1945</v>
      </c>
      <c r="L3179" s="39" t="s">
        <v>1956</v>
      </c>
      <c r="M3179" s="39" t="s">
        <v>1361</v>
      </c>
      <c r="N3179" s="33" t="str">
        <f t="shared" si="458"/>
        <v>Administration and General Buildings -  MV Cables for 36 MVA Power Station - Cable and Conductor Sizing (incl Volt Drop Calcs)</v>
      </c>
      <c r="O3179" s="134"/>
      <c r="P3179" s="134"/>
      <c r="Q3179" s="33" t="str">
        <f>IFERROR(VLOOKUP(PPE_PH1_CDDL[[#This Row],[RDMC Document Number]],[3]Docs!$B:$F,4,0),"No Placeholder Yet")</f>
        <v>RES - Reserved Placeholder</v>
      </c>
      <c r="R3179" s="33" t="str">
        <f>IFERROR(VLOOKUP(PPE_PH1_CDDL[[#This Row],[RDMC Document Number]],[3]Docs!$B:$F,5,0),"No Placeholder Yet")</f>
        <v>Pending</v>
      </c>
      <c r="S3179" s="137">
        <f t="shared" si="460"/>
        <v>0</v>
      </c>
      <c r="T3179" s="39" t="s">
        <v>1119</v>
      </c>
      <c r="U3179" s="39"/>
      <c r="V3179" s="178"/>
      <c r="W3179" s="39" t="s">
        <v>1957</v>
      </c>
      <c r="X3179" s="39" t="s">
        <v>1588</v>
      </c>
      <c r="Y3179" s="39"/>
      <c r="Z3179" s="39"/>
      <c r="AA3179" s="39"/>
      <c r="AB3179" s="152" t="s">
        <v>3165</v>
      </c>
    </row>
    <row r="3180" spans="1:28" ht="21.75" customHeight="1" x14ac:dyDescent="0.25">
      <c r="A3180" s="37" t="s">
        <v>30</v>
      </c>
      <c r="B3180" s="37" t="s">
        <v>31</v>
      </c>
      <c r="C3180" s="39">
        <v>6261</v>
      </c>
      <c r="D3180" s="39" t="s">
        <v>52</v>
      </c>
      <c r="E3180" s="39" t="s">
        <v>1266</v>
      </c>
      <c r="F3180" s="128" t="s">
        <v>108</v>
      </c>
      <c r="G3180" s="39" t="s">
        <v>35</v>
      </c>
      <c r="H3180" s="39" t="str">
        <f t="shared" si="461"/>
        <v>6105AK124-6261-ECAL-0008</v>
      </c>
      <c r="I3180" s="39" t="str">
        <f t="shared" si="459"/>
        <v>Q24050972-04-6261-E-CAL-0008</v>
      </c>
      <c r="J3180" s="39"/>
      <c r="K3180" s="39" t="s">
        <v>1945</v>
      </c>
      <c r="L3180" s="39" t="s">
        <v>1956</v>
      </c>
      <c r="M3180" s="39" t="s">
        <v>1363</v>
      </c>
      <c r="N3180" s="33" t="str">
        <f t="shared" si="458"/>
        <v>Administration and General Buildings -  MV Cables for 36 MVA Power Station - Impedance and Burn-off Calculations</v>
      </c>
      <c r="O3180" s="134"/>
      <c r="P3180" s="134"/>
      <c r="Q3180" s="33" t="str">
        <f>IFERROR(VLOOKUP(PPE_PH1_CDDL[[#This Row],[RDMC Document Number]],[3]Docs!$B:$F,4,0),"No Placeholder Yet")</f>
        <v>RES - Reserved Placeholder</v>
      </c>
      <c r="R3180" s="33" t="str">
        <f>IFERROR(VLOOKUP(PPE_PH1_CDDL[[#This Row],[RDMC Document Number]],[3]Docs!$B:$F,5,0),"No Placeholder Yet")</f>
        <v>Pending</v>
      </c>
      <c r="S3180" s="137">
        <f t="shared" si="460"/>
        <v>0</v>
      </c>
      <c r="T3180" s="39" t="s">
        <v>1119</v>
      </c>
      <c r="U3180" s="39"/>
      <c r="V3180" s="178"/>
      <c r="W3180" s="39" t="s">
        <v>1957</v>
      </c>
      <c r="X3180" s="39" t="s">
        <v>1588</v>
      </c>
      <c r="Y3180" s="39"/>
      <c r="Z3180" s="39"/>
      <c r="AA3180" s="39"/>
      <c r="AB3180" s="152" t="s">
        <v>3165</v>
      </c>
    </row>
    <row r="3181" spans="1:28" ht="21.75" customHeight="1" x14ac:dyDescent="0.25">
      <c r="A3181" s="37" t="s">
        <v>30</v>
      </c>
      <c r="B3181" s="37" t="s">
        <v>31</v>
      </c>
      <c r="C3181" s="39">
        <v>6261</v>
      </c>
      <c r="D3181" s="39" t="s">
        <v>52</v>
      </c>
      <c r="E3181" s="39" t="s">
        <v>1266</v>
      </c>
      <c r="F3181" s="128" t="s">
        <v>173</v>
      </c>
      <c r="G3181" s="39" t="s">
        <v>35</v>
      </c>
      <c r="H3181" s="39" t="str">
        <f t="shared" si="461"/>
        <v>6105AK124-6261-ECAL-0009</v>
      </c>
      <c r="I3181" s="39" t="str">
        <f t="shared" si="459"/>
        <v>Q24050972-04-6261-E-CAL-0009</v>
      </c>
      <c r="J3181" s="39"/>
      <c r="K3181" s="39" t="s">
        <v>1945</v>
      </c>
      <c r="L3181" s="39" t="s">
        <v>1948</v>
      </c>
      <c r="M3181" s="39" t="s">
        <v>1361</v>
      </c>
      <c r="N3181" s="33" t="str">
        <f t="shared" si="458"/>
        <v>Administration and General Buildings - MV Isolator Panel for 36 MVA Power Station - Cable and Conductor Sizing (incl Volt Drop Calcs)</v>
      </c>
      <c r="O3181" s="134"/>
      <c r="P3181" s="134"/>
      <c r="Q3181" s="33" t="str">
        <f>IFERROR(VLOOKUP(PPE_PH1_CDDL[[#This Row],[RDMC Document Number]],[3]Docs!$B:$F,4,0),"No Placeholder Yet")</f>
        <v>RES - Reserved Placeholder</v>
      </c>
      <c r="R3181" s="33" t="str">
        <f>IFERROR(VLOOKUP(PPE_PH1_CDDL[[#This Row],[RDMC Document Number]],[3]Docs!$B:$F,5,0),"No Placeholder Yet")</f>
        <v>Pending</v>
      </c>
      <c r="S3181" s="137">
        <f t="shared" si="460"/>
        <v>0</v>
      </c>
      <c r="T3181" s="39" t="s">
        <v>1119</v>
      </c>
      <c r="U3181" s="39"/>
      <c r="V3181" s="178"/>
      <c r="W3181" s="39" t="s">
        <v>1949</v>
      </c>
      <c r="X3181" s="39" t="s">
        <v>1588</v>
      </c>
      <c r="Y3181" s="39"/>
      <c r="Z3181" s="39"/>
      <c r="AA3181" s="39"/>
      <c r="AB3181" s="152" t="s">
        <v>3165</v>
      </c>
    </row>
    <row r="3182" spans="1:28" ht="21.75" customHeight="1" x14ac:dyDescent="0.25">
      <c r="A3182" s="37" t="s">
        <v>30</v>
      </c>
      <c r="B3182" s="37" t="s">
        <v>31</v>
      </c>
      <c r="C3182" s="39">
        <v>6261</v>
      </c>
      <c r="D3182" s="39" t="s">
        <v>52</v>
      </c>
      <c r="E3182" s="39" t="s">
        <v>1266</v>
      </c>
      <c r="F3182" s="128" t="s">
        <v>184</v>
      </c>
      <c r="G3182" s="39" t="s">
        <v>35</v>
      </c>
      <c r="H3182" s="39" t="str">
        <f t="shared" si="461"/>
        <v>6105AK124-6261-ECAL-0010</v>
      </c>
      <c r="I3182" s="39" t="str">
        <f t="shared" si="459"/>
        <v>Q24050972-04-6261-E-CAL-0010</v>
      </c>
      <c r="J3182" s="39"/>
      <c r="K3182" s="39" t="s">
        <v>1945</v>
      </c>
      <c r="L3182" s="39" t="s">
        <v>1958</v>
      </c>
      <c r="M3182" s="39" t="s">
        <v>1361</v>
      </c>
      <c r="N3182" s="33" t="str">
        <f t="shared" si="458"/>
        <v>Administration and General Buildings - LV, Control and Signal Cables for 36 MVA Power Station - Cable and Conductor Sizing (incl Volt Drop Calcs)</v>
      </c>
      <c r="O3182" s="134"/>
      <c r="P3182" s="134"/>
      <c r="Q3182" s="33" t="str">
        <f>IFERROR(VLOOKUP(PPE_PH1_CDDL[[#This Row],[RDMC Document Number]],[3]Docs!$B:$F,4,0),"No Placeholder Yet")</f>
        <v>RES - Reserved Placeholder</v>
      </c>
      <c r="R3182" s="33" t="str">
        <f>IFERROR(VLOOKUP(PPE_PH1_CDDL[[#This Row],[RDMC Document Number]],[3]Docs!$B:$F,5,0),"No Placeholder Yet")</f>
        <v>Pending</v>
      </c>
      <c r="S3182" s="137">
        <f t="shared" si="460"/>
        <v>0</v>
      </c>
      <c r="T3182" s="39" t="s">
        <v>1119</v>
      </c>
      <c r="U3182" s="39"/>
      <c r="V3182" s="178"/>
      <c r="W3182" s="39" t="s">
        <v>1627</v>
      </c>
      <c r="X3182" s="39" t="s">
        <v>1588</v>
      </c>
      <c r="Y3182" s="39"/>
      <c r="Z3182" s="39"/>
      <c r="AA3182" s="39"/>
      <c r="AB3182" s="152" t="s">
        <v>3165</v>
      </c>
    </row>
    <row r="3183" spans="1:28" ht="21.75" customHeight="1" x14ac:dyDescent="0.25">
      <c r="A3183" s="37" t="s">
        <v>30</v>
      </c>
      <c r="B3183" s="37" t="s">
        <v>31</v>
      </c>
      <c r="C3183" s="39">
        <v>6261</v>
      </c>
      <c r="D3183" s="39" t="s">
        <v>52</v>
      </c>
      <c r="E3183" s="39" t="s">
        <v>1266</v>
      </c>
      <c r="F3183" s="128" t="s">
        <v>187</v>
      </c>
      <c r="G3183" s="39" t="s">
        <v>35</v>
      </c>
      <c r="H3183" s="39" t="str">
        <f t="shared" si="461"/>
        <v>6105AK124-6261-ECAL-0011</v>
      </c>
      <c r="I3183" s="39" t="str">
        <f t="shared" si="459"/>
        <v>Q24050972-04-6261-E-CAL-0011</v>
      </c>
      <c r="J3183" s="39"/>
      <c r="K3183" s="39" t="s">
        <v>1945</v>
      </c>
      <c r="L3183" s="39" t="s">
        <v>1958</v>
      </c>
      <c r="M3183" s="39" t="s">
        <v>1363</v>
      </c>
      <c r="N3183" s="33" t="str">
        <f t="shared" si="458"/>
        <v>Administration and General Buildings - LV, Control and Signal Cables for 36 MVA Power Station - Impedance and Burn-off Calculations</v>
      </c>
      <c r="O3183" s="134"/>
      <c r="P3183" s="134"/>
      <c r="Q3183" s="33" t="str">
        <f>IFERROR(VLOOKUP(PPE_PH1_CDDL[[#This Row],[RDMC Document Number]],[3]Docs!$B:$F,4,0),"No Placeholder Yet")</f>
        <v>RES - Reserved Placeholder</v>
      </c>
      <c r="R3183" s="33" t="str">
        <f>IFERROR(VLOOKUP(PPE_PH1_CDDL[[#This Row],[RDMC Document Number]],[3]Docs!$B:$F,5,0),"No Placeholder Yet")</f>
        <v>Pending</v>
      </c>
      <c r="S3183" s="137">
        <f t="shared" si="460"/>
        <v>0</v>
      </c>
      <c r="T3183" s="39" t="s">
        <v>1119</v>
      </c>
      <c r="U3183" s="39"/>
      <c r="V3183" s="178"/>
      <c r="W3183" s="39" t="s">
        <v>1627</v>
      </c>
      <c r="X3183" s="39" t="s">
        <v>1588</v>
      </c>
      <c r="Y3183" s="39"/>
      <c r="Z3183" s="39"/>
      <c r="AA3183" s="39"/>
      <c r="AB3183" s="152" t="s">
        <v>3165</v>
      </c>
    </row>
    <row r="3184" spans="1:28" ht="21.75" customHeight="1" x14ac:dyDescent="0.25">
      <c r="A3184" s="37" t="s">
        <v>30</v>
      </c>
      <c r="B3184" s="37" t="s">
        <v>31</v>
      </c>
      <c r="C3184" s="39">
        <v>6261</v>
      </c>
      <c r="D3184" s="39" t="s">
        <v>52</v>
      </c>
      <c r="E3184" s="39" t="s">
        <v>1266</v>
      </c>
      <c r="F3184" s="174" t="s">
        <v>213</v>
      </c>
      <c r="G3184" s="162" t="s">
        <v>35</v>
      </c>
      <c r="H3184" s="39" t="str">
        <f t="shared" si="461"/>
        <v>6105AK124-6261-ECAL-0012</v>
      </c>
      <c r="I3184" s="39" t="str">
        <f t="shared" si="459"/>
        <v>Q24050972-04-6261-E-CAL-0012</v>
      </c>
      <c r="J3184" s="162"/>
      <c r="K3184" s="39" t="s">
        <v>1945</v>
      </c>
      <c r="L3184" s="162" t="s">
        <v>1950</v>
      </c>
      <c r="M3184" s="162" t="s">
        <v>1361</v>
      </c>
      <c r="N3184" s="33" t="str">
        <f t="shared" si="458"/>
        <v>Administration and General Buildings - Termination Cabinets for 36 MVA Power Station - Cable and Conductor Sizing (incl Volt Drop Calcs)</v>
      </c>
      <c r="O3184" s="175"/>
      <c r="P3184" s="175"/>
      <c r="Q3184" s="33" t="str">
        <f>IFERROR(VLOOKUP(PPE_PH1_CDDL[[#This Row],[RDMC Document Number]],[3]Docs!$B:$F,4,0),"No Placeholder Yet")</f>
        <v>RES - Reserved Placeholder</v>
      </c>
      <c r="R3184" s="33" t="str">
        <f>IFERROR(VLOOKUP(PPE_PH1_CDDL[[#This Row],[RDMC Document Number]],[3]Docs!$B:$F,5,0),"No Placeholder Yet")</f>
        <v>Pending</v>
      </c>
      <c r="S3184" s="137">
        <f t="shared" si="460"/>
        <v>0</v>
      </c>
      <c r="T3184" s="39" t="s">
        <v>1119</v>
      </c>
      <c r="U3184" s="162"/>
      <c r="V3184" s="178"/>
      <c r="W3184" s="162" t="s">
        <v>1951</v>
      </c>
      <c r="X3184" s="39" t="s">
        <v>1588</v>
      </c>
      <c r="Y3184" s="162"/>
      <c r="Z3184" s="162"/>
      <c r="AA3184" s="39"/>
      <c r="AB3184" s="152" t="s">
        <v>3165</v>
      </c>
    </row>
    <row r="3185" spans="1:28" ht="21.75" customHeight="1" x14ac:dyDescent="0.25">
      <c r="A3185" s="37" t="s">
        <v>30</v>
      </c>
      <c r="B3185" s="37" t="s">
        <v>31</v>
      </c>
      <c r="C3185" s="39">
        <v>6261</v>
      </c>
      <c r="D3185" s="39" t="s">
        <v>52</v>
      </c>
      <c r="E3185" s="39" t="s">
        <v>1365</v>
      </c>
      <c r="F3185" s="128" t="s">
        <v>34</v>
      </c>
      <c r="G3185" s="39" t="s">
        <v>35</v>
      </c>
      <c r="H3185" s="39" t="str">
        <f t="shared" si="461"/>
        <v>6105AK124-6261-EDIA-0001</v>
      </c>
      <c r="I3185" s="39" t="str">
        <f t="shared" si="459"/>
        <v>Q24050972-04-6261-E-DIA-0001</v>
      </c>
      <c r="J3185" s="39"/>
      <c r="K3185" s="39" t="s">
        <v>1945</v>
      </c>
      <c r="L3185" s="39" t="s">
        <v>1953</v>
      </c>
      <c r="M3185" s="39" t="s">
        <v>1367</v>
      </c>
      <c r="N3185" s="33" t="str">
        <f t="shared" si="458"/>
        <v>Administration and General Buildings - Earthing System for 36 MVA Power Station - Electrical Circuit Diagrams (Schematics)</v>
      </c>
      <c r="O3185" s="134"/>
      <c r="P3185" s="134"/>
      <c r="Q3185" s="33" t="str">
        <f>IFERROR(VLOOKUP(PPE_PH1_CDDL[[#This Row],[RDMC Document Number]],[3]Docs!$B:$F,4,0),"No Placeholder Yet")</f>
        <v>RES - Reserved Placeholder</v>
      </c>
      <c r="R3185" s="33" t="str">
        <f>IFERROR(VLOOKUP(PPE_PH1_CDDL[[#This Row],[RDMC Document Number]],[3]Docs!$B:$F,5,0),"No Placeholder Yet")</f>
        <v>Pending</v>
      </c>
      <c r="S3185" s="137">
        <f t="shared" si="460"/>
        <v>0</v>
      </c>
      <c r="T3185" s="39" t="s">
        <v>1119</v>
      </c>
      <c r="U3185" s="39"/>
      <c r="V3185" s="178"/>
      <c r="W3185" s="39" t="s">
        <v>1649</v>
      </c>
      <c r="X3185" s="39" t="s">
        <v>1588</v>
      </c>
      <c r="Y3185" s="39"/>
      <c r="Z3185" s="39"/>
      <c r="AA3185" s="39"/>
      <c r="AB3185" s="152" t="s">
        <v>3165</v>
      </c>
    </row>
    <row r="3186" spans="1:28" ht="21.75" customHeight="1" x14ac:dyDescent="0.25">
      <c r="A3186" s="37" t="s">
        <v>30</v>
      </c>
      <c r="B3186" s="37" t="s">
        <v>31</v>
      </c>
      <c r="C3186" s="39">
        <v>6261</v>
      </c>
      <c r="D3186" s="39" t="s">
        <v>52</v>
      </c>
      <c r="E3186" s="39" t="s">
        <v>1365</v>
      </c>
      <c r="F3186" s="128" t="s">
        <v>46</v>
      </c>
      <c r="G3186" s="39" t="s">
        <v>35</v>
      </c>
      <c r="H3186" s="39" t="str">
        <f t="shared" si="461"/>
        <v>6105AK124-6261-EDIA-0002</v>
      </c>
      <c r="I3186" s="39" t="str">
        <f t="shared" si="459"/>
        <v>Q24050972-04-6261-E-DIA-0002</v>
      </c>
      <c r="J3186" s="39"/>
      <c r="K3186" s="39" t="s">
        <v>1945</v>
      </c>
      <c r="L3186" s="39" t="s">
        <v>1953</v>
      </c>
      <c r="M3186" s="39" t="s">
        <v>1366</v>
      </c>
      <c r="N3186" s="33" t="str">
        <f t="shared" ref="N3186:N3249" si="462">K3186&amp;" - "&amp;L3186&amp;" - "&amp;M3186</f>
        <v>Administration and General Buildings - Earthing System for 36 MVA Power Station - Cable Block Diagrams and Schedules</v>
      </c>
      <c r="O3186" s="134"/>
      <c r="P3186" s="134"/>
      <c r="Q3186" s="33" t="str">
        <f>IFERROR(VLOOKUP(PPE_PH1_CDDL[[#This Row],[RDMC Document Number]],[3]Docs!$B:$F,4,0),"No Placeholder Yet")</f>
        <v>RES - Reserved Placeholder</v>
      </c>
      <c r="R3186" s="33" t="str">
        <f>IFERROR(VLOOKUP(PPE_PH1_CDDL[[#This Row],[RDMC Document Number]],[3]Docs!$B:$F,5,0),"No Placeholder Yet")</f>
        <v>Pending</v>
      </c>
      <c r="S3186" s="137">
        <f t="shared" si="460"/>
        <v>0</v>
      </c>
      <c r="T3186" s="39" t="s">
        <v>1119</v>
      </c>
      <c r="U3186" s="39"/>
      <c r="V3186" s="178"/>
      <c r="W3186" s="39" t="s">
        <v>1649</v>
      </c>
      <c r="X3186" s="39" t="s">
        <v>1588</v>
      </c>
      <c r="Y3186" s="39"/>
      <c r="Z3186" s="39"/>
      <c r="AA3186" s="39"/>
      <c r="AB3186" s="152" t="s">
        <v>3165</v>
      </c>
    </row>
    <row r="3187" spans="1:28" ht="21.75" customHeight="1" x14ac:dyDescent="0.25">
      <c r="A3187" s="37" t="s">
        <v>30</v>
      </c>
      <c r="B3187" s="37" t="s">
        <v>31</v>
      </c>
      <c r="C3187" s="39">
        <v>6261</v>
      </c>
      <c r="D3187" s="39" t="s">
        <v>52</v>
      </c>
      <c r="E3187" s="39" t="s">
        <v>1365</v>
      </c>
      <c r="F3187" s="128" t="s">
        <v>48</v>
      </c>
      <c r="G3187" s="39" t="s">
        <v>35</v>
      </c>
      <c r="H3187" s="39" t="str">
        <f t="shared" si="461"/>
        <v>6105AK124-6261-EDIA-0003</v>
      </c>
      <c r="I3187" s="39" t="str">
        <f t="shared" si="459"/>
        <v>Q24050972-04-6261-E-DIA-0003</v>
      </c>
      <c r="J3187" s="39"/>
      <c r="K3187" s="39" t="s">
        <v>1945</v>
      </c>
      <c r="L3187" s="39" t="s">
        <v>1953</v>
      </c>
      <c r="M3187" s="39" t="s">
        <v>1369</v>
      </c>
      <c r="N3187" s="33" t="str">
        <f t="shared" si="462"/>
        <v>Administration and General Buildings - Earthing System for 36 MVA Power Station - E/I Termination Schedule</v>
      </c>
      <c r="O3187" s="134"/>
      <c r="P3187" s="134"/>
      <c r="Q3187" s="33" t="str">
        <f>IFERROR(VLOOKUP(PPE_PH1_CDDL[[#This Row],[RDMC Document Number]],[3]Docs!$B:$F,4,0),"No Placeholder Yet")</f>
        <v>RES - Reserved Placeholder</v>
      </c>
      <c r="R3187" s="33" t="str">
        <f>IFERROR(VLOOKUP(PPE_PH1_CDDL[[#This Row],[RDMC Document Number]],[3]Docs!$B:$F,5,0),"No Placeholder Yet")</f>
        <v>Pending</v>
      </c>
      <c r="S3187" s="137">
        <f t="shared" si="460"/>
        <v>0</v>
      </c>
      <c r="T3187" s="39" t="s">
        <v>1119</v>
      </c>
      <c r="U3187" s="39"/>
      <c r="V3187" s="178"/>
      <c r="W3187" s="39" t="s">
        <v>1649</v>
      </c>
      <c r="X3187" s="39" t="s">
        <v>1588</v>
      </c>
      <c r="Y3187" s="39"/>
      <c r="Z3187" s="39"/>
      <c r="AA3187" s="39"/>
      <c r="AB3187" s="152" t="s">
        <v>3165</v>
      </c>
    </row>
    <row r="3188" spans="1:28" ht="21.75" customHeight="1" x14ac:dyDescent="0.25">
      <c r="A3188" s="37" t="s">
        <v>30</v>
      </c>
      <c r="B3188" s="37" t="s">
        <v>31</v>
      </c>
      <c r="C3188" s="39">
        <v>6261</v>
      </c>
      <c r="D3188" s="39" t="s">
        <v>52</v>
      </c>
      <c r="E3188" s="39" t="s">
        <v>1365</v>
      </c>
      <c r="F3188" s="128" t="s">
        <v>50</v>
      </c>
      <c r="G3188" s="39" t="s">
        <v>35</v>
      </c>
      <c r="H3188" s="39" t="str">
        <f t="shared" si="461"/>
        <v>6105AK124-6261-EDIA-0004</v>
      </c>
      <c r="I3188" s="39" t="str">
        <f t="shared" si="459"/>
        <v>Q24050972-04-6261-E-DIA-0004</v>
      </c>
      <c r="J3188" s="39"/>
      <c r="K3188" s="39" t="s">
        <v>1945</v>
      </c>
      <c r="L3188" s="39" t="s">
        <v>1946</v>
      </c>
      <c r="M3188" s="39" t="s">
        <v>1366</v>
      </c>
      <c r="N3188" s="33" t="str">
        <f t="shared" si="462"/>
        <v>Administration and General Buildings - Small Power and Lighting for 36 MVA Power Station - Cable Block Diagrams and Schedules</v>
      </c>
      <c r="O3188" s="134"/>
      <c r="P3188" s="134"/>
      <c r="Q3188" s="33" t="str">
        <f>IFERROR(VLOOKUP(PPE_PH1_CDDL[[#This Row],[RDMC Document Number]],[3]Docs!$B:$F,4,0),"No Placeholder Yet")</f>
        <v>RES - Reserved Placeholder</v>
      </c>
      <c r="R3188" s="33" t="str">
        <f>IFERROR(VLOOKUP(PPE_PH1_CDDL[[#This Row],[RDMC Document Number]],[3]Docs!$B:$F,5,0),"No Placeholder Yet")</f>
        <v>Pending</v>
      </c>
      <c r="S3188" s="137">
        <f t="shared" si="460"/>
        <v>0</v>
      </c>
      <c r="T3188" s="39" t="s">
        <v>1119</v>
      </c>
      <c r="U3188" s="39"/>
      <c r="V3188" s="178"/>
      <c r="W3188" s="39" t="s">
        <v>1597</v>
      </c>
      <c r="X3188" s="39" t="s">
        <v>1588</v>
      </c>
      <c r="Y3188" s="39"/>
      <c r="Z3188" s="39"/>
      <c r="AA3188" s="39"/>
      <c r="AB3188" s="152" t="s">
        <v>3165</v>
      </c>
    </row>
    <row r="3189" spans="1:28" ht="21.75" customHeight="1" x14ac:dyDescent="0.25">
      <c r="A3189" s="37" t="s">
        <v>30</v>
      </c>
      <c r="B3189" s="37" t="s">
        <v>31</v>
      </c>
      <c r="C3189" s="39">
        <v>6261</v>
      </c>
      <c r="D3189" s="39" t="s">
        <v>52</v>
      </c>
      <c r="E3189" s="39" t="s">
        <v>1365</v>
      </c>
      <c r="F3189" s="128" t="s">
        <v>101</v>
      </c>
      <c r="G3189" s="39" t="s">
        <v>35</v>
      </c>
      <c r="H3189" s="39" t="str">
        <f t="shared" si="461"/>
        <v>6105AK124-6261-EDIA-0005</v>
      </c>
      <c r="I3189" s="39" t="str">
        <f t="shared" si="459"/>
        <v>Q24050972-04-6261-E-DIA-0005</v>
      </c>
      <c r="J3189" s="39"/>
      <c r="K3189" s="39" t="s">
        <v>1945</v>
      </c>
      <c r="L3189" s="39" t="s">
        <v>1946</v>
      </c>
      <c r="M3189" s="39" t="s">
        <v>1372</v>
      </c>
      <c r="N3189" s="33" t="str">
        <f t="shared" si="462"/>
        <v>Administration and General Buildings - Small Power and Lighting for 36 MVA Power Station - Electrical Block Diagram</v>
      </c>
      <c r="O3189" s="134"/>
      <c r="P3189" s="134"/>
      <c r="Q3189" s="33" t="str">
        <f>IFERROR(VLOOKUP(PPE_PH1_CDDL[[#This Row],[RDMC Document Number]],[3]Docs!$B:$F,4,0),"No Placeholder Yet")</f>
        <v>RES - Reserved Placeholder</v>
      </c>
      <c r="R3189" s="33" t="str">
        <f>IFERROR(VLOOKUP(PPE_PH1_CDDL[[#This Row],[RDMC Document Number]],[3]Docs!$B:$F,5,0),"No Placeholder Yet")</f>
        <v>Pending</v>
      </c>
      <c r="S3189" s="137">
        <f t="shared" si="460"/>
        <v>0</v>
      </c>
      <c r="T3189" s="39" t="s">
        <v>1119</v>
      </c>
      <c r="U3189" s="39"/>
      <c r="V3189" s="178"/>
      <c r="W3189" s="39" t="s">
        <v>1597</v>
      </c>
      <c r="X3189" s="39" t="s">
        <v>1588</v>
      </c>
      <c r="Y3189" s="39"/>
      <c r="Z3189" s="39"/>
      <c r="AA3189" s="39"/>
      <c r="AB3189" s="152" t="s">
        <v>3165</v>
      </c>
    </row>
    <row r="3190" spans="1:28" ht="21.75" customHeight="1" x14ac:dyDescent="0.25">
      <c r="A3190" s="37" t="s">
        <v>30</v>
      </c>
      <c r="B3190" s="37" t="s">
        <v>31</v>
      </c>
      <c r="C3190" s="39">
        <v>6261</v>
      </c>
      <c r="D3190" s="39" t="s">
        <v>52</v>
      </c>
      <c r="E3190" s="39" t="s">
        <v>1365</v>
      </c>
      <c r="F3190" s="128" t="s">
        <v>161</v>
      </c>
      <c r="G3190" s="39" t="s">
        <v>35</v>
      </c>
      <c r="H3190" s="39" t="str">
        <f t="shared" si="461"/>
        <v>6105AK124-6261-EDIA-0006</v>
      </c>
      <c r="I3190" s="39" t="str">
        <f t="shared" si="459"/>
        <v>Q24050972-04-6261-E-DIA-0006</v>
      </c>
      <c r="J3190" s="39"/>
      <c r="K3190" s="39" t="s">
        <v>1945</v>
      </c>
      <c r="L3190" s="39" t="s">
        <v>1946</v>
      </c>
      <c r="M3190" s="39" t="s">
        <v>1367</v>
      </c>
      <c r="N3190" s="33" t="str">
        <f t="shared" si="462"/>
        <v>Administration and General Buildings - Small Power and Lighting for 36 MVA Power Station - Electrical Circuit Diagrams (Schematics)</v>
      </c>
      <c r="O3190" s="134"/>
      <c r="P3190" s="134"/>
      <c r="Q3190" s="33" t="str">
        <f>IFERROR(VLOOKUP(PPE_PH1_CDDL[[#This Row],[RDMC Document Number]],[3]Docs!$B:$F,4,0),"No Placeholder Yet")</f>
        <v>RES - Reserved Placeholder</v>
      </c>
      <c r="R3190" s="33" t="str">
        <f>IFERROR(VLOOKUP(PPE_PH1_CDDL[[#This Row],[RDMC Document Number]],[3]Docs!$B:$F,5,0),"No Placeholder Yet")</f>
        <v>Pending</v>
      </c>
      <c r="S3190" s="137">
        <f t="shared" si="460"/>
        <v>0</v>
      </c>
      <c r="T3190" s="39" t="s">
        <v>1119</v>
      </c>
      <c r="U3190" s="39"/>
      <c r="V3190" s="178"/>
      <c r="W3190" s="39" t="s">
        <v>1597</v>
      </c>
      <c r="X3190" s="39" t="s">
        <v>1588</v>
      </c>
      <c r="Y3190" s="39"/>
      <c r="Z3190" s="39"/>
      <c r="AA3190" s="39"/>
      <c r="AB3190" s="152" t="s">
        <v>3165</v>
      </c>
    </row>
    <row r="3191" spans="1:28" ht="21.75" customHeight="1" x14ac:dyDescent="0.25">
      <c r="A3191" s="37" t="s">
        <v>30</v>
      </c>
      <c r="B3191" s="37" t="s">
        <v>31</v>
      </c>
      <c r="C3191" s="39">
        <v>6261</v>
      </c>
      <c r="D3191" s="39" t="s">
        <v>52</v>
      </c>
      <c r="E3191" s="39" t="s">
        <v>1365</v>
      </c>
      <c r="F3191" s="128" t="s">
        <v>170</v>
      </c>
      <c r="G3191" s="39" t="s">
        <v>35</v>
      </c>
      <c r="H3191" s="39" t="str">
        <f t="shared" si="461"/>
        <v>6105AK124-6261-EDIA-0007</v>
      </c>
      <c r="I3191" s="39" t="str">
        <f t="shared" si="459"/>
        <v>Q24050972-04-6261-E-DIA-0007</v>
      </c>
      <c r="J3191" s="39"/>
      <c r="K3191" s="39" t="s">
        <v>1945</v>
      </c>
      <c r="L3191" s="39" t="s">
        <v>1946</v>
      </c>
      <c r="M3191" s="39" t="s">
        <v>1369</v>
      </c>
      <c r="N3191" s="33" t="str">
        <f t="shared" si="462"/>
        <v>Administration and General Buildings - Small Power and Lighting for 36 MVA Power Station - E/I Termination Schedule</v>
      </c>
      <c r="O3191" s="134"/>
      <c r="P3191" s="134"/>
      <c r="Q3191" s="33" t="str">
        <f>IFERROR(VLOOKUP(PPE_PH1_CDDL[[#This Row],[RDMC Document Number]],[3]Docs!$B:$F,4,0),"No Placeholder Yet")</f>
        <v>RES - Reserved Placeholder</v>
      </c>
      <c r="R3191" s="33" t="str">
        <f>IFERROR(VLOOKUP(PPE_PH1_CDDL[[#This Row],[RDMC Document Number]],[3]Docs!$B:$F,5,0),"No Placeholder Yet")</f>
        <v>Pending</v>
      </c>
      <c r="S3191" s="137">
        <f t="shared" si="460"/>
        <v>0</v>
      </c>
      <c r="T3191" s="39" t="s">
        <v>1119</v>
      </c>
      <c r="U3191" s="39"/>
      <c r="V3191" s="178"/>
      <c r="W3191" s="39" t="s">
        <v>1597</v>
      </c>
      <c r="X3191" s="39" t="s">
        <v>1588</v>
      </c>
      <c r="Y3191" s="39"/>
      <c r="Z3191" s="39"/>
      <c r="AA3191" s="39"/>
      <c r="AB3191" s="152" t="s">
        <v>3165</v>
      </c>
    </row>
    <row r="3192" spans="1:28" ht="21.75" customHeight="1" x14ac:dyDescent="0.25">
      <c r="A3192" s="37" t="s">
        <v>30</v>
      </c>
      <c r="B3192" s="37" t="s">
        <v>31</v>
      </c>
      <c r="C3192" s="39">
        <v>6261</v>
      </c>
      <c r="D3192" s="39" t="s">
        <v>52</v>
      </c>
      <c r="E3192" s="39" t="s">
        <v>1365</v>
      </c>
      <c r="F3192" s="128" t="s">
        <v>108</v>
      </c>
      <c r="G3192" s="39" t="s">
        <v>35</v>
      </c>
      <c r="H3192" s="39" t="str">
        <f t="shared" si="461"/>
        <v>6105AK124-6261-EDIA-0008</v>
      </c>
      <c r="I3192" s="39" t="str">
        <f t="shared" si="459"/>
        <v>Q24050972-04-6261-E-DIA-0008</v>
      </c>
      <c r="J3192" s="39"/>
      <c r="K3192" s="39" t="s">
        <v>1945</v>
      </c>
      <c r="L3192" s="39" t="s">
        <v>1947</v>
      </c>
      <c r="M3192" s="39" t="s">
        <v>1366</v>
      </c>
      <c r="N3192" s="33" t="str">
        <f t="shared" si="462"/>
        <v>Administration and General Buildings - Cable Racks and Trays for 36 MVA Power Station - Cable Block Diagrams and Schedules</v>
      </c>
      <c r="O3192" s="134"/>
      <c r="P3192" s="134"/>
      <c r="Q3192" s="33" t="str">
        <f>IFERROR(VLOOKUP(PPE_PH1_CDDL[[#This Row],[RDMC Document Number]],[3]Docs!$B:$F,4,0),"No Placeholder Yet")</f>
        <v>RES - Reserved Placeholder</v>
      </c>
      <c r="R3192" s="33" t="str">
        <f>IFERROR(VLOOKUP(PPE_PH1_CDDL[[#This Row],[RDMC Document Number]],[3]Docs!$B:$F,5,0),"No Placeholder Yet")</f>
        <v>Pending</v>
      </c>
      <c r="S3192" s="137">
        <f t="shared" si="460"/>
        <v>0</v>
      </c>
      <c r="T3192" s="39" t="s">
        <v>1119</v>
      </c>
      <c r="U3192" s="39"/>
      <c r="V3192" s="178"/>
      <c r="W3192" s="39" t="s">
        <v>1599</v>
      </c>
      <c r="X3192" s="39" t="s">
        <v>1588</v>
      </c>
      <c r="Y3192" s="39"/>
      <c r="Z3192" s="39"/>
      <c r="AA3192" s="39"/>
      <c r="AB3192" s="152" t="s">
        <v>3165</v>
      </c>
    </row>
    <row r="3193" spans="1:28" ht="21.75" customHeight="1" x14ac:dyDescent="0.25">
      <c r="A3193" s="37" t="s">
        <v>30</v>
      </c>
      <c r="B3193" s="37" t="s">
        <v>31</v>
      </c>
      <c r="C3193" s="39">
        <v>6261</v>
      </c>
      <c r="D3193" s="39" t="s">
        <v>52</v>
      </c>
      <c r="E3193" s="39" t="s">
        <v>1365</v>
      </c>
      <c r="F3193" s="128" t="s">
        <v>173</v>
      </c>
      <c r="G3193" s="39" t="s">
        <v>35</v>
      </c>
      <c r="H3193" s="39" t="str">
        <f t="shared" si="461"/>
        <v>6105AK124-6261-EDIA-0009</v>
      </c>
      <c r="I3193" s="39" t="str">
        <f t="shared" ref="I3193:I3256" si="463">"Q24050972"&amp;"-"&amp;"04"&amp;"-"&amp;C3193&amp;"-"&amp;D3193&amp;"-"&amp;E3193&amp;"-"&amp;F3193</f>
        <v>Q24050972-04-6261-E-DIA-0009</v>
      </c>
      <c r="J3193" s="39"/>
      <c r="K3193" s="39" t="s">
        <v>1945</v>
      </c>
      <c r="L3193" s="39" t="s">
        <v>1947</v>
      </c>
      <c r="M3193" s="39" t="s">
        <v>1369</v>
      </c>
      <c r="N3193" s="33" t="str">
        <f t="shared" si="462"/>
        <v>Administration and General Buildings - Cable Racks and Trays for 36 MVA Power Station - E/I Termination Schedule</v>
      </c>
      <c r="O3193" s="134"/>
      <c r="P3193" s="134"/>
      <c r="Q3193" s="33" t="str">
        <f>IFERROR(VLOOKUP(PPE_PH1_CDDL[[#This Row],[RDMC Document Number]],[3]Docs!$B:$F,4,0),"No Placeholder Yet")</f>
        <v>RES - Reserved Placeholder</v>
      </c>
      <c r="R3193" s="33" t="str">
        <f>IFERROR(VLOOKUP(PPE_PH1_CDDL[[#This Row],[RDMC Document Number]],[3]Docs!$B:$F,5,0),"No Placeholder Yet")</f>
        <v>Pending</v>
      </c>
      <c r="S3193" s="137">
        <f t="shared" si="460"/>
        <v>0</v>
      </c>
      <c r="T3193" s="39" t="s">
        <v>1119</v>
      </c>
      <c r="U3193" s="39"/>
      <c r="V3193" s="178"/>
      <c r="W3193" s="39" t="s">
        <v>1599</v>
      </c>
      <c r="X3193" s="39" t="s">
        <v>1588</v>
      </c>
      <c r="Y3193" s="39"/>
      <c r="Z3193" s="39"/>
      <c r="AA3193" s="39"/>
      <c r="AB3193" s="152" t="s">
        <v>3165</v>
      </c>
    </row>
    <row r="3194" spans="1:28" ht="21.75" customHeight="1" x14ac:dyDescent="0.25">
      <c r="A3194" s="37" t="s">
        <v>30</v>
      </c>
      <c r="B3194" s="37" t="s">
        <v>31</v>
      </c>
      <c r="C3194" s="39">
        <v>6261</v>
      </c>
      <c r="D3194" s="39" t="s">
        <v>52</v>
      </c>
      <c r="E3194" s="39" t="s">
        <v>1365</v>
      </c>
      <c r="F3194" s="128" t="s">
        <v>184</v>
      </c>
      <c r="G3194" s="39" t="s">
        <v>35</v>
      </c>
      <c r="H3194" s="39" t="str">
        <f t="shared" si="461"/>
        <v>6105AK124-6261-EDIA-0010</v>
      </c>
      <c r="I3194" s="39" t="str">
        <f t="shared" si="463"/>
        <v>Q24050972-04-6261-E-DIA-0010</v>
      </c>
      <c r="J3194" s="39"/>
      <c r="K3194" s="39" t="s">
        <v>1945</v>
      </c>
      <c r="L3194" s="39" t="s">
        <v>1954</v>
      </c>
      <c r="M3194" s="39" t="s">
        <v>1366</v>
      </c>
      <c r="N3194" s="33" t="str">
        <f t="shared" si="462"/>
        <v>Administration and General Buildings - Cable Trench / Tunnels for 36 MVA Power Station - Cable Block Diagrams and Schedules</v>
      </c>
      <c r="O3194" s="134"/>
      <c r="P3194" s="134"/>
      <c r="Q3194" s="33" t="str">
        <f>IFERROR(VLOOKUP(PPE_PH1_CDDL[[#This Row],[RDMC Document Number]],[3]Docs!$B:$F,4,0),"No Placeholder Yet")</f>
        <v>RES - Reserved Placeholder</v>
      </c>
      <c r="R3194" s="33" t="str">
        <f>IFERROR(VLOOKUP(PPE_PH1_CDDL[[#This Row],[RDMC Document Number]],[3]Docs!$B:$F,5,0),"No Placeholder Yet")</f>
        <v>Pending</v>
      </c>
      <c r="S3194" s="137">
        <f t="shared" si="460"/>
        <v>0</v>
      </c>
      <c r="T3194" s="39" t="s">
        <v>1119</v>
      </c>
      <c r="U3194" s="39"/>
      <c r="V3194" s="178"/>
      <c r="W3194" s="39" t="s">
        <v>1961</v>
      </c>
      <c r="X3194" s="39" t="s">
        <v>1588</v>
      </c>
      <c r="Y3194" s="39"/>
      <c r="Z3194" s="39"/>
      <c r="AA3194" s="39"/>
      <c r="AB3194" s="152" t="s">
        <v>3165</v>
      </c>
    </row>
    <row r="3195" spans="1:28" ht="21.75" customHeight="1" x14ac:dyDescent="0.25">
      <c r="A3195" s="37" t="s">
        <v>30</v>
      </c>
      <c r="B3195" s="37" t="s">
        <v>31</v>
      </c>
      <c r="C3195" s="39">
        <v>6261</v>
      </c>
      <c r="D3195" s="39" t="s">
        <v>52</v>
      </c>
      <c r="E3195" s="39" t="s">
        <v>1365</v>
      </c>
      <c r="F3195" s="128" t="s">
        <v>187</v>
      </c>
      <c r="G3195" s="39" t="s">
        <v>35</v>
      </c>
      <c r="H3195" s="39" t="str">
        <f t="shared" si="461"/>
        <v>6105AK124-6261-EDIA-0011</v>
      </c>
      <c r="I3195" s="39" t="str">
        <f t="shared" si="463"/>
        <v>Q24050972-04-6261-E-DIA-0011</v>
      </c>
      <c r="J3195" s="39"/>
      <c r="K3195" s="39" t="s">
        <v>1945</v>
      </c>
      <c r="L3195" s="39" t="s">
        <v>1954</v>
      </c>
      <c r="M3195" s="39" t="s">
        <v>1369</v>
      </c>
      <c r="N3195" s="33" t="str">
        <f t="shared" si="462"/>
        <v>Administration and General Buildings - Cable Trench / Tunnels for 36 MVA Power Station - E/I Termination Schedule</v>
      </c>
      <c r="O3195" s="134"/>
      <c r="P3195" s="134"/>
      <c r="Q3195" s="33" t="str">
        <f>IFERROR(VLOOKUP(PPE_PH1_CDDL[[#This Row],[RDMC Document Number]],[3]Docs!$B:$F,4,0),"No Placeholder Yet")</f>
        <v>RES - Reserved Placeholder</v>
      </c>
      <c r="R3195" s="33" t="str">
        <f>IFERROR(VLOOKUP(PPE_PH1_CDDL[[#This Row],[RDMC Document Number]],[3]Docs!$B:$F,5,0),"No Placeholder Yet")</f>
        <v>Pending</v>
      </c>
      <c r="S3195" s="137">
        <f t="shared" si="460"/>
        <v>0</v>
      </c>
      <c r="T3195" s="39" t="s">
        <v>1119</v>
      </c>
      <c r="U3195" s="39"/>
      <c r="V3195" s="178"/>
      <c r="W3195" s="39" t="s">
        <v>1961</v>
      </c>
      <c r="X3195" s="39" t="s">
        <v>1588</v>
      </c>
      <c r="Y3195" s="39"/>
      <c r="Z3195" s="39"/>
      <c r="AA3195" s="39"/>
      <c r="AB3195" s="152" t="s">
        <v>3165</v>
      </c>
    </row>
    <row r="3196" spans="1:28" ht="21.75" customHeight="1" x14ac:dyDescent="0.25">
      <c r="A3196" s="37" t="s">
        <v>30</v>
      </c>
      <c r="B3196" s="37" t="s">
        <v>31</v>
      </c>
      <c r="C3196" s="39">
        <v>6261</v>
      </c>
      <c r="D3196" s="39" t="s">
        <v>52</v>
      </c>
      <c r="E3196" s="39" t="s">
        <v>1365</v>
      </c>
      <c r="F3196" s="128" t="s">
        <v>213</v>
      </c>
      <c r="G3196" s="39" t="s">
        <v>35</v>
      </c>
      <c r="H3196" s="39" t="str">
        <f t="shared" si="461"/>
        <v>6105AK124-6261-EDIA-0012</v>
      </c>
      <c r="I3196" s="39" t="str">
        <f t="shared" si="463"/>
        <v>Q24050972-04-6261-E-DIA-0012</v>
      </c>
      <c r="J3196" s="39"/>
      <c r="K3196" s="39" t="s">
        <v>1945</v>
      </c>
      <c r="L3196" s="39" t="s">
        <v>1955</v>
      </c>
      <c r="M3196" s="39" t="s">
        <v>1366</v>
      </c>
      <c r="N3196" s="33" t="str">
        <f t="shared" si="462"/>
        <v>Administration and General Buildings - Lightning Protection System for 36 MVA Power Station - Cable Block Diagrams and Schedules</v>
      </c>
      <c r="O3196" s="134"/>
      <c r="P3196" s="134"/>
      <c r="Q3196" s="33" t="str">
        <f>IFERROR(VLOOKUP(PPE_PH1_CDDL[[#This Row],[RDMC Document Number]],[3]Docs!$B:$F,4,0),"No Placeholder Yet")</f>
        <v>RES - Reserved Placeholder</v>
      </c>
      <c r="R3196" s="33" t="str">
        <f>IFERROR(VLOOKUP(PPE_PH1_CDDL[[#This Row],[RDMC Document Number]],[3]Docs!$B:$F,5,0),"No Placeholder Yet")</f>
        <v>Pending</v>
      </c>
      <c r="S3196" s="137">
        <f t="shared" si="460"/>
        <v>0</v>
      </c>
      <c r="T3196" s="39" t="s">
        <v>1119</v>
      </c>
      <c r="U3196" s="39"/>
      <c r="V3196" s="178"/>
      <c r="W3196" s="39" t="s">
        <v>1690</v>
      </c>
      <c r="X3196" s="39" t="s">
        <v>1588</v>
      </c>
      <c r="Y3196" s="39"/>
      <c r="Z3196" s="39"/>
      <c r="AA3196" s="39"/>
      <c r="AB3196" s="152" t="s">
        <v>3165</v>
      </c>
    </row>
    <row r="3197" spans="1:28" ht="21.75" customHeight="1" x14ac:dyDescent="0.25">
      <c r="A3197" s="37" t="s">
        <v>30</v>
      </c>
      <c r="B3197" s="37" t="s">
        <v>31</v>
      </c>
      <c r="C3197" s="39">
        <v>6261</v>
      </c>
      <c r="D3197" s="39" t="s">
        <v>52</v>
      </c>
      <c r="E3197" s="39" t="s">
        <v>1365</v>
      </c>
      <c r="F3197" s="128" t="s">
        <v>215</v>
      </c>
      <c r="G3197" s="39" t="s">
        <v>35</v>
      </c>
      <c r="H3197" s="39" t="str">
        <f t="shared" si="461"/>
        <v>6105AK124-6261-EDIA-0013</v>
      </c>
      <c r="I3197" s="39" t="str">
        <f t="shared" si="463"/>
        <v>Q24050972-04-6261-E-DIA-0013</v>
      </c>
      <c r="J3197" s="39"/>
      <c r="K3197" s="39" t="s">
        <v>1945</v>
      </c>
      <c r="L3197" s="39" t="s">
        <v>1955</v>
      </c>
      <c r="M3197" s="39" t="s">
        <v>1367</v>
      </c>
      <c r="N3197" s="33" t="str">
        <f t="shared" si="462"/>
        <v>Administration and General Buildings - Lightning Protection System for 36 MVA Power Station - Electrical Circuit Diagrams (Schematics)</v>
      </c>
      <c r="O3197" s="134"/>
      <c r="P3197" s="134"/>
      <c r="Q3197" s="33" t="str">
        <f>IFERROR(VLOOKUP(PPE_PH1_CDDL[[#This Row],[RDMC Document Number]],[3]Docs!$B:$F,4,0),"No Placeholder Yet")</f>
        <v>RES - Reserved Placeholder</v>
      </c>
      <c r="R3197" s="33" t="str">
        <f>IFERROR(VLOOKUP(PPE_PH1_CDDL[[#This Row],[RDMC Document Number]],[3]Docs!$B:$F,5,0),"No Placeholder Yet")</f>
        <v>Pending</v>
      </c>
      <c r="S3197" s="137">
        <f t="shared" ref="S3197:S3260" si="464">IF(AND(O3197&lt;&gt;"",P3197&lt;&gt;"",R3197="Approved"),100%,
 IF(AND(O3197&lt;&gt;"",P3197&lt;&gt;""),66.67%,
 IF(O3197&lt;&gt;"",33.33%,
 0)))</f>
        <v>0</v>
      </c>
      <c r="T3197" s="39" t="s">
        <v>1119</v>
      </c>
      <c r="U3197" s="39"/>
      <c r="V3197" s="178"/>
      <c r="W3197" s="39" t="s">
        <v>1690</v>
      </c>
      <c r="X3197" s="39" t="s">
        <v>1588</v>
      </c>
      <c r="Y3197" s="39"/>
      <c r="Z3197" s="39"/>
      <c r="AA3197" s="39"/>
      <c r="AB3197" s="152" t="s">
        <v>3165</v>
      </c>
    </row>
    <row r="3198" spans="1:28" ht="21.75" customHeight="1" x14ac:dyDescent="0.25">
      <c r="A3198" s="37" t="s">
        <v>30</v>
      </c>
      <c r="B3198" s="37" t="s">
        <v>31</v>
      </c>
      <c r="C3198" s="39">
        <v>6261</v>
      </c>
      <c r="D3198" s="39" t="s">
        <v>52</v>
      </c>
      <c r="E3198" s="39" t="s">
        <v>1365</v>
      </c>
      <c r="F3198" s="128" t="s">
        <v>217</v>
      </c>
      <c r="G3198" s="39" t="s">
        <v>35</v>
      </c>
      <c r="H3198" s="39" t="str">
        <f t="shared" si="461"/>
        <v>6105AK124-6261-EDIA-0014</v>
      </c>
      <c r="I3198" s="39" t="str">
        <f t="shared" si="463"/>
        <v>Q24050972-04-6261-E-DIA-0014</v>
      </c>
      <c r="J3198" s="39"/>
      <c r="K3198" s="39" t="s">
        <v>1945</v>
      </c>
      <c r="L3198" s="39" t="s">
        <v>1956</v>
      </c>
      <c r="M3198" s="39" t="s">
        <v>1366</v>
      </c>
      <c r="N3198" s="33" t="str">
        <f t="shared" si="462"/>
        <v>Administration and General Buildings -  MV Cables for 36 MVA Power Station - Cable Block Diagrams and Schedules</v>
      </c>
      <c r="O3198" s="134"/>
      <c r="P3198" s="134"/>
      <c r="Q3198" s="33" t="str">
        <f>IFERROR(VLOOKUP(PPE_PH1_CDDL[[#This Row],[RDMC Document Number]],[3]Docs!$B:$F,4,0),"No Placeholder Yet")</f>
        <v>RES - Reserved Placeholder</v>
      </c>
      <c r="R3198" s="33" t="str">
        <f>IFERROR(VLOOKUP(PPE_PH1_CDDL[[#This Row],[RDMC Document Number]],[3]Docs!$B:$F,5,0),"No Placeholder Yet")</f>
        <v>Pending</v>
      </c>
      <c r="S3198" s="137">
        <f t="shared" si="464"/>
        <v>0</v>
      </c>
      <c r="T3198" s="39" t="s">
        <v>1119</v>
      </c>
      <c r="U3198" s="39"/>
      <c r="V3198" s="178"/>
      <c r="W3198" s="39" t="s">
        <v>1962</v>
      </c>
      <c r="X3198" s="39" t="s">
        <v>1588</v>
      </c>
      <c r="Y3198" s="39"/>
      <c r="Z3198" s="39"/>
      <c r="AA3198" s="39"/>
      <c r="AB3198" s="152" t="s">
        <v>3165</v>
      </c>
    </row>
    <row r="3199" spans="1:28" ht="21.75" customHeight="1" x14ac:dyDescent="0.25">
      <c r="A3199" s="37" t="s">
        <v>30</v>
      </c>
      <c r="B3199" s="37" t="s">
        <v>31</v>
      </c>
      <c r="C3199" s="39">
        <v>6261</v>
      </c>
      <c r="D3199" s="39" t="s">
        <v>52</v>
      </c>
      <c r="E3199" s="39" t="s">
        <v>1365</v>
      </c>
      <c r="F3199" s="128" t="s">
        <v>219</v>
      </c>
      <c r="G3199" s="39" t="s">
        <v>35</v>
      </c>
      <c r="H3199" s="39" t="str">
        <f t="shared" si="461"/>
        <v>6105AK124-6261-EDIA-0015</v>
      </c>
      <c r="I3199" s="39" t="str">
        <f t="shared" si="463"/>
        <v>Q24050972-04-6261-E-DIA-0015</v>
      </c>
      <c r="J3199" s="39"/>
      <c r="K3199" s="39" t="s">
        <v>1945</v>
      </c>
      <c r="L3199" s="39" t="s">
        <v>1956</v>
      </c>
      <c r="M3199" s="39" t="s">
        <v>1367</v>
      </c>
      <c r="N3199" s="33" t="str">
        <f t="shared" si="462"/>
        <v>Administration and General Buildings -  MV Cables for 36 MVA Power Station - Electrical Circuit Diagrams (Schematics)</v>
      </c>
      <c r="O3199" s="134"/>
      <c r="P3199" s="134"/>
      <c r="Q3199" s="33" t="str">
        <f>IFERROR(VLOOKUP(PPE_PH1_CDDL[[#This Row],[RDMC Document Number]],[3]Docs!$B:$F,4,0),"No Placeholder Yet")</f>
        <v>RES - Reserved Placeholder</v>
      </c>
      <c r="R3199" s="33" t="str">
        <f>IFERROR(VLOOKUP(PPE_PH1_CDDL[[#This Row],[RDMC Document Number]],[3]Docs!$B:$F,5,0),"No Placeholder Yet")</f>
        <v>Pending</v>
      </c>
      <c r="S3199" s="137">
        <f t="shared" si="464"/>
        <v>0</v>
      </c>
      <c r="T3199" s="39" t="s">
        <v>1119</v>
      </c>
      <c r="U3199" s="39"/>
      <c r="V3199" s="178"/>
      <c r="W3199" s="39" t="s">
        <v>1962</v>
      </c>
      <c r="X3199" s="39" t="s">
        <v>1588</v>
      </c>
      <c r="Y3199" s="39"/>
      <c r="Z3199" s="39"/>
      <c r="AA3199" s="39"/>
      <c r="AB3199" s="152" t="s">
        <v>3165</v>
      </c>
    </row>
    <row r="3200" spans="1:28" ht="21.75" customHeight="1" x14ac:dyDescent="0.25">
      <c r="A3200" s="37" t="s">
        <v>30</v>
      </c>
      <c r="B3200" s="37" t="s">
        <v>31</v>
      </c>
      <c r="C3200" s="39">
        <v>6261</v>
      </c>
      <c r="D3200" s="39" t="s">
        <v>52</v>
      </c>
      <c r="E3200" s="39" t="s">
        <v>1365</v>
      </c>
      <c r="F3200" s="128" t="s">
        <v>88</v>
      </c>
      <c r="G3200" s="39" t="s">
        <v>35</v>
      </c>
      <c r="H3200" s="39" t="str">
        <f t="shared" si="461"/>
        <v>6105AK124-6261-EDIA-0016</v>
      </c>
      <c r="I3200" s="39" t="str">
        <f t="shared" si="463"/>
        <v>Q24050972-04-6261-E-DIA-0016</v>
      </c>
      <c r="J3200" s="39"/>
      <c r="K3200" s="39" t="s">
        <v>1945</v>
      </c>
      <c r="L3200" s="39" t="s">
        <v>1956</v>
      </c>
      <c r="M3200" s="39" t="s">
        <v>1372</v>
      </c>
      <c r="N3200" s="33" t="str">
        <f t="shared" si="462"/>
        <v>Administration and General Buildings -  MV Cables for 36 MVA Power Station - Electrical Block Diagram</v>
      </c>
      <c r="O3200" s="134"/>
      <c r="P3200" s="134"/>
      <c r="Q3200" s="33" t="str">
        <f>IFERROR(VLOOKUP(PPE_PH1_CDDL[[#This Row],[RDMC Document Number]],[3]Docs!$B:$F,4,0),"No Placeholder Yet")</f>
        <v>RES - Reserved Placeholder</v>
      </c>
      <c r="R3200" s="33" t="str">
        <f>IFERROR(VLOOKUP(PPE_PH1_CDDL[[#This Row],[RDMC Document Number]],[3]Docs!$B:$F,5,0),"No Placeholder Yet")</f>
        <v>Pending</v>
      </c>
      <c r="S3200" s="137">
        <f t="shared" si="464"/>
        <v>0</v>
      </c>
      <c r="T3200" s="39" t="s">
        <v>1119</v>
      </c>
      <c r="U3200" s="39"/>
      <c r="V3200" s="178"/>
      <c r="W3200" s="39" t="s">
        <v>1962</v>
      </c>
      <c r="X3200" s="39" t="s">
        <v>1588</v>
      </c>
      <c r="Y3200" s="39"/>
      <c r="Z3200" s="39"/>
      <c r="AA3200" s="39"/>
      <c r="AB3200" s="152" t="s">
        <v>3165</v>
      </c>
    </row>
    <row r="3201" spans="1:28" ht="21.75" customHeight="1" x14ac:dyDescent="0.25">
      <c r="A3201" s="37" t="s">
        <v>30</v>
      </c>
      <c r="B3201" s="37" t="s">
        <v>31</v>
      </c>
      <c r="C3201" s="39">
        <v>6261</v>
      </c>
      <c r="D3201" s="39" t="s">
        <v>52</v>
      </c>
      <c r="E3201" s="39" t="s">
        <v>1365</v>
      </c>
      <c r="F3201" s="128" t="s">
        <v>143</v>
      </c>
      <c r="G3201" s="39" t="s">
        <v>35</v>
      </c>
      <c r="H3201" s="39" t="str">
        <f t="shared" si="461"/>
        <v>6105AK124-6261-EDIA-0017</v>
      </c>
      <c r="I3201" s="39" t="str">
        <f t="shared" si="463"/>
        <v>Q24050972-04-6261-E-DIA-0017</v>
      </c>
      <c r="J3201" s="39"/>
      <c r="K3201" s="39" t="s">
        <v>1945</v>
      </c>
      <c r="L3201" s="39" t="s">
        <v>1956</v>
      </c>
      <c r="M3201" s="39" t="s">
        <v>1369</v>
      </c>
      <c r="N3201" s="33" t="str">
        <f t="shared" si="462"/>
        <v>Administration and General Buildings -  MV Cables for 36 MVA Power Station - E/I Termination Schedule</v>
      </c>
      <c r="O3201" s="134"/>
      <c r="P3201" s="134"/>
      <c r="Q3201" s="33" t="str">
        <f>IFERROR(VLOOKUP(PPE_PH1_CDDL[[#This Row],[RDMC Document Number]],[3]Docs!$B:$F,4,0),"No Placeholder Yet")</f>
        <v>RES - Reserved Placeholder</v>
      </c>
      <c r="R3201" s="33" t="str">
        <f>IFERROR(VLOOKUP(PPE_PH1_CDDL[[#This Row],[RDMC Document Number]],[3]Docs!$B:$F,5,0),"No Placeholder Yet")</f>
        <v>Pending</v>
      </c>
      <c r="S3201" s="137">
        <f t="shared" si="464"/>
        <v>0</v>
      </c>
      <c r="T3201" s="39" t="s">
        <v>1119</v>
      </c>
      <c r="U3201" s="39"/>
      <c r="V3201" s="178"/>
      <c r="W3201" s="39" t="s">
        <v>1962</v>
      </c>
      <c r="X3201" s="39" t="s">
        <v>1588</v>
      </c>
      <c r="Y3201" s="39"/>
      <c r="Z3201" s="39"/>
      <c r="AA3201" s="39"/>
      <c r="AB3201" s="152" t="s">
        <v>3165</v>
      </c>
    </row>
    <row r="3202" spans="1:28" ht="21.75" customHeight="1" x14ac:dyDescent="0.25">
      <c r="A3202" s="37" t="s">
        <v>30</v>
      </c>
      <c r="B3202" s="37" t="s">
        <v>31</v>
      </c>
      <c r="C3202" s="39">
        <v>6261</v>
      </c>
      <c r="D3202" s="39" t="s">
        <v>52</v>
      </c>
      <c r="E3202" s="39" t="s">
        <v>1365</v>
      </c>
      <c r="F3202" s="128" t="s">
        <v>223</v>
      </c>
      <c r="G3202" s="39" t="s">
        <v>35</v>
      </c>
      <c r="H3202" s="39" t="str">
        <f t="shared" si="461"/>
        <v>6105AK124-6261-EDIA-0018</v>
      </c>
      <c r="I3202" s="39" t="str">
        <f t="shared" si="463"/>
        <v>Q24050972-04-6261-E-DIA-0018</v>
      </c>
      <c r="J3202" s="39"/>
      <c r="K3202" s="39" t="s">
        <v>1945</v>
      </c>
      <c r="L3202" s="39" t="s">
        <v>1948</v>
      </c>
      <c r="M3202" s="39" t="s">
        <v>1366</v>
      </c>
      <c r="N3202" s="33" t="str">
        <f t="shared" si="462"/>
        <v>Administration and General Buildings - MV Isolator Panel for 36 MVA Power Station - Cable Block Diagrams and Schedules</v>
      </c>
      <c r="O3202" s="134"/>
      <c r="P3202" s="134"/>
      <c r="Q3202" s="33" t="str">
        <f>IFERROR(VLOOKUP(PPE_PH1_CDDL[[#This Row],[RDMC Document Number]],[3]Docs!$B:$F,4,0),"No Placeholder Yet")</f>
        <v>RES - Reserved Placeholder</v>
      </c>
      <c r="R3202" s="33" t="str">
        <f>IFERROR(VLOOKUP(PPE_PH1_CDDL[[#This Row],[RDMC Document Number]],[3]Docs!$B:$F,5,0),"No Placeholder Yet")</f>
        <v>Pending</v>
      </c>
      <c r="S3202" s="137">
        <f t="shared" si="464"/>
        <v>0</v>
      </c>
      <c r="T3202" s="39" t="s">
        <v>1119</v>
      </c>
      <c r="U3202" s="39"/>
      <c r="V3202" s="178"/>
      <c r="W3202" s="39" t="s">
        <v>1949</v>
      </c>
      <c r="X3202" s="39" t="s">
        <v>1588</v>
      </c>
      <c r="Y3202" s="39"/>
      <c r="Z3202" s="39"/>
      <c r="AA3202" s="39"/>
      <c r="AB3202" s="152" t="s">
        <v>3165</v>
      </c>
    </row>
    <row r="3203" spans="1:28" ht="21.75" customHeight="1" x14ac:dyDescent="0.25">
      <c r="A3203" s="37" t="s">
        <v>30</v>
      </c>
      <c r="B3203" s="37" t="s">
        <v>31</v>
      </c>
      <c r="C3203" s="39">
        <v>6261</v>
      </c>
      <c r="D3203" s="39" t="s">
        <v>52</v>
      </c>
      <c r="E3203" s="39" t="s">
        <v>1365</v>
      </c>
      <c r="F3203" s="128" t="s">
        <v>150</v>
      </c>
      <c r="G3203" s="39" t="s">
        <v>35</v>
      </c>
      <c r="H3203" s="39" t="str">
        <f t="shared" si="461"/>
        <v>6105AK124-6261-EDIA-0019</v>
      </c>
      <c r="I3203" s="39" t="str">
        <f t="shared" si="463"/>
        <v>Q24050972-04-6261-E-DIA-0019</v>
      </c>
      <c r="J3203" s="39"/>
      <c r="K3203" s="39" t="s">
        <v>1945</v>
      </c>
      <c r="L3203" s="39" t="s">
        <v>1948</v>
      </c>
      <c r="M3203" s="39" t="s">
        <v>1367</v>
      </c>
      <c r="N3203" s="33" t="str">
        <f t="shared" si="462"/>
        <v>Administration and General Buildings - MV Isolator Panel for 36 MVA Power Station - Electrical Circuit Diagrams (Schematics)</v>
      </c>
      <c r="O3203" s="134"/>
      <c r="P3203" s="134"/>
      <c r="Q3203" s="33" t="str">
        <f>IFERROR(VLOOKUP(PPE_PH1_CDDL[[#This Row],[RDMC Document Number]],[3]Docs!$B:$F,4,0),"No Placeholder Yet")</f>
        <v>RES - Reserved Placeholder</v>
      </c>
      <c r="R3203" s="33" t="str">
        <f>IFERROR(VLOOKUP(PPE_PH1_CDDL[[#This Row],[RDMC Document Number]],[3]Docs!$B:$F,5,0),"No Placeholder Yet")</f>
        <v>Pending</v>
      </c>
      <c r="S3203" s="137">
        <f t="shared" si="464"/>
        <v>0</v>
      </c>
      <c r="T3203" s="39" t="s">
        <v>1119</v>
      </c>
      <c r="U3203" s="39"/>
      <c r="V3203" s="178"/>
      <c r="W3203" s="39" t="s">
        <v>1949</v>
      </c>
      <c r="X3203" s="39" t="s">
        <v>1588</v>
      </c>
      <c r="Y3203" s="39"/>
      <c r="Z3203" s="39"/>
      <c r="AA3203" s="39"/>
      <c r="AB3203" s="152" t="s">
        <v>3165</v>
      </c>
    </row>
    <row r="3204" spans="1:28" ht="21.75" customHeight="1" x14ac:dyDescent="0.25">
      <c r="A3204" s="37" t="s">
        <v>30</v>
      </c>
      <c r="B3204" s="37" t="s">
        <v>31</v>
      </c>
      <c r="C3204" s="39">
        <v>6261</v>
      </c>
      <c r="D3204" s="39" t="s">
        <v>52</v>
      </c>
      <c r="E3204" s="39" t="s">
        <v>1365</v>
      </c>
      <c r="F3204" s="128" t="s">
        <v>226</v>
      </c>
      <c r="G3204" s="39" t="s">
        <v>35</v>
      </c>
      <c r="H3204" s="39" t="str">
        <f t="shared" si="461"/>
        <v>6105AK124-6261-EDIA-0020</v>
      </c>
      <c r="I3204" s="39" t="str">
        <f t="shared" si="463"/>
        <v>Q24050972-04-6261-E-DIA-0020</v>
      </c>
      <c r="J3204" s="39"/>
      <c r="K3204" s="39" t="s">
        <v>1945</v>
      </c>
      <c r="L3204" s="39" t="s">
        <v>1948</v>
      </c>
      <c r="M3204" s="39" t="s">
        <v>1369</v>
      </c>
      <c r="N3204" s="33" t="str">
        <f t="shared" si="462"/>
        <v>Administration and General Buildings - MV Isolator Panel for 36 MVA Power Station - E/I Termination Schedule</v>
      </c>
      <c r="O3204" s="134"/>
      <c r="P3204" s="134"/>
      <c r="Q3204" s="33" t="str">
        <f>IFERROR(VLOOKUP(PPE_PH1_CDDL[[#This Row],[RDMC Document Number]],[3]Docs!$B:$F,4,0),"No Placeholder Yet")</f>
        <v>RES - Reserved Placeholder</v>
      </c>
      <c r="R3204" s="33" t="str">
        <f>IFERROR(VLOOKUP(PPE_PH1_CDDL[[#This Row],[RDMC Document Number]],[3]Docs!$B:$F,5,0),"No Placeholder Yet")</f>
        <v>Pending</v>
      </c>
      <c r="S3204" s="137">
        <f t="shared" si="464"/>
        <v>0</v>
      </c>
      <c r="T3204" s="39" t="s">
        <v>1119</v>
      </c>
      <c r="U3204" s="39"/>
      <c r="V3204" s="178"/>
      <c r="W3204" s="39" t="s">
        <v>1949</v>
      </c>
      <c r="X3204" s="39" t="s">
        <v>1588</v>
      </c>
      <c r="Y3204" s="39"/>
      <c r="Z3204" s="39"/>
      <c r="AA3204" s="39"/>
      <c r="AB3204" s="152" t="s">
        <v>3165</v>
      </c>
    </row>
    <row r="3205" spans="1:28" ht="21.75" customHeight="1" x14ac:dyDescent="0.25">
      <c r="A3205" s="37" t="s">
        <v>30</v>
      </c>
      <c r="B3205" s="37" t="s">
        <v>31</v>
      </c>
      <c r="C3205" s="39">
        <v>6261</v>
      </c>
      <c r="D3205" s="39" t="s">
        <v>52</v>
      </c>
      <c r="E3205" s="39" t="s">
        <v>1365</v>
      </c>
      <c r="F3205" s="128" t="s">
        <v>228</v>
      </c>
      <c r="G3205" s="39" t="s">
        <v>35</v>
      </c>
      <c r="H3205" s="39" t="str">
        <f t="shared" si="461"/>
        <v>6105AK124-6261-EDIA-0021</v>
      </c>
      <c r="I3205" s="39" t="str">
        <f t="shared" si="463"/>
        <v>Q24050972-04-6261-E-DIA-0021</v>
      </c>
      <c r="J3205" s="39"/>
      <c r="K3205" s="39" t="s">
        <v>1945</v>
      </c>
      <c r="L3205" s="39" t="s">
        <v>1948</v>
      </c>
      <c r="M3205" s="39" t="s">
        <v>1372</v>
      </c>
      <c r="N3205" s="33" t="str">
        <f t="shared" si="462"/>
        <v>Administration and General Buildings - MV Isolator Panel for 36 MVA Power Station - Electrical Block Diagram</v>
      </c>
      <c r="O3205" s="134"/>
      <c r="P3205" s="134"/>
      <c r="Q3205" s="33" t="str">
        <f>IFERROR(VLOOKUP(PPE_PH1_CDDL[[#This Row],[RDMC Document Number]],[3]Docs!$B:$F,4,0),"No Placeholder Yet")</f>
        <v>RES - Reserved Placeholder</v>
      </c>
      <c r="R3205" s="33" t="str">
        <f>IFERROR(VLOOKUP(PPE_PH1_CDDL[[#This Row],[RDMC Document Number]],[3]Docs!$B:$F,5,0),"No Placeholder Yet")</f>
        <v>Pending</v>
      </c>
      <c r="S3205" s="137">
        <f t="shared" si="464"/>
        <v>0</v>
      </c>
      <c r="T3205" s="39" t="s">
        <v>1119</v>
      </c>
      <c r="U3205" s="39"/>
      <c r="V3205" s="178"/>
      <c r="W3205" s="39" t="s">
        <v>1949</v>
      </c>
      <c r="X3205" s="39" t="s">
        <v>1588</v>
      </c>
      <c r="Y3205" s="39"/>
      <c r="Z3205" s="39"/>
      <c r="AA3205" s="39"/>
      <c r="AB3205" s="152" t="s">
        <v>3165</v>
      </c>
    </row>
    <row r="3206" spans="1:28" ht="21.75" customHeight="1" x14ac:dyDescent="0.25">
      <c r="A3206" s="37" t="s">
        <v>30</v>
      </c>
      <c r="B3206" s="37" t="s">
        <v>31</v>
      </c>
      <c r="C3206" s="39">
        <v>6261</v>
      </c>
      <c r="D3206" s="39" t="s">
        <v>52</v>
      </c>
      <c r="E3206" s="39" t="s">
        <v>1365</v>
      </c>
      <c r="F3206" s="128" t="s">
        <v>231</v>
      </c>
      <c r="G3206" s="39" t="s">
        <v>35</v>
      </c>
      <c r="H3206" s="39" t="str">
        <f t="shared" si="461"/>
        <v>6105AK124-6261-EDIA-0022</v>
      </c>
      <c r="I3206" s="39" t="str">
        <f t="shared" si="463"/>
        <v>Q24050972-04-6261-E-DIA-0022</v>
      </c>
      <c r="J3206" s="39"/>
      <c r="K3206" s="39" t="s">
        <v>1945</v>
      </c>
      <c r="L3206" s="39" t="s">
        <v>1958</v>
      </c>
      <c r="M3206" s="39" t="s">
        <v>1366</v>
      </c>
      <c r="N3206" s="33" t="str">
        <f t="shared" si="462"/>
        <v>Administration and General Buildings - LV, Control and Signal Cables for 36 MVA Power Station - Cable Block Diagrams and Schedules</v>
      </c>
      <c r="O3206" s="134"/>
      <c r="P3206" s="134"/>
      <c r="Q3206" s="33" t="str">
        <f>IFERROR(VLOOKUP(PPE_PH1_CDDL[[#This Row],[RDMC Document Number]],[3]Docs!$B:$F,4,0),"No Placeholder Yet")</f>
        <v>RES - Reserved Placeholder</v>
      </c>
      <c r="R3206" s="33" t="str">
        <f>IFERROR(VLOOKUP(PPE_PH1_CDDL[[#This Row],[RDMC Document Number]],[3]Docs!$B:$F,5,0),"No Placeholder Yet")</f>
        <v>Pending</v>
      </c>
      <c r="S3206" s="137">
        <f t="shared" si="464"/>
        <v>0</v>
      </c>
      <c r="T3206" s="39" t="s">
        <v>1119</v>
      </c>
      <c r="U3206" s="39"/>
      <c r="V3206" s="178"/>
      <c r="W3206" s="39" t="s">
        <v>1627</v>
      </c>
      <c r="X3206" s="39" t="s">
        <v>1588</v>
      </c>
      <c r="Y3206" s="39"/>
      <c r="Z3206" s="39"/>
      <c r="AA3206" s="39"/>
      <c r="AB3206" s="152" t="s">
        <v>3165</v>
      </c>
    </row>
    <row r="3207" spans="1:28" ht="21.75" customHeight="1" x14ac:dyDescent="0.25">
      <c r="A3207" s="37" t="s">
        <v>30</v>
      </c>
      <c r="B3207" s="37" t="s">
        <v>31</v>
      </c>
      <c r="C3207" s="39">
        <v>6261</v>
      </c>
      <c r="D3207" s="39" t="s">
        <v>52</v>
      </c>
      <c r="E3207" s="39" t="s">
        <v>1365</v>
      </c>
      <c r="F3207" s="128" t="s">
        <v>234</v>
      </c>
      <c r="G3207" s="39" t="s">
        <v>35</v>
      </c>
      <c r="H3207" s="39" t="str">
        <f t="shared" si="461"/>
        <v>6105AK124-6261-EDIA-0023</v>
      </c>
      <c r="I3207" s="39" t="str">
        <f t="shared" si="463"/>
        <v>Q24050972-04-6261-E-DIA-0023</v>
      </c>
      <c r="J3207" s="39"/>
      <c r="K3207" s="39" t="s">
        <v>1945</v>
      </c>
      <c r="L3207" s="39" t="s">
        <v>1958</v>
      </c>
      <c r="M3207" s="39" t="s">
        <v>1367</v>
      </c>
      <c r="N3207" s="33" t="str">
        <f t="shared" si="462"/>
        <v>Administration and General Buildings - LV, Control and Signal Cables for 36 MVA Power Station - Electrical Circuit Diagrams (Schematics)</v>
      </c>
      <c r="O3207" s="134"/>
      <c r="P3207" s="134"/>
      <c r="Q3207" s="33" t="str">
        <f>IFERROR(VLOOKUP(PPE_PH1_CDDL[[#This Row],[RDMC Document Number]],[3]Docs!$B:$F,4,0),"No Placeholder Yet")</f>
        <v>RES - Reserved Placeholder</v>
      </c>
      <c r="R3207" s="33" t="str">
        <f>IFERROR(VLOOKUP(PPE_PH1_CDDL[[#This Row],[RDMC Document Number]],[3]Docs!$B:$F,5,0),"No Placeholder Yet")</f>
        <v>Pending</v>
      </c>
      <c r="S3207" s="137">
        <f t="shared" si="464"/>
        <v>0</v>
      </c>
      <c r="T3207" s="39" t="s">
        <v>1119</v>
      </c>
      <c r="U3207" s="39"/>
      <c r="V3207" s="178"/>
      <c r="W3207" s="39" t="s">
        <v>1627</v>
      </c>
      <c r="X3207" s="39" t="s">
        <v>1588</v>
      </c>
      <c r="Y3207" s="39"/>
      <c r="Z3207" s="39"/>
      <c r="AA3207" s="39"/>
      <c r="AB3207" s="152" t="s">
        <v>3165</v>
      </c>
    </row>
    <row r="3208" spans="1:28" ht="21.75" customHeight="1" x14ac:dyDescent="0.25">
      <c r="A3208" s="37" t="s">
        <v>30</v>
      </c>
      <c r="B3208" s="37" t="s">
        <v>31</v>
      </c>
      <c r="C3208" s="39">
        <v>6261</v>
      </c>
      <c r="D3208" s="39" t="s">
        <v>52</v>
      </c>
      <c r="E3208" s="39" t="s">
        <v>1365</v>
      </c>
      <c r="F3208" s="128" t="s">
        <v>236</v>
      </c>
      <c r="G3208" s="39" t="s">
        <v>35</v>
      </c>
      <c r="H3208" s="39" t="str">
        <f t="shared" si="461"/>
        <v>6105AK124-6261-EDIA-0024</v>
      </c>
      <c r="I3208" s="39" t="str">
        <f t="shared" si="463"/>
        <v>Q24050972-04-6261-E-DIA-0024</v>
      </c>
      <c r="J3208" s="39"/>
      <c r="K3208" s="39" t="s">
        <v>1945</v>
      </c>
      <c r="L3208" s="39" t="s">
        <v>1958</v>
      </c>
      <c r="M3208" s="39" t="s">
        <v>1372</v>
      </c>
      <c r="N3208" s="33" t="str">
        <f t="shared" si="462"/>
        <v>Administration and General Buildings - LV, Control and Signal Cables for 36 MVA Power Station - Electrical Block Diagram</v>
      </c>
      <c r="O3208" s="134"/>
      <c r="P3208" s="134"/>
      <c r="Q3208" s="33" t="str">
        <f>IFERROR(VLOOKUP(PPE_PH1_CDDL[[#This Row],[RDMC Document Number]],[3]Docs!$B:$F,4,0),"No Placeholder Yet")</f>
        <v>RES - Reserved Placeholder</v>
      </c>
      <c r="R3208" s="33" t="str">
        <f>IFERROR(VLOOKUP(PPE_PH1_CDDL[[#This Row],[RDMC Document Number]],[3]Docs!$B:$F,5,0),"No Placeholder Yet")</f>
        <v>Pending</v>
      </c>
      <c r="S3208" s="137">
        <f t="shared" si="464"/>
        <v>0</v>
      </c>
      <c r="T3208" s="39" t="s">
        <v>1119</v>
      </c>
      <c r="U3208" s="39"/>
      <c r="V3208" s="178"/>
      <c r="W3208" s="39" t="s">
        <v>1627</v>
      </c>
      <c r="X3208" s="39" t="s">
        <v>1588</v>
      </c>
      <c r="Y3208" s="39"/>
      <c r="Z3208" s="39"/>
      <c r="AA3208" s="39"/>
      <c r="AB3208" s="152" t="s">
        <v>3165</v>
      </c>
    </row>
    <row r="3209" spans="1:28" ht="21.75" customHeight="1" x14ac:dyDescent="0.25">
      <c r="A3209" s="37" t="s">
        <v>30</v>
      </c>
      <c r="B3209" s="37" t="s">
        <v>31</v>
      </c>
      <c r="C3209" s="39">
        <v>6261</v>
      </c>
      <c r="D3209" s="39" t="s">
        <v>52</v>
      </c>
      <c r="E3209" s="39" t="s">
        <v>1365</v>
      </c>
      <c r="F3209" s="128" t="s">
        <v>238</v>
      </c>
      <c r="G3209" s="39" t="s">
        <v>35</v>
      </c>
      <c r="H3209" s="39" t="str">
        <f t="shared" si="461"/>
        <v>6105AK124-6261-EDIA-0025</v>
      </c>
      <c r="I3209" s="39" t="str">
        <f t="shared" si="463"/>
        <v>Q24050972-04-6261-E-DIA-0025</v>
      </c>
      <c r="J3209" s="39"/>
      <c r="K3209" s="39" t="s">
        <v>1945</v>
      </c>
      <c r="L3209" s="39" t="s">
        <v>1958</v>
      </c>
      <c r="M3209" s="39" t="s">
        <v>1369</v>
      </c>
      <c r="N3209" s="33" t="str">
        <f t="shared" si="462"/>
        <v>Administration and General Buildings - LV, Control and Signal Cables for 36 MVA Power Station - E/I Termination Schedule</v>
      </c>
      <c r="O3209" s="134"/>
      <c r="P3209" s="134"/>
      <c r="Q3209" s="33" t="str">
        <f>IFERROR(VLOOKUP(PPE_PH1_CDDL[[#This Row],[RDMC Document Number]],[3]Docs!$B:$F,4,0),"No Placeholder Yet")</f>
        <v>RES - Reserved Placeholder</v>
      </c>
      <c r="R3209" s="33" t="str">
        <f>IFERROR(VLOOKUP(PPE_PH1_CDDL[[#This Row],[RDMC Document Number]],[3]Docs!$B:$F,5,0),"No Placeholder Yet")</f>
        <v>Pending</v>
      </c>
      <c r="S3209" s="137">
        <f t="shared" si="464"/>
        <v>0</v>
      </c>
      <c r="T3209" s="39" t="s">
        <v>1119</v>
      </c>
      <c r="U3209" s="39"/>
      <c r="V3209" s="178"/>
      <c r="W3209" s="39" t="s">
        <v>1627</v>
      </c>
      <c r="X3209" s="39" t="s">
        <v>1588</v>
      </c>
      <c r="Y3209" s="39"/>
      <c r="Z3209" s="39"/>
      <c r="AA3209" s="39"/>
      <c r="AB3209" s="152" t="s">
        <v>3165</v>
      </c>
    </row>
    <row r="3210" spans="1:28" ht="21.75" customHeight="1" x14ac:dyDescent="0.25">
      <c r="A3210" s="37" t="s">
        <v>30</v>
      </c>
      <c r="B3210" s="37" t="s">
        <v>31</v>
      </c>
      <c r="C3210" s="39">
        <v>6261</v>
      </c>
      <c r="D3210" s="39" t="s">
        <v>52</v>
      </c>
      <c r="E3210" s="39" t="s">
        <v>1365</v>
      </c>
      <c r="F3210" s="128" t="s">
        <v>240</v>
      </c>
      <c r="G3210" s="39" t="s">
        <v>35</v>
      </c>
      <c r="H3210" s="39" t="str">
        <f t="shared" si="461"/>
        <v>6105AK124-6261-EDIA-0026</v>
      </c>
      <c r="I3210" s="39" t="str">
        <f t="shared" si="463"/>
        <v>Q24050972-04-6261-E-DIA-0026</v>
      </c>
      <c r="J3210" s="39"/>
      <c r="K3210" s="39" t="s">
        <v>1945</v>
      </c>
      <c r="L3210" s="39" t="s">
        <v>1950</v>
      </c>
      <c r="M3210" s="39" t="s">
        <v>1366</v>
      </c>
      <c r="N3210" s="33" t="str">
        <f t="shared" si="462"/>
        <v>Administration and General Buildings - Termination Cabinets for 36 MVA Power Station - Cable Block Diagrams and Schedules</v>
      </c>
      <c r="O3210" s="134"/>
      <c r="P3210" s="134"/>
      <c r="Q3210" s="33" t="str">
        <f>IFERROR(VLOOKUP(PPE_PH1_CDDL[[#This Row],[RDMC Document Number]],[3]Docs!$B:$F,4,0),"No Placeholder Yet")</f>
        <v>RES - Reserved Placeholder</v>
      </c>
      <c r="R3210" s="33" t="str">
        <f>IFERROR(VLOOKUP(PPE_PH1_CDDL[[#This Row],[RDMC Document Number]],[3]Docs!$B:$F,5,0),"No Placeholder Yet")</f>
        <v>Pending</v>
      </c>
      <c r="S3210" s="137">
        <f t="shared" si="464"/>
        <v>0</v>
      </c>
      <c r="T3210" s="39" t="s">
        <v>1119</v>
      </c>
      <c r="U3210" s="39"/>
      <c r="V3210" s="178"/>
      <c r="W3210" s="39" t="s">
        <v>1951</v>
      </c>
      <c r="X3210" s="39" t="s">
        <v>1588</v>
      </c>
      <c r="Y3210" s="39"/>
      <c r="Z3210" s="39"/>
      <c r="AA3210" s="39"/>
      <c r="AB3210" s="152" t="s">
        <v>3165</v>
      </c>
    </row>
    <row r="3211" spans="1:28" ht="21.75" customHeight="1" x14ac:dyDescent="0.25">
      <c r="A3211" s="37" t="s">
        <v>30</v>
      </c>
      <c r="B3211" s="37" t="s">
        <v>31</v>
      </c>
      <c r="C3211" s="39">
        <v>6261</v>
      </c>
      <c r="D3211" s="39" t="s">
        <v>52</v>
      </c>
      <c r="E3211" s="39" t="s">
        <v>1365</v>
      </c>
      <c r="F3211" s="128" t="s">
        <v>242</v>
      </c>
      <c r="G3211" s="39" t="s">
        <v>35</v>
      </c>
      <c r="H3211" s="39" t="str">
        <f t="shared" si="461"/>
        <v>6105AK124-6261-EDIA-0027</v>
      </c>
      <c r="I3211" s="39" t="str">
        <f t="shared" si="463"/>
        <v>Q24050972-04-6261-E-DIA-0027</v>
      </c>
      <c r="J3211" s="39"/>
      <c r="K3211" s="39" t="s">
        <v>1945</v>
      </c>
      <c r="L3211" s="39" t="s">
        <v>1950</v>
      </c>
      <c r="M3211" s="39" t="s">
        <v>1367</v>
      </c>
      <c r="N3211" s="33" t="str">
        <f t="shared" si="462"/>
        <v>Administration and General Buildings - Termination Cabinets for 36 MVA Power Station - Electrical Circuit Diagrams (Schematics)</v>
      </c>
      <c r="O3211" s="134"/>
      <c r="P3211" s="134"/>
      <c r="Q3211" s="33" t="str">
        <f>IFERROR(VLOOKUP(PPE_PH1_CDDL[[#This Row],[RDMC Document Number]],[3]Docs!$B:$F,4,0),"No Placeholder Yet")</f>
        <v>RES - Reserved Placeholder</v>
      </c>
      <c r="R3211" s="33" t="str">
        <f>IFERROR(VLOOKUP(PPE_PH1_CDDL[[#This Row],[RDMC Document Number]],[3]Docs!$B:$F,5,0),"No Placeholder Yet")</f>
        <v>Pending</v>
      </c>
      <c r="S3211" s="137">
        <f t="shared" si="464"/>
        <v>0</v>
      </c>
      <c r="T3211" s="39" t="s">
        <v>1119</v>
      </c>
      <c r="U3211" s="39"/>
      <c r="V3211" s="178"/>
      <c r="W3211" s="39" t="s">
        <v>1951</v>
      </c>
      <c r="X3211" s="39" t="s">
        <v>1588</v>
      </c>
      <c r="Y3211" s="39"/>
      <c r="Z3211" s="39"/>
      <c r="AA3211" s="39"/>
      <c r="AB3211" s="152" t="s">
        <v>3165</v>
      </c>
    </row>
    <row r="3212" spans="1:28" ht="21.75" customHeight="1" x14ac:dyDescent="0.25">
      <c r="A3212" s="37" t="s">
        <v>30</v>
      </c>
      <c r="B3212" s="37" t="s">
        <v>31</v>
      </c>
      <c r="C3212" s="39">
        <v>6261</v>
      </c>
      <c r="D3212" s="39" t="s">
        <v>52</v>
      </c>
      <c r="E3212" s="39" t="s">
        <v>1365</v>
      </c>
      <c r="F3212" s="128" t="s">
        <v>244</v>
      </c>
      <c r="G3212" s="39" t="s">
        <v>35</v>
      </c>
      <c r="H3212" s="39" t="str">
        <f t="shared" si="461"/>
        <v>6105AK124-6261-EDIA-0028</v>
      </c>
      <c r="I3212" s="39" t="str">
        <f t="shared" si="463"/>
        <v>Q24050972-04-6261-E-DIA-0028</v>
      </c>
      <c r="J3212" s="39"/>
      <c r="K3212" s="39" t="s">
        <v>1945</v>
      </c>
      <c r="L3212" s="39" t="s">
        <v>1950</v>
      </c>
      <c r="M3212" s="39" t="s">
        <v>1369</v>
      </c>
      <c r="N3212" s="33" t="str">
        <f t="shared" si="462"/>
        <v>Administration and General Buildings - Termination Cabinets for 36 MVA Power Station - E/I Termination Schedule</v>
      </c>
      <c r="O3212" s="134"/>
      <c r="P3212" s="134"/>
      <c r="Q3212" s="33" t="str">
        <f>IFERROR(VLOOKUP(PPE_PH1_CDDL[[#This Row],[RDMC Document Number]],[3]Docs!$B:$F,4,0),"No Placeholder Yet")</f>
        <v>RES - Reserved Placeholder</v>
      </c>
      <c r="R3212" s="33" t="str">
        <f>IFERROR(VLOOKUP(PPE_PH1_CDDL[[#This Row],[RDMC Document Number]],[3]Docs!$B:$F,5,0),"No Placeholder Yet")</f>
        <v>Pending</v>
      </c>
      <c r="S3212" s="137">
        <f t="shared" si="464"/>
        <v>0</v>
      </c>
      <c r="T3212" s="39" t="s">
        <v>1119</v>
      </c>
      <c r="U3212" s="39"/>
      <c r="V3212" s="178"/>
      <c r="W3212" s="39" t="s">
        <v>1951</v>
      </c>
      <c r="X3212" s="39" t="s">
        <v>1588</v>
      </c>
      <c r="Y3212" s="39"/>
      <c r="Z3212" s="39"/>
      <c r="AA3212" s="39"/>
      <c r="AB3212" s="152" t="s">
        <v>3165</v>
      </c>
    </row>
    <row r="3213" spans="1:28" ht="21.75" customHeight="1" x14ac:dyDescent="0.25">
      <c r="A3213" s="37" t="s">
        <v>30</v>
      </c>
      <c r="B3213" s="37" t="s">
        <v>31</v>
      </c>
      <c r="C3213" s="39">
        <v>6261</v>
      </c>
      <c r="D3213" s="39" t="s">
        <v>52</v>
      </c>
      <c r="E3213" s="39" t="s">
        <v>1365</v>
      </c>
      <c r="F3213" s="128" t="s">
        <v>246</v>
      </c>
      <c r="G3213" s="39" t="s">
        <v>35</v>
      </c>
      <c r="H3213" s="39" t="str">
        <f t="shared" si="461"/>
        <v>6105AK124-6261-EDIA-0029</v>
      </c>
      <c r="I3213" s="39" t="str">
        <f t="shared" si="463"/>
        <v>Q24050972-04-6261-E-DIA-0029</v>
      </c>
      <c r="J3213" s="39"/>
      <c r="K3213" s="39" t="s">
        <v>1945</v>
      </c>
      <c r="L3213" s="39" t="s">
        <v>1950</v>
      </c>
      <c r="M3213" s="39" t="s">
        <v>1372</v>
      </c>
      <c r="N3213" s="33" t="str">
        <f t="shared" si="462"/>
        <v>Administration and General Buildings - Termination Cabinets for 36 MVA Power Station - Electrical Block Diagram</v>
      </c>
      <c r="O3213" s="134"/>
      <c r="P3213" s="134"/>
      <c r="Q3213" s="33" t="str">
        <f>IFERROR(VLOOKUP(PPE_PH1_CDDL[[#This Row],[RDMC Document Number]],[3]Docs!$B:$F,4,0),"No Placeholder Yet")</f>
        <v>RES - Reserved Placeholder</v>
      </c>
      <c r="R3213" s="33" t="str">
        <f>IFERROR(VLOOKUP(PPE_PH1_CDDL[[#This Row],[RDMC Document Number]],[3]Docs!$B:$F,5,0),"No Placeholder Yet")</f>
        <v>Pending</v>
      </c>
      <c r="S3213" s="137">
        <f t="shared" si="464"/>
        <v>0</v>
      </c>
      <c r="T3213" s="39" t="s">
        <v>1119</v>
      </c>
      <c r="U3213" s="39"/>
      <c r="V3213" s="178"/>
      <c r="W3213" s="39" t="s">
        <v>1951</v>
      </c>
      <c r="X3213" s="39" t="s">
        <v>1588</v>
      </c>
      <c r="Y3213" s="39"/>
      <c r="Z3213" s="39"/>
      <c r="AA3213" s="39"/>
      <c r="AB3213" s="152" t="s">
        <v>3165</v>
      </c>
    </row>
    <row r="3214" spans="1:28" ht="21.75" customHeight="1" x14ac:dyDescent="0.25">
      <c r="A3214" s="37" t="s">
        <v>30</v>
      </c>
      <c r="B3214" s="37" t="s">
        <v>31</v>
      </c>
      <c r="C3214" s="39">
        <v>6261</v>
      </c>
      <c r="D3214" s="39" t="s">
        <v>52</v>
      </c>
      <c r="E3214" s="39" t="s">
        <v>1365</v>
      </c>
      <c r="F3214" s="128" t="s">
        <v>248</v>
      </c>
      <c r="G3214" s="39" t="s">
        <v>35</v>
      </c>
      <c r="H3214" s="39" t="str">
        <f t="shared" si="461"/>
        <v>6105AK124-6261-EDIA-0030</v>
      </c>
      <c r="I3214" s="39" t="str">
        <f t="shared" si="463"/>
        <v>Q24050972-04-6261-E-DIA-0030</v>
      </c>
      <c r="J3214" s="39"/>
      <c r="K3214" s="39" t="s">
        <v>1945</v>
      </c>
      <c r="L3214" s="39" t="s">
        <v>1959</v>
      </c>
      <c r="M3214" s="39" t="s">
        <v>1366</v>
      </c>
      <c r="N3214" s="33" t="str">
        <f t="shared" si="462"/>
        <v>Administration and General Buildings - Metering Instruments for 36 MVA Power Station - Cable Block Diagrams and Schedules</v>
      </c>
      <c r="O3214" s="134"/>
      <c r="P3214" s="134"/>
      <c r="Q3214" s="33" t="str">
        <f>IFERROR(VLOOKUP(PPE_PH1_CDDL[[#This Row],[RDMC Document Number]],[3]Docs!$B:$F,4,0),"No Placeholder Yet")</f>
        <v>RES - Reserved Placeholder</v>
      </c>
      <c r="R3214" s="33" t="str">
        <f>IFERROR(VLOOKUP(PPE_PH1_CDDL[[#This Row],[RDMC Document Number]],[3]Docs!$B:$F,5,0),"No Placeholder Yet")</f>
        <v>Pending</v>
      </c>
      <c r="S3214" s="137">
        <f t="shared" si="464"/>
        <v>0</v>
      </c>
      <c r="T3214" s="39" t="s">
        <v>1119</v>
      </c>
      <c r="U3214" s="39"/>
      <c r="V3214" s="178"/>
      <c r="W3214" s="39" t="s">
        <v>1641</v>
      </c>
      <c r="X3214" s="39" t="s">
        <v>1588</v>
      </c>
      <c r="Y3214" s="39"/>
      <c r="Z3214" s="39"/>
      <c r="AA3214" s="39"/>
      <c r="AB3214" s="152" t="s">
        <v>3165</v>
      </c>
    </row>
    <row r="3215" spans="1:28" ht="21.75" customHeight="1" x14ac:dyDescent="0.25">
      <c r="A3215" s="37" t="s">
        <v>30</v>
      </c>
      <c r="B3215" s="37" t="s">
        <v>31</v>
      </c>
      <c r="C3215" s="39">
        <v>6261</v>
      </c>
      <c r="D3215" s="39" t="s">
        <v>52</v>
      </c>
      <c r="E3215" s="39" t="s">
        <v>1365</v>
      </c>
      <c r="F3215" s="128" t="s">
        <v>486</v>
      </c>
      <c r="G3215" s="39" t="s">
        <v>35</v>
      </c>
      <c r="H3215" s="39" t="str">
        <f t="shared" si="461"/>
        <v>6105AK124-6261-EDIA-0031</v>
      </c>
      <c r="I3215" s="39" t="str">
        <f t="shared" si="463"/>
        <v>Q24050972-04-6261-E-DIA-0031</v>
      </c>
      <c r="J3215" s="39"/>
      <c r="K3215" s="39" t="s">
        <v>1945</v>
      </c>
      <c r="L3215" s="39" t="s">
        <v>1959</v>
      </c>
      <c r="M3215" s="39" t="s">
        <v>1367</v>
      </c>
      <c r="N3215" s="33" t="str">
        <f t="shared" si="462"/>
        <v>Administration and General Buildings - Metering Instruments for 36 MVA Power Station - Electrical Circuit Diagrams (Schematics)</v>
      </c>
      <c r="O3215" s="134"/>
      <c r="P3215" s="134"/>
      <c r="Q3215" s="33" t="str">
        <f>IFERROR(VLOOKUP(PPE_PH1_CDDL[[#This Row],[RDMC Document Number]],[3]Docs!$B:$F,4,0),"No Placeholder Yet")</f>
        <v>RES - Reserved Placeholder</v>
      </c>
      <c r="R3215" s="33" t="str">
        <f>IFERROR(VLOOKUP(PPE_PH1_CDDL[[#This Row],[RDMC Document Number]],[3]Docs!$B:$F,5,0),"No Placeholder Yet")</f>
        <v>Pending</v>
      </c>
      <c r="S3215" s="137">
        <f t="shared" si="464"/>
        <v>0</v>
      </c>
      <c r="T3215" s="39" t="s">
        <v>1119</v>
      </c>
      <c r="U3215" s="39"/>
      <c r="V3215" s="178"/>
      <c r="W3215" s="39" t="s">
        <v>1641</v>
      </c>
      <c r="X3215" s="39" t="s">
        <v>1588</v>
      </c>
      <c r="Y3215" s="39"/>
      <c r="Z3215" s="39"/>
      <c r="AA3215" s="39"/>
      <c r="AB3215" s="152" t="s">
        <v>3165</v>
      </c>
    </row>
    <row r="3216" spans="1:28" ht="21.75" customHeight="1" x14ac:dyDescent="0.25">
      <c r="A3216" s="37" t="s">
        <v>30</v>
      </c>
      <c r="B3216" s="37" t="s">
        <v>31</v>
      </c>
      <c r="C3216" s="39">
        <v>6261</v>
      </c>
      <c r="D3216" s="39" t="s">
        <v>52</v>
      </c>
      <c r="E3216" s="39" t="s">
        <v>1365</v>
      </c>
      <c r="F3216" s="174" t="s">
        <v>489</v>
      </c>
      <c r="G3216" s="162" t="s">
        <v>35</v>
      </c>
      <c r="H3216" s="39" t="str">
        <f t="shared" si="461"/>
        <v>6105AK124-6261-EDIA-0032</v>
      </c>
      <c r="I3216" s="39" t="str">
        <f t="shared" si="463"/>
        <v>Q24050972-04-6261-E-DIA-0032</v>
      </c>
      <c r="J3216" s="162"/>
      <c r="K3216" s="39" t="s">
        <v>1945</v>
      </c>
      <c r="L3216" s="162" t="s">
        <v>1959</v>
      </c>
      <c r="M3216" s="162" t="s">
        <v>1372</v>
      </c>
      <c r="N3216" s="33" t="str">
        <f t="shared" si="462"/>
        <v>Administration and General Buildings - Metering Instruments for 36 MVA Power Station - Electrical Block Diagram</v>
      </c>
      <c r="O3216" s="175"/>
      <c r="P3216" s="175"/>
      <c r="Q3216" s="33" t="str">
        <f>IFERROR(VLOOKUP(PPE_PH1_CDDL[[#This Row],[RDMC Document Number]],[3]Docs!$B:$F,4,0),"No Placeholder Yet")</f>
        <v>RES - Reserved Placeholder</v>
      </c>
      <c r="R3216" s="33" t="str">
        <f>IFERROR(VLOOKUP(PPE_PH1_CDDL[[#This Row],[RDMC Document Number]],[3]Docs!$B:$F,5,0),"No Placeholder Yet")</f>
        <v>Pending</v>
      </c>
      <c r="S3216" s="137">
        <f t="shared" si="464"/>
        <v>0</v>
      </c>
      <c r="T3216" s="39" t="s">
        <v>1119</v>
      </c>
      <c r="U3216" s="162"/>
      <c r="V3216" s="178"/>
      <c r="W3216" s="39" t="s">
        <v>1641</v>
      </c>
      <c r="X3216" s="39" t="s">
        <v>1588</v>
      </c>
      <c r="Y3216" s="162"/>
      <c r="Z3216" s="162"/>
      <c r="AA3216" s="39"/>
      <c r="AB3216" s="152" t="s">
        <v>3165</v>
      </c>
    </row>
    <row r="3217" spans="1:28" ht="21.75" customHeight="1" x14ac:dyDescent="0.25">
      <c r="A3217" s="37" t="s">
        <v>30</v>
      </c>
      <c r="B3217" s="37" t="s">
        <v>31</v>
      </c>
      <c r="C3217" s="39">
        <v>6261</v>
      </c>
      <c r="D3217" s="39" t="s">
        <v>52</v>
      </c>
      <c r="E3217" s="39" t="s">
        <v>82</v>
      </c>
      <c r="F3217" s="128" t="s">
        <v>34</v>
      </c>
      <c r="G3217" s="39" t="s">
        <v>35</v>
      </c>
      <c r="H3217" s="39" t="str">
        <f t="shared" si="461"/>
        <v>6105AK124-6261-EDST-0001</v>
      </c>
      <c r="I3217" s="39" t="str">
        <f t="shared" si="463"/>
        <v>Q24050972-04-6261-E-DST-0001</v>
      </c>
      <c r="J3217" s="39"/>
      <c r="K3217" s="39" t="s">
        <v>1945</v>
      </c>
      <c r="L3217" s="39" t="s">
        <v>1953</v>
      </c>
      <c r="M3217" s="39" t="s">
        <v>1373</v>
      </c>
      <c r="N3217" s="33" t="str">
        <f t="shared" si="462"/>
        <v>Administration and General Buildings - Earthing System for 36 MVA Power Station - Equipment Register and Technical Specifications</v>
      </c>
      <c r="O3217" s="134"/>
      <c r="P3217" s="134"/>
      <c r="Q3217" s="33" t="str">
        <f>IFERROR(VLOOKUP(PPE_PH1_CDDL[[#This Row],[RDMC Document Number]],[3]Docs!$B:$F,4,0),"No Placeholder Yet")</f>
        <v>RES - Reserved Placeholder</v>
      </c>
      <c r="R3217" s="33" t="str">
        <f>IFERROR(VLOOKUP(PPE_PH1_CDDL[[#This Row],[RDMC Document Number]],[3]Docs!$B:$F,5,0),"No Placeholder Yet")</f>
        <v>Pending</v>
      </c>
      <c r="S3217" s="137">
        <f t="shared" si="464"/>
        <v>0</v>
      </c>
      <c r="T3217" s="39" t="s">
        <v>1119</v>
      </c>
      <c r="U3217" s="39"/>
      <c r="V3217" s="178"/>
      <c r="W3217" s="39" t="s">
        <v>1649</v>
      </c>
      <c r="X3217" s="39" t="s">
        <v>1588</v>
      </c>
      <c r="Y3217" s="39"/>
      <c r="Z3217" s="39"/>
      <c r="AA3217" s="39"/>
      <c r="AB3217" s="152" t="s">
        <v>3165</v>
      </c>
    </row>
    <row r="3218" spans="1:28" ht="21.75" customHeight="1" x14ac:dyDescent="0.25">
      <c r="A3218" s="37" t="s">
        <v>30</v>
      </c>
      <c r="B3218" s="37" t="s">
        <v>31</v>
      </c>
      <c r="C3218" s="39">
        <v>6261</v>
      </c>
      <c r="D3218" s="39" t="s">
        <v>52</v>
      </c>
      <c r="E3218" s="39" t="s">
        <v>82</v>
      </c>
      <c r="F3218" s="128" t="s">
        <v>46</v>
      </c>
      <c r="G3218" s="39" t="s">
        <v>35</v>
      </c>
      <c r="H3218" s="39" t="str">
        <f t="shared" si="461"/>
        <v>6105AK124-6261-EDST-0002</v>
      </c>
      <c r="I3218" s="39" t="str">
        <f t="shared" si="463"/>
        <v>Q24050972-04-6261-E-DST-0002</v>
      </c>
      <c r="J3218" s="39"/>
      <c r="K3218" s="39" t="s">
        <v>1945</v>
      </c>
      <c r="L3218" s="39" t="s">
        <v>1946</v>
      </c>
      <c r="M3218" s="39" t="s">
        <v>1373</v>
      </c>
      <c r="N3218" s="33" t="str">
        <f t="shared" si="462"/>
        <v>Administration and General Buildings - Small Power and Lighting for 36 MVA Power Station - Equipment Register and Technical Specifications</v>
      </c>
      <c r="O3218" s="134"/>
      <c r="P3218" s="134"/>
      <c r="Q3218" s="33" t="str">
        <f>IFERROR(VLOOKUP(PPE_PH1_CDDL[[#This Row],[RDMC Document Number]],[3]Docs!$B:$F,4,0),"No Placeholder Yet")</f>
        <v>RES - Reserved Placeholder</v>
      </c>
      <c r="R3218" s="33" t="str">
        <f>IFERROR(VLOOKUP(PPE_PH1_CDDL[[#This Row],[RDMC Document Number]],[3]Docs!$B:$F,5,0),"No Placeholder Yet")</f>
        <v>Pending</v>
      </c>
      <c r="S3218" s="137">
        <f t="shared" si="464"/>
        <v>0</v>
      </c>
      <c r="T3218" s="39" t="s">
        <v>1119</v>
      </c>
      <c r="U3218" s="39"/>
      <c r="V3218" s="178"/>
      <c r="W3218" s="39" t="s">
        <v>1597</v>
      </c>
      <c r="X3218" s="39" t="s">
        <v>1588</v>
      </c>
      <c r="Y3218" s="39"/>
      <c r="Z3218" s="39"/>
      <c r="AA3218" s="39"/>
      <c r="AB3218" s="152" t="s">
        <v>3165</v>
      </c>
    </row>
    <row r="3219" spans="1:28" ht="21.75" customHeight="1" x14ac:dyDescent="0.25">
      <c r="A3219" s="37" t="s">
        <v>30</v>
      </c>
      <c r="B3219" s="37" t="s">
        <v>31</v>
      </c>
      <c r="C3219" s="39">
        <v>6261</v>
      </c>
      <c r="D3219" s="39" t="s">
        <v>52</v>
      </c>
      <c r="E3219" s="39" t="s">
        <v>82</v>
      </c>
      <c r="F3219" s="128" t="s">
        <v>48</v>
      </c>
      <c r="G3219" s="39" t="s">
        <v>35</v>
      </c>
      <c r="H3219" s="39" t="str">
        <f t="shared" si="461"/>
        <v>6105AK124-6261-EDST-0003</v>
      </c>
      <c r="I3219" s="39" t="str">
        <f t="shared" si="463"/>
        <v>Q24050972-04-6261-E-DST-0003</v>
      </c>
      <c r="J3219" s="39"/>
      <c r="K3219" s="39" t="s">
        <v>1945</v>
      </c>
      <c r="L3219" s="39" t="s">
        <v>1947</v>
      </c>
      <c r="M3219" s="39" t="s">
        <v>1373</v>
      </c>
      <c r="N3219" s="33" t="str">
        <f t="shared" si="462"/>
        <v>Administration and General Buildings - Cable Racks and Trays for 36 MVA Power Station - Equipment Register and Technical Specifications</v>
      </c>
      <c r="O3219" s="134"/>
      <c r="P3219" s="134"/>
      <c r="Q3219" s="33" t="str">
        <f>IFERROR(VLOOKUP(PPE_PH1_CDDL[[#This Row],[RDMC Document Number]],[3]Docs!$B:$F,4,0),"No Placeholder Yet")</f>
        <v>RES - Reserved Placeholder</v>
      </c>
      <c r="R3219" s="33" t="str">
        <f>IFERROR(VLOOKUP(PPE_PH1_CDDL[[#This Row],[RDMC Document Number]],[3]Docs!$B:$F,5,0),"No Placeholder Yet")</f>
        <v>Pending</v>
      </c>
      <c r="S3219" s="137">
        <f t="shared" si="464"/>
        <v>0</v>
      </c>
      <c r="T3219" s="39" t="s">
        <v>1119</v>
      </c>
      <c r="U3219" s="39"/>
      <c r="V3219" s="178"/>
      <c r="W3219" s="39" t="s">
        <v>1599</v>
      </c>
      <c r="X3219" s="39" t="s">
        <v>1588</v>
      </c>
      <c r="Y3219" s="39"/>
      <c r="Z3219" s="39"/>
      <c r="AA3219" s="39"/>
      <c r="AB3219" s="152" t="s">
        <v>3165</v>
      </c>
    </row>
    <row r="3220" spans="1:28" ht="21.75" customHeight="1" x14ac:dyDescent="0.25">
      <c r="A3220" s="37" t="s">
        <v>30</v>
      </c>
      <c r="B3220" s="37" t="s">
        <v>31</v>
      </c>
      <c r="C3220" s="39">
        <v>6261</v>
      </c>
      <c r="D3220" s="39" t="s">
        <v>52</v>
      </c>
      <c r="E3220" s="39" t="s">
        <v>82</v>
      </c>
      <c r="F3220" s="128" t="s">
        <v>50</v>
      </c>
      <c r="G3220" s="39" t="s">
        <v>35</v>
      </c>
      <c r="H3220" s="39" t="str">
        <f t="shared" si="461"/>
        <v>6105AK124-6261-EDST-0004</v>
      </c>
      <c r="I3220" s="39" t="str">
        <f t="shared" si="463"/>
        <v>Q24050972-04-6261-E-DST-0004</v>
      </c>
      <c r="J3220" s="39"/>
      <c r="K3220" s="39" t="s">
        <v>1945</v>
      </c>
      <c r="L3220" s="39" t="s">
        <v>1954</v>
      </c>
      <c r="M3220" s="39" t="s">
        <v>1373</v>
      </c>
      <c r="N3220" s="33" t="str">
        <f t="shared" si="462"/>
        <v>Administration and General Buildings - Cable Trench / Tunnels for 36 MVA Power Station - Equipment Register and Technical Specifications</v>
      </c>
      <c r="O3220" s="134"/>
      <c r="P3220" s="134"/>
      <c r="Q3220" s="33" t="str">
        <f>IFERROR(VLOOKUP(PPE_PH1_CDDL[[#This Row],[RDMC Document Number]],[3]Docs!$B:$F,4,0),"No Placeholder Yet")</f>
        <v>RES - Reserved Placeholder</v>
      </c>
      <c r="R3220" s="33" t="str">
        <f>IFERROR(VLOOKUP(PPE_PH1_CDDL[[#This Row],[RDMC Document Number]],[3]Docs!$B:$F,5,0),"No Placeholder Yet")</f>
        <v>Pending</v>
      </c>
      <c r="S3220" s="137">
        <f t="shared" si="464"/>
        <v>0</v>
      </c>
      <c r="T3220" s="39" t="s">
        <v>1119</v>
      </c>
      <c r="U3220" s="39"/>
      <c r="V3220" s="178"/>
      <c r="W3220" s="39" t="s">
        <v>1885</v>
      </c>
      <c r="X3220" s="39" t="s">
        <v>1588</v>
      </c>
      <c r="Y3220" s="39"/>
      <c r="Z3220" s="39"/>
      <c r="AA3220" s="39"/>
      <c r="AB3220" s="152" t="s">
        <v>3165</v>
      </c>
    </row>
    <row r="3221" spans="1:28" ht="21.75" customHeight="1" x14ac:dyDescent="0.25">
      <c r="A3221" s="37" t="s">
        <v>30</v>
      </c>
      <c r="B3221" s="37" t="s">
        <v>31</v>
      </c>
      <c r="C3221" s="39">
        <v>6261</v>
      </c>
      <c r="D3221" s="39" t="s">
        <v>52</v>
      </c>
      <c r="E3221" s="39" t="s">
        <v>82</v>
      </c>
      <c r="F3221" s="128" t="s">
        <v>101</v>
      </c>
      <c r="G3221" s="39" t="s">
        <v>35</v>
      </c>
      <c r="H3221" s="39" t="str">
        <f t="shared" si="461"/>
        <v>6105AK124-6261-EDST-0005</v>
      </c>
      <c r="I3221" s="39" t="str">
        <f t="shared" si="463"/>
        <v>Q24050972-04-6261-E-DST-0005</v>
      </c>
      <c r="J3221" s="39"/>
      <c r="K3221" s="39" t="s">
        <v>1945</v>
      </c>
      <c r="L3221" s="39" t="s">
        <v>1955</v>
      </c>
      <c r="M3221" s="39" t="s">
        <v>1373</v>
      </c>
      <c r="N3221" s="33" t="str">
        <f t="shared" si="462"/>
        <v>Administration and General Buildings - Lightning Protection System for 36 MVA Power Station - Equipment Register and Technical Specifications</v>
      </c>
      <c r="O3221" s="134"/>
      <c r="P3221" s="134"/>
      <c r="Q3221" s="33" t="str">
        <f>IFERROR(VLOOKUP(PPE_PH1_CDDL[[#This Row],[RDMC Document Number]],[3]Docs!$B:$F,4,0),"No Placeholder Yet")</f>
        <v>RES - Reserved Placeholder</v>
      </c>
      <c r="R3221" s="33" t="str">
        <f>IFERROR(VLOOKUP(PPE_PH1_CDDL[[#This Row],[RDMC Document Number]],[3]Docs!$B:$F,5,0),"No Placeholder Yet")</f>
        <v>Pending</v>
      </c>
      <c r="S3221" s="137">
        <f t="shared" si="464"/>
        <v>0</v>
      </c>
      <c r="T3221" s="39" t="s">
        <v>1119</v>
      </c>
      <c r="U3221" s="39"/>
      <c r="V3221" s="178"/>
      <c r="W3221" s="39" t="s">
        <v>1631</v>
      </c>
      <c r="X3221" s="39" t="s">
        <v>1588</v>
      </c>
      <c r="Y3221" s="39"/>
      <c r="Z3221" s="39"/>
      <c r="AA3221" s="39"/>
      <c r="AB3221" s="152" t="s">
        <v>3165</v>
      </c>
    </row>
    <row r="3222" spans="1:28" ht="21.75" customHeight="1" x14ac:dyDescent="0.25">
      <c r="A3222" s="37" t="s">
        <v>30</v>
      </c>
      <c r="B3222" s="37" t="s">
        <v>31</v>
      </c>
      <c r="C3222" s="39">
        <v>6261</v>
      </c>
      <c r="D3222" s="39" t="s">
        <v>52</v>
      </c>
      <c r="E3222" s="39" t="s">
        <v>82</v>
      </c>
      <c r="F3222" s="128" t="s">
        <v>161</v>
      </c>
      <c r="G3222" s="39" t="s">
        <v>35</v>
      </c>
      <c r="H3222" s="39" t="str">
        <f t="shared" si="461"/>
        <v>6105AK124-6261-EDST-0006</v>
      </c>
      <c r="I3222" s="39" t="str">
        <f t="shared" si="463"/>
        <v>Q24050972-04-6261-E-DST-0006</v>
      </c>
      <c r="J3222" s="39"/>
      <c r="K3222" s="39" t="s">
        <v>1945</v>
      </c>
      <c r="L3222" s="39" t="s">
        <v>1956</v>
      </c>
      <c r="M3222" s="39" t="s">
        <v>1373</v>
      </c>
      <c r="N3222" s="33" t="str">
        <f t="shared" si="462"/>
        <v>Administration and General Buildings -  MV Cables for 36 MVA Power Station - Equipment Register and Technical Specifications</v>
      </c>
      <c r="O3222" s="134"/>
      <c r="P3222" s="134"/>
      <c r="Q3222" s="33" t="str">
        <f>IFERROR(VLOOKUP(PPE_PH1_CDDL[[#This Row],[RDMC Document Number]],[3]Docs!$B:$F,4,0),"No Placeholder Yet")</f>
        <v>RES - Reserved Placeholder</v>
      </c>
      <c r="R3222" s="33" t="str">
        <f>IFERROR(VLOOKUP(PPE_PH1_CDDL[[#This Row],[RDMC Document Number]],[3]Docs!$B:$F,5,0),"No Placeholder Yet")</f>
        <v>Pending</v>
      </c>
      <c r="S3222" s="137">
        <f t="shared" si="464"/>
        <v>0</v>
      </c>
      <c r="T3222" s="39" t="s">
        <v>1119</v>
      </c>
      <c r="U3222" s="39"/>
      <c r="V3222" s="178"/>
      <c r="W3222" s="39" t="s">
        <v>1957</v>
      </c>
      <c r="X3222" s="39" t="s">
        <v>1588</v>
      </c>
      <c r="Y3222" s="39"/>
      <c r="Z3222" s="39"/>
      <c r="AA3222" s="39"/>
      <c r="AB3222" s="152" t="s">
        <v>3165</v>
      </c>
    </row>
    <row r="3223" spans="1:28" ht="21.75" customHeight="1" x14ac:dyDescent="0.25">
      <c r="A3223" s="37" t="s">
        <v>30</v>
      </c>
      <c r="B3223" s="37" t="s">
        <v>31</v>
      </c>
      <c r="C3223" s="39">
        <v>6261</v>
      </c>
      <c r="D3223" s="39" t="s">
        <v>52</v>
      </c>
      <c r="E3223" s="39" t="s">
        <v>82</v>
      </c>
      <c r="F3223" s="128" t="s">
        <v>170</v>
      </c>
      <c r="G3223" s="39" t="s">
        <v>35</v>
      </c>
      <c r="H3223" s="39" t="str">
        <f t="shared" si="461"/>
        <v>6105AK124-6261-EDST-0007</v>
      </c>
      <c r="I3223" s="39" t="str">
        <f t="shared" si="463"/>
        <v>Q24050972-04-6261-E-DST-0007</v>
      </c>
      <c r="J3223" s="39"/>
      <c r="K3223" s="39" t="s">
        <v>1945</v>
      </c>
      <c r="L3223" s="39" t="s">
        <v>1948</v>
      </c>
      <c r="M3223" s="39" t="s">
        <v>1373</v>
      </c>
      <c r="N3223" s="33" t="str">
        <f t="shared" si="462"/>
        <v>Administration and General Buildings - MV Isolator Panel for 36 MVA Power Station - Equipment Register and Technical Specifications</v>
      </c>
      <c r="O3223" s="134"/>
      <c r="P3223" s="134"/>
      <c r="Q3223" s="33" t="str">
        <f>IFERROR(VLOOKUP(PPE_PH1_CDDL[[#This Row],[RDMC Document Number]],[3]Docs!$B:$F,4,0),"No Placeholder Yet")</f>
        <v>RES - Reserved Placeholder</v>
      </c>
      <c r="R3223" s="33" t="str">
        <f>IFERROR(VLOOKUP(PPE_PH1_CDDL[[#This Row],[RDMC Document Number]],[3]Docs!$B:$F,5,0),"No Placeholder Yet")</f>
        <v>Pending</v>
      </c>
      <c r="S3223" s="137">
        <f t="shared" si="464"/>
        <v>0</v>
      </c>
      <c r="T3223" s="39" t="s">
        <v>1119</v>
      </c>
      <c r="U3223" s="39"/>
      <c r="V3223" s="178"/>
      <c r="W3223" s="39" t="s">
        <v>1960</v>
      </c>
      <c r="X3223" s="39" t="s">
        <v>1588</v>
      </c>
      <c r="Y3223" s="39"/>
      <c r="Z3223" s="39"/>
      <c r="AA3223" s="39"/>
      <c r="AB3223" s="152" t="s">
        <v>3165</v>
      </c>
    </row>
    <row r="3224" spans="1:28" ht="21.75" customHeight="1" x14ac:dyDescent="0.25">
      <c r="A3224" s="37" t="s">
        <v>30</v>
      </c>
      <c r="B3224" s="37" t="s">
        <v>31</v>
      </c>
      <c r="C3224" s="39">
        <v>6261</v>
      </c>
      <c r="D3224" s="39" t="s">
        <v>52</v>
      </c>
      <c r="E3224" s="39" t="s">
        <v>82</v>
      </c>
      <c r="F3224" s="128" t="s">
        <v>108</v>
      </c>
      <c r="G3224" s="39" t="s">
        <v>35</v>
      </c>
      <c r="H3224" s="39" t="str">
        <f t="shared" si="461"/>
        <v>6105AK124-6261-EDST-0008</v>
      </c>
      <c r="I3224" s="39" t="str">
        <f t="shared" si="463"/>
        <v>Q24050972-04-6261-E-DST-0008</v>
      </c>
      <c r="J3224" s="39"/>
      <c r="K3224" s="39" t="s">
        <v>1945</v>
      </c>
      <c r="L3224" s="39" t="s">
        <v>1958</v>
      </c>
      <c r="M3224" s="39" t="s">
        <v>1373</v>
      </c>
      <c r="N3224" s="33" t="str">
        <f t="shared" si="462"/>
        <v>Administration and General Buildings - LV, Control and Signal Cables for 36 MVA Power Station - Equipment Register and Technical Specifications</v>
      </c>
      <c r="O3224" s="134"/>
      <c r="P3224" s="134"/>
      <c r="Q3224" s="33" t="str">
        <f>IFERROR(VLOOKUP(PPE_PH1_CDDL[[#This Row],[RDMC Document Number]],[3]Docs!$B:$F,4,0),"No Placeholder Yet")</f>
        <v>RES - Reserved Placeholder</v>
      </c>
      <c r="R3224" s="33" t="str">
        <f>IFERROR(VLOOKUP(PPE_PH1_CDDL[[#This Row],[RDMC Document Number]],[3]Docs!$B:$F,5,0),"No Placeholder Yet")</f>
        <v>Pending</v>
      </c>
      <c r="S3224" s="137">
        <f t="shared" si="464"/>
        <v>0</v>
      </c>
      <c r="T3224" s="39" t="s">
        <v>1119</v>
      </c>
      <c r="U3224" s="39"/>
      <c r="V3224" s="178"/>
      <c r="W3224" s="39" t="s">
        <v>1627</v>
      </c>
      <c r="X3224" s="39" t="s">
        <v>1588</v>
      </c>
      <c r="Y3224" s="39"/>
      <c r="Z3224" s="39"/>
      <c r="AA3224" s="39"/>
      <c r="AB3224" s="152" t="s">
        <v>3165</v>
      </c>
    </row>
    <row r="3225" spans="1:28" ht="21.75" customHeight="1" x14ac:dyDescent="0.25">
      <c r="A3225" s="37" t="s">
        <v>30</v>
      </c>
      <c r="B3225" s="37" t="s">
        <v>31</v>
      </c>
      <c r="C3225" s="39">
        <v>6261</v>
      </c>
      <c r="D3225" s="39" t="s">
        <v>52</v>
      </c>
      <c r="E3225" s="39" t="s">
        <v>82</v>
      </c>
      <c r="F3225" s="128" t="s">
        <v>173</v>
      </c>
      <c r="G3225" s="39" t="s">
        <v>35</v>
      </c>
      <c r="H3225" s="39" t="str">
        <f t="shared" si="461"/>
        <v>6105AK124-6261-EDST-0009</v>
      </c>
      <c r="I3225" s="39" t="str">
        <f t="shared" si="463"/>
        <v>Q24050972-04-6261-E-DST-0009</v>
      </c>
      <c r="J3225" s="39"/>
      <c r="K3225" s="39" t="s">
        <v>1945</v>
      </c>
      <c r="L3225" s="39" t="s">
        <v>1950</v>
      </c>
      <c r="M3225" s="39" t="s">
        <v>1373</v>
      </c>
      <c r="N3225" s="33" t="str">
        <f t="shared" si="462"/>
        <v>Administration and General Buildings - Termination Cabinets for 36 MVA Power Station - Equipment Register and Technical Specifications</v>
      </c>
      <c r="O3225" s="134"/>
      <c r="P3225" s="134"/>
      <c r="Q3225" s="33" t="str">
        <f>IFERROR(VLOOKUP(PPE_PH1_CDDL[[#This Row],[RDMC Document Number]],[3]Docs!$B:$F,4,0),"No Placeholder Yet")</f>
        <v>RES - Reserved Placeholder</v>
      </c>
      <c r="R3225" s="33" t="str">
        <f>IFERROR(VLOOKUP(PPE_PH1_CDDL[[#This Row],[RDMC Document Number]],[3]Docs!$B:$F,5,0),"No Placeholder Yet")</f>
        <v>Pending</v>
      </c>
      <c r="S3225" s="137">
        <f t="shared" si="464"/>
        <v>0</v>
      </c>
      <c r="T3225" s="39" t="s">
        <v>1119</v>
      </c>
      <c r="U3225" s="39"/>
      <c r="V3225" s="178"/>
      <c r="W3225" s="39" t="s">
        <v>1951</v>
      </c>
      <c r="X3225" s="39" t="s">
        <v>1588</v>
      </c>
      <c r="Y3225" s="39"/>
      <c r="Z3225" s="39"/>
      <c r="AA3225" s="39"/>
      <c r="AB3225" s="152" t="s">
        <v>3165</v>
      </c>
    </row>
    <row r="3226" spans="1:28" ht="21.75" customHeight="1" x14ac:dyDescent="0.25">
      <c r="A3226" s="37" t="s">
        <v>30</v>
      </c>
      <c r="B3226" s="37" t="s">
        <v>31</v>
      </c>
      <c r="C3226" s="39">
        <v>6261</v>
      </c>
      <c r="D3226" s="39" t="s">
        <v>52</v>
      </c>
      <c r="E3226" s="39" t="s">
        <v>82</v>
      </c>
      <c r="F3226" s="128" t="s">
        <v>184</v>
      </c>
      <c r="G3226" s="39" t="s">
        <v>35</v>
      </c>
      <c r="H3226" s="39" t="str">
        <f t="shared" si="461"/>
        <v>6105AK124-6261-EDST-0010</v>
      </c>
      <c r="I3226" s="39" t="str">
        <f t="shared" si="463"/>
        <v>Q24050972-04-6261-E-DST-0010</v>
      </c>
      <c r="J3226" s="39"/>
      <c r="K3226" s="39" t="s">
        <v>1945</v>
      </c>
      <c r="L3226" s="39" t="s">
        <v>1959</v>
      </c>
      <c r="M3226" s="39" t="s">
        <v>1534</v>
      </c>
      <c r="N3226" s="33" t="str">
        <f t="shared" si="462"/>
        <v>Administration and General Buildings - Metering Instruments for 36 MVA Power Station - CT and PT Datasheets</v>
      </c>
      <c r="O3226" s="134"/>
      <c r="P3226" s="134"/>
      <c r="Q3226" s="33" t="str">
        <f>IFERROR(VLOOKUP(PPE_PH1_CDDL[[#This Row],[RDMC Document Number]],[3]Docs!$B:$F,4,0),"No Placeholder Yet")</f>
        <v>RES - Reserved Placeholder</v>
      </c>
      <c r="R3226" s="33" t="str">
        <f>IFERROR(VLOOKUP(PPE_PH1_CDDL[[#This Row],[RDMC Document Number]],[3]Docs!$B:$F,5,0),"No Placeholder Yet")</f>
        <v>Pending</v>
      </c>
      <c r="S3226" s="137">
        <f t="shared" si="464"/>
        <v>0</v>
      </c>
      <c r="T3226" s="39" t="s">
        <v>1119</v>
      </c>
      <c r="U3226" s="39"/>
      <c r="V3226" s="178"/>
      <c r="W3226" s="39" t="s">
        <v>1641</v>
      </c>
      <c r="X3226" s="39" t="s">
        <v>1588</v>
      </c>
      <c r="Y3226" s="39"/>
      <c r="Z3226" s="39"/>
      <c r="AA3226" s="39"/>
      <c r="AB3226" s="152" t="s">
        <v>3165</v>
      </c>
    </row>
    <row r="3227" spans="1:28" ht="21.75" customHeight="1" x14ac:dyDescent="0.25">
      <c r="A3227" s="37" t="s">
        <v>30</v>
      </c>
      <c r="B3227" s="37" t="s">
        <v>31</v>
      </c>
      <c r="C3227" s="39">
        <v>6261</v>
      </c>
      <c r="D3227" s="39" t="s">
        <v>52</v>
      </c>
      <c r="E3227" s="39" t="s">
        <v>82</v>
      </c>
      <c r="F3227" s="174" t="s">
        <v>187</v>
      </c>
      <c r="G3227" s="162" t="s">
        <v>35</v>
      </c>
      <c r="H3227" s="39" t="str">
        <f t="shared" si="461"/>
        <v>6105AK124-6261-EDST-0011</v>
      </c>
      <c r="I3227" s="39" t="str">
        <f t="shared" si="463"/>
        <v>Q24050972-04-6261-E-DST-0011</v>
      </c>
      <c r="J3227" s="162"/>
      <c r="K3227" s="39" t="s">
        <v>1945</v>
      </c>
      <c r="L3227" s="162" t="s">
        <v>1959</v>
      </c>
      <c r="M3227" s="162" t="s">
        <v>1373</v>
      </c>
      <c r="N3227" s="33" t="str">
        <f t="shared" si="462"/>
        <v>Administration and General Buildings - Metering Instruments for 36 MVA Power Station - Equipment Register and Technical Specifications</v>
      </c>
      <c r="O3227" s="175"/>
      <c r="P3227" s="175"/>
      <c r="Q3227" s="33" t="str">
        <f>IFERROR(VLOOKUP(PPE_PH1_CDDL[[#This Row],[RDMC Document Number]],[3]Docs!$B:$F,4,0),"No Placeholder Yet")</f>
        <v>RES - Reserved Placeholder</v>
      </c>
      <c r="R3227" s="33" t="str">
        <f>IFERROR(VLOOKUP(PPE_PH1_CDDL[[#This Row],[RDMC Document Number]],[3]Docs!$B:$F,5,0),"No Placeholder Yet")</f>
        <v>Pending</v>
      </c>
      <c r="S3227" s="137">
        <f t="shared" si="464"/>
        <v>0</v>
      </c>
      <c r="T3227" s="39" t="s">
        <v>1119</v>
      </c>
      <c r="U3227" s="162"/>
      <c r="V3227" s="178"/>
      <c r="W3227" s="162" t="s">
        <v>1641</v>
      </c>
      <c r="X3227" s="39" t="s">
        <v>1588</v>
      </c>
      <c r="Y3227" s="162"/>
      <c r="Z3227" s="162"/>
      <c r="AA3227" s="39"/>
      <c r="AB3227" s="152" t="s">
        <v>3165</v>
      </c>
    </row>
    <row r="3228" spans="1:28" ht="21.75" customHeight="1" x14ac:dyDescent="0.25">
      <c r="A3228" s="37" t="s">
        <v>30</v>
      </c>
      <c r="B3228" s="37" t="s">
        <v>31</v>
      </c>
      <c r="C3228" s="39">
        <v>6261</v>
      </c>
      <c r="D3228" s="39" t="s">
        <v>52</v>
      </c>
      <c r="E3228" s="39" t="s">
        <v>1374</v>
      </c>
      <c r="F3228" s="128" t="s">
        <v>34</v>
      </c>
      <c r="G3228" s="39" t="s">
        <v>35</v>
      </c>
      <c r="H3228" s="39" t="str">
        <f t="shared" si="461"/>
        <v>6105AK124-6261-EEQL-0001</v>
      </c>
      <c r="I3228" s="39" t="str">
        <f t="shared" si="463"/>
        <v>Q24050972-04-6261-E-EQL-0001</v>
      </c>
      <c r="J3228" s="39"/>
      <c r="K3228" s="39" t="s">
        <v>1945</v>
      </c>
      <c r="L3228" s="39" t="s">
        <v>1946</v>
      </c>
      <c r="M3228" s="39" t="s">
        <v>1375</v>
      </c>
      <c r="N3228" s="33" t="str">
        <f t="shared" si="462"/>
        <v>Administration and General Buildings - Small Power and Lighting for 36 MVA Power Station - Electrical Equipment Load Register</v>
      </c>
      <c r="O3228" s="134"/>
      <c r="P3228" s="134"/>
      <c r="Q3228" s="33" t="str">
        <f>IFERROR(VLOOKUP(PPE_PH1_CDDL[[#This Row],[RDMC Document Number]],[3]Docs!$B:$F,4,0),"No Placeholder Yet")</f>
        <v>RES - Reserved Placeholder</v>
      </c>
      <c r="R3228" s="33" t="str">
        <f>IFERROR(VLOOKUP(PPE_PH1_CDDL[[#This Row],[RDMC Document Number]],[3]Docs!$B:$F,5,0),"No Placeholder Yet")</f>
        <v>Pending</v>
      </c>
      <c r="S3228" s="137">
        <f t="shared" si="464"/>
        <v>0</v>
      </c>
      <c r="T3228" s="39" t="s">
        <v>1119</v>
      </c>
      <c r="U3228" s="39"/>
      <c r="V3228" s="178"/>
      <c r="W3228" s="39" t="s">
        <v>1597</v>
      </c>
      <c r="X3228" s="39" t="s">
        <v>1588</v>
      </c>
      <c r="Y3228" s="39"/>
      <c r="Z3228" s="39"/>
      <c r="AA3228" s="39"/>
      <c r="AB3228" s="152" t="s">
        <v>3165</v>
      </c>
    </row>
    <row r="3229" spans="1:28" ht="21.75" customHeight="1" x14ac:dyDescent="0.25">
      <c r="A3229" s="37" t="s">
        <v>30</v>
      </c>
      <c r="B3229" s="37" t="s">
        <v>31</v>
      </c>
      <c r="C3229" s="39">
        <v>6261</v>
      </c>
      <c r="D3229" s="39" t="s">
        <v>52</v>
      </c>
      <c r="E3229" s="39" t="s">
        <v>1374</v>
      </c>
      <c r="F3229" s="128" t="s">
        <v>46</v>
      </c>
      <c r="G3229" s="39" t="s">
        <v>35</v>
      </c>
      <c r="H3229" s="39" t="str">
        <f t="shared" si="461"/>
        <v>6105AK124-6261-EEQL-0002</v>
      </c>
      <c r="I3229" s="39" t="str">
        <f t="shared" si="463"/>
        <v>Q24050972-04-6261-E-EQL-0002</v>
      </c>
      <c r="J3229" s="39"/>
      <c r="K3229" s="39" t="s">
        <v>1945</v>
      </c>
      <c r="L3229" s="39" t="s">
        <v>1956</v>
      </c>
      <c r="M3229" s="39" t="s">
        <v>1375</v>
      </c>
      <c r="N3229" s="33" t="str">
        <f t="shared" si="462"/>
        <v>Administration and General Buildings -  MV Cables for 36 MVA Power Station - Electrical Equipment Load Register</v>
      </c>
      <c r="O3229" s="134"/>
      <c r="P3229" s="134"/>
      <c r="Q3229" s="33" t="str">
        <f>IFERROR(VLOOKUP(PPE_PH1_CDDL[[#This Row],[RDMC Document Number]],[3]Docs!$B:$F,4,0),"No Placeholder Yet")</f>
        <v>RES - Reserved Placeholder</v>
      </c>
      <c r="R3229" s="33" t="str">
        <f>IFERROR(VLOOKUP(PPE_PH1_CDDL[[#This Row],[RDMC Document Number]],[3]Docs!$B:$F,5,0),"No Placeholder Yet")</f>
        <v>Pending</v>
      </c>
      <c r="S3229" s="137">
        <f t="shared" si="464"/>
        <v>0</v>
      </c>
      <c r="T3229" s="39" t="s">
        <v>1119</v>
      </c>
      <c r="U3229" s="39"/>
      <c r="V3229" s="178"/>
      <c r="W3229" s="39" t="s">
        <v>1957</v>
      </c>
      <c r="X3229" s="39" t="s">
        <v>1588</v>
      </c>
      <c r="Y3229" s="39"/>
      <c r="Z3229" s="39"/>
      <c r="AA3229" s="39"/>
      <c r="AB3229" s="152" t="s">
        <v>3165</v>
      </c>
    </row>
    <row r="3230" spans="1:28" ht="21.75" customHeight="1" x14ac:dyDescent="0.25">
      <c r="A3230" s="37" t="s">
        <v>30</v>
      </c>
      <c r="B3230" s="37" t="s">
        <v>31</v>
      </c>
      <c r="C3230" s="39">
        <v>6261</v>
      </c>
      <c r="D3230" s="39" t="s">
        <v>52</v>
      </c>
      <c r="E3230" s="162" t="s">
        <v>1374</v>
      </c>
      <c r="F3230" s="174" t="s">
        <v>48</v>
      </c>
      <c r="G3230" s="162" t="s">
        <v>35</v>
      </c>
      <c r="H3230" s="39" t="str">
        <f t="shared" si="461"/>
        <v>6105AK124-6261-EEQL-0003</v>
      </c>
      <c r="I3230" s="39" t="str">
        <f t="shared" si="463"/>
        <v>Q24050972-04-6261-E-EQL-0003</v>
      </c>
      <c r="J3230" s="162"/>
      <c r="K3230" s="39" t="s">
        <v>1945</v>
      </c>
      <c r="L3230" s="162" t="s">
        <v>1958</v>
      </c>
      <c r="M3230" s="162" t="s">
        <v>1375</v>
      </c>
      <c r="N3230" s="33" t="str">
        <f t="shared" si="462"/>
        <v>Administration and General Buildings - LV, Control and Signal Cables for 36 MVA Power Station - Electrical Equipment Load Register</v>
      </c>
      <c r="O3230" s="175"/>
      <c r="P3230" s="175"/>
      <c r="Q3230" s="33" t="str">
        <f>IFERROR(VLOOKUP(PPE_PH1_CDDL[[#This Row],[RDMC Document Number]],[3]Docs!$B:$F,4,0),"No Placeholder Yet")</f>
        <v>RES - Reserved Placeholder</v>
      </c>
      <c r="R3230" s="33" t="str">
        <f>IFERROR(VLOOKUP(PPE_PH1_CDDL[[#This Row],[RDMC Document Number]],[3]Docs!$B:$F,5,0),"No Placeholder Yet")</f>
        <v>Pending</v>
      </c>
      <c r="S3230" s="137">
        <f t="shared" si="464"/>
        <v>0</v>
      </c>
      <c r="T3230" s="39" t="s">
        <v>1119</v>
      </c>
      <c r="U3230" s="162"/>
      <c r="V3230" s="178"/>
      <c r="W3230" s="39" t="s">
        <v>1627</v>
      </c>
      <c r="X3230" s="39" t="s">
        <v>1588</v>
      </c>
      <c r="Y3230" s="162"/>
      <c r="Z3230" s="162"/>
      <c r="AA3230" s="39"/>
      <c r="AB3230" s="152" t="s">
        <v>3165</v>
      </c>
    </row>
    <row r="3231" spans="1:28" ht="21.75" customHeight="1" x14ac:dyDescent="0.25">
      <c r="A3231" s="37" t="s">
        <v>30</v>
      </c>
      <c r="B3231" s="37" t="s">
        <v>31</v>
      </c>
      <c r="C3231" s="39">
        <v>6261</v>
      </c>
      <c r="D3231" s="39" t="s">
        <v>52</v>
      </c>
      <c r="E3231" s="39" t="s">
        <v>321</v>
      </c>
      <c r="F3231" s="128" t="s">
        <v>34</v>
      </c>
      <c r="G3231" s="39" t="s">
        <v>35</v>
      </c>
      <c r="H3231" s="39" t="str">
        <f t="shared" si="461"/>
        <v>6105AK124-6261-ELAY-0001</v>
      </c>
      <c r="I3231" s="39" t="str">
        <f t="shared" si="463"/>
        <v>Q24050972-04-6261-E-LAY-0001</v>
      </c>
      <c r="J3231" s="39"/>
      <c r="K3231" s="39" t="s">
        <v>1945</v>
      </c>
      <c r="L3231" s="39" t="s">
        <v>1953</v>
      </c>
      <c r="M3231" s="39" t="s">
        <v>1376</v>
      </c>
      <c r="N3231" s="33" t="str">
        <f t="shared" si="462"/>
        <v>Administration and General Buildings - Earthing System for 36 MVA Power Station - Control Room Power and Earthing Design</v>
      </c>
      <c r="O3231" s="134"/>
      <c r="P3231" s="134"/>
      <c r="Q3231" s="33" t="str">
        <f>IFERROR(VLOOKUP(PPE_PH1_CDDL[[#This Row],[RDMC Document Number]],[3]Docs!$B:$F,4,0),"No Placeholder Yet")</f>
        <v>RES - Reserved Placeholder</v>
      </c>
      <c r="R3231" s="33" t="str">
        <f>IFERROR(VLOOKUP(PPE_PH1_CDDL[[#This Row],[RDMC Document Number]],[3]Docs!$B:$F,5,0),"No Placeholder Yet")</f>
        <v>Pending</v>
      </c>
      <c r="S3231" s="137">
        <f t="shared" si="464"/>
        <v>0</v>
      </c>
      <c r="T3231" s="39" t="s">
        <v>1119</v>
      </c>
      <c r="U3231" s="39"/>
      <c r="V3231" s="178"/>
      <c r="W3231" s="39" t="s">
        <v>1649</v>
      </c>
      <c r="X3231" s="39" t="s">
        <v>1588</v>
      </c>
      <c r="Y3231" s="39"/>
      <c r="Z3231" s="39"/>
      <c r="AA3231" s="39"/>
      <c r="AB3231" s="152" t="s">
        <v>3165</v>
      </c>
    </row>
    <row r="3232" spans="1:28" ht="21.75" customHeight="1" x14ac:dyDescent="0.25">
      <c r="A3232" s="37" t="s">
        <v>30</v>
      </c>
      <c r="B3232" s="37" t="s">
        <v>31</v>
      </c>
      <c r="C3232" s="39">
        <v>6261</v>
      </c>
      <c r="D3232" s="39" t="s">
        <v>52</v>
      </c>
      <c r="E3232" s="39" t="s">
        <v>321</v>
      </c>
      <c r="F3232" s="128" t="s">
        <v>46</v>
      </c>
      <c r="G3232" s="39" t="s">
        <v>35</v>
      </c>
      <c r="H3232" s="39" t="str">
        <f t="shared" si="461"/>
        <v>6105AK124-6261-ELAY-0002</v>
      </c>
      <c r="I3232" s="39" t="str">
        <f t="shared" si="463"/>
        <v>Q24050972-04-6261-E-LAY-0002</v>
      </c>
      <c r="J3232" s="39"/>
      <c r="K3232" s="39" t="s">
        <v>1945</v>
      </c>
      <c r="L3232" s="39" t="s">
        <v>1946</v>
      </c>
      <c r="M3232" s="39" t="s">
        <v>1376</v>
      </c>
      <c r="N3232" s="33" t="str">
        <f t="shared" si="462"/>
        <v>Administration and General Buildings - Small Power and Lighting for 36 MVA Power Station - Control Room Power and Earthing Design</v>
      </c>
      <c r="O3232" s="134"/>
      <c r="P3232" s="134"/>
      <c r="Q3232" s="33" t="str">
        <f>IFERROR(VLOOKUP(PPE_PH1_CDDL[[#This Row],[RDMC Document Number]],[3]Docs!$B:$F,4,0),"No Placeholder Yet")</f>
        <v>RES - Reserved Placeholder</v>
      </c>
      <c r="R3232" s="33" t="str">
        <f>IFERROR(VLOOKUP(PPE_PH1_CDDL[[#This Row],[RDMC Document Number]],[3]Docs!$B:$F,5,0),"No Placeholder Yet")</f>
        <v>Pending</v>
      </c>
      <c r="S3232" s="137">
        <f t="shared" si="464"/>
        <v>0</v>
      </c>
      <c r="T3232" s="39" t="s">
        <v>1119</v>
      </c>
      <c r="U3232" s="39"/>
      <c r="V3232" s="178"/>
      <c r="W3232" s="39" t="s">
        <v>1597</v>
      </c>
      <c r="X3232" s="39" t="s">
        <v>1588</v>
      </c>
      <c r="Y3232" s="39"/>
      <c r="Z3232" s="39"/>
      <c r="AA3232" s="39"/>
      <c r="AB3232" s="152" t="s">
        <v>3165</v>
      </c>
    </row>
    <row r="3233" spans="1:28" ht="21.75" customHeight="1" x14ac:dyDescent="0.25">
      <c r="A3233" s="37" t="s">
        <v>30</v>
      </c>
      <c r="B3233" s="37" t="s">
        <v>31</v>
      </c>
      <c r="C3233" s="39">
        <v>6261</v>
      </c>
      <c r="D3233" s="39" t="s">
        <v>52</v>
      </c>
      <c r="E3233" s="39" t="s">
        <v>321</v>
      </c>
      <c r="F3233" s="128" t="s">
        <v>48</v>
      </c>
      <c r="G3233" s="39" t="s">
        <v>35</v>
      </c>
      <c r="H3233" s="39" t="str">
        <f t="shared" ref="H3233:H3296" si="465">A3233&amp;B3233&amp;"-"&amp;C3233&amp;"-"&amp;D3233&amp;E3233&amp;"-"&amp;F3233</f>
        <v>6105AK124-6261-ELAY-0003</v>
      </c>
      <c r="I3233" s="39" t="str">
        <f t="shared" si="463"/>
        <v>Q24050972-04-6261-E-LAY-0003</v>
      </c>
      <c r="J3233" s="39"/>
      <c r="K3233" s="39" t="s">
        <v>1945</v>
      </c>
      <c r="L3233" s="39" t="s">
        <v>1955</v>
      </c>
      <c r="M3233" s="39" t="s">
        <v>1376</v>
      </c>
      <c r="N3233" s="33" t="str">
        <f t="shared" si="462"/>
        <v>Administration and General Buildings - Lightning Protection System for 36 MVA Power Station - Control Room Power and Earthing Design</v>
      </c>
      <c r="O3233" s="134"/>
      <c r="P3233" s="134"/>
      <c r="Q3233" s="33" t="str">
        <f>IFERROR(VLOOKUP(PPE_PH1_CDDL[[#This Row],[RDMC Document Number]],[3]Docs!$B:$F,4,0),"No Placeholder Yet")</f>
        <v>RES - Reserved Placeholder</v>
      </c>
      <c r="R3233" s="33" t="str">
        <f>IFERROR(VLOOKUP(PPE_PH1_CDDL[[#This Row],[RDMC Document Number]],[3]Docs!$B:$F,5,0),"No Placeholder Yet")</f>
        <v>Pending</v>
      </c>
      <c r="S3233" s="137">
        <f t="shared" si="464"/>
        <v>0</v>
      </c>
      <c r="T3233" s="39" t="s">
        <v>1119</v>
      </c>
      <c r="U3233" s="39"/>
      <c r="V3233" s="178"/>
      <c r="W3233" s="39" t="s">
        <v>1631</v>
      </c>
      <c r="X3233" s="39" t="s">
        <v>1588</v>
      </c>
      <c r="Y3233" s="39"/>
      <c r="Z3233" s="39"/>
      <c r="AA3233" s="39"/>
      <c r="AB3233" s="152" t="s">
        <v>3165</v>
      </c>
    </row>
    <row r="3234" spans="1:28" ht="21.75" customHeight="1" x14ac:dyDescent="0.25">
      <c r="A3234" s="37" t="s">
        <v>30</v>
      </c>
      <c r="B3234" s="37" t="s">
        <v>31</v>
      </c>
      <c r="C3234" s="39">
        <v>6261</v>
      </c>
      <c r="D3234" s="39" t="s">
        <v>52</v>
      </c>
      <c r="E3234" s="162" t="s">
        <v>321</v>
      </c>
      <c r="F3234" s="174" t="s">
        <v>50</v>
      </c>
      <c r="G3234" s="162" t="s">
        <v>35</v>
      </c>
      <c r="H3234" s="39" t="str">
        <f t="shared" si="465"/>
        <v>6105AK124-6261-ELAY-0004</v>
      </c>
      <c r="I3234" s="39" t="str">
        <f t="shared" si="463"/>
        <v>Q24050972-04-6261-E-LAY-0004</v>
      </c>
      <c r="J3234" s="162"/>
      <c r="K3234" s="39" t="s">
        <v>1945</v>
      </c>
      <c r="L3234" s="162" t="s">
        <v>1959</v>
      </c>
      <c r="M3234" s="162" t="s">
        <v>1698</v>
      </c>
      <c r="N3234" s="33" t="str">
        <f t="shared" si="462"/>
        <v>Administration and General Buildings - Metering Instruments for 36 MVA Power Station - Switch Room (PCC and MCC) Detail Design</v>
      </c>
      <c r="O3234" s="175"/>
      <c r="P3234" s="175"/>
      <c r="Q3234" s="33" t="str">
        <f>IFERROR(VLOOKUP(PPE_PH1_CDDL[[#This Row],[RDMC Document Number]],[3]Docs!$B:$F,4,0),"No Placeholder Yet")</f>
        <v>RES - Reserved Placeholder</v>
      </c>
      <c r="R3234" s="33" t="str">
        <f>IFERROR(VLOOKUP(PPE_PH1_CDDL[[#This Row],[RDMC Document Number]],[3]Docs!$B:$F,5,0),"No Placeholder Yet")</f>
        <v>Pending</v>
      </c>
      <c r="S3234" s="137">
        <f t="shared" si="464"/>
        <v>0</v>
      </c>
      <c r="T3234" s="39" t="s">
        <v>1119</v>
      </c>
      <c r="U3234" s="162"/>
      <c r="V3234" s="178"/>
      <c r="W3234" s="162" t="s">
        <v>1641</v>
      </c>
      <c r="X3234" s="39" t="s">
        <v>1588</v>
      </c>
      <c r="Y3234" s="162"/>
      <c r="Z3234" s="162"/>
      <c r="AA3234" s="39"/>
      <c r="AB3234" s="152" t="s">
        <v>3165</v>
      </c>
    </row>
    <row r="3235" spans="1:28" ht="21.75" customHeight="1" x14ac:dyDescent="0.25">
      <c r="A3235" s="37" t="s">
        <v>30</v>
      </c>
      <c r="B3235" s="37" t="s">
        <v>31</v>
      </c>
      <c r="C3235" s="39">
        <v>6261</v>
      </c>
      <c r="D3235" s="39" t="s">
        <v>52</v>
      </c>
      <c r="E3235" s="39" t="s">
        <v>1377</v>
      </c>
      <c r="F3235" s="128" t="s">
        <v>34</v>
      </c>
      <c r="G3235" s="39" t="s">
        <v>35</v>
      </c>
      <c r="H3235" s="39" t="str">
        <f t="shared" si="465"/>
        <v>6105AK124-6261-EQRA-0001</v>
      </c>
      <c r="I3235" s="39" t="str">
        <f t="shared" si="463"/>
        <v>Q24050972-04-6261-E-QRA-0001</v>
      </c>
      <c r="J3235" s="39"/>
      <c r="K3235" s="39" t="s">
        <v>1945</v>
      </c>
      <c r="L3235" s="39" t="s">
        <v>1946</v>
      </c>
      <c r="M3235" s="39" t="s">
        <v>1378</v>
      </c>
      <c r="N3235" s="33" t="str">
        <f t="shared" si="462"/>
        <v>Administration and General Buildings - Small Power and Lighting for 36 MVA Power Station - Lightning Protection Study and Risk Assessment</v>
      </c>
      <c r="O3235" s="134"/>
      <c r="P3235" s="134"/>
      <c r="Q3235" s="33" t="str">
        <f>IFERROR(VLOOKUP(PPE_PH1_CDDL[[#This Row],[RDMC Document Number]],[3]Docs!$B:$F,4,0),"No Placeholder Yet")</f>
        <v>RES - Reserved Placeholder</v>
      </c>
      <c r="R3235" s="33" t="str">
        <f>IFERROR(VLOOKUP(PPE_PH1_CDDL[[#This Row],[RDMC Document Number]],[3]Docs!$B:$F,5,0),"No Placeholder Yet")</f>
        <v>Pending</v>
      </c>
      <c r="S3235" s="137">
        <f t="shared" si="464"/>
        <v>0</v>
      </c>
      <c r="T3235" s="39" t="s">
        <v>1119</v>
      </c>
      <c r="U3235" s="39"/>
      <c r="V3235" s="178"/>
      <c r="W3235" s="39" t="s">
        <v>1597</v>
      </c>
      <c r="X3235" s="39" t="s">
        <v>1588</v>
      </c>
      <c r="Y3235" s="39"/>
      <c r="Z3235" s="39"/>
      <c r="AA3235" s="39"/>
      <c r="AB3235" s="152" t="s">
        <v>3165</v>
      </c>
    </row>
    <row r="3236" spans="1:28" ht="21.75" customHeight="1" x14ac:dyDescent="0.25">
      <c r="A3236" s="37" t="s">
        <v>30</v>
      </c>
      <c r="B3236" s="37" t="s">
        <v>31</v>
      </c>
      <c r="C3236" s="39">
        <v>6261</v>
      </c>
      <c r="D3236" s="39" t="s">
        <v>52</v>
      </c>
      <c r="E3236" s="39" t="s">
        <v>1377</v>
      </c>
      <c r="F3236" s="128" t="s">
        <v>46</v>
      </c>
      <c r="G3236" s="39" t="s">
        <v>35</v>
      </c>
      <c r="H3236" s="39" t="str">
        <f t="shared" si="465"/>
        <v>6105AK124-6261-EQRA-0002</v>
      </c>
      <c r="I3236" s="39" t="str">
        <f t="shared" si="463"/>
        <v>Q24050972-04-6261-E-QRA-0002</v>
      </c>
      <c r="J3236" s="39"/>
      <c r="K3236" s="39" t="s">
        <v>1945</v>
      </c>
      <c r="L3236" s="39" t="s">
        <v>1947</v>
      </c>
      <c r="M3236" s="39" t="s">
        <v>1378</v>
      </c>
      <c r="N3236" s="33" t="str">
        <f t="shared" si="462"/>
        <v>Administration and General Buildings - Cable Racks and Trays for 36 MVA Power Station - Lightning Protection Study and Risk Assessment</v>
      </c>
      <c r="O3236" s="134"/>
      <c r="P3236" s="134"/>
      <c r="Q3236" s="33" t="str">
        <f>IFERROR(VLOOKUP(PPE_PH1_CDDL[[#This Row],[RDMC Document Number]],[3]Docs!$B:$F,4,0),"No Placeholder Yet")</f>
        <v>RES - Reserved Placeholder</v>
      </c>
      <c r="R3236" s="33" t="str">
        <f>IFERROR(VLOOKUP(PPE_PH1_CDDL[[#This Row],[RDMC Document Number]],[3]Docs!$B:$F,5,0),"No Placeholder Yet")</f>
        <v>Pending</v>
      </c>
      <c r="S3236" s="137">
        <f t="shared" si="464"/>
        <v>0</v>
      </c>
      <c r="T3236" s="39" t="s">
        <v>1119</v>
      </c>
      <c r="U3236" s="39"/>
      <c r="V3236" s="178"/>
      <c r="W3236" s="39" t="s">
        <v>1599</v>
      </c>
      <c r="X3236" s="39" t="s">
        <v>1588</v>
      </c>
      <c r="Y3236" s="39"/>
      <c r="Z3236" s="39"/>
      <c r="AA3236" s="39"/>
      <c r="AB3236" s="152" t="s">
        <v>3165</v>
      </c>
    </row>
    <row r="3237" spans="1:28" ht="21.75" customHeight="1" x14ac:dyDescent="0.25">
      <c r="A3237" s="37" t="s">
        <v>30</v>
      </c>
      <c r="B3237" s="37" t="s">
        <v>31</v>
      </c>
      <c r="C3237" s="39">
        <v>6261</v>
      </c>
      <c r="D3237" s="39" t="s">
        <v>52</v>
      </c>
      <c r="E3237" s="39" t="s">
        <v>1377</v>
      </c>
      <c r="F3237" s="128" t="s">
        <v>48</v>
      </c>
      <c r="G3237" s="39" t="s">
        <v>35</v>
      </c>
      <c r="H3237" s="39" t="str">
        <f t="shared" si="465"/>
        <v>6105AK124-6261-EQRA-0003</v>
      </c>
      <c r="I3237" s="39" t="str">
        <f t="shared" si="463"/>
        <v>Q24050972-04-6261-E-QRA-0003</v>
      </c>
      <c r="J3237" s="39"/>
      <c r="K3237" s="39" t="s">
        <v>1945</v>
      </c>
      <c r="L3237" s="39" t="s">
        <v>1954</v>
      </c>
      <c r="M3237" s="39" t="s">
        <v>1379</v>
      </c>
      <c r="N3237" s="33" t="str">
        <f t="shared" si="462"/>
        <v>Administration and General Buildings - Cable Trench / Tunnels for 36 MVA Power Station - Risk Assessment: Electrical Hazards</v>
      </c>
      <c r="O3237" s="134"/>
      <c r="P3237" s="134"/>
      <c r="Q3237" s="33" t="str">
        <f>IFERROR(VLOOKUP(PPE_PH1_CDDL[[#This Row],[RDMC Document Number]],[3]Docs!$B:$F,4,0),"No Placeholder Yet")</f>
        <v>RES - Reserved Placeholder</v>
      </c>
      <c r="R3237" s="33" t="str">
        <f>IFERROR(VLOOKUP(PPE_PH1_CDDL[[#This Row],[RDMC Document Number]],[3]Docs!$B:$F,5,0),"No Placeholder Yet")</f>
        <v>Pending</v>
      </c>
      <c r="S3237" s="137">
        <f t="shared" si="464"/>
        <v>0</v>
      </c>
      <c r="T3237" s="39" t="s">
        <v>1119</v>
      </c>
      <c r="U3237" s="39"/>
      <c r="V3237" s="178"/>
      <c r="W3237" s="39" t="s">
        <v>1885</v>
      </c>
      <c r="X3237" s="39" t="s">
        <v>1588</v>
      </c>
      <c r="Y3237" s="39"/>
      <c r="Z3237" s="39"/>
      <c r="AA3237" s="39"/>
      <c r="AB3237" s="152" t="s">
        <v>3165</v>
      </c>
    </row>
    <row r="3238" spans="1:28" ht="21.75" customHeight="1" x14ac:dyDescent="0.25">
      <c r="A3238" s="37" t="s">
        <v>30</v>
      </c>
      <c r="B3238" s="37" t="s">
        <v>31</v>
      </c>
      <c r="C3238" s="39">
        <v>6261</v>
      </c>
      <c r="D3238" s="39" t="s">
        <v>52</v>
      </c>
      <c r="E3238" s="162" t="s">
        <v>1377</v>
      </c>
      <c r="F3238" s="174" t="s">
        <v>50</v>
      </c>
      <c r="G3238" s="162" t="s">
        <v>35</v>
      </c>
      <c r="H3238" s="39" t="str">
        <f t="shared" si="465"/>
        <v>6105AK124-6261-EQRA-0004</v>
      </c>
      <c r="I3238" s="39" t="str">
        <f t="shared" si="463"/>
        <v>Q24050972-04-6261-E-QRA-0004</v>
      </c>
      <c r="J3238" s="162"/>
      <c r="K3238" s="39" t="s">
        <v>1945</v>
      </c>
      <c r="L3238" s="162" t="s">
        <v>1955</v>
      </c>
      <c r="M3238" s="162" t="s">
        <v>1378</v>
      </c>
      <c r="N3238" s="33" t="str">
        <f t="shared" si="462"/>
        <v>Administration and General Buildings - Lightning Protection System for 36 MVA Power Station - Lightning Protection Study and Risk Assessment</v>
      </c>
      <c r="O3238" s="175"/>
      <c r="P3238" s="175"/>
      <c r="Q3238" s="33" t="str">
        <f>IFERROR(VLOOKUP(PPE_PH1_CDDL[[#This Row],[RDMC Document Number]],[3]Docs!$B:$F,4,0),"No Placeholder Yet")</f>
        <v>RES - Reserved Placeholder</v>
      </c>
      <c r="R3238" s="33" t="str">
        <f>IFERROR(VLOOKUP(PPE_PH1_CDDL[[#This Row],[RDMC Document Number]],[3]Docs!$B:$F,5,0),"No Placeholder Yet")</f>
        <v>Pending</v>
      </c>
      <c r="S3238" s="137">
        <f t="shared" si="464"/>
        <v>0</v>
      </c>
      <c r="T3238" s="39" t="s">
        <v>1119</v>
      </c>
      <c r="U3238" s="162"/>
      <c r="V3238" s="178"/>
      <c r="W3238" s="39" t="s">
        <v>1631</v>
      </c>
      <c r="X3238" s="39" t="s">
        <v>1588</v>
      </c>
      <c r="Y3238" s="162"/>
      <c r="Z3238" s="162"/>
      <c r="AA3238" s="39"/>
      <c r="AB3238" s="152" t="s">
        <v>3165</v>
      </c>
    </row>
    <row r="3239" spans="1:28" ht="21.75" customHeight="1" x14ac:dyDescent="0.25">
      <c r="A3239" s="37" t="s">
        <v>30</v>
      </c>
      <c r="B3239" s="37" t="s">
        <v>31</v>
      </c>
      <c r="C3239" s="39">
        <v>6261</v>
      </c>
      <c r="D3239" s="39" t="s">
        <v>52</v>
      </c>
      <c r="E3239" s="39" t="s">
        <v>662</v>
      </c>
      <c r="F3239" s="128" t="s">
        <v>34</v>
      </c>
      <c r="G3239" s="39" t="s">
        <v>35</v>
      </c>
      <c r="H3239" s="39" t="str">
        <f t="shared" si="465"/>
        <v>6105AK124-6261-ESLD-0001</v>
      </c>
      <c r="I3239" s="39" t="str">
        <f t="shared" si="463"/>
        <v>Q24050972-04-6261-E-SLD-0001</v>
      </c>
      <c r="J3239" s="39"/>
      <c r="K3239" s="39" t="s">
        <v>1945</v>
      </c>
      <c r="L3239" s="39" t="s">
        <v>1946</v>
      </c>
      <c r="M3239" s="39" t="s">
        <v>1381</v>
      </c>
      <c r="N3239" s="33" t="str">
        <f t="shared" si="462"/>
        <v>Administration and General Buildings - Small Power and Lighting for 36 MVA Power Station - Electrical Single Line Diagram</v>
      </c>
      <c r="O3239" s="134"/>
      <c r="P3239" s="134"/>
      <c r="Q3239" s="33" t="str">
        <f>IFERROR(VLOOKUP(PPE_PH1_CDDL[[#This Row],[RDMC Document Number]],[3]Docs!$B:$F,4,0),"No Placeholder Yet")</f>
        <v>RES - Reserved Placeholder</v>
      </c>
      <c r="R3239" s="33" t="str">
        <f>IFERROR(VLOOKUP(PPE_PH1_CDDL[[#This Row],[RDMC Document Number]],[3]Docs!$B:$F,5,0),"No Placeholder Yet")</f>
        <v>Pending</v>
      </c>
      <c r="S3239" s="137">
        <f t="shared" si="464"/>
        <v>0</v>
      </c>
      <c r="T3239" s="39" t="s">
        <v>1119</v>
      </c>
      <c r="U3239" s="39"/>
      <c r="V3239" s="178"/>
      <c r="W3239" s="39" t="s">
        <v>1597</v>
      </c>
      <c r="X3239" s="39" t="s">
        <v>1588</v>
      </c>
      <c r="Y3239" s="39"/>
      <c r="Z3239" s="39"/>
      <c r="AA3239" s="39"/>
      <c r="AB3239" s="152" t="s">
        <v>3165</v>
      </c>
    </row>
    <row r="3240" spans="1:28" ht="21.75" customHeight="1" x14ac:dyDescent="0.25">
      <c r="A3240" s="37" t="s">
        <v>30</v>
      </c>
      <c r="B3240" s="37" t="s">
        <v>31</v>
      </c>
      <c r="C3240" s="39">
        <v>6261</v>
      </c>
      <c r="D3240" s="39" t="s">
        <v>52</v>
      </c>
      <c r="E3240" s="39" t="s">
        <v>662</v>
      </c>
      <c r="F3240" s="128" t="s">
        <v>46</v>
      </c>
      <c r="G3240" s="39" t="s">
        <v>35</v>
      </c>
      <c r="H3240" s="39" t="str">
        <f t="shared" si="465"/>
        <v>6105AK124-6261-ESLD-0002</v>
      </c>
      <c r="I3240" s="39" t="str">
        <f t="shared" si="463"/>
        <v>Q24050972-04-6261-E-SLD-0002</v>
      </c>
      <c r="J3240" s="39"/>
      <c r="K3240" s="39" t="s">
        <v>1945</v>
      </c>
      <c r="L3240" s="39" t="s">
        <v>1954</v>
      </c>
      <c r="M3240" s="39" t="s">
        <v>1381</v>
      </c>
      <c r="N3240" s="33" t="str">
        <f t="shared" si="462"/>
        <v>Administration and General Buildings - Cable Trench / Tunnels for 36 MVA Power Station - Electrical Single Line Diagram</v>
      </c>
      <c r="O3240" s="134"/>
      <c r="P3240" s="134"/>
      <c r="Q3240" s="33" t="str">
        <f>IFERROR(VLOOKUP(PPE_PH1_CDDL[[#This Row],[RDMC Document Number]],[3]Docs!$B:$F,4,0),"No Placeholder Yet")</f>
        <v>RES - Reserved Placeholder</v>
      </c>
      <c r="R3240" s="33" t="str">
        <f>IFERROR(VLOOKUP(PPE_PH1_CDDL[[#This Row],[RDMC Document Number]],[3]Docs!$B:$F,5,0),"No Placeholder Yet")</f>
        <v>Pending</v>
      </c>
      <c r="S3240" s="137">
        <f t="shared" si="464"/>
        <v>0</v>
      </c>
      <c r="T3240" s="39" t="s">
        <v>1119</v>
      </c>
      <c r="U3240" s="39"/>
      <c r="V3240" s="178"/>
      <c r="W3240" s="39" t="s">
        <v>1885</v>
      </c>
      <c r="X3240" s="39" t="s">
        <v>1588</v>
      </c>
      <c r="Y3240" s="39"/>
      <c r="Z3240" s="39"/>
      <c r="AA3240" s="39"/>
      <c r="AB3240" s="152" t="s">
        <v>3165</v>
      </c>
    </row>
    <row r="3241" spans="1:28" ht="21.75" customHeight="1" x14ac:dyDescent="0.25">
      <c r="A3241" s="37" t="s">
        <v>30</v>
      </c>
      <c r="B3241" s="37" t="s">
        <v>31</v>
      </c>
      <c r="C3241" s="39">
        <v>6261</v>
      </c>
      <c r="D3241" s="39" t="s">
        <v>52</v>
      </c>
      <c r="E3241" s="39" t="s">
        <v>662</v>
      </c>
      <c r="F3241" s="128" t="s">
        <v>48</v>
      </c>
      <c r="G3241" s="39" t="s">
        <v>35</v>
      </c>
      <c r="H3241" s="39" t="str">
        <f t="shared" si="465"/>
        <v>6105AK124-6261-ESLD-0003</v>
      </c>
      <c r="I3241" s="39" t="str">
        <f t="shared" si="463"/>
        <v>Q24050972-04-6261-E-SLD-0003</v>
      </c>
      <c r="J3241" s="39"/>
      <c r="K3241" s="39" t="s">
        <v>1945</v>
      </c>
      <c r="L3241" s="39" t="s">
        <v>1955</v>
      </c>
      <c r="M3241" s="39" t="s">
        <v>1381</v>
      </c>
      <c r="N3241" s="33" t="str">
        <f t="shared" si="462"/>
        <v>Administration and General Buildings - Lightning Protection System for 36 MVA Power Station - Electrical Single Line Diagram</v>
      </c>
      <c r="O3241" s="134"/>
      <c r="P3241" s="134"/>
      <c r="Q3241" s="33" t="str">
        <f>IFERROR(VLOOKUP(PPE_PH1_CDDL[[#This Row],[RDMC Document Number]],[3]Docs!$B:$F,4,0),"No Placeholder Yet")</f>
        <v>RES - Reserved Placeholder</v>
      </c>
      <c r="R3241" s="33" t="str">
        <f>IFERROR(VLOOKUP(PPE_PH1_CDDL[[#This Row],[RDMC Document Number]],[3]Docs!$B:$F,5,0),"No Placeholder Yet")</f>
        <v>Pending</v>
      </c>
      <c r="S3241" s="137">
        <f t="shared" si="464"/>
        <v>0</v>
      </c>
      <c r="T3241" s="39" t="s">
        <v>1119</v>
      </c>
      <c r="U3241" s="39"/>
      <c r="V3241" s="178"/>
      <c r="W3241" s="39" t="s">
        <v>1631</v>
      </c>
      <c r="X3241" s="39" t="s">
        <v>1588</v>
      </c>
      <c r="Y3241" s="39"/>
      <c r="Z3241" s="39"/>
      <c r="AA3241" s="39"/>
      <c r="AB3241" s="152" t="s">
        <v>3165</v>
      </c>
    </row>
    <row r="3242" spans="1:28" ht="21.75" customHeight="1" x14ac:dyDescent="0.25">
      <c r="A3242" s="37" t="s">
        <v>30</v>
      </c>
      <c r="B3242" s="37" t="s">
        <v>31</v>
      </c>
      <c r="C3242" s="39">
        <v>6261</v>
      </c>
      <c r="D3242" s="39" t="s">
        <v>52</v>
      </c>
      <c r="E3242" s="39" t="s">
        <v>662</v>
      </c>
      <c r="F3242" s="128" t="s">
        <v>50</v>
      </c>
      <c r="G3242" s="39" t="s">
        <v>35</v>
      </c>
      <c r="H3242" s="39" t="str">
        <f t="shared" si="465"/>
        <v>6105AK124-6261-ESLD-0004</v>
      </c>
      <c r="I3242" s="39" t="str">
        <f t="shared" si="463"/>
        <v>Q24050972-04-6261-E-SLD-0004</v>
      </c>
      <c r="J3242" s="39"/>
      <c r="K3242" s="39" t="s">
        <v>1945</v>
      </c>
      <c r="L3242" s="39" t="s">
        <v>1956</v>
      </c>
      <c r="M3242" s="39" t="s">
        <v>1381</v>
      </c>
      <c r="N3242" s="33" t="str">
        <f t="shared" si="462"/>
        <v>Administration and General Buildings -  MV Cables for 36 MVA Power Station - Electrical Single Line Diagram</v>
      </c>
      <c r="O3242" s="134"/>
      <c r="P3242" s="134"/>
      <c r="Q3242" s="33" t="str">
        <f>IFERROR(VLOOKUP(PPE_PH1_CDDL[[#This Row],[RDMC Document Number]],[3]Docs!$B:$F,4,0),"No Placeholder Yet")</f>
        <v>RES - Reserved Placeholder</v>
      </c>
      <c r="R3242" s="33" t="str">
        <f>IFERROR(VLOOKUP(PPE_PH1_CDDL[[#This Row],[RDMC Document Number]],[3]Docs!$B:$F,5,0),"No Placeholder Yet")</f>
        <v>Pending</v>
      </c>
      <c r="S3242" s="137">
        <f t="shared" si="464"/>
        <v>0</v>
      </c>
      <c r="T3242" s="39" t="s">
        <v>1119</v>
      </c>
      <c r="U3242" s="39"/>
      <c r="V3242" s="178"/>
      <c r="W3242" s="39" t="s">
        <v>1957</v>
      </c>
      <c r="X3242" s="39" t="s">
        <v>1588</v>
      </c>
      <c r="Y3242" s="39"/>
      <c r="Z3242" s="39"/>
      <c r="AA3242" s="39"/>
      <c r="AB3242" s="152" t="s">
        <v>3165</v>
      </c>
    </row>
    <row r="3243" spans="1:28" ht="21.75" customHeight="1" x14ac:dyDescent="0.25">
      <c r="A3243" s="37" t="s">
        <v>30</v>
      </c>
      <c r="B3243" s="37" t="s">
        <v>31</v>
      </c>
      <c r="C3243" s="39">
        <v>6261</v>
      </c>
      <c r="D3243" s="39" t="s">
        <v>52</v>
      </c>
      <c r="E3243" s="39" t="s">
        <v>662</v>
      </c>
      <c r="F3243" s="128" t="s">
        <v>101</v>
      </c>
      <c r="G3243" s="39" t="s">
        <v>35</v>
      </c>
      <c r="H3243" s="39" t="str">
        <f t="shared" si="465"/>
        <v>6105AK124-6261-ESLD-0005</v>
      </c>
      <c r="I3243" s="39" t="str">
        <f t="shared" si="463"/>
        <v>Q24050972-04-6261-E-SLD-0005</v>
      </c>
      <c r="J3243" s="39"/>
      <c r="K3243" s="39" t="s">
        <v>1945</v>
      </c>
      <c r="L3243" s="39" t="s">
        <v>1948</v>
      </c>
      <c r="M3243" s="39" t="s">
        <v>1381</v>
      </c>
      <c r="N3243" s="33" t="str">
        <f t="shared" si="462"/>
        <v>Administration and General Buildings - MV Isolator Panel for 36 MVA Power Station - Electrical Single Line Diagram</v>
      </c>
      <c r="O3243" s="134"/>
      <c r="P3243" s="134"/>
      <c r="Q3243" s="33" t="str">
        <f>IFERROR(VLOOKUP(PPE_PH1_CDDL[[#This Row],[RDMC Document Number]],[3]Docs!$B:$F,4,0),"No Placeholder Yet")</f>
        <v>RES - Reserved Placeholder</v>
      </c>
      <c r="R3243" s="33" t="str">
        <f>IFERROR(VLOOKUP(PPE_PH1_CDDL[[#This Row],[RDMC Document Number]],[3]Docs!$B:$F,5,0),"No Placeholder Yet")</f>
        <v>Pending</v>
      </c>
      <c r="S3243" s="137">
        <f t="shared" si="464"/>
        <v>0</v>
      </c>
      <c r="T3243" s="39" t="s">
        <v>1119</v>
      </c>
      <c r="U3243" s="39"/>
      <c r="V3243" s="178"/>
      <c r="W3243" s="39" t="s">
        <v>1949</v>
      </c>
      <c r="X3243" s="39" t="s">
        <v>1588</v>
      </c>
      <c r="Y3243" s="39"/>
      <c r="Z3243" s="39"/>
      <c r="AA3243" s="39"/>
      <c r="AB3243" s="152" t="s">
        <v>3165</v>
      </c>
    </row>
    <row r="3244" spans="1:28" ht="21.75" customHeight="1" x14ac:dyDescent="0.25">
      <c r="A3244" s="37" t="s">
        <v>30</v>
      </c>
      <c r="B3244" s="37" t="s">
        <v>31</v>
      </c>
      <c r="C3244" s="39">
        <v>6261</v>
      </c>
      <c r="D3244" s="39" t="s">
        <v>52</v>
      </c>
      <c r="E3244" s="39" t="s">
        <v>662</v>
      </c>
      <c r="F3244" s="128" t="s">
        <v>161</v>
      </c>
      <c r="G3244" s="39" t="s">
        <v>35</v>
      </c>
      <c r="H3244" s="39" t="str">
        <f t="shared" si="465"/>
        <v>6105AK124-6261-ESLD-0006</v>
      </c>
      <c r="I3244" s="39" t="str">
        <f t="shared" si="463"/>
        <v>Q24050972-04-6261-E-SLD-0006</v>
      </c>
      <c r="J3244" s="39"/>
      <c r="K3244" s="39" t="s">
        <v>1945</v>
      </c>
      <c r="L3244" s="39" t="s">
        <v>1958</v>
      </c>
      <c r="M3244" s="39" t="s">
        <v>1381</v>
      </c>
      <c r="N3244" s="33" t="str">
        <f t="shared" si="462"/>
        <v>Administration and General Buildings - LV, Control and Signal Cables for 36 MVA Power Station - Electrical Single Line Diagram</v>
      </c>
      <c r="O3244" s="134"/>
      <c r="P3244" s="134"/>
      <c r="Q3244" s="33" t="str">
        <f>IFERROR(VLOOKUP(PPE_PH1_CDDL[[#This Row],[RDMC Document Number]],[3]Docs!$B:$F,4,0),"No Placeholder Yet")</f>
        <v>RES - Reserved Placeholder</v>
      </c>
      <c r="R3244" s="33" t="str">
        <f>IFERROR(VLOOKUP(PPE_PH1_CDDL[[#This Row],[RDMC Document Number]],[3]Docs!$B:$F,5,0),"No Placeholder Yet")</f>
        <v>Pending</v>
      </c>
      <c r="S3244" s="137">
        <f t="shared" si="464"/>
        <v>0</v>
      </c>
      <c r="T3244" s="39" t="s">
        <v>1119</v>
      </c>
      <c r="U3244" s="39"/>
      <c r="V3244" s="178"/>
      <c r="W3244" s="39" t="s">
        <v>1627</v>
      </c>
      <c r="X3244" s="39" t="s">
        <v>1588</v>
      </c>
      <c r="Y3244" s="39"/>
      <c r="Z3244" s="39"/>
      <c r="AA3244" s="39"/>
      <c r="AB3244" s="152" t="s">
        <v>3165</v>
      </c>
    </row>
    <row r="3245" spans="1:28" ht="21.75" customHeight="1" x14ac:dyDescent="0.25">
      <c r="A3245" s="37" t="s">
        <v>30</v>
      </c>
      <c r="B3245" s="37" t="s">
        <v>31</v>
      </c>
      <c r="C3245" s="39">
        <v>6261</v>
      </c>
      <c r="D3245" s="39" t="s">
        <v>52</v>
      </c>
      <c r="E3245" s="39" t="s">
        <v>662</v>
      </c>
      <c r="F3245" s="174" t="s">
        <v>170</v>
      </c>
      <c r="G3245" s="162" t="s">
        <v>35</v>
      </c>
      <c r="H3245" s="39" t="str">
        <f t="shared" si="465"/>
        <v>6105AK124-6261-ESLD-0007</v>
      </c>
      <c r="I3245" s="39" t="str">
        <f t="shared" si="463"/>
        <v>Q24050972-04-6261-E-SLD-0007</v>
      </c>
      <c r="J3245" s="162"/>
      <c r="K3245" s="39" t="s">
        <v>1945</v>
      </c>
      <c r="L3245" s="162" t="s">
        <v>1950</v>
      </c>
      <c r="M3245" s="162" t="s">
        <v>1381</v>
      </c>
      <c r="N3245" s="33" t="str">
        <f t="shared" si="462"/>
        <v>Administration and General Buildings - Termination Cabinets for 36 MVA Power Station - Electrical Single Line Diagram</v>
      </c>
      <c r="O3245" s="175"/>
      <c r="P3245" s="175"/>
      <c r="Q3245" s="33" t="str">
        <f>IFERROR(VLOOKUP(PPE_PH1_CDDL[[#This Row],[RDMC Document Number]],[3]Docs!$B:$F,4,0),"No Placeholder Yet")</f>
        <v>RES - Reserved Placeholder</v>
      </c>
      <c r="R3245" s="33" t="str">
        <f>IFERROR(VLOOKUP(PPE_PH1_CDDL[[#This Row],[RDMC Document Number]],[3]Docs!$B:$F,5,0),"No Placeholder Yet")</f>
        <v>Pending</v>
      </c>
      <c r="S3245" s="137">
        <f t="shared" si="464"/>
        <v>0</v>
      </c>
      <c r="T3245" s="39" t="s">
        <v>1119</v>
      </c>
      <c r="U3245" s="162"/>
      <c r="V3245" s="178"/>
      <c r="W3245" s="162" t="s">
        <v>1951</v>
      </c>
      <c r="X3245" s="39" t="s">
        <v>1588</v>
      </c>
      <c r="Y3245" s="162"/>
      <c r="Z3245" s="162"/>
      <c r="AA3245" s="39"/>
      <c r="AB3245" s="152" t="s">
        <v>3165</v>
      </c>
    </row>
    <row r="3246" spans="1:28" ht="21.75" customHeight="1" x14ac:dyDescent="0.25">
      <c r="A3246" s="37" t="s">
        <v>30</v>
      </c>
      <c r="B3246" s="37" t="s">
        <v>31</v>
      </c>
      <c r="C3246" s="39">
        <v>6261</v>
      </c>
      <c r="D3246" s="39" t="s">
        <v>52</v>
      </c>
      <c r="E3246" s="39" t="s">
        <v>1170</v>
      </c>
      <c r="F3246" s="128" t="s">
        <v>34</v>
      </c>
      <c r="G3246" s="162" t="s">
        <v>35</v>
      </c>
      <c r="H3246" s="39" t="str">
        <f t="shared" si="465"/>
        <v>6105AK124-6261-ESPC-0001</v>
      </c>
      <c r="I3246" s="39" t="str">
        <f t="shared" si="463"/>
        <v>Q24050972-04-6261-E-SPC-0001</v>
      </c>
      <c r="J3246" s="39"/>
      <c r="K3246" s="39" t="s">
        <v>1945</v>
      </c>
      <c r="L3246" s="39" t="s">
        <v>1946</v>
      </c>
      <c r="M3246" s="39" t="s">
        <v>1384</v>
      </c>
      <c r="N3246" s="33" t="str">
        <f t="shared" si="462"/>
        <v>Administration and General Buildings - Small Power and Lighting for 36 MVA Power Station - Cable Termination Specifications</v>
      </c>
      <c r="O3246" s="134"/>
      <c r="P3246" s="134"/>
      <c r="Q3246" s="33" t="str">
        <f>IFERROR(VLOOKUP(PPE_PH1_CDDL[[#This Row],[RDMC Document Number]],[3]Docs!$B:$F,4,0),"No Placeholder Yet")</f>
        <v>RES - Reserved Placeholder</v>
      </c>
      <c r="R3246" s="33" t="str">
        <f>IFERROR(VLOOKUP(PPE_PH1_CDDL[[#This Row],[RDMC Document Number]],[3]Docs!$B:$F,5,0),"No Placeholder Yet")</f>
        <v>Pending</v>
      </c>
      <c r="S3246" s="137">
        <f t="shared" si="464"/>
        <v>0</v>
      </c>
      <c r="T3246" s="39" t="s">
        <v>1119</v>
      </c>
      <c r="U3246" s="39"/>
      <c r="V3246" s="178"/>
      <c r="W3246" s="39" t="s">
        <v>1597</v>
      </c>
      <c r="X3246" s="39" t="s">
        <v>1588</v>
      </c>
      <c r="Y3246" s="39"/>
      <c r="Z3246" s="39"/>
      <c r="AA3246" s="39"/>
      <c r="AB3246" s="152" t="s">
        <v>3165</v>
      </c>
    </row>
    <row r="3247" spans="1:28" ht="21.75" customHeight="1" x14ac:dyDescent="0.25">
      <c r="A3247" s="37" t="s">
        <v>30</v>
      </c>
      <c r="B3247" s="37" t="s">
        <v>31</v>
      </c>
      <c r="C3247" s="39">
        <v>6261</v>
      </c>
      <c r="D3247" s="39" t="s">
        <v>52</v>
      </c>
      <c r="E3247" s="39" t="s">
        <v>1170</v>
      </c>
      <c r="F3247" s="128" t="s">
        <v>46</v>
      </c>
      <c r="G3247" s="162" t="s">
        <v>35</v>
      </c>
      <c r="H3247" s="39" t="str">
        <f t="shared" si="465"/>
        <v>6105AK124-6261-ESPC-0002</v>
      </c>
      <c r="I3247" s="39" t="str">
        <f t="shared" si="463"/>
        <v>Q24050972-04-6261-E-SPC-0002</v>
      </c>
      <c r="J3247" s="39"/>
      <c r="K3247" s="39" t="s">
        <v>1945</v>
      </c>
      <c r="L3247" s="39" t="s">
        <v>1946</v>
      </c>
      <c r="M3247" s="39" t="s">
        <v>1382</v>
      </c>
      <c r="N3247" s="33" t="str">
        <f t="shared" si="462"/>
        <v>Administration and General Buildings - Small Power and Lighting for 36 MVA Power Station - Cable and Conductor Specifications</v>
      </c>
      <c r="O3247" s="134"/>
      <c r="P3247" s="134"/>
      <c r="Q3247" s="33" t="str">
        <f>IFERROR(VLOOKUP(PPE_PH1_CDDL[[#This Row],[RDMC Document Number]],[3]Docs!$B:$F,4,0),"No Placeholder Yet")</f>
        <v>RES - Reserved Placeholder</v>
      </c>
      <c r="R3247" s="33" t="str">
        <f>IFERROR(VLOOKUP(PPE_PH1_CDDL[[#This Row],[RDMC Document Number]],[3]Docs!$B:$F,5,0),"No Placeholder Yet")</f>
        <v>Pending</v>
      </c>
      <c r="S3247" s="137">
        <f t="shared" si="464"/>
        <v>0</v>
      </c>
      <c r="T3247" s="39" t="s">
        <v>1119</v>
      </c>
      <c r="U3247" s="39"/>
      <c r="V3247" s="178"/>
      <c r="W3247" s="39" t="s">
        <v>1597</v>
      </c>
      <c r="X3247" s="39" t="s">
        <v>1588</v>
      </c>
      <c r="Y3247" s="39"/>
      <c r="Z3247" s="39"/>
      <c r="AA3247" s="39"/>
      <c r="AB3247" s="152" t="s">
        <v>3165</v>
      </c>
    </row>
    <row r="3248" spans="1:28" ht="21.75" customHeight="1" x14ac:dyDescent="0.25">
      <c r="A3248" s="37" t="s">
        <v>30</v>
      </c>
      <c r="B3248" s="37" t="s">
        <v>31</v>
      </c>
      <c r="C3248" s="39">
        <v>6261</v>
      </c>
      <c r="D3248" s="39" t="s">
        <v>52</v>
      </c>
      <c r="E3248" s="39" t="s">
        <v>1170</v>
      </c>
      <c r="F3248" s="128" t="s">
        <v>48</v>
      </c>
      <c r="G3248" s="162" t="s">
        <v>35</v>
      </c>
      <c r="H3248" s="39" t="str">
        <f t="shared" si="465"/>
        <v>6105AK124-6261-ESPC-0003</v>
      </c>
      <c r="I3248" s="39" t="str">
        <f t="shared" si="463"/>
        <v>Q24050972-04-6261-E-SPC-0003</v>
      </c>
      <c r="J3248" s="39"/>
      <c r="K3248" s="39" t="s">
        <v>1945</v>
      </c>
      <c r="L3248" s="39" t="s">
        <v>1946</v>
      </c>
      <c r="M3248" s="39" t="s">
        <v>1383</v>
      </c>
      <c r="N3248" s="33" t="str">
        <f t="shared" si="462"/>
        <v>Administration and General Buildings - Small Power and Lighting for 36 MVA Power Station - Lighting and Luminaire Design</v>
      </c>
      <c r="O3248" s="134"/>
      <c r="P3248" s="134"/>
      <c r="Q3248" s="33" t="str">
        <f>IFERROR(VLOOKUP(PPE_PH1_CDDL[[#This Row],[RDMC Document Number]],[3]Docs!$B:$F,4,0),"No Placeholder Yet")</f>
        <v>RES - Reserved Placeholder</v>
      </c>
      <c r="R3248" s="33" t="str">
        <f>IFERROR(VLOOKUP(PPE_PH1_CDDL[[#This Row],[RDMC Document Number]],[3]Docs!$B:$F,5,0),"No Placeholder Yet")</f>
        <v>Pending</v>
      </c>
      <c r="S3248" s="137">
        <f t="shared" si="464"/>
        <v>0</v>
      </c>
      <c r="T3248" s="39" t="s">
        <v>1119</v>
      </c>
      <c r="U3248" s="39"/>
      <c r="V3248" s="178"/>
      <c r="W3248" s="39" t="s">
        <v>1597</v>
      </c>
      <c r="X3248" s="39" t="s">
        <v>1588</v>
      </c>
      <c r="Y3248" s="39"/>
      <c r="Z3248" s="39"/>
      <c r="AA3248" s="39"/>
      <c r="AB3248" s="152" t="s">
        <v>3165</v>
      </c>
    </row>
    <row r="3249" spans="1:28" ht="21.75" customHeight="1" x14ac:dyDescent="0.25">
      <c r="A3249" s="37" t="s">
        <v>30</v>
      </c>
      <c r="B3249" s="37" t="s">
        <v>31</v>
      </c>
      <c r="C3249" s="39">
        <v>6261</v>
      </c>
      <c r="D3249" s="39" t="s">
        <v>52</v>
      </c>
      <c r="E3249" s="39" t="s">
        <v>1170</v>
      </c>
      <c r="F3249" s="128" t="s">
        <v>50</v>
      </c>
      <c r="G3249" s="162" t="s">
        <v>35</v>
      </c>
      <c r="H3249" s="39" t="str">
        <f t="shared" si="465"/>
        <v>6105AK124-6261-ESPC-0004</v>
      </c>
      <c r="I3249" s="39" t="str">
        <f t="shared" si="463"/>
        <v>Q24050972-04-6261-E-SPC-0004</v>
      </c>
      <c r="J3249" s="39"/>
      <c r="K3249" s="39" t="s">
        <v>1945</v>
      </c>
      <c r="L3249" s="39" t="s">
        <v>1947</v>
      </c>
      <c r="M3249" s="39" t="s">
        <v>1382</v>
      </c>
      <c r="N3249" s="33" t="str">
        <f t="shared" si="462"/>
        <v>Administration and General Buildings - Cable Racks and Trays for 36 MVA Power Station - Cable and Conductor Specifications</v>
      </c>
      <c r="O3249" s="134"/>
      <c r="P3249" s="134"/>
      <c r="Q3249" s="33" t="str">
        <f>IFERROR(VLOOKUP(PPE_PH1_CDDL[[#This Row],[RDMC Document Number]],[3]Docs!$B:$F,4,0),"No Placeholder Yet")</f>
        <v>RES - Reserved Placeholder</v>
      </c>
      <c r="R3249" s="33" t="str">
        <f>IFERROR(VLOOKUP(PPE_PH1_CDDL[[#This Row],[RDMC Document Number]],[3]Docs!$B:$F,5,0),"No Placeholder Yet")</f>
        <v>Pending</v>
      </c>
      <c r="S3249" s="137">
        <f t="shared" si="464"/>
        <v>0</v>
      </c>
      <c r="T3249" s="39" t="s">
        <v>1119</v>
      </c>
      <c r="U3249" s="39"/>
      <c r="V3249" s="178"/>
      <c r="W3249" s="39" t="s">
        <v>1599</v>
      </c>
      <c r="X3249" s="39" t="s">
        <v>1588</v>
      </c>
      <c r="Y3249" s="39"/>
      <c r="Z3249" s="39"/>
      <c r="AA3249" s="39"/>
      <c r="AB3249" s="152" t="s">
        <v>3165</v>
      </c>
    </row>
    <row r="3250" spans="1:28" ht="21.75" customHeight="1" x14ac:dyDescent="0.25">
      <c r="A3250" s="37" t="s">
        <v>30</v>
      </c>
      <c r="B3250" s="37" t="s">
        <v>31</v>
      </c>
      <c r="C3250" s="39">
        <v>6261</v>
      </c>
      <c r="D3250" s="39" t="s">
        <v>52</v>
      </c>
      <c r="E3250" s="39" t="s">
        <v>1170</v>
      </c>
      <c r="F3250" s="128" t="s">
        <v>101</v>
      </c>
      <c r="G3250" s="162" t="s">
        <v>35</v>
      </c>
      <c r="H3250" s="39" t="str">
        <f t="shared" si="465"/>
        <v>6105AK124-6261-ESPC-0005</v>
      </c>
      <c r="I3250" s="39" t="str">
        <f t="shared" si="463"/>
        <v>Q24050972-04-6261-E-SPC-0005</v>
      </c>
      <c r="J3250" s="39"/>
      <c r="K3250" s="39" t="s">
        <v>1945</v>
      </c>
      <c r="L3250" s="39" t="s">
        <v>1954</v>
      </c>
      <c r="M3250" s="39" t="s">
        <v>1382</v>
      </c>
      <c r="N3250" s="33" t="str">
        <f t="shared" ref="N3250:N3313" si="466">K3250&amp;" - "&amp;L3250&amp;" - "&amp;M3250</f>
        <v>Administration and General Buildings - Cable Trench / Tunnels for 36 MVA Power Station - Cable and Conductor Specifications</v>
      </c>
      <c r="O3250" s="134"/>
      <c r="P3250" s="134"/>
      <c r="Q3250" s="33" t="str">
        <f>IFERROR(VLOOKUP(PPE_PH1_CDDL[[#This Row],[RDMC Document Number]],[3]Docs!$B:$F,4,0),"No Placeholder Yet")</f>
        <v>RES - Reserved Placeholder</v>
      </c>
      <c r="R3250" s="33" t="str">
        <f>IFERROR(VLOOKUP(PPE_PH1_CDDL[[#This Row],[RDMC Document Number]],[3]Docs!$B:$F,5,0),"No Placeholder Yet")</f>
        <v>Pending</v>
      </c>
      <c r="S3250" s="137">
        <f t="shared" si="464"/>
        <v>0</v>
      </c>
      <c r="T3250" s="39" t="s">
        <v>1119</v>
      </c>
      <c r="U3250" s="39"/>
      <c r="V3250" s="178"/>
      <c r="W3250" s="39" t="s">
        <v>1885</v>
      </c>
      <c r="X3250" s="39" t="s">
        <v>1588</v>
      </c>
      <c r="Y3250" s="39"/>
      <c r="Z3250" s="39"/>
      <c r="AA3250" s="39"/>
      <c r="AB3250" s="152" t="s">
        <v>3165</v>
      </c>
    </row>
    <row r="3251" spans="1:28" ht="21.75" customHeight="1" x14ac:dyDescent="0.25">
      <c r="A3251" s="37" t="s">
        <v>30</v>
      </c>
      <c r="B3251" s="37" t="s">
        <v>31</v>
      </c>
      <c r="C3251" s="39">
        <v>6261</v>
      </c>
      <c r="D3251" s="39" t="s">
        <v>52</v>
      </c>
      <c r="E3251" s="39" t="s">
        <v>1170</v>
      </c>
      <c r="F3251" s="128" t="s">
        <v>161</v>
      </c>
      <c r="G3251" s="162" t="s">
        <v>35</v>
      </c>
      <c r="H3251" s="39" t="str">
        <f t="shared" si="465"/>
        <v>6105AK124-6261-ESPC-0006</v>
      </c>
      <c r="I3251" s="39" t="str">
        <f t="shared" si="463"/>
        <v>Q24050972-04-6261-E-SPC-0006</v>
      </c>
      <c r="J3251" s="39"/>
      <c r="K3251" s="39" t="s">
        <v>1945</v>
      </c>
      <c r="L3251" s="39" t="s">
        <v>1954</v>
      </c>
      <c r="M3251" s="39" t="s">
        <v>1383</v>
      </c>
      <c r="N3251" s="33" t="str">
        <f t="shared" si="466"/>
        <v>Administration and General Buildings - Cable Trench / Tunnels for 36 MVA Power Station - Lighting and Luminaire Design</v>
      </c>
      <c r="O3251" s="134"/>
      <c r="P3251" s="134"/>
      <c r="Q3251" s="33" t="str">
        <f>IFERROR(VLOOKUP(PPE_PH1_CDDL[[#This Row],[RDMC Document Number]],[3]Docs!$B:$F,4,0),"No Placeholder Yet")</f>
        <v>RES - Reserved Placeholder</v>
      </c>
      <c r="R3251" s="33" t="str">
        <f>IFERROR(VLOOKUP(PPE_PH1_CDDL[[#This Row],[RDMC Document Number]],[3]Docs!$B:$F,5,0),"No Placeholder Yet")</f>
        <v>Pending</v>
      </c>
      <c r="S3251" s="137">
        <f t="shared" si="464"/>
        <v>0</v>
      </c>
      <c r="T3251" s="39" t="s">
        <v>1119</v>
      </c>
      <c r="U3251" s="39"/>
      <c r="V3251" s="178"/>
      <c r="W3251" s="39" t="s">
        <v>1885</v>
      </c>
      <c r="X3251" s="39" t="s">
        <v>1588</v>
      </c>
      <c r="Y3251" s="39"/>
      <c r="Z3251" s="39"/>
      <c r="AA3251" s="39"/>
      <c r="AB3251" s="152" t="s">
        <v>3165</v>
      </c>
    </row>
    <row r="3252" spans="1:28" ht="21.75" customHeight="1" x14ac:dyDescent="0.25">
      <c r="A3252" s="37" t="s">
        <v>30</v>
      </c>
      <c r="B3252" s="37" t="s">
        <v>31</v>
      </c>
      <c r="C3252" s="39">
        <v>6261</v>
      </c>
      <c r="D3252" s="39" t="s">
        <v>52</v>
      </c>
      <c r="E3252" s="39" t="s">
        <v>1170</v>
      </c>
      <c r="F3252" s="128" t="s">
        <v>170</v>
      </c>
      <c r="G3252" s="162" t="s">
        <v>35</v>
      </c>
      <c r="H3252" s="39" t="str">
        <f t="shared" si="465"/>
        <v>6105AK124-6261-ESPC-0007</v>
      </c>
      <c r="I3252" s="39" t="str">
        <f t="shared" si="463"/>
        <v>Q24050972-04-6261-E-SPC-0007</v>
      </c>
      <c r="J3252" s="39"/>
      <c r="K3252" s="39" t="s">
        <v>1945</v>
      </c>
      <c r="L3252" s="39" t="s">
        <v>1956</v>
      </c>
      <c r="M3252" s="39" t="s">
        <v>1384</v>
      </c>
      <c r="N3252" s="33" t="str">
        <f t="shared" si="466"/>
        <v>Administration and General Buildings -  MV Cables for 36 MVA Power Station - Cable Termination Specifications</v>
      </c>
      <c r="O3252" s="134"/>
      <c r="P3252" s="134"/>
      <c r="Q3252" s="33" t="str">
        <f>IFERROR(VLOOKUP(PPE_PH1_CDDL[[#This Row],[RDMC Document Number]],[3]Docs!$B:$F,4,0),"No Placeholder Yet")</f>
        <v>RES - Reserved Placeholder</v>
      </c>
      <c r="R3252" s="33" t="str">
        <f>IFERROR(VLOOKUP(PPE_PH1_CDDL[[#This Row],[RDMC Document Number]],[3]Docs!$B:$F,5,0),"No Placeholder Yet")</f>
        <v>Pending</v>
      </c>
      <c r="S3252" s="137">
        <f t="shared" si="464"/>
        <v>0</v>
      </c>
      <c r="T3252" s="39" t="s">
        <v>1119</v>
      </c>
      <c r="U3252" s="39"/>
      <c r="V3252" s="178"/>
      <c r="W3252" s="39" t="s">
        <v>1957</v>
      </c>
      <c r="X3252" s="39" t="s">
        <v>1588</v>
      </c>
      <c r="Y3252" s="39"/>
      <c r="Z3252" s="39"/>
      <c r="AA3252" s="39"/>
      <c r="AB3252" s="152" t="s">
        <v>3165</v>
      </c>
    </row>
    <row r="3253" spans="1:28" ht="21.75" customHeight="1" x14ac:dyDescent="0.25">
      <c r="A3253" s="37" t="s">
        <v>30</v>
      </c>
      <c r="B3253" s="37" t="s">
        <v>31</v>
      </c>
      <c r="C3253" s="39">
        <v>6261</v>
      </c>
      <c r="D3253" s="39" t="s">
        <v>52</v>
      </c>
      <c r="E3253" s="39" t="s">
        <v>1170</v>
      </c>
      <c r="F3253" s="128" t="s">
        <v>108</v>
      </c>
      <c r="G3253" s="162" t="s">
        <v>35</v>
      </c>
      <c r="H3253" s="39" t="str">
        <f t="shared" si="465"/>
        <v>6105AK124-6261-ESPC-0008</v>
      </c>
      <c r="I3253" s="39" t="str">
        <f t="shared" si="463"/>
        <v>Q24050972-04-6261-E-SPC-0008</v>
      </c>
      <c r="J3253" s="39"/>
      <c r="K3253" s="39" t="s">
        <v>1945</v>
      </c>
      <c r="L3253" s="39" t="s">
        <v>1948</v>
      </c>
      <c r="M3253" s="39" t="s">
        <v>1384</v>
      </c>
      <c r="N3253" s="33" t="str">
        <f t="shared" si="466"/>
        <v>Administration and General Buildings - MV Isolator Panel for 36 MVA Power Station - Cable Termination Specifications</v>
      </c>
      <c r="O3253" s="134"/>
      <c r="P3253" s="134"/>
      <c r="Q3253" s="33" t="str">
        <f>IFERROR(VLOOKUP(PPE_PH1_CDDL[[#This Row],[RDMC Document Number]],[3]Docs!$B:$F,4,0),"No Placeholder Yet")</f>
        <v>RES - Reserved Placeholder</v>
      </c>
      <c r="R3253" s="33" t="str">
        <f>IFERROR(VLOOKUP(PPE_PH1_CDDL[[#This Row],[RDMC Document Number]],[3]Docs!$B:$F,5,0),"No Placeholder Yet")</f>
        <v>Pending</v>
      </c>
      <c r="S3253" s="137">
        <f t="shared" si="464"/>
        <v>0</v>
      </c>
      <c r="T3253" s="39" t="s">
        <v>1119</v>
      </c>
      <c r="U3253" s="39"/>
      <c r="V3253" s="178"/>
      <c r="W3253" s="39" t="s">
        <v>1949</v>
      </c>
      <c r="X3253" s="39" t="s">
        <v>1588</v>
      </c>
      <c r="Y3253" s="39"/>
      <c r="Z3253" s="39"/>
      <c r="AA3253" s="39"/>
      <c r="AB3253" s="152" t="s">
        <v>3165</v>
      </c>
    </row>
    <row r="3254" spans="1:28" ht="21.75" customHeight="1" x14ac:dyDescent="0.25">
      <c r="A3254" s="37" t="s">
        <v>30</v>
      </c>
      <c r="B3254" s="37" t="s">
        <v>31</v>
      </c>
      <c r="C3254" s="39">
        <v>6261</v>
      </c>
      <c r="D3254" s="39" t="s">
        <v>52</v>
      </c>
      <c r="E3254" s="39" t="s">
        <v>1170</v>
      </c>
      <c r="F3254" s="128" t="s">
        <v>173</v>
      </c>
      <c r="G3254" s="162" t="s">
        <v>35</v>
      </c>
      <c r="H3254" s="39" t="str">
        <f t="shared" si="465"/>
        <v>6105AK124-6261-ESPC-0009</v>
      </c>
      <c r="I3254" s="39" t="str">
        <f t="shared" si="463"/>
        <v>Q24050972-04-6261-E-SPC-0009</v>
      </c>
      <c r="J3254" s="39"/>
      <c r="K3254" s="39" t="s">
        <v>1945</v>
      </c>
      <c r="L3254" s="39" t="s">
        <v>1958</v>
      </c>
      <c r="M3254" s="39" t="s">
        <v>1384</v>
      </c>
      <c r="N3254" s="33" t="str">
        <f t="shared" si="466"/>
        <v>Administration and General Buildings - LV, Control and Signal Cables for 36 MVA Power Station - Cable Termination Specifications</v>
      </c>
      <c r="O3254" s="134"/>
      <c r="P3254" s="134"/>
      <c r="Q3254" s="33" t="str">
        <f>IFERROR(VLOOKUP(PPE_PH1_CDDL[[#This Row],[RDMC Document Number]],[3]Docs!$B:$F,4,0),"No Placeholder Yet")</f>
        <v>RES - Reserved Placeholder</v>
      </c>
      <c r="R3254" s="33" t="str">
        <f>IFERROR(VLOOKUP(PPE_PH1_CDDL[[#This Row],[RDMC Document Number]],[3]Docs!$B:$F,5,0),"No Placeholder Yet")</f>
        <v>Pending</v>
      </c>
      <c r="S3254" s="137">
        <f t="shared" si="464"/>
        <v>0</v>
      </c>
      <c r="T3254" s="39" t="s">
        <v>1119</v>
      </c>
      <c r="U3254" s="39"/>
      <c r="V3254" s="178"/>
      <c r="W3254" s="39" t="s">
        <v>1627</v>
      </c>
      <c r="X3254" s="39" t="s">
        <v>1588</v>
      </c>
      <c r="Y3254" s="39"/>
      <c r="Z3254" s="39"/>
      <c r="AA3254" s="39"/>
      <c r="AB3254" s="152" t="s">
        <v>3165</v>
      </c>
    </row>
    <row r="3255" spans="1:28" ht="21.75" customHeight="1" x14ac:dyDescent="0.25">
      <c r="A3255" s="37" t="s">
        <v>30</v>
      </c>
      <c r="B3255" s="37" t="s">
        <v>31</v>
      </c>
      <c r="C3255" s="39">
        <v>6261</v>
      </c>
      <c r="D3255" s="39" t="s">
        <v>52</v>
      </c>
      <c r="E3255" s="39" t="s">
        <v>1170</v>
      </c>
      <c r="F3255" s="128" t="s">
        <v>184</v>
      </c>
      <c r="G3255" s="162" t="s">
        <v>35</v>
      </c>
      <c r="H3255" s="39" t="str">
        <f t="shared" si="465"/>
        <v>6105AK124-6261-ESPC-0010</v>
      </c>
      <c r="I3255" s="39" t="str">
        <f t="shared" si="463"/>
        <v>Q24050972-04-6261-E-SPC-0010</v>
      </c>
      <c r="J3255" s="39"/>
      <c r="K3255" s="39" t="s">
        <v>1945</v>
      </c>
      <c r="L3255" s="39" t="s">
        <v>1950</v>
      </c>
      <c r="M3255" s="39" t="s">
        <v>1384</v>
      </c>
      <c r="N3255" s="33" t="str">
        <f t="shared" si="466"/>
        <v>Administration and General Buildings - Termination Cabinets for 36 MVA Power Station - Cable Termination Specifications</v>
      </c>
      <c r="O3255" s="134"/>
      <c r="P3255" s="134"/>
      <c r="Q3255" s="33" t="str">
        <f>IFERROR(VLOOKUP(PPE_PH1_CDDL[[#This Row],[RDMC Document Number]],[3]Docs!$B:$F,4,0),"No Placeholder Yet")</f>
        <v>RES - Reserved Placeholder</v>
      </c>
      <c r="R3255" s="33" t="str">
        <f>IFERROR(VLOOKUP(PPE_PH1_CDDL[[#This Row],[RDMC Document Number]],[3]Docs!$B:$F,5,0),"No Placeholder Yet")</f>
        <v>Pending</v>
      </c>
      <c r="S3255" s="137">
        <f t="shared" si="464"/>
        <v>0</v>
      </c>
      <c r="T3255" s="39" t="s">
        <v>1119</v>
      </c>
      <c r="U3255" s="39"/>
      <c r="V3255" s="178"/>
      <c r="W3255" s="162" t="s">
        <v>1951</v>
      </c>
      <c r="X3255" s="39" t="s">
        <v>1588</v>
      </c>
      <c r="Y3255" s="39"/>
      <c r="Z3255" s="39"/>
      <c r="AA3255" s="39"/>
      <c r="AB3255" s="152" t="s">
        <v>3165</v>
      </c>
    </row>
    <row r="3256" spans="1:28" ht="21.75" customHeight="1" x14ac:dyDescent="0.25">
      <c r="A3256" s="37" t="s">
        <v>30</v>
      </c>
      <c r="B3256" s="37" t="s">
        <v>31</v>
      </c>
      <c r="C3256" s="39">
        <v>6261</v>
      </c>
      <c r="D3256" s="39" t="s">
        <v>52</v>
      </c>
      <c r="E3256" s="39" t="s">
        <v>1170</v>
      </c>
      <c r="F3256" s="174" t="s">
        <v>187</v>
      </c>
      <c r="G3256" s="162" t="s">
        <v>35</v>
      </c>
      <c r="H3256" s="39" t="str">
        <f t="shared" si="465"/>
        <v>6105AK124-6261-ESPC-0011</v>
      </c>
      <c r="I3256" s="39" t="str">
        <f t="shared" si="463"/>
        <v>Q24050972-04-6261-E-SPC-0011</v>
      </c>
      <c r="J3256" s="162"/>
      <c r="K3256" s="39" t="s">
        <v>1945</v>
      </c>
      <c r="L3256" s="162" t="s">
        <v>1959</v>
      </c>
      <c r="M3256" s="162" t="s">
        <v>1384</v>
      </c>
      <c r="N3256" s="33" t="str">
        <f t="shared" si="466"/>
        <v>Administration and General Buildings - Metering Instruments for 36 MVA Power Station - Cable Termination Specifications</v>
      </c>
      <c r="O3256" s="175"/>
      <c r="P3256" s="175"/>
      <c r="Q3256" s="33" t="str">
        <f>IFERROR(VLOOKUP(PPE_PH1_CDDL[[#This Row],[RDMC Document Number]],[3]Docs!$B:$F,4,0),"No Placeholder Yet")</f>
        <v>RES - Reserved Placeholder</v>
      </c>
      <c r="R3256" s="33" t="str">
        <f>IFERROR(VLOOKUP(PPE_PH1_CDDL[[#This Row],[RDMC Document Number]],[3]Docs!$B:$F,5,0),"No Placeholder Yet")</f>
        <v>Pending</v>
      </c>
      <c r="S3256" s="137">
        <f t="shared" si="464"/>
        <v>0</v>
      </c>
      <c r="T3256" s="39" t="s">
        <v>1119</v>
      </c>
      <c r="U3256" s="162"/>
      <c r="V3256" s="178"/>
      <c r="W3256" s="162" t="s">
        <v>1641</v>
      </c>
      <c r="X3256" s="39" t="s">
        <v>1588</v>
      </c>
      <c r="Y3256" s="162"/>
      <c r="Z3256" s="162"/>
      <c r="AA3256" s="39"/>
      <c r="AB3256" s="152" t="s">
        <v>3165</v>
      </c>
    </row>
    <row r="3257" spans="1:28" ht="21.75" customHeight="1" x14ac:dyDescent="0.25">
      <c r="A3257" s="37" t="s">
        <v>30</v>
      </c>
      <c r="B3257" s="37" t="s">
        <v>31</v>
      </c>
      <c r="C3257" s="39">
        <v>6261</v>
      </c>
      <c r="D3257" s="39" t="s">
        <v>52</v>
      </c>
      <c r="E3257" s="39" t="s">
        <v>700</v>
      </c>
      <c r="F3257" s="128" t="s">
        <v>34</v>
      </c>
      <c r="G3257" s="162" t="s">
        <v>35</v>
      </c>
      <c r="H3257" s="39" t="str">
        <f t="shared" si="465"/>
        <v>6105AK124-6261-ESTD-0001</v>
      </c>
      <c r="I3257" s="39" t="str">
        <f t="shared" ref="I3257:I3320" si="467">"Q24050972"&amp;"-"&amp;"04"&amp;"-"&amp;C3257&amp;"-"&amp;D3257&amp;"-"&amp;E3257&amp;"-"&amp;F3257</f>
        <v>Q24050972-04-6261-E-STD-0001</v>
      </c>
      <c r="J3257" s="39"/>
      <c r="K3257" s="39" t="s">
        <v>1945</v>
      </c>
      <c r="L3257" s="39" t="s">
        <v>1953</v>
      </c>
      <c r="M3257" s="39" t="s">
        <v>1391</v>
      </c>
      <c r="N3257" s="33" t="str">
        <f t="shared" si="466"/>
        <v>Administration and General Buildings - Earthing System for 36 MVA Power Station - Earth Map and Bonding Design</v>
      </c>
      <c r="O3257" s="134"/>
      <c r="P3257" s="134"/>
      <c r="Q3257" s="33" t="str">
        <f>IFERROR(VLOOKUP(PPE_PH1_CDDL[[#This Row],[RDMC Document Number]],[3]Docs!$B:$F,4,0),"No Placeholder Yet")</f>
        <v>RES - Reserved Placeholder</v>
      </c>
      <c r="R3257" s="33" t="str">
        <f>IFERROR(VLOOKUP(PPE_PH1_CDDL[[#This Row],[RDMC Document Number]],[3]Docs!$B:$F,5,0),"No Placeholder Yet")</f>
        <v>Pending</v>
      </c>
      <c r="S3257" s="137">
        <f t="shared" si="464"/>
        <v>0</v>
      </c>
      <c r="T3257" s="39" t="s">
        <v>1119</v>
      </c>
      <c r="U3257" s="39"/>
      <c r="V3257" s="178"/>
      <c r="W3257" s="39" t="s">
        <v>1649</v>
      </c>
      <c r="X3257" s="39" t="s">
        <v>1588</v>
      </c>
      <c r="Y3257" s="39"/>
      <c r="Z3257" s="39"/>
      <c r="AA3257" s="39"/>
      <c r="AB3257" s="152" t="s">
        <v>3165</v>
      </c>
    </row>
    <row r="3258" spans="1:28" ht="21.75" customHeight="1" x14ac:dyDescent="0.25">
      <c r="A3258" s="37" t="s">
        <v>30</v>
      </c>
      <c r="B3258" s="37" t="s">
        <v>31</v>
      </c>
      <c r="C3258" s="39">
        <v>6261</v>
      </c>
      <c r="D3258" s="39" t="s">
        <v>52</v>
      </c>
      <c r="E3258" s="39" t="s">
        <v>700</v>
      </c>
      <c r="F3258" s="128" t="s">
        <v>46</v>
      </c>
      <c r="G3258" s="162" t="s">
        <v>35</v>
      </c>
      <c r="H3258" s="39" t="str">
        <f t="shared" si="465"/>
        <v>6105AK124-6261-ESTD-0002</v>
      </c>
      <c r="I3258" s="39" t="str">
        <f t="shared" si="467"/>
        <v>Q24050972-04-6261-E-STD-0002</v>
      </c>
      <c r="J3258" s="39"/>
      <c r="K3258" s="39" t="s">
        <v>1945</v>
      </c>
      <c r="L3258" s="39" t="s">
        <v>1953</v>
      </c>
      <c r="M3258" s="39" t="s">
        <v>1390</v>
      </c>
      <c r="N3258" s="33" t="str">
        <f t="shared" si="466"/>
        <v>Administration and General Buildings - Earthing System for 36 MVA Power Station - Electrical Design Standards</v>
      </c>
      <c r="O3258" s="134"/>
      <c r="P3258" s="134"/>
      <c r="Q3258" s="33" t="str">
        <f>IFERROR(VLOOKUP(PPE_PH1_CDDL[[#This Row],[RDMC Document Number]],[3]Docs!$B:$F,4,0),"No Placeholder Yet")</f>
        <v>RES - Reserved Placeholder</v>
      </c>
      <c r="R3258" s="33" t="str">
        <f>IFERROR(VLOOKUP(PPE_PH1_CDDL[[#This Row],[RDMC Document Number]],[3]Docs!$B:$F,5,0),"No Placeholder Yet")</f>
        <v>Pending</v>
      </c>
      <c r="S3258" s="137">
        <f t="shared" si="464"/>
        <v>0</v>
      </c>
      <c r="T3258" s="39" t="s">
        <v>1119</v>
      </c>
      <c r="U3258" s="39"/>
      <c r="V3258" s="178"/>
      <c r="W3258" s="39" t="s">
        <v>1649</v>
      </c>
      <c r="X3258" s="39" t="s">
        <v>1588</v>
      </c>
      <c r="Y3258" s="39"/>
      <c r="Z3258" s="39"/>
      <c r="AA3258" s="39"/>
      <c r="AB3258" s="152" t="s">
        <v>3165</v>
      </c>
    </row>
    <row r="3259" spans="1:28" ht="21.75" customHeight="1" x14ac:dyDescent="0.25">
      <c r="A3259" s="37" t="s">
        <v>30</v>
      </c>
      <c r="B3259" s="37" t="s">
        <v>31</v>
      </c>
      <c r="C3259" s="39">
        <v>6261</v>
      </c>
      <c r="D3259" s="39" t="s">
        <v>52</v>
      </c>
      <c r="E3259" s="39" t="s">
        <v>700</v>
      </c>
      <c r="F3259" s="128" t="s">
        <v>48</v>
      </c>
      <c r="G3259" s="162" t="s">
        <v>35</v>
      </c>
      <c r="H3259" s="39" t="str">
        <f t="shared" si="465"/>
        <v>6105AK124-6261-ESTD-0003</v>
      </c>
      <c r="I3259" s="39" t="str">
        <f t="shared" si="467"/>
        <v>Q24050972-04-6261-E-STD-0003</v>
      </c>
      <c r="J3259" s="39"/>
      <c r="K3259" s="39" t="s">
        <v>1945</v>
      </c>
      <c r="L3259" s="39" t="s">
        <v>1946</v>
      </c>
      <c r="M3259" s="39" t="s">
        <v>1385</v>
      </c>
      <c r="N3259" s="33" t="str">
        <f t="shared" si="466"/>
        <v>Administration and General Buildings - Small Power and Lighting for 36 MVA Power Station - Electrical Equipment Installation Requirements</v>
      </c>
      <c r="O3259" s="134"/>
      <c r="P3259" s="134"/>
      <c r="Q3259" s="33" t="str">
        <f>IFERROR(VLOOKUP(PPE_PH1_CDDL[[#This Row],[RDMC Document Number]],[3]Docs!$B:$F,4,0),"No Placeholder Yet")</f>
        <v>RES - Reserved Placeholder</v>
      </c>
      <c r="R3259" s="33" t="str">
        <f>IFERROR(VLOOKUP(PPE_PH1_CDDL[[#This Row],[RDMC Document Number]],[3]Docs!$B:$F,5,0),"No Placeholder Yet")</f>
        <v>Pending</v>
      </c>
      <c r="S3259" s="137">
        <f t="shared" si="464"/>
        <v>0</v>
      </c>
      <c r="T3259" s="39" t="s">
        <v>1119</v>
      </c>
      <c r="U3259" s="39"/>
      <c r="V3259" s="178"/>
      <c r="W3259" s="39" t="s">
        <v>1597</v>
      </c>
      <c r="X3259" s="39" t="s">
        <v>1588</v>
      </c>
      <c r="Y3259" s="39"/>
      <c r="Z3259" s="39"/>
      <c r="AA3259" s="39"/>
      <c r="AB3259" s="152" t="s">
        <v>3165</v>
      </c>
    </row>
    <row r="3260" spans="1:28" ht="21.75" customHeight="1" x14ac:dyDescent="0.25">
      <c r="A3260" s="37" t="s">
        <v>30</v>
      </c>
      <c r="B3260" s="37" t="s">
        <v>31</v>
      </c>
      <c r="C3260" s="39">
        <v>6261</v>
      </c>
      <c r="D3260" s="39" t="s">
        <v>52</v>
      </c>
      <c r="E3260" s="39" t="s">
        <v>700</v>
      </c>
      <c r="F3260" s="128" t="s">
        <v>50</v>
      </c>
      <c r="G3260" s="162" t="s">
        <v>35</v>
      </c>
      <c r="H3260" s="39" t="str">
        <f t="shared" si="465"/>
        <v>6105AK124-6261-ESTD-0004</v>
      </c>
      <c r="I3260" s="39" t="str">
        <f t="shared" si="467"/>
        <v>Q24050972-04-6261-E-STD-0004</v>
      </c>
      <c r="J3260" s="39"/>
      <c r="K3260" s="39" t="s">
        <v>1945</v>
      </c>
      <c r="L3260" s="39" t="s">
        <v>1946</v>
      </c>
      <c r="M3260" s="39" t="s">
        <v>1391</v>
      </c>
      <c r="N3260" s="33" t="str">
        <f t="shared" si="466"/>
        <v>Administration and General Buildings - Small Power and Lighting for 36 MVA Power Station - Earth Map and Bonding Design</v>
      </c>
      <c r="O3260" s="134"/>
      <c r="P3260" s="134"/>
      <c r="Q3260" s="33" t="str">
        <f>IFERROR(VLOOKUP(PPE_PH1_CDDL[[#This Row],[RDMC Document Number]],[3]Docs!$B:$F,4,0),"No Placeholder Yet")</f>
        <v>RES - Reserved Placeholder</v>
      </c>
      <c r="R3260" s="33" t="str">
        <f>IFERROR(VLOOKUP(PPE_PH1_CDDL[[#This Row],[RDMC Document Number]],[3]Docs!$B:$F,5,0),"No Placeholder Yet")</f>
        <v>Pending</v>
      </c>
      <c r="S3260" s="137">
        <f t="shared" si="464"/>
        <v>0</v>
      </c>
      <c r="T3260" s="39" t="s">
        <v>1119</v>
      </c>
      <c r="U3260" s="39"/>
      <c r="V3260" s="178"/>
      <c r="W3260" s="39" t="s">
        <v>1597</v>
      </c>
      <c r="X3260" s="39" t="s">
        <v>1588</v>
      </c>
      <c r="Y3260" s="39"/>
      <c r="Z3260" s="39"/>
      <c r="AA3260" s="39"/>
      <c r="AB3260" s="152" t="s">
        <v>3165</v>
      </c>
    </row>
    <row r="3261" spans="1:28" ht="21.75" customHeight="1" x14ac:dyDescent="0.25">
      <c r="A3261" s="37" t="s">
        <v>30</v>
      </c>
      <c r="B3261" s="37" t="s">
        <v>31</v>
      </c>
      <c r="C3261" s="39">
        <v>6261</v>
      </c>
      <c r="D3261" s="39" t="s">
        <v>52</v>
      </c>
      <c r="E3261" s="39" t="s">
        <v>700</v>
      </c>
      <c r="F3261" s="128" t="s">
        <v>101</v>
      </c>
      <c r="G3261" s="162" t="s">
        <v>35</v>
      </c>
      <c r="H3261" s="39" t="str">
        <f t="shared" si="465"/>
        <v>6105AK124-6261-ESTD-0005</v>
      </c>
      <c r="I3261" s="39" t="str">
        <f t="shared" si="467"/>
        <v>Q24050972-04-6261-E-STD-0005</v>
      </c>
      <c r="J3261" s="39"/>
      <c r="K3261" s="39" t="s">
        <v>1945</v>
      </c>
      <c r="L3261" s="39" t="s">
        <v>1946</v>
      </c>
      <c r="M3261" s="39" t="s">
        <v>1390</v>
      </c>
      <c r="N3261" s="33" t="str">
        <f t="shared" si="466"/>
        <v>Administration and General Buildings - Small Power and Lighting for 36 MVA Power Station - Electrical Design Standards</v>
      </c>
      <c r="O3261" s="134"/>
      <c r="P3261" s="134"/>
      <c r="Q3261" s="33" t="str">
        <f>IFERROR(VLOOKUP(PPE_PH1_CDDL[[#This Row],[RDMC Document Number]],[3]Docs!$B:$F,4,0),"No Placeholder Yet")</f>
        <v>RES - Reserved Placeholder</v>
      </c>
      <c r="R3261" s="33" t="str">
        <f>IFERROR(VLOOKUP(PPE_PH1_CDDL[[#This Row],[RDMC Document Number]],[3]Docs!$B:$F,5,0),"No Placeholder Yet")</f>
        <v>Pending</v>
      </c>
      <c r="S3261" s="137">
        <f t="shared" ref="S3261:S3324" si="468">IF(AND(O3261&lt;&gt;"",P3261&lt;&gt;"",R3261="Approved"),100%,
 IF(AND(O3261&lt;&gt;"",P3261&lt;&gt;""),66.67%,
 IF(O3261&lt;&gt;"",33.33%,
 0)))</f>
        <v>0</v>
      </c>
      <c r="T3261" s="39" t="s">
        <v>1119</v>
      </c>
      <c r="U3261" s="39"/>
      <c r="V3261" s="178"/>
      <c r="W3261" s="39" t="s">
        <v>1597</v>
      </c>
      <c r="X3261" s="39" t="s">
        <v>1588</v>
      </c>
      <c r="Y3261" s="39"/>
      <c r="Z3261" s="39"/>
      <c r="AA3261" s="39"/>
      <c r="AB3261" s="152" t="s">
        <v>3165</v>
      </c>
    </row>
    <row r="3262" spans="1:28" ht="21.75" customHeight="1" x14ac:dyDescent="0.25">
      <c r="A3262" s="37" t="s">
        <v>30</v>
      </c>
      <c r="B3262" s="37" t="s">
        <v>31</v>
      </c>
      <c r="C3262" s="39">
        <v>6261</v>
      </c>
      <c r="D3262" s="39" t="s">
        <v>52</v>
      </c>
      <c r="E3262" s="39" t="s">
        <v>700</v>
      </c>
      <c r="F3262" s="128" t="s">
        <v>161</v>
      </c>
      <c r="G3262" s="162" t="s">
        <v>35</v>
      </c>
      <c r="H3262" s="39" t="str">
        <f t="shared" si="465"/>
        <v>6105AK124-6261-ESTD-0006</v>
      </c>
      <c r="I3262" s="39" t="str">
        <f t="shared" si="467"/>
        <v>Q24050972-04-6261-E-STD-0006</v>
      </c>
      <c r="J3262" s="39"/>
      <c r="K3262" s="39" t="s">
        <v>1945</v>
      </c>
      <c r="L3262" s="39" t="s">
        <v>1947</v>
      </c>
      <c r="M3262" s="39" t="s">
        <v>1388</v>
      </c>
      <c r="N3262" s="33" t="str">
        <f t="shared" si="466"/>
        <v>Administration and General Buildings - Cable Racks and Trays for 36 MVA Power Station - Thermal Management and Fire Prevention Design</v>
      </c>
      <c r="O3262" s="134"/>
      <c r="P3262" s="134"/>
      <c r="Q3262" s="33" t="str">
        <f>IFERROR(VLOOKUP(PPE_PH1_CDDL[[#This Row],[RDMC Document Number]],[3]Docs!$B:$F,4,0),"No Placeholder Yet")</f>
        <v>RES - Reserved Placeholder</v>
      </c>
      <c r="R3262" s="33" t="str">
        <f>IFERROR(VLOOKUP(PPE_PH1_CDDL[[#This Row],[RDMC Document Number]],[3]Docs!$B:$F,5,0),"No Placeholder Yet")</f>
        <v>Pending</v>
      </c>
      <c r="S3262" s="137">
        <f t="shared" si="468"/>
        <v>0</v>
      </c>
      <c r="T3262" s="39" t="s">
        <v>1119</v>
      </c>
      <c r="U3262" s="39"/>
      <c r="V3262" s="178"/>
      <c r="W3262" s="39" t="s">
        <v>1599</v>
      </c>
      <c r="X3262" s="39" t="s">
        <v>1588</v>
      </c>
      <c r="Y3262" s="39"/>
      <c r="Z3262" s="39"/>
      <c r="AA3262" s="39"/>
      <c r="AB3262" s="152" t="s">
        <v>3165</v>
      </c>
    </row>
    <row r="3263" spans="1:28" ht="21.75" customHeight="1" x14ac:dyDescent="0.25">
      <c r="A3263" s="37" t="s">
        <v>30</v>
      </c>
      <c r="B3263" s="37" t="s">
        <v>31</v>
      </c>
      <c r="C3263" s="39">
        <v>6261</v>
      </c>
      <c r="D3263" s="39" t="s">
        <v>52</v>
      </c>
      <c r="E3263" s="39" t="s">
        <v>700</v>
      </c>
      <c r="F3263" s="128" t="s">
        <v>170</v>
      </c>
      <c r="G3263" s="162" t="s">
        <v>35</v>
      </c>
      <c r="H3263" s="39" t="str">
        <f t="shared" si="465"/>
        <v>6105AK124-6261-ESTD-0007</v>
      </c>
      <c r="I3263" s="39" t="str">
        <f t="shared" si="467"/>
        <v>Q24050972-04-6261-E-STD-0007</v>
      </c>
      <c r="J3263" s="39"/>
      <c r="K3263" s="39" t="s">
        <v>1945</v>
      </c>
      <c r="L3263" s="39" t="s">
        <v>1954</v>
      </c>
      <c r="M3263" s="39" t="s">
        <v>1385</v>
      </c>
      <c r="N3263" s="33" t="str">
        <f t="shared" si="466"/>
        <v>Administration and General Buildings - Cable Trench / Tunnels for 36 MVA Power Station - Electrical Equipment Installation Requirements</v>
      </c>
      <c r="O3263" s="134"/>
      <c r="P3263" s="134"/>
      <c r="Q3263" s="33" t="str">
        <f>IFERROR(VLOOKUP(PPE_PH1_CDDL[[#This Row],[RDMC Document Number]],[3]Docs!$B:$F,4,0),"No Placeholder Yet")</f>
        <v>RES - Reserved Placeholder</v>
      </c>
      <c r="R3263" s="33" t="str">
        <f>IFERROR(VLOOKUP(PPE_PH1_CDDL[[#This Row],[RDMC Document Number]],[3]Docs!$B:$F,5,0),"No Placeholder Yet")</f>
        <v>Pending</v>
      </c>
      <c r="S3263" s="137">
        <f t="shared" si="468"/>
        <v>0</v>
      </c>
      <c r="T3263" s="39" t="s">
        <v>1119</v>
      </c>
      <c r="U3263" s="39"/>
      <c r="V3263" s="178"/>
      <c r="W3263" s="39" t="s">
        <v>1885</v>
      </c>
      <c r="X3263" s="39" t="s">
        <v>1588</v>
      </c>
      <c r="Y3263" s="39"/>
      <c r="Z3263" s="39"/>
      <c r="AA3263" s="39"/>
      <c r="AB3263" s="152" t="s">
        <v>3165</v>
      </c>
    </row>
    <row r="3264" spans="1:28" ht="21.75" customHeight="1" x14ac:dyDescent="0.25">
      <c r="A3264" s="37" t="s">
        <v>30</v>
      </c>
      <c r="B3264" s="37" t="s">
        <v>31</v>
      </c>
      <c r="C3264" s="39">
        <v>6261</v>
      </c>
      <c r="D3264" s="39" t="s">
        <v>52</v>
      </c>
      <c r="E3264" s="39" t="s">
        <v>700</v>
      </c>
      <c r="F3264" s="128" t="s">
        <v>108</v>
      </c>
      <c r="G3264" s="162" t="s">
        <v>35</v>
      </c>
      <c r="H3264" s="39" t="str">
        <f t="shared" si="465"/>
        <v>6105AK124-6261-ESTD-0008</v>
      </c>
      <c r="I3264" s="39" t="str">
        <f t="shared" si="467"/>
        <v>Q24050972-04-6261-E-STD-0008</v>
      </c>
      <c r="J3264" s="39"/>
      <c r="K3264" s="39" t="s">
        <v>1945</v>
      </c>
      <c r="L3264" s="39" t="s">
        <v>1954</v>
      </c>
      <c r="M3264" s="39" t="s">
        <v>1390</v>
      </c>
      <c r="N3264" s="33" t="str">
        <f t="shared" si="466"/>
        <v>Administration and General Buildings - Cable Trench / Tunnels for 36 MVA Power Station - Electrical Design Standards</v>
      </c>
      <c r="O3264" s="134"/>
      <c r="P3264" s="134"/>
      <c r="Q3264" s="33" t="str">
        <f>IFERROR(VLOOKUP(PPE_PH1_CDDL[[#This Row],[RDMC Document Number]],[3]Docs!$B:$F,4,0),"No Placeholder Yet")</f>
        <v>RES - Reserved Placeholder</v>
      </c>
      <c r="R3264" s="33" t="str">
        <f>IFERROR(VLOOKUP(PPE_PH1_CDDL[[#This Row],[RDMC Document Number]],[3]Docs!$B:$F,5,0),"No Placeholder Yet")</f>
        <v>Pending</v>
      </c>
      <c r="S3264" s="137">
        <f t="shared" si="468"/>
        <v>0</v>
      </c>
      <c r="T3264" s="39" t="s">
        <v>1119</v>
      </c>
      <c r="U3264" s="39"/>
      <c r="V3264" s="178"/>
      <c r="W3264" s="39" t="s">
        <v>1885</v>
      </c>
      <c r="X3264" s="39" t="s">
        <v>1588</v>
      </c>
      <c r="Y3264" s="39"/>
      <c r="Z3264" s="39"/>
      <c r="AA3264" s="39"/>
      <c r="AB3264" s="152" t="s">
        <v>3165</v>
      </c>
    </row>
    <row r="3265" spans="1:28" ht="21.75" customHeight="1" x14ac:dyDescent="0.25">
      <c r="A3265" s="37" t="s">
        <v>30</v>
      </c>
      <c r="B3265" s="37" t="s">
        <v>31</v>
      </c>
      <c r="C3265" s="39">
        <v>6261</v>
      </c>
      <c r="D3265" s="39" t="s">
        <v>52</v>
      </c>
      <c r="E3265" s="39" t="s">
        <v>700</v>
      </c>
      <c r="F3265" s="128" t="s">
        <v>173</v>
      </c>
      <c r="G3265" s="162" t="s">
        <v>35</v>
      </c>
      <c r="H3265" s="39" t="str">
        <f t="shared" si="465"/>
        <v>6105AK124-6261-ESTD-0009</v>
      </c>
      <c r="I3265" s="39" t="str">
        <f t="shared" si="467"/>
        <v>Q24050972-04-6261-E-STD-0009</v>
      </c>
      <c r="J3265" s="39"/>
      <c r="K3265" s="39" t="s">
        <v>1945</v>
      </c>
      <c r="L3265" s="39" t="s">
        <v>1954</v>
      </c>
      <c r="M3265" s="39" t="s">
        <v>1388</v>
      </c>
      <c r="N3265" s="33" t="str">
        <f t="shared" si="466"/>
        <v>Administration and General Buildings - Cable Trench / Tunnels for 36 MVA Power Station - Thermal Management and Fire Prevention Design</v>
      </c>
      <c r="O3265" s="134"/>
      <c r="P3265" s="134"/>
      <c r="Q3265" s="33" t="str">
        <f>IFERROR(VLOOKUP(PPE_PH1_CDDL[[#This Row],[RDMC Document Number]],[3]Docs!$B:$F,4,0),"No Placeholder Yet")</f>
        <v>RES - Reserved Placeholder</v>
      </c>
      <c r="R3265" s="33" t="str">
        <f>IFERROR(VLOOKUP(PPE_PH1_CDDL[[#This Row],[RDMC Document Number]],[3]Docs!$B:$F,5,0),"No Placeholder Yet")</f>
        <v>Pending</v>
      </c>
      <c r="S3265" s="137">
        <f t="shared" si="468"/>
        <v>0</v>
      </c>
      <c r="T3265" s="39" t="s">
        <v>1119</v>
      </c>
      <c r="U3265" s="39"/>
      <c r="V3265" s="178"/>
      <c r="W3265" s="39" t="s">
        <v>1885</v>
      </c>
      <c r="X3265" s="39" t="s">
        <v>1588</v>
      </c>
      <c r="Y3265" s="39"/>
      <c r="Z3265" s="39"/>
      <c r="AA3265" s="39"/>
      <c r="AB3265" s="152" t="s">
        <v>3165</v>
      </c>
    </row>
    <row r="3266" spans="1:28" ht="21.75" customHeight="1" x14ac:dyDescent="0.25">
      <c r="A3266" s="37" t="s">
        <v>30</v>
      </c>
      <c r="B3266" s="37" t="s">
        <v>31</v>
      </c>
      <c r="C3266" s="39">
        <v>6261</v>
      </c>
      <c r="D3266" s="39" t="s">
        <v>52</v>
      </c>
      <c r="E3266" s="39" t="s">
        <v>700</v>
      </c>
      <c r="F3266" s="128" t="s">
        <v>184</v>
      </c>
      <c r="G3266" s="162" t="s">
        <v>35</v>
      </c>
      <c r="H3266" s="39" t="str">
        <f t="shared" si="465"/>
        <v>6105AK124-6261-ESTD-0010</v>
      </c>
      <c r="I3266" s="39" t="str">
        <f t="shared" si="467"/>
        <v>Q24050972-04-6261-E-STD-0010</v>
      </c>
      <c r="J3266" s="39"/>
      <c r="K3266" s="39" t="s">
        <v>1945</v>
      </c>
      <c r="L3266" s="39" t="s">
        <v>1955</v>
      </c>
      <c r="M3266" s="39" t="s">
        <v>1390</v>
      </c>
      <c r="N3266" s="33" t="str">
        <f t="shared" si="466"/>
        <v>Administration and General Buildings - Lightning Protection System for 36 MVA Power Station - Electrical Design Standards</v>
      </c>
      <c r="O3266" s="134"/>
      <c r="P3266" s="134"/>
      <c r="Q3266" s="33" t="str">
        <f>IFERROR(VLOOKUP(PPE_PH1_CDDL[[#This Row],[RDMC Document Number]],[3]Docs!$B:$F,4,0),"No Placeholder Yet")</f>
        <v>RES - Reserved Placeholder</v>
      </c>
      <c r="R3266" s="33" t="str">
        <f>IFERROR(VLOOKUP(PPE_PH1_CDDL[[#This Row],[RDMC Document Number]],[3]Docs!$B:$F,5,0),"No Placeholder Yet")</f>
        <v>Pending</v>
      </c>
      <c r="S3266" s="137">
        <f t="shared" si="468"/>
        <v>0</v>
      </c>
      <c r="T3266" s="39" t="s">
        <v>1119</v>
      </c>
      <c r="U3266" s="39"/>
      <c r="V3266" s="178"/>
      <c r="W3266" s="39" t="s">
        <v>1631</v>
      </c>
      <c r="X3266" s="39" t="s">
        <v>1588</v>
      </c>
      <c r="Y3266" s="39"/>
      <c r="Z3266" s="39"/>
      <c r="AA3266" s="39"/>
      <c r="AB3266" s="152" t="s">
        <v>3165</v>
      </c>
    </row>
    <row r="3267" spans="1:28" ht="21.75" customHeight="1" x14ac:dyDescent="0.25">
      <c r="A3267" s="37" t="s">
        <v>30</v>
      </c>
      <c r="B3267" s="37" t="s">
        <v>31</v>
      </c>
      <c r="C3267" s="39">
        <v>6261</v>
      </c>
      <c r="D3267" s="39" t="s">
        <v>52</v>
      </c>
      <c r="E3267" s="39" t="s">
        <v>700</v>
      </c>
      <c r="F3267" s="128" t="s">
        <v>187</v>
      </c>
      <c r="G3267" s="162" t="s">
        <v>35</v>
      </c>
      <c r="H3267" s="39" t="str">
        <f t="shared" si="465"/>
        <v>6105AK124-6261-ESTD-0011</v>
      </c>
      <c r="I3267" s="39" t="str">
        <f t="shared" si="467"/>
        <v>Q24050972-04-6261-E-STD-0011</v>
      </c>
      <c r="J3267" s="39"/>
      <c r="K3267" s="39" t="s">
        <v>1945</v>
      </c>
      <c r="L3267" s="39" t="s">
        <v>1955</v>
      </c>
      <c r="M3267" s="39" t="s">
        <v>1391</v>
      </c>
      <c r="N3267" s="33" t="str">
        <f t="shared" si="466"/>
        <v>Administration and General Buildings - Lightning Protection System for 36 MVA Power Station - Earth Map and Bonding Design</v>
      </c>
      <c r="O3267" s="134"/>
      <c r="P3267" s="134"/>
      <c r="Q3267" s="33" t="str">
        <f>IFERROR(VLOOKUP(PPE_PH1_CDDL[[#This Row],[RDMC Document Number]],[3]Docs!$B:$F,4,0),"No Placeholder Yet")</f>
        <v>RES - Reserved Placeholder</v>
      </c>
      <c r="R3267" s="33" t="str">
        <f>IFERROR(VLOOKUP(PPE_PH1_CDDL[[#This Row],[RDMC Document Number]],[3]Docs!$B:$F,5,0),"No Placeholder Yet")</f>
        <v>Pending</v>
      </c>
      <c r="S3267" s="137">
        <f t="shared" si="468"/>
        <v>0</v>
      </c>
      <c r="T3267" s="39" t="s">
        <v>1119</v>
      </c>
      <c r="U3267" s="39"/>
      <c r="V3267" s="178"/>
      <c r="W3267" s="39" t="s">
        <v>1631</v>
      </c>
      <c r="X3267" s="39" t="s">
        <v>1588</v>
      </c>
      <c r="Y3267" s="39"/>
      <c r="Z3267" s="39"/>
      <c r="AA3267" s="39"/>
      <c r="AB3267" s="152" t="s">
        <v>3165</v>
      </c>
    </row>
    <row r="3268" spans="1:28" ht="21.75" customHeight="1" x14ac:dyDescent="0.25">
      <c r="A3268" s="37" t="s">
        <v>30</v>
      </c>
      <c r="B3268" s="37" t="s">
        <v>31</v>
      </c>
      <c r="C3268" s="39">
        <v>6261</v>
      </c>
      <c r="D3268" s="39" t="s">
        <v>52</v>
      </c>
      <c r="E3268" s="39" t="s">
        <v>700</v>
      </c>
      <c r="F3268" s="128" t="s">
        <v>213</v>
      </c>
      <c r="G3268" s="162" t="s">
        <v>35</v>
      </c>
      <c r="H3268" s="39" t="str">
        <f t="shared" si="465"/>
        <v>6105AK124-6261-ESTD-0012</v>
      </c>
      <c r="I3268" s="39" t="str">
        <f t="shared" si="467"/>
        <v>Q24050972-04-6261-E-STD-0012</v>
      </c>
      <c r="J3268" s="39"/>
      <c r="K3268" s="39" t="s">
        <v>1945</v>
      </c>
      <c r="L3268" s="39" t="s">
        <v>1955</v>
      </c>
      <c r="M3268" s="39" t="s">
        <v>1388</v>
      </c>
      <c r="N3268" s="33" t="str">
        <f t="shared" si="466"/>
        <v>Administration and General Buildings - Lightning Protection System for 36 MVA Power Station - Thermal Management and Fire Prevention Design</v>
      </c>
      <c r="O3268" s="134"/>
      <c r="P3268" s="134"/>
      <c r="Q3268" s="33" t="str">
        <f>IFERROR(VLOOKUP(PPE_PH1_CDDL[[#This Row],[RDMC Document Number]],[3]Docs!$B:$F,4,0),"No Placeholder Yet")</f>
        <v>RES - Reserved Placeholder</v>
      </c>
      <c r="R3268" s="33" t="str">
        <f>IFERROR(VLOOKUP(PPE_PH1_CDDL[[#This Row],[RDMC Document Number]],[3]Docs!$B:$F,5,0),"No Placeholder Yet")</f>
        <v>Pending</v>
      </c>
      <c r="S3268" s="137">
        <f t="shared" si="468"/>
        <v>0</v>
      </c>
      <c r="T3268" s="39" t="s">
        <v>1119</v>
      </c>
      <c r="U3268" s="39"/>
      <c r="V3268" s="178"/>
      <c r="W3268" s="39" t="s">
        <v>1631</v>
      </c>
      <c r="X3268" s="39" t="s">
        <v>1588</v>
      </c>
      <c r="Y3268" s="39"/>
      <c r="Z3268" s="39"/>
      <c r="AA3268" s="39"/>
      <c r="AB3268" s="152" t="s">
        <v>3165</v>
      </c>
    </row>
    <row r="3269" spans="1:28" ht="21.75" customHeight="1" x14ac:dyDescent="0.25">
      <c r="A3269" s="37" t="s">
        <v>30</v>
      </c>
      <c r="B3269" s="37" t="s">
        <v>31</v>
      </c>
      <c r="C3269" s="39">
        <v>6261</v>
      </c>
      <c r="D3269" s="39" t="s">
        <v>52</v>
      </c>
      <c r="E3269" s="39" t="s">
        <v>700</v>
      </c>
      <c r="F3269" s="128" t="s">
        <v>215</v>
      </c>
      <c r="G3269" s="162" t="s">
        <v>35</v>
      </c>
      <c r="H3269" s="39" t="str">
        <f t="shared" si="465"/>
        <v>6105AK124-6261-ESTD-0013</v>
      </c>
      <c r="I3269" s="39" t="str">
        <f t="shared" si="467"/>
        <v>Q24050972-04-6261-E-STD-0013</v>
      </c>
      <c r="J3269" s="39"/>
      <c r="K3269" s="39" t="s">
        <v>1945</v>
      </c>
      <c r="L3269" s="39" t="s">
        <v>1956</v>
      </c>
      <c r="M3269" s="39" t="s">
        <v>1385</v>
      </c>
      <c r="N3269" s="33" t="str">
        <f t="shared" si="466"/>
        <v>Administration and General Buildings -  MV Cables for 36 MVA Power Station - Electrical Equipment Installation Requirements</v>
      </c>
      <c r="O3269" s="134"/>
      <c r="P3269" s="134"/>
      <c r="Q3269" s="33" t="str">
        <f>IFERROR(VLOOKUP(PPE_PH1_CDDL[[#This Row],[RDMC Document Number]],[3]Docs!$B:$F,4,0),"No Placeholder Yet")</f>
        <v>RES - Reserved Placeholder</v>
      </c>
      <c r="R3269" s="33" t="str">
        <f>IFERROR(VLOOKUP(PPE_PH1_CDDL[[#This Row],[RDMC Document Number]],[3]Docs!$B:$F,5,0),"No Placeholder Yet")</f>
        <v>Pending</v>
      </c>
      <c r="S3269" s="137">
        <f t="shared" si="468"/>
        <v>0</v>
      </c>
      <c r="T3269" s="39" t="s">
        <v>1119</v>
      </c>
      <c r="U3269" s="39"/>
      <c r="V3269" s="178"/>
      <c r="W3269" s="39" t="s">
        <v>1957</v>
      </c>
      <c r="X3269" s="39" t="s">
        <v>1588</v>
      </c>
      <c r="Y3269" s="39"/>
      <c r="Z3269" s="39"/>
      <c r="AA3269" s="39"/>
      <c r="AB3269" s="152" t="s">
        <v>3165</v>
      </c>
    </row>
    <row r="3270" spans="1:28" ht="21.75" customHeight="1" x14ac:dyDescent="0.25">
      <c r="A3270" s="37" t="s">
        <v>30</v>
      </c>
      <c r="B3270" s="37" t="s">
        <v>31</v>
      </c>
      <c r="C3270" s="39">
        <v>6261</v>
      </c>
      <c r="D3270" s="39" t="s">
        <v>52</v>
      </c>
      <c r="E3270" s="39" t="s">
        <v>700</v>
      </c>
      <c r="F3270" s="128" t="s">
        <v>217</v>
      </c>
      <c r="G3270" s="162" t="s">
        <v>35</v>
      </c>
      <c r="H3270" s="39" t="str">
        <f t="shared" si="465"/>
        <v>6105AK124-6261-ESTD-0014</v>
      </c>
      <c r="I3270" s="39" t="str">
        <f t="shared" si="467"/>
        <v>Q24050972-04-6261-E-STD-0014</v>
      </c>
      <c r="J3270" s="39"/>
      <c r="K3270" s="39" t="s">
        <v>1945</v>
      </c>
      <c r="L3270" s="39" t="s">
        <v>1948</v>
      </c>
      <c r="M3270" s="39" t="s">
        <v>1391</v>
      </c>
      <c r="N3270" s="33" t="str">
        <f t="shared" si="466"/>
        <v>Administration and General Buildings - MV Isolator Panel for 36 MVA Power Station - Earth Map and Bonding Design</v>
      </c>
      <c r="O3270" s="134"/>
      <c r="P3270" s="134"/>
      <c r="Q3270" s="33" t="str">
        <f>IFERROR(VLOOKUP(PPE_PH1_CDDL[[#This Row],[RDMC Document Number]],[3]Docs!$B:$F,4,0),"No Placeholder Yet")</f>
        <v>RES - Reserved Placeholder</v>
      </c>
      <c r="R3270" s="33" t="str">
        <f>IFERROR(VLOOKUP(PPE_PH1_CDDL[[#This Row],[RDMC Document Number]],[3]Docs!$B:$F,5,0),"No Placeholder Yet")</f>
        <v>Pending</v>
      </c>
      <c r="S3270" s="137">
        <f t="shared" si="468"/>
        <v>0</v>
      </c>
      <c r="T3270" s="39" t="s">
        <v>1119</v>
      </c>
      <c r="U3270" s="39"/>
      <c r="V3270" s="178"/>
      <c r="W3270" s="39" t="s">
        <v>1960</v>
      </c>
      <c r="X3270" s="39" t="s">
        <v>1588</v>
      </c>
      <c r="Y3270" s="39"/>
      <c r="Z3270" s="39"/>
      <c r="AA3270" s="39"/>
      <c r="AB3270" s="152" t="s">
        <v>3165</v>
      </c>
    </row>
    <row r="3271" spans="1:28" ht="21.75" customHeight="1" x14ac:dyDescent="0.25">
      <c r="A3271" s="37" t="s">
        <v>30</v>
      </c>
      <c r="B3271" s="37" t="s">
        <v>31</v>
      </c>
      <c r="C3271" s="39">
        <v>6261</v>
      </c>
      <c r="D3271" s="39" t="s">
        <v>52</v>
      </c>
      <c r="E3271" s="39" t="s">
        <v>700</v>
      </c>
      <c r="F3271" s="128" t="s">
        <v>219</v>
      </c>
      <c r="G3271" s="162" t="s">
        <v>35</v>
      </c>
      <c r="H3271" s="39" t="str">
        <f t="shared" si="465"/>
        <v>6105AK124-6261-ESTD-0015</v>
      </c>
      <c r="I3271" s="39" t="str">
        <f t="shared" si="467"/>
        <v>Q24050972-04-6261-E-STD-0015</v>
      </c>
      <c r="J3271" s="39"/>
      <c r="K3271" s="39" t="s">
        <v>1945</v>
      </c>
      <c r="L3271" s="39" t="s">
        <v>1948</v>
      </c>
      <c r="M3271" s="39" t="s">
        <v>1385</v>
      </c>
      <c r="N3271" s="33" t="str">
        <f t="shared" si="466"/>
        <v>Administration and General Buildings - MV Isolator Panel for 36 MVA Power Station - Electrical Equipment Installation Requirements</v>
      </c>
      <c r="O3271" s="134"/>
      <c r="P3271" s="134"/>
      <c r="Q3271" s="33" t="str">
        <f>IFERROR(VLOOKUP(PPE_PH1_CDDL[[#This Row],[RDMC Document Number]],[3]Docs!$B:$F,4,0),"No Placeholder Yet")</f>
        <v>RES - Reserved Placeholder</v>
      </c>
      <c r="R3271" s="33" t="str">
        <f>IFERROR(VLOOKUP(PPE_PH1_CDDL[[#This Row],[RDMC Document Number]],[3]Docs!$B:$F,5,0),"No Placeholder Yet")</f>
        <v>Pending</v>
      </c>
      <c r="S3271" s="137">
        <f t="shared" si="468"/>
        <v>0</v>
      </c>
      <c r="T3271" s="39" t="s">
        <v>1119</v>
      </c>
      <c r="U3271" s="39"/>
      <c r="V3271" s="178"/>
      <c r="W3271" s="39" t="s">
        <v>1960</v>
      </c>
      <c r="X3271" s="39" t="s">
        <v>1588</v>
      </c>
      <c r="Y3271" s="39"/>
      <c r="Z3271" s="39"/>
      <c r="AA3271" s="39"/>
      <c r="AB3271" s="152" t="s">
        <v>3165</v>
      </c>
    </row>
    <row r="3272" spans="1:28" ht="21.75" customHeight="1" x14ac:dyDescent="0.25">
      <c r="A3272" s="37" t="s">
        <v>30</v>
      </c>
      <c r="B3272" s="37" t="s">
        <v>31</v>
      </c>
      <c r="C3272" s="39">
        <v>6261</v>
      </c>
      <c r="D3272" s="39" t="s">
        <v>52</v>
      </c>
      <c r="E3272" s="39" t="s">
        <v>700</v>
      </c>
      <c r="F3272" s="128" t="s">
        <v>88</v>
      </c>
      <c r="G3272" s="162" t="s">
        <v>35</v>
      </c>
      <c r="H3272" s="39" t="str">
        <f t="shared" si="465"/>
        <v>6105AK124-6261-ESTD-0016</v>
      </c>
      <c r="I3272" s="39" t="str">
        <f t="shared" si="467"/>
        <v>Q24050972-04-6261-E-STD-0016</v>
      </c>
      <c r="J3272" s="39"/>
      <c r="K3272" s="39" t="s">
        <v>1945</v>
      </c>
      <c r="L3272" s="39" t="s">
        <v>1958</v>
      </c>
      <c r="M3272" s="39" t="s">
        <v>1385</v>
      </c>
      <c r="N3272" s="33" t="str">
        <f t="shared" si="466"/>
        <v>Administration and General Buildings - LV, Control and Signal Cables for 36 MVA Power Station - Electrical Equipment Installation Requirements</v>
      </c>
      <c r="O3272" s="134"/>
      <c r="P3272" s="134"/>
      <c r="Q3272" s="33" t="str">
        <f>IFERROR(VLOOKUP(PPE_PH1_CDDL[[#This Row],[RDMC Document Number]],[3]Docs!$B:$F,4,0),"No Placeholder Yet")</f>
        <v>RES - Reserved Placeholder</v>
      </c>
      <c r="R3272" s="33" t="str">
        <f>IFERROR(VLOOKUP(PPE_PH1_CDDL[[#This Row],[RDMC Document Number]],[3]Docs!$B:$F,5,0),"No Placeholder Yet")</f>
        <v>Pending</v>
      </c>
      <c r="S3272" s="137">
        <f t="shared" si="468"/>
        <v>0</v>
      </c>
      <c r="T3272" s="39" t="s">
        <v>1119</v>
      </c>
      <c r="U3272" s="39"/>
      <c r="V3272" s="178"/>
      <c r="W3272" s="39" t="s">
        <v>1627</v>
      </c>
      <c r="X3272" s="39" t="s">
        <v>1588</v>
      </c>
      <c r="Y3272" s="39"/>
      <c r="Z3272" s="39"/>
      <c r="AA3272" s="39"/>
      <c r="AB3272" s="152" t="s">
        <v>3165</v>
      </c>
    </row>
    <row r="3273" spans="1:28" ht="21.75" customHeight="1" x14ac:dyDescent="0.25">
      <c r="A3273" s="37" t="s">
        <v>30</v>
      </c>
      <c r="B3273" s="37" t="s">
        <v>31</v>
      </c>
      <c r="C3273" s="39">
        <v>6261</v>
      </c>
      <c r="D3273" s="39" t="s">
        <v>52</v>
      </c>
      <c r="E3273" s="39" t="s">
        <v>700</v>
      </c>
      <c r="F3273" s="128" t="s">
        <v>143</v>
      </c>
      <c r="G3273" s="162" t="s">
        <v>35</v>
      </c>
      <c r="H3273" s="39" t="str">
        <f t="shared" si="465"/>
        <v>6105AK124-6261-ESTD-0017</v>
      </c>
      <c r="I3273" s="39" t="str">
        <f t="shared" si="467"/>
        <v>Q24050972-04-6261-E-STD-0017</v>
      </c>
      <c r="J3273" s="39"/>
      <c r="K3273" s="39" t="s">
        <v>1945</v>
      </c>
      <c r="L3273" s="39" t="s">
        <v>1950</v>
      </c>
      <c r="M3273" s="39" t="s">
        <v>1391</v>
      </c>
      <c r="N3273" s="33" t="str">
        <f t="shared" si="466"/>
        <v>Administration and General Buildings - Termination Cabinets for 36 MVA Power Station - Earth Map and Bonding Design</v>
      </c>
      <c r="O3273" s="134"/>
      <c r="P3273" s="134"/>
      <c r="Q3273" s="33" t="str">
        <f>IFERROR(VLOOKUP(PPE_PH1_CDDL[[#This Row],[RDMC Document Number]],[3]Docs!$B:$F,4,0),"No Placeholder Yet")</f>
        <v>RES - Reserved Placeholder</v>
      </c>
      <c r="R3273" s="33" t="str">
        <f>IFERROR(VLOOKUP(PPE_PH1_CDDL[[#This Row],[RDMC Document Number]],[3]Docs!$B:$F,5,0),"No Placeholder Yet")</f>
        <v>Pending</v>
      </c>
      <c r="S3273" s="137">
        <f t="shared" si="468"/>
        <v>0</v>
      </c>
      <c r="T3273" s="39" t="s">
        <v>1119</v>
      </c>
      <c r="U3273" s="39"/>
      <c r="V3273" s="178"/>
      <c r="W3273" s="39" t="s">
        <v>1951</v>
      </c>
      <c r="X3273" s="39" t="s">
        <v>1588</v>
      </c>
      <c r="Y3273" s="39"/>
      <c r="Z3273" s="39"/>
      <c r="AA3273" s="39"/>
      <c r="AB3273" s="152" t="s">
        <v>3165</v>
      </c>
    </row>
    <row r="3274" spans="1:28" ht="21.75" customHeight="1" x14ac:dyDescent="0.25">
      <c r="A3274" s="37" t="s">
        <v>30</v>
      </c>
      <c r="B3274" s="37" t="s">
        <v>31</v>
      </c>
      <c r="C3274" s="39">
        <v>6261</v>
      </c>
      <c r="D3274" s="39" t="s">
        <v>52</v>
      </c>
      <c r="E3274" s="39" t="s">
        <v>700</v>
      </c>
      <c r="F3274" s="128" t="s">
        <v>223</v>
      </c>
      <c r="G3274" s="162" t="s">
        <v>35</v>
      </c>
      <c r="H3274" s="39" t="str">
        <f t="shared" si="465"/>
        <v>6105AK124-6261-ESTD-0018</v>
      </c>
      <c r="I3274" s="39" t="str">
        <f t="shared" si="467"/>
        <v>Q24050972-04-6261-E-STD-0018</v>
      </c>
      <c r="J3274" s="39"/>
      <c r="K3274" s="39" t="s">
        <v>1945</v>
      </c>
      <c r="L3274" s="39" t="s">
        <v>1950</v>
      </c>
      <c r="M3274" s="39" t="s">
        <v>1385</v>
      </c>
      <c r="N3274" s="33" t="str">
        <f t="shared" si="466"/>
        <v>Administration and General Buildings - Termination Cabinets for 36 MVA Power Station - Electrical Equipment Installation Requirements</v>
      </c>
      <c r="O3274" s="134"/>
      <c r="P3274" s="134"/>
      <c r="Q3274" s="33" t="str">
        <f>IFERROR(VLOOKUP(PPE_PH1_CDDL[[#This Row],[RDMC Document Number]],[3]Docs!$B:$F,4,0),"No Placeholder Yet")</f>
        <v>RES - Reserved Placeholder</v>
      </c>
      <c r="R3274" s="33" t="str">
        <f>IFERROR(VLOOKUP(PPE_PH1_CDDL[[#This Row],[RDMC Document Number]],[3]Docs!$B:$F,5,0),"No Placeholder Yet")</f>
        <v>Pending</v>
      </c>
      <c r="S3274" s="137">
        <f t="shared" si="468"/>
        <v>0</v>
      </c>
      <c r="T3274" s="39" t="s">
        <v>1119</v>
      </c>
      <c r="U3274" s="39"/>
      <c r="V3274" s="178"/>
      <c r="W3274" s="39" t="s">
        <v>1951</v>
      </c>
      <c r="X3274" s="39" t="s">
        <v>1588</v>
      </c>
      <c r="Y3274" s="39"/>
      <c r="Z3274" s="39"/>
      <c r="AA3274" s="39"/>
      <c r="AB3274" s="152" t="s">
        <v>3165</v>
      </c>
    </row>
    <row r="3275" spans="1:28" ht="21.75" customHeight="1" x14ac:dyDescent="0.25">
      <c r="A3275" s="37" t="s">
        <v>30</v>
      </c>
      <c r="B3275" s="37" t="s">
        <v>31</v>
      </c>
      <c r="C3275" s="39">
        <v>6261</v>
      </c>
      <c r="D3275" s="39" t="s">
        <v>52</v>
      </c>
      <c r="E3275" s="39" t="s">
        <v>700</v>
      </c>
      <c r="F3275" s="174" t="s">
        <v>150</v>
      </c>
      <c r="G3275" s="162" t="s">
        <v>35</v>
      </c>
      <c r="H3275" s="39" t="str">
        <f t="shared" si="465"/>
        <v>6105AK124-6261-ESTD-0019</v>
      </c>
      <c r="I3275" s="39" t="str">
        <f t="shared" si="467"/>
        <v>Q24050972-04-6261-E-STD-0019</v>
      </c>
      <c r="J3275" s="162"/>
      <c r="K3275" s="39" t="s">
        <v>1945</v>
      </c>
      <c r="L3275" s="162" t="s">
        <v>1959</v>
      </c>
      <c r="M3275" s="162" t="s">
        <v>1385</v>
      </c>
      <c r="N3275" s="33" t="str">
        <f t="shared" si="466"/>
        <v>Administration and General Buildings - Metering Instruments for 36 MVA Power Station - Electrical Equipment Installation Requirements</v>
      </c>
      <c r="O3275" s="175"/>
      <c r="P3275" s="175"/>
      <c r="Q3275" s="33" t="str">
        <f>IFERROR(VLOOKUP(PPE_PH1_CDDL[[#This Row],[RDMC Document Number]],[3]Docs!$B:$F,4,0),"No Placeholder Yet")</f>
        <v>RES - Reserved Placeholder</v>
      </c>
      <c r="R3275" s="33" t="str">
        <f>IFERROR(VLOOKUP(PPE_PH1_CDDL[[#This Row],[RDMC Document Number]],[3]Docs!$B:$F,5,0),"No Placeholder Yet")</f>
        <v>Pending</v>
      </c>
      <c r="S3275" s="137">
        <f t="shared" si="468"/>
        <v>0</v>
      </c>
      <c r="T3275" s="39" t="s">
        <v>1119</v>
      </c>
      <c r="U3275" s="162"/>
      <c r="V3275" s="178"/>
      <c r="W3275" s="162" t="s">
        <v>1641</v>
      </c>
      <c r="X3275" s="39" t="s">
        <v>1588</v>
      </c>
      <c r="Y3275" s="162"/>
      <c r="Z3275" s="162"/>
      <c r="AA3275" s="39"/>
      <c r="AB3275" s="152" t="s">
        <v>3165</v>
      </c>
    </row>
    <row r="3276" spans="1:28" ht="21.75" customHeight="1" x14ac:dyDescent="0.25">
      <c r="A3276" s="37" t="s">
        <v>30</v>
      </c>
      <c r="B3276" s="37" t="s">
        <v>31</v>
      </c>
      <c r="C3276" s="39">
        <v>6261</v>
      </c>
      <c r="D3276" s="39" t="s">
        <v>973</v>
      </c>
      <c r="E3276" s="39" t="s">
        <v>1365</v>
      </c>
      <c r="F3276" s="128" t="s">
        <v>34</v>
      </c>
      <c r="G3276" s="39" t="s">
        <v>35</v>
      </c>
      <c r="H3276" s="39" t="str">
        <f t="shared" si="465"/>
        <v>6105AK124-6261-FDIA-0001</v>
      </c>
      <c r="I3276" s="39" t="str">
        <f t="shared" si="467"/>
        <v>Q24050972-04-6261-F-DIA-0001</v>
      </c>
      <c r="J3276" s="39"/>
      <c r="K3276" s="39" t="s">
        <v>1945</v>
      </c>
      <c r="L3276" s="39" t="s">
        <v>1953</v>
      </c>
      <c r="M3276" s="39" t="s">
        <v>1393</v>
      </c>
      <c r="N3276" s="33" t="str">
        <f t="shared" si="466"/>
        <v>Administration and General Buildings - Earthing System for 36 MVA Power Station - Interface Panel and I/O Schematics</v>
      </c>
      <c r="O3276" s="134"/>
      <c r="P3276" s="134"/>
      <c r="Q3276" s="33" t="str">
        <f>IFERROR(VLOOKUP(PPE_PH1_CDDL[[#This Row],[RDMC Document Number]],[3]Docs!$B:$F,4,0),"No Placeholder Yet")</f>
        <v>RES - Reserved Placeholder</v>
      </c>
      <c r="R3276" s="33" t="str">
        <f>IFERROR(VLOOKUP(PPE_PH1_CDDL[[#This Row],[RDMC Document Number]],[3]Docs!$B:$F,5,0),"No Placeholder Yet")</f>
        <v>Pending</v>
      </c>
      <c r="S3276" s="137">
        <f t="shared" si="468"/>
        <v>0</v>
      </c>
      <c r="T3276" s="39" t="s">
        <v>1119</v>
      </c>
      <c r="U3276" s="39"/>
      <c r="V3276" s="178"/>
      <c r="W3276" s="39" t="s">
        <v>1649</v>
      </c>
      <c r="X3276" s="39" t="s">
        <v>1588</v>
      </c>
      <c r="Y3276" s="39"/>
      <c r="Z3276" s="39"/>
      <c r="AA3276" s="39"/>
      <c r="AB3276" s="152" t="s">
        <v>3165</v>
      </c>
    </row>
    <row r="3277" spans="1:28" ht="21.75" customHeight="1" x14ac:dyDescent="0.25">
      <c r="A3277" s="37" t="s">
        <v>30</v>
      </c>
      <c r="B3277" s="37" t="s">
        <v>31</v>
      </c>
      <c r="C3277" s="39">
        <v>6261</v>
      </c>
      <c r="D3277" s="39" t="s">
        <v>973</v>
      </c>
      <c r="E3277" s="39" t="s">
        <v>1365</v>
      </c>
      <c r="F3277" s="174" t="s">
        <v>46</v>
      </c>
      <c r="G3277" s="162" t="s">
        <v>35</v>
      </c>
      <c r="H3277" s="39" t="str">
        <f t="shared" si="465"/>
        <v>6105AK124-6261-FDIA-0002</v>
      </c>
      <c r="I3277" s="39" t="str">
        <f t="shared" si="467"/>
        <v>Q24050972-04-6261-F-DIA-0002</v>
      </c>
      <c r="J3277" s="162"/>
      <c r="K3277" s="39" t="s">
        <v>1945</v>
      </c>
      <c r="L3277" s="162" t="s">
        <v>1947</v>
      </c>
      <c r="M3277" s="162" t="s">
        <v>1392</v>
      </c>
      <c r="N3277" s="33" t="str">
        <f t="shared" si="466"/>
        <v>Administration and General Buildings - Cable Racks and Trays for 36 MVA Power Station - Control Network Architecture Design</v>
      </c>
      <c r="O3277" s="175"/>
      <c r="P3277" s="175"/>
      <c r="Q3277" s="33" t="str">
        <f>IFERROR(VLOOKUP(PPE_PH1_CDDL[[#This Row],[RDMC Document Number]],[3]Docs!$B:$F,4,0),"No Placeholder Yet")</f>
        <v>RES - Reserved Placeholder</v>
      </c>
      <c r="R3277" s="33" t="str">
        <f>IFERROR(VLOOKUP(PPE_PH1_CDDL[[#This Row],[RDMC Document Number]],[3]Docs!$B:$F,5,0),"No Placeholder Yet")</f>
        <v>Pending</v>
      </c>
      <c r="S3277" s="137">
        <f t="shared" si="468"/>
        <v>0</v>
      </c>
      <c r="T3277" s="39" t="s">
        <v>1119</v>
      </c>
      <c r="U3277" s="162"/>
      <c r="V3277" s="178"/>
      <c r="W3277" s="162" t="s">
        <v>1599</v>
      </c>
      <c r="X3277" s="39" t="s">
        <v>1588</v>
      </c>
      <c r="Y3277" s="162"/>
      <c r="Z3277" s="162"/>
      <c r="AA3277" s="39"/>
      <c r="AB3277" s="152" t="s">
        <v>3165</v>
      </c>
    </row>
    <row r="3278" spans="1:28" ht="21.75" customHeight="1" x14ac:dyDescent="0.25">
      <c r="A3278" s="37" t="s">
        <v>30</v>
      </c>
      <c r="B3278" s="37" t="s">
        <v>31</v>
      </c>
      <c r="C3278" s="39">
        <v>6261</v>
      </c>
      <c r="D3278" s="162" t="s">
        <v>712</v>
      </c>
      <c r="E3278" s="162" t="s">
        <v>1266</v>
      </c>
      <c r="F3278" s="174" t="s">
        <v>34</v>
      </c>
      <c r="G3278" s="162" t="s">
        <v>35</v>
      </c>
      <c r="H3278" s="39" t="str">
        <f t="shared" si="465"/>
        <v>6105AK124-6261-ICAL-0001</v>
      </c>
      <c r="I3278" s="39" t="str">
        <f t="shared" si="467"/>
        <v>Q24050972-04-6261-I-CAL-0001</v>
      </c>
      <c r="J3278" s="162"/>
      <c r="K3278" s="39" t="s">
        <v>1945</v>
      </c>
      <c r="L3278" s="162" t="s">
        <v>1959</v>
      </c>
      <c r="M3278" s="162" t="s">
        <v>1402</v>
      </c>
      <c r="N3278" s="33" t="str">
        <f t="shared" si="466"/>
        <v>Administration and General Buildings - Metering Instruments for 36 MVA Power Station - Instrument Sizing and Specification Sheets</v>
      </c>
      <c r="O3278" s="175"/>
      <c r="P3278" s="175"/>
      <c r="Q3278" s="33" t="str">
        <f>IFERROR(VLOOKUP(PPE_PH1_CDDL[[#This Row],[RDMC Document Number]],[3]Docs!$B:$F,4,0),"No Placeholder Yet")</f>
        <v>RES - Reserved Placeholder</v>
      </c>
      <c r="R3278" s="33" t="str">
        <f>IFERROR(VLOOKUP(PPE_PH1_CDDL[[#This Row],[RDMC Document Number]],[3]Docs!$B:$F,5,0),"No Placeholder Yet")</f>
        <v>Pending</v>
      </c>
      <c r="S3278" s="137">
        <f t="shared" si="468"/>
        <v>0</v>
      </c>
      <c r="T3278" s="39" t="s">
        <v>1119</v>
      </c>
      <c r="U3278" s="162"/>
      <c r="V3278" s="178"/>
      <c r="W3278" s="162" t="s">
        <v>1641</v>
      </c>
      <c r="X3278" s="39" t="s">
        <v>1588</v>
      </c>
      <c r="Y3278" s="162"/>
      <c r="Z3278" s="162"/>
      <c r="AA3278" s="39"/>
      <c r="AB3278" s="152" t="s">
        <v>3165</v>
      </c>
    </row>
    <row r="3279" spans="1:28" ht="21.75" customHeight="1" x14ac:dyDescent="0.25">
      <c r="A3279" s="37" t="s">
        <v>30</v>
      </c>
      <c r="B3279" s="37" t="s">
        <v>31</v>
      </c>
      <c r="C3279" s="39">
        <v>6261</v>
      </c>
      <c r="D3279" s="162" t="s">
        <v>712</v>
      </c>
      <c r="E3279" s="162" t="s">
        <v>1412</v>
      </c>
      <c r="F3279" s="174" t="s">
        <v>34</v>
      </c>
      <c r="G3279" s="162" t="s">
        <v>35</v>
      </c>
      <c r="H3279" s="39" t="str">
        <f t="shared" si="465"/>
        <v>6105AK124-6261-IITD-0001</v>
      </c>
      <c r="I3279" s="39" t="str">
        <f t="shared" si="467"/>
        <v>Q24050972-04-6261-I-ITD-0001</v>
      </c>
      <c r="J3279" s="162"/>
      <c r="K3279" s="39" t="s">
        <v>1945</v>
      </c>
      <c r="L3279" s="162" t="s">
        <v>1959</v>
      </c>
      <c r="M3279" s="162" t="s">
        <v>1413</v>
      </c>
      <c r="N3279" s="33" t="str">
        <f t="shared" si="466"/>
        <v>Administration and General Buildings - Metering Instruments for 36 MVA Power Station - Instrument Wiring Loop Diagrams and Cable Schedule</v>
      </c>
      <c r="O3279" s="175"/>
      <c r="P3279" s="175"/>
      <c r="Q3279" s="33" t="str">
        <f>IFERROR(VLOOKUP(PPE_PH1_CDDL[[#This Row],[RDMC Document Number]],[3]Docs!$B:$F,4,0),"No Placeholder Yet")</f>
        <v>RES - Reserved Placeholder</v>
      </c>
      <c r="R3279" s="33" t="str">
        <f>IFERROR(VLOOKUP(PPE_PH1_CDDL[[#This Row],[RDMC Document Number]],[3]Docs!$B:$F,5,0),"No Placeholder Yet")</f>
        <v>Pending</v>
      </c>
      <c r="S3279" s="137">
        <f t="shared" si="468"/>
        <v>0</v>
      </c>
      <c r="T3279" s="39" t="s">
        <v>1119</v>
      </c>
      <c r="U3279" s="162"/>
      <c r="V3279" s="178"/>
      <c r="W3279" s="162" t="s">
        <v>1641</v>
      </c>
      <c r="X3279" s="39" t="s">
        <v>1588</v>
      </c>
      <c r="Y3279" s="162"/>
      <c r="Z3279" s="162"/>
      <c r="AA3279" s="39"/>
      <c r="AB3279" s="152" t="s">
        <v>3165</v>
      </c>
    </row>
    <row r="3280" spans="1:28" ht="21.75" customHeight="1" x14ac:dyDescent="0.25">
      <c r="A3280" s="37" t="s">
        <v>30</v>
      </c>
      <c r="B3280" s="37" t="s">
        <v>31</v>
      </c>
      <c r="C3280" s="39">
        <v>6261</v>
      </c>
      <c r="D3280" s="162" t="s">
        <v>712</v>
      </c>
      <c r="E3280" s="39" t="s">
        <v>342</v>
      </c>
      <c r="F3280" s="128" t="s">
        <v>34</v>
      </c>
      <c r="G3280" s="39" t="s">
        <v>35</v>
      </c>
      <c r="H3280" s="39" t="str">
        <f t="shared" si="465"/>
        <v>6105AK124-6261-ILST-0001</v>
      </c>
      <c r="I3280" s="39" t="str">
        <f t="shared" si="467"/>
        <v>Q24050972-04-6261-I-LST-0001</v>
      </c>
      <c r="J3280" s="39"/>
      <c r="K3280" s="39" t="s">
        <v>1945</v>
      </c>
      <c r="L3280" s="39" t="s">
        <v>1959</v>
      </c>
      <c r="M3280" s="39" t="s">
        <v>1415</v>
      </c>
      <c r="N3280" s="33" t="str">
        <f t="shared" si="466"/>
        <v>Administration and General Buildings - Metering Instruments for 36 MVA Power Station - Instrumentation Equipment Tag Register</v>
      </c>
      <c r="O3280" s="134"/>
      <c r="P3280" s="134"/>
      <c r="Q3280" s="33" t="str">
        <f>IFERROR(VLOOKUP(PPE_PH1_CDDL[[#This Row],[RDMC Document Number]],[3]Docs!$B:$F,4,0),"No Placeholder Yet")</f>
        <v>RES - Reserved Placeholder</v>
      </c>
      <c r="R3280" s="33" t="str">
        <f>IFERROR(VLOOKUP(PPE_PH1_CDDL[[#This Row],[RDMC Document Number]],[3]Docs!$B:$F,5,0),"No Placeholder Yet")</f>
        <v>Pending</v>
      </c>
      <c r="S3280" s="137">
        <f t="shared" si="468"/>
        <v>0</v>
      </c>
      <c r="T3280" s="39" t="s">
        <v>1119</v>
      </c>
      <c r="U3280" s="39"/>
      <c r="V3280" s="178"/>
      <c r="W3280" s="162" t="s">
        <v>1641</v>
      </c>
      <c r="X3280" s="39" t="s">
        <v>1588</v>
      </c>
      <c r="Y3280" s="39"/>
      <c r="Z3280" s="39"/>
      <c r="AA3280" s="39"/>
      <c r="AB3280" s="152" t="s">
        <v>3165</v>
      </c>
    </row>
    <row r="3281" spans="1:28" ht="21.75" customHeight="1" x14ac:dyDescent="0.25">
      <c r="A3281" s="37" t="s">
        <v>30</v>
      </c>
      <c r="B3281" s="37" t="s">
        <v>31</v>
      </c>
      <c r="C3281" s="39">
        <v>6261</v>
      </c>
      <c r="D3281" s="162" t="s">
        <v>712</v>
      </c>
      <c r="E3281" s="162" t="s">
        <v>342</v>
      </c>
      <c r="F3281" s="174" t="s">
        <v>46</v>
      </c>
      <c r="G3281" s="162" t="s">
        <v>35</v>
      </c>
      <c r="H3281" s="39" t="str">
        <f t="shared" si="465"/>
        <v>6105AK124-6261-ILST-0002</v>
      </c>
      <c r="I3281" s="39" t="str">
        <f t="shared" si="467"/>
        <v>Q24050972-04-6261-I-LST-0002</v>
      </c>
      <c r="J3281" s="162"/>
      <c r="K3281" s="39" t="s">
        <v>1945</v>
      </c>
      <c r="L3281" s="162" t="s">
        <v>1959</v>
      </c>
      <c r="M3281" s="162" t="s">
        <v>1416</v>
      </c>
      <c r="N3281" s="33" t="str">
        <f t="shared" si="466"/>
        <v>Administration and General Buildings - Metering Instruments for 36 MVA Power Station - Equipment Alarm and Trip Level Register</v>
      </c>
      <c r="O3281" s="175"/>
      <c r="P3281" s="175"/>
      <c r="Q3281" s="33" t="str">
        <f>IFERROR(VLOOKUP(PPE_PH1_CDDL[[#This Row],[RDMC Document Number]],[3]Docs!$B:$F,4,0),"No Placeholder Yet")</f>
        <v>RES - Reserved Placeholder</v>
      </c>
      <c r="R3281" s="33" t="str">
        <f>IFERROR(VLOOKUP(PPE_PH1_CDDL[[#This Row],[RDMC Document Number]],[3]Docs!$B:$F,5,0),"No Placeholder Yet")</f>
        <v>Pending</v>
      </c>
      <c r="S3281" s="137">
        <f t="shared" si="468"/>
        <v>0</v>
      </c>
      <c r="T3281" s="39" t="s">
        <v>1119</v>
      </c>
      <c r="U3281" s="162"/>
      <c r="V3281" s="178"/>
      <c r="W3281" s="162" t="s">
        <v>1641</v>
      </c>
      <c r="X3281" s="39" t="s">
        <v>1588</v>
      </c>
      <c r="Y3281" s="162"/>
      <c r="Z3281" s="162"/>
      <c r="AA3281" s="39"/>
      <c r="AB3281" s="152" t="s">
        <v>3165</v>
      </c>
    </row>
    <row r="3282" spans="1:28" ht="21.75" customHeight="1" x14ac:dyDescent="0.25">
      <c r="A3282" s="37" t="s">
        <v>30</v>
      </c>
      <c r="B3282" s="37" t="s">
        <v>31</v>
      </c>
      <c r="C3282" s="39">
        <v>6261</v>
      </c>
      <c r="D3282" s="162" t="s">
        <v>712</v>
      </c>
      <c r="E3282" s="39" t="s">
        <v>1170</v>
      </c>
      <c r="F3282" s="128" t="s">
        <v>34</v>
      </c>
      <c r="G3282" s="39" t="s">
        <v>35</v>
      </c>
      <c r="H3282" s="39" t="str">
        <f t="shared" si="465"/>
        <v>6105AK124-6261-ISPC-0001</v>
      </c>
      <c r="I3282" s="39" t="str">
        <f t="shared" si="467"/>
        <v>Q24050972-04-6261-I-SPC-0001</v>
      </c>
      <c r="J3282" s="39"/>
      <c r="K3282" s="39" t="s">
        <v>1945</v>
      </c>
      <c r="L3282" s="39" t="s">
        <v>1953</v>
      </c>
      <c r="M3282" s="39" t="s">
        <v>1423</v>
      </c>
      <c r="N3282" s="33" t="str">
        <f t="shared" si="466"/>
        <v>Administration and General Buildings - Earthing System for 36 MVA Power Station - Junction Box and Interface Cabinet Design</v>
      </c>
      <c r="O3282" s="134"/>
      <c r="P3282" s="134"/>
      <c r="Q3282" s="33" t="str">
        <f>IFERROR(VLOOKUP(PPE_PH1_CDDL[[#This Row],[RDMC Document Number]],[3]Docs!$B:$F,4,0),"No Placeholder Yet")</f>
        <v>RES - Reserved Placeholder</v>
      </c>
      <c r="R3282" s="33" t="str">
        <f>IFERROR(VLOOKUP(PPE_PH1_CDDL[[#This Row],[RDMC Document Number]],[3]Docs!$B:$F,5,0),"No Placeholder Yet")</f>
        <v>Pending</v>
      </c>
      <c r="S3282" s="137">
        <f t="shared" si="468"/>
        <v>0</v>
      </c>
      <c r="T3282" s="39" t="s">
        <v>1119</v>
      </c>
      <c r="U3282" s="39"/>
      <c r="V3282" s="178"/>
      <c r="W3282" s="39" t="s">
        <v>1649</v>
      </c>
      <c r="X3282" s="39" t="s">
        <v>1588</v>
      </c>
      <c r="Y3282" s="39"/>
      <c r="Z3282" s="39"/>
      <c r="AA3282" s="39"/>
      <c r="AB3282" s="152" t="s">
        <v>3165</v>
      </c>
    </row>
    <row r="3283" spans="1:28" ht="21.75" customHeight="1" x14ac:dyDescent="0.25">
      <c r="A3283" s="37" t="s">
        <v>30</v>
      </c>
      <c r="B3283" s="37" t="s">
        <v>31</v>
      </c>
      <c r="C3283" s="39">
        <v>6261</v>
      </c>
      <c r="D3283" s="162" t="s">
        <v>712</v>
      </c>
      <c r="E3283" s="162" t="s">
        <v>1170</v>
      </c>
      <c r="F3283" s="174" t="s">
        <v>46</v>
      </c>
      <c r="G3283" s="162" t="s">
        <v>35</v>
      </c>
      <c r="H3283" s="39" t="str">
        <f t="shared" si="465"/>
        <v>6105AK124-6261-ISPC-0002</v>
      </c>
      <c r="I3283" s="39" t="str">
        <f t="shared" si="467"/>
        <v>Q24050972-04-6261-I-SPC-0002</v>
      </c>
      <c r="J3283" s="162"/>
      <c r="K3283" s="39" t="s">
        <v>1945</v>
      </c>
      <c r="L3283" s="162" t="s">
        <v>1959</v>
      </c>
      <c r="M3283" s="162" t="s">
        <v>1423</v>
      </c>
      <c r="N3283" s="33" t="str">
        <f t="shared" si="466"/>
        <v>Administration and General Buildings - Metering Instruments for 36 MVA Power Station - Junction Box and Interface Cabinet Design</v>
      </c>
      <c r="O3283" s="175"/>
      <c r="P3283" s="175"/>
      <c r="Q3283" s="33" t="str">
        <f>IFERROR(VLOOKUP(PPE_PH1_CDDL[[#This Row],[RDMC Document Number]],[3]Docs!$B:$F,4,0),"No Placeholder Yet")</f>
        <v>RES - Reserved Placeholder</v>
      </c>
      <c r="R3283" s="33" t="str">
        <f>IFERROR(VLOOKUP(PPE_PH1_CDDL[[#This Row],[RDMC Document Number]],[3]Docs!$B:$F,5,0),"No Placeholder Yet")</f>
        <v>Pending</v>
      </c>
      <c r="S3283" s="137">
        <f t="shared" si="468"/>
        <v>0</v>
      </c>
      <c r="T3283" s="39" t="s">
        <v>1119</v>
      </c>
      <c r="U3283" s="162"/>
      <c r="V3283" s="178"/>
      <c r="W3283" s="162" t="s">
        <v>1641</v>
      </c>
      <c r="X3283" s="39" t="s">
        <v>1588</v>
      </c>
      <c r="Y3283" s="162"/>
      <c r="Z3283" s="162"/>
      <c r="AA3283" s="39"/>
      <c r="AB3283" s="152" t="s">
        <v>3165</v>
      </c>
    </row>
    <row r="3284" spans="1:28" ht="21.75" customHeight="1" x14ac:dyDescent="0.25">
      <c r="A3284" s="37" t="s">
        <v>30</v>
      </c>
      <c r="B3284" s="37" t="s">
        <v>31</v>
      </c>
      <c r="C3284" s="39">
        <v>6261</v>
      </c>
      <c r="D3284" s="162" t="s">
        <v>268</v>
      </c>
      <c r="E3284" s="162" t="s">
        <v>1266</v>
      </c>
      <c r="F3284" s="174" t="s">
        <v>34</v>
      </c>
      <c r="G3284" s="162" t="s">
        <v>35</v>
      </c>
      <c r="H3284" s="39" t="str">
        <f t="shared" si="465"/>
        <v>6105AK124-6261-MCAL-0001</v>
      </c>
      <c r="I3284" s="39" t="str">
        <f t="shared" si="467"/>
        <v>Q24050972-04-6261-M-CAL-0001</v>
      </c>
      <c r="J3284" s="162"/>
      <c r="K3284" s="39" t="s">
        <v>1945</v>
      </c>
      <c r="L3284" s="162" t="s">
        <v>1947</v>
      </c>
      <c r="M3284" s="162" t="s">
        <v>1425</v>
      </c>
      <c r="N3284" s="33" t="str">
        <f t="shared" si="466"/>
        <v>Administration and General Buildings - Cable Racks and Trays for 36 MVA Power Station - Vessel and Structure Design with Stress Analysis Calcs</v>
      </c>
      <c r="O3284" s="175"/>
      <c r="P3284" s="175"/>
      <c r="Q3284" s="33" t="str">
        <f>IFERROR(VLOOKUP(PPE_PH1_CDDL[[#This Row],[RDMC Document Number]],[3]Docs!$B:$F,4,0),"No Placeholder Yet")</f>
        <v>RES - Reserved Placeholder</v>
      </c>
      <c r="R3284" s="33" t="str">
        <f>IFERROR(VLOOKUP(PPE_PH1_CDDL[[#This Row],[RDMC Document Number]],[3]Docs!$B:$F,5,0),"No Placeholder Yet")</f>
        <v>Pending</v>
      </c>
      <c r="S3284" s="137">
        <f t="shared" si="468"/>
        <v>0</v>
      </c>
      <c r="T3284" s="39" t="s">
        <v>1119</v>
      </c>
      <c r="U3284" s="162"/>
      <c r="V3284" s="178"/>
      <c r="W3284" s="162" t="s">
        <v>1599</v>
      </c>
      <c r="X3284" s="39" t="s">
        <v>1588</v>
      </c>
      <c r="Y3284" s="162"/>
      <c r="Z3284" s="162"/>
      <c r="AA3284" s="39"/>
      <c r="AB3284" s="152" t="s">
        <v>3165</v>
      </c>
    </row>
    <row r="3285" spans="1:28" ht="21.75" customHeight="1" x14ac:dyDescent="0.25">
      <c r="A3285" s="37" t="s">
        <v>30</v>
      </c>
      <c r="B3285" s="37" t="s">
        <v>31</v>
      </c>
      <c r="C3285" s="39">
        <v>6261</v>
      </c>
      <c r="D3285" s="162" t="s">
        <v>268</v>
      </c>
      <c r="E3285" s="162" t="s">
        <v>43</v>
      </c>
      <c r="F3285" s="174" t="s">
        <v>34</v>
      </c>
      <c r="G3285" s="162" t="s">
        <v>35</v>
      </c>
      <c r="H3285" s="39" t="str">
        <f t="shared" si="465"/>
        <v>6105AK124-6261-MPRC-0001</v>
      </c>
      <c r="I3285" s="39" t="str">
        <f t="shared" si="467"/>
        <v>Q24050972-04-6261-M-PRC-0001</v>
      </c>
      <c r="J3285" s="162"/>
      <c r="K3285" s="39" t="s">
        <v>1945</v>
      </c>
      <c r="L3285" s="162" t="s">
        <v>1952</v>
      </c>
      <c r="M3285" s="162" t="s">
        <v>1431</v>
      </c>
      <c r="N3285" s="33" t="str">
        <f t="shared" si="466"/>
        <v>Administration and General Buildings - Terrace Roads and Access-ways for 36 MVA Power Station - Rigging Study and Lifting Equipment Design</v>
      </c>
      <c r="O3285" s="175"/>
      <c r="P3285" s="175"/>
      <c r="Q3285" s="33" t="str">
        <f>IFERROR(VLOOKUP(PPE_PH1_CDDL[[#This Row],[RDMC Document Number]],[3]Docs!$B:$F,4,0),"No Placeholder Yet")</f>
        <v>RES - Reserved Placeholder</v>
      </c>
      <c r="R3285" s="33" t="str">
        <f>IFERROR(VLOOKUP(PPE_PH1_CDDL[[#This Row],[RDMC Document Number]],[3]Docs!$B:$F,5,0),"No Placeholder Yet")</f>
        <v>Pending</v>
      </c>
      <c r="S3285" s="137">
        <f t="shared" si="468"/>
        <v>0</v>
      </c>
      <c r="T3285" s="39" t="s">
        <v>1119</v>
      </c>
      <c r="U3285" s="162"/>
      <c r="V3285" s="178"/>
      <c r="W3285" s="162" t="s">
        <v>1617</v>
      </c>
      <c r="X3285" s="39" t="s">
        <v>1588</v>
      </c>
      <c r="Y3285" s="162"/>
      <c r="Z3285" s="162"/>
      <c r="AA3285" s="39"/>
      <c r="AB3285" s="152" t="s">
        <v>3165</v>
      </c>
    </row>
    <row r="3286" spans="1:28" ht="21.75" customHeight="1" x14ac:dyDescent="0.25">
      <c r="A3286" s="37" t="s">
        <v>30</v>
      </c>
      <c r="B3286" s="37" t="s">
        <v>31</v>
      </c>
      <c r="C3286" s="39">
        <v>6261</v>
      </c>
      <c r="D3286" s="162" t="s">
        <v>268</v>
      </c>
      <c r="E3286" s="39" t="s">
        <v>1435</v>
      </c>
      <c r="F3286" s="128" t="s">
        <v>34</v>
      </c>
      <c r="G3286" s="39" t="s">
        <v>35</v>
      </c>
      <c r="H3286" s="39" t="str">
        <f t="shared" si="465"/>
        <v>6105AK124-6261-MPSP-0001</v>
      </c>
      <c r="I3286" s="39" t="str">
        <f t="shared" si="467"/>
        <v>Q24050972-04-6261-M-PSP-0001</v>
      </c>
      <c r="J3286" s="39"/>
      <c r="K3286" s="39" t="s">
        <v>1945</v>
      </c>
      <c r="L3286" s="39" t="s">
        <v>1947</v>
      </c>
      <c r="M3286" s="39" t="s">
        <v>1436</v>
      </c>
      <c r="N3286" s="33" t="str">
        <f t="shared" si="466"/>
        <v>Administration and General Buildings - Cable Racks and Trays for 36 MVA Power Station - Pipe and Cable Support Racks Design</v>
      </c>
      <c r="O3286" s="134"/>
      <c r="P3286" s="134"/>
      <c r="Q3286" s="33" t="str">
        <f>IFERROR(VLOOKUP(PPE_PH1_CDDL[[#This Row],[RDMC Document Number]],[3]Docs!$B:$F,4,0),"No Placeholder Yet")</f>
        <v>RES - Reserved Placeholder</v>
      </c>
      <c r="R3286" s="33" t="str">
        <f>IFERROR(VLOOKUP(PPE_PH1_CDDL[[#This Row],[RDMC Document Number]],[3]Docs!$B:$F,5,0),"No Placeholder Yet")</f>
        <v>Pending</v>
      </c>
      <c r="S3286" s="137">
        <f t="shared" si="468"/>
        <v>0</v>
      </c>
      <c r="T3286" s="39" t="s">
        <v>1119</v>
      </c>
      <c r="U3286" s="39"/>
      <c r="V3286" s="178"/>
      <c r="W3286" s="162" t="s">
        <v>1599</v>
      </c>
      <c r="X3286" s="39" t="s">
        <v>1588</v>
      </c>
      <c r="Y3286" s="39"/>
      <c r="Z3286" s="39"/>
      <c r="AA3286" s="39"/>
      <c r="AB3286" s="152" t="s">
        <v>3165</v>
      </c>
    </row>
    <row r="3287" spans="1:28" ht="21.75" customHeight="1" x14ac:dyDescent="0.25">
      <c r="A3287" s="37" t="s">
        <v>30</v>
      </c>
      <c r="B3287" s="37" t="s">
        <v>31</v>
      </c>
      <c r="C3287" s="39">
        <v>6261</v>
      </c>
      <c r="D3287" s="162" t="s">
        <v>268</v>
      </c>
      <c r="E3287" s="39" t="s">
        <v>1435</v>
      </c>
      <c r="F3287" s="128" t="s">
        <v>46</v>
      </c>
      <c r="G3287" s="39" t="s">
        <v>35</v>
      </c>
      <c r="H3287" s="39" t="str">
        <f t="shared" si="465"/>
        <v>6105AK124-6261-MPSP-0002</v>
      </c>
      <c r="I3287" s="39" t="str">
        <f t="shared" si="467"/>
        <v>Q24050972-04-6261-M-PSP-0002</v>
      </c>
      <c r="J3287" s="39"/>
      <c r="K3287" s="39" t="s">
        <v>1945</v>
      </c>
      <c r="L3287" s="39" t="s">
        <v>1956</v>
      </c>
      <c r="M3287" s="39" t="s">
        <v>1436</v>
      </c>
      <c r="N3287" s="33" t="str">
        <f t="shared" si="466"/>
        <v>Administration and General Buildings -  MV Cables for 36 MVA Power Station - Pipe and Cable Support Racks Design</v>
      </c>
      <c r="O3287" s="134"/>
      <c r="P3287" s="134"/>
      <c r="Q3287" s="33" t="str">
        <f>IFERROR(VLOOKUP(PPE_PH1_CDDL[[#This Row],[RDMC Document Number]],[3]Docs!$B:$F,4,0),"No Placeholder Yet")</f>
        <v>RES - Reserved Placeholder</v>
      </c>
      <c r="R3287" s="33" t="str">
        <f>IFERROR(VLOOKUP(PPE_PH1_CDDL[[#This Row],[RDMC Document Number]],[3]Docs!$B:$F,5,0),"No Placeholder Yet")</f>
        <v>Pending</v>
      </c>
      <c r="S3287" s="137">
        <f t="shared" si="468"/>
        <v>0</v>
      </c>
      <c r="T3287" s="39" t="s">
        <v>1119</v>
      </c>
      <c r="U3287" s="39"/>
      <c r="V3287" s="178"/>
      <c r="W3287" s="39" t="s">
        <v>1957</v>
      </c>
      <c r="X3287" s="39" t="s">
        <v>1588</v>
      </c>
      <c r="Y3287" s="39"/>
      <c r="Z3287" s="39"/>
      <c r="AA3287" s="39"/>
      <c r="AB3287" s="152" t="s">
        <v>3165</v>
      </c>
    </row>
    <row r="3288" spans="1:28" ht="21.75" customHeight="1" x14ac:dyDescent="0.25">
      <c r="A3288" s="37" t="s">
        <v>30</v>
      </c>
      <c r="B3288" s="37" t="s">
        <v>31</v>
      </c>
      <c r="C3288" s="39">
        <v>6261</v>
      </c>
      <c r="D3288" s="162" t="s">
        <v>268</v>
      </c>
      <c r="E3288" s="162" t="s">
        <v>1435</v>
      </c>
      <c r="F3288" s="174" t="s">
        <v>48</v>
      </c>
      <c r="G3288" s="162" t="s">
        <v>35</v>
      </c>
      <c r="H3288" s="39" t="str">
        <f t="shared" si="465"/>
        <v>6105AK124-6261-MPSP-0003</v>
      </c>
      <c r="I3288" s="39" t="str">
        <f t="shared" si="467"/>
        <v>Q24050972-04-6261-M-PSP-0003</v>
      </c>
      <c r="J3288" s="162"/>
      <c r="K3288" s="39" t="s">
        <v>1945</v>
      </c>
      <c r="L3288" s="162" t="s">
        <v>1958</v>
      </c>
      <c r="M3288" s="162" t="s">
        <v>1436</v>
      </c>
      <c r="N3288" s="33" t="str">
        <f t="shared" si="466"/>
        <v>Administration and General Buildings - LV, Control and Signal Cables for 36 MVA Power Station - Pipe and Cable Support Racks Design</v>
      </c>
      <c r="O3288" s="175"/>
      <c r="P3288" s="175"/>
      <c r="Q3288" s="33" t="str">
        <f>IFERROR(VLOOKUP(PPE_PH1_CDDL[[#This Row],[RDMC Document Number]],[3]Docs!$B:$F,4,0),"No Placeholder Yet")</f>
        <v>RES - Reserved Placeholder</v>
      </c>
      <c r="R3288" s="33" t="str">
        <f>IFERROR(VLOOKUP(PPE_PH1_CDDL[[#This Row],[RDMC Document Number]],[3]Docs!$B:$F,5,0),"No Placeholder Yet")</f>
        <v>Pending</v>
      </c>
      <c r="S3288" s="137">
        <f t="shared" si="468"/>
        <v>0</v>
      </c>
      <c r="T3288" s="39" t="s">
        <v>1119</v>
      </c>
      <c r="U3288" s="162"/>
      <c r="V3288" s="178"/>
      <c r="W3288" s="162" t="s">
        <v>1627</v>
      </c>
      <c r="X3288" s="39" t="s">
        <v>1588</v>
      </c>
      <c r="Y3288" s="162"/>
      <c r="Z3288" s="162"/>
      <c r="AA3288" s="39"/>
      <c r="AB3288" s="152" t="s">
        <v>3165</v>
      </c>
    </row>
    <row r="3289" spans="1:28" ht="21.75" customHeight="1" x14ac:dyDescent="0.25">
      <c r="A3289" s="37" t="s">
        <v>30</v>
      </c>
      <c r="B3289" s="37" t="s">
        <v>31</v>
      </c>
      <c r="C3289" s="39">
        <v>6261</v>
      </c>
      <c r="D3289" s="162" t="s">
        <v>268</v>
      </c>
      <c r="E3289" s="39" t="s">
        <v>1170</v>
      </c>
      <c r="F3289" s="174" t="s">
        <v>34</v>
      </c>
      <c r="G3289" s="162" t="s">
        <v>35</v>
      </c>
      <c r="H3289" s="39" t="str">
        <f t="shared" si="465"/>
        <v>6105AK124-6261-MSPC-0001</v>
      </c>
      <c r="I3289" s="39" t="str">
        <f t="shared" si="467"/>
        <v>Q24050972-04-6261-M-SPC-0001</v>
      </c>
      <c r="J3289" s="162"/>
      <c r="K3289" s="39" t="s">
        <v>1945</v>
      </c>
      <c r="L3289" s="162" t="s">
        <v>1947</v>
      </c>
      <c r="M3289" s="162" t="s">
        <v>1446</v>
      </c>
      <c r="N3289" s="33" t="str">
        <f t="shared" si="466"/>
        <v>Administration and General Buildings - Cable Racks and Trays for 36 MVA Power Station - Material Selection and Verification Specification</v>
      </c>
      <c r="O3289" s="175"/>
      <c r="P3289" s="175"/>
      <c r="Q3289" s="33" t="str">
        <f>IFERROR(VLOOKUP(PPE_PH1_CDDL[[#This Row],[RDMC Document Number]],[3]Docs!$B:$F,4,0),"No Placeholder Yet")</f>
        <v>RES - Reserved Placeholder</v>
      </c>
      <c r="R3289" s="33" t="str">
        <f>IFERROR(VLOOKUP(PPE_PH1_CDDL[[#This Row],[RDMC Document Number]],[3]Docs!$B:$F,5,0),"No Placeholder Yet")</f>
        <v>Pending</v>
      </c>
      <c r="S3289" s="137">
        <f t="shared" si="468"/>
        <v>0</v>
      </c>
      <c r="T3289" s="39" t="s">
        <v>1119</v>
      </c>
      <c r="U3289" s="162"/>
      <c r="V3289" s="178"/>
      <c r="W3289" s="162" t="s">
        <v>1599</v>
      </c>
      <c r="X3289" s="39" t="s">
        <v>1588</v>
      </c>
      <c r="Y3289" s="162"/>
      <c r="Z3289" s="162"/>
      <c r="AA3289" s="39"/>
      <c r="AB3289" s="152" t="s">
        <v>3165</v>
      </c>
    </row>
    <row r="3290" spans="1:28" ht="21.75" customHeight="1" x14ac:dyDescent="0.25">
      <c r="A3290" s="37" t="s">
        <v>30</v>
      </c>
      <c r="B3290" s="37" t="s">
        <v>31</v>
      </c>
      <c r="C3290" s="39">
        <v>6261</v>
      </c>
      <c r="D3290" s="162" t="s">
        <v>1453</v>
      </c>
      <c r="E3290" s="162" t="s">
        <v>638</v>
      </c>
      <c r="F3290" s="174" t="s">
        <v>34</v>
      </c>
      <c r="G3290" s="162" t="s">
        <v>35</v>
      </c>
      <c r="H3290" s="39" t="str">
        <f t="shared" si="465"/>
        <v>6105AK124-6261-TRPT-0001</v>
      </c>
      <c r="I3290" s="39" t="str">
        <f t="shared" si="467"/>
        <v>Q24050972-04-6261-T-RPT-0001</v>
      </c>
      <c r="J3290" s="162"/>
      <c r="K3290" s="39" t="s">
        <v>1945</v>
      </c>
      <c r="L3290" s="162" t="s">
        <v>1952</v>
      </c>
      <c r="M3290" s="162" t="s">
        <v>1454</v>
      </c>
      <c r="N3290" s="33" t="str">
        <f t="shared" si="466"/>
        <v>Administration and General Buildings - Terrace Roads and Access-ways for 36 MVA Power Station - Site Surveying &amp; Geotechnical Report</v>
      </c>
      <c r="O3290" s="175"/>
      <c r="P3290" s="175"/>
      <c r="Q3290" s="33" t="str">
        <f>IFERROR(VLOOKUP(PPE_PH1_CDDL[[#This Row],[RDMC Document Number]],[3]Docs!$B:$F,4,0),"No Placeholder Yet")</f>
        <v>RES - Reserved Placeholder</v>
      </c>
      <c r="R3290" s="33" t="str">
        <f>IFERROR(VLOOKUP(PPE_PH1_CDDL[[#This Row],[RDMC Document Number]],[3]Docs!$B:$F,5,0),"No Placeholder Yet")</f>
        <v>Pending</v>
      </c>
      <c r="S3290" s="137">
        <f t="shared" si="468"/>
        <v>0</v>
      </c>
      <c r="T3290" s="39" t="s">
        <v>1119</v>
      </c>
      <c r="U3290" s="162"/>
      <c r="V3290" s="178"/>
      <c r="W3290" s="162" t="s">
        <v>1617</v>
      </c>
      <c r="X3290" s="39" t="s">
        <v>1588</v>
      </c>
      <c r="Y3290" s="162"/>
      <c r="Z3290" s="162"/>
      <c r="AA3290" s="39"/>
      <c r="AB3290" s="152" t="s">
        <v>3165</v>
      </c>
    </row>
    <row r="3291" spans="1:28" ht="21.75" customHeight="1" x14ac:dyDescent="0.25">
      <c r="A3291" s="37" t="s">
        <v>30</v>
      </c>
      <c r="B3291" s="37" t="s">
        <v>31</v>
      </c>
      <c r="C3291" s="39">
        <v>6261</v>
      </c>
      <c r="D3291" s="162" t="s">
        <v>1453</v>
      </c>
      <c r="E3291" s="39" t="s">
        <v>1170</v>
      </c>
      <c r="F3291" s="128" t="s">
        <v>34</v>
      </c>
      <c r="G3291" s="39" t="s">
        <v>35</v>
      </c>
      <c r="H3291" s="39" t="str">
        <f t="shared" si="465"/>
        <v>6105AK124-6261-TSPC-0001</v>
      </c>
      <c r="I3291" s="39" t="str">
        <f t="shared" si="467"/>
        <v>Q24050972-04-6261-T-SPC-0001</v>
      </c>
      <c r="J3291" s="39"/>
      <c r="K3291" s="39" t="s">
        <v>1945</v>
      </c>
      <c r="L3291" s="39" t="s">
        <v>1953</v>
      </c>
      <c r="M3291" s="39" t="s">
        <v>1455</v>
      </c>
      <c r="N3291" s="33" t="str">
        <f t="shared" si="466"/>
        <v>Administration and General Buildings - Earthing System for 36 MVA Power Station - Civil Design and Requirements</v>
      </c>
      <c r="O3291" s="134"/>
      <c r="P3291" s="134"/>
      <c r="Q3291" s="33" t="str">
        <f>IFERROR(VLOOKUP(PPE_PH1_CDDL[[#This Row],[RDMC Document Number]],[3]Docs!$B:$F,4,0),"No Placeholder Yet")</f>
        <v>RES - Reserved Placeholder</v>
      </c>
      <c r="R3291" s="33" t="str">
        <f>IFERROR(VLOOKUP(PPE_PH1_CDDL[[#This Row],[RDMC Document Number]],[3]Docs!$B:$F,5,0),"No Placeholder Yet")</f>
        <v>Pending</v>
      </c>
      <c r="S3291" s="137">
        <f t="shared" si="468"/>
        <v>0</v>
      </c>
      <c r="T3291" s="39" t="s">
        <v>1119</v>
      </c>
      <c r="U3291" s="39"/>
      <c r="V3291" s="178"/>
      <c r="W3291" s="39" t="s">
        <v>1649</v>
      </c>
      <c r="X3291" s="39" t="s">
        <v>1588</v>
      </c>
      <c r="Y3291" s="39"/>
      <c r="Z3291" s="39"/>
      <c r="AA3291" s="39"/>
      <c r="AB3291" s="152" t="s">
        <v>3165</v>
      </c>
    </row>
    <row r="3292" spans="1:28" ht="21.75" customHeight="1" x14ac:dyDescent="0.25">
      <c r="A3292" s="37" t="s">
        <v>30</v>
      </c>
      <c r="B3292" s="37" t="s">
        <v>31</v>
      </c>
      <c r="C3292" s="39">
        <v>6261</v>
      </c>
      <c r="D3292" s="162" t="s">
        <v>1453</v>
      </c>
      <c r="E3292" s="162" t="s">
        <v>1170</v>
      </c>
      <c r="F3292" s="174" t="s">
        <v>46</v>
      </c>
      <c r="G3292" s="162" t="s">
        <v>35</v>
      </c>
      <c r="H3292" s="39" t="str">
        <f t="shared" si="465"/>
        <v>6105AK124-6261-TSPC-0002</v>
      </c>
      <c r="I3292" s="39" t="str">
        <f t="shared" si="467"/>
        <v>Q24050972-04-6261-T-SPC-0002</v>
      </c>
      <c r="J3292" s="162"/>
      <c r="K3292" s="39" t="s">
        <v>1945</v>
      </c>
      <c r="L3292" s="162" t="s">
        <v>1954</v>
      </c>
      <c r="M3292" s="162" t="s">
        <v>1455</v>
      </c>
      <c r="N3292" s="33" t="str">
        <f t="shared" si="466"/>
        <v>Administration and General Buildings - Cable Trench / Tunnels for 36 MVA Power Station - Civil Design and Requirements</v>
      </c>
      <c r="O3292" s="175"/>
      <c r="P3292" s="175"/>
      <c r="Q3292" s="33" t="str">
        <f>IFERROR(VLOOKUP(PPE_PH1_CDDL[[#This Row],[RDMC Document Number]],[3]Docs!$B:$F,4,0),"No Placeholder Yet")</f>
        <v>RES - Reserved Placeholder</v>
      </c>
      <c r="R3292" s="33" t="str">
        <f>IFERROR(VLOOKUP(PPE_PH1_CDDL[[#This Row],[RDMC Document Number]],[3]Docs!$B:$F,5,0),"No Placeholder Yet")</f>
        <v>Pending</v>
      </c>
      <c r="S3292" s="137">
        <f t="shared" si="468"/>
        <v>0</v>
      </c>
      <c r="T3292" s="39" t="s">
        <v>1119</v>
      </c>
      <c r="U3292" s="162"/>
      <c r="V3292" s="178"/>
      <c r="W3292" s="162" t="s">
        <v>1885</v>
      </c>
      <c r="X3292" s="39" t="s">
        <v>1588</v>
      </c>
      <c r="Y3292" s="162"/>
      <c r="Z3292" s="162"/>
      <c r="AA3292" s="39"/>
      <c r="AB3292" s="152" t="s">
        <v>3165</v>
      </c>
    </row>
    <row r="3293" spans="1:28" ht="21.75" customHeight="1" x14ac:dyDescent="0.25">
      <c r="A3293" s="37" t="s">
        <v>30</v>
      </c>
      <c r="B3293" s="37" t="s">
        <v>31</v>
      </c>
      <c r="C3293" s="39">
        <v>6261</v>
      </c>
      <c r="D3293" s="39" t="s">
        <v>1456</v>
      </c>
      <c r="E3293" s="39" t="s">
        <v>1457</v>
      </c>
      <c r="F3293" s="128" t="s">
        <v>34</v>
      </c>
      <c r="G3293" s="39" t="s">
        <v>35</v>
      </c>
      <c r="H3293" s="39" t="str">
        <f t="shared" si="465"/>
        <v>6105AK124-6261-WELE-0001</v>
      </c>
      <c r="I3293" s="39" t="str">
        <f t="shared" si="467"/>
        <v>Q24050972-04-6261-W-ELE-0001</v>
      </c>
      <c r="J3293" s="39"/>
      <c r="K3293" s="39" t="s">
        <v>1945</v>
      </c>
      <c r="L3293" s="39" t="s">
        <v>1952</v>
      </c>
      <c r="M3293" s="39" t="s">
        <v>1458</v>
      </c>
      <c r="N3293" s="33" t="str">
        <f t="shared" si="466"/>
        <v>Administration and General Buildings - Terrace Roads and Access-ways for 36 MVA Power Station - Bulk Earth Works Design and Report</v>
      </c>
      <c r="O3293" s="134"/>
      <c r="P3293" s="134"/>
      <c r="Q3293" s="33" t="str">
        <f>IFERROR(VLOOKUP(PPE_PH1_CDDL[[#This Row],[RDMC Document Number]],[3]Docs!$B:$F,4,0),"No Placeholder Yet")</f>
        <v>RES - Reserved Placeholder</v>
      </c>
      <c r="R3293" s="33" t="str">
        <f>IFERROR(VLOOKUP(PPE_PH1_CDDL[[#This Row],[RDMC Document Number]],[3]Docs!$B:$F,5,0),"No Placeholder Yet")</f>
        <v>Pending</v>
      </c>
      <c r="S3293" s="137">
        <f t="shared" si="468"/>
        <v>0</v>
      </c>
      <c r="T3293" s="39" t="s">
        <v>1119</v>
      </c>
      <c r="U3293" s="39"/>
      <c r="V3293" s="178"/>
      <c r="W3293" s="162" t="s">
        <v>1617</v>
      </c>
      <c r="X3293" s="39" t="s">
        <v>1588</v>
      </c>
      <c r="Y3293" s="39"/>
      <c r="Z3293" s="39"/>
      <c r="AA3293" s="39"/>
      <c r="AB3293" s="152" t="s">
        <v>3165</v>
      </c>
    </row>
    <row r="3294" spans="1:28" ht="21.75" customHeight="1" x14ac:dyDescent="0.25">
      <c r="A3294" s="37" t="s">
        <v>30</v>
      </c>
      <c r="B3294" s="37" t="s">
        <v>31</v>
      </c>
      <c r="C3294" s="39">
        <v>6261</v>
      </c>
      <c r="D3294" s="162" t="s">
        <v>1456</v>
      </c>
      <c r="E3294" s="39" t="s">
        <v>1457</v>
      </c>
      <c r="F3294" s="174" t="s">
        <v>46</v>
      </c>
      <c r="G3294" s="162" t="s">
        <v>35</v>
      </c>
      <c r="H3294" s="39" t="str">
        <f t="shared" si="465"/>
        <v>6105AK124-6261-WELE-0002</v>
      </c>
      <c r="I3294" s="39" t="str">
        <f t="shared" si="467"/>
        <v>Q24050972-04-6261-W-ELE-0002</v>
      </c>
      <c r="J3294" s="162"/>
      <c r="K3294" s="39" t="s">
        <v>1945</v>
      </c>
      <c r="L3294" s="162" t="s">
        <v>1954</v>
      </c>
      <c r="M3294" s="162" t="s">
        <v>1458</v>
      </c>
      <c r="N3294" s="33" t="str">
        <f t="shared" si="466"/>
        <v>Administration and General Buildings - Cable Trench / Tunnels for 36 MVA Power Station - Bulk Earth Works Design and Report</v>
      </c>
      <c r="O3294" s="175"/>
      <c r="P3294" s="175"/>
      <c r="Q3294" s="33" t="str">
        <f>IFERROR(VLOOKUP(PPE_PH1_CDDL[[#This Row],[RDMC Document Number]],[3]Docs!$B:$F,4,0),"No Placeholder Yet")</f>
        <v>RES - Reserved Placeholder</v>
      </c>
      <c r="R3294" s="33" t="str">
        <f>IFERROR(VLOOKUP(PPE_PH1_CDDL[[#This Row],[RDMC Document Number]],[3]Docs!$B:$F,5,0),"No Placeholder Yet")</f>
        <v>Pending</v>
      </c>
      <c r="S3294" s="137">
        <f t="shared" si="468"/>
        <v>0</v>
      </c>
      <c r="T3294" s="39" t="s">
        <v>1119</v>
      </c>
      <c r="U3294" s="162"/>
      <c r="V3294" s="178"/>
      <c r="W3294" s="162" t="s">
        <v>1885</v>
      </c>
      <c r="X3294" s="39" t="s">
        <v>1588</v>
      </c>
      <c r="Y3294" s="162"/>
      <c r="Z3294" s="162"/>
      <c r="AA3294" s="39"/>
      <c r="AB3294" s="152" t="s">
        <v>3165</v>
      </c>
    </row>
    <row r="3295" spans="1:28" ht="21.75" customHeight="1" x14ac:dyDescent="0.25">
      <c r="A3295" s="37" t="s">
        <v>30</v>
      </c>
      <c r="B3295" s="37" t="s">
        <v>31</v>
      </c>
      <c r="C3295" s="39">
        <v>6261</v>
      </c>
      <c r="D3295" s="162" t="s">
        <v>1456</v>
      </c>
      <c r="E3295" s="39" t="s">
        <v>321</v>
      </c>
      <c r="F3295" s="128" t="s">
        <v>34</v>
      </c>
      <c r="G3295" s="39" t="s">
        <v>35</v>
      </c>
      <c r="H3295" s="39" t="str">
        <f t="shared" si="465"/>
        <v>6105AK124-6261-WLAY-0001</v>
      </c>
      <c r="I3295" s="39" t="str">
        <f t="shared" si="467"/>
        <v>Q24050972-04-6261-W-LAY-0001</v>
      </c>
      <c r="J3295" s="39"/>
      <c r="K3295" s="39" t="s">
        <v>1945</v>
      </c>
      <c r="L3295" s="39" t="s">
        <v>1952</v>
      </c>
      <c r="M3295" s="39" t="s">
        <v>1459</v>
      </c>
      <c r="N3295" s="33" t="str">
        <f t="shared" si="466"/>
        <v>Administration and General Buildings - Terrace Roads and Access-ways for 36 MVA Power Station - Drainage, Run-off and Impoundment Design</v>
      </c>
      <c r="O3295" s="134"/>
      <c r="P3295" s="134"/>
      <c r="Q3295" s="33" t="str">
        <f>IFERROR(VLOOKUP(PPE_PH1_CDDL[[#This Row],[RDMC Document Number]],[3]Docs!$B:$F,4,0),"No Placeholder Yet")</f>
        <v>RES - Reserved Placeholder</v>
      </c>
      <c r="R3295" s="33" t="str">
        <f>IFERROR(VLOOKUP(PPE_PH1_CDDL[[#This Row],[RDMC Document Number]],[3]Docs!$B:$F,5,0),"No Placeholder Yet")</f>
        <v>Pending</v>
      </c>
      <c r="S3295" s="137">
        <f t="shared" si="468"/>
        <v>0</v>
      </c>
      <c r="T3295" s="39" t="s">
        <v>1119</v>
      </c>
      <c r="U3295" s="39"/>
      <c r="V3295" s="178"/>
      <c r="W3295" s="162" t="s">
        <v>1617</v>
      </c>
      <c r="X3295" s="39" t="s">
        <v>1588</v>
      </c>
      <c r="Y3295" s="39"/>
      <c r="Z3295" s="39"/>
      <c r="AA3295" s="39"/>
      <c r="AB3295" s="152" t="s">
        <v>3165</v>
      </c>
    </row>
    <row r="3296" spans="1:28" ht="21.75" customHeight="1" x14ac:dyDescent="0.25">
      <c r="A3296" s="37" t="s">
        <v>30</v>
      </c>
      <c r="B3296" s="37" t="s">
        <v>31</v>
      </c>
      <c r="C3296" s="39">
        <v>6261</v>
      </c>
      <c r="D3296" s="162" t="s">
        <v>1456</v>
      </c>
      <c r="E3296" s="162" t="s">
        <v>321</v>
      </c>
      <c r="F3296" s="174" t="s">
        <v>46</v>
      </c>
      <c r="G3296" s="162" t="s">
        <v>35</v>
      </c>
      <c r="H3296" s="39" t="str">
        <f t="shared" si="465"/>
        <v>6105AK124-6261-WLAY-0002</v>
      </c>
      <c r="I3296" s="39" t="str">
        <f t="shared" si="467"/>
        <v>Q24050972-04-6261-W-LAY-0002</v>
      </c>
      <c r="J3296" s="162"/>
      <c r="K3296" s="39" t="s">
        <v>1945</v>
      </c>
      <c r="L3296" s="162" t="s">
        <v>1954</v>
      </c>
      <c r="M3296" s="162" t="s">
        <v>1459</v>
      </c>
      <c r="N3296" s="33" t="str">
        <f t="shared" si="466"/>
        <v>Administration and General Buildings - Cable Trench / Tunnels for 36 MVA Power Station - Drainage, Run-off and Impoundment Design</v>
      </c>
      <c r="O3296" s="175"/>
      <c r="P3296" s="175"/>
      <c r="Q3296" s="33" t="str">
        <f>IFERROR(VLOOKUP(PPE_PH1_CDDL[[#This Row],[RDMC Document Number]],[3]Docs!$B:$F,4,0),"No Placeholder Yet")</f>
        <v>RES - Reserved Placeholder</v>
      </c>
      <c r="R3296" s="33" t="str">
        <f>IFERROR(VLOOKUP(PPE_PH1_CDDL[[#This Row],[RDMC Document Number]],[3]Docs!$B:$F,5,0),"No Placeholder Yet")</f>
        <v>Pending</v>
      </c>
      <c r="S3296" s="137">
        <f t="shared" si="468"/>
        <v>0</v>
      </c>
      <c r="T3296" s="39" t="s">
        <v>1119</v>
      </c>
      <c r="U3296" s="162"/>
      <c r="V3296" s="178"/>
      <c r="W3296" s="162" t="s">
        <v>1885</v>
      </c>
      <c r="X3296" s="39" t="s">
        <v>1588</v>
      </c>
      <c r="Y3296" s="162"/>
      <c r="Z3296" s="162"/>
      <c r="AA3296" s="39"/>
      <c r="AB3296" s="152" t="s">
        <v>3165</v>
      </c>
    </row>
    <row r="3297" spans="1:28" ht="21.75" customHeight="1" x14ac:dyDescent="0.25">
      <c r="A3297" s="37" t="s">
        <v>30</v>
      </c>
      <c r="B3297" s="37" t="s">
        <v>31</v>
      </c>
      <c r="C3297" s="39">
        <v>6261</v>
      </c>
      <c r="D3297" s="162" t="s">
        <v>1456</v>
      </c>
      <c r="E3297" s="39" t="s">
        <v>1460</v>
      </c>
      <c r="F3297" s="128" t="s">
        <v>34</v>
      </c>
      <c r="G3297" s="162" t="s">
        <v>35</v>
      </c>
      <c r="H3297" s="39" t="str">
        <f t="shared" ref="H3297:H3360" si="469">A3297&amp;B3297&amp;"-"&amp;C3297&amp;"-"&amp;D3297&amp;E3297&amp;"-"&amp;F3297</f>
        <v>6105AK124-6261-WTRP-0001</v>
      </c>
      <c r="I3297" s="39" t="str">
        <f t="shared" si="467"/>
        <v>Q24050972-04-6261-W-TRP-0001</v>
      </c>
      <c r="J3297" s="39"/>
      <c r="K3297" s="39" t="s">
        <v>1945</v>
      </c>
      <c r="L3297" s="39" t="s">
        <v>1952</v>
      </c>
      <c r="M3297" s="39" t="s">
        <v>1461</v>
      </c>
      <c r="N3297" s="33" t="str">
        <f t="shared" si="466"/>
        <v>Administration and General Buildings - Terrace Roads and Access-ways for 36 MVA Power Station - Soil Classification and Nomination Deliverables</v>
      </c>
      <c r="O3297" s="134"/>
      <c r="P3297" s="134"/>
      <c r="Q3297" s="33" t="str">
        <f>IFERROR(VLOOKUP(PPE_PH1_CDDL[[#This Row],[RDMC Document Number]],[3]Docs!$B:$F,4,0),"No Placeholder Yet")</f>
        <v>RES - Reserved Placeholder</v>
      </c>
      <c r="R3297" s="33" t="str">
        <f>IFERROR(VLOOKUP(PPE_PH1_CDDL[[#This Row],[RDMC Document Number]],[3]Docs!$B:$F,5,0),"No Placeholder Yet")</f>
        <v>Pending</v>
      </c>
      <c r="S3297" s="137">
        <f t="shared" si="468"/>
        <v>0</v>
      </c>
      <c r="T3297" s="39" t="s">
        <v>1119</v>
      </c>
      <c r="U3297" s="39"/>
      <c r="V3297" s="178"/>
      <c r="W3297" s="162" t="s">
        <v>1617</v>
      </c>
      <c r="X3297" s="39" t="s">
        <v>1588</v>
      </c>
      <c r="Y3297" s="39"/>
      <c r="Z3297" s="39"/>
      <c r="AA3297" s="39"/>
      <c r="AB3297" s="152" t="s">
        <v>3165</v>
      </c>
    </row>
    <row r="3298" spans="1:28" ht="21.75" customHeight="1" x14ac:dyDescent="0.25">
      <c r="A3298" s="37" t="s">
        <v>30</v>
      </c>
      <c r="B3298" s="37" t="s">
        <v>31</v>
      </c>
      <c r="C3298" s="39">
        <v>6261</v>
      </c>
      <c r="D3298" s="162" t="s">
        <v>1456</v>
      </c>
      <c r="E3298" s="39" t="s">
        <v>1460</v>
      </c>
      <c r="F3298" s="128" t="s">
        <v>46</v>
      </c>
      <c r="G3298" s="162" t="s">
        <v>35</v>
      </c>
      <c r="H3298" s="39" t="str">
        <f t="shared" si="469"/>
        <v>6105AK124-6261-WTRP-0002</v>
      </c>
      <c r="I3298" s="39" t="str">
        <f t="shared" si="467"/>
        <v>Q24050972-04-6261-W-TRP-0002</v>
      </c>
      <c r="J3298" s="39"/>
      <c r="K3298" s="39" t="s">
        <v>1945</v>
      </c>
      <c r="L3298" s="39" t="s">
        <v>1952</v>
      </c>
      <c r="M3298" s="39" t="s">
        <v>1462</v>
      </c>
      <c r="N3298" s="33" t="str">
        <f t="shared" si="466"/>
        <v>Administration and General Buildings - Terrace Roads and Access-ways for 36 MVA Power Station - Soil Resistivity Testing Report</v>
      </c>
      <c r="O3298" s="134"/>
      <c r="P3298" s="134"/>
      <c r="Q3298" s="33" t="str">
        <f>IFERROR(VLOOKUP(PPE_PH1_CDDL[[#This Row],[RDMC Document Number]],[3]Docs!$B:$F,4,0),"No Placeholder Yet")</f>
        <v>RES - Reserved Placeholder</v>
      </c>
      <c r="R3298" s="33" t="str">
        <f>IFERROR(VLOOKUP(PPE_PH1_CDDL[[#This Row],[RDMC Document Number]],[3]Docs!$B:$F,5,0),"No Placeholder Yet")</f>
        <v>Pending</v>
      </c>
      <c r="S3298" s="137">
        <f t="shared" si="468"/>
        <v>0</v>
      </c>
      <c r="T3298" s="39" t="s">
        <v>1119</v>
      </c>
      <c r="U3298" s="39"/>
      <c r="V3298" s="178"/>
      <c r="W3298" s="162" t="s">
        <v>1617</v>
      </c>
      <c r="X3298" s="39" t="s">
        <v>1588</v>
      </c>
      <c r="Y3298" s="39"/>
      <c r="Z3298" s="39"/>
      <c r="AA3298" s="39"/>
      <c r="AB3298" s="152" t="s">
        <v>3165</v>
      </c>
    </row>
    <row r="3299" spans="1:28" ht="21.75" customHeight="1" x14ac:dyDescent="0.25">
      <c r="A3299" s="37" t="s">
        <v>30</v>
      </c>
      <c r="B3299" s="37" t="s">
        <v>31</v>
      </c>
      <c r="C3299" s="39">
        <v>6261</v>
      </c>
      <c r="D3299" s="162" t="s">
        <v>1456</v>
      </c>
      <c r="E3299" s="39" t="s">
        <v>1460</v>
      </c>
      <c r="F3299" s="128" t="s">
        <v>48</v>
      </c>
      <c r="G3299" s="162" t="s">
        <v>35</v>
      </c>
      <c r="H3299" s="39" t="str">
        <f t="shared" si="469"/>
        <v>6105AK124-6261-WTRP-0003</v>
      </c>
      <c r="I3299" s="39" t="str">
        <f t="shared" si="467"/>
        <v>Q24050972-04-6261-W-TRP-0003</v>
      </c>
      <c r="J3299" s="39"/>
      <c r="K3299" s="39" t="s">
        <v>1945</v>
      </c>
      <c r="L3299" s="39" t="s">
        <v>1953</v>
      </c>
      <c r="M3299" s="39" t="s">
        <v>1462</v>
      </c>
      <c r="N3299" s="33" t="str">
        <f t="shared" si="466"/>
        <v>Administration and General Buildings - Earthing System for 36 MVA Power Station - Soil Resistivity Testing Report</v>
      </c>
      <c r="O3299" s="134"/>
      <c r="P3299" s="134"/>
      <c r="Q3299" s="33" t="str">
        <f>IFERROR(VLOOKUP(PPE_PH1_CDDL[[#This Row],[RDMC Document Number]],[3]Docs!$B:$F,4,0),"No Placeholder Yet")</f>
        <v>RES - Reserved Placeholder</v>
      </c>
      <c r="R3299" s="33" t="str">
        <f>IFERROR(VLOOKUP(PPE_PH1_CDDL[[#This Row],[RDMC Document Number]],[3]Docs!$B:$F,5,0),"No Placeholder Yet")</f>
        <v>Pending</v>
      </c>
      <c r="S3299" s="137">
        <f t="shared" si="468"/>
        <v>0</v>
      </c>
      <c r="T3299" s="39" t="s">
        <v>1119</v>
      </c>
      <c r="U3299" s="39"/>
      <c r="V3299" s="178"/>
      <c r="W3299" s="39" t="s">
        <v>1649</v>
      </c>
      <c r="X3299" s="39" t="s">
        <v>1588</v>
      </c>
      <c r="Y3299" s="39"/>
      <c r="Z3299" s="39"/>
      <c r="AA3299" s="39"/>
      <c r="AB3299" s="152" t="s">
        <v>3165</v>
      </c>
    </row>
    <row r="3300" spans="1:28" ht="21.75" customHeight="1" x14ac:dyDescent="0.25">
      <c r="A3300" s="37" t="s">
        <v>30</v>
      </c>
      <c r="B3300" s="37" t="s">
        <v>31</v>
      </c>
      <c r="C3300" s="39">
        <v>6261</v>
      </c>
      <c r="D3300" s="162" t="s">
        <v>1456</v>
      </c>
      <c r="E3300" s="39" t="s">
        <v>1460</v>
      </c>
      <c r="F3300" s="128" t="s">
        <v>50</v>
      </c>
      <c r="G3300" s="162" t="s">
        <v>35</v>
      </c>
      <c r="H3300" s="39" t="str">
        <f t="shared" si="469"/>
        <v>6105AK124-6261-WTRP-0004</v>
      </c>
      <c r="I3300" s="39" t="str">
        <f t="shared" si="467"/>
        <v>Q24050972-04-6261-W-TRP-0004</v>
      </c>
      <c r="J3300" s="39"/>
      <c r="K3300" s="39" t="s">
        <v>1945</v>
      </c>
      <c r="L3300" s="39" t="s">
        <v>1954</v>
      </c>
      <c r="M3300" s="39" t="s">
        <v>1461</v>
      </c>
      <c r="N3300" s="33" t="str">
        <f t="shared" si="466"/>
        <v>Administration and General Buildings - Cable Trench / Tunnels for 36 MVA Power Station - Soil Classification and Nomination Deliverables</v>
      </c>
      <c r="O3300" s="134"/>
      <c r="P3300" s="134"/>
      <c r="Q3300" s="33" t="str">
        <f>IFERROR(VLOOKUP(PPE_PH1_CDDL[[#This Row],[RDMC Document Number]],[3]Docs!$B:$F,4,0),"No Placeholder Yet")</f>
        <v>RES - Reserved Placeholder</v>
      </c>
      <c r="R3300" s="33" t="str">
        <f>IFERROR(VLOOKUP(PPE_PH1_CDDL[[#This Row],[RDMC Document Number]],[3]Docs!$B:$F,5,0),"No Placeholder Yet")</f>
        <v>Pending</v>
      </c>
      <c r="S3300" s="137">
        <f t="shared" si="468"/>
        <v>0</v>
      </c>
      <c r="T3300" s="39" t="s">
        <v>1119</v>
      </c>
      <c r="U3300" s="39"/>
      <c r="V3300" s="178"/>
      <c r="W3300" s="162" t="s">
        <v>1885</v>
      </c>
      <c r="X3300" s="39" t="s">
        <v>1588</v>
      </c>
      <c r="Y3300" s="39"/>
      <c r="Z3300" s="39"/>
      <c r="AA3300" s="39"/>
      <c r="AB3300" s="152" t="s">
        <v>3165</v>
      </c>
    </row>
    <row r="3301" spans="1:28" ht="21.75" customHeight="1" x14ac:dyDescent="0.25">
      <c r="A3301" s="37" t="s">
        <v>30</v>
      </c>
      <c r="B3301" s="37" t="s">
        <v>31</v>
      </c>
      <c r="C3301" s="39">
        <v>6261</v>
      </c>
      <c r="D3301" s="162" t="s">
        <v>1456</v>
      </c>
      <c r="E3301" s="39" t="s">
        <v>1460</v>
      </c>
      <c r="F3301" s="128" t="s">
        <v>101</v>
      </c>
      <c r="G3301" s="162" t="s">
        <v>35</v>
      </c>
      <c r="H3301" s="39" t="str">
        <f t="shared" si="469"/>
        <v>6105AK124-6261-WTRP-0005</v>
      </c>
      <c r="I3301" s="39" t="str">
        <f t="shared" si="467"/>
        <v>Q24050972-04-6261-W-TRP-0005</v>
      </c>
      <c r="J3301" s="39"/>
      <c r="K3301" s="39" t="s">
        <v>1945</v>
      </c>
      <c r="L3301" s="39" t="s">
        <v>1955</v>
      </c>
      <c r="M3301" s="39" t="s">
        <v>1461</v>
      </c>
      <c r="N3301" s="33" t="str">
        <f t="shared" si="466"/>
        <v>Administration and General Buildings - Lightning Protection System for 36 MVA Power Station - Soil Classification and Nomination Deliverables</v>
      </c>
      <c r="O3301" s="134"/>
      <c r="P3301" s="134"/>
      <c r="Q3301" s="33" t="str">
        <f>IFERROR(VLOOKUP(PPE_PH1_CDDL[[#This Row],[RDMC Document Number]],[3]Docs!$B:$F,4,0),"No Placeholder Yet")</f>
        <v>RES - Reserved Placeholder</v>
      </c>
      <c r="R3301" s="33" t="str">
        <f>IFERROR(VLOOKUP(PPE_PH1_CDDL[[#This Row],[RDMC Document Number]],[3]Docs!$B:$F,5,0),"No Placeholder Yet")</f>
        <v>Pending</v>
      </c>
      <c r="S3301" s="137">
        <f t="shared" si="468"/>
        <v>0</v>
      </c>
      <c r="T3301" s="39" t="s">
        <v>1119</v>
      </c>
      <c r="U3301" s="39"/>
      <c r="V3301" s="178"/>
      <c r="W3301" s="39" t="s">
        <v>1631</v>
      </c>
      <c r="X3301" s="39" t="s">
        <v>1588</v>
      </c>
      <c r="Y3301" s="39"/>
      <c r="Z3301" s="39"/>
      <c r="AA3301" s="39"/>
      <c r="AB3301" s="152" t="s">
        <v>3165</v>
      </c>
    </row>
    <row r="3302" spans="1:28" ht="21.75" customHeight="1" x14ac:dyDescent="0.25">
      <c r="A3302" s="37" t="s">
        <v>30</v>
      </c>
      <c r="B3302" s="37" t="s">
        <v>31</v>
      </c>
      <c r="C3302" s="39">
        <v>6261</v>
      </c>
      <c r="D3302" s="162" t="s">
        <v>1456</v>
      </c>
      <c r="E3302" s="39" t="s">
        <v>1460</v>
      </c>
      <c r="F3302" s="128" t="s">
        <v>161</v>
      </c>
      <c r="G3302" s="162" t="s">
        <v>35</v>
      </c>
      <c r="H3302" s="39" t="str">
        <f t="shared" si="469"/>
        <v>6105AK124-6261-WTRP-0006</v>
      </c>
      <c r="I3302" s="39" t="str">
        <f t="shared" si="467"/>
        <v>Q24050972-04-6261-W-TRP-0006</v>
      </c>
      <c r="J3302" s="39"/>
      <c r="K3302" s="39" t="s">
        <v>1945</v>
      </c>
      <c r="L3302" s="39" t="s">
        <v>1955</v>
      </c>
      <c r="M3302" s="39" t="s">
        <v>1462</v>
      </c>
      <c r="N3302" s="33" t="str">
        <f t="shared" si="466"/>
        <v>Administration and General Buildings - Lightning Protection System for 36 MVA Power Station - Soil Resistivity Testing Report</v>
      </c>
      <c r="O3302" s="134"/>
      <c r="P3302" s="134"/>
      <c r="Q3302" s="33" t="str">
        <f>IFERROR(VLOOKUP(PPE_PH1_CDDL[[#This Row],[RDMC Document Number]],[3]Docs!$B:$F,4,0),"No Placeholder Yet")</f>
        <v>RES - Reserved Placeholder</v>
      </c>
      <c r="R3302" s="33" t="str">
        <f>IFERROR(VLOOKUP(PPE_PH1_CDDL[[#This Row],[RDMC Document Number]],[3]Docs!$B:$F,5,0),"No Placeholder Yet")</f>
        <v>Pending</v>
      </c>
      <c r="S3302" s="137">
        <f t="shared" si="468"/>
        <v>0</v>
      </c>
      <c r="T3302" s="39" t="s">
        <v>1119</v>
      </c>
      <c r="U3302" s="39"/>
      <c r="V3302" s="178"/>
      <c r="W3302" s="39" t="s">
        <v>1631</v>
      </c>
      <c r="X3302" s="39" t="s">
        <v>1588</v>
      </c>
      <c r="Y3302" s="39"/>
      <c r="Z3302" s="39"/>
      <c r="AA3302" s="39"/>
      <c r="AB3302" s="152" t="s">
        <v>3165</v>
      </c>
    </row>
    <row r="3303" spans="1:28" ht="21.75" customHeight="1" x14ac:dyDescent="0.25">
      <c r="A3303" s="37" t="s">
        <v>30</v>
      </c>
      <c r="B3303" s="37" t="s">
        <v>31</v>
      </c>
      <c r="C3303" s="39">
        <v>6261</v>
      </c>
      <c r="D3303" s="162" t="s">
        <v>1456</v>
      </c>
      <c r="E3303" s="39" t="s">
        <v>1460</v>
      </c>
      <c r="F3303" s="128" t="s">
        <v>170</v>
      </c>
      <c r="G3303" s="162" t="s">
        <v>35</v>
      </c>
      <c r="H3303" s="39" t="str">
        <f t="shared" si="469"/>
        <v>6105AK124-6261-WTRP-0007</v>
      </c>
      <c r="I3303" s="39" t="str">
        <f t="shared" si="467"/>
        <v>Q24050972-04-6261-W-TRP-0007</v>
      </c>
      <c r="J3303" s="39"/>
      <c r="K3303" s="39" t="s">
        <v>1945</v>
      </c>
      <c r="L3303" s="39" t="s">
        <v>1956</v>
      </c>
      <c r="M3303" s="39" t="s">
        <v>1461</v>
      </c>
      <c r="N3303" s="33" t="str">
        <f t="shared" si="466"/>
        <v>Administration and General Buildings -  MV Cables for 36 MVA Power Station - Soil Classification and Nomination Deliverables</v>
      </c>
      <c r="O3303" s="134"/>
      <c r="P3303" s="134"/>
      <c r="Q3303" s="33" t="str">
        <f>IFERROR(VLOOKUP(PPE_PH1_CDDL[[#This Row],[RDMC Document Number]],[3]Docs!$B:$F,4,0),"No Placeholder Yet")</f>
        <v>RES - Reserved Placeholder</v>
      </c>
      <c r="R3303" s="33" t="str">
        <f>IFERROR(VLOOKUP(PPE_PH1_CDDL[[#This Row],[RDMC Document Number]],[3]Docs!$B:$F,5,0),"No Placeholder Yet")</f>
        <v>Pending</v>
      </c>
      <c r="S3303" s="137">
        <f t="shared" si="468"/>
        <v>0</v>
      </c>
      <c r="T3303" s="39" t="s">
        <v>1119</v>
      </c>
      <c r="U3303" s="39"/>
      <c r="V3303" s="178"/>
      <c r="W3303" s="39" t="s">
        <v>1957</v>
      </c>
      <c r="X3303" s="39" t="s">
        <v>1588</v>
      </c>
      <c r="Y3303" s="39"/>
      <c r="Z3303" s="39"/>
      <c r="AA3303" s="39"/>
      <c r="AB3303" s="152" t="s">
        <v>3165</v>
      </c>
    </row>
    <row r="3304" spans="1:28" ht="21.75" customHeight="1" x14ac:dyDescent="0.25">
      <c r="A3304" s="37" t="s">
        <v>30</v>
      </c>
      <c r="B3304" s="37" t="s">
        <v>31</v>
      </c>
      <c r="C3304" s="39">
        <v>6261</v>
      </c>
      <c r="D3304" s="162" t="s">
        <v>1456</v>
      </c>
      <c r="E3304" s="39" t="s">
        <v>1460</v>
      </c>
      <c r="F3304" s="174" t="s">
        <v>108</v>
      </c>
      <c r="G3304" s="162" t="s">
        <v>35</v>
      </c>
      <c r="H3304" s="39" t="str">
        <f t="shared" si="469"/>
        <v>6105AK124-6261-WTRP-0008</v>
      </c>
      <c r="I3304" s="39" t="str">
        <f t="shared" si="467"/>
        <v>Q24050972-04-6261-W-TRP-0008</v>
      </c>
      <c r="J3304" s="162"/>
      <c r="K3304" s="39" t="s">
        <v>1945</v>
      </c>
      <c r="L3304" s="162" t="s">
        <v>1958</v>
      </c>
      <c r="M3304" s="162" t="s">
        <v>1461</v>
      </c>
      <c r="N3304" s="33" t="str">
        <f t="shared" si="466"/>
        <v>Administration and General Buildings - LV, Control and Signal Cables for 36 MVA Power Station - Soil Classification and Nomination Deliverables</v>
      </c>
      <c r="O3304" s="175"/>
      <c r="P3304" s="175"/>
      <c r="Q3304" s="33" t="str">
        <f>IFERROR(VLOOKUP(PPE_PH1_CDDL[[#This Row],[RDMC Document Number]],[3]Docs!$B:$F,4,0),"No Placeholder Yet")</f>
        <v>RES - Reserved Placeholder</v>
      </c>
      <c r="R3304" s="33" t="str">
        <f>IFERROR(VLOOKUP(PPE_PH1_CDDL[[#This Row],[RDMC Document Number]],[3]Docs!$B:$F,5,0),"No Placeholder Yet")</f>
        <v>Pending</v>
      </c>
      <c r="S3304" s="137">
        <f t="shared" si="468"/>
        <v>0</v>
      </c>
      <c r="T3304" s="39" t="s">
        <v>1119</v>
      </c>
      <c r="U3304" s="162"/>
      <c r="V3304" s="178"/>
      <c r="W3304" s="162" t="s">
        <v>1627</v>
      </c>
      <c r="X3304" s="39" t="s">
        <v>1588</v>
      </c>
      <c r="Y3304" s="162"/>
      <c r="Z3304" s="162"/>
      <c r="AA3304" s="39"/>
      <c r="AB3304" s="152" t="s">
        <v>3165</v>
      </c>
    </row>
    <row r="3305" spans="1:28" ht="21.75" customHeight="1" x14ac:dyDescent="0.25">
      <c r="A3305" s="37" t="s">
        <v>30</v>
      </c>
      <c r="B3305" s="37" t="s">
        <v>31</v>
      </c>
      <c r="C3305" s="39">
        <v>6263</v>
      </c>
      <c r="D3305" s="39" t="s">
        <v>32</v>
      </c>
      <c r="E3305" s="39" t="s">
        <v>394</v>
      </c>
      <c r="F3305" s="128" t="s">
        <v>34</v>
      </c>
      <c r="G3305" s="39" t="s">
        <v>35</v>
      </c>
      <c r="H3305" s="39" t="str">
        <f t="shared" si="469"/>
        <v>6105AK124-6263-BPHL-0001</v>
      </c>
      <c r="I3305" s="39" t="str">
        <f t="shared" si="467"/>
        <v>Q24050972-04-6263-B-PHL-0001</v>
      </c>
      <c r="J3305" s="39"/>
      <c r="K3305" s="33" t="str">
        <f>VLOOKUP(C3305,'PPE WBS Codes'!$E$3:$F$79,2,0)</f>
        <v>36 MVA Power Station 1</v>
      </c>
      <c r="L3305" s="39" t="s">
        <v>1963</v>
      </c>
      <c r="M3305" s="39" t="s">
        <v>1258</v>
      </c>
      <c r="N3305" s="33" t="str">
        <f t="shared" si="466"/>
        <v>36 MVA Power Station 1 - Emergency Equip. for 36 MVA Power Station Fuel System Pad 1A - Control Philosophy</v>
      </c>
      <c r="O3305" s="134"/>
      <c r="P3305" s="134"/>
      <c r="Q3305" s="33" t="str">
        <f>IFERROR(VLOOKUP(PPE_PH1_CDDL[[#This Row],[RDMC Document Number]],[3]Docs!$B:$F,4,0),"No Placeholder Yet")</f>
        <v>RES - Reserved Placeholder</v>
      </c>
      <c r="R3305" s="33" t="str">
        <f>IFERROR(VLOOKUP(PPE_PH1_CDDL[[#This Row],[RDMC Document Number]],[3]Docs!$B:$F,5,0),"No Placeholder Yet")</f>
        <v>Pending</v>
      </c>
      <c r="S3305" s="137">
        <f t="shared" si="468"/>
        <v>0</v>
      </c>
      <c r="T3305" s="39" t="s">
        <v>1119</v>
      </c>
      <c r="U3305" s="39"/>
      <c r="V3305" s="178"/>
      <c r="W3305" s="39" t="s">
        <v>1964</v>
      </c>
      <c r="X3305" s="39" t="s">
        <v>1965</v>
      </c>
      <c r="Y3305" s="39"/>
      <c r="Z3305" s="39"/>
      <c r="AA3305" s="39"/>
      <c r="AB3305" s="152" t="s">
        <v>3165</v>
      </c>
    </row>
    <row r="3306" spans="1:28" ht="21.75" customHeight="1" x14ac:dyDescent="0.25">
      <c r="A3306" s="37" t="s">
        <v>30</v>
      </c>
      <c r="B3306" s="37" t="s">
        <v>31</v>
      </c>
      <c r="C3306" s="39">
        <v>6263</v>
      </c>
      <c r="D3306" s="39" t="s">
        <v>32</v>
      </c>
      <c r="E3306" s="39" t="s">
        <v>394</v>
      </c>
      <c r="F3306" s="128" t="s">
        <v>46</v>
      </c>
      <c r="G3306" s="39" t="s">
        <v>35</v>
      </c>
      <c r="H3306" s="39" t="str">
        <f t="shared" si="469"/>
        <v>6105AK124-6263-BPHL-0002</v>
      </c>
      <c r="I3306" s="39" t="str">
        <f t="shared" si="467"/>
        <v>Q24050972-04-6263-B-PHL-0002</v>
      </c>
      <c r="J3306" s="39"/>
      <c r="K3306" s="33" t="str">
        <f>VLOOKUP(C3306,'PPE WBS Codes'!$E$3:$F$79,2,0)</f>
        <v>36 MVA Power Station 1</v>
      </c>
      <c r="L3306" s="39" t="s">
        <v>1963</v>
      </c>
      <c r="M3306" s="39" t="s">
        <v>1520</v>
      </c>
      <c r="N3306" s="33" t="str">
        <f t="shared" si="466"/>
        <v>36 MVA Power Station 1 - Emergency Equip. for 36 MVA Power Station Fuel System Pad 1A - Power Management System Philosophy</v>
      </c>
      <c r="O3306" s="134"/>
      <c r="P3306" s="134"/>
      <c r="Q3306" s="33" t="str">
        <f>IFERROR(VLOOKUP(PPE_PH1_CDDL[[#This Row],[RDMC Document Number]],[3]Docs!$B:$F,4,0),"No Placeholder Yet")</f>
        <v>RES - Reserved Placeholder</v>
      </c>
      <c r="R3306" s="33" t="str">
        <f>IFERROR(VLOOKUP(PPE_PH1_CDDL[[#This Row],[RDMC Document Number]],[3]Docs!$B:$F,5,0),"No Placeholder Yet")</f>
        <v>Pending</v>
      </c>
      <c r="S3306" s="137">
        <f t="shared" si="468"/>
        <v>0</v>
      </c>
      <c r="T3306" s="39" t="s">
        <v>1119</v>
      </c>
      <c r="U3306" s="39"/>
      <c r="V3306" s="178"/>
      <c r="W3306" s="39" t="s">
        <v>1964</v>
      </c>
      <c r="X3306" s="39" t="s">
        <v>1965</v>
      </c>
      <c r="Y3306" s="39"/>
      <c r="Z3306" s="39"/>
      <c r="AA3306" s="39"/>
      <c r="AB3306" s="152" t="s">
        <v>3165</v>
      </c>
    </row>
    <row r="3307" spans="1:28" ht="21.75" customHeight="1" x14ac:dyDescent="0.25">
      <c r="A3307" s="37" t="s">
        <v>30</v>
      </c>
      <c r="B3307" s="37" t="s">
        <v>31</v>
      </c>
      <c r="C3307" s="39">
        <v>6263</v>
      </c>
      <c r="D3307" s="39" t="s">
        <v>32</v>
      </c>
      <c r="E3307" s="39" t="s">
        <v>394</v>
      </c>
      <c r="F3307" s="128" t="s">
        <v>48</v>
      </c>
      <c r="G3307" s="39" t="s">
        <v>35</v>
      </c>
      <c r="H3307" s="39" t="str">
        <f t="shared" si="469"/>
        <v>6105AK124-6263-BPHL-0003</v>
      </c>
      <c r="I3307" s="39" t="str">
        <f t="shared" si="467"/>
        <v>Q24050972-04-6263-B-PHL-0003</v>
      </c>
      <c r="J3307" s="39"/>
      <c r="K3307" s="33" t="str">
        <f>VLOOKUP(C3307,'PPE WBS Codes'!$E$3:$F$79,2,0)</f>
        <v>36 MVA Power Station 1</v>
      </c>
      <c r="L3307" s="39" t="s">
        <v>1966</v>
      </c>
      <c r="M3307" s="39" t="s">
        <v>1258</v>
      </c>
      <c r="N3307" s="33" t="str">
        <f t="shared" si="466"/>
        <v>36 MVA Power Station 1 - Emergency Equip. for 36 MVA Power Station Fuel System Pad 1B - Control Philosophy</v>
      </c>
      <c r="O3307" s="134"/>
      <c r="P3307" s="134"/>
      <c r="Q3307" s="33" t="str">
        <f>IFERROR(VLOOKUP(PPE_PH1_CDDL[[#This Row],[RDMC Document Number]],[3]Docs!$B:$F,4,0),"No Placeholder Yet")</f>
        <v>RES - Reserved Placeholder</v>
      </c>
      <c r="R3307" s="33" t="str">
        <f>IFERROR(VLOOKUP(PPE_PH1_CDDL[[#This Row],[RDMC Document Number]],[3]Docs!$B:$F,5,0),"No Placeholder Yet")</f>
        <v>Pending</v>
      </c>
      <c r="S3307" s="137">
        <f t="shared" si="468"/>
        <v>0</v>
      </c>
      <c r="T3307" s="39" t="s">
        <v>1119</v>
      </c>
      <c r="U3307" s="39"/>
      <c r="V3307" s="178"/>
      <c r="W3307" s="39" t="s">
        <v>1964</v>
      </c>
      <c r="X3307" s="39" t="s">
        <v>1967</v>
      </c>
      <c r="Y3307" s="39"/>
      <c r="Z3307" s="39"/>
      <c r="AA3307" s="39"/>
      <c r="AB3307" s="152" t="s">
        <v>3165</v>
      </c>
    </row>
    <row r="3308" spans="1:28" ht="21.75" customHeight="1" x14ac:dyDescent="0.25">
      <c r="A3308" s="37" t="s">
        <v>30</v>
      </c>
      <c r="B3308" s="37" t="s">
        <v>31</v>
      </c>
      <c r="C3308" s="39">
        <v>6263</v>
      </c>
      <c r="D3308" s="39" t="s">
        <v>32</v>
      </c>
      <c r="E3308" s="39" t="s">
        <v>394</v>
      </c>
      <c r="F3308" s="174" t="s">
        <v>50</v>
      </c>
      <c r="G3308" s="162" t="s">
        <v>35</v>
      </c>
      <c r="H3308" s="39" t="str">
        <f t="shared" si="469"/>
        <v>6105AK124-6263-BPHL-0004</v>
      </c>
      <c r="I3308" s="39" t="str">
        <f t="shared" si="467"/>
        <v>Q24050972-04-6263-B-PHL-0004</v>
      </c>
      <c r="J3308" s="162"/>
      <c r="K3308" s="33" t="str">
        <f>VLOOKUP(C3308,'PPE WBS Codes'!$E$3:$F$79,2,0)</f>
        <v>36 MVA Power Station 1</v>
      </c>
      <c r="L3308" s="162" t="s">
        <v>1966</v>
      </c>
      <c r="M3308" s="162" t="s">
        <v>1520</v>
      </c>
      <c r="N3308" s="33" t="str">
        <f t="shared" si="466"/>
        <v>36 MVA Power Station 1 - Emergency Equip. for 36 MVA Power Station Fuel System Pad 1B - Power Management System Philosophy</v>
      </c>
      <c r="O3308" s="175"/>
      <c r="P3308" s="175"/>
      <c r="Q3308" s="33" t="str">
        <f>IFERROR(VLOOKUP(PPE_PH1_CDDL[[#This Row],[RDMC Document Number]],[3]Docs!$B:$F,4,0),"No Placeholder Yet")</f>
        <v>RES - Reserved Placeholder</v>
      </c>
      <c r="R3308" s="33" t="str">
        <f>IFERROR(VLOOKUP(PPE_PH1_CDDL[[#This Row],[RDMC Document Number]],[3]Docs!$B:$F,5,0),"No Placeholder Yet")</f>
        <v>Pending</v>
      </c>
      <c r="S3308" s="137">
        <f t="shared" si="468"/>
        <v>0</v>
      </c>
      <c r="T3308" s="39" t="s">
        <v>1119</v>
      </c>
      <c r="U3308" s="162"/>
      <c r="V3308" s="178"/>
      <c r="W3308" s="39" t="s">
        <v>1964</v>
      </c>
      <c r="X3308" s="162" t="s">
        <v>1967</v>
      </c>
      <c r="Y3308" s="162"/>
      <c r="Z3308" s="162"/>
      <c r="AA3308" s="39"/>
      <c r="AB3308" s="152" t="s">
        <v>3165</v>
      </c>
    </row>
    <row r="3309" spans="1:28" ht="21.75" customHeight="1" x14ac:dyDescent="0.25">
      <c r="A3309" s="37" t="s">
        <v>30</v>
      </c>
      <c r="B3309" s="37" t="s">
        <v>31</v>
      </c>
      <c r="C3309" s="39">
        <v>6263</v>
      </c>
      <c r="D3309" s="39" t="s">
        <v>32</v>
      </c>
      <c r="E3309" s="39" t="s">
        <v>1170</v>
      </c>
      <c r="F3309" s="128" t="s">
        <v>34</v>
      </c>
      <c r="G3309" s="39" t="s">
        <v>35</v>
      </c>
      <c r="H3309" s="39" t="str">
        <f t="shared" si="469"/>
        <v>6105AK124-6263-BSPC-0001</v>
      </c>
      <c r="I3309" s="39" t="str">
        <f t="shared" si="467"/>
        <v>Q24050972-04-6263-B-SPC-0001</v>
      </c>
      <c r="J3309" s="39"/>
      <c r="K3309" s="33" t="str">
        <f>VLOOKUP(C3309,'PPE WBS Codes'!$E$3:$F$79,2,0)</f>
        <v>36 MVA Power Station 1</v>
      </c>
      <c r="L3309" s="39" t="s">
        <v>1963</v>
      </c>
      <c r="M3309" s="39" t="s">
        <v>1265</v>
      </c>
      <c r="N3309" s="33" t="str">
        <f t="shared" si="466"/>
        <v>36 MVA Power Station 1 - Emergency Equip. for 36 MVA Power Station Fuel System Pad 1A - Functional Design Specification</v>
      </c>
      <c r="O3309" s="134"/>
      <c r="P3309" s="134"/>
      <c r="Q3309" s="33" t="str">
        <f>IFERROR(VLOOKUP(PPE_PH1_CDDL[[#This Row],[RDMC Document Number]],[3]Docs!$B:$F,4,0),"No Placeholder Yet")</f>
        <v>RES - Reserved Placeholder</v>
      </c>
      <c r="R3309" s="33" t="str">
        <f>IFERROR(VLOOKUP(PPE_PH1_CDDL[[#This Row],[RDMC Document Number]],[3]Docs!$B:$F,5,0),"No Placeholder Yet")</f>
        <v>Pending</v>
      </c>
      <c r="S3309" s="137">
        <f t="shared" si="468"/>
        <v>0</v>
      </c>
      <c r="T3309" s="39" t="s">
        <v>1119</v>
      </c>
      <c r="U3309" s="39"/>
      <c r="V3309" s="178"/>
      <c r="W3309" s="39" t="s">
        <v>1964</v>
      </c>
      <c r="X3309" s="39" t="s">
        <v>1965</v>
      </c>
      <c r="Y3309" s="39"/>
      <c r="Z3309" s="39"/>
      <c r="AA3309" s="39"/>
      <c r="AB3309" s="152" t="s">
        <v>3165</v>
      </c>
    </row>
    <row r="3310" spans="1:28" ht="21.75" customHeight="1" x14ac:dyDescent="0.25">
      <c r="A3310" s="37" t="s">
        <v>30</v>
      </c>
      <c r="B3310" s="37" t="s">
        <v>31</v>
      </c>
      <c r="C3310" s="39">
        <v>6263</v>
      </c>
      <c r="D3310" s="39" t="s">
        <v>32</v>
      </c>
      <c r="E3310" s="162" t="s">
        <v>1170</v>
      </c>
      <c r="F3310" s="174" t="s">
        <v>46</v>
      </c>
      <c r="G3310" s="162" t="s">
        <v>35</v>
      </c>
      <c r="H3310" s="39" t="str">
        <f t="shared" si="469"/>
        <v>6105AK124-6263-BSPC-0002</v>
      </c>
      <c r="I3310" s="39" t="str">
        <f t="shared" si="467"/>
        <v>Q24050972-04-6263-B-SPC-0002</v>
      </c>
      <c r="J3310" s="162"/>
      <c r="K3310" s="33" t="str">
        <f>VLOOKUP(C3310,'PPE WBS Codes'!$E$3:$F$79,2,0)</f>
        <v>36 MVA Power Station 1</v>
      </c>
      <c r="L3310" s="162" t="s">
        <v>1966</v>
      </c>
      <c r="M3310" s="162" t="s">
        <v>1265</v>
      </c>
      <c r="N3310" s="33" t="str">
        <f t="shared" si="466"/>
        <v>36 MVA Power Station 1 - Emergency Equip. for 36 MVA Power Station Fuel System Pad 1B - Functional Design Specification</v>
      </c>
      <c r="O3310" s="175"/>
      <c r="P3310" s="175"/>
      <c r="Q3310" s="33" t="str">
        <f>IFERROR(VLOOKUP(PPE_PH1_CDDL[[#This Row],[RDMC Document Number]],[3]Docs!$B:$F,4,0),"No Placeholder Yet")</f>
        <v>RES - Reserved Placeholder</v>
      </c>
      <c r="R3310" s="33" t="str">
        <f>IFERROR(VLOOKUP(PPE_PH1_CDDL[[#This Row],[RDMC Document Number]],[3]Docs!$B:$F,5,0),"No Placeholder Yet")</f>
        <v>Pending</v>
      </c>
      <c r="S3310" s="137">
        <f t="shared" si="468"/>
        <v>0</v>
      </c>
      <c r="T3310" s="39" t="s">
        <v>1119</v>
      </c>
      <c r="U3310" s="162"/>
      <c r="V3310" s="178"/>
      <c r="W3310" s="39" t="s">
        <v>1964</v>
      </c>
      <c r="X3310" s="39" t="s">
        <v>1967</v>
      </c>
      <c r="Y3310" s="162"/>
      <c r="Z3310" s="162"/>
      <c r="AA3310" s="39"/>
      <c r="AB3310" s="152" t="s">
        <v>3165</v>
      </c>
    </row>
    <row r="3311" spans="1:28" ht="21.75" customHeight="1" x14ac:dyDescent="0.25">
      <c r="A3311" s="37" t="s">
        <v>30</v>
      </c>
      <c r="B3311" s="37" t="s">
        <v>31</v>
      </c>
      <c r="C3311" s="39">
        <v>6263</v>
      </c>
      <c r="D3311" s="39" t="s">
        <v>32</v>
      </c>
      <c r="E3311" s="39" t="s">
        <v>700</v>
      </c>
      <c r="F3311" s="128" t="s">
        <v>34</v>
      </c>
      <c r="G3311" s="39" t="s">
        <v>35</v>
      </c>
      <c r="H3311" s="39" t="str">
        <f t="shared" si="469"/>
        <v>6105AK124-6263-BSTD-0001</v>
      </c>
      <c r="I3311" s="39" t="str">
        <f t="shared" si="467"/>
        <v>Q24050972-04-6263-B-STD-0001</v>
      </c>
      <c r="J3311" s="39"/>
      <c r="K3311" s="33" t="str">
        <f>VLOOKUP(C3311,'PPE WBS Codes'!$E$3:$F$79,2,0)</f>
        <v>36 MVA Power Station 1</v>
      </c>
      <c r="L3311" s="39" t="s">
        <v>1963</v>
      </c>
      <c r="M3311" s="39" t="s">
        <v>1264</v>
      </c>
      <c r="N3311" s="33" t="str">
        <f t="shared" si="466"/>
        <v>36 MVA Power Station 1 - Emergency Equip. for 36 MVA Power Station Fuel System Pad 1A - System Detailed Engineering Design</v>
      </c>
      <c r="O3311" s="134"/>
      <c r="P3311" s="134"/>
      <c r="Q3311" s="33" t="str">
        <f>IFERROR(VLOOKUP(PPE_PH1_CDDL[[#This Row],[RDMC Document Number]],[3]Docs!$B:$F,4,0),"No Placeholder Yet")</f>
        <v>RES - Reserved Placeholder</v>
      </c>
      <c r="R3311" s="33" t="str">
        <f>IFERROR(VLOOKUP(PPE_PH1_CDDL[[#This Row],[RDMC Document Number]],[3]Docs!$B:$F,5,0),"No Placeholder Yet")</f>
        <v>Pending</v>
      </c>
      <c r="S3311" s="137">
        <f t="shared" si="468"/>
        <v>0</v>
      </c>
      <c r="T3311" s="39" t="s">
        <v>1119</v>
      </c>
      <c r="U3311" s="39"/>
      <c r="V3311" s="178"/>
      <c r="W3311" s="39" t="s">
        <v>1964</v>
      </c>
      <c r="X3311" s="39" t="s">
        <v>1965</v>
      </c>
      <c r="Y3311" s="39"/>
      <c r="Z3311" s="39"/>
      <c r="AA3311" s="39"/>
      <c r="AB3311" s="152" t="s">
        <v>3165</v>
      </c>
    </row>
    <row r="3312" spans="1:28" ht="21.75" customHeight="1" x14ac:dyDescent="0.25">
      <c r="A3312" s="37" t="s">
        <v>30</v>
      </c>
      <c r="B3312" s="37" t="s">
        <v>31</v>
      </c>
      <c r="C3312" s="39">
        <v>6263</v>
      </c>
      <c r="D3312" s="39" t="s">
        <v>32</v>
      </c>
      <c r="E3312" s="39" t="s">
        <v>700</v>
      </c>
      <c r="F3312" s="174" t="s">
        <v>46</v>
      </c>
      <c r="G3312" s="162" t="s">
        <v>35</v>
      </c>
      <c r="H3312" s="39" t="str">
        <f t="shared" si="469"/>
        <v>6105AK124-6263-BSTD-0002</v>
      </c>
      <c r="I3312" s="39" t="str">
        <f t="shared" si="467"/>
        <v>Q24050972-04-6263-B-STD-0002</v>
      </c>
      <c r="J3312" s="162"/>
      <c r="K3312" s="33" t="str">
        <f>VLOOKUP(C3312,'PPE WBS Codes'!$E$3:$F$79,2,0)</f>
        <v>36 MVA Power Station 1</v>
      </c>
      <c r="L3312" s="162" t="s">
        <v>1966</v>
      </c>
      <c r="M3312" s="162" t="s">
        <v>1264</v>
      </c>
      <c r="N3312" s="33" t="str">
        <f t="shared" si="466"/>
        <v>36 MVA Power Station 1 - Emergency Equip. for 36 MVA Power Station Fuel System Pad 1B - System Detailed Engineering Design</v>
      </c>
      <c r="O3312" s="175"/>
      <c r="P3312" s="175"/>
      <c r="Q3312" s="33" t="str">
        <f>IFERROR(VLOOKUP(PPE_PH1_CDDL[[#This Row],[RDMC Document Number]],[3]Docs!$B:$F,4,0),"No Placeholder Yet")</f>
        <v>RES - Reserved Placeholder</v>
      </c>
      <c r="R3312" s="33" t="str">
        <f>IFERROR(VLOOKUP(PPE_PH1_CDDL[[#This Row],[RDMC Document Number]],[3]Docs!$B:$F,5,0),"No Placeholder Yet")</f>
        <v>Pending</v>
      </c>
      <c r="S3312" s="137">
        <f t="shared" si="468"/>
        <v>0</v>
      </c>
      <c r="T3312" s="39" t="s">
        <v>1119</v>
      </c>
      <c r="U3312" s="162"/>
      <c r="V3312" s="178"/>
      <c r="W3312" s="39" t="s">
        <v>1964</v>
      </c>
      <c r="X3312" s="39" t="s">
        <v>1967</v>
      </c>
      <c r="Y3312" s="162"/>
      <c r="Z3312" s="162"/>
      <c r="AA3312" s="39"/>
      <c r="AB3312" s="152" t="s">
        <v>3165</v>
      </c>
    </row>
    <row r="3313" spans="1:28" ht="21.75" customHeight="1" x14ac:dyDescent="0.25">
      <c r="A3313" s="37" t="s">
        <v>30</v>
      </c>
      <c r="B3313" s="37" t="s">
        <v>31</v>
      </c>
      <c r="C3313" s="39">
        <v>6263</v>
      </c>
      <c r="D3313" s="39" t="s">
        <v>1169</v>
      </c>
      <c r="E3313" s="39" t="s">
        <v>1266</v>
      </c>
      <c r="F3313" s="128" t="s">
        <v>34</v>
      </c>
      <c r="G3313" s="39" t="s">
        <v>35</v>
      </c>
      <c r="H3313" s="39" t="str">
        <f t="shared" si="469"/>
        <v>6105AK124-6263-CCAL-0001</v>
      </c>
      <c r="I3313" s="39" t="str">
        <f t="shared" si="467"/>
        <v>Q24050972-04-6263-C-CAL-0001</v>
      </c>
      <c r="J3313" s="39"/>
      <c r="K3313" s="33" t="str">
        <f>VLOOKUP(C3313,'PPE WBS Codes'!$E$3:$F$79,2,0)</f>
        <v>36 MVA Power Station 1</v>
      </c>
      <c r="L3313" s="39" t="s">
        <v>1963</v>
      </c>
      <c r="M3313" s="39" t="s">
        <v>1268</v>
      </c>
      <c r="N3313" s="33" t="str">
        <f t="shared" si="466"/>
        <v>36 MVA Power Station 1 - Emergency Equip. for 36 MVA Power Station Fuel System Pad 1A - Structure Stress Calculations and Expansion Provisions</v>
      </c>
      <c r="O3313" s="134"/>
      <c r="P3313" s="134"/>
      <c r="Q3313" s="33" t="str">
        <f>IFERROR(VLOOKUP(PPE_PH1_CDDL[[#This Row],[RDMC Document Number]],[3]Docs!$B:$F,4,0),"No Placeholder Yet")</f>
        <v>RES - Reserved Placeholder</v>
      </c>
      <c r="R3313" s="33" t="str">
        <f>IFERROR(VLOOKUP(PPE_PH1_CDDL[[#This Row],[RDMC Document Number]],[3]Docs!$B:$F,5,0),"No Placeholder Yet")</f>
        <v>Pending</v>
      </c>
      <c r="S3313" s="137">
        <f t="shared" si="468"/>
        <v>0</v>
      </c>
      <c r="T3313" s="39" t="s">
        <v>1119</v>
      </c>
      <c r="U3313" s="39"/>
      <c r="V3313" s="178"/>
      <c r="W3313" s="39" t="s">
        <v>1964</v>
      </c>
      <c r="X3313" s="39" t="s">
        <v>1968</v>
      </c>
      <c r="Y3313" s="39"/>
      <c r="Z3313" s="39"/>
      <c r="AA3313" s="39"/>
      <c r="AB3313" s="152" t="s">
        <v>3165</v>
      </c>
    </row>
    <row r="3314" spans="1:28" ht="21.75" customHeight="1" x14ac:dyDescent="0.25">
      <c r="A3314" s="37" t="s">
        <v>30</v>
      </c>
      <c r="B3314" s="37" t="s">
        <v>31</v>
      </c>
      <c r="C3314" s="39">
        <v>6263</v>
      </c>
      <c r="D3314" s="39" t="s">
        <v>1169</v>
      </c>
      <c r="E3314" s="162" t="s">
        <v>1266</v>
      </c>
      <c r="F3314" s="174" t="s">
        <v>46</v>
      </c>
      <c r="G3314" s="162" t="s">
        <v>35</v>
      </c>
      <c r="H3314" s="39" t="str">
        <f t="shared" si="469"/>
        <v>6105AK124-6263-CCAL-0002</v>
      </c>
      <c r="I3314" s="39" t="str">
        <f t="shared" si="467"/>
        <v>Q24050972-04-6263-C-CAL-0002</v>
      </c>
      <c r="J3314" s="162"/>
      <c r="K3314" s="33" t="str">
        <f>VLOOKUP(C3314,'PPE WBS Codes'!$E$3:$F$79,2,0)</f>
        <v>36 MVA Power Station 1</v>
      </c>
      <c r="L3314" s="162" t="s">
        <v>1966</v>
      </c>
      <c r="M3314" s="162" t="s">
        <v>1268</v>
      </c>
      <c r="N3314" s="33" t="str">
        <f t="shared" ref="N3314:N3377" si="470">K3314&amp;" - "&amp;L3314&amp;" - "&amp;M3314</f>
        <v>36 MVA Power Station 1 - Emergency Equip. for 36 MVA Power Station Fuel System Pad 1B - Structure Stress Calculations and Expansion Provisions</v>
      </c>
      <c r="O3314" s="175"/>
      <c r="P3314" s="175"/>
      <c r="Q3314" s="33" t="str">
        <f>IFERROR(VLOOKUP(PPE_PH1_CDDL[[#This Row],[RDMC Document Number]],[3]Docs!$B:$F,4,0),"No Placeholder Yet")</f>
        <v>RES - Reserved Placeholder</v>
      </c>
      <c r="R3314" s="33" t="str">
        <f>IFERROR(VLOOKUP(PPE_PH1_CDDL[[#This Row],[RDMC Document Number]],[3]Docs!$B:$F,5,0),"No Placeholder Yet")</f>
        <v>Pending</v>
      </c>
      <c r="S3314" s="137">
        <f t="shared" si="468"/>
        <v>0</v>
      </c>
      <c r="T3314" s="39" t="s">
        <v>1119</v>
      </c>
      <c r="U3314" s="162"/>
      <c r="V3314" s="178"/>
      <c r="W3314" s="162" t="s">
        <v>1964</v>
      </c>
      <c r="X3314" s="162" t="s">
        <v>1967</v>
      </c>
      <c r="Y3314" s="162"/>
      <c r="Z3314" s="162"/>
      <c r="AA3314" s="39"/>
      <c r="AB3314" s="152" t="s">
        <v>3165</v>
      </c>
    </row>
    <row r="3315" spans="1:28" ht="21.75" customHeight="1" x14ac:dyDescent="0.25">
      <c r="A3315" s="37" t="s">
        <v>30</v>
      </c>
      <c r="B3315" s="37" t="s">
        <v>31</v>
      </c>
      <c r="C3315" s="39">
        <v>6263</v>
      </c>
      <c r="D3315" s="39" t="s">
        <v>1169</v>
      </c>
      <c r="E3315" s="39" t="s">
        <v>1279</v>
      </c>
      <c r="F3315" s="128" t="s">
        <v>34</v>
      </c>
      <c r="G3315" s="39" t="s">
        <v>35</v>
      </c>
      <c r="H3315" s="39" t="str">
        <f t="shared" si="469"/>
        <v>6105AK124-6263-CFND-0001</v>
      </c>
      <c r="I3315" s="39" t="str">
        <f t="shared" si="467"/>
        <v>Q24050972-04-6263-C-FND-0001</v>
      </c>
      <c r="J3315" s="39"/>
      <c r="K3315" s="33" t="str">
        <f>VLOOKUP(C3315,'PPE WBS Codes'!$E$3:$F$79,2,0)</f>
        <v>36 MVA Power Station 1</v>
      </c>
      <c r="L3315" s="39" t="s">
        <v>1969</v>
      </c>
      <c r="M3315" s="39" t="s">
        <v>1281</v>
      </c>
      <c r="N3315" s="33" t="str">
        <f t="shared" si="470"/>
        <v>36 MVA Power Station 1 - Bund wall System for 36 MVA Power Station Gen Pad 1A - Civil Foundation Design</v>
      </c>
      <c r="O3315" s="134"/>
      <c r="P3315" s="134"/>
      <c r="Q3315" s="33" t="str">
        <f>IFERROR(VLOOKUP(PPE_PH1_CDDL[[#This Row],[RDMC Document Number]],[3]Docs!$B:$F,4,0),"No Placeholder Yet")</f>
        <v>RES - Reserved Placeholder</v>
      </c>
      <c r="R3315" s="33" t="str">
        <f>IFERROR(VLOOKUP(PPE_PH1_CDDL[[#This Row],[RDMC Document Number]],[3]Docs!$B:$F,5,0),"No Placeholder Yet")</f>
        <v>Pending</v>
      </c>
      <c r="S3315" s="137">
        <f t="shared" si="468"/>
        <v>0</v>
      </c>
      <c r="T3315" s="39" t="s">
        <v>1119</v>
      </c>
      <c r="U3315" s="39"/>
      <c r="V3315" s="178"/>
      <c r="W3315" s="39" t="s">
        <v>1970</v>
      </c>
      <c r="X3315" s="39" t="s">
        <v>1971</v>
      </c>
      <c r="Y3315" s="39"/>
      <c r="Z3315" s="39"/>
      <c r="AA3315" s="39"/>
      <c r="AB3315" s="152" t="s">
        <v>3165</v>
      </c>
    </row>
    <row r="3316" spans="1:28" ht="21.75" customHeight="1" x14ac:dyDescent="0.25">
      <c r="A3316" s="37" t="s">
        <v>30</v>
      </c>
      <c r="B3316" s="37" t="s">
        <v>31</v>
      </c>
      <c r="C3316" s="39">
        <v>6263</v>
      </c>
      <c r="D3316" s="39" t="s">
        <v>1169</v>
      </c>
      <c r="E3316" s="39" t="s">
        <v>1279</v>
      </c>
      <c r="F3316" s="128" t="s">
        <v>46</v>
      </c>
      <c r="G3316" s="39" t="s">
        <v>35</v>
      </c>
      <c r="H3316" s="39" t="str">
        <f t="shared" si="469"/>
        <v>6105AK124-6263-CFND-0002</v>
      </c>
      <c r="I3316" s="39" t="str">
        <f t="shared" si="467"/>
        <v>Q24050972-04-6263-C-FND-0002</v>
      </c>
      <c r="J3316" s="39"/>
      <c r="K3316" s="33" t="str">
        <f>VLOOKUP(C3316,'PPE WBS Codes'!$E$3:$F$79,2,0)</f>
        <v>36 MVA Power Station 1</v>
      </c>
      <c r="L3316" s="39" t="s">
        <v>1969</v>
      </c>
      <c r="M3316" s="39" t="s">
        <v>1283</v>
      </c>
      <c r="N3316" s="33" t="str">
        <f t="shared" si="470"/>
        <v>36 MVA Power Station 1 - Bund wall System for 36 MVA Power Station Gen Pad 1A - Plinth Design and Layout</v>
      </c>
      <c r="O3316" s="134"/>
      <c r="P3316" s="134"/>
      <c r="Q3316" s="33" t="str">
        <f>IFERROR(VLOOKUP(PPE_PH1_CDDL[[#This Row],[RDMC Document Number]],[3]Docs!$B:$F,4,0),"No Placeholder Yet")</f>
        <v>RES - Reserved Placeholder</v>
      </c>
      <c r="R3316" s="33" t="str">
        <f>IFERROR(VLOOKUP(PPE_PH1_CDDL[[#This Row],[RDMC Document Number]],[3]Docs!$B:$F,5,0),"No Placeholder Yet")</f>
        <v>Pending</v>
      </c>
      <c r="S3316" s="137">
        <f t="shared" si="468"/>
        <v>0</v>
      </c>
      <c r="T3316" s="39" t="s">
        <v>1119</v>
      </c>
      <c r="U3316" s="39"/>
      <c r="V3316" s="178"/>
      <c r="W3316" s="39" t="s">
        <v>1970</v>
      </c>
      <c r="X3316" s="39" t="s">
        <v>1971</v>
      </c>
      <c r="Y3316" s="39"/>
      <c r="Z3316" s="39"/>
      <c r="AA3316" s="39"/>
      <c r="AB3316" s="152" t="s">
        <v>3165</v>
      </c>
    </row>
    <row r="3317" spans="1:28" ht="21.75" customHeight="1" x14ac:dyDescent="0.25">
      <c r="A3317" s="37" t="s">
        <v>30</v>
      </c>
      <c r="B3317" s="37" t="s">
        <v>31</v>
      </c>
      <c r="C3317" s="39">
        <v>6263</v>
      </c>
      <c r="D3317" s="39" t="s">
        <v>1169</v>
      </c>
      <c r="E3317" s="39" t="s">
        <v>1279</v>
      </c>
      <c r="F3317" s="128" t="s">
        <v>48</v>
      </c>
      <c r="G3317" s="39" t="s">
        <v>35</v>
      </c>
      <c r="H3317" s="39" t="str">
        <f t="shared" si="469"/>
        <v>6105AK124-6263-CFND-0003</v>
      </c>
      <c r="I3317" s="39" t="str">
        <f t="shared" si="467"/>
        <v>Q24050972-04-6263-C-FND-0003</v>
      </c>
      <c r="J3317" s="39"/>
      <c r="K3317" s="33" t="str">
        <f>VLOOKUP(C3317,'PPE WBS Codes'!$E$3:$F$79,2,0)</f>
        <v>36 MVA Power Station 1</v>
      </c>
      <c r="L3317" s="39" t="s">
        <v>1972</v>
      </c>
      <c r="M3317" s="39" t="s">
        <v>1281</v>
      </c>
      <c r="N3317" s="33" t="str">
        <f t="shared" si="470"/>
        <v>36 MVA Power Station 1 - Collection Sump from Bunds for 36 MVA Power Station Gen Pad 1A - Civil Foundation Design</v>
      </c>
      <c r="O3317" s="134"/>
      <c r="P3317" s="134"/>
      <c r="Q3317" s="33" t="str">
        <f>IFERROR(VLOOKUP(PPE_PH1_CDDL[[#This Row],[RDMC Document Number]],[3]Docs!$B:$F,4,0),"No Placeholder Yet")</f>
        <v>RES - Reserved Placeholder</v>
      </c>
      <c r="R3317" s="33" t="str">
        <f>IFERROR(VLOOKUP(PPE_PH1_CDDL[[#This Row],[RDMC Document Number]],[3]Docs!$B:$F,5,0),"No Placeholder Yet")</f>
        <v>Pending</v>
      </c>
      <c r="S3317" s="137">
        <f t="shared" si="468"/>
        <v>0</v>
      </c>
      <c r="T3317" s="39" t="s">
        <v>1119</v>
      </c>
      <c r="U3317" s="39"/>
      <c r="V3317" s="178"/>
      <c r="W3317" s="39" t="s">
        <v>1932</v>
      </c>
      <c r="X3317" s="39" t="s">
        <v>1973</v>
      </c>
      <c r="Y3317" s="39"/>
      <c r="Z3317" s="39"/>
      <c r="AA3317" s="39"/>
      <c r="AB3317" s="152" t="s">
        <v>3165</v>
      </c>
    </row>
    <row r="3318" spans="1:28" ht="21.75" customHeight="1" x14ac:dyDescent="0.25">
      <c r="A3318" s="37" t="s">
        <v>30</v>
      </c>
      <c r="B3318" s="37" t="s">
        <v>31</v>
      </c>
      <c r="C3318" s="39">
        <v>6263</v>
      </c>
      <c r="D3318" s="39" t="s">
        <v>1169</v>
      </c>
      <c r="E3318" s="39" t="s">
        <v>1279</v>
      </c>
      <c r="F3318" s="128" t="s">
        <v>50</v>
      </c>
      <c r="G3318" s="39" t="s">
        <v>35</v>
      </c>
      <c r="H3318" s="39" t="str">
        <f t="shared" si="469"/>
        <v>6105AK124-6263-CFND-0004</v>
      </c>
      <c r="I3318" s="39" t="str">
        <f t="shared" si="467"/>
        <v>Q24050972-04-6263-C-FND-0004</v>
      </c>
      <c r="J3318" s="39"/>
      <c r="K3318" s="33" t="str">
        <f>VLOOKUP(C3318,'PPE WBS Codes'!$E$3:$F$79,2,0)</f>
        <v>36 MVA Power Station 1</v>
      </c>
      <c r="L3318" s="39" t="s">
        <v>1974</v>
      </c>
      <c r="M3318" s="39" t="s">
        <v>1281</v>
      </c>
      <c r="N3318" s="33" t="str">
        <f t="shared" si="470"/>
        <v>36 MVA Power Station 1 - Bund wall System for 36 MVA Power Station Gen Pad 1B - Civil Foundation Design</v>
      </c>
      <c r="O3318" s="134"/>
      <c r="P3318" s="134"/>
      <c r="Q3318" s="33" t="str">
        <f>IFERROR(VLOOKUP(PPE_PH1_CDDL[[#This Row],[RDMC Document Number]],[3]Docs!$B:$F,4,0),"No Placeholder Yet")</f>
        <v>RES - Reserved Placeholder</v>
      </c>
      <c r="R3318" s="33" t="str">
        <f>IFERROR(VLOOKUP(PPE_PH1_CDDL[[#This Row],[RDMC Document Number]],[3]Docs!$B:$F,5,0),"No Placeholder Yet")</f>
        <v>Pending</v>
      </c>
      <c r="S3318" s="137">
        <f t="shared" si="468"/>
        <v>0</v>
      </c>
      <c r="T3318" s="39" t="s">
        <v>1119</v>
      </c>
      <c r="U3318" s="39"/>
      <c r="V3318" s="178"/>
      <c r="W3318" s="39" t="s">
        <v>1970</v>
      </c>
      <c r="X3318" s="39" t="s">
        <v>1975</v>
      </c>
      <c r="Y3318" s="39"/>
      <c r="Z3318" s="39"/>
      <c r="AA3318" s="39"/>
      <c r="AB3318" s="152" t="s">
        <v>3165</v>
      </c>
    </row>
    <row r="3319" spans="1:28" ht="21.75" customHeight="1" x14ac:dyDescent="0.25">
      <c r="A3319" s="37" t="s">
        <v>30</v>
      </c>
      <c r="B3319" s="37" t="s">
        <v>31</v>
      </c>
      <c r="C3319" s="39">
        <v>6263</v>
      </c>
      <c r="D3319" s="39" t="s">
        <v>1169</v>
      </c>
      <c r="E3319" s="39" t="s">
        <v>1279</v>
      </c>
      <c r="F3319" s="128" t="s">
        <v>101</v>
      </c>
      <c r="G3319" s="39" t="s">
        <v>35</v>
      </c>
      <c r="H3319" s="39" t="str">
        <f t="shared" si="469"/>
        <v>6105AK124-6263-CFND-0005</v>
      </c>
      <c r="I3319" s="39" t="str">
        <f t="shared" si="467"/>
        <v>Q24050972-04-6263-C-FND-0005</v>
      </c>
      <c r="J3319" s="39"/>
      <c r="K3319" s="33" t="str">
        <f>VLOOKUP(C3319,'PPE WBS Codes'!$E$3:$F$79,2,0)</f>
        <v>36 MVA Power Station 1</v>
      </c>
      <c r="L3319" s="39" t="s">
        <v>1974</v>
      </c>
      <c r="M3319" s="39" t="s">
        <v>1283</v>
      </c>
      <c r="N3319" s="33" t="str">
        <f t="shared" si="470"/>
        <v>36 MVA Power Station 1 - Bund wall System for 36 MVA Power Station Gen Pad 1B - Plinth Design and Layout</v>
      </c>
      <c r="O3319" s="134"/>
      <c r="P3319" s="134"/>
      <c r="Q3319" s="33" t="str">
        <f>IFERROR(VLOOKUP(PPE_PH1_CDDL[[#This Row],[RDMC Document Number]],[3]Docs!$B:$F,4,0),"No Placeholder Yet")</f>
        <v>RES - Reserved Placeholder</v>
      </c>
      <c r="R3319" s="33" t="str">
        <f>IFERROR(VLOOKUP(PPE_PH1_CDDL[[#This Row],[RDMC Document Number]],[3]Docs!$B:$F,5,0),"No Placeholder Yet")</f>
        <v>Pending</v>
      </c>
      <c r="S3319" s="137">
        <f t="shared" si="468"/>
        <v>0</v>
      </c>
      <c r="T3319" s="39" t="s">
        <v>1119</v>
      </c>
      <c r="U3319" s="39"/>
      <c r="V3319" s="178"/>
      <c r="W3319" s="39" t="s">
        <v>1970</v>
      </c>
      <c r="X3319" s="39" t="s">
        <v>1975</v>
      </c>
      <c r="Y3319" s="39"/>
      <c r="Z3319" s="39"/>
      <c r="AA3319" s="39"/>
      <c r="AB3319" s="152" t="s">
        <v>3165</v>
      </c>
    </row>
    <row r="3320" spans="1:28" ht="21.75" customHeight="1" x14ac:dyDescent="0.25">
      <c r="A3320" s="37" t="s">
        <v>30</v>
      </c>
      <c r="B3320" s="37" t="s">
        <v>31</v>
      </c>
      <c r="C3320" s="39">
        <v>6263</v>
      </c>
      <c r="D3320" s="39" t="s">
        <v>1169</v>
      </c>
      <c r="E3320" s="39" t="s">
        <v>1279</v>
      </c>
      <c r="F3320" s="174" t="s">
        <v>161</v>
      </c>
      <c r="G3320" s="162" t="s">
        <v>35</v>
      </c>
      <c r="H3320" s="39" t="str">
        <f t="shared" si="469"/>
        <v>6105AK124-6263-CFND-0006</v>
      </c>
      <c r="I3320" s="39" t="str">
        <f t="shared" si="467"/>
        <v>Q24050972-04-6263-C-FND-0006</v>
      </c>
      <c r="J3320" s="162"/>
      <c r="K3320" s="33" t="str">
        <f>VLOOKUP(C3320,'PPE WBS Codes'!$E$3:$F$79,2,0)</f>
        <v>36 MVA Power Station 1</v>
      </c>
      <c r="L3320" s="162" t="s">
        <v>1976</v>
      </c>
      <c r="M3320" s="162" t="s">
        <v>1281</v>
      </c>
      <c r="N3320" s="33" t="str">
        <f t="shared" si="470"/>
        <v>36 MVA Power Station 1 - Collection Sump from Bunds for 36 MVA Power Station Gen Pad 1B - Civil Foundation Design</v>
      </c>
      <c r="O3320" s="175"/>
      <c r="P3320" s="175"/>
      <c r="Q3320" s="33" t="str">
        <f>IFERROR(VLOOKUP(PPE_PH1_CDDL[[#This Row],[RDMC Document Number]],[3]Docs!$B:$F,4,0),"No Placeholder Yet")</f>
        <v>RES - Reserved Placeholder</v>
      </c>
      <c r="R3320" s="33" t="str">
        <f>IFERROR(VLOOKUP(PPE_PH1_CDDL[[#This Row],[RDMC Document Number]],[3]Docs!$B:$F,5,0),"No Placeholder Yet")</f>
        <v>Pending</v>
      </c>
      <c r="S3320" s="137">
        <f t="shared" si="468"/>
        <v>0</v>
      </c>
      <c r="T3320" s="39" t="s">
        <v>1119</v>
      </c>
      <c r="U3320" s="162"/>
      <c r="V3320" s="178"/>
      <c r="W3320" s="162" t="s">
        <v>1932</v>
      </c>
      <c r="X3320" s="39" t="s">
        <v>1975</v>
      </c>
      <c r="Y3320" s="162"/>
      <c r="Z3320" s="162"/>
      <c r="AA3320" s="39"/>
      <c r="AB3320" s="152" t="s">
        <v>3165</v>
      </c>
    </row>
    <row r="3321" spans="1:28" ht="21.75" customHeight="1" x14ac:dyDescent="0.25">
      <c r="A3321" s="37" t="s">
        <v>30</v>
      </c>
      <c r="B3321" s="37" t="s">
        <v>31</v>
      </c>
      <c r="C3321" s="39">
        <v>6263</v>
      </c>
      <c r="D3321" s="39" t="s">
        <v>1169</v>
      </c>
      <c r="E3321" s="39" t="s">
        <v>250</v>
      </c>
      <c r="F3321" s="128" t="s">
        <v>34</v>
      </c>
      <c r="G3321" s="162" t="s">
        <v>35</v>
      </c>
      <c r="H3321" s="39" t="str">
        <f t="shared" si="469"/>
        <v>6105AK124-6263-CGAD-0001</v>
      </c>
      <c r="I3321" s="39" t="str">
        <f t="shared" ref="I3321:I3346" si="471">"Q24050972"&amp;"-"&amp;"04"&amp;"-"&amp;C3321&amp;"-"&amp;D3321&amp;"-"&amp;E3321&amp;"-"&amp;F3321</f>
        <v>Q24050972-04-6263-C-GAD-0001</v>
      </c>
      <c r="J3321" s="39"/>
      <c r="K3321" s="33" t="str">
        <f>VLOOKUP(C3321,'PPE WBS Codes'!$E$3:$F$79,2,0)</f>
        <v>36 MVA Power Station 1</v>
      </c>
      <c r="L3321" s="39" t="s">
        <v>1963</v>
      </c>
      <c r="M3321" s="39" t="s">
        <v>1293</v>
      </c>
      <c r="N3321" s="33" t="str">
        <f t="shared" si="470"/>
        <v>36 MVA Power Station 1 - Emergency Equip. for 36 MVA Power Station Fuel System Pad 1A - Terrace Equipment GA</v>
      </c>
      <c r="O3321" s="134"/>
      <c r="P3321" s="134"/>
      <c r="Q3321" s="33" t="str">
        <f>IFERROR(VLOOKUP(PPE_PH1_CDDL[[#This Row],[RDMC Document Number]],[3]Docs!$B:$F,4,0),"No Placeholder Yet")</f>
        <v>RES - Reserved Placeholder</v>
      </c>
      <c r="R3321" s="33" t="str">
        <f>IFERROR(VLOOKUP(PPE_PH1_CDDL[[#This Row],[RDMC Document Number]],[3]Docs!$B:$F,5,0),"No Placeholder Yet")</f>
        <v>Pending</v>
      </c>
      <c r="S3321" s="137">
        <f t="shared" si="468"/>
        <v>0</v>
      </c>
      <c r="T3321" s="39" t="s">
        <v>1119</v>
      </c>
      <c r="U3321" s="39"/>
      <c r="V3321" s="178"/>
      <c r="W3321" s="39" t="s">
        <v>1964</v>
      </c>
      <c r="X3321" s="39" t="s">
        <v>1965</v>
      </c>
      <c r="Y3321" s="39"/>
      <c r="Z3321" s="39"/>
      <c r="AA3321" s="39"/>
      <c r="AB3321" s="152" t="s">
        <v>3165</v>
      </c>
    </row>
    <row r="3322" spans="1:28" ht="21.75" customHeight="1" x14ac:dyDescent="0.25">
      <c r="A3322" s="37" t="s">
        <v>30</v>
      </c>
      <c r="B3322" s="37" t="s">
        <v>31</v>
      </c>
      <c r="C3322" s="39">
        <v>6263</v>
      </c>
      <c r="D3322" s="39" t="s">
        <v>1169</v>
      </c>
      <c r="E3322" s="39" t="s">
        <v>250</v>
      </c>
      <c r="F3322" s="128" t="s">
        <v>46</v>
      </c>
      <c r="G3322" s="162" t="s">
        <v>35</v>
      </c>
      <c r="H3322" s="39" t="str">
        <f t="shared" si="469"/>
        <v>6105AK124-6263-CGAD-0002</v>
      </c>
      <c r="I3322" s="39" t="str">
        <f t="shared" si="471"/>
        <v>Q24050972-04-6263-C-GAD-0002</v>
      </c>
      <c r="J3322" s="39"/>
      <c r="K3322" s="33" t="str">
        <f>VLOOKUP(C3322,'PPE WBS Codes'!$E$3:$F$79,2,0)</f>
        <v>36 MVA Power Station 1</v>
      </c>
      <c r="L3322" s="39" t="s">
        <v>1963</v>
      </c>
      <c r="M3322" s="39" t="s">
        <v>1327</v>
      </c>
      <c r="N3322" s="33" t="str">
        <f t="shared" si="470"/>
        <v>36 MVA Power Station 1 - Emergency Equip. for 36 MVA Power Station Fuel System Pad 1A - Fire Detection and Suppression System</v>
      </c>
      <c r="O3322" s="134"/>
      <c r="P3322" s="134"/>
      <c r="Q3322" s="33" t="str">
        <f>IFERROR(VLOOKUP(PPE_PH1_CDDL[[#This Row],[RDMC Document Number]],[3]Docs!$B:$F,4,0),"No Placeholder Yet")</f>
        <v>RES - Reserved Placeholder</v>
      </c>
      <c r="R3322" s="33" t="str">
        <f>IFERROR(VLOOKUP(PPE_PH1_CDDL[[#This Row],[RDMC Document Number]],[3]Docs!$B:$F,5,0),"No Placeholder Yet")</f>
        <v>Pending</v>
      </c>
      <c r="S3322" s="137">
        <f t="shared" si="468"/>
        <v>0</v>
      </c>
      <c r="T3322" s="39" t="s">
        <v>1119</v>
      </c>
      <c r="U3322" s="39"/>
      <c r="V3322" s="178"/>
      <c r="W3322" s="39" t="s">
        <v>1964</v>
      </c>
      <c r="X3322" s="39" t="s">
        <v>1965</v>
      </c>
      <c r="Y3322" s="39"/>
      <c r="Z3322" s="39"/>
      <c r="AA3322" s="39"/>
      <c r="AB3322" s="152" t="s">
        <v>3165</v>
      </c>
    </row>
    <row r="3323" spans="1:28" ht="21.75" customHeight="1" x14ac:dyDescent="0.25">
      <c r="A3323" s="37" t="s">
        <v>30</v>
      </c>
      <c r="B3323" s="37" t="s">
        <v>31</v>
      </c>
      <c r="C3323" s="39">
        <v>6263</v>
      </c>
      <c r="D3323" s="39" t="s">
        <v>1169</v>
      </c>
      <c r="E3323" s="39" t="s">
        <v>250</v>
      </c>
      <c r="F3323" s="128" t="s">
        <v>48</v>
      </c>
      <c r="G3323" s="162" t="s">
        <v>35</v>
      </c>
      <c r="H3323" s="39" t="str">
        <f t="shared" si="469"/>
        <v>6105AK124-6263-CGAD-0003</v>
      </c>
      <c r="I3323" s="39" t="str">
        <f t="shared" si="471"/>
        <v>Q24050972-04-6263-C-GAD-0003</v>
      </c>
      <c r="J3323" s="39"/>
      <c r="K3323" s="33" t="str">
        <f>VLOOKUP(C3323,'PPE WBS Codes'!$E$3:$F$79,2,0)</f>
        <v>36 MVA Power Station 1</v>
      </c>
      <c r="L3323" s="39" t="s">
        <v>1963</v>
      </c>
      <c r="M3323" s="39" t="s">
        <v>1302</v>
      </c>
      <c r="N3323" s="33" t="str">
        <f t="shared" si="470"/>
        <v>36 MVA Power Station 1 - Emergency Equip. for 36 MVA Power Station Fuel System Pad 1A - Pipe Routing General Arrangement</v>
      </c>
      <c r="O3323" s="134"/>
      <c r="P3323" s="134"/>
      <c r="Q3323" s="33" t="str">
        <f>IFERROR(VLOOKUP(PPE_PH1_CDDL[[#This Row],[RDMC Document Number]],[3]Docs!$B:$F,4,0),"No Placeholder Yet")</f>
        <v>RES - Reserved Placeholder</v>
      </c>
      <c r="R3323" s="33" t="str">
        <f>IFERROR(VLOOKUP(PPE_PH1_CDDL[[#This Row],[RDMC Document Number]],[3]Docs!$B:$F,5,0),"No Placeholder Yet")</f>
        <v>Pending</v>
      </c>
      <c r="S3323" s="137">
        <f t="shared" si="468"/>
        <v>0</v>
      </c>
      <c r="T3323" s="39" t="s">
        <v>1119</v>
      </c>
      <c r="U3323" s="39"/>
      <c r="V3323" s="178"/>
      <c r="W3323" s="39" t="s">
        <v>1964</v>
      </c>
      <c r="X3323" s="39" t="s">
        <v>1965</v>
      </c>
      <c r="Y3323" s="39"/>
      <c r="Z3323" s="39"/>
      <c r="AA3323" s="39"/>
      <c r="AB3323" s="152" t="s">
        <v>3165</v>
      </c>
    </row>
    <row r="3324" spans="1:28" ht="21.75" customHeight="1" x14ac:dyDescent="0.25">
      <c r="A3324" s="37" t="s">
        <v>30</v>
      </c>
      <c r="B3324" s="37" t="s">
        <v>31</v>
      </c>
      <c r="C3324" s="39">
        <v>6263</v>
      </c>
      <c r="D3324" s="39" t="s">
        <v>1169</v>
      </c>
      <c r="E3324" s="39" t="s">
        <v>250</v>
      </c>
      <c r="F3324" s="128" t="s">
        <v>50</v>
      </c>
      <c r="G3324" s="162" t="s">
        <v>35</v>
      </c>
      <c r="H3324" s="39" t="str">
        <f t="shared" si="469"/>
        <v>6105AK124-6263-CGAD-0004</v>
      </c>
      <c r="I3324" s="39" t="str">
        <f t="shared" si="471"/>
        <v>Q24050972-04-6263-C-GAD-0004</v>
      </c>
      <c r="J3324" s="39"/>
      <c r="K3324" s="33" t="str">
        <f>VLOOKUP(C3324,'PPE WBS Codes'!$E$3:$F$79,2,0)</f>
        <v>36 MVA Power Station 1</v>
      </c>
      <c r="L3324" s="39" t="s">
        <v>1963</v>
      </c>
      <c r="M3324" s="39" t="s">
        <v>1308</v>
      </c>
      <c r="N3324" s="33" t="str">
        <f t="shared" si="470"/>
        <v>36 MVA Power Station 1 - Emergency Equip. for 36 MVA Power Station Fuel System Pad 1A - Utilities Connections and Battery Limits GA</v>
      </c>
      <c r="O3324" s="134"/>
      <c r="P3324" s="134"/>
      <c r="Q3324" s="33" t="str">
        <f>IFERROR(VLOOKUP(PPE_PH1_CDDL[[#This Row],[RDMC Document Number]],[3]Docs!$B:$F,4,0),"No Placeholder Yet")</f>
        <v>RES - Reserved Placeholder</v>
      </c>
      <c r="R3324" s="33" t="str">
        <f>IFERROR(VLOOKUP(PPE_PH1_CDDL[[#This Row],[RDMC Document Number]],[3]Docs!$B:$F,5,0),"No Placeholder Yet")</f>
        <v>Pending</v>
      </c>
      <c r="S3324" s="137">
        <f t="shared" si="468"/>
        <v>0</v>
      </c>
      <c r="T3324" s="39" t="s">
        <v>1119</v>
      </c>
      <c r="U3324" s="39"/>
      <c r="V3324" s="178"/>
      <c r="W3324" s="39" t="s">
        <v>1964</v>
      </c>
      <c r="X3324" s="39" t="s">
        <v>1965</v>
      </c>
      <c r="Y3324" s="39"/>
      <c r="Z3324" s="39"/>
      <c r="AA3324" s="39"/>
      <c r="AB3324" s="152" t="s">
        <v>3165</v>
      </c>
    </row>
    <row r="3325" spans="1:28" ht="21.75" customHeight="1" x14ac:dyDescent="0.25">
      <c r="A3325" s="37" t="s">
        <v>30</v>
      </c>
      <c r="B3325" s="37" t="s">
        <v>31</v>
      </c>
      <c r="C3325" s="39">
        <v>6263</v>
      </c>
      <c r="D3325" s="39" t="s">
        <v>1169</v>
      </c>
      <c r="E3325" s="39" t="s">
        <v>250</v>
      </c>
      <c r="F3325" s="128" t="s">
        <v>101</v>
      </c>
      <c r="G3325" s="162" t="s">
        <v>35</v>
      </c>
      <c r="H3325" s="39" t="str">
        <f t="shared" si="469"/>
        <v>6105AK124-6263-CGAD-0005</v>
      </c>
      <c r="I3325" s="39" t="str">
        <f t="shared" si="471"/>
        <v>Q24050972-04-6263-C-GAD-0005</v>
      </c>
      <c r="J3325" s="39"/>
      <c r="K3325" s="33" t="str">
        <f>VLOOKUP(C3325,'PPE WBS Codes'!$E$3:$F$79,2,0)</f>
        <v>36 MVA Power Station 1</v>
      </c>
      <c r="L3325" s="39" t="s">
        <v>1969</v>
      </c>
      <c r="M3325" s="39" t="s">
        <v>1288</v>
      </c>
      <c r="N3325" s="33" t="str">
        <f t="shared" si="470"/>
        <v>36 MVA Power Station 1 - Bund wall System for 36 MVA Power Station Gen Pad 1A - Buildings and Structures GA</v>
      </c>
      <c r="O3325" s="134"/>
      <c r="P3325" s="134"/>
      <c r="Q3325" s="33" t="str">
        <f>IFERROR(VLOOKUP(PPE_PH1_CDDL[[#This Row],[RDMC Document Number]],[3]Docs!$B:$F,4,0),"No Placeholder Yet")</f>
        <v>RES - Reserved Placeholder</v>
      </c>
      <c r="R3325" s="33" t="str">
        <f>IFERROR(VLOOKUP(PPE_PH1_CDDL[[#This Row],[RDMC Document Number]],[3]Docs!$B:$F,5,0),"No Placeholder Yet")</f>
        <v>Pending</v>
      </c>
      <c r="S3325" s="137">
        <f t="shared" ref="S3325:S3388" si="472">IF(AND(O3325&lt;&gt;"",P3325&lt;&gt;"",R3325="Approved"),100%,
 IF(AND(O3325&lt;&gt;"",P3325&lt;&gt;""),66.67%,
 IF(O3325&lt;&gt;"",33.33%,
 0)))</f>
        <v>0</v>
      </c>
      <c r="T3325" s="39" t="s">
        <v>1119</v>
      </c>
      <c r="U3325" s="39"/>
      <c r="V3325" s="178"/>
      <c r="W3325" s="39" t="s">
        <v>1970</v>
      </c>
      <c r="X3325" s="39" t="s">
        <v>1971</v>
      </c>
      <c r="Y3325" s="39"/>
      <c r="Z3325" s="39"/>
      <c r="AA3325" s="39"/>
      <c r="AB3325" s="152" t="s">
        <v>3165</v>
      </c>
    </row>
    <row r="3326" spans="1:28" ht="21.75" customHeight="1" x14ac:dyDescent="0.25">
      <c r="A3326" s="37" t="s">
        <v>30</v>
      </c>
      <c r="B3326" s="37" t="s">
        <v>31</v>
      </c>
      <c r="C3326" s="39">
        <v>6263</v>
      </c>
      <c r="D3326" s="39" t="s">
        <v>1169</v>
      </c>
      <c r="E3326" s="39" t="s">
        <v>250</v>
      </c>
      <c r="F3326" s="128" t="s">
        <v>161</v>
      </c>
      <c r="G3326" s="162" t="s">
        <v>35</v>
      </c>
      <c r="H3326" s="39" t="str">
        <f t="shared" si="469"/>
        <v>6105AK124-6263-CGAD-0006</v>
      </c>
      <c r="I3326" s="39" t="str">
        <f t="shared" si="471"/>
        <v>Q24050972-04-6263-C-GAD-0006</v>
      </c>
      <c r="J3326" s="39"/>
      <c r="K3326" s="33" t="str">
        <f>VLOOKUP(C3326,'PPE WBS Codes'!$E$3:$F$79,2,0)</f>
        <v>36 MVA Power Station 1</v>
      </c>
      <c r="L3326" s="39" t="s">
        <v>1969</v>
      </c>
      <c r="M3326" s="39" t="s">
        <v>1293</v>
      </c>
      <c r="N3326" s="33" t="str">
        <f t="shared" si="470"/>
        <v>36 MVA Power Station 1 - Bund wall System for 36 MVA Power Station Gen Pad 1A - Terrace Equipment GA</v>
      </c>
      <c r="O3326" s="134"/>
      <c r="P3326" s="134"/>
      <c r="Q3326" s="33" t="str">
        <f>IFERROR(VLOOKUP(PPE_PH1_CDDL[[#This Row],[RDMC Document Number]],[3]Docs!$B:$F,4,0),"No Placeholder Yet")</f>
        <v>RES - Reserved Placeholder</v>
      </c>
      <c r="R3326" s="33" t="str">
        <f>IFERROR(VLOOKUP(PPE_PH1_CDDL[[#This Row],[RDMC Document Number]],[3]Docs!$B:$F,5,0),"No Placeholder Yet")</f>
        <v>Pending</v>
      </c>
      <c r="S3326" s="137">
        <f t="shared" si="472"/>
        <v>0</v>
      </c>
      <c r="T3326" s="39" t="s">
        <v>1119</v>
      </c>
      <c r="U3326" s="39"/>
      <c r="V3326" s="178"/>
      <c r="W3326" s="39" t="s">
        <v>1970</v>
      </c>
      <c r="X3326" s="39" t="s">
        <v>1971</v>
      </c>
      <c r="Y3326" s="39"/>
      <c r="Z3326" s="39"/>
      <c r="AA3326" s="39"/>
      <c r="AB3326" s="152" t="s">
        <v>3165</v>
      </c>
    </row>
    <row r="3327" spans="1:28" ht="21.75" customHeight="1" x14ac:dyDescent="0.25">
      <c r="A3327" s="37" t="s">
        <v>30</v>
      </c>
      <c r="B3327" s="37" t="s">
        <v>31</v>
      </c>
      <c r="C3327" s="39">
        <v>6263</v>
      </c>
      <c r="D3327" s="39" t="s">
        <v>1169</v>
      </c>
      <c r="E3327" s="39" t="s">
        <v>250</v>
      </c>
      <c r="F3327" s="128" t="s">
        <v>170</v>
      </c>
      <c r="G3327" s="162" t="s">
        <v>35</v>
      </c>
      <c r="H3327" s="39" t="str">
        <f t="shared" si="469"/>
        <v>6105AK124-6263-CGAD-0007</v>
      </c>
      <c r="I3327" s="39" t="str">
        <f t="shared" si="471"/>
        <v>Q24050972-04-6263-C-GAD-0007</v>
      </c>
      <c r="J3327" s="39"/>
      <c r="K3327" s="33" t="str">
        <f>VLOOKUP(C3327,'PPE WBS Codes'!$E$3:$F$79,2,0)</f>
        <v>36 MVA Power Station 1</v>
      </c>
      <c r="L3327" s="39" t="s">
        <v>1969</v>
      </c>
      <c r="M3327" s="39" t="s">
        <v>1298</v>
      </c>
      <c r="N3327" s="33" t="str">
        <f t="shared" si="470"/>
        <v>36 MVA Power Station 1 - Bund wall System for 36 MVA Power Station Gen Pad 1A - Stormwater and Effluent System Design</v>
      </c>
      <c r="O3327" s="134"/>
      <c r="P3327" s="134"/>
      <c r="Q3327" s="33" t="str">
        <f>IFERROR(VLOOKUP(PPE_PH1_CDDL[[#This Row],[RDMC Document Number]],[3]Docs!$B:$F,4,0),"No Placeholder Yet")</f>
        <v>RES - Reserved Placeholder</v>
      </c>
      <c r="R3327" s="33" t="str">
        <f>IFERROR(VLOOKUP(PPE_PH1_CDDL[[#This Row],[RDMC Document Number]],[3]Docs!$B:$F,5,0),"No Placeholder Yet")</f>
        <v>Pending</v>
      </c>
      <c r="S3327" s="137">
        <f t="shared" si="472"/>
        <v>0</v>
      </c>
      <c r="T3327" s="39" t="s">
        <v>1119</v>
      </c>
      <c r="U3327" s="39"/>
      <c r="V3327" s="178"/>
      <c r="W3327" s="39" t="s">
        <v>1970</v>
      </c>
      <c r="X3327" s="39" t="s">
        <v>1971</v>
      </c>
      <c r="Y3327" s="39"/>
      <c r="Z3327" s="39"/>
      <c r="AA3327" s="39"/>
      <c r="AB3327" s="152" t="s">
        <v>3165</v>
      </c>
    </row>
    <row r="3328" spans="1:28" ht="21.75" customHeight="1" x14ac:dyDescent="0.25">
      <c r="A3328" s="37" t="s">
        <v>30</v>
      </c>
      <c r="B3328" s="37" t="s">
        <v>31</v>
      </c>
      <c r="C3328" s="39">
        <v>6263</v>
      </c>
      <c r="D3328" s="39" t="s">
        <v>1169</v>
      </c>
      <c r="E3328" s="39" t="s">
        <v>250</v>
      </c>
      <c r="F3328" s="128" t="s">
        <v>108</v>
      </c>
      <c r="G3328" s="162" t="s">
        <v>35</v>
      </c>
      <c r="H3328" s="39" t="str">
        <f t="shared" si="469"/>
        <v>6105AK124-6263-CGAD-0008</v>
      </c>
      <c r="I3328" s="39" t="str">
        <f t="shared" si="471"/>
        <v>Q24050972-04-6263-C-GAD-0008</v>
      </c>
      <c r="J3328" s="39"/>
      <c r="K3328" s="33" t="str">
        <f>VLOOKUP(C3328,'PPE WBS Codes'!$E$3:$F$79,2,0)</f>
        <v>36 MVA Power Station 1</v>
      </c>
      <c r="L3328" s="39" t="s">
        <v>1972</v>
      </c>
      <c r="M3328" s="39" t="s">
        <v>1298</v>
      </c>
      <c r="N3328" s="33" t="str">
        <f t="shared" si="470"/>
        <v>36 MVA Power Station 1 - Collection Sump from Bunds for 36 MVA Power Station Gen Pad 1A - Stormwater and Effluent System Design</v>
      </c>
      <c r="O3328" s="134"/>
      <c r="P3328" s="134"/>
      <c r="Q3328" s="33" t="str">
        <f>IFERROR(VLOOKUP(PPE_PH1_CDDL[[#This Row],[RDMC Document Number]],[3]Docs!$B:$F,4,0),"No Placeholder Yet")</f>
        <v>RES - Reserved Placeholder</v>
      </c>
      <c r="R3328" s="33" t="str">
        <f>IFERROR(VLOOKUP(PPE_PH1_CDDL[[#This Row],[RDMC Document Number]],[3]Docs!$B:$F,5,0),"No Placeholder Yet")</f>
        <v>Pending</v>
      </c>
      <c r="S3328" s="137">
        <f t="shared" si="472"/>
        <v>0</v>
      </c>
      <c r="T3328" s="39" t="s">
        <v>1119</v>
      </c>
      <c r="U3328" s="39"/>
      <c r="V3328" s="178"/>
      <c r="W3328" s="39" t="s">
        <v>1932</v>
      </c>
      <c r="X3328" s="39" t="s">
        <v>1971</v>
      </c>
      <c r="Y3328" s="39"/>
      <c r="Z3328" s="39"/>
      <c r="AA3328" s="39"/>
      <c r="AB3328" s="152" t="s">
        <v>3165</v>
      </c>
    </row>
    <row r="3329" spans="1:28" ht="21.75" customHeight="1" x14ac:dyDescent="0.25">
      <c r="A3329" s="37" t="s">
        <v>30</v>
      </c>
      <c r="B3329" s="37" t="s">
        <v>31</v>
      </c>
      <c r="C3329" s="39">
        <v>6263</v>
      </c>
      <c r="D3329" s="39" t="s">
        <v>1169</v>
      </c>
      <c r="E3329" s="39" t="s">
        <v>250</v>
      </c>
      <c r="F3329" s="128" t="s">
        <v>173</v>
      </c>
      <c r="G3329" s="162" t="s">
        <v>35</v>
      </c>
      <c r="H3329" s="39" t="str">
        <f t="shared" si="469"/>
        <v>6105AK124-6263-CGAD-0009</v>
      </c>
      <c r="I3329" s="39" t="str">
        <f t="shared" si="471"/>
        <v>Q24050972-04-6263-C-GAD-0009</v>
      </c>
      <c r="J3329" s="39"/>
      <c r="K3329" s="33" t="str">
        <f>VLOOKUP(C3329,'PPE WBS Codes'!$E$3:$F$79,2,0)</f>
        <v>36 MVA Power Station 1</v>
      </c>
      <c r="L3329" s="39" t="s">
        <v>1966</v>
      </c>
      <c r="M3329" s="39" t="s">
        <v>1293</v>
      </c>
      <c r="N3329" s="33" t="str">
        <f t="shared" si="470"/>
        <v>36 MVA Power Station 1 - Emergency Equip. for 36 MVA Power Station Fuel System Pad 1B - Terrace Equipment GA</v>
      </c>
      <c r="O3329" s="134"/>
      <c r="P3329" s="134"/>
      <c r="Q3329" s="33" t="str">
        <f>IFERROR(VLOOKUP(PPE_PH1_CDDL[[#This Row],[RDMC Document Number]],[3]Docs!$B:$F,4,0),"No Placeholder Yet")</f>
        <v>RES - Reserved Placeholder</v>
      </c>
      <c r="R3329" s="33" t="str">
        <f>IFERROR(VLOOKUP(PPE_PH1_CDDL[[#This Row],[RDMC Document Number]],[3]Docs!$B:$F,5,0),"No Placeholder Yet")</f>
        <v>Pending</v>
      </c>
      <c r="S3329" s="137">
        <f t="shared" si="472"/>
        <v>0</v>
      </c>
      <c r="T3329" s="39" t="s">
        <v>1119</v>
      </c>
      <c r="U3329" s="39"/>
      <c r="V3329" s="178"/>
      <c r="W3329" s="39" t="s">
        <v>1964</v>
      </c>
      <c r="X3329" s="39" t="s">
        <v>1977</v>
      </c>
      <c r="Y3329" s="39"/>
      <c r="Z3329" s="39"/>
      <c r="AA3329" s="39"/>
      <c r="AB3329" s="152" t="s">
        <v>3165</v>
      </c>
    </row>
    <row r="3330" spans="1:28" ht="21.75" customHeight="1" x14ac:dyDescent="0.25">
      <c r="A3330" s="37" t="s">
        <v>30</v>
      </c>
      <c r="B3330" s="37" t="s">
        <v>31</v>
      </c>
      <c r="C3330" s="39">
        <v>6263</v>
      </c>
      <c r="D3330" s="39" t="s">
        <v>1169</v>
      </c>
      <c r="E3330" s="39" t="s">
        <v>250</v>
      </c>
      <c r="F3330" s="128" t="s">
        <v>184</v>
      </c>
      <c r="G3330" s="162" t="s">
        <v>35</v>
      </c>
      <c r="H3330" s="39" t="str">
        <f t="shared" si="469"/>
        <v>6105AK124-6263-CGAD-0010</v>
      </c>
      <c r="I3330" s="39" t="str">
        <f t="shared" si="471"/>
        <v>Q24050972-04-6263-C-GAD-0010</v>
      </c>
      <c r="J3330" s="39"/>
      <c r="K3330" s="33" t="str">
        <f>VLOOKUP(C3330,'PPE WBS Codes'!$E$3:$F$79,2,0)</f>
        <v>36 MVA Power Station 1</v>
      </c>
      <c r="L3330" s="39" t="s">
        <v>1966</v>
      </c>
      <c r="M3330" s="39" t="s">
        <v>1327</v>
      </c>
      <c r="N3330" s="33" t="str">
        <f t="shared" si="470"/>
        <v>36 MVA Power Station 1 - Emergency Equip. for 36 MVA Power Station Fuel System Pad 1B - Fire Detection and Suppression System</v>
      </c>
      <c r="O3330" s="134"/>
      <c r="P3330" s="134"/>
      <c r="Q3330" s="33" t="str">
        <f>IFERROR(VLOOKUP(PPE_PH1_CDDL[[#This Row],[RDMC Document Number]],[3]Docs!$B:$F,4,0),"No Placeholder Yet")</f>
        <v>RES - Reserved Placeholder</v>
      </c>
      <c r="R3330" s="33" t="str">
        <f>IFERROR(VLOOKUP(PPE_PH1_CDDL[[#This Row],[RDMC Document Number]],[3]Docs!$B:$F,5,0),"No Placeholder Yet")</f>
        <v>Pending</v>
      </c>
      <c r="S3330" s="137">
        <f t="shared" si="472"/>
        <v>0</v>
      </c>
      <c r="T3330" s="39" t="s">
        <v>1119</v>
      </c>
      <c r="U3330" s="39"/>
      <c r="V3330" s="178"/>
      <c r="W3330" s="39" t="s">
        <v>1964</v>
      </c>
      <c r="X3330" s="39" t="s">
        <v>1977</v>
      </c>
      <c r="Y3330" s="39"/>
      <c r="Z3330" s="39"/>
      <c r="AA3330" s="39"/>
      <c r="AB3330" s="152" t="s">
        <v>3165</v>
      </c>
    </row>
    <row r="3331" spans="1:28" ht="21.75" customHeight="1" x14ac:dyDescent="0.25">
      <c r="A3331" s="37" t="s">
        <v>30</v>
      </c>
      <c r="B3331" s="37" t="s">
        <v>31</v>
      </c>
      <c r="C3331" s="39">
        <v>6263</v>
      </c>
      <c r="D3331" s="39" t="s">
        <v>1169</v>
      </c>
      <c r="E3331" s="39" t="s">
        <v>250</v>
      </c>
      <c r="F3331" s="128" t="s">
        <v>187</v>
      </c>
      <c r="G3331" s="162" t="s">
        <v>35</v>
      </c>
      <c r="H3331" s="39" t="str">
        <f t="shared" si="469"/>
        <v>6105AK124-6263-CGAD-0011</v>
      </c>
      <c r="I3331" s="39" t="str">
        <f t="shared" si="471"/>
        <v>Q24050972-04-6263-C-GAD-0011</v>
      </c>
      <c r="J3331" s="39"/>
      <c r="K3331" s="33" t="str">
        <f>VLOOKUP(C3331,'PPE WBS Codes'!$E$3:$F$79,2,0)</f>
        <v>36 MVA Power Station 1</v>
      </c>
      <c r="L3331" s="39" t="s">
        <v>1966</v>
      </c>
      <c r="M3331" s="39" t="s">
        <v>1302</v>
      </c>
      <c r="N3331" s="33" t="str">
        <f t="shared" si="470"/>
        <v>36 MVA Power Station 1 - Emergency Equip. for 36 MVA Power Station Fuel System Pad 1B - Pipe Routing General Arrangement</v>
      </c>
      <c r="O3331" s="134"/>
      <c r="P3331" s="134"/>
      <c r="Q3331" s="33" t="str">
        <f>IFERROR(VLOOKUP(PPE_PH1_CDDL[[#This Row],[RDMC Document Number]],[3]Docs!$B:$F,4,0),"No Placeholder Yet")</f>
        <v>RES - Reserved Placeholder</v>
      </c>
      <c r="R3331" s="33" t="str">
        <f>IFERROR(VLOOKUP(PPE_PH1_CDDL[[#This Row],[RDMC Document Number]],[3]Docs!$B:$F,5,0),"No Placeholder Yet")</f>
        <v>Pending</v>
      </c>
      <c r="S3331" s="137">
        <f t="shared" si="472"/>
        <v>0</v>
      </c>
      <c r="T3331" s="39" t="s">
        <v>1119</v>
      </c>
      <c r="U3331" s="39"/>
      <c r="V3331" s="178"/>
      <c r="W3331" s="39" t="s">
        <v>1964</v>
      </c>
      <c r="X3331" s="39" t="s">
        <v>1977</v>
      </c>
      <c r="Y3331" s="39"/>
      <c r="Z3331" s="39"/>
      <c r="AA3331" s="39"/>
      <c r="AB3331" s="152" t="s">
        <v>3165</v>
      </c>
    </row>
    <row r="3332" spans="1:28" ht="21.75" customHeight="1" x14ac:dyDescent="0.25">
      <c r="A3332" s="37" t="s">
        <v>30</v>
      </c>
      <c r="B3332" s="37" t="s">
        <v>31</v>
      </c>
      <c r="C3332" s="39">
        <v>6263</v>
      </c>
      <c r="D3332" s="39" t="s">
        <v>1169</v>
      </c>
      <c r="E3332" s="39" t="s">
        <v>250</v>
      </c>
      <c r="F3332" s="128" t="s">
        <v>213</v>
      </c>
      <c r="G3332" s="162" t="s">
        <v>35</v>
      </c>
      <c r="H3332" s="39" t="str">
        <f t="shared" si="469"/>
        <v>6105AK124-6263-CGAD-0012</v>
      </c>
      <c r="I3332" s="39" t="str">
        <f t="shared" si="471"/>
        <v>Q24050972-04-6263-C-GAD-0012</v>
      </c>
      <c r="J3332" s="39"/>
      <c r="K3332" s="33" t="str">
        <f>VLOOKUP(C3332,'PPE WBS Codes'!$E$3:$F$79,2,0)</f>
        <v>36 MVA Power Station 1</v>
      </c>
      <c r="L3332" s="39" t="s">
        <v>1966</v>
      </c>
      <c r="M3332" s="39" t="s">
        <v>1308</v>
      </c>
      <c r="N3332" s="33" t="str">
        <f t="shared" si="470"/>
        <v>36 MVA Power Station 1 - Emergency Equip. for 36 MVA Power Station Fuel System Pad 1B - Utilities Connections and Battery Limits GA</v>
      </c>
      <c r="O3332" s="134"/>
      <c r="P3332" s="134"/>
      <c r="Q3332" s="33" t="str">
        <f>IFERROR(VLOOKUP(PPE_PH1_CDDL[[#This Row],[RDMC Document Number]],[3]Docs!$B:$F,4,0),"No Placeholder Yet")</f>
        <v>RES - Reserved Placeholder</v>
      </c>
      <c r="R3332" s="33" t="str">
        <f>IFERROR(VLOOKUP(PPE_PH1_CDDL[[#This Row],[RDMC Document Number]],[3]Docs!$B:$F,5,0),"No Placeholder Yet")</f>
        <v>Pending</v>
      </c>
      <c r="S3332" s="137">
        <f t="shared" si="472"/>
        <v>0</v>
      </c>
      <c r="T3332" s="39" t="s">
        <v>1119</v>
      </c>
      <c r="U3332" s="39"/>
      <c r="V3332" s="178"/>
      <c r="W3332" s="39" t="s">
        <v>1964</v>
      </c>
      <c r="X3332" s="39" t="s">
        <v>1977</v>
      </c>
      <c r="Y3332" s="39"/>
      <c r="Z3332" s="39"/>
      <c r="AA3332" s="39"/>
      <c r="AB3332" s="152" t="s">
        <v>3165</v>
      </c>
    </row>
    <row r="3333" spans="1:28" ht="21.75" customHeight="1" x14ac:dyDescent="0.25">
      <c r="A3333" s="37" t="s">
        <v>30</v>
      </c>
      <c r="B3333" s="37" t="s">
        <v>31</v>
      </c>
      <c r="C3333" s="39">
        <v>6263</v>
      </c>
      <c r="D3333" s="39" t="s">
        <v>1169</v>
      </c>
      <c r="E3333" s="39" t="s">
        <v>250</v>
      </c>
      <c r="F3333" s="128" t="s">
        <v>215</v>
      </c>
      <c r="G3333" s="162" t="s">
        <v>35</v>
      </c>
      <c r="H3333" s="39" t="str">
        <f t="shared" si="469"/>
        <v>6105AK124-6263-CGAD-0013</v>
      </c>
      <c r="I3333" s="39" t="str">
        <f t="shared" si="471"/>
        <v>Q24050972-04-6263-C-GAD-0013</v>
      </c>
      <c r="J3333" s="39"/>
      <c r="K3333" s="33" t="str">
        <f>VLOOKUP(C3333,'PPE WBS Codes'!$E$3:$F$79,2,0)</f>
        <v>36 MVA Power Station 1</v>
      </c>
      <c r="L3333" s="39" t="s">
        <v>1974</v>
      </c>
      <c r="M3333" s="39" t="s">
        <v>1288</v>
      </c>
      <c r="N3333" s="33" t="str">
        <f t="shared" si="470"/>
        <v>36 MVA Power Station 1 - Bund wall System for 36 MVA Power Station Gen Pad 1B - Buildings and Structures GA</v>
      </c>
      <c r="O3333" s="134"/>
      <c r="P3333" s="134"/>
      <c r="Q3333" s="33" t="str">
        <f>IFERROR(VLOOKUP(PPE_PH1_CDDL[[#This Row],[RDMC Document Number]],[3]Docs!$B:$F,4,0),"No Placeholder Yet")</f>
        <v>RES - Reserved Placeholder</v>
      </c>
      <c r="R3333" s="33" t="str">
        <f>IFERROR(VLOOKUP(PPE_PH1_CDDL[[#This Row],[RDMC Document Number]],[3]Docs!$B:$F,5,0),"No Placeholder Yet")</f>
        <v>Pending</v>
      </c>
      <c r="S3333" s="137">
        <f t="shared" si="472"/>
        <v>0</v>
      </c>
      <c r="T3333" s="39" t="s">
        <v>1119</v>
      </c>
      <c r="U3333" s="39"/>
      <c r="V3333" s="178"/>
      <c r="W3333" s="39" t="s">
        <v>1970</v>
      </c>
      <c r="X3333" s="39" t="s">
        <v>1975</v>
      </c>
      <c r="Y3333" s="39"/>
      <c r="Z3333" s="39"/>
      <c r="AA3333" s="39"/>
      <c r="AB3333" s="152" t="s">
        <v>3165</v>
      </c>
    </row>
    <row r="3334" spans="1:28" ht="21.75" customHeight="1" x14ac:dyDescent="0.25">
      <c r="A3334" s="37" t="s">
        <v>30</v>
      </c>
      <c r="B3334" s="37" t="s">
        <v>31</v>
      </c>
      <c r="C3334" s="39">
        <v>6263</v>
      </c>
      <c r="D3334" s="39" t="s">
        <v>1169</v>
      </c>
      <c r="E3334" s="39" t="s">
        <v>250</v>
      </c>
      <c r="F3334" s="128" t="s">
        <v>217</v>
      </c>
      <c r="G3334" s="162" t="s">
        <v>35</v>
      </c>
      <c r="H3334" s="39" t="str">
        <f t="shared" si="469"/>
        <v>6105AK124-6263-CGAD-0014</v>
      </c>
      <c r="I3334" s="39" t="str">
        <f t="shared" si="471"/>
        <v>Q24050972-04-6263-C-GAD-0014</v>
      </c>
      <c r="J3334" s="39"/>
      <c r="K3334" s="33" t="str">
        <f>VLOOKUP(C3334,'PPE WBS Codes'!$E$3:$F$79,2,0)</f>
        <v>36 MVA Power Station 1</v>
      </c>
      <c r="L3334" s="39" t="s">
        <v>1974</v>
      </c>
      <c r="M3334" s="39" t="s">
        <v>1293</v>
      </c>
      <c r="N3334" s="33" t="str">
        <f t="shared" si="470"/>
        <v>36 MVA Power Station 1 - Bund wall System for 36 MVA Power Station Gen Pad 1B - Terrace Equipment GA</v>
      </c>
      <c r="O3334" s="134"/>
      <c r="P3334" s="134"/>
      <c r="Q3334" s="33" t="str">
        <f>IFERROR(VLOOKUP(PPE_PH1_CDDL[[#This Row],[RDMC Document Number]],[3]Docs!$B:$F,4,0),"No Placeholder Yet")</f>
        <v>RES - Reserved Placeholder</v>
      </c>
      <c r="R3334" s="33" t="str">
        <f>IFERROR(VLOOKUP(PPE_PH1_CDDL[[#This Row],[RDMC Document Number]],[3]Docs!$B:$F,5,0),"No Placeholder Yet")</f>
        <v>Pending</v>
      </c>
      <c r="S3334" s="137">
        <f t="shared" si="472"/>
        <v>0</v>
      </c>
      <c r="T3334" s="39" t="s">
        <v>1119</v>
      </c>
      <c r="U3334" s="39"/>
      <c r="V3334" s="178"/>
      <c r="W3334" s="39" t="s">
        <v>1970</v>
      </c>
      <c r="X3334" s="39" t="s">
        <v>1975</v>
      </c>
      <c r="Y3334" s="39"/>
      <c r="Z3334" s="39"/>
      <c r="AA3334" s="39"/>
      <c r="AB3334" s="152" t="s">
        <v>3165</v>
      </c>
    </row>
    <row r="3335" spans="1:28" ht="21.75" customHeight="1" x14ac:dyDescent="0.25">
      <c r="A3335" s="37" t="s">
        <v>30</v>
      </c>
      <c r="B3335" s="37" t="s">
        <v>31</v>
      </c>
      <c r="C3335" s="39">
        <v>6263</v>
      </c>
      <c r="D3335" s="39" t="s">
        <v>1169</v>
      </c>
      <c r="E3335" s="39" t="s">
        <v>250</v>
      </c>
      <c r="F3335" s="128" t="s">
        <v>219</v>
      </c>
      <c r="G3335" s="162" t="s">
        <v>35</v>
      </c>
      <c r="H3335" s="39" t="str">
        <f t="shared" si="469"/>
        <v>6105AK124-6263-CGAD-0015</v>
      </c>
      <c r="I3335" s="39" t="str">
        <f t="shared" si="471"/>
        <v>Q24050972-04-6263-C-GAD-0015</v>
      </c>
      <c r="J3335" s="39"/>
      <c r="K3335" s="33" t="str">
        <f>VLOOKUP(C3335,'PPE WBS Codes'!$E$3:$F$79,2,0)</f>
        <v>36 MVA Power Station 1</v>
      </c>
      <c r="L3335" s="39" t="s">
        <v>1974</v>
      </c>
      <c r="M3335" s="39" t="s">
        <v>1298</v>
      </c>
      <c r="N3335" s="33" t="str">
        <f t="shared" si="470"/>
        <v>36 MVA Power Station 1 - Bund wall System for 36 MVA Power Station Gen Pad 1B - Stormwater and Effluent System Design</v>
      </c>
      <c r="O3335" s="134"/>
      <c r="P3335" s="134"/>
      <c r="Q3335" s="33" t="str">
        <f>IFERROR(VLOOKUP(PPE_PH1_CDDL[[#This Row],[RDMC Document Number]],[3]Docs!$B:$F,4,0),"No Placeholder Yet")</f>
        <v>RES - Reserved Placeholder</v>
      </c>
      <c r="R3335" s="33" t="str">
        <f>IFERROR(VLOOKUP(PPE_PH1_CDDL[[#This Row],[RDMC Document Number]],[3]Docs!$B:$F,5,0),"No Placeholder Yet")</f>
        <v>Pending</v>
      </c>
      <c r="S3335" s="137">
        <f t="shared" si="472"/>
        <v>0</v>
      </c>
      <c r="T3335" s="39" t="s">
        <v>1119</v>
      </c>
      <c r="U3335" s="39"/>
      <c r="V3335" s="178"/>
      <c r="W3335" s="39" t="s">
        <v>1970</v>
      </c>
      <c r="X3335" s="39" t="s">
        <v>1975</v>
      </c>
      <c r="Y3335" s="39"/>
      <c r="Z3335" s="39"/>
      <c r="AA3335" s="39"/>
      <c r="AB3335" s="152" t="s">
        <v>3165</v>
      </c>
    </row>
    <row r="3336" spans="1:28" ht="21.75" customHeight="1" x14ac:dyDescent="0.25">
      <c r="A3336" s="37" t="s">
        <v>30</v>
      </c>
      <c r="B3336" s="37" t="s">
        <v>31</v>
      </c>
      <c r="C3336" s="39">
        <v>6263</v>
      </c>
      <c r="D3336" s="39" t="s">
        <v>1169</v>
      </c>
      <c r="E3336" s="39" t="s">
        <v>250</v>
      </c>
      <c r="F3336" s="174" t="s">
        <v>88</v>
      </c>
      <c r="G3336" s="162" t="s">
        <v>35</v>
      </c>
      <c r="H3336" s="39" t="str">
        <f t="shared" si="469"/>
        <v>6105AK124-6263-CGAD-0016</v>
      </c>
      <c r="I3336" s="39" t="str">
        <f t="shared" si="471"/>
        <v>Q24050972-04-6263-C-GAD-0016</v>
      </c>
      <c r="J3336" s="162"/>
      <c r="K3336" s="33" t="str">
        <f>VLOOKUP(C3336,'PPE WBS Codes'!$E$3:$F$79,2,0)</f>
        <v>36 MVA Power Station 1</v>
      </c>
      <c r="L3336" s="162" t="s">
        <v>1976</v>
      </c>
      <c r="M3336" s="162" t="s">
        <v>1298</v>
      </c>
      <c r="N3336" s="33" t="str">
        <f t="shared" si="470"/>
        <v>36 MVA Power Station 1 - Collection Sump from Bunds for 36 MVA Power Station Gen Pad 1B - Stormwater and Effluent System Design</v>
      </c>
      <c r="O3336" s="175"/>
      <c r="P3336" s="175"/>
      <c r="Q3336" s="33" t="str">
        <f>IFERROR(VLOOKUP(PPE_PH1_CDDL[[#This Row],[RDMC Document Number]],[3]Docs!$B:$F,4,0),"No Placeholder Yet")</f>
        <v>RES - Reserved Placeholder</v>
      </c>
      <c r="R3336" s="33" t="str">
        <f>IFERROR(VLOOKUP(PPE_PH1_CDDL[[#This Row],[RDMC Document Number]],[3]Docs!$B:$F,5,0),"No Placeholder Yet")</f>
        <v>Pending</v>
      </c>
      <c r="S3336" s="137">
        <f t="shared" si="472"/>
        <v>0</v>
      </c>
      <c r="T3336" s="39" t="s">
        <v>1119</v>
      </c>
      <c r="U3336" s="162"/>
      <c r="V3336" s="178"/>
      <c r="W3336" s="162" t="s">
        <v>1932</v>
      </c>
      <c r="X3336" s="162" t="s">
        <v>1975</v>
      </c>
      <c r="Y3336" s="162"/>
      <c r="Z3336" s="162"/>
      <c r="AA3336" s="39"/>
      <c r="AB3336" s="152" t="s">
        <v>3165</v>
      </c>
    </row>
    <row r="3337" spans="1:28" ht="21.75" customHeight="1" x14ac:dyDescent="0.25">
      <c r="A3337" s="37" t="s">
        <v>30</v>
      </c>
      <c r="B3337" s="37" t="s">
        <v>31</v>
      </c>
      <c r="C3337" s="39">
        <v>6263</v>
      </c>
      <c r="D3337" s="39" t="s">
        <v>1169</v>
      </c>
      <c r="E3337" s="39" t="s">
        <v>1328</v>
      </c>
      <c r="F3337" s="128" t="s">
        <v>34</v>
      </c>
      <c r="G3337" s="39" t="s">
        <v>35</v>
      </c>
      <c r="H3337" s="39" t="str">
        <f t="shared" si="469"/>
        <v>6105AK124-6263-CMDL-0001</v>
      </c>
      <c r="I3337" s="39" t="str">
        <f t="shared" si="471"/>
        <v>Q24050972-04-6263-C-MDL-0001</v>
      </c>
      <c r="J3337" s="39"/>
      <c r="K3337" s="33" t="str">
        <f>VLOOKUP(C3337,'PPE WBS Codes'!$E$3:$F$79,2,0)</f>
        <v>36 MVA Power Station 1</v>
      </c>
      <c r="L3337" s="39" t="s">
        <v>1963</v>
      </c>
      <c r="M3337" s="39" t="s">
        <v>1329</v>
      </c>
      <c r="N3337" s="33" t="str">
        <f t="shared" si="470"/>
        <v>36 MVA Power Station 1 - Emergency Equip. for 36 MVA Power Station Fuel System Pad 1A - 3D Designs and Drawings</v>
      </c>
      <c r="O3337" s="134"/>
      <c r="P3337" s="134"/>
      <c r="Q3337" s="33" t="str">
        <f>IFERROR(VLOOKUP(PPE_PH1_CDDL[[#This Row],[RDMC Document Number]],[3]Docs!$B:$F,4,0),"No Placeholder Yet")</f>
        <v>RES - Reserved Placeholder</v>
      </c>
      <c r="R3337" s="33" t="str">
        <f>IFERROR(VLOOKUP(PPE_PH1_CDDL[[#This Row],[RDMC Document Number]],[3]Docs!$B:$F,5,0),"No Placeholder Yet")</f>
        <v>Pending</v>
      </c>
      <c r="S3337" s="137">
        <f t="shared" si="472"/>
        <v>0</v>
      </c>
      <c r="T3337" s="39" t="s">
        <v>1119</v>
      </c>
      <c r="U3337" s="39"/>
      <c r="V3337" s="178"/>
      <c r="W3337" s="39" t="s">
        <v>1964</v>
      </c>
      <c r="X3337" s="39" t="s">
        <v>1965</v>
      </c>
      <c r="Y3337" s="39"/>
      <c r="Z3337" s="39"/>
      <c r="AA3337" s="39"/>
      <c r="AB3337" s="152" t="s">
        <v>3165</v>
      </c>
    </row>
    <row r="3338" spans="1:28" ht="21.75" customHeight="1" x14ac:dyDescent="0.25">
      <c r="A3338" s="37" t="s">
        <v>30</v>
      </c>
      <c r="B3338" s="37" t="s">
        <v>31</v>
      </c>
      <c r="C3338" s="39">
        <v>6263</v>
      </c>
      <c r="D3338" s="39" t="s">
        <v>1169</v>
      </c>
      <c r="E3338" s="39" t="s">
        <v>1328</v>
      </c>
      <c r="F3338" s="128" t="s">
        <v>46</v>
      </c>
      <c r="G3338" s="39" t="s">
        <v>35</v>
      </c>
      <c r="H3338" s="39" t="str">
        <f t="shared" si="469"/>
        <v>6105AK124-6263-CMDL-0002</v>
      </c>
      <c r="I3338" s="39" t="str">
        <f t="shared" si="471"/>
        <v>Q24050972-04-6263-C-MDL-0002</v>
      </c>
      <c r="J3338" s="39"/>
      <c r="K3338" s="33" t="str">
        <f>VLOOKUP(C3338,'PPE WBS Codes'!$E$3:$F$79,2,0)</f>
        <v>36 MVA Power Station 1</v>
      </c>
      <c r="L3338" s="39" t="s">
        <v>1969</v>
      </c>
      <c r="M3338" s="39" t="s">
        <v>1329</v>
      </c>
      <c r="N3338" s="33" t="str">
        <f t="shared" si="470"/>
        <v>36 MVA Power Station 1 - Bund wall System for 36 MVA Power Station Gen Pad 1A - 3D Designs and Drawings</v>
      </c>
      <c r="O3338" s="134"/>
      <c r="P3338" s="134"/>
      <c r="Q3338" s="33" t="str">
        <f>IFERROR(VLOOKUP(PPE_PH1_CDDL[[#This Row],[RDMC Document Number]],[3]Docs!$B:$F,4,0),"No Placeholder Yet")</f>
        <v>RES - Reserved Placeholder</v>
      </c>
      <c r="R3338" s="33" t="str">
        <f>IFERROR(VLOOKUP(PPE_PH1_CDDL[[#This Row],[RDMC Document Number]],[3]Docs!$B:$F,5,0),"No Placeholder Yet")</f>
        <v>Pending</v>
      </c>
      <c r="S3338" s="137">
        <f t="shared" si="472"/>
        <v>0</v>
      </c>
      <c r="T3338" s="39" t="s">
        <v>1119</v>
      </c>
      <c r="U3338" s="39"/>
      <c r="V3338" s="178"/>
      <c r="W3338" s="39" t="s">
        <v>1970</v>
      </c>
      <c r="X3338" s="39" t="s">
        <v>1973</v>
      </c>
      <c r="Y3338" s="39"/>
      <c r="Z3338" s="39"/>
      <c r="AA3338" s="39"/>
      <c r="AB3338" s="152" t="s">
        <v>3165</v>
      </c>
    </row>
    <row r="3339" spans="1:28" ht="21.75" customHeight="1" x14ac:dyDescent="0.25">
      <c r="A3339" s="37" t="s">
        <v>30</v>
      </c>
      <c r="B3339" s="37" t="s">
        <v>31</v>
      </c>
      <c r="C3339" s="39">
        <v>6263</v>
      </c>
      <c r="D3339" s="39" t="s">
        <v>1169</v>
      </c>
      <c r="E3339" s="39" t="s">
        <v>1328</v>
      </c>
      <c r="F3339" s="128" t="s">
        <v>48</v>
      </c>
      <c r="G3339" s="39" t="s">
        <v>35</v>
      </c>
      <c r="H3339" s="39" t="str">
        <f t="shared" si="469"/>
        <v>6105AK124-6263-CMDL-0003</v>
      </c>
      <c r="I3339" s="39" t="str">
        <f t="shared" si="471"/>
        <v>Q24050972-04-6263-C-MDL-0003</v>
      </c>
      <c r="J3339" s="39"/>
      <c r="K3339" s="33" t="str">
        <f>VLOOKUP(C3339,'PPE WBS Codes'!$E$3:$F$79,2,0)</f>
        <v>36 MVA Power Station 1</v>
      </c>
      <c r="L3339" s="39" t="s">
        <v>1972</v>
      </c>
      <c r="M3339" s="39" t="s">
        <v>1329</v>
      </c>
      <c r="N3339" s="33" t="str">
        <f t="shared" si="470"/>
        <v>36 MVA Power Station 1 - Collection Sump from Bunds for 36 MVA Power Station Gen Pad 1A - 3D Designs and Drawings</v>
      </c>
      <c r="O3339" s="134"/>
      <c r="P3339" s="134"/>
      <c r="Q3339" s="33" t="str">
        <f>IFERROR(VLOOKUP(PPE_PH1_CDDL[[#This Row],[RDMC Document Number]],[3]Docs!$B:$F,4,0),"No Placeholder Yet")</f>
        <v>RES - Reserved Placeholder</v>
      </c>
      <c r="R3339" s="33" t="str">
        <f>IFERROR(VLOOKUP(PPE_PH1_CDDL[[#This Row],[RDMC Document Number]],[3]Docs!$B:$F,5,0),"No Placeholder Yet")</f>
        <v>Pending</v>
      </c>
      <c r="S3339" s="137">
        <f t="shared" si="472"/>
        <v>0</v>
      </c>
      <c r="T3339" s="39" t="s">
        <v>1119</v>
      </c>
      <c r="U3339" s="39"/>
      <c r="V3339" s="178"/>
      <c r="W3339" s="39" t="s">
        <v>1932</v>
      </c>
      <c r="X3339" s="39" t="s">
        <v>1973</v>
      </c>
      <c r="Y3339" s="39"/>
      <c r="Z3339" s="39"/>
      <c r="AA3339" s="39"/>
      <c r="AB3339" s="152" t="s">
        <v>3165</v>
      </c>
    </row>
    <row r="3340" spans="1:28" ht="21.75" customHeight="1" x14ac:dyDescent="0.25">
      <c r="A3340" s="37" t="s">
        <v>30</v>
      </c>
      <c r="B3340" s="37" t="s">
        <v>31</v>
      </c>
      <c r="C3340" s="39">
        <v>6263</v>
      </c>
      <c r="D3340" s="39" t="s">
        <v>1169</v>
      </c>
      <c r="E3340" s="39" t="s">
        <v>1328</v>
      </c>
      <c r="F3340" s="128" t="s">
        <v>50</v>
      </c>
      <c r="G3340" s="39" t="s">
        <v>35</v>
      </c>
      <c r="H3340" s="39" t="str">
        <f t="shared" si="469"/>
        <v>6105AK124-6263-CMDL-0004</v>
      </c>
      <c r="I3340" s="39" t="str">
        <f t="shared" si="471"/>
        <v>Q24050972-04-6263-C-MDL-0004</v>
      </c>
      <c r="J3340" s="39"/>
      <c r="K3340" s="33" t="str">
        <f>VLOOKUP(C3340,'PPE WBS Codes'!$E$3:$F$79,2,0)</f>
        <v>36 MVA Power Station 1</v>
      </c>
      <c r="L3340" s="39" t="s">
        <v>1966</v>
      </c>
      <c r="M3340" s="39" t="s">
        <v>1329</v>
      </c>
      <c r="N3340" s="33" t="str">
        <f t="shared" si="470"/>
        <v>36 MVA Power Station 1 - Emergency Equip. for 36 MVA Power Station Fuel System Pad 1B - 3D Designs and Drawings</v>
      </c>
      <c r="O3340" s="134"/>
      <c r="P3340" s="134"/>
      <c r="Q3340" s="33" t="str">
        <f>IFERROR(VLOOKUP(PPE_PH1_CDDL[[#This Row],[RDMC Document Number]],[3]Docs!$B:$F,4,0),"No Placeholder Yet")</f>
        <v>RES - Reserved Placeholder</v>
      </c>
      <c r="R3340" s="33" t="str">
        <f>IFERROR(VLOOKUP(PPE_PH1_CDDL[[#This Row],[RDMC Document Number]],[3]Docs!$B:$F,5,0),"No Placeholder Yet")</f>
        <v>Pending</v>
      </c>
      <c r="S3340" s="137">
        <f t="shared" si="472"/>
        <v>0</v>
      </c>
      <c r="T3340" s="39" t="s">
        <v>1119</v>
      </c>
      <c r="U3340" s="39"/>
      <c r="V3340" s="178"/>
      <c r="W3340" s="39" t="s">
        <v>1964</v>
      </c>
      <c r="X3340" s="39" t="s">
        <v>1967</v>
      </c>
      <c r="Y3340" s="39"/>
      <c r="Z3340" s="39"/>
      <c r="AA3340" s="39"/>
      <c r="AB3340" s="152" t="s">
        <v>3165</v>
      </c>
    </row>
    <row r="3341" spans="1:28" ht="21.75" customHeight="1" x14ac:dyDescent="0.25">
      <c r="A3341" s="37" t="s">
        <v>30</v>
      </c>
      <c r="B3341" s="37" t="s">
        <v>31</v>
      </c>
      <c r="C3341" s="39">
        <v>6263</v>
      </c>
      <c r="D3341" s="39" t="s">
        <v>1169</v>
      </c>
      <c r="E3341" s="39" t="s">
        <v>1328</v>
      </c>
      <c r="F3341" s="128" t="s">
        <v>101</v>
      </c>
      <c r="G3341" s="39" t="s">
        <v>35</v>
      </c>
      <c r="H3341" s="39" t="str">
        <f t="shared" si="469"/>
        <v>6105AK124-6263-CMDL-0005</v>
      </c>
      <c r="I3341" s="39" t="str">
        <f t="shared" si="471"/>
        <v>Q24050972-04-6263-C-MDL-0005</v>
      </c>
      <c r="J3341" s="39"/>
      <c r="K3341" s="33" t="str">
        <f>VLOOKUP(C3341,'PPE WBS Codes'!$E$3:$F$79,2,0)</f>
        <v>36 MVA Power Station 1</v>
      </c>
      <c r="L3341" s="39" t="s">
        <v>1974</v>
      </c>
      <c r="M3341" s="39" t="s">
        <v>1329</v>
      </c>
      <c r="N3341" s="33" t="str">
        <f t="shared" si="470"/>
        <v>36 MVA Power Station 1 - Bund wall System for 36 MVA Power Station Gen Pad 1B - 3D Designs and Drawings</v>
      </c>
      <c r="O3341" s="134"/>
      <c r="P3341" s="134"/>
      <c r="Q3341" s="33" t="str">
        <f>IFERROR(VLOOKUP(PPE_PH1_CDDL[[#This Row],[RDMC Document Number]],[3]Docs!$B:$F,4,0),"No Placeholder Yet")</f>
        <v>RES - Reserved Placeholder</v>
      </c>
      <c r="R3341" s="33" t="str">
        <f>IFERROR(VLOOKUP(PPE_PH1_CDDL[[#This Row],[RDMC Document Number]],[3]Docs!$B:$F,5,0),"No Placeholder Yet")</f>
        <v>Pending</v>
      </c>
      <c r="S3341" s="137">
        <f t="shared" si="472"/>
        <v>0</v>
      </c>
      <c r="T3341" s="39" t="s">
        <v>1119</v>
      </c>
      <c r="U3341" s="39"/>
      <c r="V3341" s="178"/>
      <c r="W3341" s="39" t="s">
        <v>1970</v>
      </c>
      <c r="X3341" s="39" t="s">
        <v>1975</v>
      </c>
      <c r="Y3341" s="39"/>
      <c r="Z3341" s="39"/>
      <c r="AA3341" s="39"/>
      <c r="AB3341" s="152" t="s">
        <v>3165</v>
      </c>
    </row>
    <row r="3342" spans="1:28" ht="21.75" customHeight="1" x14ac:dyDescent="0.25">
      <c r="A3342" s="37" t="s">
        <v>30</v>
      </c>
      <c r="B3342" s="37" t="s">
        <v>31</v>
      </c>
      <c r="C3342" s="39">
        <v>6263</v>
      </c>
      <c r="D3342" s="39" t="s">
        <v>1169</v>
      </c>
      <c r="E3342" s="39" t="s">
        <v>1328</v>
      </c>
      <c r="F3342" s="174" t="s">
        <v>161</v>
      </c>
      <c r="G3342" s="162" t="s">
        <v>35</v>
      </c>
      <c r="H3342" s="39" t="str">
        <f t="shared" si="469"/>
        <v>6105AK124-6263-CMDL-0006</v>
      </c>
      <c r="I3342" s="39" t="str">
        <f t="shared" si="471"/>
        <v>Q24050972-04-6263-C-MDL-0006</v>
      </c>
      <c r="J3342" s="162"/>
      <c r="K3342" s="33" t="str">
        <f>VLOOKUP(C3342,'PPE WBS Codes'!$E$3:$F$79,2,0)</f>
        <v>36 MVA Power Station 1</v>
      </c>
      <c r="L3342" s="162" t="s">
        <v>1976</v>
      </c>
      <c r="M3342" s="162" t="s">
        <v>1329</v>
      </c>
      <c r="N3342" s="33" t="str">
        <f t="shared" si="470"/>
        <v>36 MVA Power Station 1 - Collection Sump from Bunds for 36 MVA Power Station Gen Pad 1B - 3D Designs and Drawings</v>
      </c>
      <c r="O3342" s="175"/>
      <c r="P3342" s="175"/>
      <c r="Q3342" s="33" t="str">
        <f>IFERROR(VLOOKUP(PPE_PH1_CDDL[[#This Row],[RDMC Document Number]],[3]Docs!$B:$F,4,0),"No Placeholder Yet")</f>
        <v>RES - Reserved Placeholder</v>
      </c>
      <c r="R3342" s="33" t="str">
        <f>IFERROR(VLOOKUP(PPE_PH1_CDDL[[#This Row],[RDMC Document Number]],[3]Docs!$B:$F,5,0),"No Placeholder Yet")</f>
        <v>Pending</v>
      </c>
      <c r="S3342" s="137">
        <f t="shared" si="472"/>
        <v>0</v>
      </c>
      <c r="T3342" s="39" t="s">
        <v>1119</v>
      </c>
      <c r="U3342" s="162"/>
      <c r="V3342" s="178"/>
      <c r="W3342" s="162" t="s">
        <v>1932</v>
      </c>
      <c r="X3342" s="162" t="s">
        <v>1975</v>
      </c>
      <c r="Y3342" s="162"/>
      <c r="Z3342" s="162"/>
      <c r="AA3342" s="39"/>
      <c r="AB3342" s="152" t="s">
        <v>3165</v>
      </c>
    </row>
    <row r="3343" spans="1:28" ht="21.75" customHeight="1" x14ac:dyDescent="0.25">
      <c r="A3343" s="37" t="s">
        <v>30</v>
      </c>
      <c r="B3343" s="37" t="s">
        <v>31</v>
      </c>
      <c r="C3343" s="39">
        <v>6263</v>
      </c>
      <c r="D3343" s="39" t="s">
        <v>1169</v>
      </c>
      <c r="E3343" s="39" t="s">
        <v>397</v>
      </c>
      <c r="F3343" s="128" t="s">
        <v>34</v>
      </c>
      <c r="G3343" s="39" t="s">
        <v>35</v>
      </c>
      <c r="H3343" s="39" t="str">
        <f t="shared" si="469"/>
        <v>6105AK124-6263-CPLN-0001</v>
      </c>
      <c r="I3343" s="39" t="str">
        <f t="shared" si="471"/>
        <v>Q24050972-04-6263-C-PLN-0001</v>
      </c>
      <c r="J3343" s="39"/>
      <c r="K3343" s="33" t="str">
        <f>VLOOKUP(C3343,'PPE WBS Codes'!$E$3:$F$79,2,0)</f>
        <v>36 MVA Power Station 1</v>
      </c>
      <c r="L3343" s="39" t="s">
        <v>1969</v>
      </c>
      <c r="M3343" s="39" t="s">
        <v>1530</v>
      </c>
      <c r="N3343" s="33" t="str">
        <f t="shared" si="470"/>
        <v>36 MVA Power Station 1 - Bund wall System for 36 MVA Power Station Gen Pad 1A - Civil Works Execution Plan</v>
      </c>
      <c r="O3343" s="134"/>
      <c r="P3343" s="134"/>
      <c r="Q3343" s="33" t="str">
        <f>IFERROR(VLOOKUP(PPE_PH1_CDDL[[#This Row],[RDMC Document Number]],[3]Docs!$B:$F,4,0),"No Placeholder Yet")</f>
        <v>RES - Reserved Placeholder</v>
      </c>
      <c r="R3343" s="33" t="str">
        <f>IFERROR(VLOOKUP(PPE_PH1_CDDL[[#This Row],[RDMC Document Number]],[3]Docs!$B:$F,5,0),"No Placeholder Yet")</f>
        <v>Pending</v>
      </c>
      <c r="S3343" s="137">
        <f t="shared" si="472"/>
        <v>0</v>
      </c>
      <c r="T3343" s="39" t="s">
        <v>1119</v>
      </c>
      <c r="U3343" s="39"/>
      <c r="V3343" s="178"/>
      <c r="W3343" s="39" t="s">
        <v>1970</v>
      </c>
      <c r="X3343" s="39" t="s">
        <v>1973</v>
      </c>
      <c r="Y3343" s="39"/>
      <c r="Z3343" s="39"/>
      <c r="AA3343" s="39"/>
      <c r="AB3343" s="152" t="s">
        <v>3165</v>
      </c>
    </row>
    <row r="3344" spans="1:28" ht="21.75" customHeight="1" x14ac:dyDescent="0.25">
      <c r="A3344" s="37" t="s">
        <v>30</v>
      </c>
      <c r="B3344" s="37" t="s">
        <v>31</v>
      </c>
      <c r="C3344" s="39">
        <v>6263</v>
      </c>
      <c r="D3344" s="39" t="s">
        <v>1169</v>
      </c>
      <c r="E3344" s="39" t="s">
        <v>397</v>
      </c>
      <c r="F3344" s="128" t="s">
        <v>46</v>
      </c>
      <c r="G3344" s="39" t="s">
        <v>35</v>
      </c>
      <c r="H3344" s="39" t="str">
        <f t="shared" si="469"/>
        <v>6105AK124-6263-CPLN-0002</v>
      </c>
      <c r="I3344" s="39" t="str">
        <f t="shared" si="471"/>
        <v>Q24050972-04-6263-C-PLN-0002</v>
      </c>
      <c r="J3344" s="39"/>
      <c r="K3344" s="33" t="str">
        <f>VLOOKUP(C3344,'PPE WBS Codes'!$E$3:$F$79,2,0)</f>
        <v>36 MVA Power Station 1</v>
      </c>
      <c r="L3344" s="39" t="s">
        <v>1972</v>
      </c>
      <c r="M3344" s="39" t="s">
        <v>1530</v>
      </c>
      <c r="N3344" s="33" t="str">
        <f t="shared" si="470"/>
        <v>36 MVA Power Station 1 - Collection Sump from Bunds for 36 MVA Power Station Gen Pad 1A - Civil Works Execution Plan</v>
      </c>
      <c r="O3344" s="134"/>
      <c r="P3344" s="134"/>
      <c r="Q3344" s="33" t="str">
        <f>IFERROR(VLOOKUP(PPE_PH1_CDDL[[#This Row],[RDMC Document Number]],[3]Docs!$B:$F,4,0),"No Placeholder Yet")</f>
        <v>RES - Reserved Placeholder</v>
      </c>
      <c r="R3344" s="33" t="str">
        <f>IFERROR(VLOOKUP(PPE_PH1_CDDL[[#This Row],[RDMC Document Number]],[3]Docs!$B:$F,5,0),"No Placeholder Yet")</f>
        <v>Pending</v>
      </c>
      <c r="S3344" s="137">
        <f t="shared" si="472"/>
        <v>0</v>
      </c>
      <c r="T3344" s="39" t="s">
        <v>1119</v>
      </c>
      <c r="U3344" s="39"/>
      <c r="V3344" s="178"/>
      <c r="W3344" s="162" t="s">
        <v>1932</v>
      </c>
      <c r="X3344" s="39" t="s">
        <v>1973</v>
      </c>
      <c r="Y3344" s="39"/>
      <c r="Z3344" s="39"/>
      <c r="AA3344" s="39"/>
      <c r="AB3344" s="152" t="s">
        <v>3165</v>
      </c>
    </row>
    <row r="3345" spans="1:28" ht="21.75" customHeight="1" x14ac:dyDescent="0.25">
      <c r="A3345" s="37" t="s">
        <v>30</v>
      </c>
      <c r="B3345" s="37" t="s">
        <v>31</v>
      </c>
      <c r="C3345" s="39">
        <v>6263</v>
      </c>
      <c r="D3345" s="39" t="s">
        <v>1169</v>
      </c>
      <c r="E3345" s="39" t="s">
        <v>397</v>
      </c>
      <c r="F3345" s="128" t="s">
        <v>48</v>
      </c>
      <c r="G3345" s="39" t="s">
        <v>35</v>
      </c>
      <c r="H3345" s="39" t="str">
        <f t="shared" si="469"/>
        <v>6105AK124-6263-CPLN-0003</v>
      </c>
      <c r="I3345" s="39" t="str">
        <f t="shared" si="471"/>
        <v>Q24050972-04-6263-C-PLN-0003</v>
      </c>
      <c r="J3345" s="39"/>
      <c r="K3345" s="33" t="str">
        <f>VLOOKUP(C3345,'PPE WBS Codes'!$E$3:$F$79,2,0)</f>
        <v>36 MVA Power Station 1</v>
      </c>
      <c r="L3345" s="39" t="s">
        <v>1974</v>
      </c>
      <c r="M3345" s="39" t="s">
        <v>1530</v>
      </c>
      <c r="N3345" s="33" t="str">
        <f t="shared" si="470"/>
        <v>36 MVA Power Station 1 - Bund wall System for 36 MVA Power Station Gen Pad 1B - Civil Works Execution Plan</v>
      </c>
      <c r="O3345" s="134"/>
      <c r="P3345" s="134"/>
      <c r="Q3345" s="33" t="str">
        <f>IFERROR(VLOOKUP(PPE_PH1_CDDL[[#This Row],[RDMC Document Number]],[3]Docs!$B:$F,4,0),"No Placeholder Yet")</f>
        <v>RES - Reserved Placeholder</v>
      </c>
      <c r="R3345" s="33" t="str">
        <f>IFERROR(VLOOKUP(PPE_PH1_CDDL[[#This Row],[RDMC Document Number]],[3]Docs!$B:$F,5,0),"No Placeholder Yet")</f>
        <v>Pending</v>
      </c>
      <c r="S3345" s="137">
        <f t="shared" si="472"/>
        <v>0</v>
      </c>
      <c r="T3345" s="39" t="s">
        <v>1119</v>
      </c>
      <c r="U3345" s="39"/>
      <c r="V3345" s="178"/>
      <c r="W3345" s="39" t="s">
        <v>1970</v>
      </c>
      <c r="X3345" s="39" t="s">
        <v>1975</v>
      </c>
      <c r="Y3345" s="39"/>
      <c r="Z3345" s="39"/>
      <c r="AA3345" s="39"/>
      <c r="AB3345" s="152" t="s">
        <v>3165</v>
      </c>
    </row>
    <row r="3346" spans="1:28" ht="21.75" customHeight="1" x14ac:dyDescent="0.25">
      <c r="A3346" s="37" t="s">
        <v>30</v>
      </c>
      <c r="B3346" s="37" t="s">
        <v>31</v>
      </c>
      <c r="C3346" s="39">
        <v>6263</v>
      </c>
      <c r="D3346" s="39" t="s">
        <v>1169</v>
      </c>
      <c r="E3346" s="39" t="s">
        <v>397</v>
      </c>
      <c r="F3346" s="174" t="s">
        <v>50</v>
      </c>
      <c r="G3346" s="162" t="s">
        <v>35</v>
      </c>
      <c r="H3346" s="39" t="str">
        <f t="shared" si="469"/>
        <v>6105AK124-6263-CPLN-0004</v>
      </c>
      <c r="I3346" s="39" t="str">
        <f t="shared" si="471"/>
        <v>Q24050972-04-6263-C-PLN-0004</v>
      </c>
      <c r="J3346" s="162"/>
      <c r="K3346" s="33" t="str">
        <f>VLOOKUP(C3346,'PPE WBS Codes'!$E$3:$F$79,2,0)</f>
        <v>36 MVA Power Station 1</v>
      </c>
      <c r="L3346" s="162" t="s">
        <v>1976</v>
      </c>
      <c r="M3346" s="162" t="s">
        <v>1530</v>
      </c>
      <c r="N3346" s="33" t="str">
        <f t="shared" si="470"/>
        <v>36 MVA Power Station 1 - Collection Sump from Bunds for 36 MVA Power Station Gen Pad 1B - Civil Works Execution Plan</v>
      </c>
      <c r="O3346" s="175"/>
      <c r="P3346" s="175"/>
      <c r="Q3346" s="33" t="str">
        <f>IFERROR(VLOOKUP(PPE_PH1_CDDL[[#This Row],[RDMC Document Number]],[3]Docs!$B:$F,4,0),"No Placeholder Yet")</f>
        <v>RES - Reserved Placeholder</v>
      </c>
      <c r="R3346" s="33" t="str">
        <f>IFERROR(VLOOKUP(PPE_PH1_CDDL[[#This Row],[RDMC Document Number]],[3]Docs!$B:$F,5,0),"No Placeholder Yet")</f>
        <v>Pending</v>
      </c>
      <c r="S3346" s="137">
        <f t="shared" si="472"/>
        <v>0</v>
      </c>
      <c r="T3346" s="39" t="s">
        <v>1119</v>
      </c>
      <c r="U3346" s="162"/>
      <c r="V3346" s="178"/>
      <c r="W3346" s="162" t="s">
        <v>1932</v>
      </c>
      <c r="X3346" s="162" t="s">
        <v>1975</v>
      </c>
      <c r="Y3346" s="162"/>
      <c r="Z3346" s="162"/>
      <c r="AA3346" s="39"/>
      <c r="AB3346" s="152" t="s">
        <v>3165</v>
      </c>
    </row>
    <row r="3347" spans="1:28" ht="21.75" customHeight="1" x14ac:dyDescent="0.25">
      <c r="A3347" s="37" t="s">
        <v>30</v>
      </c>
      <c r="B3347" s="37" t="s">
        <v>31</v>
      </c>
      <c r="C3347" s="39">
        <v>6263</v>
      </c>
      <c r="D3347" s="39" t="s">
        <v>1169</v>
      </c>
      <c r="E3347" s="39" t="s">
        <v>659</v>
      </c>
      <c r="F3347" s="128" t="s">
        <v>48</v>
      </c>
      <c r="G3347" s="39" t="s">
        <v>35</v>
      </c>
      <c r="H3347" s="39" t="str">
        <f t="shared" si="469"/>
        <v>6105AK124-6263-CSEC-0003</v>
      </c>
      <c r="I3347" s="39" t="str">
        <f t="shared" ref="I3347:I3386" si="473">"Q24050972"&amp;"-"&amp;"03"&amp;"-"&amp;C3347&amp;"-"&amp;D3347&amp;"-"&amp;E3347&amp;"-"&amp;F3347</f>
        <v>Q24050972-03-6263-C-SEC-0003</v>
      </c>
      <c r="J3347" s="39"/>
      <c r="K3347" s="33" t="str">
        <f>VLOOKUP(C3347,'PPE WBS Codes'!$E$3:$F$79,2,0)</f>
        <v>36 MVA Power Station 1</v>
      </c>
      <c r="L3347" s="39" t="s">
        <v>1963</v>
      </c>
      <c r="M3347" s="39" t="s">
        <v>1333</v>
      </c>
      <c r="N3347" s="33" t="str">
        <f t="shared" si="470"/>
        <v>36 MVA Power Station 1 - Emergency Equip. for 36 MVA Power Station Fuel System Pad 1A - Corrosion Prevention and Protection Design</v>
      </c>
      <c r="O3347" s="134"/>
      <c r="P3347" s="134"/>
      <c r="Q3347" s="33" t="str">
        <f>IFERROR(VLOOKUP(PPE_PH1_CDDL[[#This Row],[RDMC Document Number]],[3]Docs!$B:$F,4,0),"No Placeholder Yet")</f>
        <v>RES - Reserved Placeholder</v>
      </c>
      <c r="R3347" s="33" t="str">
        <f>IFERROR(VLOOKUP(PPE_PH1_CDDL[[#This Row],[RDMC Document Number]],[3]Docs!$B:$F,5,0),"No Placeholder Yet")</f>
        <v>Pending</v>
      </c>
      <c r="S3347" s="137">
        <f t="shared" si="472"/>
        <v>0</v>
      </c>
      <c r="T3347" s="39" t="s">
        <v>1119</v>
      </c>
      <c r="U3347" s="39"/>
      <c r="V3347" s="178"/>
      <c r="W3347" s="39" t="s">
        <v>1964</v>
      </c>
      <c r="X3347" s="39" t="s">
        <v>1968</v>
      </c>
      <c r="Y3347" s="39"/>
      <c r="Z3347" s="39"/>
      <c r="AA3347" s="39"/>
      <c r="AB3347" s="152" t="s">
        <v>3165</v>
      </c>
    </row>
    <row r="3348" spans="1:28" ht="21.75" customHeight="1" x14ac:dyDescent="0.25">
      <c r="A3348" s="37" t="s">
        <v>30</v>
      </c>
      <c r="B3348" s="37" t="s">
        <v>31</v>
      </c>
      <c r="C3348" s="39">
        <v>6263</v>
      </c>
      <c r="D3348" s="39" t="s">
        <v>1169</v>
      </c>
      <c r="E3348" s="39" t="s">
        <v>659</v>
      </c>
      <c r="F3348" s="128" t="s">
        <v>50</v>
      </c>
      <c r="G3348" s="39" t="s">
        <v>35</v>
      </c>
      <c r="H3348" s="39" t="str">
        <f t="shared" si="469"/>
        <v>6105AK124-6263-CSEC-0004</v>
      </c>
      <c r="I3348" s="39" t="str">
        <f t="shared" si="473"/>
        <v>Q24050972-03-6263-C-SEC-0004</v>
      </c>
      <c r="J3348" s="39"/>
      <c r="K3348" s="33" t="str">
        <f>VLOOKUP(C3348,'PPE WBS Codes'!$E$3:$F$79,2,0)</f>
        <v>36 MVA Power Station 1</v>
      </c>
      <c r="L3348" s="39" t="s">
        <v>1963</v>
      </c>
      <c r="M3348" s="39" t="s">
        <v>1332</v>
      </c>
      <c r="N3348" s="33" t="str">
        <f t="shared" si="470"/>
        <v>36 MVA Power Station 1 - Emergency Equip. for 36 MVA Power Station Fuel System Pad 1A - Structural Earthing and Bonding Design</v>
      </c>
      <c r="O3348" s="134"/>
      <c r="P3348" s="134"/>
      <c r="Q3348" s="33" t="str">
        <f>IFERROR(VLOOKUP(PPE_PH1_CDDL[[#This Row],[RDMC Document Number]],[3]Docs!$B:$F,4,0),"No Placeholder Yet")</f>
        <v>RES - Reserved Placeholder</v>
      </c>
      <c r="R3348" s="33" t="str">
        <f>IFERROR(VLOOKUP(PPE_PH1_CDDL[[#This Row],[RDMC Document Number]],[3]Docs!$B:$F,5,0),"No Placeholder Yet")</f>
        <v>Pending</v>
      </c>
      <c r="S3348" s="137">
        <f t="shared" si="472"/>
        <v>0</v>
      </c>
      <c r="T3348" s="39" t="s">
        <v>1119</v>
      </c>
      <c r="U3348" s="39"/>
      <c r="V3348" s="178"/>
      <c r="W3348" s="39" t="s">
        <v>1964</v>
      </c>
      <c r="X3348" s="39" t="s">
        <v>1968</v>
      </c>
      <c r="Y3348" s="39"/>
      <c r="Z3348" s="39"/>
      <c r="AA3348" s="39"/>
      <c r="AB3348" s="152" t="s">
        <v>3165</v>
      </c>
    </row>
    <row r="3349" spans="1:28" ht="21.75" customHeight="1" x14ac:dyDescent="0.25">
      <c r="A3349" s="37" t="s">
        <v>30</v>
      </c>
      <c r="B3349" s="37" t="s">
        <v>31</v>
      </c>
      <c r="C3349" s="39">
        <v>6263</v>
      </c>
      <c r="D3349" s="39" t="s">
        <v>1169</v>
      </c>
      <c r="E3349" s="39" t="s">
        <v>659</v>
      </c>
      <c r="F3349" s="128" t="s">
        <v>101</v>
      </c>
      <c r="G3349" s="39" t="s">
        <v>35</v>
      </c>
      <c r="H3349" s="39" t="str">
        <f t="shared" si="469"/>
        <v>6105AK124-6263-CSEC-0005</v>
      </c>
      <c r="I3349" s="39" t="str">
        <f t="shared" si="473"/>
        <v>Q24050972-03-6263-C-SEC-0005</v>
      </c>
      <c r="J3349" s="39"/>
      <c r="K3349" s="33" t="str">
        <f>VLOOKUP(C3349,'PPE WBS Codes'!$E$3:$F$79,2,0)</f>
        <v>36 MVA Power Station 1</v>
      </c>
      <c r="L3349" s="39" t="s">
        <v>1966</v>
      </c>
      <c r="M3349" s="39" t="s">
        <v>1333</v>
      </c>
      <c r="N3349" s="33" t="str">
        <f t="shared" si="470"/>
        <v>36 MVA Power Station 1 - Emergency Equip. for 36 MVA Power Station Fuel System Pad 1B - Corrosion Prevention and Protection Design</v>
      </c>
      <c r="O3349" s="134"/>
      <c r="P3349" s="134"/>
      <c r="Q3349" s="33" t="str">
        <f>IFERROR(VLOOKUP(PPE_PH1_CDDL[[#This Row],[RDMC Document Number]],[3]Docs!$B:$F,4,0),"No Placeholder Yet")</f>
        <v>RES - Reserved Placeholder</v>
      </c>
      <c r="R3349" s="33" t="str">
        <f>IFERROR(VLOOKUP(PPE_PH1_CDDL[[#This Row],[RDMC Document Number]],[3]Docs!$B:$F,5,0),"No Placeholder Yet")</f>
        <v>Pending</v>
      </c>
      <c r="S3349" s="137">
        <f t="shared" si="472"/>
        <v>0</v>
      </c>
      <c r="T3349" s="39" t="s">
        <v>1119</v>
      </c>
      <c r="U3349" s="39"/>
      <c r="V3349" s="178"/>
      <c r="W3349" s="39" t="s">
        <v>1964</v>
      </c>
      <c r="X3349" s="39" t="s">
        <v>1977</v>
      </c>
      <c r="Y3349" s="39"/>
      <c r="Z3349" s="39"/>
      <c r="AA3349" s="39"/>
      <c r="AB3349" s="152" t="s">
        <v>3165</v>
      </c>
    </row>
    <row r="3350" spans="1:28" ht="21.75" customHeight="1" x14ac:dyDescent="0.25">
      <c r="A3350" s="37" t="s">
        <v>30</v>
      </c>
      <c r="B3350" s="37" t="s">
        <v>31</v>
      </c>
      <c r="C3350" s="39">
        <v>6263</v>
      </c>
      <c r="D3350" s="39" t="s">
        <v>1169</v>
      </c>
      <c r="E3350" s="39" t="s">
        <v>659</v>
      </c>
      <c r="F3350" s="174" t="s">
        <v>161</v>
      </c>
      <c r="G3350" s="162" t="s">
        <v>35</v>
      </c>
      <c r="H3350" s="39" t="str">
        <f t="shared" si="469"/>
        <v>6105AK124-6263-CSEC-0006</v>
      </c>
      <c r="I3350" s="39" t="str">
        <f t="shared" si="473"/>
        <v>Q24050972-03-6263-C-SEC-0006</v>
      </c>
      <c r="J3350" s="162"/>
      <c r="K3350" s="33" t="str">
        <f>VLOOKUP(C3350,'PPE WBS Codes'!$E$3:$F$79,2,0)</f>
        <v>36 MVA Power Station 1</v>
      </c>
      <c r="L3350" s="162" t="s">
        <v>1966</v>
      </c>
      <c r="M3350" s="162" t="s">
        <v>1332</v>
      </c>
      <c r="N3350" s="33" t="str">
        <f t="shared" si="470"/>
        <v>36 MVA Power Station 1 - Emergency Equip. for 36 MVA Power Station Fuel System Pad 1B - Structural Earthing and Bonding Design</v>
      </c>
      <c r="O3350" s="175"/>
      <c r="P3350" s="175"/>
      <c r="Q3350" s="33" t="str">
        <f>IFERROR(VLOOKUP(PPE_PH1_CDDL[[#This Row],[RDMC Document Number]],[3]Docs!$B:$F,4,0),"No Placeholder Yet")</f>
        <v>RES - Reserved Placeholder</v>
      </c>
      <c r="R3350" s="33" t="str">
        <f>IFERROR(VLOOKUP(PPE_PH1_CDDL[[#This Row],[RDMC Document Number]],[3]Docs!$B:$F,5,0),"No Placeholder Yet")</f>
        <v>Pending</v>
      </c>
      <c r="S3350" s="137">
        <f t="shared" si="472"/>
        <v>0</v>
      </c>
      <c r="T3350" s="39" t="s">
        <v>1119</v>
      </c>
      <c r="U3350" s="162"/>
      <c r="V3350" s="178"/>
      <c r="W3350" s="39" t="s">
        <v>1964</v>
      </c>
      <c r="X3350" s="162" t="s">
        <v>1977</v>
      </c>
      <c r="Y3350" s="162"/>
      <c r="Z3350" s="162"/>
      <c r="AA3350" s="39"/>
      <c r="AB3350" s="152" t="s">
        <v>3165</v>
      </c>
    </row>
    <row r="3351" spans="1:28" ht="21.75" customHeight="1" x14ac:dyDescent="0.25">
      <c r="A3351" s="37" t="s">
        <v>30</v>
      </c>
      <c r="B3351" s="37" t="s">
        <v>31</v>
      </c>
      <c r="C3351" s="39">
        <v>6263</v>
      </c>
      <c r="D3351" s="39" t="s">
        <v>1169</v>
      </c>
      <c r="E3351" s="39" t="s">
        <v>1170</v>
      </c>
      <c r="F3351" s="128" t="s">
        <v>34</v>
      </c>
      <c r="G3351" s="162" t="s">
        <v>35</v>
      </c>
      <c r="H3351" s="39" t="str">
        <f t="shared" si="469"/>
        <v>6105AK124-6263-CSPC-0001</v>
      </c>
      <c r="I3351" s="39" t="str">
        <f t="shared" si="473"/>
        <v>Q24050972-03-6263-C-SPC-0001</v>
      </c>
      <c r="J3351" s="39"/>
      <c r="K3351" s="33" t="str">
        <f>VLOOKUP(C3351,'PPE WBS Codes'!$E$3:$F$79,2,0)</f>
        <v>36 MVA Power Station 1</v>
      </c>
      <c r="L3351" s="39" t="s">
        <v>1963</v>
      </c>
      <c r="M3351" s="39" t="s">
        <v>1340</v>
      </c>
      <c r="N3351" s="33" t="str">
        <f t="shared" si="470"/>
        <v>36 MVA Power Station 1 - Emergency Equip. for 36 MVA Power Station Fuel System Pad 1A - Steel Structures Corrosion Protection Specification</v>
      </c>
      <c r="O3351" s="134"/>
      <c r="P3351" s="134"/>
      <c r="Q3351" s="33" t="str">
        <f>IFERROR(VLOOKUP(PPE_PH1_CDDL[[#This Row],[RDMC Document Number]],[3]Docs!$B:$F,4,0),"No Placeholder Yet")</f>
        <v>RES - Reserved Placeholder</v>
      </c>
      <c r="R3351" s="33" t="str">
        <f>IFERROR(VLOOKUP(PPE_PH1_CDDL[[#This Row],[RDMC Document Number]],[3]Docs!$B:$F,5,0),"No Placeholder Yet")</f>
        <v>Pending</v>
      </c>
      <c r="S3351" s="137">
        <f t="shared" si="472"/>
        <v>0</v>
      </c>
      <c r="T3351" s="39" t="s">
        <v>1119</v>
      </c>
      <c r="U3351" s="39"/>
      <c r="V3351" s="178"/>
      <c r="W3351" s="39" t="s">
        <v>1964</v>
      </c>
      <c r="X3351" s="39" t="s">
        <v>1968</v>
      </c>
      <c r="Y3351" s="39"/>
      <c r="Z3351" s="39"/>
      <c r="AA3351" s="39"/>
      <c r="AB3351" s="152" t="s">
        <v>3165</v>
      </c>
    </row>
    <row r="3352" spans="1:28" ht="21.75" customHeight="1" x14ac:dyDescent="0.25">
      <c r="A3352" s="37" t="s">
        <v>30</v>
      </c>
      <c r="B3352" s="37" t="s">
        <v>31</v>
      </c>
      <c r="C3352" s="39">
        <v>6263</v>
      </c>
      <c r="D3352" s="39" t="s">
        <v>1169</v>
      </c>
      <c r="E3352" s="39" t="s">
        <v>1170</v>
      </c>
      <c r="F3352" s="128" t="s">
        <v>46</v>
      </c>
      <c r="G3352" s="162" t="s">
        <v>35</v>
      </c>
      <c r="H3352" s="39" t="str">
        <f t="shared" si="469"/>
        <v>6105AK124-6263-CSPC-0002</v>
      </c>
      <c r="I3352" s="39" t="str">
        <f t="shared" si="473"/>
        <v>Q24050972-03-6263-C-SPC-0002</v>
      </c>
      <c r="J3352" s="39"/>
      <c r="K3352" s="33" t="str">
        <f>VLOOKUP(C3352,'PPE WBS Codes'!$E$3:$F$79,2,0)</f>
        <v>36 MVA Power Station 1</v>
      </c>
      <c r="L3352" s="39" t="s">
        <v>1969</v>
      </c>
      <c r="M3352" s="39" t="s">
        <v>1337</v>
      </c>
      <c r="N3352" s="33" t="str">
        <f t="shared" si="470"/>
        <v>36 MVA Power Station 1 - Bund wall System for 36 MVA Power Station Gen Pad 1A - Civil Design Requirements</v>
      </c>
      <c r="O3352" s="134"/>
      <c r="P3352" s="134"/>
      <c r="Q3352" s="33" t="str">
        <f>IFERROR(VLOOKUP(PPE_PH1_CDDL[[#This Row],[RDMC Document Number]],[3]Docs!$B:$F,4,0),"No Placeholder Yet")</f>
        <v>RES - Reserved Placeholder</v>
      </c>
      <c r="R3352" s="33" t="str">
        <f>IFERROR(VLOOKUP(PPE_PH1_CDDL[[#This Row],[RDMC Document Number]],[3]Docs!$B:$F,5,0),"No Placeholder Yet")</f>
        <v>Pending</v>
      </c>
      <c r="S3352" s="137">
        <f t="shared" si="472"/>
        <v>0</v>
      </c>
      <c r="T3352" s="39" t="s">
        <v>1119</v>
      </c>
      <c r="U3352" s="39"/>
      <c r="V3352" s="178"/>
      <c r="W3352" s="39" t="s">
        <v>1970</v>
      </c>
      <c r="X3352" s="39" t="s">
        <v>1973</v>
      </c>
      <c r="Y3352" s="39"/>
      <c r="Z3352" s="39"/>
      <c r="AA3352" s="39"/>
      <c r="AB3352" s="152" t="s">
        <v>3165</v>
      </c>
    </row>
    <row r="3353" spans="1:28" ht="21.75" customHeight="1" x14ac:dyDescent="0.25">
      <c r="A3353" s="37" t="s">
        <v>30</v>
      </c>
      <c r="B3353" s="37" t="s">
        <v>31</v>
      </c>
      <c r="C3353" s="39">
        <v>6263</v>
      </c>
      <c r="D3353" s="39" t="s">
        <v>1169</v>
      </c>
      <c r="E3353" s="39" t="s">
        <v>1170</v>
      </c>
      <c r="F3353" s="128" t="s">
        <v>48</v>
      </c>
      <c r="G3353" s="162" t="s">
        <v>35</v>
      </c>
      <c r="H3353" s="39" t="str">
        <f t="shared" si="469"/>
        <v>6105AK124-6263-CSPC-0003</v>
      </c>
      <c r="I3353" s="39" t="str">
        <f t="shared" si="473"/>
        <v>Q24050972-03-6263-C-SPC-0003</v>
      </c>
      <c r="J3353" s="39"/>
      <c r="K3353" s="33" t="str">
        <f>VLOOKUP(C3353,'PPE WBS Codes'!$E$3:$F$79,2,0)</f>
        <v>36 MVA Power Station 1</v>
      </c>
      <c r="L3353" s="39" t="s">
        <v>1969</v>
      </c>
      <c r="M3353" s="39" t="s">
        <v>1338</v>
      </c>
      <c r="N3353" s="33" t="str">
        <f t="shared" si="470"/>
        <v>36 MVA Power Station 1 - Bund wall System for 36 MVA Power Station Gen Pad 1A - Excavation, Trenching and Compacting Design</v>
      </c>
      <c r="O3353" s="134"/>
      <c r="P3353" s="134"/>
      <c r="Q3353" s="33" t="str">
        <f>IFERROR(VLOOKUP(PPE_PH1_CDDL[[#This Row],[RDMC Document Number]],[3]Docs!$B:$F,4,0),"No Placeholder Yet")</f>
        <v>RES - Reserved Placeholder</v>
      </c>
      <c r="R3353" s="33" t="str">
        <f>IFERROR(VLOOKUP(PPE_PH1_CDDL[[#This Row],[RDMC Document Number]],[3]Docs!$B:$F,5,0),"No Placeholder Yet")</f>
        <v>Pending</v>
      </c>
      <c r="S3353" s="137">
        <f t="shared" si="472"/>
        <v>0</v>
      </c>
      <c r="T3353" s="39" t="s">
        <v>1119</v>
      </c>
      <c r="U3353" s="39"/>
      <c r="V3353" s="178"/>
      <c r="W3353" s="39" t="s">
        <v>1970</v>
      </c>
      <c r="X3353" s="39" t="s">
        <v>1973</v>
      </c>
      <c r="Y3353" s="39"/>
      <c r="Z3353" s="39"/>
      <c r="AA3353" s="39"/>
      <c r="AB3353" s="152" t="s">
        <v>3165</v>
      </c>
    </row>
    <row r="3354" spans="1:28" ht="21.75" customHeight="1" x14ac:dyDescent="0.25">
      <c r="A3354" s="37" t="s">
        <v>30</v>
      </c>
      <c r="B3354" s="37" t="s">
        <v>31</v>
      </c>
      <c r="C3354" s="39">
        <v>6263</v>
      </c>
      <c r="D3354" s="39" t="s">
        <v>1169</v>
      </c>
      <c r="E3354" s="39" t="s">
        <v>1170</v>
      </c>
      <c r="F3354" s="128" t="s">
        <v>50</v>
      </c>
      <c r="G3354" s="162" t="s">
        <v>35</v>
      </c>
      <c r="H3354" s="39" t="str">
        <f t="shared" si="469"/>
        <v>6105AK124-6263-CSPC-0004</v>
      </c>
      <c r="I3354" s="39" t="str">
        <f t="shared" si="473"/>
        <v>Q24050972-03-6263-C-SPC-0004</v>
      </c>
      <c r="J3354" s="39"/>
      <c r="K3354" s="33" t="str">
        <f>VLOOKUP(C3354,'PPE WBS Codes'!$E$3:$F$79,2,0)</f>
        <v>36 MVA Power Station 1</v>
      </c>
      <c r="L3354" s="39" t="s">
        <v>1969</v>
      </c>
      <c r="M3354" s="39" t="s">
        <v>1339</v>
      </c>
      <c r="N3354" s="33" t="str">
        <f t="shared" si="470"/>
        <v>36 MVA Power Station 1 - Bund wall System for 36 MVA Power Station Gen Pad 1A - Concrete Construction Material Specifications</v>
      </c>
      <c r="O3354" s="134"/>
      <c r="P3354" s="134"/>
      <c r="Q3354" s="33" t="str">
        <f>IFERROR(VLOOKUP(PPE_PH1_CDDL[[#This Row],[RDMC Document Number]],[3]Docs!$B:$F,4,0),"No Placeholder Yet")</f>
        <v>RES - Reserved Placeholder</v>
      </c>
      <c r="R3354" s="33" t="str">
        <f>IFERROR(VLOOKUP(PPE_PH1_CDDL[[#This Row],[RDMC Document Number]],[3]Docs!$B:$F,5,0),"No Placeholder Yet")</f>
        <v>Pending</v>
      </c>
      <c r="S3354" s="137">
        <f t="shared" si="472"/>
        <v>0</v>
      </c>
      <c r="T3354" s="39" t="s">
        <v>1119</v>
      </c>
      <c r="U3354" s="39"/>
      <c r="V3354" s="178"/>
      <c r="W3354" s="39" t="s">
        <v>1970</v>
      </c>
      <c r="X3354" s="39" t="s">
        <v>1973</v>
      </c>
      <c r="Y3354" s="39"/>
      <c r="Z3354" s="39"/>
      <c r="AA3354" s="39"/>
      <c r="AB3354" s="152" t="s">
        <v>3165</v>
      </c>
    </row>
    <row r="3355" spans="1:28" ht="21.75" customHeight="1" x14ac:dyDescent="0.25">
      <c r="A3355" s="37" t="s">
        <v>30</v>
      </c>
      <c r="B3355" s="37" t="s">
        <v>31</v>
      </c>
      <c r="C3355" s="39">
        <v>6263</v>
      </c>
      <c r="D3355" s="39" t="s">
        <v>1169</v>
      </c>
      <c r="E3355" s="39" t="s">
        <v>1170</v>
      </c>
      <c r="F3355" s="128" t="s">
        <v>101</v>
      </c>
      <c r="G3355" s="162" t="s">
        <v>35</v>
      </c>
      <c r="H3355" s="39" t="str">
        <f t="shared" si="469"/>
        <v>6105AK124-6263-CSPC-0005</v>
      </c>
      <c r="I3355" s="39" t="str">
        <f t="shared" si="473"/>
        <v>Q24050972-03-6263-C-SPC-0005</v>
      </c>
      <c r="J3355" s="39"/>
      <c r="K3355" s="33" t="str">
        <f>VLOOKUP(C3355,'PPE WBS Codes'!$E$3:$F$79,2,0)</f>
        <v>36 MVA Power Station 1</v>
      </c>
      <c r="L3355" s="39" t="s">
        <v>1972</v>
      </c>
      <c r="M3355" s="39" t="s">
        <v>1337</v>
      </c>
      <c r="N3355" s="33" t="str">
        <f t="shared" si="470"/>
        <v>36 MVA Power Station 1 - Collection Sump from Bunds for 36 MVA Power Station Gen Pad 1A - Civil Design Requirements</v>
      </c>
      <c r="O3355" s="134"/>
      <c r="P3355" s="134"/>
      <c r="Q3355" s="33" t="str">
        <f>IFERROR(VLOOKUP(PPE_PH1_CDDL[[#This Row],[RDMC Document Number]],[3]Docs!$B:$F,4,0),"No Placeholder Yet")</f>
        <v>RES - Reserved Placeholder</v>
      </c>
      <c r="R3355" s="33" t="str">
        <f>IFERROR(VLOOKUP(PPE_PH1_CDDL[[#This Row],[RDMC Document Number]],[3]Docs!$B:$F,5,0),"No Placeholder Yet")</f>
        <v>Pending</v>
      </c>
      <c r="S3355" s="137">
        <f t="shared" si="472"/>
        <v>0</v>
      </c>
      <c r="T3355" s="39" t="s">
        <v>1119</v>
      </c>
      <c r="U3355" s="39"/>
      <c r="V3355" s="178"/>
      <c r="W3355" s="39" t="s">
        <v>1932</v>
      </c>
      <c r="X3355" s="39" t="s">
        <v>1973</v>
      </c>
      <c r="Y3355" s="39"/>
      <c r="Z3355" s="39"/>
      <c r="AA3355" s="39"/>
      <c r="AB3355" s="152" t="s">
        <v>3165</v>
      </c>
    </row>
    <row r="3356" spans="1:28" ht="21.75" customHeight="1" x14ac:dyDescent="0.25">
      <c r="A3356" s="37" t="s">
        <v>30</v>
      </c>
      <c r="B3356" s="37" t="s">
        <v>31</v>
      </c>
      <c r="C3356" s="39">
        <v>6263</v>
      </c>
      <c r="D3356" s="39" t="s">
        <v>1169</v>
      </c>
      <c r="E3356" s="39" t="s">
        <v>1170</v>
      </c>
      <c r="F3356" s="128" t="s">
        <v>161</v>
      </c>
      <c r="G3356" s="162" t="s">
        <v>35</v>
      </c>
      <c r="H3356" s="39" t="str">
        <f t="shared" si="469"/>
        <v>6105AK124-6263-CSPC-0006</v>
      </c>
      <c r="I3356" s="39" t="str">
        <f t="shared" si="473"/>
        <v>Q24050972-03-6263-C-SPC-0006</v>
      </c>
      <c r="J3356" s="39"/>
      <c r="K3356" s="33" t="str">
        <f>VLOOKUP(C3356,'PPE WBS Codes'!$E$3:$F$79,2,0)</f>
        <v>36 MVA Power Station 1</v>
      </c>
      <c r="L3356" s="39" t="s">
        <v>1972</v>
      </c>
      <c r="M3356" s="39" t="s">
        <v>1338</v>
      </c>
      <c r="N3356" s="33" t="str">
        <f t="shared" si="470"/>
        <v>36 MVA Power Station 1 - Collection Sump from Bunds for 36 MVA Power Station Gen Pad 1A - Excavation, Trenching and Compacting Design</v>
      </c>
      <c r="O3356" s="134"/>
      <c r="P3356" s="134"/>
      <c r="Q3356" s="33" t="str">
        <f>IFERROR(VLOOKUP(PPE_PH1_CDDL[[#This Row],[RDMC Document Number]],[3]Docs!$B:$F,4,0),"No Placeholder Yet")</f>
        <v>RES - Reserved Placeholder</v>
      </c>
      <c r="R3356" s="33" t="str">
        <f>IFERROR(VLOOKUP(PPE_PH1_CDDL[[#This Row],[RDMC Document Number]],[3]Docs!$B:$F,5,0),"No Placeholder Yet")</f>
        <v>Pending</v>
      </c>
      <c r="S3356" s="137">
        <f t="shared" si="472"/>
        <v>0</v>
      </c>
      <c r="T3356" s="39" t="s">
        <v>1119</v>
      </c>
      <c r="U3356" s="39"/>
      <c r="V3356" s="178"/>
      <c r="W3356" s="39" t="s">
        <v>1932</v>
      </c>
      <c r="X3356" s="39" t="s">
        <v>1973</v>
      </c>
      <c r="Y3356" s="39"/>
      <c r="Z3356" s="39"/>
      <c r="AA3356" s="39"/>
      <c r="AB3356" s="152" t="s">
        <v>3165</v>
      </c>
    </row>
    <row r="3357" spans="1:28" ht="21.75" customHeight="1" x14ac:dyDescent="0.25">
      <c r="A3357" s="37" t="s">
        <v>30</v>
      </c>
      <c r="B3357" s="37" t="s">
        <v>31</v>
      </c>
      <c r="C3357" s="39">
        <v>6263</v>
      </c>
      <c r="D3357" s="39" t="s">
        <v>1169</v>
      </c>
      <c r="E3357" s="39" t="s">
        <v>1170</v>
      </c>
      <c r="F3357" s="128" t="s">
        <v>170</v>
      </c>
      <c r="G3357" s="162" t="s">
        <v>35</v>
      </c>
      <c r="H3357" s="39" t="str">
        <f t="shared" si="469"/>
        <v>6105AK124-6263-CSPC-0007</v>
      </c>
      <c r="I3357" s="39" t="str">
        <f t="shared" si="473"/>
        <v>Q24050972-03-6263-C-SPC-0007</v>
      </c>
      <c r="J3357" s="39"/>
      <c r="K3357" s="33" t="str">
        <f>VLOOKUP(C3357,'PPE WBS Codes'!$E$3:$F$79,2,0)</f>
        <v>36 MVA Power Station 1</v>
      </c>
      <c r="L3357" s="39" t="s">
        <v>1972</v>
      </c>
      <c r="M3357" s="39" t="s">
        <v>1339</v>
      </c>
      <c r="N3357" s="33" t="str">
        <f t="shared" si="470"/>
        <v>36 MVA Power Station 1 - Collection Sump from Bunds for 36 MVA Power Station Gen Pad 1A - Concrete Construction Material Specifications</v>
      </c>
      <c r="O3357" s="134"/>
      <c r="P3357" s="134"/>
      <c r="Q3357" s="33" t="str">
        <f>IFERROR(VLOOKUP(PPE_PH1_CDDL[[#This Row],[RDMC Document Number]],[3]Docs!$B:$F,4,0),"No Placeholder Yet")</f>
        <v>RES - Reserved Placeholder</v>
      </c>
      <c r="R3357" s="33" t="str">
        <f>IFERROR(VLOOKUP(PPE_PH1_CDDL[[#This Row],[RDMC Document Number]],[3]Docs!$B:$F,5,0),"No Placeholder Yet")</f>
        <v>Pending</v>
      </c>
      <c r="S3357" s="137">
        <f t="shared" si="472"/>
        <v>0</v>
      </c>
      <c r="T3357" s="39" t="s">
        <v>1119</v>
      </c>
      <c r="U3357" s="39"/>
      <c r="V3357" s="178"/>
      <c r="W3357" s="39" t="s">
        <v>1932</v>
      </c>
      <c r="X3357" s="39" t="s">
        <v>1973</v>
      </c>
      <c r="Y3357" s="39"/>
      <c r="Z3357" s="39"/>
      <c r="AA3357" s="39"/>
      <c r="AB3357" s="152" t="s">
        <v>3165</v>
      </c>
    </row>
    <row r="3358" spans="1:28" ht="21.75" customHeight="1" x14ac:dyDescent="0.25">
      <c r="A3358" s="37" t="s">
        <v>30</v>
      </c>
      <c r="B3358" s="37" t="s">
        <v>31</v>
      </c>
      <c r="C3358" s="39">
        <v>6263</v>
      </c>
      <c r="D3358" s="39" t="s">
        <v>1169</v>
      </c>
      <c r="E3358" s="39" t="s">
        <v>1170</v>
      </c>
      <c r="F3358" s="128" t="s">
        <v>108</v>
      </c>
      <c r="G3358" s="162" t="s">
        <v>35</v>
      </c>
      <c r="H3358" s="39" t="str">
        <f t="shared" si="469"/>
        <v>6105AK124-6263-CSPC-0008</v>
      </c>
      <c r="I3358" s="39" t="str">
        <f t="shared" si="473"/>
        <v>Q24050972-03-6263-C-SPC-0008</v>
      </c>
      <c r="J3358" s="39"/>
      <c r="K3358" s="33" t="str">
        <f>VLOOKUP(C3358,'PPE WBS Codes'!$E$3:$F$79,2,0)</f>
        <v>36 MVA Power Station 1</v>
      </c>
      <c r="L3358" s="39" t="s">
        <v>1966</v>
      </c>
      <c r="M3358" s="39" t="s">
        <v>1340</v>
      </c>
      <c r="N3358" s="33" t="str">
        <f t="shared" si="470"/>
        <v>36 MVA Power Station 1 - Emergency Equip. for 36 MVA Power Station Fuel System Pad 1B - Steel Structures Corrosion Protection Specification</v>
      </c>
      <c r="O3358" s="134"/>
      <c r="P3358" s="134"/>
      <c r="Q3358" s="33" t="str">
        <f>IFERROR(VLOOKUP(PPE_PH1_CDDL[[#This Row],[RDMC Document Number]],[3]Docs!$B:$F,4,0),"No Placeholder Yet")</f>
        <v>RES - Reserved Placeholder</v>
      </c>
      <c r="R3358" s="33" t="str">
        <f>IFERROR(VLOOKUP(PPE_PH1_CDDL[[#This Row],[RDMC Document Number]],[3]Docs!$B:$F,5,0),"No Placeholder Yet")</f>
        <v>Pending</v>
      </c>
      <c r="S3358" s="137">
        <f t="shared" si="472"/>
        <v>0</v>
      </c>
      <c r="T3358" s="39" t="s">
        <v>1119</v>
      </c>
      <c r="U3358" s="39"/>
      <c r="V3358" s="178"/>
      <c r="W3358" s="39" t="s">
        <v>1964</v>
      </c>
      <c r="X3358" s="39" t="s">
        <v>1977</v>
      </c>
      <c r="Y3358" s="39"/>
      <c r="Z3358" s="39"/>
      <c r="AA3358" s="39"/>
      <c r="AB3358" s="152" t="s">
        <v>3165</v>
      </c>
    </row>
    <row r="3359" spans="1:28" ht="21.75" customHeight="1" x14ac:dyDescent="0.25">
      <c r="A3359" s="37" t="s">
        <v>30</v>
      </c>
      <c r="B3359" s="37" t="s">
        <v>31</v>
      </c>
      <c r="C3359" s="39">
        <v>6263</v>
      </c>
      <c r="D3359" s="39" t="s">
        <v>1169</v>
      </c>
      <c r="E3359" s="39" t="s">
        <v>1170</v>
      </c>
      <c r="F3359" s="128" t="s">
        <v>173</v>
      </c>
      <c r="G3359" s="162" t="s">
        <v>35</v>
      </c>
      <c r="H3359" s="39" t="str">
        <f t="shared" si="469"/>
        <v>6105AK124-6263-CSPC-0009</v>
      </c>
      <c r="I3359" s="39" t="str">
        <f t="shared" si="473"/>
        <v>Q24050972-03-6263-C-SPC-0009</v>
      </c>
      <c r="J3359" s="39"/>
      <c r="K3359" s="33" t="str">
        <f>VLOOKUP(C3359,'PPE WBS Codes'!$E$3:$F$79,2,0)</f>
        <v>36 MVA Power Station 1</v>
      </c>
      <c r="L3359" s="39" t="s">
        <v>1974</v>
      </c>
      <c r="M3359" s="39" t="s">
        <v>1337</v>
      </c>
      <c r="N3359" s="33" t="str">
        <f t="shared" si="470"/>
        <v>36 MVA Power Station 1 - Bund wall System for 36 MVA Power Station Gen Pad 1B - Civil Design Requirements</v>
      </c>
      <c r="O3359" s="134"/>
      <c r="P3359" s="134"/>
      <c r="Q3359" s="33" t="str">
        <f>IFERROR(VLOOKUP(PPE_PH1_CDDL[[#This Row],[RDMC Document Number]],[3]Docs!$B:$F,4,0),"No Placeholder Yet")</f>
        <v>RES - Reserved Placeholder</v>
      </c>
      <c r="R3359" s="33" t="str">
        <f>IFERROR(VLOOKUP(PPE_PH1_CDDL[[#This Row],[RDMC Document Number]],[3]Docs!$B:$F,5,0),"No Placeholder Yet")</f>
        <v>Pending</v>
      </c>
      <c r="S3359" s="137">
        <f t="shared" si="472"/>
        <v>0</v>
      </c>
      <c r="T3359" s="39" t="s">
        <v>1119</v>
      </c>
      <c r="U3359" s="39"/>
      <c r="V3359" s="178"/>
      <c r="W3359" s="39" t="s">
        <v>1970</v>
      </c>
      <c r="X3359" s="39" t="s">
        <v>1975</v>
      </c>
      <c r="Y3359" s="39"/>
      <c r="Z3359" s="39"/>
      <c r="AA3359" s="39"/>
      <c r="AB3359" s="152" t="s">
        <v>3165</v>
      </c>
    </row>
    <row r="3360" spans="1:28" ht="21.75" customHeight="1" x14ac:dyDescent="0.25">
      <c r="A3360" s="37" t="s">
        <v>30</v>
      </c>
      <c r="B3360" s="37" t="s">
        <v>31</v>
      </c>
      <c r="C3360" s="39">
        <v>6263</v>
      </c>
      <c r="D3360" s="39" t="s">
        <v>1169</v>
      </c>
      <c r="E3360" s="39" t="s">
        <v>1170</v>
      </c>
      <c r="F3360" s="128" t="s">
        <v>184</v>
      </c>
      <c r="G3360" s="162" t="s">
        <v>35</v>
      </c>
      <c r="H3360" s="39" t="str">
        <f t="shared" si="469"/>
        <v>6105AK124-6263-CSPC-0010</v>
      </c>
      <c r="I3360" s="39" t="str">
        <f t="shared" si="473"/>
        <v>Q24050972-03-6263-C-SPC-0010</v>
      </c>
      <c r="J3360" s="39"/>
      <c r="K3360" s="33" t="str">
        <f>VLOOKUP(C3360,'PPE WBS Codes'!$E$3:$F$79,2,0)</f>
        <v>36 MVA Power Station 1</v>
      </c>
      <c r="L3360" s="39" t="s">
        <v>1974</v>
      </c>
      <c r="M3360" s="39" t="s">
        <v>1338</v>
      </c>
      <c r="N3360" s="33" t="str">
        <f t="shared" si="470"/>
        <v>36 MVA Power Station 1 - Bund wall System for 36 MVA Power Station Gen Pad 1B - Excavation, Trenching and Compacting Design</v>
      </c>
      <c r="O3360" s="134"/>
      <c r="P3360" s="134"/>
      <c r="Q3360" s="33" t="str">
        <f>IFERROR(VLOOKUP(PPE_PH1_CDDL[[#This Row],[RDMC Document Number]],[3]Docs!$B:$F,4,0),"No Placeholder Yet")</f>
        <v>RES - Reserved Placeholder</v>
      </c>
      <c r="R3360" s="33" t="str">
        <f>IFERROR(VLOOKUP(PPE_PH1_CDDL[[#This Row],[RDMC Document Number]],[3]Docs!$B:$F,5,0),"No Placeholder Yet")</f>
        <v>Pending</v>
      </c>
      <c r="S3360" s="137">
        <f t="shared" si="472"/>
        <v>0</v>
      </c>
      <c r="T3360" s="39" t="s">
        <v>1119</v>
      </c>
      <c r="U3360" s="39"/>
      <c r="V3360" s="178"/>
      <c r="W3360" s="39" t="s">
        <v>1970</v>
      </c>
      <c r="X3360" s="39" t="s">
        <v>1975</v>
      </c>
      <c r="Y3360" s="39"/>
      <c r="Z3360" s="39"/>
      <c r="AA3360" s="39"/>
      <c r="AB3360" s="152" t="s">
        <v>3165</v>
      </c>
    </row>
    <row r="3361" spans="1:28" ht="21.75" customHeight="1" x14ac:dyDescent="0.25">
      <c r="A3361" s="37" t="s">
        <v>30</v>
      </c>
      <c r="B3361" s="37" t="s">
        <v>31</v>
      </c>
      <c r="C3361" s="39">
        <v>6263</v>
      </c>
      <c r="D3361" s="39" t="s">
        <v>1169</v>
      </c>
      <c r="E3361" s="39" t="s">
        <v>1170</v>
      </c>
      <c r="F3361" s="128" t="s">
        <v>187</v>
      </c>
      <c r="G3361" s="162" t="s">
        <v>35</v>
      </c>
      <c r="H3361" s="39" t="str">
        <f t="shared" ref="H3361:H3424" si="474">A3361&amp;B3361&amp;"-"&amp;C3361&amp;"-"&amp;D3361&amp;E3361&amp;"-"&amp;F3361</f>
        <v>6105AK124-6263-CSPC-0011</v>
      </c>
      <c r="I3361" s="39" t="str">
        <f t="shared" si="473"/>
        <v>Q24050972-03-6263-C-SPC-0011</v>
      </c>
      <c r="J3361" s="39"/>
      <c r="K3361" s="33" t="str">
        <f>VLOOKUP(C3361,'PPE WBS Codes'!$E$3:$F$79,2,0)</f>
        <v>36 MVA Power Station 1</v>
      </c>
      <c r="L3361" s="39" t="s">
        <v>1974</v>
      </c>
      <c r="M3361" s="39" t="s">
        <v>1339</v>
      </c>
      <c r="N3361" s="33" t="str">
        <f t="shared" si="470"/>
        <v>36 MVA Power Station 1 - Bund wall System for 36 MVA Power Station Gen Pad 1B - Concrete Construction Material Specifications</v>
      </c>
      <c r="O3361" s="134"/>
      <c r="P3361" s="134"/>
      <c r="Q3361" s="33" t="str">
        <f>IFERROR(VLOOKUP(PPE_PH1_CDDL[[#This Row],[RDMC Document Number]],[3]Docs!$B:$F,4,0),"No Placeholder Yet")</f>
        <v>RES - Reserved Placeholder</v>
      </c>
      <c r="R3361" s="33" t="str">
        <f>IFERROR(VLOOKUP(PPE_PH1_CDDL[[#This Row],[RDMC Document Number]],[3]Docs!$B:$F,5,0),"No Placeholder Yet")</f>
        <v>Pending</v>
      </c>
      <c r="S3361" s="137">
        <f t="shared" si="472"/>
        <v>0</v>
      </c>
      <c r="T3361" s="39" t="s">
        <v>1119</v>
      </c>
      <c r="U3361" s="39"/>
      <c r="V3361" s="178"/>
      <c r="W3361" s="39" t="s">
        <v>1970</v>
      </c>
      <c r="X3361" s="39" t="s">
        <v>1975</v>
      </c>
      <c r="Y3361" s="39"/>
      <c r="Z3361" s="39"/>
      <c r="AA3361" s="39"/>
      <c r="AB3361" s="152" t="s">
        <v>3165</v>
      </c>
    </row>
    <row r="3362" spans="1:28" ht="21.75" customHeight="1" x14ac:dyDescent="0.25">
      <c r="A3362" s="37" t="s">
        <v>30</v>
      </c>
      <c r="B3362" s="37" t="s">
        <v>31</v>
      </c>
      <c r="C3362" s="39">
        <v>6263</v>
      </c>
      <c r="D3362" s="39" t="s">
        <v>1169</v>
      </c>
      <c r="E3362" s="39" t="s">
        <v>1170</v>
      </c>
      <c r="F3362" s="128" t="s">
        <v>213</v>
      </c>
      <c r="G3362" s="162" t="s">
        <v>35</v>
      </c>
      <c r="H3362" s="39" t="str">
        <f t="shared" si="474"/>
        <v>6105AK124-6263-CSPC-0012</v>
      </c>
      <c r="I3362" s="39" t="str">
        <f t="shared" si="473"/>
        <v>Q24050972-03-6263-C-SPC-0012</v>
      </c>
      <c r="J3362" s="39"/>
      <c r="K3362" s="33" t="str">
        <f>VLOOKUP(C3362,'PPE WBS Codes'!$E$3:$F$79,2,0)</f>
        <v>36 MVA Power Station 1</v>
      </c>
      <c r="L3362" s="39" t="s">
        <v>1976</v>
      </c>
      <c r="M3362" s="39" t="s">
        <v>1337</v>
      </c>
      <c r="N3362" s="33" t="str">
        <f t="shared" si="470"/>
        <v>36 MVA Power Station 1 - Collection Sump from Bunds for 36 MVA Power Station Gen Pad 1B - Civil Design Requirements</v>
      </c>
      <c r="O3362" s="134"/>
      <c r="P3362" s="134"/>
      <c r="Q3362" s="33" t="str">
        <f>IFERROR(VLOOKUP(PPE_PH1_CDDL[[#This Row],[RDMC Document Number]],[3]Docs!$B:$F,4,0),"No Placeholder Yet")</f>
        <v>RES - Reserved Placeholder</v>
      </c>
      <c r="R3362" s="33" t="str">
        <f>IFERROR(VLOOKUP(PPE_PH1_CDDL[[#This Row],[RDMC Document Number]],[3]Docs!$B:$F,5,0),"No Placeholder Yet")</f>
        <v>Pending</v>
      </c>
      <c r="S3362" s="137">
        <f t="shared" si="472"/>
        <v>0</v>
      </c>
      <c r="T3362" s="39" t="s">
        <v>1119</v>
      </c>
      <c r="U3362" s="39"/>
      <c r="V3362" s="178"/>
      <c r="W3362" s="39" t="s">
        <v>1932</v>
      </c>
      <c r="X3362" s="39" t="s">
        <v>1975</v>
      </c>
      <c r="Y3362" s="39"/>
      <c r="Z3362" s="39"/>
      <c r="AA3362" s="39"/>
      <c r="AB3362" s="152" t="s">
        <v>3165</v>
      </c>
    </row>
    <row r="3363" spans="1:28" ht="21.75" customHeight="1" x14ac:dyDescent="0.25">
      <c r="A3363" s="37" t="s">
        <v>30</v>
      </c>
      <c r="B3363" s="37" t="s">
        <v>31</v>
      </c>
      <c r="C3363" s="39">
        <v>6263</v>
      </c>
      <c r="D3363" s="39" t="s">
        <v>1169</v>
      </c>
      <c r="E3363" s="39" t="s">
        <v>1170</v>
      </c>
      <c r="F3363" s="128" t="s">
        <v>215</v>
      </c>
      <c r="G3363" s="162" t="s">
        <v>35</v>
      </c>
      <c r="H3363" s="39" t="str">
        <f t="shared" si="474"/>
        <v>6105AK124-6263-CSPC-0013</v>
      </c>
      <c r="I3363" s="39" t="str">
        <f t="shared" si="473"/>
        <v>Q24050972-03-6263-C-SPC-0013</v>
      </c>
      <c r="J3363" s="39"/>
      <c r="K3363" s="33" t="str">
        <f>VLOOKUP(C3363,'PPE WBS Codes'!$E$3:$F$79,2,0)</f>
        <v>36 MVA Power Station 1</v>
      </c>
      <c r="L3363" s="39" t="s">
        <v>1976</v>
      </c>
      <c r="M3363" s="39" t="s">
        <v>1338</v>
      </c>
      <c r="N3363" s="33" t="str">
        <f t="shared" si="470"/>
        <v>36 MVA Power Station 1 - Collection Sump from Bunds for 36 MVA Power Station Gen Pad 1B - Excavation, Trenching and Compacting Design</v>
      </c>
      <c r="O3363" s="134"/>
      <c r="P3363" s="134"/>
      <c r="Q3363" s="33" t="str">
        <f>IFERROR(VLOOKUP(PPE_PH1_CDDL[[#This Row],[RDMC Document Number]],[3]Docs!$B:$F,4,0),"No Placeholder Yet")</f>
        <v>RES - Reserved Placeholder</v>
      </c>
      <c r="R3363" s="33" t="str">
        <f>IFERROR(VLOOKUP(PPE_PH1_CDDL[[#This Row],[RDMC Document Number]],[3]Docs!$B:$F,5,0),"No Placeholder Yet")</f>
        <v>Pending</v>
      </c>
      <c r="S3363" s="137">
        <f t="shared" si="472"/>
        <v>0</v>
      </c>
      <c r="T3363" s="39" t="s">
        <v>1119</v>
      </c>
      <c r="U3363" s="39"/>
      <c r="V3363" s="178"/>
      <c r="W3363" s="39" t="s">
        <v>1932</v>
      </c>
      <c r="X3363" s="39" t="s">
        <v>1975</v>
      </c>
      <c r="Y3363" s="39"/>
      <c r="Z3363" s="39"/>
      <c r="AA3363" s="39"/>
      <c r="AB3363" s="152" t="s">
        <v>3165</v>
      </c>
    </row>
    <row r="3364" spans="1:28" ht="21.75" customHeight="1" x14ac:dyDescent="0.25">
      <c r="A3364" s="37" t="s">
        <v>30</v>
      </c>
      <c r="B3364" s="37" t="s">
        <v>31</v>
      </c>
      <c r="C3364" s="39">
        <v>6263</v>
      </c>
      <c r="D3364" s="39" t="s">
        <v>1169</v>
      </c>
      <c r="E3364" s="39" t="s">
        <v>1170</v>
      </c>
      <c r="F3364" s="174" t="s">
        <v>217</v>
      </c>
      <c r="G3364" s="162" t="s">
        <v>35</v>
      </c>
      <c r="H3364" s="39" t="str">
        <f t="shared" si="474"/>
        <v>6105AK124-6263-CSPC-0014</v>
      </c>
      <c r="I3364" s="39" t="str">
        <f t="shared" si="473"/>
        <v>Q24050972-03-6263-C-SPC-0014</v>
      </c>
      <c r="J3364" s="162"/>
      <c r="K3364" s="33" t="str">
        <f>VLOOKUP(C3364,'PPE WBS Codes'!$E$3:$F$79,2,0)</f>
        <v>36 MVA Power Station 1</v>
      </c>
      <c r="L3364" s="162" t="s">
        <v>1976</v>
      </c>
      <c r="M3364" s="162" t="s">
        <v>1339</v>
      </c>
      <c r="N3364" s="33" t="str">
        <f t="shared" si="470"/>
        <v>36 MVA Power Station 1 - Collection Sump from Bunds for 36 MVA Power Station Gen Pad 1B - Concrete Construction Material Specifications</v>
      </c>
      <c r="O3364" s="175"/>
      <c r="P3364" s="175"/>
      <c r="Q3364" s="33" t="str">
        <f>IFERROR(VLOOKUP(PPE_PH1_CDDL[[#This Row],[RDMC Document Number]],[3]Docs!$B:$F,4,0),"No Placeholder Yet")</f>
        <v>RES - Reserved Placeholder</v>
      </c>
      <c r="R3364" s="33" t="str">
        <f>IFERROR(VLOOKUP(PPE_PH1_CDDL[[#This Row],[RDMC Document Number]],[3]Docs!$B:$F,5,0),"No Placeholder Yet")</f>
        <v>Pending</v>
      </c>
      <c r="S3364" s="137">
        <f t="shared" si="472"/>
        <v>0</v>
      </c>
      <c r="T3364" s="39" t="s">
        <v>1119</v>
      </c>
      <c r="U3364" s="162"/>
      <c r="V3364" s="178"/>
      <c r="W3364" s="39" t="s">
        <v>1932</v>
      </c>
      <c r="X3364" s="39" t="s">
        <v>1975</v>
      </c>
      <c r="Y3364" s="162"/>
      <c r="Z3364" s="162"/>
      <c r="AA3364" s="39"/>
      <c r="AB3364" s="152" t="s">
        <v>3165</v>
      </c>
    </row>
    <row r="3365" spans="1:28" ht="21.75" customHeight="1" x14ac:dyDescent="0.25">
      <c r="A3365" s="37" t="s">
        <v>30</v>
      </c>
      <c r="B3365" s="37" t="s">
        <v>31</v>
      </c>
      <c r="C3365" s="39">
        <v>6263</v>
      </c>
      <c r="D3365" s="39" t="s">
        <v>1169</v>
      </c>
      <c r="E3365" s="39" t="s">
        <v>1346</v>
      </c>
      <c r="F3365" s="128" t="s">
        <v>34</v>
      </c>
      <c r="G3365" s="39" t="s">
        <v>35</v>
      </c>
      <c r="H3365" s="39" t="str">
        <f t="shared" si="474"/>
        <v>6105AK124-6263-CSPL-0001</v>
      </c>
      <c r="I3365" s="39" t="str">
        <f t="shared" si="473"/>
        <v>Q24050972-03-6263-C-SPL-0001</v>
      </c>
      <c r="J3365" s="39"/>
      <c r="K3365" s="33" t="str">
        <f>VLOOKUP(C3365,'PPE WBS Codes'!$E$3:$F$79,2,0)</f>
        <v>36 MVA Power Station 1</v>
      </c>
      <c r="L3365" s="39" t="s">
        <v>1963</v>
      </c>
      <c r="M3365" s="39" t="s">
        <v>1347</v>
      </c>
      <c r="N3365" s="33" t="str">
        <f t="shared" si="470"/>
        <v>36 MVA Power Station 1 - Emergency Equip. for 36 MVA Power Station Fuel System Pad 1A - Pipe Fabrication and Field Installation Inspection</v>
      </c>
      <c r="O3365" s="134"/>
      <c r="P3365" s="134"/>
      <c r="Q3365" s="33" t="str">
        <f>IFERROR(VLOOKUP(PPE_PH1_CDDL[[#This Row],[RDMC Document Number]],[3]Docs!$B:$F,4,0),"No Placeholder Yet")</f>
        <v>RES - Reserved Placeholder</v>
      </c>
      <c r="R3365" s="33" t="str">
        <f>IFERROR(VLOOKUP(PPE_PH1_CDDL[[#This Row],[RDMC Document Number]],[3]Docs!$B:$F,5,0),"No Placeholder Yet")</f>
        <v>Pending</v>
      </c>
      <c r="S3365" s="137">
        <f t="shared" si="472"/>
        <v>0</v>
      </c>
      <c r="T3365" s="39" t="s">
        <v>1119</v>
      </c>
      <c r="U3365" s="39"/>
      <c r="V3365" s="178"/>
      <c r="W3365" s="39" t="s">
        <v>1964</v>
      </c>
      <c r="X3365" s="39" t="s">
        <v>1968</v>
      </c>
      <c r="Y3365" s="39"/>
      <c r="Z3365" s="39"/>
      <c r="AA3365" s="39"/>
      <c r="AB3365" s="152" t="s">
        <v>3165</v>
      </c>
    </row>
    <row r="3366" spans="1:28" ht="21.75" customHeight="1" x14ac:dyDescent="0.25">
      <c r="A3366" s="37" t="s">
        <v>30</v>
      </c>
      <c r="B3366" s="37" t="s">
        <v>31</v>
      </c>
      <c r="C3366" s="39">
        <v>6263</v>
      </c>
      <c r="D3366" s="39" t="s">
        <v>1169</v>
      </c>
      <c r="E3366" s="162" t="s">
        <v>1346</v>
      </c>
      <c r="F3366" s="174" t="s">
        <v>46</v>
      </c>
      <c r="G3366" s="162" t="s">
        <v>35</v>
      </c>
      <c r="H3366" s="39" t="str">
        <f t="shared" si="474"/>
        <v>6105AK124-6263-CSPL-0002</v>
      </c>
      <c r="I3366" s="39" t="str">
        <f t="shared" si="473"/>
        <v>Q24050972-03-6263-C-SPL-0002</v>
      </c>
      <c r="J3366" s="162"/>
      <c r="K3366" s="33" t="str">
        <f>VLOOKUP(C3366,'PPE WBS Codes'!$E$3:$F$79,2,0)</f>
        <v>36 MVA Power Station 1</v>
      </c>
      <c r="L3366" s="162" t="s">
        <v>1966</v>
      </c>
      <c r="M3366" s="162" t="s">
        <v>1347</v>
      </c>
      <c r="N3366" s="33" t="str">
        <f t="shared" si="470"/>
        <v>36 MVA Power Station 1 - Emergency Equip. for 36 MVA Power Station Fuel System Pad 1B - Pipe Fabrication and Field Installation Inspection</v>
      </c>
      <c r="O3366" s="175"/>
      <c r="P3366" s="175"/>
      <c r="Q3366" s="33" t="str">
        <f>IFERROR(VLOOKUP(PPE_PH1_CDDL[[#This Row],[RDMC Document Number]],[3]Docs!$B:$F,4,0),"No Placeholder Yet")</f>
        <v>RES - Reserved Placeholder</v>
      </c>
      <c r="R3366" s="33" t="str">
        <f>IFERROR(VLOOKUP(PPE_PH1_CDDL[[#This Row],[RDMC Document Number]],[3]Docs!$B:$F,5,0),"No Placeholder Yet")</f>
        <v>Pending</v>
      </c>
      <c r="S3366" s="137">
        <f t="shared" si="472"/>
        <v>0</v>
      </c>
      <c r="T3366" s="39" t="s">
        <v>1119</v>
      </c>
      <c r="U3366" s="162"/>
      <c r="V3366" s="178"/>
      <c r="W3366" s="162" t="s">
        <v>1964</v>
      </c>
      <c r="X3366" s="39" t="s">
        <v>1977</v>
      </c>
      <c r="Y3366" s="162"/>
      <c r="Z3366" s="162"/>
      <c r="AA3366" s="39"/>
      <c r="AB3366" s="152" t="s">
        <v>3165</v>
      </c>
    </row>
    <row r="3367" spans="1:28" ht="21.75" customHeight="1" x14ac:dyDescent="0.25">
      <c r="A3367" s="37" t="s">
        <v>30</v>
      </c>
      <c r="B3367" s="37" t="s">
        <v>31</v>
      </c>
      <c r="C3367" s="39">
        <v>6263</v>
      </c>
      <c r="D3367" s="39" t="s">
        <v>1169</v>
      </c>
      <c r="E3367" s="39" t="s">
        <v>1349</v>
      </c>
      <c r="F3367" s="128" t="s">
        <v>34</v>
      </c>
      <c r="G3367" s="162" t="s">
        <v>35</v>
      </c>
      <c r="H3367" s="39" t="str">
        <f t="shared" si="474"/>
        <v>6105AK124-6263-CSSD-0001</v>
      </c>
      <c r="I3367" s="39" t="str">
        <f t="shared" si="473"/>
        <v>Q24050972-03-6263-C-SSD-0001</v>
      </c>
      <c r="J3367" s="39"/>
      <c r="K3367" s="33" t="str">
        <f>VLOOKUP(C3367,'PPE WBS Codes'!$E$3:$F$79,2,0)</f>
        <v>36 MVA Power Station 1</v>
      </c>
      <c r="L3367" s="39" t="s">
        <v>1963</v>
      </c>
      <c r="M3367" s="39" t="s">
        <v>1350</v>
      </c>
      <c r="N3367" s="33" t="str">
        <f t="shared" si="470"/>
        <v>36 MVA Power Station 1 - Emergency Equip. for 36 MVA Power Station Fuel System Pad 1A - Steel Support Structures Design</v>
      </c>
      <c r="O3367" s="134"/>
      <c r="P3367" s="134"/>
      <c r="Q3367" s="33" t="str">
        <f>IFERROR(VLOOKUP(PPE_PH1_CDDL[[#This Row],[RDMC Document Number]],[3]Docs!$B:$F,4,0),"No Placeholder Yet")</f>
        <v>RES - Reserved Placeholder</v>
      </c>
      <c r="R3367" s="33" t="str">
        <f>IFERROR(VLOOKUP(PPE_PH1_CDDL[[#This Row],[RDMC Document Number]],[3]Docs!$B:$F,5,0),"No Placeholder Yet")</f>
        <v>Pending</v>
      </c>
      <c r="S3367" s="137">
        <f t="shared" si="472"/>
        <v>0</v>
      </c>
      <c r="T3367" s="39" t="s">
        <v>1119</v>
      </c>
      <c r="U3367" s="39"/>
      <c r="V3367" s="178"/>
      <c r="W3367" s="162" t="s">
        <v>1964</v>
      </c>
      <c r="X3367" s="39" t="s">
        <v>1968</v>
      </c>
      <c r="Y3367" s="39"/>
      <c r="Z3367" s="39"/>
      <c r="AA3367" s="39"/>
      <c r="AB3367" s="152" t="s">
        <v>3165</v>
      </c>
    </row>
    <row r="3368" spans="1:28" ht="21.75" customHeight="1" x14ac:dyDescent="0.25">
      <c r="A3368" s="37" t="s">
        <v>30</v>
      </c>
      <c r="B3368" s="37" t="s">
        <v>31</v>
      </c>
      <c r="C3368" s="39">
        <v>6263</v>
      </c>
      <c r="D3368" s="39" t="s">
        <v>1169</v>
      </c>
      <c r="E3368" s="162" t="s">
        <v>1349</v>
      </c>
      <c r="F3368" s="174" t="s">
        <v>46</v>
      </c>
      <c r="G3368" s="162" t="s">
        <v>35</v>
      </c>
      <c r="H3368" s="39" t="str">
        <f t="shared" si="474"/>
        <v>6105AK124-6263-CSSD-0002</v>
      </c>
      <c r="I3368" s="39" t="str">
        <f t="shared" si="473"/>
        <v>Q24050972-03-6263-C-SSD-0002</v>
      </c>
      <c r="J3368" s="162"/>
      <c r="K3368" s="33" t="str">
        <f>VLOOKUP(C3368,'PPE WBS Codes'!$E$3:$F$79,2,0)</f>
        <v>36 MVA Power Station 1</v>
      </c>
      <c r="L3368" s="162" t="s">
        <v>1966</v>
      </c>
      <c r="M3368" s="162" t="s">
        <v>1350</v>
      </c>
      <c r="N3368" s="33" t="str">
        <f t="shared" si="470"/>
        <v>36 MVA Power Station 1 - Emergency Equip. for 36 MVA Power Station Fuel System Pad 1B - Steel Support Structures Design</v>
      </c>
      <c r="O3368" s="175"/>
      <c r="P3368" s="175"/>
      <c r="Q3368" s="33" t="str">
        <f>IFERROR(VLOOKUP(PPE_PH1_CDDL[[#This Row],[RDMC Document Number]],[3]Docs!$B:$F,4,0),"No Placeholder Yet")</f>
        <v>RES - Reserved Placeholder</v>
      </c>
      <c r="R3368" s="33" t="str">
        <f>IFERROR(VLOOKUP(PPE_PH1_CDDL[[#This Row],[RDMC Document Number]],[3]Docs!$B:$F,5,0),"No Placeholder Yet")</f>
        <v>Pending</v>
      </c>
      <c r="S3368" s="137">
        <f t="shared" si="472"/>
        <v>0</v>
      </c>
      <c r="T3368" s="39" t="s">
        <v>1119</v>
      </c>
      <c r="U3368" s="162"/>
      <c r="V3368" s="178"/>
      <c r="W3368" s="162" t="s">
        <v>1964</v>
      </c>
      <c r="X3368" s="39" t="s">
        <v>1977</v>
      </c>
      <c r="Y3368" s="162"/>
      <c r="Z3368" s="162"/>
      <c r="AA3368" s="39"/>
      <c r="AB3368" s="152" t="s">
        <v>3165</v>
      </c>
    </row>
    <row r="3369" spans="1:28" ht="21.75" customHeight="1" x14ac:dyDescent="0.25">
      <c r="A3369" s="37" t="s">
        <v>30</v>
      </c>
      <c r="B3369" s="37" t="s">
        <v>31</v>
      </c>
      <c r="C3369" s="39">
        <v>6263</v>
      </c>
      <c r="D3369" s="39" t="s">
        <v>1169</v>
      </c>
      <c r="E3369" s="39" t="s">
        <v>700</v>
      </c>
      <c r="F3369" s="128" t="s">
        <v>34</v>
      </c>
      <c r="G3369" s="162" t="s">
        <v>35</v>
      </c>
      <c r="H3369" s="39" t="str">
        <f t="shared" si="474"/>
        <v>6105AK124-6263-CSTD-0001</v>
      </c>
      <c r="I3369" s="39" t="str">
        <f t="shared" si="473"/>
        <v>Q24050972-03-6263-C-STD-0001</v>
      </c>
      <c r="J3369" s="39"/>
      <c r="K3369" s="33" t="str">
        <f>VLOOKUP(C3369,'PPE WBS Codes'!$E$3:$F$79,2,0)</f>
        <v>36 MVA Power Station 1</v>
      </c>
      <c r="L3369" s="39" t="s">
        <v>1963</v>
      </c>
      <c r="M3369" s="39" t="s">
        <v>1353</v>
      </c>
      <c r="N3369" s="33" t="str">
        <f t="shared" si="470"/>
        <v>36 MVA Power Station 1 - Emergency Equip. for 36 MVA Power Station Fuel System Pad 1A - Underground Pipe Route and Cable Bedding Design</v>
      </c>
      <c r="O3369" s="134"/>
      <c r="P3369" s="134"/>
      <c r="Q3369" s="33" t="str">
        <f>IFERROR(VLOOKUP(PPE_PH1_CDDL[[#This Row],[RDMC Document Number]],[3]Docs!$B:$F,4,0),"No Placeholder Yet")</f>
        <v>RES - Reserved Placeholder</v>
      </c>
      <c r="R3369" s="33" t="str">
        <f>IFERROR(VLOOKUP(PPE_PH1_CDDL[[#This Row],[RDMC Document Number]],[3]Docs!$B:$F,5,0),"No Placeholder Yet")</f>
        <v>Pending</v>
      </c>
      <c r="S3369" s="137">
        <f t="shared" si="472"/>
        <v>0</v>
      </c>
      <c r="T3369" s="39" t="s">
        <v>1119</v>
      </c>
      <c r="U3369" s="39"/>
      <c r="V3369" s="178"/>
      <c r="W3369" s="162" t="s">
        <v>1964</v>
      </c>
      <c r="X3369" s="39" t="s">
        <v>1968</v>
      </c>
      <c r="Y3369" s="39"/>
      <c r="Z3369" s="39"/>
      <c r="AA3369" s="39"/>
      <c r="AB3369" s="152" t="s">
        <v>3165</v>
      </c>
    </row>
    <row r="3370" spans="1:28" ht="21.75" customHeight="1" x14ac:dyDescent="0.25">
      <c r="A3370" s="37" t="s">
        <v>30</v>
      </c>
      <c r="B3370" s="37" t="s">
        <v>31</v>
      </c>
      <c r="C3370" s="39">
        <v>6263</v>
      </c>
      <c r="D3370" s="39" t="s">
        <v>1169</v>
      </c>
      <c r="E3370" s="39" t="s">
        <v>700</v>
      </c>
      <c r="F3370" s="128" t="s">
        <v>46</v>
      </c>
      <c r="G3370" s="162" t="s">
        <v>35</v>
      </c>
      <c r="H3370" s="39" t="str">
        <f t="shared" si="474"/>
        <v>6105AK124-6263-CSTD-0002</v>
      </c>
      <c r="I3370" s="39" t="str">
        <f t="shared" si="473"/>
        <v>Q24050972-03-6263-C-STD-0002</v>
      </c>
      <c r="J3370" s="39"/>
      <c r="K3370" s="33" t="str">
        <f>VLOOKUP(C3370,'PPE WBS Codes'!$E$3:$F$79,2,0)</f>
        <v>36 MVA Power Station 1</v>
      </c>
      <c r="L3370" s="39" t="s">
        <v>1969</v>
      </c>
      <c r="M3370" s="39" t="s">
        <v>1351</v>
      </c>
      <c r="N3370" s="33" t="str">
        <f t="shared" si="470"/>
        <v>36 MVA Power Station 1 - Bund wall System for 36 MVA Power Station Gen Pad 1A - Bund-wall Requirements and Design</v>
      </c>
      <c r="O3370" s="134"/>
      <c r="P3370" s="134"/>
      <c r="Q3370" s="33" t="str">
        <f>IFERROR(VLOOKUP(PPE_PH1_CDDL[[#This Row],[RDMC Document Number]],[3]Docs!$B:$F,4,0),"No Placeholder Yet")</f>
        <v>RES - Reserved Placeholder</v>
      </c>
      <c r="R3370" s="33" t="str">
        <f>IFERROR(VLOOKUP(PPE_PH1_CDDL[[#This Row],[RDMC Document Number]],[3]Docs!$B:$F,5,0),"No Placeholder Yet")</f>
        <v>Pending</v>
      </c>
      <c r="S3370" s="137">
        <f t="shared" si="472"/>
        <v>0</v>
      </c>
      <c r="T3370" s="39" t="s">
        <v>1119</v>
      </c>
      <c r="U3370" s="39"/>
      <c r="V3370" s="178"/>
      <c r="W3370" s="39" t="s">
        <v>1970</v>
      </c>
      <c r="X3370" s="39" t="s">
        <v>1973</v>
      </c>
      <c r="Y3370" s="39"/>
      <c r="Z3370" s="39"/>
      <c r="AA3370" s="39"/>
      <c r="AB3370" s="152" t="s">
        <v>3165</v>
      </c>
    </row>
    <row r="3371" spans="1:28" ht="21.75" customHeight="1" x14ac:dyDescent="0.25">
      <c r="A3371" s="37" t="s">
        <v>30</v>
      </c>
      <c r="B3371" s="37" t="s">
        <v>31</v>
      </c>
      <c r="C3371" s="39">
        <v>6263</v>
      </c>
      <c r="D3371" s="39" t="s">
        <v>1169</v>
      </c>
      <c r="E3371" s="39" t="s">
        <v>700</v>
      </c>
      <c r="F3371" s="128" t="s">
        <v>48</v>
      </c>
      <c r="G3371" s="162" t="s">
        <v>35</v>
      </c>
      <c r="H3371" s="39" t="str">
        <f t="shared" si="474"/>
        <v>6105AK124-6263-CSTD-0003</v>
      </c>
      <c r="I3371" s="39" t="str">
        <f t="shared" si="473"/>
        <v>Q24050972-03-6263-C-STD-0003</v>
      </c>
      <c r="J3371" s="39"/>
      <c r="K3371" s="33" t="str">
        <f>VLOOKUP(C3371,'PPE WBS Codes'!$E$3:$F$79,2,0)</f>
        <v>36 MVA Power Station 1</v>
      </c>
      <c r="L3371" s="39" t="s">
        <v>1969</v>
      </c>
      <c r="M3371" s="39" t="s">
        <v>1357</v>
      </c>
      <c r="N3371" s="33" t="str">
        <f t="shared" si="470"/>
        <v>36 MVA Power Station 1 - Bund wall System for 36 MVA Power Station Gen Pad 1A - Fire Protection System Design (Civil Works)</v>
      </c>
      <c r="O3371" s="134"/>
      <c r="P3371" s="134"/>
      <c r="Q3371" s="33" t="str">
        <f>IFERROR(VLOOKUP(PPE_PH1_CDDL[[#This Row],[RDMC Document Number]],[3]Docs!$B:$F,4,0),"No Placeholder Yet")</f>
        <v>RES - Reserved Placeholder</v>
      </c>
      <c r="R3371" s="33" t="str">
        <f>IFERROR(VLOOKUP(PPE_PH1_CDDL[[#This Row],[RDMC Document Number]],[3]Docs!$B:$F,5,0),"No Placeholder Yet")</f>
        <v>Pending</v>
      </c>
      <c r="S3371" s="137">
        <f t="shared" si="472"/>
        <v>0</v>
      </c>
      <c r="T3371" s="39" t="s">
        <v>1119</v>
      </c>
      <c r="U3371" s="39"/>
      <c r="V3371" s="178"/>
      <c r="W3371" s="39" t="s">
        <v>1970</v>
      </c>
      <c r="X3371" s="39" t="s">
        <v>1973</v>
      </c>
      <c r="Y3371" s="39"/>
      <c r="Z3371" s="39"/>
      <c r="AA3371" s="39"/>
      <c r="AB3371" s="152" t="s">
        <v>3165</v>
      </c>
    </row>
    <row r="3372" spans="1:28" ht="21.75" customHeight="1" x14ac:dyDescent="0.25">
      <c r="A3372" s="37" t="s">
        <v>30</v>
      </c>
      <c r="B3372" s="37" t="s">
        <v>31</v>
      </c>
      <c r="C3372" s="39">
        <v>6263</v>
      </c>
      <c r="D3372" s="39" t="s">
        <v>1169</v>
      </c>
      <c r="E3372" s="39" t="s">
        <v>700</v>
      </c>
      <c r="F3372" s="128" t="s">
        <v>50</v>
      </c>
      <c r="G3372" s="162" t="s">
        <v>35</v>
      </c>
      <c r="H3372" s="39" t="str">
        <f t="shared" si="474"/>
        <v>6105AK124-6263-CSTD-0004</v>
      </c>
      <c r="I3372" s="39" t="str">
        <f t="shared" si="473"/>
        <v>Q24050972-03-6263-C-STD-0004</v>
      </c>
      <c r="J3372" s="39"/>
      <c r="K3372" s="33" t="str">
        <f>VLOOKUP(C3372,'PPE WBS Codes'!$E$3:$F$79,2,0)</f>
        <v>36 MVA Power Station 1</v>
      </c>
      <c r="L3372" s="39" t="s">
        <v>1969</v>
      </c>
      <c r="M3372" s="39" t="s">
        <v>1352</v>
      </c>
      <c r="N3372" s="33" t="str">
        <f t="shared" si="470"/>
        <v>36 MVA Power Station 1 - Bund wall System for 36 MVA Power Station Gen Pad 1A - Civil Construction Requirements</v>
      </c>
      <c r="O3372" s="134"/>
      <c r="P3372" s="134"/>
      <c r="Q3372" s="33" t="str">
        <f>IFERROR(VLOOKUP(PPE_PH1_CDDL[[#This Row],[RDMC Document Number]],[3]Docs!$B:$F,4,0),"No Placeholder Yet")</f>
        <v>RES - Reserved Placeholder</v>
      </c>
      <c r="R3372" s="33" t="str">
        <f>IFERROR(VLOOKUP(PPE_PH1_CDDL[[#This Row],[RDMC Document Number]],[3]Docs!$B:$F,5,0),"No Placeholder Yet")</f>
        <v>Pending</v>
      </c>
      <c r="S3372" s="137">
        <f t="shared" si="472"/>
        <v>0</v>
      </c>
      <c r="T3372" s="39" t="s">
        <v>1119</v>
      </c>
      <c r="U3372" s="39"/>
      <c r="V3372" s="178"/>
      <c r="W3372" s="39" t="s">
        <v>1970</v>
      </c>
      <c r="X3372" s="39" t="s">
        <v>1973</v>
      </c>
      <c r="Y3372" s="39"/>
      <c r="Z3372" s="39"/>
      <c r="AA3372" s="39"/>
      <c r="AB3372" s="152" t="s">
        <v>3165</v>
      </c>
    </row>
    <row r="3373" spans="1:28" ht="21.75" customHeight="1" x14ac:dyDescent="0.25">
      <c r="A3373" s="37" t="s">
        <v>30</v>
      </c>
      <c r="B3373" s="37" t="s">
        <v>31</v>
      </c>
      <c r="C3373" s="39">
        <v>6263</v>
      </c>
      <c r="D3373" s="39" t="s">
        <v>1169</v>
      </c>
      <c r="E3373" s="39" t="s">
        <v>700</v>
      </c>
      <c r="F3373" s="128" t="s">
        <v>101</v>
      </c>
      <c r="G3373" s="162" t="s">
        <v>35</v>
      </c>
      <c r="H3373" s="39" t="str">
        <f t="shared" si="474"/>
        <v>6105AK124-6263-CSTD-0005</v>
      </c>
      <c r="I3373" s="39" t="str">
        <f t="shared" si="473"/>
        <v>Q24050972-03-6263-C-STD-0005</v>
      </c>
      <c r="J3373" s="39"/>
      <c r="K3373" s="33" t="str">
        <f>VLOOKUP(C3373,'PPE WBS Codes'!$E$3:$F$79,2,0)</f>
        <v>36 MVA Power Station 1</v>
      </c>
      <c r="L3373" s="39" t="s">
        <v>1969</v>
      </c>
      <c r="M3373" s="39" t="s">
        <v>1353</v>
      </c>
      <c r="N3373" s="33" t="str">
        <f t="shared" si="470"/>
        <v>36 MVA Power Station 1 - Bund wall System for 36 MVA Power Station Gen Pad 1A - Underground Pipe Route and Cable Bedding Design</v>
      </c>
      <c r="O3373" s="134"/>
      <c r="P3373" s="134"/>
      <c r="Q3373" s="33" t="str">
        <f>IFERROR(VLOOKUP(PPE_PH1_CDDL[[#This Row],[RDMC Document Number]],[3]Docs!$B:$F,4,0),"No Placeholder Yet")</f>
        <v>RES - Reserved Placeholder</v>
      </c>
      <c r="R3373" s="33" t="str">
        <f>IFERROR(VLOOKUP(PPE_PH1_CDDL[[#This Row],[RDMC Document Number]],[3]Docs!$B:$F,5,0),"No Placeholder Yet")</f>
        <v>Pending</v>
      </c>
      <c r="S3373" s="137">
        <f t="shared" si="472"/>
        <v>0</v>
      </c>
      <c r="T3373" s="39" t="s">
        <v>1119</v>
      </c>
      <c r="U3373" s="39"/>
      <c r="V3373" s="178"/>
      <c r="W3373" s="39" t="s">
        <v>1970</v>
      </c>
      <c r="X3373" s="39" t="s">
        <v>1973</v>
      </c>
      <c r="Y3373" s="39"/>
      <c r="Z3373" s="39"/>
      <c r="AA3373" s="39"/>
      <c r="AB3373" s="152" t="s">
        <v>3165</v>
      </c>
    </row>
    <row r="3374" spans="1:28" ht="21.75" customHeight="1" x14ac:dyDescent="0.25">
      <c r="A3374" s="37" t="s">
        <v>30</v>
      </c>
      <c r="B3374" s="37" t="s">
        <v>31</v>
      </c>
      <c r="C3374" s="39">
        <v>6263</v>
      </c>
      <c r="D3374" s="39" t="s">
        <v>1169</v>
      </c>
      <c r="E3374" s="39" t="s">
        <v>700</v>
      </c>
      <c r="F3374" s="128" t="s">
        <v>161</v>
      </c>
      <c r="G3374" s="162" t="s">
        <v>35</v>
      </c>
      <c r="H3374" s="39" t="str">
        <f t="shared" si="474"/>
        <v>6105AK124-6263-CSTD-0006</v>
      </c>
      <c r="I3374" s="39" t="str">
        <f t="shared" si="473"/>
        <v>Q24050972-03-6263-C-STD-0006</v>
      </c>
      <c r="J3374" s="39"/>
      <c r="K3374" s="33" t="str">
        <f>VLOOKUP(C3374,'PPE WBS Codes'!$E$3:$F$79,2,0)</f>
        <v>36 MVA Power Station 1</v>
      </c>
      <c r="L3374" s="39" t="s">
        <v>1972</v>
      </c>
      <c r="M3374" s="39" t="s">
        <v>1351</v>
      </c>
      <c r="N3374" s="33" t="str">
        <f t="shared" si="470"/>
        <v>36 MVA Power Station 1 - Collection Sump from Bunds for 36 MVA Power Station Gen Pad 1A - Bund-wall Requirements and Design</v>
      </c>
      <c r="O3374" s="134"/>
      <c r="P3374" s="134"/>
      <c r="Q3374" s="33" t="str">
        <f>IFERROR(VLOOKUP(PPE_PH1_CDDL[[#This Row],[RDMC Document Number]],[3]Docs!$B:$F,4,0),"No Placeholder Yet")</f>
        <v>RES - Reserved Placeholder</v>
      </c>
      <c r="R3374" s="33" t="str">
        <f>IFERROR(VLOOKUP(PPE_PH1_CDDL[[#This Row],[RDMC Document Number]],[3]Docs!$B:$F,5,0),"No Placeholder Yet")</f>
        <v>Pending</v>
      </c>
      <c r="S3374" s="137">
        <f t="shared" si="472"/>
        <v>0</v>
      </c>
      <c r="T3374" s="39" t="s">
        <v>1119</v>
      </c>
      <c r="U3374" s="39"/>
      <c r="V3374" s="178"/>
      <c r="W3374" s="39" t="s">
        <v>1932</v>
      </c>
      <c r="X3374" s="39" t="s">
        <v>1973</v>
      </c>
      <c r="Y3374" s="39"/>
      <c r="Z3374" s="39"/>
      <c r="AA3374" s="39"/>
      <c r="AB3374" s="152" t="s">
        <v>3165</v>
      </c>
    </row>
    <row r="3375" spans="1:28" ht="21.75" customHeight="1" x14ac:dyDescent="0.25">
      <c r="A3375" s="37" t="s">
        <v>30</v>
      </c>
      <c r="B3375" s="37" t="s">
        <v>31</v>
      </c>
      <c r="C3375" s="39">
        <v>6263</v>
      </c>
      <c r="D3375" s="39" t="s">
        <v>1169</v>
      </c>
      <c r="E3375" s="39" t="s">
        <v>700</v>
      </c>
      <c r="F3375" s="128" t="s">
        <v>170</v>
      </c>
      <c r="G3375" s="162" t="s">
        <v>35</v>
      </c>
      <c r="H3375" s="39" t="str">
        <f t="shared" si="474"/>
        <v>6105AK124-6263-CSTD-0007</v>
      </c>
      <c r="I3375" s="39" t="str">
        <f t="shared" si="473"/>
        <v>Q24050972-03-6263-C-STD-0007</v>
      </c>
      <c r="J3375" s="39"/>
      <c r="K3375" s="33" t="str">
        <f>VLOOKUP(C3375,'PPE WBS Codes'!$E$3:$F$79,2,0)</f>
        <v>36 MVA Power Station 1</v>
      </c>
      <c r="L3375" s="39" t="s">
        <v>1972</v>
      </c>
      <c r="M3375" s="39" t="s">
        <v>1357</v>
      </c>
      <c r="N3375" s="33" t="str">
        <f t="shared" si="470"/>
        <v>36 MVA Power Station 1 - Collection Sump from Bunds for 36 MVA Power Station Gen Pad 1A - Fire Protection System Design (Civil Works)</v>
      </c>
      <c r="O3375" s="134"/>
      <c r="P3375" s="134"/>
      <c r="Q3375" s="33" t="str">
        <f>IFERROR(VLOOKUP(PPE_PH1_CDDL[[#This Row],[RDMC Document Number]],[3]Docs!$B:$F,4,0),"No Placeholder Yet")</f>
        <v>RES - Reserved Placeholder</v>
      </c>
      <c r="R3375" s="33" t="str">
        <f>IFERROR(VLOOKUP(PPE_PH1_CDDL[[#This Row],[RDMC Document Number]],[3]Docs!$B:$F,5,0),"No Placeholder Yet")</f>
        <v>Pending</v>
      </c>
      <c r="S3375" s="137">
        <f t="shared" si="472"/>
        <v>0</v>
      </c>
      <c r="T3375" s="39" t="s">
        <v>1119</v>
      </c>
      <c r="U3375" s="39"/>
      <c r="V3375" s="178"/>
      <c r="W3375" s="39" t="s">
        <v>1932</v>
      </c>
      <c r="X3375" s="39" t="s">
        <v>1973</v>
      </c>
      <c r="Y3375" s="39"/>
      <c r="Z3375" s="39"/>
      <c r="AA3375" s="39"/>
      <c r="AB3375" s="152" t="s">
        <v>3165</v>
      </c>
    </row>
    <row r="3376" spans="1:28" ht="21.75" customHeight="1" x14ac:dyDescent="0.25">
      <c r="A3376" s="37" t="s">
        <v>30</v>
      </c>
      <c r="B3376" s="37" t="s">
        <v>31</v>
      </c>
      <c r="C3376" s="39">
        <v>6263</v>
      </c>
      <c r="D3376" s="39" t="s">
        <v>1169</v>
      </c>
      <c r="E3376" s="39" t="s">
        <v>700</v>
      </c>
      <c r="F3376" s="128" t="s">
        <v>108</v>
      </c>
      <c r="G3376" s="162" t="s">
        <v>35</v>
      </c>
      <c r="H3376" s="39" t="str">
        <f t="shared" si="474"/>
        <v>6105AK124-6263-CSTD-0008</v>
      </c>
      <c r="I3376" s="39" t="str">
        <f t="shared" si="473"/>
        <v>Q24050972-03-6263-C-STD-0008</v>
      </c>
      <c r="J3376" s="39"/>
      <c r="K3376" s="33" t="str">
        <f>VLOOKUP(C3376,'PPE WBS Codes'!$E$3:$F$79,2,0)</f>
        <v>36 MVA Power Station 1</v>
      </c>
      <c r="L3376" s="39" t="s">
        <v>1972</v>
      </c>
      <c r="M3376" s="39" t="s">
        <v>1352</v>
      </c>
      <c r="N3376" s="33" t="str">
        <f t="shared" si="470"/>
        <v>36 MVA Power Station 1 - Collection Sump from Bunds for 36 MVA Power Station Gen Pad 1A - Civil Construction Requirements</v>
      </c>
      <c r="O3376" s="134"/>
      <c r="P3376" s="134"/>
      <c r="Q3376" s="33" t="str">
        <f>IFERROR(VLOOKUP(PPE_PH1_CDDL[[#This Row],[RDMC Document Number]],[3]Docs!$B:$F,4,0),"No Placeholder Yet")</f>
        <v>RES - Reserved Placeholder</v>
      </c>
      <c r="R3376" s="33" t="str">
        <f>IFERROR(VLOOKUP(PPE_PH1_CDDL[[#This Row],[RDMC Document Number]],[3]Docs!$B:$F,5,0),"No Placeholder Yet")</f>
        <v>Pending</v>
      </c>
      <c r="S3376" s="137">
        <f t="shared" si="472"/>
        <v>0</v>
      </c>
      <c r="T3376" s="39" t="s">
        <v>1119</v>
      </c>
      <c r="U3376" s="39"/>
      <c r="V3376" s="178"/>
      <c r="W3376" s="39" t="s">
        <v>1932</v>
      </c>
      <c r="X3376" s="39" t="s">
        <v>1973</v>
      </c>
      <c r="Y3376" s="39"/>
      <c r="Z3376" s="39"/>
      <c r="AA3376" s="39"/>
      <c r="AB3376" s="152" t="s">
        <v>3165</v>
      </c>
    </row>
    <row r="3377" spans="1:28" ht="21.75" customHeight="1" x14ac:dyDescent="0.25">
      <c r="A3377" s="37" t="s">
        <v>30</v>
      </c>
      <c r="B3377" s="37" t="s">
        <v>31</v>
      </c>
      <c r="C3377" s="39">
        <v>6263</v>
      </c>
      <c r="D3377" s="39" t="s">
        <v>1169</v>
      </c>
      <c r="E3377" s="39" t="s">
        <v>700</v>
      </c>
      <c r="F3377" s="128" t="s">
        <v>173</v>
      </c>
      <c r="G3377" s="162" t="s">
        <v>35</v>
      </c>
      <c r="H3377" s="39" t="str">
        <f t="shared" si="474"/>
        <v>6105AK124-6263-CSTD-0009</v>
      </c>
      <c r="I3377" s="39" t="str">
        <f t="shared" si="473"/>
        <v>Q24050972-03-6263-C-STD-0009</v>
      </c>
      <c r="J3377" s="39"/>
      <c r="K3377" s="33" t="str">
        <f>VLOOKUP(C3377,'PPE WBS Codes'!$E$3:$F$79,2,0)</f>
        <v>36 MVA Power Station 1</v>
      </c>
      <c r="L3377" s="39" t="s">
        <v>1972</v>
      </c>
      <c r="M3377" s="39" t="s">
        <v>1353</v>
      </c>
      <c r="N3377" s="33" t="str">
        <f t="shared" si="470"/>
        <v>36 MVA Power Station 1 - Collection Sump from Bunds for 36 MVA Power Station Gen Pad 1A - Underground Pipe Route and Cable Bedding Design</v>
      </c>
      <c r="O3377" s="134"/>
      <c r="P3377" s="134"/>
      <c r="Q3377" s="33" t="str">
        <f>IFERROR(VLOOKUP(PPE_PH1_CDDL[[#This Row],[RDMC Document Number]],[3]Docs!$B:$F,4,0),"No Placeholder Yet")</f>
        <v>RES - Reserved Placeholder</v>
      </c>
      <c r="R3377" s="33" t="str">
        <f>IFERROR(VLOOKUP(PPE_PH1_CDDL[[#This Row],[RDMC Document Number]],[3]Docs!$B:$F,5,0),"No Placeholder Yet")</f>
        <v>Pending</v>
      </c>
      <c r="S3377" s="137">
        <f t="shared" si="472"/>
        <v>0</v>
      </c>
      <c r="T3377" s="39" t="s">
        <v>1119</v>
      </c>
      <c r="U3377" s="39"/>
      <c r="V3377" s="178"/>
      <c r="W3377" s="39" t="s">
        <v>1932</v>
      </c>
      <c r="X3377" s="39" t="s">
        <v>1973</v>
      </c>
      <c r="Y3377" s="39"/>
      <c r="Z3377" s="39"/>
      <c r="AA3377" s="39"/>
      <c r="AB3377" s="152" t="s">
        <v>3165</v>
      </c>
    </row>
    <row r="3378" spans="1:28" ht="21.75" customHeight="1" x14ac:dyDescent="0.25">
      <c r="A3378" s="37" t="s">
        <v>30</v>
      </c>
      <c r="B3378" s="37" t="s">
        <v>31</v>
      </c>
      <c r="C3378" s="39">
        <v>6263</v>
      </c>
      <c r="D3378" s="39" t="s">
        <v>1169</v>
      </c>
      <c r="E3378" s="39" t="s">
        <v>700</v>
      </c>
      <c r="F3378" s="128" t="s">
        <v>184</v>
      </c>
      <c r="G3378" s="162" t="s">
        <v>35</v>
      </c>
      <c r="H3378" s="39" t="str">
        <f t="shared" si="474"/>
        <v>6105AK124-6263-CSTD-0010</v>
      </c>
      <c r="I3378" s="39" t="str">
        <f t="shared" si="473"/>
        <v>Q24050972-03-6263-C-STD-0010</v>
      </c>
      <c r="J3378" s="39"/>
      <c r="K3378" s="33" t="str">
        <f>VLOOKUP(C3378,'PPE WBS Codes'!$E$3:$F$79,2,0)</f>
        <v>36 MVA Power Station 1</v>
      </c>
      <c r="L3378" s="39" t="s">
        <v>1966</v>
      </c>
      <c r="M3378" s="39" t="s">
        <v>1353</v>
      </c>
      <c r="N3378" s="33" t="str">
        <f t="shared" ref="N3378:N3441" si="475">K3378&amp;" - "&amp;L3378&amp;" - "&amp;M3378</f>
        <v>36 MVA Power Station 1 - Emergency Equip. for 36 MVA Power Station Fuel System Pad 1B - Underground Pipe Route and Cable Bedding Design</v>
      </c>
      <c r="O3378" s="134"/>
      <c r="P3378" s="134"/>
      <c r="Q3378" s="33" t="str">
        <f>IFERROR(VLOOKUP(PPE_PH1_CDDL[[#This Row],[RDMC Document Number]],[3]Docs!$B:$F,4,0),"No Placeholder Yet")</f>
        <v>RES - Reserved Placeholder</v>
      </c>
      <c r="R3378" s="33" t="str">
        <f>IFERROR(VLOOKUP(PPE_PH1_CDDL[[#This Row],[RDMC Document Number]],[3]Docs!$B:$F,5,0),"No Placeholder Yet")</f>
        <v>Pending</v>
      </c>
      <c r="S3378" s="137">
        <f t="shared" si="472"/>
        <v>0</v>
      </c>
      <c r="T3378" s="39" t="s">
        <v>1119</v>
      </c>
      <c r="U3378" s="39"/>
      <c r="V3378" s="178"/>
      <c r="W3378" s="39" t="s">
        <v>1964</v>
      </c>
      <c r="X3378" s="39" t="s">
        <v>1977</v>
      </c>
      <c r="Y3378" s="39"/>
      <c r="Z3378" s="39"/>
      <c r="AA3378" s="39"/>
      <c r="AB3378" s="152" t="s">
        <v>3165</v>
      </c>
    </row>
    <row r="3379" spans="1:28" ht="21.75" customHeight="1" x14ac:dyDescent="0.25">
      <c r="A3379" s="37" t="s">
        <v>30</v>
      </c>
      <c r="B3379" s="37" t="s">
        <v>31</v>
      </c>
      <c r="C3379" s="39">
        <v>6263</v>
      </c>
      <c r="D3379" s="39" t="s">
        <v>1169</v>
      </c>
      <c r="E3379" s="39" t="s">
        <v>700</v>
      </c>
      <c r="F3379" s="128" t="s">
        <v>187</v>
      </c>
      <c r="G3379" s="162" t="s">
        <v>35</v>
      </c>
      <c r="H3379" s="39" t="str">
        <f t="shared" si="474"/>
        <v>6105AK124-6263-CSTD-0011</v>
      </c>
      <c r="I3379" s="39" t="str">
        <f t="shared" si="473"/>
        <v>Q24050972-03-6263-C-STD-0011</v>
      </c>
      <c r="J3379" s="39"/>
      <c r="K3379" s="33" t="str">
        <f>VLOOKUP(C3379,'PPE WBS Codes'!$E$3:$F$79,2,0)</f>
        <v>36 MVA Power Station 1</v>
      </c>
      <c r="L3379" s="39" t="s">
        <v>1974</v>
      </c>
      <c r="M3379" s="39" t="s">
        <v>1351</v>
      </c>
      <c r="N3379" s="33" t="str">
        <f t="shared" si="475"/>
        <v>36 MVA Power Station 1 - Bund wall System for 36 MVA Power Station Gen Pad 1B - Bund-wall Requirements and Design</v>
      </c>
      <c r="O3379" s="134"/>
      <c r="P3379" s="134"/>
      <c r="Q3379" s="33" t="str">
        <f>IFERROR(VLOOKUP(PPE_PH1_CDDL[[#This Row],[RDMC Document Number]],[3]Docs!$B:$F,4,0),"No Placeholder Yet")</f>
        <v>RES - Reserved Placeholder</v>
      </c>
      <c r="R3379" s="33" t="str">
        <f>IFERROR(VLOOKUP(PPE_PH1_CDDL[[#This Row],[RDMC Document Number]],[3]Docs!$B:$F,5,0),"No Placeholder Yet")</f>
        <v>Pending</v>
      </c>
      <c r="S3379" s="137">
        <f t="shared" si="472"/>
        <v>0</v>
      </c>
      <c r="T3379" s="39" t="s">
        <v>1119</v>
      </c>
      <c r="U3379" s="39"/>
      <c r="V3379" s="178"/>
      <c r="W3379" s="39" t="s">
        <v>1970</v>
      </c>
      <c r="X3379" s="39" t="s">
        <v>1978</v>
      </c>
      <c r="Y3379" s="39"/>
      <c r="Z3379" s="39"/>
      <c r="AA3379" s="39"/>
      <c r="AB3379" s="152" t="s">
        <v>3165</v>
      </c>
    </row>
    <row r="3380" spans="1:28" ht="21.75" customHeight="1" x14ac:dyDescent="0.25">
      <c r="A3380" s="37" t="s">
        <v>30</v>
      </c>
      <c r="B3380" s="37" t="s">
        <v>31</v>
      </c>
      <c r="C3380" s="39">
        <v>6263</v>
      </c>
      <c r="D3380" s="39" t="s">
        <v>1169</v>
      </c>
      <c r="E3380" s="39" t="s">
        <v>700</v>
      </c>
      <c r="F3380" s="128" t="s">
        <v>213</v>
      </c>
      <c r="G3380" s="162" t="s">
        <v>35</v>
      </c>
      <c r="H3380" s="39" t="str">
        <f t="shared" si="474"/>
        <v>6105AK124-6263-CSTD-0012</v>
      </c>
      <c r="I3380" s="39" t="str">
        <f t="shared" si="473"/>
        <v>Q24050972-03-6263-C-STD-0012</v>
      </c>
      <c r="J3380" s="39"/>
      <c r="K3380" s="33" t="str">
        <f>VLOOKUP(C3380,'PPE WBS Codes'!$E$3:$F$79,2,0)</f>
        <v>36 MVA Power Station 1</v>
      </c>
      <c r="L3380" s="39" t="s">
        <v>1974</v>
      </c>
      <c r="M3380" s="39" t="s">
        <v>1357</v>
      </c>
      <c r="N3380" s="33" t="str">
        <f t="shared" si="475"/>
        <v>36 MVA Power Station 1 - Bund wall System for 36 MVA Power Station Gen Pad 1B - Fire Protection System Design (Civil Works)</v>
      </c>
      <c r="O3380" s="134"/>
      <c r="P3380" s="134"/>
      <c r="Q3380" s="33" t="str">
        <f>IFERROR(VLOOKUP(PPE_PH1_CDDL[[#This Row],[RDMC Document Number]],[3]Docs!$B:$F,4,0),"No Placeholder Yet")</f>
        <v>RES - Reserved Placeholder</v>
      </c>
      <c r="R3380" s="33" t="str">
        <f>IFERROR(VLOOKUP(PPE_PH1_CDDL[[#This Row],[RDMC Document Number]],[3]Docs!$B:$F,5,0),"No Placeholder Yet")</f>
        <v>Pending</v>
      </c>
      <c r="S3380" s="137">
        <f t="shared" si="472"/>
        <v>0</v>
      </c>
      <c r="T3380" s="39" t="s">
        <v>1119</v>
      </c>
      <c r="U3380" s="39"/>
      <c r="V3380" s="178"/>
      <c r="W3380" s="39" t="s">
        <v>1970</v>
      </c>
      <c r="X3380" s="39" t="s">
        <v>1978</v>
      </c>
      <c r="Y3380" s="39"/>
      <c r="Z3380" s="39"/>
      <c r="AA3380" s="39"/>
      <c r="AB3380" s="152" t="s">
        <v>3165</v>
      </c>
    </row>
    <row r="3381" spans="1:28" ht="21.75" customHeight="1" x14ac:dyDescent="0.25">
      <c r="A3381" s="37" t="s">
        <v>30</v>
      </c>
      <c r="B3381" s="37" t="s">
        <v>31</v>
      </c>
      <c r="C3381" s="39">
        <v>6263</v>
      </c>
      <c r="D3381" s="39" t="s">
        <v>1169</v>
      </c>
      <c r="E3381" s="39" t="s">
        <v>700</v>
      </c>
      <c r="F3381" s="128" t="s">
        <v>215</v>
      </c>
      <c r="G3381" s="162" t="s">
        <v>35</v>
      </c>
      <c r="H3381" s="39" t="str">
        <f t="shared" si="474"/>
        <v>6105AK124-6263-CSTD-0013</v>
      </c>
      <c r="I3381" s="39" t="str">
        <f t="shared" si="473"/>
        <v>Q24050972-03-6263-C-STD-0013</v>
      </c>
      <c r="J3381" s="39"/>
      <c r="K3381" s="33" t="str">
        <f>VLOOKUP(C3381,'PPE WBS Codes'!$E$3:$F$79,2,0)</f>
        <v>36 MVA Power Station 1</v>
      </c>
      <c r="L3381" s="39" t="s">
        <v>1974</v>
      </c>
      <c r="M3381" s="39" t="s">
        <v>1352</v>
      </c>
      <c r="N3381" s="33" t="str">
        <f t="shared" si="475"/>
        <v>36 MVA Power Station 1 - Bund wall System for 36 MVA Power Station Gen Pad 1B - Civil Construction Requirements</v>
      </c>
      <c r="O3381" s="134"/>
      <c r="P3381" s="134"/>
      <c r="Q3381" s="33" t="str">
        <f>IFERROR(VLOOKUP(PPE_PH1_CDDL[[#This Row],[RDMC Document Number]],[3]Docs!$B:$F,4,0),"No Placeholder Yet")</f>
        <v>RES - Reserved Placeholder</v>
      </c>
      <c r="R3381" s="33" t="str">
        <f>IFERROR(VLOOKUP(PPE_PH1_CDDL[[#This Row],[RDMC Document Number]],[3]Docs!$B:$F,5,0),"No Placeholder Yet")</f>
        <v>Pending</v>
      </c>
      <c r="S3381" s="137">
        <f t="shared" si="472"/>
        <v>0</v>
      </c>
      <c r="T3381" s="39" t="s">
        <v>1119</v>
      </c>
      <c r="U3381" s="39"/>
      <c r="V3381" s="178"/>
      <c r="W3381" s="39" t="s">
        <v>1970</v>
      </c>
      <c r="X3381" s="39" t="s">
        <v>1978</v>
      </c>
      <c r="Y3381" s="39"/>
      <c r="Z3381" s="39"/>
      <c r="AA3381" s="39"/>
      <c r="AB3381" s="152" t="s">
        <v>3165</v>
      </c>
    </row>
    <row r="3382" spans="1:28" ht="21.75" customHeight="1" x14ac:dyDescent="0.25">
      <c r="A3382" s="37" t="s">
        <v>30</v>
      </c>
      <c r="B3382" s="37" t="s">
        <v>31</v>
      </c>
      <c r="C3382" s="39">
        <v>6263</v>
      </c>
      <c r="D3382" s="39" t="s">
        <v>1169</v>
      </c>
      <c r="E3382" s="39" t="s">
        <v>700</v>
      </c>
      <c r="F3382" s="128" t="s">
        <v>217</v>
      </c>
      <c r="G3382" s="162" t="s">
        <v>35</v>
      </c>
      <c r="H3382" s="39" t="str">
        <f t="shared" si="474"/>
        <v>6105AK124-6263-CSTD-0014</v>
      </c>
      <c r="I3382" s="39" t="str">
        <f t="shared" si="473"/>
        <v>Q24050972-03-6263-C-STD-0014</v>
      </c>
      <c r="J3382" s="39"/>
      <c r="K3382" s="33" t="str">
        <f>VLOOKUP(C3382,'PPE WBS Codes'!$E$3:$F$79,2,0)</f>
        <v>36 MVA Power Station 1</v>
      </c>
      <c r="L3382" s="39" t="s">
        <v>1974</v>
      </c>
      <c r="M3382" s="39" t="s">
        <v>1353</v>
      </c>
      <c r="N3382" s="33" t="str">
        <f t="shared" si="475"/>
        <v>36 MVA Power Station 1 - Bund wall System for 36 MVA Power Station Gen Pad 1B - Underground Pipe Route and Cable Bedding Design</v>
      </c>
      <c r="O3382" s="134"/>
      <c r="P3382" s="134"/>
      <c r="Q3382" s="33" t="str">
        <f>IFERROR(VLOOKUP(PPE_PH1_CDDL[[#This Row],[RDMC Document Number]],[3]Docs!$B:$F,4,0),"No Placeholder Yet")</f>
        <v>RES - Reserved Placeholder</v>
      </c>
      <c r="R3382" s="33" t="str">
        <f>IFERROR(VLOOKUP(PPE_PH1_CDDL[[#This Row],[RDMC Document Number]],[3]Docs!$B:$F,5,0),"No Placeholder Yet")</f>
        <v>Pending</v>
      </c>
      <c r="S3382" s="137">
        <f t="shared" si="472"/>
        <v>0</v>
      </c>
      <c r="T3382" s="39" t="s">
        <v>1119</v>
      </c>
      <c r="U3382" s="39"/>
      <c r="V3382" s="178"/>
      <c r="W3382" s="39" t="s">
        <v>1970</v>
      </c>
      <c r="X3382" s="39" t="s">
        <v>1978</v>
      </c>
      <c r="Y3382" s="39"/>
      <c r="Z3382" s="39"/>
      <c r="AA3382" s="39"/>
      <c r="AB3382" s="152" t="s">
        <v>3165</v>
      </c>
    </row>
    <row r="3383" spans="1:28" ht="21.75" customHeight="1" x14ac:dyDescent="0.25">
      <c r="A3383" s="37" t="s">
        <v>30</v>
      </c>
      <c r="B3383" s="37" t="s">
        <v>31</v>
      </c>
      <c r="C3383" s="39">
        <v>6263</v>
      </c>
      <c r="D3383" s="39" t="s">
        <v>1169</v>
      </c>
      <c r="E3383" s="39" t="s">
        <v>700</v>
      </c>
      <c r="F3383" s="128" t="s">
        <v>219</v>
      </c>
      <c r="G3383" s="162" t="s">
        <v>35</v>
      </c>
      <c r="H3383" s="39" t="str">
        <f t="shared" si="474"/>
        <v>6105AK124-6263-CSTD-0015</v>
      </c>
      <c r="I3383" s="39" t="str">
        <f t="shared" si="473"/>
        <v>Q24050972-03-6263-C-STD-0015</v>
      </c>
      <c r="J3383" s="39"/>
      <c r="K3383" s="33" t="str">
        <f>VLOOKUP(C3383,'PPE WBS Codes'!$E$3:$F$79,2,0)</f>
        <v>36 MVA Power Station 1</v>
      </c>
      <c r="L3383" s="39" t="s">
        <v>1976</v>
      </c>
      <c r="M3383" s="39" t="s">
        <v>1351</v>
      </c>
      <c r="N3383" s="33" t="str">
        <f t="shared" si="475"/>
        <v>36 MVA Power Station 1 - Collection Sump from Bunds for 36 MVA Power Station Gen Pad 1B - Bund-wall Requirements and Design</v>
      </c>
      <c r="O3383" s="134"/>
      <c r="P3383" s="134"/>
      <c r="Q3383" s="33" t="str">
        <f>IFERROR(VLOOKUP(PPE_PH1_CDDL[[#This Row],[RDMC Document Number]],[3]Docs!$B:$F,4,0),"No Placeholder Yet")</f>
        <v>RES - Reserved Placeholder</v>
      </c>
      <c r="R3383" s="33" t="str">
        <f>IFERROR(VLOOKUP(PPE_PH1_CDDL[[#This Row],[RDMC Document Number]],[3]Docs!$B:$F,5,0),"No Placeholder Yet")</f>
        <v>Pending</v>
      </c>
      <c r="S3383" s="137">
        <f t="shared" si="472"/>
        <v>0</v>
      </c>
      <c r="T3383" s="39" t="s">
        <v>1119</v>
      </c>
      <c r="U3383" s="39"/>
      <c r="V3383" s="178"/>
      <c r="W3383" s="39" t="s">
        <v>1932</v>
      </c>
      <c r="X3383" s="39" t="s">
        <v>1975</v>
      </c>
      <c r="Y3383" s="39"/>
      <c r="Z3383" s="39"/>
      <c r="AA3383" s="39"/>
      <c r="AB3383" s="152" t="s">
        <v>3165</v>
      </c>
    </row>
    <row r="3384" spans="1:28" ht="21.75" customHeight="1" x14ac:dyDescent="0.25">
      <c r="A3384" s="37" t="s">
        <v>30</v>
      </c>
      <c r="B3384" s="37" t="s">
        <v>31</v>
      </c>
      <c r="C3384" s="39">
        <v>6263</v>
      </c>
      <c r="D3384" s="39" t="s">
        <v>1169</v>
      </c>
      <c r="E3384" s="39" t="s">
        <v>700</v>
      </c>
      <c r="F3384" s="128" t="s">
        <v>88</v>
      </c>
      <c r="G3384" s="162" t="s">
        <v>35</v>
      </c>
      <c r="H3384" s="39" t="str">
        <f t="shared" si="474"/>
        <v>6105AK124-6263-CSTD-0016</v>
      </c>
      <c r="I3384" s="39" t="str">
        <f t="shared" si="473"/>
        <v>Q24050972-03-6263-C-STD-0016</v>
      </c>
      <c r="J3384" s="39"/>
      <c r="K3384" s="33" t="str">
        <f>VLOOKUP(C3384,'PPE WBS Codes'!$E$3:$F$79,2,0)</f>
        <v>36 MVA Power Station 1</v>
      </c>
      <c r="L3384" s="39" t="s">
        <v>1976</v>
      </c>
      <c r="M3384" s="39" t="s">
        <v>1357</v>
      </c>
      <c r="N3384" s="33" t="str">
        <f t="shared" si="475"/>
        <v>36 MVA Power Station 1 - Collection Sump from Bunds for 36 MVA Power Station Gen Pad 1B - Fire Protection System Design (Civil Works)</v>
      </c>
      <c r="O3384" s="134"/>
      <c r="P3384" s="134"/>
      <c r="Q3384" s="33" t="str">
        <f>IFERROR(VLOOKUP(PPE_PH1_CDDL[[#This Row],[RDMC Document Number]],[3]Docs!$B:$F,4,0),"No Placeholder Yet")</f>
        <v>RES - Reserved Placeholder</v>
      </c>
      <c r="R3384" s="33" t="str">
        <f>IFERROR(VLOOKUP(PPE_PH1_CDDL[[#This Row],[RDMC Document Number]],[3]Docs!$B:$F,5,0),"No Placeholder Yet")</f>
        <v>Pending</v>
      </c>
      <c r="S3384" s="137">
        <f t="shared" si="472"/>
        <v>0</v>
      </c>
      <c r="T3384" s="39" t="s">
        <v>1119</v>
      </c>
      <c r="U3384" s="39"/>
      <c r="V3384" s="178"/>
      <c r="W3384" s="39" t="s">
        <v>1932</v>
      </c>
      <c r="X3384" s="39" t="s">
        <v>1975</v>
      </c>
      <c r="Y3384" s="39"/>
      <c r="Z3384" s="39"/>
      <c r="AA3384" s="39"/>
      <c r="AB3384" s="152" t="s">
        <v>3165</v>
      </c>
    </row>
    <row r="3385" spans="1:28" ht="21.75" customHeight="1" x14ac:dyDescent="0.25">
      <c r="A3385" s="37" t="s">
        <v>30</v>
      </c>
      <c r="B3385" s="37" t="s">
        <v>31</v>
      </c>
      <c r="C3385" s="39">
        <v>6263</v>
      </c>
      <c r="D3385" s="39" t="s">
        <v>1169</v>
      </c>
      <c r="E3385" s="39" t="s">
        <v>700</v>
      </c>
      <c r="F3385" s="128" t="s">
        <v>143</v>
      </c>
      <c r="G3385" s="162" t="s">
        <v>35</v>
      </c>
      <c r="H3385" s="39" t="str">
        <f t="shared" si="474"/>
        <v>6105AK124-6263-CSTD-0017</v>
      </c>
      <c r="I3385" s="39" t="str">
        <f t="shared" si="473"/>
        <v>Q24050972-03-6263-C-STD-0017</v>
      </c>
      <c r="J3385" s="39"/>
      <c r="K3385" s="33" t="str">
        <f>VLOOKUP(C3385,'PPE WBS Codes'!$E$3:$F$79,2,0)</f>
        <v>36 MVA Power Station 1</v>
      </c>
      <c r="L3385" s="39" t="s">
        <v>1976</v>
      </c>
      <c r="M3385" s="39" t="s">
        <v>1352</v>
      </c>
      <c r="N3385" s="33" t="str">
        <f t="shared" si="475"/>
        <v>36 MVA Power Station 1 - Collection Sump from Bunds for 36 MVA Power Station Gen Pad 1B - Civil Construction Requirements</v>
      </c>
      <c r="O3385" s="134"/>
      <c r="P3385" s="134"/>
      <c r="Q3385" s="33" t="str">
        <f>IFERROR(VLOOKUP(PPE_PH1_CDDL[[#This Row],[RDMC Document Number]],[3]Docs!$B:$F,4,0),"No Placeholder Yet")</f>
        <v>RES - Reserved Placeholder</v>
      </c>
      <c r="R3385" s="33" t="str">
        <f>IFERROR(VLOOKUP(PPE_PH1_CDDL[[#This Row],[RDMC Document Number]],[3]Docs!$B:$F,5,0),"No Placeholder Yet")</f>
        <v>Pending</v>
      </c>
      <c r="S3385" s="137">
        <f t="shared" si="472"/>
        <v>0</v>
      </c>
      <c r="T3385" s="39" t="s">
        <v>1119</v>
      </c>
      <c r="U3385" s="39"/>
      <c r="V3385" s="178"/>
      <c r="W3385" s="39" t="s">
        <v>1932</v>
      </c>
      <c r="X3385" s="39" t="s">
        <v>1975</v>
      </c>
      <c r="Y3385" s="39"/>
      <c r="Z3385" s="39"/>
      <c r="AA3385" s="39"/>
      <c r="AB3385" s="152" t="s">
        <v>3165</v>
      </c>
    </row>
    <row r="3386" spans="1:28" ht="21.75" customHeight="1" x14ac:dyDescent="0.25">
      <c r="A3386" s="37" t="s">
        <v>30</v>
      </c>
      <c r="B3386" s="37" t="s">
        <v>31</v>
      </c>
      <c r="C3386" s="39">
        <v>6263</v>
      </c>
      <c r="D3386" s="39" t="s">
        <v>1169</v>
      </c>
      <c r="E3386" s="39" t="s">
        <v>700</v>
      </c>
      <c r="F3386" s="174" t="s">
        <v>223</v>
      </c>
      <c r="G3386" s="162" t="s">
        <v>35</v>
      </c>
      <c r="H3386" s="39" t="str">
        <f t="shared" si="474"/>
        <v>6105AK124-6263-CSTD-0018</v>
      </c>
      <c r="I3386" s="39" t="str">
        <f t="shared" si="473"/>
        <v>Q24050972-03-6263-C-STD-0018</v>
      </c>
      <c r="J3386" s="162"/>
      <c r="K3386" s="33" t="str">
        <f>VLOOKUP(C3386,'PPE WBS Codes'!$E$3:$F$79,2,0)</f>
        <v>36 MVA Power Station 1</v>
      </c>
      <c r="L3386" s="162" t="s">
        <v>1976</v>
      </c>
      <c r="M3386" s="162" t="s">
        <v>1353</v>
      </c>
      <c r="N3386" s="33" t="str">
        <f t="shared" si="475"/>
        <v>36 MVA Power Station 1 - Collection Sump from Bunds for 36 MVA Power Station Gen Pad 1B - Underground Pipe Route and Cable Bedding Design</v>
      </c>
      <c r="O3386" s="175"/>
      <c r="P3386" s="175"/>
      <c r="Q3386" s="33" t="str">
        <f>IFERROR(VLOOKUP(PPE_PH1_CDDL[[#This Row],[RDMC Document Number]],[3]Docs!$B:$F,4,0),"No Placeholder Yet")</f>
        <v>RES - Reserved Placeholder</v>
      </c>
      <c r="R3386" s="33" t="str">
        <f>IFERROR(VLOOKUP(PPE_PH1_CDDL[[#This Row],[RDMC Document Number]],[3]Docs!$B:$F,5,0),"No Placeholder Yet")</f>
        <v>Pending</v>
      </c>
      <c r="S3386" s="137">
        <f t="shared" si="472"/>
        <v>0</v>
      </c>
      <c r="T3386" s="39" t="s">
        <v>1119</v>
      </c>
      <c r="U3386" s="162"/>
      <c r="V3386" s="178"/>
      <c r="W3386" s="39" t="s">
        <v>1932</v>
      </c>
      <c r="X3386" s="39" t="s">
        <v>1975</v>
      </c>
      <c r="Y3386" s="162"/>
      <c r="Z3386" s="162"/>
      <c r="AA3386" s="39"/>
      <c r="AB3386" s="152" t="s">
        <v>3165</v>
      </c>
    </row>
    <row r="3387" spans="1:28" ht="21.75" customHeight="1" x14ac:dyDescent="0.25">
      <c r="A3387" s="37" t="s">
        <v>30</v>
      </c>
      <c r="B3387" s="37" t="s">
        <v>31</v>
      </c>
      <c r="C3387" s="39">
        <v>6263</v>
      </c>
      <c r="D3387" s="39" t="s">
        <v>52</v>
      </c>
      <c r="E3387" s="39" t="s">
        <v>1266</v>
      </c>
      <c r="F3387" s="128" t="s">
        <v>34</v>
      </c>
      <c r="G3387" s="39" t="s">
        <v>35</v>
      </c>
      <c r="H3387" s="39" t="str">
        <f t="shared" si="474"/>
        <v>6105AK124-6263-ECAL-0001</v>
      </c>
      <c r="I3387" s="39" t="str">
        <f t="shared" ref="I3387:I3418" si="476">"Q24050972"&amp;"-"&amp;"04"&amp;"-"&amp;C3387&amp;"-"&amp;D3387&amp;"-"&amp;E3387&amp;"-"&amp;F3387</f>
        <v>Q24050972-04-6263-E-CAL-0001</v>
      </c>
      <c r="J3387" s="39"/>
      <c r="K3387" s="33" t="str">
        <f>VLOOKUP(C3387,'PPE WBS Codes'!$E$3:$F$79,2,0)</f>
        <v>36 MVA Power Station 1</v>
      </c>
      <c r="L3387" s="39" t="s">
        <v>1972</v>
      </c>
      <c r="M3387" s="39" t="s">
        <v>1361</v>
      </c>
      <c r="N3387" s="33" t="str">
        <f t="shared" si="475"/>
        <v>36 MVA Power Station 1 - Collection Sump from Bunds for 36 MVA Power Station Gen Pad 1A - Cable and Conductor Sizing (incl Volt Drop Calcs)</v>
      </c>
      <c r="O3387" s="134"/>
      <c r="P3387" s="134"/>
      <c r="Q3387" s="33" t="str">
        <f>IFERROR(VLOOKUP(PPE_PH1_CDDL[[#This Row],[RDMC Document Number]],[3]Docs!$B:$F,4,0),"No Placeholder Yet")</f>
        <v>RES - Reserved Placeholder</v>
      </c>
      <c r="R3387" s="33" t="str">
        <f>IFERROR(VLOOKUP(PPE_PH1_CDDL[[#This Row],[RDMC Document Number]],[3]Docs!$B:$F,5,0),"No Placeholder Yet")</f>
        <v>Pending</v>
      </c>
      <c r="S3387" s="137">
        <f t="shared" si="472"/>
        <v>0</v>
      </c>
      <c r="T3387" s="39" t="s">
        <v>1119</v>
      </c>
      <c r="U3387" s="39"/>
      <c r="V3387" s="178"/>
      <c r="W3387" s="39" t="s">
        <v>1932</v>
      </c>
      <c r="X3387" s="39" t="s">
        <v>1973</v>
      </c>
      <c r="Y3387" s="39"/>
      <c r="Z3387" s="39"/>
      <c r="AA3387" s="39"/>
      <c r="AB3387" s="152" t="s">
        <v>3165</v>
      </c>
    </row>
    <row r="3388" spans="1:28" ht="21.75" customHeight="1" x14ac:dyDescent="0.25">
      <c r="A3388" s="37" t="s">
        <v>30</v>
      </c>
      <c r="B3388" s="37" t="s">
        <v>31</v>
      </c>
      <c r="C3388" s="39">
        <v>6263</v>
      </c>
      <c r="D3388" s="39" t="s">
        <v>52</v>
      </c>
      <c r="E3388" s="162" t="s">
        <v>1266</v>
      </c>
      <c r="F3388" s="174" t="s">
        <v>46</v>
      </c>
      <c r="G3388" s="162" t="s">
        <v>35</v>
      </c>
      <c r="H3388" s="39" t="str">
        <f t="shared" si="474"/>
        <v>6105AK124-6263-ECAL-0002</v>
      </c>
      <c r="I3388" s="39" t="str">
        <f t="shared" si="476"/>
        <v>Q24050972-04-6263-E-CAL-0002</v>
      </c>
      <c r="J3388" s="162"/>
      <c r="K3388" s="33" t="str">
        <f>VLOOKUP(C3388,'PPE WBS Codes'!$E$3:$F$79,2,0)</f>
        <v>36 MVA Power Station 1</v>
      </c>
      <c r="L3388" s="162" t="s">
        <v>1976</v>
      </c>
      <c r="M3388" s="162" t="s">
        <v>1361</v>
      </c>
      <c r="N3388" s="33" t="str">
        <f t="shared" si="475"/>
        <v>36 MVA Power Station 1 - Collection Sump from Bunds for 36 MVA Power Station Gen Pad 1B - Cable and Conductor Sizing (incl Volt Drop Calcs)</v>
      </c>
      <c r="O3388" s="175"/>
      <c r="P3388" s="175"/>
      <c r="Q3388" s="33" t="str">
        <f>IFERROR(VLOOKUP(PPE_PH1_CDDL[[#This Row],[RDMC Document Number]],[3]Docs!$B:$F,4,0),"No Placeholder Yet")</f>
        <v>RES - Reserved Placeholder</v>
      </c>
      <c r="R3388" s="33" t="str">
        <f>IFERROR(VLOOKUP(PPE_PH1_CDDL[[#This Row],[RDMC Document Number]],[3]Docs!$B:$F,5,0),"No Placeholder Yet")</f>
        <v>Pending</v>
      </c>
      <c r="S3388" s="137">
        <f t="shared" si="472"/>
        <v>0</v>
      </c>
      <c r="T3388" s="39" t="s">
        <v>1119</v>
      </c>
      <c r="U3388" s="162"/>
      <c r="V3388" s="178"/>
      <c r="W3388" s="162" t="s">
        <v>1932</v>
      </c>
      <c r="X3388" s="162" t="s">
        <v>1975</v>
      </c>
      <c r="Y3388" s="162"/>
      <c r="Z3388" s="162"/>
      <c r="AA3388" s="39"/>
      <c r="AB3388" s="152" t="s">
        <v>3165</v>
      </c>
    </row>
    <row r="3389" spans="1:28" ht="21.75" customHeight="1" x14ac:dyDescent="0.25">
      <c r="A3389" s="37" t="s">
        <v>30</v>
      </c>
      <c r="B3389" s="37" t="s">
        <v>31</v>
      </c>
      <c r="C3389" s="39">
        <v>6263</v>
      </c>
      <c r="D3389" s="39" t="s">
        <v>52</v>
      </c>
      <c r="E3389" s="39" t="s">
        <v>1365</v>
      </c>
      <c r="F3389" s="128" t="s">
        <v>34</v>
      </c>
      <c r="G3389" s="162" t="s">
        <v>35</v>
      </c>
      <c r="H3389" s="39" t="str">
        <f t="shared" si="474"/>
        <v>6105AK124-6263-EDIA-0001</v>
      </c>
      <c r="I3389" s="39" t="str">
        <f t="shared" si="476"/>
        <v>Q24050972-04-6263-E-DIA-0001</v>
      </c>
      <c r="J3389" s="39"/>
      <c r="K3389" s="33" t="str">
        <f>VLOOKUP(C3389,'PPE WBS Codes'!$E$3:$F$79,2,0)</f>
        <v>36 MVA Power Station 1</v>
      </c>
      <c r="L3389" s="39" t="s">
        <v>1972</v>
      </c>
      <c r="M3389" s="39" t="s">
        <v>1366</v>
      </c>
      <c r="N3389" s="33" t="str">
        <f t="shared" si="475"/>
        <v>36 MVA Power Station 1 - Collection Sump from Bunds for 36 MVA Power Station Gen Pad 1A - Cable Block Diagrams and Schedules</v>
      </c>
      <c r="O3389" s="134"/>
      <c r="P3389" s="134"/>
      <c r="Q3389" s="33" t="str">
        <f>IFERROR(VLOOKUP(PPE_PH1_CDDL[[#This Row],[RDMC Document Number]],[3]Docs!$B:$F,4,0),"No Placeholder Yet")</f>
        <v>RES - Reserved Placeholder</v>
      </c>
      <c r="R3389" s="33" t="str">
        <f>IFERROR(VLOOKUP(PPE_PH1_CDDL[[#This Row],[RDMC Document Number]],[3]Docs!$B:$F,5,0),"No Placeholder Yet")</f>
        <v>Pending</v>
      </c>
      <c r="S3389" s="137">
        <f t="shared" ref="S3389:S3452" si="477">IF(AND(O3389&lt;&gt;"",P3389&lt;&gt;"",R3389="Approved"),100%,
 IF(AND(O3389&lt;&gt;"",P3389&lt;&gt;""),66.67%,
 IF(O3389&lt;&gt;"",33.33%,
 0)))</f>
        <v>0</v>
      </c>
      <c r="T3389" s="39" t="s">
        <v>1119</v>
      </c>
      <c r="U3389" s="39"/>
      <c r="V3389" s="178"/>
      <c r="W3389" s="162" t="s">
        <v>1932</v>
      </c>
      <c r="X3389" s="39" t="s">
        <v>1973</v>
      </c>
      <c r="Y3389" s="39"/>
      <c r="Z3389" s="39"/>
      <c r="AA3389" s="39"/>
      <c r="AB3389" s="152" t="s">
        <v>3165</v>
      </c>
    </row>
    <row r="3390" spans="1:28" ht="21.75" customHeight="1" x14ac:dyDescent="0.25">
      <c r="A3390" s="37" t="s">
        <v>30</v>
      </c>
      <c r="B3390" s="37" t="s">
        <v>31</v>
      </c>
      <c r="C3390" s="39">
        <v>6263</v>
      </c>
      <c r="D3390" s="39" t="s">
        <v>52</v>
      </c>
      <c r="E3390" s="39" t="s">
        <v>1365</v>
      </c>
      <c r="F3390" s="128" t="s">
        <v>46</v>
      </c>
      <c r="G3390" s="162" t="s">
        <v>35</v>
      </c>
      <c r="H3390" s="39" t="str">
        <f t="shared" si="474"/>
        <v>6105AK124-6263-EDIA-0002</v>
      </c>
      <c r="I3390" s="39" t="str">
        <f t="shared" si="476"/>
        <v>Q24050972-04-6263-E-DIA-0002</v>
      </c>
      <c r="J3390" s="39"/>
      <c r="K3390" s="33" t="str">
        <f>VLOOKUP(C3390,'PPE WBS Codes'!$E$3:$F$79,2,0)</f>
        <v>36 MVA Power Station 1</v>
      </c>
      <c r="L3390" s="39" t="s">
        <v>1972</v>
      </c>
      <c r="M3390" s="39" t="s">
        <v>1367</v>
      </c>
      <c r="N3390" s="33" t="str">
        <f t="shared" si="475"/>
        <v>36 MVA Power Station 1 - Collection Sump from Bunds for 36 MVA Power Station Gen Pad 1A - Electrical Circuit Diagrams (Schematics)</v>
      </c>
      <c r="O3390" s="134"/>
      <c r="P3390" s="134"/>
      <c r="Q3390" s="33" t="str">
        <f>IFERROR(VLOOKUP(PPE_PH1_CDDL[[#This Row],[RDMC Document Number]],[3]Docs!$B:$F,4,0),"No Placeholder Yet")</f>
        <v>RES - Reserved Placeholder</v>
      </c>
      <c r="R3390" s="33" t="str">
        <f>IFERROR(VLOOKUP(PPE_PH1_CDDL[[#This Row],[RDMC Document Number]],[3]Docs!$B:$F,5,0),"No Placeholder Yet")</f>
        <v>Pending</v>
      </c>
      <c r="S3390" s="137">
        <f t="shared" si="477"/>
        <v>0</v>
      </c>
      <c r="T3390" s="39" t="s">
        <v>1119</v>
      </c>
      <c r="U3390" s="39"/>
      <c r="V3390" s="178"/>
      <c r="W3390" s="162" t="s">
        <v>1932</v>
      </c>
      <c r="X3390" s="39" t="s">
        <v>1973</v>
      </c>
      <c r="Y3390" s="39"/>
      <c r="Z3390" s="39"/>
      <c r="AA3390" s="39"/>
      <c r="AB3390" s="152" t="s">
        <v>3165</v>
      </c>
    </row>
    <row r="3391" spans="1:28" ht="21.75" customHeight="1" x14ac:dyDescent="0.25">
      <c r="A3391" s="37" t="s">
        <v>30</v>
      </c>
      <c r="B3391" s="37" t="s">
        <v>31</v>
      </c>
      <c r="C3391" s="39">
        <v>6263</v>
      </c>
      <c r="D3391" s="39" t="s">
        <v>52</v>
      </c>
      <c r="E3391" s="39" t="s">
        <v>1365</v>
      </c>
      <c r="F3391" s="128" t="s">
        <v>48</v>
      </c>
      <c r="G3391" s="162" t="s">
        <v>35</v>
      </c>
      <c r="H3391" s="39" t="str">
        <f t="shared" si="474"/>
        <v>6105AK124-6263-EDIA-0003</v>
      </c>
      <c r="I3391" s="39" t="str">
        <f t="shared" si="476"/>
        <v>Q24050972-04-6263-E-DIA-0003</v>
      </c>
      <c r="J3391" s="39"/>
      <c r="K3391" s="33" t="str">
        <f>VLOOKUP(C3391,'PPE WBS Codes'!$E$3:$F$79,2,0)</f>
        <v>36 MVA Power Station 1</v>
      </c>
      <c r="L3391" s="39" t="s">
        <v>1972</v>
      </c>
      <c r="M3391" s="39" t="s">
        <v>1369</v>
      </c>
      <c r="N3391" s="33" t="str">
        <f t="shared" si="475"/>
        <v>36 MVA Power Station 1 - Collection Sump from Bunds for 36 MVA Power Station Gen Pad 1A - E/I Termination Schedule</v>
      </c>
      <c r="O3391" s="134"/>
      <c r="P3391" s="134"/>
      <c r="Q3391" s="33" t="str">
        <f>IFERROR(VLOOKUP(PPE_PH1_CDDL[[#This Row],[RDMC Document Number]],[3]Docs!$B:$F,4,0),"No Placeholder Yet")</f>
        <v>RES - Reserved Placeholder</v>
      </c>
      <c r="R3391" s="33" t="str">
        <f>IFERROR(VLOOKUP(PPE_PH1_CDDL[[#This Row],[RDMC Document Number]],[3]Docs!$B:$F,5,0),"No Placeholder Yet")</f>
        <v>Pending</v>
      </c>
      <c r="S3391" s="137">
        <f t="shared" si="477"/>
        <v>0</v>
      </c>
      <c r="T3391" s="39" t="s">
        <v>1119</v>
      </c>
      <c r="U3391" s="39"/>
      <c r="V3391" s="178"/>
      <c r="W3391" s="162" t="s">
        <v>1932</v>
      </c>
      <c r="X3391" s="39" t="s">
        <v>1973</v>
      </c>
      <c r="Y3391" s="39"/>
      <c r="Z3391" s="39"/>
      <c r="AA3391" s="39"/>
      <c r="AB3391" s="152" t="s">
        <v>3165</v>
      </c>
    </row>
    <row r="3392" spans="1:28" ht="21.75" customHeight="1" x14ac:dyDescent="0.25">
      <c r="A3392" s="37" t="s">
        <v>30</v>
      </c>
      <c r="B3392" s="37" t="s">
        <v>31</v>
      </c>
      <c r="C3392" s="39">
        <v>6263</v>
      </c>
      <c r="D3392" s="39" t="s">
        <v>52</v>
      </c>
      <c r="E3392" s="39" t="s">
        <v>1365</v>
      </c>
      <c r="F3392" s="128" t="s">
        <v>50</v>
      </c>
      <c r="G3392" s="162" t="s">
        <v>35</v>
      </c>
      <c r="H3392" s="39" t="str">
        <f t="shared" si="474"/>
        <v>6105AK124-6263-EDIA-0004</v>
      </c>
      <c r="I3392" s="39" t="str">
        <f t="shared" si="476"/>
        <v>Q24050972-04-6263-E-DIA-0004</v>
      </c>
      <c r="J3392" s="39"/>
      <c r="K3392" s="33" t="str">
        <f>VLOOKUP(C3392,'PPE WBS Codes'!$E$3:$F$79,2,0)</f>
        <v>36 MVA Power Station 1</v>
      </c>
      <c r="L3392" s="39" t="s">
        <v>1976</v>
      </c>
      <c r="M3392" s="39" t="s">
        <v>1366</v>
      </c>
      <c r="N3392" s="33" t="str">
        <f t="shared" si="475"/>
        <v>36 MVA Power Station 1 - Collection Sump from Bunds for 36 MVA Power Station Gen Pad 1B - Cable Block Diagrams and Schedules</v>
      </c>
      <c r="O3392" s="134"/>
      <c r="P3392" s="134"/>
      <c r="Q3392" s="33" t="str">
        <f>IFERROR(VLOOKUP(PPE_PH1_CDDL[[#This Row],[RDMC Document Number]],[3]Docs!$B:$F,4,0),"No Placeholder Yet")</f>
        <v>RES - Reserved Placeholder</v>
      </c>
      <c r="R3392" s="33" t="str">
        <f>IFERROR(VLOOKUP(PPE_PH1_CDDL[[#This Row],[RDMC Document Number]],[3]Docs!$B:$F,5,0),"No Placeholder Yet")</f>
        <v>Pending</v>
      </c>
      <c r="S3392" s="137">
        <f t="shared" si="477"/>
        <v>0</v>
      </c>
      <c r="T3392" s="39" t="s">
        <v>1119</v>
      </c>
      <c r="U3392" s="39"/>
      <c r="V3392" s="178"/>
      <c r="W3392" s="162" t="s">
        <v>1932</v>
      </c>
      <c r="X3392" s="162" t="s">
        <v>1975</v>
      </c>
      <c r="Y3392" s="39"/>
      <c r="Z3392" s="39"/>
      <c r="AA3392" s="39"/>
      <c r="AB3392" s="152" t="s">
        <v>3165</v>
      </c>
    </row>
    <row r="3393" spans="1:28" ht="21.75" customHeight="1" x14ac:dyDescent="0.25">
      <c r="A3393" s="37" t="s">
        <v>30</v>
      </c>
      <c r="B3393" s="37" t="s">
        <v>31</v>
      </c>
      <c r="C3393" s="39">
        <v>6263</v>
      </c>
      <c r="D3393" s="39" t="s">
        <v>52</v>
      </c>
      <c r="E3393" s="39" t="s">
        <v>1365</v>
      </c>
      <c r="F3393" s="128" t="s">
        <v>101</v>
      </c>
      <c r="G3393" s="162" t="s">
        <v>35</v>
      </c>
      <c r="H3393" s="39" t="str">
        <f t="shared" si="474"/>
        <v>6105AK124-6263-EDIA-0005</v>
      </c>
      <c r="I3393" s="39" t="str">
        <f t="shared" si="476"/>
        <v>Q24050972-04-6263-E-DIA-0005</v>
      </c>
      <c r="J3393" s="39"/>
      <c r="K3393" s="33" t="str">
        <f>VLOOKUP(C3393,'PPE WBS Codes'!$E$3:$F$79,2,0)</f>
        <v>36 MVA Power Station 1</v>
      </c>
      <c r="L3393" s="39" t="s">
        <v>1976</v>
      </c>
      <c r="M3393" s="39" t="s">
        <v>1367</v>
      </c>
      <c r="N3393" s="33" t="str">
        <f t="shared" si="475"/>
        <v>36 MVA Power Station 1 - Collection Sump from Bunds for 36 MVA Power Station Gen Pad 1B - Electrical Circuit Diagrams (Schematics)</v>
      </c>
      <c r="O3393" s="134"/>
      <c r="P3393" s="134"/>
      <c r="Q3393" s="33" t="str">
        <f>IFERROR(VLOOKUP(PPE_PH1_CDDL[[#This Row],[RDMC Document Number]],[3]Docs!$B:$F,4,0),"No Placeholder Yet")</f>
        <v>RES - Reserved Placeholder</v>
      </c>
      <c r="R3393" s="33" t="str">
        <f>IFERROR(VLOOKUP(PPE_PH1_CDDL[[#This Row],[RDMC Document Number]],[3]Docs!$B:$F,5,0),"No Placeholder Yet")</f>
        <v>Pending</v>
      </c>
      <c r="S3393" s="137">
        <f t="shared" si="477"/>
        <v>0</v>
      </c>
      <c r="T3393" s="39" t="s">
        <v>1119</v>
      </c>
      <c r="U3393" s="39"/>
      <c r="V3393" s="178"/>
      <c r="W3393" s="162" t="s">
        <v>1932</v>
      </c>
      <c r="X3393" s="162" t="s">
        <v>1975</v>
      </c>
      <c r="Y3393" s="39"/>
      <c r="Z3393" s="39"/>
      <c r="AA3393" s="39"/>
      <c r="AB3393" s="152" t="s">
        <v>3165</v>
      </c>
    </row>
    <row r="3394" spans="1:28" ht="21.75" customHeight="1" x14ac:dyDescent="0.25">
      <c r="A3394" s="37" t="s">
        <v>30</v>
      </c>
      <c r="B3394" s="37" t="s">
        <v>31</v>
      </c>
      <c r="C3394" s="39">
        <v>6263</v>
      </c>
      <c r="D3394" s="39" t="s">
        <v>52</v>
      </c>
      <c r="E3394" s="39" t="s">
        <v>1365</v>
      </c>
      <c r="F3394" s="174" t="s">
        <v>161</v>
      </c>
      <c r="G3394" s="162" t="s">
        <v>35</v>
      </c>
      <c r="H3394" s="39" t="str">
        <f t="shared" si="474"/>
        <v>6105AK124-6263-EDIA-0006</v>
      </c>
      <c r="I3394" s="39" t="str">
        <f t="shared" si="476"/>
        <v>Q24050972-04-6263-E-DIA-0006</v>
      </c>
      <c r="J3394" s="162"/>
      <c r="K3394" s="33" t="str">
        <f>VLOOKUP(C3394,'PPE WBS Codes'!$E$3:$F$79,2,0)</f>
        <v>36 MVA Power Station 1</v>
      </c>
      <c r="L3394" s="162" t="s">
        <v>1976</v>
      </c>
      <c r="M3394" s="162" t="s">
        <v>1369</v>
      </c>
      <c r="N3394" s="33" t="str">
        <f t="shared" si="475"/>
        <v>36 MVA Power Station 1 - Collection Sump from Bunds for 36 MVA Power Station Gen Pad 1B - E/I Termination Schedule</v>
      </c>
      <c r="O3394" s="175"/>
      <c r="P3394" s="175"/>
      <c r="Q3394" s="33" t="str">
        <f>IFERROR(VLOOKUP(PPE_PH1_CDDL[[#This Row],[RDMC Document Number]],[3]Docs!$B:$F,4,0),"No Placeholder Yet")</f>
        <v>RES - Reserved Placeholder</v>
      </c>
      <c r="R3394" s="33" t="str">
        <f>IFERROR(VLOOKUP(PPE_PH1_CDDL[[#This Row],[RDMC Document Number]],[3]Docs!$B:$F,5,0),"No Placeholder Yet")</f>
        <v>Pending</v>
      </c>
      <c r="S3394" s="137">
        <f t="shared" si="477"/>
        <v>0</v>
      </c>
      <c r="T3394" s="39" t="s">
        <v>1119</v>
      </c>
      <c r="U3394" s="162"/>
      <c r="V3394" s="178"/>
      <c r="W3394" s="162" t="s">
        <v>1932</v>
      </c>
      <c r="X3394" s="162" t="s">
        <v>1975</v>
      </c>
      <c r="Y3394" s="162"/>
      <c r="Z3394" s="162"/>
      <c r="AA3394" s="39"/>
      <c r="AB3394" s="152" t="s">
        <v>3165</v>
      </c>
    </row>
    <row r="3395" spans="1:28" ht="21.75" customHeight="1" x14ac:dyDescent="0.25">
      <c r="A3395" s="37" t="s">
        <v>30</v>
      </c>
      <c r="B3395" s="37" t="s">
        <v>31</v>
      </c>
      <c r="C3395" s="39">
        <v>6263</v>
      </c>
      <c r="D3395" s="39" t="s">
        <v>52</v>
      </c>
      <c r="E3395" s="39" t="s">
        <v>82</v>
      </c>
      <c r="F3395" s="128" t="s">
        <v>161</v>
      </c>
      <c r="G3395" s="162" t="s">
        <v>35</v>
      </c>
      <c r="H3395" s="39" t="str">
        <f t="shared" si="474"/>
        <v>6105AK124-6263-EDST-0006</v>
      </c>
      <c r="I3395" s="39" t="str">
        <f t="shared" si="476"/>
        <v>Q24050972-04-6263-E-DST-0006</v>
      </c>
      <c r="J3395" s="39"/>
      <c r="K3395" s="33" t="str">
        <f>VLOOKUP(C3395,'PPE WBS Codes'!$E$3:$F$79,2,0)</f>
        <v>36 MVA Power Station 1</v>
      </c>
      <c r="L3395" s="39" t="s">
        <v>1969</v>
      </c>
      <c r="M3395" s="39" t="s">
        <v>1373</v>
      </c>
      <c r="N3395" s="33" t="str">
        <f t="shared" si="475"/>
        <v>36 MVA Power Station 1 - Bund wall System for 36 MVA Power Station Gen Pad 1A - Equipment Register and Technical Specifications</v>
      </c>
      <c r="O3395" s="134"/>
      <c r="P3395" s="134"/>
      <c r="Q3395" s="33" t="str">
        <f>IFERROR(VLOOKUP(PPE_PH1_CDDL[[#This Row],[RDMC Document Number]],[3]Docs!$B:$F,4,0),"No Placeholder Yet")</f>
        <v>RES - Reserved Placeholder</v>
      </c>
      <c r="R3395" s="33" t="str">
        <f>IFERROR(VLOOKUP(PPE_PH1_CDDL[[#This Row],[RDMC Document Number]],[3]Docs!$B:$F,5,0),"No Placeholder Yet")</f>
        <v>Pending</v>
      </c>
      <c r="S3395" s="137">
        <f t="shared" si="477"/>
        <v>0</v>
      </c>
      <c r="T3395" s="39" t="s">
        <v>1119</v>
      </c>
      <c r="U3395" s="39"/>
      <c r="V3395" s="178"/>
      <c r="W3395" s="39" t="s">
        <v>1970</v>
      </c>
      <c r="X3395" s="39" t="s">
        <v>1973</v>
      </c>
      <c r="Y3395" s="39"/>
      <c r="Z3395" s="39"/>
      <c r="AA3395" s="39"/>
      <c r="AB3395" s="152" t="s">
        <v>3165</v>
      </c>
    </row>
    <row r="3396" spans="1:28" ht="21.75" customHeight="1" x14ac:dyDescent="0.25">
      <c r="A3396" s="37" t="s">
        <v>30</v>
      </c>
      <c r="B3396" s="37" t="s">
        <v>31</v>
      </c>
      <c r="C3396" s="39">
        <v>6263</v>
      </c>
      <c r="D3396" s="39" t="s">
        <v>52</v>
      </c>
      <c r="E3396" s="39" t="s">
        <v>82</v>
      </c>
      <c r="F3396" s="128" t="s">
        <v>170</v>
      </c>
      <c r="G3396" s="162" t="s">
        <v>35</v>
      </c>
      <c r="H3396" s="39" t="str">
        <f t="shared" si="474"/>
        <v>6105AK124-6263-EDST-0007</v>
      </c>
      <c r="I3396" s="39" t="str">
        <f t="shared" si="476"/>
        <v>Q24050972-04-6263-E-DST-0007</v>
      </c>
      <c r="J3396" s="39"/>
      <c r="K3396" s="33" t="str">
        <f>VLOOKUP(C3396,'PPE WBS Codes'!$E$3:$F$79,2,0)</f>
        <v>36 MVA Power Station 1</v>
      </c>
      <c r="L3396" s="39" t="s">
        <v>1972</v>
      </c>
      <c r="M3396" s="39" t="s">
        <v>1373</v>
      </c>
      <c r="N3396" s="33" t="str">
        <f t="shared" si="475"/>
        <v>36 MVA Power Station 1 - Collection Sump from Bunds for 36 MVA Power Station Gen Pad 1A - Equipment Register and Technical Specifications</v>
      </c>
      <c r="O3396" s="134"/>
      <c r="P3396" s="134"/>
      <c r="Q3396" s="33" t="str">
        <f>IFERROR(VLOOKUP(PPE_PH1_CDDL[[#This Row],[RDMC Document Number]],[3]Docs!$B:$F,4,0),"No Placeholder Yet")</f>
        <v>RES - Reserved Placeholder</v>
      </c>
      <c r="R3396" s="33" t="str">
        <f>IFERROR(VLOOKUP(PPE_PH1_CDDL[[#This Row],[RDMC Document Number]],[3]Docs!$B:$F,5,0),"No Placeholder Yet")</f>
        <v>Pending</v>
      </c>
      <c r="S3396" s="137">
        <f t="shared" si="477"/>
        <v>0</v>
      </c>
      <c r="T3396" s="39" t="s">
        <v>1119</v>
      </c>
      <c r="U3396" s="39"/>
      <c r="V3396" s="178"/>
      <c r="W3396" s="39" t="s">
        <v>1979</v>
      </c>
      <c r="X3396" s="39" t="s">
        <v>1973</v>
      </c>
      <c r="Y3396" s="39"/>
      <c r="Z3396" s="39"/>
      <c r="AA3396" s="39"/>
      <c r="AB3396" s="152" t="s">
        <v>3165</v>
      </c>
    </row>
    <row r="3397" spans="1:28" ht="21.75" customHeight="1" x14ac:dyDescent="0.25">
      <c r="A3397" s="37" t="s">
        <v>30</v>
      </c>
      <c r="B3397" s="37" t="s">
        <v>31</v>
      </c>
      <c r="C3397" s="39">
        <v>6263</v>
      </c>
      <c r="D3397" s="39" t="s">
        <v>52</v>
      </c>
      <c r="E3397" s="39" t="s">
        <v>82</v>
      </c>
      <c r="F3397" s="128" t="s">
        <v>108</v>
      </c>
      <c r="G3397" s="162" t="s">
        <v>35</v>
      </c>
      <c r="H3397" s="39" t="str">
        <f t="shared" si="474"/>
        <v>6105AK124-6263-EDST-0008</v>
      </c>
      <c r="I3397" s="39" t="str">
        <f t="shared" si="476"/>
        <v>Q24050972-04-6263-E-DST-0008</v>
      </c>
      <c r="J3397" s="39"/>
      <c r="K3397" s="33" t="str">
        <f>VLOOKUP(C3397,'PPE WBS Codes'!$E$3:$F$79,2,0)</f>
        <v>36 MVA Power Station 1</v>
      </c>
      <c r="L3397" s="39" t="s">
        <v>1974</v>
      </c>
      <c r="M3397" s="39" t="s">
        <v>1373</v>
      </c>
      <c r="N3397" s="33" t="str">
        <f t="shared" si="475"/>
        <v>36 MVA Power Station 1 - Bund wall System for 36 MVA Power Station Gen Pad 1B - Equipment Register and Technical Specifications</v>
      </c>
      <c r="O3397" s="134"/>
      <c r="P3397" s="134"/>
      <c r="Q3397" s="33" t="str">
        <f>IFERROR(VLOOKUP(PPE_PH1_CDDL[[#This Row],[RDMC Document Number]],[3]Docs!$B:$F,4,0),"No Placeholder Yet")</f>
        <v>RES - Reserved Placeholder</v>
      </c>
      <c r="R3397" s="33" t="str">
        <f>IFERROR(VLOOKUP(PPE_PH1_CDDL[[#This Row],[RDMC Document Number]],[3]Docs!$B:$F,5,0),"No Placeholder Yet")</f>
        <v>Pending</v>
      </c>
      <c r="S3397" s="137">
        <f t="shared" si="477"/>
        <v>0</v>
      </c>
      <c r="T3397" s="39" t="s">
        <v>1119</v>
      </c>
      <c r="U3397" s="39"/>
      <c r="V3397" s="178"/>
      <c r="W3397" s="39" t="s">
        <v>1970</v>
      </c>
      <c r="X3397" s="39" t="s">
        <v>1978</v>
      </c>
      <c r="Y3397" s="39"/>
      <c r="Z3397" s="39"/>
      <c r="AA3397" s="39"/>
      <c r="AB3397" s="152" t="s">
        <v>3165</v>
      </c>
    </row>
    <row r="3398" spans="1:28" ht="21.75" customHeight="1" x14ac:dyDescent="0.25">
      <c r="A3398" s="37" t="s">
        <v>30</v>
      </c>
      <c r="B3398" s="37" t="s">
        <v>31</v>
      </c>
      <c r="C3398" s="39">
        <v>6263</v>
      </c>
      <c r="D3398" s="39" t="s">
        <v>52</v>
      </c>
      <c r="E3398" s="39" t="s">
        <v>82</v>
      </c>
      <c r="F3398" s="174" t="s">
        <v>173</v>
      </c>
      <c r="G3398" s="162" t="s">
        <v>35</v>
      </c>
      <c r="H3398" s="39" t="str">
        <f t="shared" si="474"/>
        <v>6105AK124-6263-EDST-0009</v>
      </c>
      <c r="I3398" s="39" t="str">
        <f t="shared" si="476"/>
        <v>Q24050972-04-6263-E-DST-0009</v>
      </c>
      <c r="J3398" s="162"/>
      <c r="K3398" s="33" t="str">
        <f>VLOOKUP(C3398,'PPE WBS Codes'!$E$3:$F$79,2,0)</f>
        <v>36 MVA Power Station 1</v>
      </c>
      <c r="L3398" s="162" t="s">
        <v>1976</v>
      </c>
      <c r="M3398" s="162" t="s">
        <v>1373</v>
      </c>
      <c r="N3398" s="33" t="str">
        <f t="shared" si="475"/>
        <v>36 MVA Power Station 1 - Collection Sump from Bunds for 36 MVA Power Station Gen Pad 1B - Equipment Register and Technical Specifications</v>
      </c>
      <c r="O3398" s="175"/>
      <c r="P3398" s="175"/>
      <c r="Q3398" s="33" t="str">
        <f>IFERROR(VLOOKUP(PPE_PH1_CDDL[[#This Row],[RDMC Document Number]],[3]Docs!$B:$F,4,0),"No Placeholder Yet")</f>
        <v>RES - Reserved Placeholder</v>
      </c>
      <c r="R3398" s="33" t="str">
        <f>IFERROR(VLOOKUP(PPE_PH1_CDDL[[#This Row],[RDMC Document Number]],[3]Docs!$B:$F,5,0),"No Placeholder Yet")</f>
        <v>Pending</v>
      </c>
      <c r="S3398" s="137">
        <f t="shared" si="477"/>
        <v>0</v>
      </c>
      <c r="T3398" s="39" t="s">
        <v>1119</v>
      </c>
      <c r="U3398" s="162"/>
      <c r="V3398" s="178"/>
      <c r="W3398" s="162" t="s">
        <v>1979</v>
      </c>
      <c r="X3398" s="162" t="s">
        <v>1975</v>
      </c>
      <c r="Y3398" s="162"/>
      <c r="Z3398" s="162"/>
      <c r="AA3398" s="39"/>
      <c r="AB3398" s="152" t="s">
        <v>3165</v>
      </c>
    </row>
    <row r="3399" spans="1:28" ht="21.75" customHeight="1" x14ac:dyDescent="0.25">
      <c r="A3399" s="37" t="s">
        <v>30</v>
      </c>
      <c r="B3399" s="37" t="s">
        <v>31</v>
      </c>
      <c r="C3399" s="39">
        <v>6263</v>
      </c>
      <c r="D3399" s="39" t="s">
        <v>52</v>
      </c>
      <c r="E3399" s="39" t="s">
        <v>1377</v>
      </c>
      <c r="F3399" s="128" t="s">
        <v>34</v>
      </c>
      <c r="G3399" s="162" t="s">
        <v>35</v>
      </c>
      <c r="H3399" s="39" t="str">
        <f t="shared" si="474"/>
        <v>6105AK124-6263-EQRA-0001</v>
      </c>
      <c r="I3399" s="39" t="str">
        <f t="shared" si="476"/>
        <v>Q24050972-04-6263-E-QRA-0001</v>
      </c>
      <c r="J3399" s="39"/>
      <c r="K3399" s="33" t="str">
        <f>VLOOKUP(C3399,'PPE WBS Codes'!$E$3:$F$79,2,0)</f>
        <v>36 MVA Power Station 1</v>
      </c>
      <c r="L3399" s="39" t="s">
        <v>1963</v>
      </c>
      <c r="M3399" s="39" t="s">
        <v>1378</v>
      </c>
      <c r="N3399" s="33" t="str">
        <f t="shared" si="475"/>
        <v>36 MVA Power Station 1 - Emergency Equip. for 36 MVA Power Station Fuel System Pad 1A - Lightning Protection Study and Risk Assessment</v>
      </c>
      <c r="O3399" s="134"/>
      <c r="P3399" s="134"/>
      <c r="Q3399" s="33" t="str">
        <f>IFERROR(VLOOKUP(PPE_PH1_CDDL[[#This Row],[RDMC Document Number]],[3]Docs!$B:$F,4,0),"No Placeholder Yet")</f>
        <v>RES - Reserved Placeholder</v>
      </c>
      <c r="R3399" s="33" t="str">
        <f>IFERROR(VLOOKUP(PPE_PH1_CDDL[[#This Row],[RDMC Document Number]],[3]Docs!$B:$F,5,0),"No Placeholder Yet")</f>
        <v>Pending</v>
      </c>
      <c r="S3399" s="137">
        <f t="shared" si="477"/>
        <v>0</v>
      </c>
      <c r="T3399" s="39" t="s">
        <v>1119</v>
      </c>
      <c r="U3399" s="39"/>
      <c r="V3399" s="178"/>
      <c r="W3399" s="39" t="s">
        <v>1964</v>
      </c>
      <c r="X3399" s="39" t="s">
        <v>1965</v>
      </c>
      <c r="Y3399" s="39"/>
      <c r="Z3399" s="39"/>
      <c r="AA3399" s="39"/>
      <c r="AB3399" s="152" t="s">
        <v>3165</v>
      </c>
    </row>
    <row r="3400" spans="1:28" ht="21.75" customHeight="1" x14ac:dyDescent="0.25">
      <c r="A3400" s="37" t="s">
        <v>30</v>
      </c>
      <c r="B3400" s="37" t="s">
        <v>31</v>
      </c>
      <c r="C3400" s="39">
        <v>6263</v>
      </c>
      <c r="D3400" s="39" t="s">
        <v>52</v>
      </c>
      <c r="E3400" s="39" t="s">
        <v>1377</v>
      </c>
      <c r="F3400" s="128" t="s">
        <v>46</v>
      </c>
      <c r="G3400" s="162" t="s">
        <v>35</v>
      </c>
      <c r="H3400" s="39" t="str">
        <f t="shared" si="474"/>
        <v>6105AK124-6263-EQRA-0002</v>
      </c>
      <c r="I3400" s="39" t="str">
        <f t="shared" si="476"/>
        <v>Q24050972-04-6263-E-QRA-0002</v>
      </c>
      <c r="J3400" s="39"/>
      <c r="K3400" s="33" t="str">
        <f>VLOOKUP(C3400,'PPE WBS Codes'!$E$3:$F$79,2,0)</f>
        <v>36 MVA Power Station 1</v>
      </c>
      <c r="L3400" s="39" t="s">
        <v>1963</v>
      </c>
      <c r="M3400" s="39" t="s">
        <v>1379</v>
      </c>
      <c r="N3400" s="33" t="str">
        <f t="shared" si="475"/>
        <v>36 MVA Power Station 1 - Emergency Equip. for 36 MVA Power Station Fuel System Pad 1A - Risk Assessment: Electrical Hazards</v>
      </c>
      <c r="O3400" s="134"/>
      <c r="P3400" s="134"/>
      <c r="Q3400" s="33" t="str">
        <f>IFERROR(VLOOKUP(PPE_PH1_CDDL[[#This Row],[RDMC Document Number]],[3]Docs!$B:$F,4,0),"No Placeholder Yet")</f>
        <v>RES - Reserved Placeholder</v>
      </c>
      <c r="R3400" s="33" t="str">
        <f>IFERROR(VLOOKUP(PPE_PH1_CDDL[[#This Row],[RDMC Document Number]],[3]Docs!$B:$F,5,0),"No Placeholder Yet")</f>
        <v>Pending</v>
      </c>
      <c r="S3400" s="137">
        <f t="shared" si="477"/>
        <v>0</v>
      </c>
      <c r="T3400" s="39" t="s">
        <v>1119</v>
      </c>
      <c r="U3400" s="39"/>
      <c r="V3400" s="178"/>
      <c r="W3400" s="39" t="s">
        <v>1964</v>
      </c>
      <c r="X3400" s="39" t="s">
        <v>1965</v>
      </c>
      <c r="Y3400" s="39"/>
      <c r="Z3400" s="39"/>
      <c r="AA3400" s="39"/>
      <c r="AB3400" s="152" t="s">
        <v>3165</v>
      </c>
    </row>
    <row r="3401" spans="1:28" ht="21.75" customHeight="1" x14ac:dyDescent="0.25">
      <c r="A3401" s="37" t="s">
        <v>30</v>
      </c>
      <c r="B3401" s="37" t="s">
        <v>31</v>
      </c>
      <c r="C3401" s="39">
        <v>6263</v>
      </c>
      <c r="D3401" s="39" t="s">
        <v>52</v>
      </c>
      <c r="E3401" s="39" t="s">
        <v>1377</v>
      </c>
      <c r="F3401" s="128" t="s">
        <v>48</v>
      </c>
      <c r="G3401" s="162" t="s">
        <v>35</v>
      </c>
      <c r="H3401" s="39" t="str">
        <f t="shared" si="474"/>
        <v>6105AK124-6263-EQRA-0003</v>
      </c>
      <c r="I3401" s="39" t="str">
        <f t="shared" si="476"/>
        <v>Q24050972-04-6263-E-QRA-0003</v>
      </c>
      <c r="J3401" s="39"/>
      <c r="K3401" s="33" t="str">
        <f>VLOOKUP(C3401,'PPE WBS Codes'!$E$3:$F$79,2,0)</f>
        <v>36 MVA Power Station 1</v>
      </c>
      <c r="L3401" s="39" t="s">
        <v>1966</v>
      </c>
      <c r="M3401" s="39" t="s">
        <v>1378</v>
      </c>
      <c r="N3401" s="33" t="str">
        <f t="shared" si="475"/>
        <v>36 MVA Power Station 1 - Emergency Equip. for 36 MVA Power Station Fuel System Pad 1B - Lightning Protection Study and Risk Assessment</v>
      </c>
      <c r="O3401" s="134"/>
      <c r="P3401" s="134"/>
      <c r="Q3401" s="33" t="str">
        <f>IFERROR(VLOOKUP(PPE_PH1_CDDL[[#This Row],[RDMC Document Number]],[3]Docs!$B:$F,4,0),"No Placeholder Yet")</f>
        <v>RES - Reserved Placeholder</v>
      </c>
      <c r="R3401" s="33" t="str">
        <f>IFERROR(VLOOKUP(PPE_PH1_CDDL[[#This Row],[RDMC Document Number]],[3]Docs!$B:$F,5,0),"No Placeholder Yet")</f>
        <v>Pending</v>
      </c>
      <c r="S3401" s="137">
        <f t="shared" si="477"/>
        <v>0</v>
      </c>
      <c r="T3401" s="39" t="s">
        <v>1119</v>
      </c>
      <c r="U3401" s="39"/>
      <c r="V3401" s="178"/>
      <c r="W3401" s="39" t="s">
        <v>1964</v>
      </c>
      <c r="X3401" s="39" t="s">
        <v>1977</v>
      </c>
      <c r="Y3401" s="39"/>
      <c r="Z3401" s="39"/>
      <c r="AA3401" s="39"/>
      <c r="AB3401" s="152" t="s">
        <v>3165</v>
      </c>
    </row>
    <row r="3402" spans="1:28" ht="21.75" customHeight="1" x14ac:dyDescent="0.25">
      <c r="A3402" s="37" t="s">
        <v>30</v>
      </c>
      <c r="B3402" s="37" t="s">
        <v>31</v>
      </c>
      <c r="C3402" s="39">
        <v>6263</v>
      </c>
      <c r="D3402" s="39" t="s">
        <v>52</v>
      </c>
      <c r="E3402" s="39" t="s">
        <v>1377</v>
      </c>
      <c r="F3402" s="174" t="s">
        <v>50</v>
      </c>
      <c r="G3402" s="162" t="s">
        <v>35</v>
      </c>
      <c r="H3402" s="39" t="str">
        <f t="shared" si="474"/>
        <v>6105AK124-6263-EQRA-0004</v>
      </c>
      <c r="I3402" s="39" t="str">
        <f t="shared" si="476"/>
        <v>Q24050972-04-6263-E-QRA-0004</v>
      </c>
      <c r="J3402" s="162"/>
      <c r="K3402" s="33" t="str">
        <f>VLOOKUP(C3402,'PPE WBS Codes'!$E$3:$F$79,2,0)</f>
        <v>36 MVA Power Station 1</v>
      </c>
      <c r="L3402" s="162" t="s">
        <v>1966</v>
      </c>
      <c r="M3402" s="162" t="s">
        <v>1379</v>
      </c>
      <c r="N3402" s="33" t="str">
        <f t="shared" si="475"/>
        <v>36 MVA Power Station 1 - Emergency Equip. for 36 MVA Power Station Fuel System Pad 1B - Risk Assessment: Electrical Hazards</v>
      </c>
      <c r="O3402" s="175"/>
      <c r="P3402" s="175"/>
      <c r="Q3402" s="33" t="str">
        <f>IFERROR(VLOOKUP(PPE_PH1_CDDL[[#This Row],[RDMC Document Number]],[3]Docs!$B:$F,4,0),"No Placeholder Yet")</f>
        <v>RES - Reserved Placeholder</v>
      </c>
      <c r="R3402" s="33" t="str">
        <f>IFERROR(VLOOKUP(PPE_PH1_CDDL[[#This Row],[RDMC Document Number]],[3]Docs!$B:$F,5,0),"No Placeholder Yet")</f>
        <v>Pending</v>
      </c>
      <c r="S3402" s="137">
        <f t="shared" si="477"/>
        <v>0</v>
      </c>
      <c r="T3402" s="39" t="s">
        <v>1119</v>
      </c>
      <c r="U3402" s="162"/>
      <c r="V3402" s="178"/>
      <c r="W3402" s="39" t="s">
        <v>1964</v>
      </c>
      <c r="X3402" s="162" t="s">
        <v>1977</v>
      </c>
      <c r="Y3402" s="162"/>
      <c r="Z3402" s="162"/>
      <c r="AA3402" s="39"/>
      <c r="AB3402" s="152" t="s">
        <v>3165</v>
      </c>
    </row>
    <row r="3403" spans="1:28" ht="21.75" customHeight="1" x14ac:dyDescent="0.25">
      <c r="A3403" s="37" t="s">
        <v>30</v>
      </c>
      <c r="B3403" s="37" t="s">
        <v>31</v>
      </c>
      <c r="C3403" s="39">
        <v>6263</v>
      </c>
      <c r="D3403" s="39" t="s">
        <v>52</v>
      </c>
      <c r="E3403" s="39" t="s">
        <v>700</v>
      </c>
      <c r="F3403" s="128" t="s">
        <v>34</v>
      </c>
      <c r="G3403" s="162" t="s">
        <v>35</v>
      </c>
      <c r="H3403" s="39" t="str">
        <f t="shared" si="474"/>
        <v>6105AK124-6263-ESTD-0001</v>
      </c>
      <c r="I3403" s="39" t="str">
        <f t="shared" si="476"/>
        <v>Q24050972-04-6263-E-STD-0001</v>
      </c>
      <c r="J3403" s="39"/>
      <c r="K3403" s="33" t="str">
        <f>VLOOKUP(C3403,'PPE WBS Codes'!$E$3:$F$79,2,0)</f>
        <v>36 MVA Power Station 1</v>
      </c>
      <c r="L3403" s="39" t="s">
        <v>1963</v>
      </c>
      <c r="M3403" s="39" t="s">
        <v>1391</v>
      </c>
      <c r="N3403" s="33" t="str">
        <f t="shared" si="475"/>
        <v>36 MVA Power Station 1 - Emergency Equip. for 36 MVA Power Station Fuel System Pad 1A - Earth Map and Bonding Design</v>
      </c>
      <c r="O3403" s="134"/>
      <c r="P3403" s="134"/>
      <c r="Q3403" s="33" t="str">
        <f>IFERROR(VLOOKUP(PPE_PH1_CDDL[[#This Row],[RDMC Document Number]],[3]Docs!$B:$F,4,0),"No Placeholder Yet")</f>
        <v>RES - Reserved Placeholder</v>
      </c>
      <c r="R3403" s="33" t="str">
        <f>IFERROR(VLOOKUP(PPE_PH1_CDDL[[#This Row],[RDMC Document Number]],[3]Docs!$B:$F,5,0),"No Placeholder Yet")</f>
        <v>Pending</v>
      </c>
      <c r="S3403" s="137">
        <f t="shared" si="477"/>
        <v>0</v>
      </c>
      <c r="T3403" s="39" t="s">
        <v>1119</v>
      </c>
      <c r="U3403" s="39"/>
      <c r="V3403" s="178"/>
      <c r="W3403" s="39" t="s">
        <v>1964</v>
      </c>
      <c r="X3403" s="39" t="s">
        <v>1965</v>
      </c>
      <c r="Y3403" s="39"/>
      <c r="Z3403" s="39"/>
      <c r="AA3403" s="39"/>
      <c r="AB3403" s="152" t="s">
        <v>3165</v>
      </c>
    </row>
    <row r="3404" spans="1:28" ht="21.75" customHeight="1" x14ac:dyDescent="0.25">
      <c r="A3404" s="37" t="s">
        <v>30</v>
      </c>
      <c r="B3404" s="37" t="s">
        <v>31</v>
      </c>
      <c r="C3404" s="39">
        <v>6263</v>
      </c>
      <c r="D3404" s="39" t="s">
        <v>52</v>
      </c>
      <c r="E3404" s="39" t="s">
        <v>700</v>
      </c>
      <c r="F3404" s="128" t="s">
        <v>46</v>
      </c>
      <c r="G3404" s="162" t="s">
        <v>35</v>
      </c>
      <c r="H3404" s="39" t="str">
        <f t="shared" si="474"/>
        <v>6105AK124-6263-ESTD-0002</v>
      </c>
      <c r="I3404" s="39" t="str">
        <f t="shared" si="476"/>
        <v>Q24050972-04-6263-E-STD-0002</v>
      </c>
      <c r="J3404" s="39"/>
      <c r="K3404" s="33" t="str">
        <f>VLOOKUP(C3404,'PPE WBS Codes'!$E$3:$F$79,2,0)</f>
        <v>36 MVA Power Station 1</v>
      </c>
      <c r="L3404" s="39" t="s">
        <v>1963</v>
      </c>
      <c r="M3404" s="39" t="s">
        <v>1387</v>
      </c>
      <c r="N3404" s="33" t="str">
        <f t="shared" si="475"/>
        <v>36 MVA Power Station 1 - Emergency Equip. for 36 MVA Power Station Fuel System Pad 1A - Hazardous Area Classification</v>
      </c>
      <c r="O3404" s="134"/>
      <c r="P3404" s="134"/>
      <c r="Q3404" s="33" t="str">
        <f>IFERROR(VLOOKUP(PPE_PH1_CDDL[[#This Row],[RDMC Document Number]],[3]Docs!$B:$F,4,0),"No Placeholder Yet")</f>
        <v>RES - Reserved Placeholder</v>
      </c>
      <c r="R3404" s="33" t="str">
        <f>IFERROR(VLOOKUP(PPE_PH1_CDDL[[#This Row],[RDMC Document Number]],[3]Docs!$B:$F,5,0),"No Placeholder Yet")</f>
        <v>Pending</v>
      </c>
      <c r="S3404" s="137">
        <f t="shared" si="477"/>
        <v>0</v>
      </c>
      <c r="T3404" s="39" t="s">
        <v>1119</v>
      </c>
      <c r="U3404" s="39"/>
      <c r="V3404" s="178"/>
      <c r="W3404" s="39" t="s">
        <v>1964</v>
      </c>
      <c r="X3404" s="39" t="s">
        <v>1965</v>
      </c>
      <c r="Y3404" s="39"/>
      <c r="Z3404" s="39"/>
      <c r="AA3404" s="39"/>
      <c r="AB3404" s="152" t="s">
        <v>3165</v>
      </c>
    </row>
    <row r="3405" spans="1:28" ht="21.75" customHeight="1" x14ac:dyDescent="0.25">
      <c r="A3405" s="37" t="s">
        <v>30</v>
      </c>
      <c r="B3405" s="37" t="s">
        <v>31</v>
      </c>
      <c r="C3405" s="39">
        <v>6263</v>
      </c>
      <c r="D3405" s="39" t="s">
        <v>52</v>
      </c>
      <c r="E3405" s="39" t="s">
        <v>700</v>
      </c>
      <c r="F3405" s="128" t="s">
        <v>48</v>
      </c>
      <c r="G3405" s="162" t="s">
        <v>35</v>
      </c>
      <c r="H3405" s="39" t="str">
        <f t="shared" si="474"/>
        <v>6105AK124-6263-ESTD-0003</v>
      </c>
      <c r="I3405" s="39" t="str">
        <f t="shared" si="476"/>
        <v>Q24050972-04-6263-E-STD-0003</v>
      </c>
      <c r="J3405" s="39"/>
      <c r="K3405" s="33" t="str">
        <f>VLOOKUP(C3405,'PPE WBS Codes'!$E$3:$F$79,2,0)</f>
        <v>36 MVA Power Station 1</v>
      </c>
      <c r="L3405" s="39" t="s">
        <v>1963</v>
      </c>
      <c r="M3405" s="39" t="s">
        <v>1388</v>
      </c>
      <c r="N3405" s="33" t="str">
        <f t="shared" si="475"/>
        <v>36 MVA Power Station 1 - Emergency Equip. for 36 MVA Power Station Fuel System Pad 1A - Thermal Management and Fire Prevention Design</v>
      </c>
      <c r="O3405" s="134"/>
      <c r="P3405" s="134"/>
      <c r="Q3405" s="33" t="str">
        <f>IFERROR(VLOOKUP(PPE_PH1_CDDL[[#This Row],[RDMC Document Number]],[3]Docs!$B:$F,4,0),"No Placeholder Yet")</f>
        <v>RES - Reserved Placeholder</v>
      </c>
      <c r="R3405" s="33" t="str">
        <f>IFERROR(VLOOKUP(PPE_PH1_CDDL[[#This Row],[RDMC Document Number]],[3]Docs!$B:$F,5,0),"No Placeholder Yet")</f>
        <v>Pending</v>
      </c>
      <c r="S3405" s="137">
        <f t="shared" si="477"/>
        <v>0</v>
      </c>
      <c r="T3405" s="39" t="s">
        <v>1119</v>
      </c>
      <c r="U3405" s="39"/>
      <c r="V3405" s="178"/>
      <c r="W3405" s="39" t="s">
        <v>1964</v>
      </c>
      <c r="X3405" s="39" t="s">
        <v>1965</v>
      </c>
      <c r="Y3405" s="39"/>
      <c r="Z3405" s="39"/>
      <c r="AA3405" s="39"/>
      <c r="AB3405" s="152" t="s">
        <v>3165</v>
      </c>
    </row>
    <row r="3406" spans="1:28" ht="21.75" customHeight="1" x14ac:dyDescent="0.25">
      <c r="A3406" s="37" t="s">
        <v>30</v>
      </c>
      <c r="B3406" s="37" t="s">
        <v>31</v>
      </c>
      <c r="C3406" s="39">
        <v>6263</v>
      </c>
      <c r="D3406" s="39" t="s">
        <v>52</v>
      </c>
      <c r="E3406" s="39" t="s">
        <v>700</v>
      </c>
      <c r="F3406" s="128" t="s">
        <v>50</v>
      </c>
      <c r="G3406" s="162" t="s">
        <v>35</v>
      </c>
      <c r="H3406" s="39" t="str">
        <f t="shared" si="474"/>
        <v>6105AK124-6263-ESTD-0004</v>
      </c>
      <c r="I3406" s="39" t="str">
        <f t="shared" si="476"/>
        <v>Q24050972-04-6263-E-STD-0004</v>
      </c>
      <c r="J3406" s="39"/>
      <c r="K3406" s="33" t="str">
        <f>VLOOKUP(C3406,'PPE WBS Codes'!$E$3:$F$79,2,0)</f>
        <v>36 MVA Power Station 1</v>
      </c>
      <c r="L3406" s="39" t="s">
        <v>1972</v>
      </c>
      <c r="M3406" s="39" t="s">
        <v>1385</v>
      </c>
      <c r="N3406" s="33" t="str">
        <f t="shared" si="475"/>
        <v>36 MVA Power Station 1 - Collection Sump from Bunds for 36 MVA Power Station Gen Pad 1A - Electrical Equipment Installation Requirements</v>
      </c>
      <c r="O3406" s="134"/>
      <c r="P3406" s="134"/>
      <c r="Q3406" s="33" t="str">
        <f>IFERROR(VLOOKUP(PPE_PH1_CDDL[[#This Row],[RDMC Document Number]],[3]Docs!$B:$F,4,0),"No Placeholder Yet")</f>
        <v>RES - Reserved Placeholder</v>
      </c>
      <c r="R3406" s="33" t="str">
        <f>IFERROR(VLOOKUP(PPE_PH1_CDDL[[#This Row],[RDMC Document Number]],[3]Docs!$B:$F,5,0),"No Placeholder Yet")</f>
        <v>Pending</v>
      </c>
      <c r="S3406" s="137">
        <f t="shared" si="477"/>
        <v>0</v>
      </c>
      <c r="T3406" s="39" t="s">
        <v>1119</v>
      </c>
      <c r="U3406" s="39"/>
      <c r="V3406" s="178"/>
      <c r="W3406" s="39" t="s">
        <v>1932</v>
      </c>
      <c r="X3406" s="39" t="s">
        <v>1973</v>
      </c>
      <c r="Y3406" s="39"/>
      <c r="Z3406" s="39"/>
      <c r="AA3406" s="39"/>
      <c r="AB3406" s="152" t="s">
        <v>3165</v>
      </c>
    </row>
    <row r="3407" spans="1:28" ht="21.75" customHeight="1" x14ac:dyDescent="0.25">
      <c r="A3407" s="37" t="s">
        <v>30</v>
      </c>
      <c r="B3407" s="37" t="s">
        <v>31</v>
      </c>
      <c r="C3407" s="39">
        <v>6263</v>
      </c>
      <c r="D3407" s="39" t="s">
        <v>52</v>
      </c>
      <c r="E3407" s="39" t="s">
        <v>700</v>
      </c>
      <c r="F3407" s="128" t="s">
        <v>101</v>
      </c>
      <c r="G3407" s="162" t="s">
        <v>35</v>
      </c>
      <c r="H3407" s="39" t="str">
        <f t="shared" si="474"/>
        <v>6105AK124-6263-ESTD-0005</v>
      </c>
      <c r="I3407" s="39" t="str">
        <f t="shared" si="476"/>
        <v>Q24050972-04-6263-E-STD-0005</v>
      </c>
      <c r="J3407" s="39"/>
      <c r="K3407" s="33" t="str">
        <f>VLOOKUP(C3407,'PPE WBS Codes'!$E$3:$F$79,2,0)</f>
        <v>36 MVA Power Station 1</v>
      </c>
      <c r="L3407" s="39" t="s">
        <v>1972</v>
      </c>
      <c r="M3407" s="39" t="s">
        <v>1387</v>
      </c>
      <c r="N3407" s="33" t="str">
        <f t="shared" si="475"/>
        <v>36 MVA Power Station 1 - Collection Sump from Bunds for 36 MVA Power Station Gen Pad 1A - Hazardous Area Classification</v>
      </c>
      <c r="O3407" s="134"/>
      <c r="P3407" s="134"/>
      <c r="Q3407" s="33" t="str">
        <f>IFERROR(VLOOKUP(PPE_PH1_CDDL[[#This Row],[RDMC Document Number]],[3]Docs!$B:$F,4,0),"No Placeholder Yet")</f>
        <v>RES - Reserved Placeholder</v>
      </c>
      <c r="R3407" s="33" t="str">
        <f>IFERROR(VLOOKUP(PPE_PH1_CDDL[[#This Row],[RDMC Document Number]],[3]Docs!$B:$F,5,0),"No Placeholder Yet")</f>
        <v>Pending</v>
      </c>
      <c r="S3407" s="137">
        <f t="shared" si="477"/>
        <v>0</v>
      </c>
      <c r="T3407" s="39" t="s">
        <v>1119</v>
      </c>
      <c r="U3407" s="39"/>
      <c r="V3407" s="178"/>
      <c r="W3407" s="39" t="s">
        <v>1932</v>
      </c>
      <c r="X3407" s="39" t="s">
        <v>1973</v>
      </c>
      <c r="Y3407" s="39"/>
      <c r="Z3407" s="39"/>
      <c r="AA3407" s="39"/>
      <c r="AB3407" s="152" t="s">
        <v>3165</v>
      </c>
    </row>
    <row r="3408" spans="1:28" ht="21.75" customHeight="1" x14ac:dyDescent="0.25">
      <c r="A3408" s="37" t="s">
        <v>30</v>
      </c>
      <c r="B3408" s="37" t="s">
        <v>31</v>
      </c>
      <c r="C3408" s="39">
        <v>6263</v>
      </c>
      <c r="D3408" s="39" t="s">
        <v>52</v>
      </c>
      <c r="E3408" s="39" t="s">
        <v>700</v>
      </c>
      <c r="F3408" s="128" t="s">
        <v>161</v>
      </c>
      <c r="G3408" s="162" t="s">
        <v>35</v>
      </c>
      <c r="H3408" s="39" t="str">
        <f t="shared" si="474"/>
        <v>6105AK124-6263-ESTD-0006</v>
      </c>
      <c r="I3408" s="39" t="str">
        <f t="shared" si="476"/>
        <v>Q24050972-04-6263-E-STD-0006</v>
      </c>
      <c r="J3408" s="39"/>
      <c r="K3408" s="33" t="str">
        <f>VLOOKUP(C3408,'PPE WBS Codes'!$E$3:$F$79,2,0)</f>
        <v>36 MVA Power Station 1</v>
      </c>
      <c r="L3408" s="39" t="s">
        <v>1972</v>
      </c>
      <c r="M3408" s="39" t="s">
        <v>1388</v>
      </c>
      <c r="N3408" s="33" t="str">
        <f t="shared" si="475"/>
        <v>36 MVA Power Station 1 - Collection Sump from Bunds for 36 MVA Power Station Gen Pad 1A - Thermal Management and Fire Prevention Design</v>
      </c>
      <c r="O3408" s="134"/>
      <c r="P3408" s="134"/>
      <c r="Q3408" s="33" t="str">
        <f>IFERROR(VLOOKUP(PPE_PH1_CDDL[[#This Row],[RDMC Document Number]],[3]Docs!$B:$F,4,0),"No Placeholder Yet")</f>
        <v>RES - Reserved Placeholder</v>
      </c>
      <c r="R3408" s="33" t="str">
        <f>IFERROR(VLOOKUP(PPE_PH1_CDDL[[#This Row],[RDMC Document Number]],[3]Docs!$B:$F,5,0),"No Placeholder Yet")</f>
        <v>Pending</v>
      </c>
      <c r="S3408" s="137">
        <f t="shared" si="477"/>
        <v>0</v>
      </c>
      <c r="T3408" s="39" t="s">
        <v>1119</v>
      </c>
      <c r="U3408" s="39"/>
      <c r="V3408" s="178"/>
      <c r="W3408" s="39" t="s">
        <v>1932</v>
      </c>
      <c r="X3408" s="39" t="s">
        <v>1973</v>
      </c>
      <c r="Y3408" s="39"/>
      <c r="Z3408" s="39"/>
      <c r="AA3408" s="39"/>
      <c r="AB3408" s="152" t="s">
        <v>3165</v>
      </c>
    </row>
    <row r="3409" spans="1:28" ht="21.75" customHeight="1" x14ac:dyDescent="0.25">
      <c r="A3409" s="37" t="s">
        <v>30</v>
      </c>
      <c r="B3409" s="37" t="s">
        <v>31</v>
      </c>
      <c r="C3409" s="39">
        <v>6263</v>
      </c>
      <c r="D3409" s="39" t="s">
        <v>52</v>
      </c>
      <c r="E3409" s="39" t="s">
        <v>700</v>
      </c>
      <c r="F3409" s="128" t="s">
        <v>170</v>
      </c>
      <c r="G3409" s="162" t="s">
        <v>35</v>
      </c>
      <c r="H3409" s="39" t="str">
        <f t="shared" si="474"/>
        <v>6105AK124-6263-ESTD-0007</v>
      </c>
      <c r="I3409" s="39" t="str">
        <f t="shared" si="476"/>
        <v>Q24050972-04-6263-E-STD-0007</v>
      </c>
      <c r="J3409" s="39"/>
      <c r="K3409" s="33" t="str">
        <f>VLOOKUP(C3409,'PPE WBS Codes'!$E$3:$F$79,2,0)</f>
        <v>36 MVA Power Station 1</v>
      </c>
      <c r="L3409" s="39" t="s">
        <v>1966</v>
      </c>
      <c r="M3409" s="39" t="s">
        <v>1391</v>
      </c>
      <c r="N3409" s="33" t="str">
        <f t="shared" si="475"/>
        <v>36 MVA Power Station 1 - Emergency Equip. for 36 MVA Power Station Fuel System Pad 1B - Earth Map and Bonding Design</v>
      </c>
      <c r="O3409" s="134"/>
      <c r="P3409" s="134"/>
      <c r="Q3409" s="33" t="str">
        <f>IFERROR(VLOOKUP(PPE_PH1_CDDL[[#This Row],[RDMC Document Number]],[3]Docs!$B:$F,4,0),"No Placeholder Yet")</f>
        <v>RES - Reserved Placeholder</v>
      </c>
      <c r="R3409" s="33" t="str">
        <f>IFERROR(VLOOKUP(PPE_PH1_CDDL[[#This Row],[RDMC Document Number]],[3]Docs!$B:$F,5,0),"No Placeholder Yet")</f>
        <v>Pending</v>
      </c>
      <c r="S3409" s="137">
        <f t="shared" si="477"/>
        <v>0</v>
      </c>
      <c r="T3409" s="39" t="s">
        <v>1119</v>
      </c>
      <c r="U3409" s="39"/>
      <c r="V3409" s="178"/>
      <c r="W3409" s="39" t="s">
        <v>1964</v>
      </c>
      <c r="X3409" s="39" t="s">
        <v>1977</v>
      </c>
      <c r="Y3409" s="39"/>
      <c r="Z3409" s="39"/>
      <c r="AA3409" s="39"/>
      <c r="AB3409" s="152" t="s">
        <v>3165</v>
      </c>
    </row>
    <row r="3410" spans="1:28" ht="21.75" customHeight="1" x14ac:dyDescent="0.25">
      <c r="A3410" s="37" t="s">
        <v>30</v>
      </c>
      <c r="B3410" s="37" t="s">
        <v>31</v>
      </c>
      <c r="C3410" s="39">
        <v>6263</v>
      </c>
      <c r="D3410" s="39" t="s">
        <v>52</v>
      </c>
      <c r="E3410" s="39" t="s">
        <v>700</v>
      </c>
      <c r="F3410" s="128" t="s">
        <v>108</v>
      </c>
      <c r="G3410" s="162" t="s">
        <v>35</v>
      </c>
      <c r="H3410" s="39" t="str">
        <f t="shared" si="474"/>
        <v>6105AK124-6263-ESTD-0008</v>
      </c>
      <c r="I3410" s="39" t="str">
        <f t="shared" si="476"/>
        <v>Q24050972-04-6263-E-STD-0008</v>
      </c>
      <c r="J3410" s="39"/>
      <c r="K3410" s="33" t="str">
        <f>VLOOKUP(C3410,'PPE WBS Codes'!$E$3:$F$79,2,0)</f>
        <v>36 MVA Power Station 1</v>
      </c>
      <c r="L3410" s="39" t="s">
        <v>1966</v>
      </c>
      <c r="M3410" s="39" t="s">
        <v>1387</v>
      </c>
      <c r="N3410" s="33" t="str">
        <f t="shared" si="475"/>
        <v>36 MVA Power Station 1 - Emergency Equip. for 36 MVA Power Station Fuel System Pad 1B - Hazardous Area Classification</v>
      </c>
      <c r="O3410" s="134"/>
      <c r="P3410" s="134"/>
      <c r="Q3410" s="33" t="str">
        <f>IFERROR(VLOOKUP(PPE_PH1_CDDL[[#This Row],[RDMC Document Number]],[3]Docs!$B:$F,4,0),"No Placeholder Yet")</f>
        <v>RES - Reserved Placeholder</v>
      </c>
      <c r="R3410" s="33" t="str">
        <f>IFERROR(VLOOKUP(PPE_PH1_CDDL[[#This Row],[RDMC Document Number]],[3]Docs!$B:$F,5,0),"No Placeholder Yet")</f>
        <v>Pending</v>
      </c>
      <c r="S3410" s="137">
        <f t="shared" si="477"/>
        <v>0</v>
      </c>
      <c r="T3410" s="39" t="s">
        <v>1119</v>
      </c>
      <c r="U3410" s="39"/>
      <c r="V3410" s="178"/>
      <c r="W3410" s="39" t="s">
        <v>1964</v>
      </c>
      <c r="X3410" s="39" t="s">
        <v>1977</v>
      </c>
      <c r="Y3410" s="39"/>
      <c r="Z3410" s="39"/>
      <c r="AA3410" s="39"/>
      <c r="AB3410" s="152" t="s">
        <v>3165</v>
      </c>
    </row>
    <row r="3411" spans="1:28" ht="21.75" customHeight="1" x14ac:dyDescent="0.25">
      <c r="A3411" s="37" t="s">
        <v>30</v>
      </c>
      <c r="B3411" s="37" t="s">
        <v>31</v>
      </c>
      <c r="C3411" s="39">
        <v>6263</v>
      </c>
      <c r="D3411" s="39" t="s">
        <v>52</v>
      </c>
      <c r="E3411" s="39" t="s">
        <v>700</v>
      </c>
      <c r="F3411" s="128" t="s">
        <v>173</v>
      </c>
      <c r="G3411" s="162" t="s">
        <v>35</v>
      </c>
      <c r="H3411" s="39" t="str">
        <f t="shared" si="474"/>
        <v>6105AK124-6263-ESTD-0009</v>
      </c>
      <c r="I3411" s="39" t="str">
        <f t="shared" si="476"/>
        <v>Q24050972-04-6263-E-STD-0009</v>
      </c>
      <c r="J3411" s="39"/>
      <c r="K3411" s="33" t="str">
        <f>VLOOKUP(C3411,'PPE WBS Codes'!$E$3:$F$79,2,0)</f>
        <v>36 MVA Power Station 1</v>
      </c>
      <c r="L3411" s="39" t="s">
        <v>1966</v>
      </c>
      <c r="M3411" s="39" t="s">
        <v>1388</v>
      </c>
      <c r="N3411" s="33" t="str">
        <f t="shared" si="475"/>
        <v>36 MVA Power Station 1 - Emergency Equip. for 36 MVA Power Station Fuel System Pad 1B - Thermal Management and Fire Prevention Design</v>
      </c>
      <c r="O3411" s="134"/>
      <c r="P3411" s="134"/>
      <c r="Q3411" s="33" t="str">
        <f>IFERROR(VLOOKUP(PPE_PH1_CDDL[[#This Row],[RDMC Document Number]],[3]Docs!$B:$F,4,0),"No Placeholder Yet")</f>
        <v>RES - Reserved Placeholder</v>
      </c>
      <c r="R3411" s="33" t="str">
        <f>IFERROR(VLOOKUP(PPE_PH1_CDDL[[#This Row],[RDMC Document Number]],[3]Docs!$B:$F,5,0),"No Placeholder Yet")</f>
        <v>Pending</v>
      </c>
      <c r="S3411" s="137">
        <f t="shared" si="477"/>
        <v>0</v>
      </c>
      <c r="T3411" s="39" t="s">
        <v>1119</v>
      </c>
      <c r="U3411" s="39"/>
      <c r="V3411" s="178"/>
      <c r="W3411" s="39" t="s">
        <v>1964</v>
      </c>
      <c r="X3411" s="39" t="s">
        <v>1977</v>
      </c>
      <c r="Y3411" s="39"/>
      <c r="Z3411" s="39"/>
      <c r="AA3411" s="39"/>
      <c r="AB3411" s="152" t="s">
        <v>3165</v>
      </c>
    </row>
    <row r="3412" spans="1:28" ht="21.75" customHeight="1" x14ac:dyDescent="0.25">
      <c r="A3412" s="37" t="s">
        <v>30</v>
      </c>
      <c r="B3412" s="37" t="s">
        <v>31</v>
      </c>
      <c r="C3412" s="39">
        <v>6263</v>
      </c>
      <c r="D3412" s="39" t="s">
        <v>52</v>
      </c>
      <c r="E3412" s="39" t="s">
        <v>700</v>
      </c>
      <c r="F3412" s="128" t="s">
        <v>184</v>
      </c>
      <c r="G3412" s="162" t="s">
        <v>35</v>
      </c>
      <c r="H3412" s="39" t="str">
        <f t="shared" si="474"/>
        <v>6105AK124-6263-ESTD-0010</v>
      </c>
      <c r="I3412" s="39" t="str">
        <f t="shared" si="476"/>
        <v>Q24050972-04-6263-E-STD-0010</v>
      </c>
      <c r="J3412" s="39"/>
      <c r="K3412" s="33" t="str">
        <f>VLOOKUP(C3412,'PPE WBS Codes'!$E$3:$F$79,2,0)</f>
        <v>36 MVA Power Station 1</v>
      </c>
      <c r="L3412" s="39" t="s">
        <v>1976</v>
      </c>
      <c r="M3412" s="39" t="s">
        <v>1385</v>
      </c>
      <c r="N3412" s="33" t="str">
        <f t="shared" si="475"/>
        <v>36 MVA Power Station 1 - Collection Sump from Bunds for 36 MVA Power Station Gen Pad 1B - Electrical Equipment Installation Requirements</v>
      </c>
      <c r="O3412" s="134"/>
      <c r="P3412" s="134"/>
      <c r="Q3412" s="33" t="str">
        <f>IFERROR(VLOOKUP(PPE_PH1_CDDL[[#This Row],[RDMC Document Number]],[3]Docs!$B:$F,4,0),"No Placeholder Yet")</f>
        <v>RES - Reserved Placeholder</v>
      </c>
      <c r="R3412" s="33" t="str">
        <f>IFERROR(VLOOKUP(PPE_PH1_CDDL[[#This Row],[RDMC Document Number]],[3]Docs!$B:$F,5,0),"No Placeholder Yet")</f>
        <v>Pending</v>
      </c>
      <c r="S3412" s="137">
        <f t="shared" si="477"/>
        <v>0</v>
      </c>
      <c r="T3412" s="39" t="s">
        <v>1119</v>
      </c>
      <c r="U3412" s="39"/>
      <c r="V3412" s="178"/>
      <c r="W3412" s="39" t="s">
        <v>1932</v>
      </c>
      <c r="X3412" s="39" t="s">
        <v>1975</v>
      </c>
      <c r="Y3412" s="39"/>
      <c r="Z3412" s="39"/>
      <c r="AA3412" s="39"/>
      <c r="AB3412" s="152" t="s">
        <v>3165</v>
      </c>
    </row>
    <row r="3413" spans="1:28" ht="21.75" customHeight="1" x14ac:dyDescent="0.25">
      <c r="A3413" s="37" t="s">
        <v>30</v>
      </c>
      <c r="B3413" s="37" t="s">
        <v>31</v>
      </c>
      <c r="C3413" s="39">
        <v>6263</v>
      </c>
      <c r="D3413" s="39" t="s">
        <v>52</v>
      </c>
      <c r="E3413" s="39" t="s">
        <v>700</v>
      </c>
      <c r="F3413" s="128" t="s">
        <v>187</v>
      </c>
      <c r="G3413" s="162" t="s">
        <v>35</v>
      </c>
      <c r="H3413" s="39" t="str">
        <f t="shared" si="474"/>
        <v>6105AK124-6263-ESTD-0011</v>
      </c>
      <c r="I3413" s="39" t="str">
        <f t="shared" si="476"/>
        <v>Q24050972-04-6263-E-STD-0011</v>
      </c>
      <c r="J3413" s="39"/>
      <c r="K3413" s="33" t="str">
        <f>VLOOKUP(C3413,'PPE WBS Codes'!$E$3:$F$79,2,0)</f>
        <v>36 MVA Power Station 1</v>
      </c>
      <c r="L3413" s="39" t="s">
        <v>1976</v>
      </c>
      <c r="M3413" s="39" t="s">
        <v>1387</v>
      </c>
      <c r="N3413" s="33" t="str">
        <f t="shared" si="475"/>
        <v>36 MVA Power Station 1 - Collection Sump from Bunds for 36 MVA Power Station Gen Pad 1B - Hazardous Area Classification</v>
      </c>
      <c r="O3413" s="134"/>
      <c r="P3413" s="134"/>
      <c r="Q3413" s="33" t="str">
        <f>IFERROR(VLOOKUP(PPE_PH1_CDDL[[#This Row],[RDMC Document Number]],[3]Docs!$B:$F,4,0),"No Placeholder Yet")</f>
        <v>RES - Reserved Placeholder</v>
      </c>
      <c r="R3413" s="33" t="str">
        <f>IFERROR(VLOOKUP(PPE_PH1_CDDL[[#This Row],[RDMC Document Number]],[3]Docs!$B:$F,5,0),"No Placeholder Yet")</f>
        <v>Pending</v>
      </c>
      <c r="S3413" s="137">
        <f t="shared" si="477"/>
        <v>0</v>
      </c>
      <c r="T3413" s="39" t="s">
        <v>1119</v>
      </c>
      <c r="U3413" s="39"/>
      <c r="V3413" s="178"/>
      <c r="W3413" s="39" t="s">
        <v>1932</v>
      </c>
      <c r="X3413" s="39" t="s">
        <v>1975</v>
      </c>
      <c r="Y3413" s="39"/>
      <c r="Z3413" s="39"/>
      <c r="AA3413" s="39"/>
      <c r="AB3413" s="152" t="s">
        <v>3165</v>
      </c>
    </row>
    <row r="3414" spans="1:28" ht="21.75" customHeight="1" x14ac:dyDescent="0.25">
      <c r="A3414" s="37" t="s">
        <v>30</v>
      </c>
      <c r="B3414" s="37" t="s">
        <v>31</v>
      </c>
      <c r="C3414" s="39">
        <v>6263</v>
      </c>
      <c r="D3414" s="39" t="s">
        <v>52</v>
      </c>
      <c r="E3414" s="39" t="s">
        <v>700</v>
      </c>
      <c r="F3414" s="174" t="s">
        <v>213</v>
      </c>
      <c r="G3414" s="162" t="s">
        <v>35</v>
      </c>
      <c r="H3414" s="39" t="str">
        <f t="shared" si="474"/>
        <v>6105AK124-6263-ESTD-0012</v>
      </c>
      <c r="I3414" s="39" t="str">
        <f t="shared" si="476"/>
        <v>Q24050972-04-6263-E-STD-0012</v>
      </c>
      <c r="J3414" s="162"/>
      <c r="K3414" s="33" t="str">
        <f>VLOOKUP(C3414,'PPE WBS Codes'!$E$3:$F$79,2,0)</f>
        <v>36 MVA Power Station 1</v>
      </c>
      <c r="L3414" s="162" t="s">
        <v>1976</v>
      </c>
      <c r="M3414" s="162" t="s">
        <v>1388</v>
      </c>
      <c r="N3414" s="33" t="str">
        <f t="shared" si="475"/>
        <v>36 MVA Power Station 1 - Collection Sump from Bunds for 36 MVA Power Station Gen Pad 1B - Thermal Management and Fire Prevention Design</v>
      </c>
      <c r="O3414" s="175"/>
      <c r="P3414" s="175"/>
      <c r="Q3414" s="33" t="str">
        <f>IFERROR(VLOOKUP(PPE_PH1_CDDL[[#This Row],[RDMC Document Number]],[3]Docs!$B:$F,4,0),"No Placeholder Yet")</f>
        <v>RES - Reserved Placeholder</v>
      </c>
      <c r="R3414" s="33" t="str">
        <f>IFERROR(VLOOKUP(PPE_PH1_CDDL[[#This Row],[RDMC Document Number]],[3]Docs!$B:$F,5,0),"No Placeholder Yet")</f>
        <v>Pending</v>
      </c>
      <c r="S3414" s="137">
        <f t="shared" si="477"/>
        <v>0</v>
      </c>
      <c r="T3414" s="39" t="s">
        <v>1119</v>
      </c>
      <c r="U3414" s="162"/>
      <c r="V3414" s="178"/>
      <c r="W3414" s="39" t="s">
        <v>1932</v>
      </c>
      <c r="X3414" s="39" t="s">
        <v>1975</v>
      </c>
      <c r="Y3414" s="162"/>
      <c r="Z3414" s="162"/>
      <c r="AA3414" s="39"/>
      <c r="AB3414" s="152" t="s">
        <v>3165</v>
      </c>
    </row>
    <row r="3415" spans="1:28" ht="21.75" customHeight="1" x14ac:dyDescent="0.25">
      <c r="A3415" s="37" t="s">
        <v>30</v>
      </c>
      <c r="B3415" s="37" t="s">
        <v>31</v>
      </c>
      <c r="C3415" s="39">
        <v>6263</v>
      </c>
      <c r="D3415" s="39" t="s">
        <v>973</v>
      </c>
      <c r="E3415" s="39" t="s">
        <v>73</v>
      </c>
      <c r="F3415" s="128" t="s">
        <v>34</v>
      </c>
      <c r="G3415" s="162" t="s">
        <v>35</v>
      </c>
      <c r="H3415" s="39" t="str">
        <f t="shared" si="474"/>
        <v>6105AK124-6263-FDBD-0001</v>
      </c>
      <c r="I3415" s="39" t="str">
        <f t="shared" si="476"/>
        <v>Q24050972-04-6263-F-DBD-0001</v>
      </c>
      <c r="J3415" s="39"/>
      <c r="K3415" s="33" t="str">
        <f>VLOOKUP(C3415,'PPE WBS Codes'!$E$3:$F$79,2,0)</f>
        <v>36 MVA Power Station 1</v>
      </c>
      <c r="L3415" s="39" t="s">
        <v>1963</v>
      </c>
      <c r="M3415" s="39" t="s">
        <v>1396</v>
      </c>
      <c r="N3415" s="33" t="str">
        <f t="shared" si="475"/>
        <v xml:space="preserve">36 MVA Power Station 1 - Emergency Equip. for 36 MVA Power Station Fuel System Pad 1A - Control System Configuration </v>
      </c>
      <c r="O3415" s="134"/>
      <c r="P3415" s="134"/>
      <c r="Q3415" s="33" t="str">
        <f>IFERROR(VLOOKUP(PPE_PH1_CDDL[[#This Row],[RDMC Document Number]],[3]Docs!$B:$F,4,0),"No Placeholder Yet")</f>
        <v>RES - Reserved Placeholder</v>
      </c>
      <c r="R3415" s="33" t="str">
        <f>IFERROR(VLOOKUP(PPE_PH1_CDDL[[#This Row],[RDMC Document Number]],[3]Docs!$B:$F,5,0),"No Placeholder Yet")</f>
        <v>Pending</v>
      </c>
      <c r="S3415" s="137">
        <f t="shared" si="477"/>
        <v>0</v>
      </c>
      <c r="T3415" s="39" t="s">
        <v>1119</v>
      </c>
      <c r="U3415" s="39"/>
      <c r="V3415" s="178"/>
      <c r="W3415" s="39" t="s">
        <v>1964</v>
      </c>
      <c r="X3415" s="39" t="s">
        <v>1968</v>
      </c>
      <c r="Y3415" s="39"/>
      <c r="Z3415" s="39"/>
      <c r="AA3415" s="39"/>
      <c r="AB3415" s="152" t="s">
        <v>3165</v>
      </c>
    </row>
    <row r="3416" spans="1:28" ht="21.75" customHeight="1" x14ac:dyDescent="0.25">
      <c r="A3416" s="37" t="s">
        <v>30</v>
      </c>
      <c r="B3416" s="37" t="s">
        <v>31</v>
      </c>
      <c r="C3416" s="39">
        <v>6263</v>
      </c>
      <c r="D3416" s="39" t="s">
        <v>973</v>
      </c>
      <c r="E3416" s="162" t="s">
        <v>73</v>
      </c>
      <c r="F3416" s="174" t="s">
        <v>46</v>
      </c>
      <c r="G3416" s="162" t="s">
        <v>35</v>
      </c>
      <c r="H3416" s="39" t="str">
        <f t="shared" si="474"/>
        <v>6105AK124-6263-FDBD-0002</v>
      </c>
      <c r="I3416" s="39" t="str">
        <f t="shared" si="476"/>
        <v>Q24050972-04-6263-F-DBD-0002</v>
      </c>
      <c r="J3416" s="162"/>
      <c r="K3416" s="33" t="str">
        <f>VLOOKUP(C3416,'PPE WBS Codes'!$E$3:$F$79,2,0)</f>
        <v>36 MVA Power Station 1</v>
      </c>
      <c r="L3416" s="162" t="s">
        <v>1966</v>
      </c>
      <c r="M3416" s="162" t="s">
        <v>1396</v>
      </c>
      <c r="N3416" s="33" t="str">
        <f t="shared" si="475"/>
        <v xml:space="preserve">36 MVA Power Station 1 - Emergency Equip. for 36 MVA Power Station Fuel System Pad 1B - Control System Configuration </v>
      </c>
      <c r="O3416" s="175"/>
      <c r="P3416" s="175"/>
      <c r="Q3416" s="33" t="str">
        <f>IFERROR(VLOOKUP(PPE_PH1_CDDL[[#This Row],[RDMC Document Number]],[3]Docs!$B:$F,4,0),"No Placeholder Yet")</f>
        <v>RES - Reserved Placeholder</v>
      </c>
      <c r="R3416" s="33" t="str">
        <f>IFERROR(VLOOKUP(PPE_PH1_CDDL[[#This Row],[RDMC Document Number]],[3]Docs!$B:$F,5,0),"No Placeholder Yet")</f>
        <v>Pending</v>
      </c>
      <c r="S3416" s="137">
        <f t="shared" si="477"/>
        <v>0</v>
      </c>
      <c r="T3416" s="39" t="s">
        <v>1119</v>
      </c>
      <c r="U3416" s="162"/>
      <c r="V3416" s="178"/>
      <c r="W3416" s="39" t="s">
        <v>1964</v>
      </c>
      <c r="X3416" s="162" t="s">
        <v>1967</v>
      </c>
      <c r="Y3416" s="162"/>
      <c r="Z3416" s="162"/>
      <c r="AA3416" s="39"/>
      <c r="AB3416" s="152" t="s">
        <v>3165</v>
      </c>
    </row>
    <row r="3417" spans="1:28" ht="21.75" customHeight="1" x14ac:dyDescent="0.25">
      <c r="A3417" s="37" t="s">
        <v>30</v>
      </c>
      <c r="B3417" s="37" t="s">
        <v>31</v>
      </c>
      <c r="C3417" s="39">
        <v>6263</v>
      </c>
      <c r="D3417" s="39" t="s">
        <v>973</v>
      </c>
      <c r="E3417" s="39" t="s">
        <v>1365</v>
      </c>
      <c r="F3417" s="128" t="s">
        <v>34</v>
      </c>
      <c r="G3417" s="162" t="s">
        <v>35</v>
      </c>
      <c r="H3417" s="39" t="str">
        <f t="shared" si="474"/>
        <v>6105AK124-6263-FDIA-0001</v>
      </c>
      <c r="I3417" s="39" t="str">
        <f t="shared" si="476"/>
        <v>Q24050972-04-6263-F-DIA-0001</v>
      </c>
      <c r="J3417" s="39"/>
      <c r="K3417" s="33" t="str">
        <f>VLOOKUP(C3417,'PPE WBS Codes'!$E$3:$F$79,2,0)</f>
        <v>36 MVA Power Station 1</v>
      </c>
      <c r="L3417" s="39" t="s">
        <v>1963</v>
      </c>
      <c r="M3417" s="39" t="s">
        <v>3194</v>
      </c>
      <c r="N3417" s="33" t="str">
        <f>K3417&amp;" - "&amp;L3417&amp;" - "&amp;M3417</f>
        <v xml:space="preserve">36 MVA Power Station 1 - Emergency Equip. for 36 MVA Power Station Fuel System Pad 1A - Emergency Shutdown System Design - Diagram </v>
      </c>
      <c r="O3417" s="134"/>
      <c r="P3417" s="134"/>
      <c r="Q3417" s="33" t="str">
        <f>IFERROR(VLOOKUP(PPE_PH1_CDDL[[#This Row],[RDMC Document Number]],[3]Docs!$B:$F,4,0),"No Placeholder Yet")</f>
        <v>RES - Reserved Placeholder</v>
      </c>
      <c r="R3417" s="33" t="str">
        <f>IFERROR(VLOOKUP(PPE_PH1_CDDL[[#This Row],[RDMC Document Number]],[3]Docs!$B:$F,5,0),"No Placeholder Yet")</f>
        <v>Pending</v>
      </c>
      <c r="S3417" s="137">
        <f t="shared" si="477"/>
        <v>0</v>
      </c>
      <c r="T3417" s="39" t="s">
        <v>1119</v>
      </c>
      <c r="U3417" s="39"/>
      <c r="V3417" s="178"/>
      <c r="W3417" s="39" t="s">
        <v>1964</v>
      </c>
      <c r="X3417" s="39" t="s">
        <v>1968</v>
      </c>
      <c r="Y3417" s="39"/>
      <c r="Z3417" s="39"/>
      <c r="AA3417" s="39"/>
      <c r="AB3417" s="152" t="s">
        <v>3165</v>
      </c>
    </row>
    <row r="3418" spans="1:28" ht="21.75" customHeight="1" x14ac:dyDescent="0.25">
      <c r="A3418" s="37" t="s">
        <v>30</v>
      </c>
      <c r="B3418" s="37" t="s">
        <v>31</v>
      </c>
      <c r="C3418" s="39">
        <v>6263</v>
      </c>
      <c r="D3418" s="39" t="s">
        <v>973</v>
      </c>
      <c r="E3418" s="39" t="s">
        <v>1365</v>
      </c>
      <c r="F3418" s="128" t="s">
        <v>46</v>
      </c>
      <c r="G3418" s="162" t="s">
        <v>35</v>
      </c>
      <c r="H3418" s="39" t="str">
        <f t="shared" si="474"/>
        <v>6105AK124-6263-FDIA-0002</v>
      </c>
      <c r="I3418" s="39" t="str">
        <f t="shared" si="476"/>
        <v>Q24050972-04-6263-F-DIA-0002</v>
      </c>
      <c r="J3418" s="39"/>
      <c r="K3418" s="33" t="str">
        <f>VLOOKUP(C3418,'PPE WBS Codes'!$E$3:$F$79,2,0)</f>
        <v>36 MVA Power Station 1</v>
      </c>
      <c r="L3418" s="39" t="s">
        <v>1963</v>
      </c>
      <c r="M3418" s="39" t="s">
        <v>1392</v>
      </c>
      <c r="N3418" s="33" t="str">
        <f t="shared" si="475"/>
        <v>36 MVA Power Station 1 - Emergency Equip. for 36 MVA Power Station Fuel System Pad 1A - Control Network Architecture Design</v>
      </c>
      <c r="O3418" s="134"/>
      <c r="P3418" s="134"/>
      <c r="Q3418" s="33" t="str">
        <f>IFERROR(VLOOKUP(PPE_PH1_CDDL[[#This Row],[RDMC Document Number]],[3]Docs!$B:$F,4,0),"No Placeholder Yet")</f>
        <v>RES - Reserved Placeholder</v>
      </c>
      <c r="R3418" s="33" t="str">
        <f>IFERROR(VLOOKUP(PPE_PH1_CDDL[[#This Row],[RDMC Document Number]],[3]Docs!$B:$F,5,0),"No Placeholder Yet")</f>
        <v>Pending</v>
      </c>
      <c r="S3418" s="137">
        <f t="shared" si="477"/>
        <v>0</v>
      </c>
      <c r="T3418" s="39" t="s">
        <v>1119</v>
      </c>
      <c r="U3418" s="39"/>
      <c r="V3418" s="178"/>
      <c r="W3418" s="39" t="s">
        <v>1964</v>
      </c>
      <c r="X3418" s="39" t="s">
        <v>1968</v>
      </c>
      <c r="Y3418" s="39"/>
      <c r="Z3418" s="39"/>
      <c r="AA3418" s="39"/>
      <c r="AB3418" s="152" t="s">
        <v>3165</v>
      </c>
    </row>
    <row r="3419" spans="1:28" ht="21.75" customHeight="1" x14ac:dyDescent="0.25">
      <c r="A3419" s="37" t="s">
        <v>30</v>
      </c>
      <c r="B3419" s="37" t="s">
        <v>31</v>
      </c>
      <c r="C3419" s="39">
        <v>6263</v>
      </c>
      <c r="D3419" s="39" t="s">
        <v>973</v>
      </c>
      <c r="E3419" s="39" t="s">
        <v>1365</v>
      </c>
      <c r="F3419" s="128" t="s">
        <v>48</v>
      </c>
      <c r="G3419" s="162" t="s">
        <v>35</v>
      </c>
      <c r="H3419" s="39" t="str">
        <f t="shared" si="474"/>
        <v>6105AK124-6263-FDIA-0003</v>
      </c>
      <c r="I3419" s="39" t="str">
        <f t="shared" ref="I3419:I3450" si="478">"Q24050972"&amp;"-"&amp;"04"&amp;"-"&amp;C3419&amp;"-"&amp;D3419&amp;"-"&amp;E3419&amp;"-"&amp;F3419</f>
        <v>Q24050972-04-6263-F-DIA-0003</v>
      </c>
      <c r="J3419" s="39"/>
      <c r="K3419" s="33" t="str">
        <f>VLOOKUP(C3419,'PPE WBS Codes'!$E$3:$F$79,2,0)</f>
        <v>36 MVA Power Station 1</v>
      </c>
      <c r="L3419" s="39" t="s">
        <v>1963</v>
      </c>
      <c r="M3419" s="39" t="s">
        <v>1394</v>
      </c>
      <c r="N3419" s="33" t="str">
        <f t="shared" si="475"/>
        <v>36 MVA Power Station 1 - Emergency Equip. for 36 MVA Power Station Fuel System Pad 1A - Control Network Communication Design</v>
      </c>
      <c r="O3419" s="134"/>
      <c r="P3419" s="134"/>
      <c r="Q3419" s="33" t="str">
        <f>IFERROR(VLOOKUP(PPE_PH1_CDDL[[#This Row],[RDMC Document Number]],[3]Docs!$B:$F,4,0),"No Placeholder Yet")</f>
        <v>RES - Reserved Placeholder</v>
      </c>
      <c r="R3419" s="33" t="str">
        <f>IFERROR(VLOOKUP(PPE_PH1_CDDL[[#This Row],[RDMC Document Number]],[3]Docs!$B:$F,5,0),"No Placeholder Yet")</f>
        <v>Pending</v>
      </c>
      <c r="S3419" s="137">
        <f t="shared" si="477"/>
        <v>0</v>
      </c>
      <c r="T3419" s="39" t="s">
        <v>1119</v>
      </c>
      <c r="U3419" s="39"/>
      <c r="V3419" s="178"/>
      <c r="W3419" s="39" t="s">
        <v>1964</v>
      </c>
      <c r="X3419" s="39" t="s">
        <v>1968</v>
      </c>
      <c r="Y3419" s="39"/>
      <c r="Z3419" s="39"/>
      <c r="AA3419" s="39"/>
      <c r="AB3419" s="152" t="s">
        <v>3165</v>
      </c>
    </row>
    <row r="3420" spans="1:28" ht="21.75" customHeight="1" x14ac:dyDescent="0.25">
      <c r="A3420" s="37" t="s">
        <v>30</v>
      </c>
      <c r="B3420" s="37" t="s">
        <v>31</v>
      </c>
      <c r="C3420" s="39">
        <v>6263</v>
      </c>
      <c r="D3420" s="39" t="s">
        <v>973</v>
      </c>
      <c r="E3420" s="39" t="s">
        <v>1365</v>
      </c>
      <c r="F3420" s="128" t="s">
        <v>50</v>
      </c>
      <c r="G3420" s="162" t="s">
        <v>35</v>
      </c>
      <c r="H3420" s="39" t="str">
        <f t="shared" si="474"/>
        <v>6105AK124-6263-FDIA-0004</v>
      </c>
      <c r="I3420" s="39" t="str">
        <f t="shared" si="478"/>
        <v>Q24050972-04-6263-F-DIA-0004</v>
      </c>
      <c r="J3420" s="39"/>
      <c r="K3420" s="33" t="str">
        <f>VLOOKUP(C3420,'PPE WBS Codes'!$E$3:$F$79,2,0)</f>
        <v>36 MVA Power Station 1</v>
      </c>
      <c r="L3420" s="39" t="s">
        <v>1966</v>
      </c>
      <c r="M3420" s="39" t="s">
        <v>3194</v>
      </c>
      <c r="N3420" s="33" t="str">
        <f t="shared" si="475"/>
        <v xml:space="preserve">36 MVA Power Station 1 - Emergency Equip. for 36 MVA Power Station Fuel System Pad 1B - Emergency Shutdown System Design - Diagram </v>
      </c>
      <c r="O3420" s="134"/>
      <c r="P3420" s="134"/>
      <c r="Q3420" s="33" t="str">
        <f>IFERROR(VLOOKUP(PPE_PH1_CDDL[[#This Row],[RDMC Document Number]],[3]Docs!$B:$F,4,0),"No Placeholder Yet")</f>
        <v>RES - Reserved Placeholder</v>
      </c>
      <c r="R3420" s="33" t="str">
        <f>IFERROR(VLOOKUP(PPE_PH1_CDDL[[#This Row],[RDMC Document Number]],[3]Docs!$B:$F,5,0),"No Placeholder Yet")</f>
        <v>Pending</v>
      </c>
      <c r="S3420" s="137">
        <f t="shared" si="477"/>
        <v>0</v>
      </c>
      <c r="T3420" s="39" t="s">
        <v>1119</v>
      </c>
      <c r="U3420" s="39"/>
      <c r="V3420" s="178"/>
      <c r="W3420" s="39" t="s">
        <v>1964</v>
      </c>
      <c r="X3420" s="162" t="s">
        <v>1967</v>
      </c>
      <c r="Y3420" s="39"/>
      <c r="Z3420" s="39"/>
      <c r="AA3420" s="39"/>
      <c r="AB3420" s="152" t="s">
        <v>3165</v>
      </c>
    </row>
    <row r="3421" spans="1:28" ht="21.75" customHeight="1" x14ac:dyDescent="0.25">
      <c r="A3421" s="37" t="s">
        <v>30</v>
      </c>
      <c r="B3421" s="37" t="s">
        <v>31</v>
      </c>
      <c r="C3421" s="39">
        <v>6263</v>
      </c>
      <c r="D3421" s="39" t="s">
        <v>973</v>
      </c>
      <c r="E3421" s="39" t="s">
        <v>1365</v>
      </c>
      <c r="F3421" s="128" t="s">
        <v>101</v>
      </c>
      <c r="G3421" s="162" t="s">
        <v>35</v>
      </c>
      <c r="H3421" s="39" t="str">
        <f t="shared" si="474"/>
        <v>6105AK124-6263-FDIA-0005</v>
      </c>
      <c r="I3421" s="39" t="str">
        <f t="shared" si="478"/>
        <v>Q24050972-04-6263-F-DIA-0005</v>
      </c>
      <c r="J3421" s="39"/>
      <c r="K3421" s="33" t="str">
        <f>VLOOKUP(C3421,'PPE WBS Codes'!$E$3:$F$79,2,0)</f>
        <v>36 MVA Power Station 1</v>
      </c>
      <c r="L3421" s="39" t="s">
        <v>1966</v>
      </c>
      <c r="M3421" s="39" t="s">
        <v>1392</v>
      </c>
      <c r="N3421" s="33" t="str">
        <f t="shared" si="475"/>
        <v>36 MVA Power Station 1 - Emergency Equip. for 36 MVA Power Station Fuel System Pad 1B - Control Network Architecture Design</v>
      </c>
      <c r="O3421" s="134"/>
      <c r="P3421" s="134"/>
      <c r="Q3421" s="33" t="str">
        <f>IFERROR(VLOOKUP(PPE_PH1_CDDL[[#This Row],[RDMC Document Number]],[3]Docs!$B:$F,4,0),"No Placeholder Yet")</f>
        <v>RES - Reserved Placeholder</v>
      </c>
      <c r="R3421" s="33" t="str">
        <f>IFERROR(VLOOKUP(PPE_PH1_CDDL[[#This Row],[RDMC Document Number]],[3]Docs!$B:$F,5,0),"No Placeholder Yet")</f>
        <v>Pending</v>
      </c>
      <c r="S3421" s="137">
        <f t="shared" si="477"/>
        <v>0</v>
      </c>
      <c r="T3421" s="39" t="s">
        <v>1119</v>
      </c>
      <c r="U3421" s="39"/>
      <c r="V3421" s="178"/>
      <c r="W3421" s="39" t="s">
        <v>1964</v>
      </c>
      <c r="X3421" s="162" t="s">
        <v>1967</v>
      </c>
      <c r="Y3421" s="39"/>
      <c r="Z3421" s="39"/>
      <c r="AA3421" s="39"/>
      <c r="AB3421" s="152" t="s">
        <v>3165</v>
      </c>
    </row>
    <row r="3422" spans="1:28" ht="21.75" customHeight="1" x14ac:dyDescent="0.25">
      <c r="A3422" s="37" t="s">
        <v>30</v>
      </c>
      <c r="B3422" s="37" t="s">
        <v>31</v>
      </c>
      <c r="C3422" s="39">
        <v>6263</v>
      </c>
      <c r="D3422" s="39" t="s">
        <v>973</v>
      </c>
      <c r="E3422" s="39" t="s">
        <v>1365</v>
      </c>
      <c r="F3422" s="174" t="s">
        <v>161</v>
      </c>
      <c r="G3422" s="162" t="s">
        <v>35</v>
      </c>
      <c r="H3422" s="39" t="str">
        <f t="shared" si="474"/>
        <v>6105AK124-6263-FDIA-0006</v>
      </c>
      <c r="I3422" s="39" t="str">
        <f t="shared" si="478"/>
        <v>Q24050972-04-6263-F-DIA-0006</v>
      </c>
      <c r="J3422" s="162"/>
      <c r="K3422" s="33" t="str">
        <f>VLOOKUP(C3422,'PPE WBS Codes'!$E$3:$F$79,2,0)</f>
        <v>36 MVA Power Station 1</v>
      </c>
      <c r="L3422" s="162" t="s">
        <v>1966</v>
      </c>
      <c r="M3422" s="162" t="s">
        <v>1394</v>
      </c>
      <c r="N3422" s="33" t="str">
        <f t="shared" si="475"/>
        <v>36 MVA Power Station 1 - Emergency Equip. for 36 MVA Power Station Fuel System Pad 1B - Control Network Communication Design</v>
      </c>
      <c r="O3422" s="175"/>
      <c r="P3422" s="175"/>
      <c r="Q3422" s="33" t="str">
        <f>IFERROR(VLOOKUP(PPE_PH1_CDDL[[#This Row],[RDMC Document Number]],[3]Docs!$B:$F,4,0),"No Placeholder Yet")</f>
        <v>RES - Reserved Placeholder</v>
      </c>
      <c r="R3422" s="33" t="str">
        <f>IFERROR(VLOOKUP(PPE_PH1_CDDL[[#This Row],[RDMC Document Number]],[3]Docs!$B:$F,5,0),"No Placeholder Yet")</f>
        <v>Pending</v>
      </c>
      <c r="S3422" s="137">
        <f t="shared" si="477"/>
        <v>0</v>
      </c>
      <c r="T3422" s="39" t="s">
        <v>1119</v>
      </c>
      <c r="U3422" s="162"/>
      <c r="V3422" s="178"/>
      <c r="W3422" s="39" t="s">
        <v>1964</v>
      </c>
      <c r="X3422" s="162" t="s">
        <v>1967</v>
      </c>
      <c r="Y3422" s="162"/>
      <c r="Z3422" s="162"/>
      <c r="AA3422" s="39"/>
      <c r="AB3422" s="152" t="s">
        <v>3165</v>
      </c>
    </row>
    <row r="3423" spans="1:28" ht="21.75" customHeight="1" x14ac:dyDescent="0.25">
      <c r="A3423" s="37" t="s">
        <v>30</v>
      </c>
      <c r="B3423" s="37" t="s">
        <v>31</v>
      </c>
      <c r="C3423" s="39">
        <v>6263</v>
      </c>
      <c r="D3423" s="39" t="s">
        <v>973</v>
      </c>
      <c r="E3423" s="39" t="s">
        <v>321</v>
      </c>
      <c r="F3423" s="128" t="s">
        <v>34</v>
      </c>
      <c r="G3423" s="39" t="s">
        <v>35</v>
      </c>
      <c r="H3423" s="39" t="str">
        <f t="shared" si="474"/>
        <v>6105AK124-6263-FLAY-0001</v>
      </c>
      <c r="I3423" s="39" t="str">
        <f t="shared" si="478"/>
        <v>Q24050972-04-6263-F-LAY-0001</v>
      </c>
      <c r="J3423" s="39"/>
      <c r="K3423" s="33" t="str">
        <f>VLOOKUP(C3423,'PPE WBS Codes'!$E$3:$F$79,2,0)</f>
        <v>36 MVA Power Station 1</v>
      </c>
      <c r="L3423" s="39" t="s">
        <v>1963</v>
      </c>
      <c r="M3423" s="39" t="s">
        <v>1546</v>
      </c>
      <c r="N3423" s="33" t="str">
        <f t="shared" si="475"/>
        <v>36 MVA Power Station 1 - Emergency Equip. for 36 MVA Power Station Fuel System Pad 1A - HMI and Graphics design</v>
      </c>
      <c r="O3423" s="134"/>
      <c r="P3423" s="134"/>
      <c r="Q3423" s="33" t="str">
        <f>IFERROR(VLOOKUP(PPE_PH1_CDDL[[#This Row],[RDMC Document Number]],[3]Docs!$B:$F,4,0),"No Placeholder Yet")</f>
        <v>RES - Reserved Placeholder</v>
      </c>
      <c r="R3423" s="33" t="str">
        <f>IFERROR(VLOOKUP(PPE_PH1_CDDL[[#This Row],[RDMC Document Number]],[3]Docs!$B:$F,5,0),"No Placeholder Yet")</f>
        <v>Pending</v>
      </c>
      <c r="S3423" s="137">
        <f t="shared" si="477"/>
        <v>0</v>
      </c>
      <c r="T3423" s="39" t="s">
        <v>1119</v>
      </c>
      <c r="U3423" s="39"/>
      <c r="V3423" s="178"/>
      <c r="W3423" s="39" t="s">
        <v>1964</v>
      </c>
      <c r="X3423" s="39" t="s">
        <v>1968</v>
      </c>
      <c r="Y3423" s="39"/>
      <c r="Z3423" s="39"/>
      <c r="AA3423" s="39"/>
      <c r="AB3423" s="152" t="s">
        <v>3165</v>
      </c>
    </row>
    <row r="3424" spans="1:28" ht="21.75" customHeight="1" x14ac:dyDescent="0.25">
      <c r="A3424" s="37" t="s">
        <v>30</v>
      </c>
      <c r="B3424" s="37" t="s">
        <v>31</v>
      </c>
      <c r="C3424" s="39">
        <v>6263</v>
      </c>
      <c r="D3424" s="39" t="s">
        <v>973</v>
      </c>
      <c r="E3424" s="162" t="s">
        <v>321</v>
      </c>
      <c r="F3424" s="174" t="s">
        <v>46</v>
      </c>
      <c r="G3424" s="162" t="s">
        <v>35</v>
      </c>
      <c r="H3424" s="39" t="str">
        <f t="shared" si="474"/>
        <v>6105AK124-6263-FLAY-0002</v>
      </c>
      <c r="I3424" s="39" t="str">
        <f t="shared" si="478"/>
        <v>Q24050972-04-6263-F-LAY-0002</v>
      </c>
      <c r="J3424" s="162"/>
      <c r="K3424" s="33" t="str">
        <f>VLOOKUP(C3424,'PPE WBS Codes'!$E$3:$F$79,2,0)</f>
        <v>36 MVA Power Station 1</v>
      </c>
      <c r="L3424" s="162" t="s">
        <v>1966</v>
      </c>
      <c r="M3424" s="162" t="s">
        <v>1546</v>
      </c>
      <c r="N3424" s="33" t="str">
        <f t="shared" si="475"/>
        <v>36 MVA Power Station 1 - Emergency Equip. for 36 MVA Power Station Fuel System Pad 1B - HMI and Graphics design</v>
      </c>
      <c r="O3424" s="175"/>
      <c r="P3424" s="175"/>
      <c r="Q3424" s="33" t="str">
        <f>IFERROR(VLOOKUP(PPE_PH1_CDDL[[#This Row],[RDMC Document Number]],[3]Docs!$B:$F,4,0),"No Placeholder Yet")</f>
        <v>RES - Reserved Placeholder</v>
      </c>
      <c r="R3424" s="33" t="str">
        <f>IFERROR(VLOOKUP(PPE_PH1_CDDL[[#This Row],[RDMC Document Number]],[3]Docs!$B:$F,5,0),"No Placeholder Yet")</f>
        <v>Pending</v>
      </c>
      <c r="S3424" s="137">
        <f t="shared" si="477"/>
        <v>0</v>
      </c>
      <c r="T3424" s="39" t="s">
        <v>1119</v>
      </c>
      <c r="U3424" s="162"/>
      <c r="V3424" s="178"/>
      <c r="W3424" s="39" t="s">
        <v>1964</v>
      </c>
      <c r="X3424" s="162" t="s">
        <v>1967</v>
      </c>
      <c r="Y3424" s="162"/>
      <c r="Z3424" s="162"/>
      <c r="AA3424" s="39"/>
      <c r="AB3424" s="152" t="s">
        <v>3165</v>
      </c>
    </row>
    <row r="3425" spans="1:28" ht="21.75" customHeight="1" x14ac:dyDescent="0.25">
      <c r="A3425" s="37" t="s">
        <v>30</v>
      </c>
      <c r="B3425" s="37" t="s">
        <v>31</v>
      </c>
      <c r="C3425" s="39">
        <v>6263</v>
      </c>
      <c r="D3425" s="39" t="s">
        <v>973</v>
      </c>
      <c r="E3425" s="39" t="s">
        <v>342</v>
      </c>
      <c r="F3425" s="128" t="s">
        <v>34</v>
      </c>
      <c r="G3425" s="162" t="s">
        <v>35</v>
      </c>
      <c r="H3425" s="39" t="str">
        <f t="shared" ref="H3425:H3488" si="479">A3425&amp;B3425&amp;"-"&amp;C3425&amp;"-"&amp;D3425&amp;E3425&amp;"-"&amp;F3425</f>
        <v>6105AK124-6263-FLST-0001</v>
      </c>
      <c r="I3425" s="39" t="str">
        <f t="shared" si="478"/>
        <v>Q24050972-04-6263-F-LST-0001</v>
      </c>
      <c r="J3425" s="39"/>
      <c r="K3425" s="33" t="str">
        <f>VLOOKUP(C3425,'PPE WBS Codes'!$E$3:$F$79,2,0)</f>
        <v>36 MVA Power Station 1</v>
      </c>
      <c r="L3425" s="39" t="s">
        <v>1963</v>
      </c>
      <c r="M3425" s="39" t="s">
        <v>1980</v>
      </c>
      <c r="N3425" s="33" t="str">
        <f t="shared" si="475"/>
        <v>36 MVA Power Station 1 - Emergency Equip. for 36 MVA Power Station Fuel System Pad 1A - Control Loop Register and Tuning Parameters</v>
      </c>
      <c r="O3425" s="134"/>
      <c r="P3425" s="134"/>
      <c r="Q3425" s="33" t="str">
        <f>IFERROR(VLOOKUP(PPE_PH1_CDDL[[#This Row],[RDMC Document Number]],[3]Docs!$B:$F,4,0),"No Placeholder Yet")</f>
        <v>RES - Reserved Placeholder</v>
      </c>
      <c r="R3425" s="33" t="str">
        <f>IFERROR(VLOOKUP(PPE_PH1_CDDL[[#This Row],[RDMC Document Number]],[3]Docs!$B:$F,5,0),"No Placeholder Yet")</f>
        <v>Pending</v>
      </c>
      <c r="S3425" s="137">
        <f t="shared" si="477"/>
        <v>0</v>
      </c>
      <c r="T3425" s="39" t="s">
        <v>1119</v>
      </c>
      <c r="U3425" s="39"/>
      <c r="V3425" s="178"/>
      <c r="W3425" s="39" t="s">
        <v>1964</v>
      </c>
      <c r="X3425" s="39" t="s">
        <v>1968</v>
      </c>
      <c r="Y3425" s="39"/>
      <c r="Z3425" s="39"/>
      <c r="AA3425" s="39"/>
      <c r="AB3425" s="152" t="s">
        <v>3165</v>
      </c>
    </row>
    <row r="3426" spans="1:28" ht="21.75" customHeight="1" x14ac:dyDescent="0.25">
      <c r="A3426" s="37" t="s">
        <v>30</v>
      </c>
      <c r="B3426" s="37" t="s">
        <v>31</v>
      </c>
      <c r="C3426" s="39">
        <v>6263</v>
      </c>
      <c r="D3426" s="39" t="s">
        <v>973</v>
      </c>
      <c r="E3426" s="162" t="s">
        <v>342</v>
      </c>
      <c r="F3426" s="174" t="s">
        <v>46</v>
      </c>
      <c r="G3426" s="162" t="s">
        <v>35</v>
      </c>
      <c r="H3426" s="39" t="str">
        <f t="shared" si="479"/>
        <v>6105AK124-6263-FLST-0002</v>
      </c>
      <c r="I3426" s="39" t="str">
        <f t="shared" si="478"/>
        <v>Q24050972-04-6263-F-LST-0002</v>
      </c>
      <c r="J3426" s="162"/>
      <c r="K3426" s="33" t="str">
        <f>VLOOKUP(C3426,'PPE WBS Codes'!$E$3:$F$79,2,0)</f>
        <v>36 MVA Power Station 1</v>
      </c>
      <c r="L3426" s="162" t="s">
        <v>1966</v>
      </c>
      <c r="M3426" s="162" t="s">
        <v>1980</v>
      </c>
      <c r="N3426" s="33" t="str">
        <f t="shared" si="475"/>
        <v>36 MVA Power Station 1 - Emergency Equip. for 36 MVA Power Station Fuel System Pad 1B - Control Loop Register and Tuning Parameters</v>
      </c>
      <c r="O3426" s="175"/>
      <c r="P3426" s="175"/>
      <c r="Q3426" s="33" t="str">
        <f>IFERROR(VLOOKUP(PPE_PH1_CDDL[[#This Row],[RDMC Document Number]],[3]Docs!$B:$F,4,0),"No Placeholder Yet")</f>
        <v>RES - Reserved Placeholder</v>
      </c>
      <c r="R3426" s="33" t="str">
        <f>IFERROR(VLOOKUP(PPE_PH1_CDDL[[#This Row],[RDMC Document Number]],[3]Docs!$B:$F,5,0),"No Placeholder Yet")</f>
        <v>Pending</v>
      </c>
      <c r="S3426" s="137">
        <f t="shared" si="477"/>
        <v>0</v>
      </c>
      <c r="T3426" s="39" t="s">
        <v>1119</v>
      </c>
      <c r="U3426" s="162"/>
      <c r="V3426" s="178"/>
      <c r="W3426" s="39" t="s">
        <v>1964</v>
      </c>
      <c r="X3426" s="162" t="s">
        <v>1967</v>
      </c>
      <c r="Y3426" s="162"/>
      <c r="Z3426" s="162"/>
      <c r="AA3426" s="39"/>
      <c r="AB3426" s="152" t="s">
        <v>3165</v>
      </c>
    </row>
    <row r="3427" spans="1:28" ht="21.75" customHeight="1" x14ac:dyDescent="0.25">
      <c r="A3427" s="37" t="s">
        <v>30</v>
      </c>
      <c r="B3427" s="37" t="s">
        <v>31</v>
      </c>
      <c r="C3427" s="39">
        <v>6263</v>
      </c>
      <c r="D3427" s="39" t="s">
        <v>973</v>
      </c>
      <c r="E3427" s="39" t="s">
        <v>1397</v>
      </c>
      <c r="F3427" s="128" t="s">
        <v>34</v>
      </c>
      <c r="G3427" s="162" t="s">
        <v>35</v>
      </c>
      <c r="H3427" s="39" t="str">
        <f t="shared" si="479"/>
        <v>6105AK124-6263-FNAR-0001</v>
      </c>
      <c r="I3427" s="39" t="str">
        <f t="shared" si="478"/>
        <v>Q24050972-04-6263-F-NAR-0001</v>
      </c>
      <c r="J3427" s="39"/>
      <c r="K3427" s="33" t="str">
        <f>VLOOKUP(C3427,'PPE WBS Codes'!$E$3:$F$79,2,0)</f>
        <v>36 MVA Power Station 1</v>
      </c>
      <c r="L3427" s="39" t="s">
        <v>1963</v>
      </c>
      <c r="M3427" s="39" t="s">
        <v>1400</v>
      </c>
      <c r="N3427" s="33" t="str">
        <f t="shared" si="475"/>
        <v>36 MVA Power Station 1 - Emergency Equip. for 36 MVA Power Station Fuel System Pad 1A - Emergency Shutdown System Control Narrative</v>
      </c>
      <c r="O3427" s="134"/>
      <c r="P3427" s="134"/>
      <c r="Q3427" s="33" t="str">
        <f>IFERROR(VLOOKUP(PPE_PH1_CDDL[[#This Row],[RDMC Document Number]],[3]Docs!$B:$F,4,0),"No Placeholder Yet")</f>
        <v>RES - Reserved Placeholder</v>
      </c>
      <c r="R3427" s="33" t="str">
        <f>IFERROR(VLOOKUP(PPE_PH1_CDDL[[#This Row],[RDMC Document Number]],[3]Docs!$B:$F,5,0),"No Placeholder Yet")</f>
        <v>Pending</v>
      </c>
      <c r="S3427" s="137">
        <f t="shared" si="477"/>
        <v>0</v>
      </c>
      <c r="T3427" s="39" t="s">
        <v>1119</v>
      </c>
      <c r="U3427" s="39"/>
      <c r="V3427" s="178"/>
      <c r="W3427" s="39" t="s">
        <v>1964</v>
      </c>
      <c r="X3427" s="39" t="s">
        <v>1968</v>
      </c>
      <c r="Y3427" s="39"/>
      <c r="Z3427" s="39"/>
      <c r="AA3427" s="39"/>
      <c r="AB3427" s="152" t="s">
        <v>3165</v>
      </c>
    </row>
    <row r="3428" spans="1:28" ht="21.75" customHeight="1" x14ac:dyDescent="0.25">
      <c r="A3428" s="37" t="s">
        <v>30</v>
      </c>
      <c r="B3428" s="37" t="s">
        <v>31</v>
      </c>
      <c r="C3428" s="39">
        <v>6263</v>
      </c>
      <c r="D3428" s="39" t="s">
        <v>973</v>
      </c>
      <c r="E3428" s="39" t="s">
        <v>1397</v>
      </c>
      <c r="F3428" s="128" t="s">
        <v>46</v>
      </c>
      <c r="G3428" s="162" t="s">
        <v>35</v>
      </c>
      <c r="H3428" s="39" t="str">
        <f t="shared" si="479"/>
        <v>6105AK124-6263-FNAR-0002</v>
      </c>
      <c r="I3428" s="39" t="str">
        <f t="shared" si="478"/>
        <v>Q24050972-04-6263-F-NAR-0002</v>
      </c>
      <c r="J3428" s="39"/>
      <c r="K3428" s="33" t="str">
        <f>VLOOKUP(C3428,'PPE WBS Codes'!$E$3:$F$79,2,0)</f>
        <v>36 MVA Power Station 1</v>
      </c>
      <c r="L3428" s="39" t="s">
        <v>1963</v>
      </c>
      <c r="M3428" s="39" t="s">
        <v>1398</v>
      </c>
      <c r="N3428" s="33" t="str">
        <f t="shared" si="475"/>
        <v>36 MVA Power Station 1 - Emergency Equip. for 36 MVA Power Station Fuel System Pad 1A - Control System Control Narrative &amp; Interlock Design</v>
      </c>
      <c r="O3428" s="134"/>
      <c r="P3428" s="134"/>
      <c r="Q3428" s="33" t="str">
        <f>IFERROR(VLOOKUP(PPE_PH1_CDDL[[#This Row],[RDMC Document Number]],[3]Docs!$B:$F,4,0),"No Placeholder Yet")</f>
        <v>RES - Reserved Placeholder</v>
      </c>
      <c r="R3428" s="33" t="str">
        <f>IFERROR(VLOOKUP(PPE_PH1_CDDL[[#This Row],[RDMC Document Number]],[3]Docs!$B:$F,5,0),"No Placeholder Yet")</f>
        <v>Pending</v>
      </c>
      <c r="S3428" s="137">
        <f t="shared" si="477"/>
        <v>0</v>
      </c>
      <c r="T3428" s="39" t="s">
        <v>1119</v>
      </c>
      <c r="U3428" s="39"/>
      <c r="V3428" s="178"/>
      <c r="W3428" s="39" t="s">
        <v>1964</v>
      </c>
      <c r="X3428" s="39" t="s">
        <v>1968</v>
      </c>
      <c r="Y3428" s="39"/>
      <c r="Z3428" s="39"/>
      <c r="AA3428" s="39"/>
      <c r="AB3428" s="152" t="s">
        <v>3165</v>
      </c>
    </row>
    <row r="3429" spans="1:28" ht="21.75" customHeight="1" x14ac:dyDescent="0.25">
      <c r="A3429" s="37" t="s">
        <v>30</v>
      </c>
      <c r="B3429" s="37" t="s">
        <v>31</v>
      </c>
      <c r="C3429" s="39">
        <v>6263</v>
      </c>
      <c r="D3429" s="39" t="s">
        <v>973</v>
      </c>
      <c r="E3429" s="39" t="s">
        <v>1397</v>
      </c>
      <c r="F3429" s="128" t="s">
        <v>48</v>
      </c>
      <c r="G3429" s="162" t="s">
        <v>35</v>
      </c>
      <c r="H3429" s="39" t="str">
        <f t="shared" si="479"/>
        <v>6105AK124-6263-FNAR-0003</v>
      </c>
      <c r="I3429" s="39" t="str">
        <f t="shared" si="478"/>
        <v>Q24050972-04-6263-F-NAR-0003</v>
      </c>
      <c r="J3429" s="39"/>
      <c r="K3429" s="33" t="str">
        <f>VLOOKUP(C3429,'PPE WBS Codes'!$E$3:$F$79,2,0)</f>
        <v>36 MVA Power Station 1</v>
      </c>
      <c r="L3429" s="39" t="s">
        <v>1966</v>
      </c>
      <c r="M3429" s="39" t="s">
        <v>1400</v>
      </c>
      <c r="N3429" s="33" t="str">
        <f t="shared" si="475"/>
        <v>36 MVA Power Station 1 - Emergency Equip. for 36 MVA Power Station Fuel System Pad 1B - Emergency Shutdown System Control Narrative</v>
      </c>
      <c r="O3429" s="134"/>
      <c r="P3429" s="134"/>
      <c r="Q3429" s="33" t="str">
        <f>IFERROR(VLOOKUP(PPE_PH1_CDDL[[#This Row],[RDMC Document Number]],[3]Docs!$B:$F,4,0),"No Placeholder Yet")</f>
        <v>RES - Reserved Placeholder</v>
      </c>
      <c r="R3429" s="33" t="str">
        <f>IFERROR(VLOOKUP(PPE_PH1_CDDL[[#This Row],[RDMC Document Number]],[3]Docs!$B:$F,5,0),"No Placeholder Yet")</f>
        <v>Pending</v>
      </c>
      <c r="S3429" s="137">
        <f t="shared" si="477"/>
        <v>0</v>
      </c>
      <c r="T3429" s="39" t="s">
        <v>1119</v>
      </c>
      <c r="U3429" s="39"/>
      <c r="V3429" s="178"/>
      <c r="W3429" s="39" t="s">
        <v>1964</v>
      </c>
      <c r="X3429" s="162" t="s">
        <v>1967</v>
      </c>
      <c r="Y3429" s="39"/>
      <c r="Z3429" s="39"/>
      <c r="AA3429" s="39"/>
      <c r="AB3429" s="152" t="s">
        <v>3165</v>
      </c>
    </row>
    <row r="3430" spans="1:28" ht="21.75" customHeight="1" x14ac:dyDescent="0.25">
      <c r="A3430" s="37" t="s">
        <v>30</v>
      </c>
      <c r="B3430" s="37" t="s">
        <v>31</v>
      </c>
      <c r="C3430" s="39">
        <v>6263</v>
      </c>
      <c r="D3430" s="39" t="s">
        <v>973</v>
      </c>
      <c r="E3430" s="39" t="s">
        <v>1397</v>
      </c>
      <c r="F3430" s="174" t="s">
        <v>50</v>
      </c>
      <c r="G3430" s="162" t="s">
        <v>35</v>
      </c>
      <c r="H3430" s="39" t="str">
        <f t="shared" si="479"/>
        <v>6105AK124-6263-FNAR-0004</v>
      </c>
      <c r="I3430" s="39" t="str">
        <f t="shared" si="478"/>
        <v>Q24050972-04-6263-F-NAR-0004</v>
      </c>
      <c r="J3430" s="162"/>
      <c r="K3430" s="33" t="str">
        <f>VLOOKUP(C3430,'PPE WBS Codes'!$E$3:$F$79,2,0)</f>
        <v>36 MVA Power Station 1</v>
      </c>
      <c r="L3430" s="162" t="s">
        <v>1966</v>
      </c>
      <c r="M3430" s="162" t="s">
        <v>1398</v>
      </c>
      <c r="N3430" s="33" t="str">
        <f t="shared" si="475"/>
        <v>36 MVA Power Station 1 - Emergency Equip. for 36 MVA Power Station Fuel System Pad 1B - Control System Control Narrative &amp; Interlock Design</v>
      </c>
      <c r="O3430" s="175"/>
      <c r="P3430" s="175"/>
      <c r="Q3430" s="33" t="str">
        <f>IFERROR(VLOOKUP(PPE_PH1_CDDL[[#This Row],[RDMC Document Number]],[3]Docs!$B:$F,4,0),"No Placeholder Yet")</f>
        <v>RES - Reserved Placeholder</v>
      </c>
      <c r="R3430" s="33" t="str">
        <f>IFERROR(VLOOKUP(PPE_PH1_CDDL[[#This Row],[RDMC Document Number]],[3]Docs!$B:$F,5,0),"No Placeholder Yet")</f>
        <v>Pending</v>
      </c>
      <c r="S3430" s="137">
        <f t="shared" si="477"/>
        <v>0</v>
      </c>
      <c r="T3430" s="39" t="s">
        <v>1119</v>
      </c>
      <c r="U3430" s="162"/>
      <c r="V3430" s="178"/>
      <c r="W3430" s="39" t="s">
        <v>1964</v>
      </c>
      <c r="X3430" s="162" t="s">
        <v>1967</v>
      </c>
      <c r="Y3430" s="162"/>
      <c r="Z3430" s="162"/>
      <c r="AA3430" s="39"/>
      <c r="AB3430" s="152" t="s">
        <v>3165</v>
      </c>
    </row>
    <row r="3431" spans="1:28" ht="21.75" customHeight="1" x14ac:dyDescent="0.25">
      <c r="A3431" s="37" t="s">
        <v>30</v>
      </c>
      <c r="B3431" s="37" t="s">
        <v>31</v>
      </c>
      <c r="C3431" s="39">
        <v>6263</v>
      </c>
      <c r="D3431" s="39" t="s">
        <v>973</v>
      </c>
      <c r="E3431" s="39" t="s">
        <v>394</v>
      </c>
      <c r="F3431" s="128" t="s">
        <v>34</v>
      </c>
      <c r="G3431" s="39" t="s">
        <v>35</v>
      </c>
      <c r="H3431" s="39" t="str">
        <f t="shared" si="479"/>
        <v>6105AK124-6263-FPHL-0001</v>
      </c>
      <c r="I3431" s="39" t="str">
        <f t="shared" si="478"/>
        <v>Q24050972-04-6263-F-PHL-0001</v>
      </c>
      <c r="J3431" s="39"/>
      <c r="K3431" s="33" t="str">
        <f>VLOOKUP(C3431,'PPE WBS Codes'!$E$3:$F$79,2,0)</f>
        <v>36 MVA Power Station 1</v>
      </c>
      <c r="L3431" s="39" t="s">
        <v>1963</v>
      </c>
      <c r="M3431" s="39" t="s">
        <v>1547</v>
      </c>
      <c r="N3431" s="33" t="str">
        <f t="shared" si="475"/>
        <v>36 MVA Power Station 1 - Emergency Equip. for 36 MVA Power Station Fuel System Pad 1A - Control System Control Philosophy</v>
      </c>
      <c r="O3431" s="134"/>
      <c r="P3431" s="134"/>
      <c r="Q3431" s="33" t="str">
        <f>IFERROR(VLOOKUP(PPE_PH1_CDDL[[#This Row],[RDMC Document Number]],[3]Docs!$B:$F,4,0),"No Placeholder Yet")</f>
        <v>RES - Reserved Placeholder</v>
      </c>
      <c r="R3431" s="33" t="str">
        <f>IFERROR(VLOOKUP(PPE_PH1_CDDL[[#This Row],[RDMC Document Number]],[3]Docs!$B:$F,5,0),"No Placeholder Yet")</f>
        <v>Pending</v>
      </c>
      <c r="S3431" s="137">
        <f t="shared" si="477"/>
        <v>0</v>
      </c>
      <c r="T3431" s="39" t="s">
        <v>1119</v>
      </c>
      <c r="U3431" s="39"/>
      <c r="V3431" s="178"/>
      <c r="W3431" s="39" t="s">
        <v>1964</v>
      </c>
      <c r="X3431" s="39" t="s">
        <v>1968</v>
      </c>
      <c r="Y3431" s="39"/>
      <c r="Z3431" s="39"/>
      <c r="AA3431" s="39"/>
      <c r="AB3431" s="152" t="s">
        <v>3165</v>
      </c>
    </row>
    <row r="3432" spans="1:28" ht="21.75" customHeight="1" x14ac:dyDescent="0.25">
      <c r="A3432" s="37" t="s">
        <v>30</v>
      </c>
      <c r="B3432" s="37" t="s">
        <v>31</v>
      </c>
      <c r="C3432" s="39">
        <v>6263</v>
      </c>
      <c r="D3432" s="39" t="s">
        <v>973</v>
      </c>
      <c r="E3432" s="162" t="s">
        <v>394</v>
      </c>
      <c r="F3432" s="174" t="s">
        <v>46</v>
      </c>
      <c r="G3432" s="162" t="s">
        <v>35</v>
      </c>
      <c r="H3432" s="39" t="str">
        <f t="shared" si="479"/>
        <v>6105AK124-6263-FPHL-0002</v>
      </c>
      <c r="I3432" s="39" t="str">
        <f t="shared" si="478"/>
        <v>Q24050972-04-6263-F-PHL-0002</v>
      </c>
      <c r="J3432" s="162"/>
      <c r="K3432" s="33" t="str">
        <f>VLOOKUP(C3432,'PPE WBS Codes'!$E$3:$F$79,2,0)</f>
        <v>36 MVA Power Station 1</v>
      </c>
      <c r="L3432" s="162" t="s">
        <v>1966</v>
      </c>
      <c r="M3432" s="162" t="s">
        <v>1547</v>
      </c>
      <c r="N3432" s="33" t="str">
        <f t="shared" si="475"/>
        <v>36 MVA Power Station 1 - Emergency Equip. for 36 MVA Power Station Fuel System Pad 1B - Control System Control Philosophy</v>
      </c>
      <c r="O3432" s="175"/>
      <c r="P3432" s="175"/>
      <c r="Q3432" s="33" t="str">
        <f>IFERROR(VLOOKUP(PPE_PH1_CDDL[[#This Row],[RDMC Document Number]],[3]Docs!$B:$F,4,0),"No Placeholder Yet")</f>
        <v>RES - Reserved Placeholder</v>
      </c>
      <c r="R3432" s="33" t="str">
        <f>IFERROR(VLOOKUP(PPE_PH1_CDDL[[#This Row],[RDMC Document Number]],[3]Docs!$B:$F,5,0),"No Placeholder Yet")</f>
        <v>Pending</v>
      </c>
      <c r="S3432" s="137">
        <f t="shared" si="477"/>
        <v>0</v>
      </c>
      <c r="T3432" s="39" t="s">
        <v>1119</v>
      </c>
      <c r="U3432" s="162"/>
      <c r="V3432" s="178"/>
      <c r="W3432" s="39" t="s">
        <v>1964</v>
      </c>
      <c r="X3432" s="162" t="s">
        <v>1967</v>
      </c>
      <c r="Y3432" s="162"/>
      <c r="Z3432" s="162"/>
      <c r="AA3432" s="39"/>
      <c r="AB3432" s="152" t="s">
        <v>3165</v>
      </c>
    </row>
    <row r="3433" spans="1:28" ht="21.75" customHeight="1" x14ac:dyDescent="0.25">
      <c r="A3433" s="37" t="s">
        <v>30</v>
      </c>
      <c r="B3433" s="37" t="s">
        <v>31</v>
      </c>
      <c r="C3433" s="39">
        <v>6264</v>
      </c>
      <c r="D3433" s="162" t="s">
        <v>1169</v>
      </c>
      <c r="E3433" s="39" t="s">
        <v>1266</v>
      </c>
      <c r="F3433" s="128" t="s">
        <v>34</v>
      </c>
      <c r="G3433" s="39" t="s">
        <v>35</v>
      </c>
      <c r="H3433" s="39" t="str">
        <f t="shared" si="479"/>
        <v>6105AK124-6264-CCAL-0001</v>
      </c>
      <c r="I3433" s="39" t="str">
        <f t="shared" si="478"/>
        <v>Q24050972-04-6264-C-CAL-0001</v>
      </c>
      <c r="J3433" s="39"/>
      <c r="K3433" s="33" t="str">
        <f>VLOOKUP(C3433,'PPE WBS Codes'!$E$3:$F$79,2,0)</f>
        <v>Bulk Diesel Storage 1</v>
      </c>
      <c r="L3433" s="39" t="s">
        <v>1981</v>
      </c>
      <c r="M3433" s="39" t="s">
        <v>1268</v>
      </c>
      <c r="N3433" s="33" t="str">
        <f t="shared" si="475"/>
        <v>Bulk Diesel Storage 1 - Emergency Equip for Bulk Diesel Storage Yard 1A - Structure Stress Calculations and Expansion Provisions</v>
      </c>
      <c r="O3433" s="134"/>
      <c r="P3433" s="134"/>
      <c r="Q3433" s="33" t="str">
        <f>IFERROR(VLOOKUP(PPE_PH1_CDDL[[#This Row],[RDMC Document Number]],[3]Docs!$B:$F,4,0),"No Placeholder Yet")</f>
        <v>RES - Reserved Placeholder</v>
      </c>
      <c r="R3433" s="33" t="str">
        <f>IFERROR(VLOOKUP(PPE_PH1_CDDL[[#This Row],[RDMC Document Number]],[3]Docs!$B:$F,5,0),"No Placeholder Yet")</f>
        <v>Pending</v>
      </c>
      <c r="S3433" s="137">
        <f t="shared" si="477"/>
        <v>0</v>
      </c>
      <c r="T3433" s="39" t="s">
        <v>1119</v>
      </c>
      <c r="U3433" s="39"/>
      <c r="V3433" s="178"/>
      <c r="W3433" s="39" t="s">
        <v>1982</v>
      </c>
      <c r="X3433" s="39" t="s">
        <v>1983</v>
      </c>
      <c r="Y3433" s="39"/>
      <c r="Z3433" s="39"/>
      <c r="AA3433" s="39"/>
      <c r="AB3433" s="152" t="s">
        <v>3165</v>
      </c>
    </row>
    <row r="3434" spans="1:28" ht="21.75" customHeight="1" x14ac:dyDescent="0.25">
      <c r="A3434" s="37" t="s">
        <v>30</v>
      </c>
      <c r="B3434" s="37" t="s">
        <v>31</v>
      </c>
      <c r="C3434" s="39">
        <v>6264</v>
      </c>
      <c r="D3434" s="162" t="s">
        <v>1169</v>
      </c>
      <c r="E3434" s="39" t="s">
        <v>1266</v>
      </c>
      <c r="F3434" s="128" t="s">
        <v>46</v>
      </c>
      <c r="G3434" s="39" t="s">
        <v>35</v>
      </c>
      <c r="H3434" s="39" t="str">
        <f t="shared" si="479"/>
        <v>6105AK124-6264-CCAL-0002</v>
      </c>
      <c r="I3434" s="39" t="str">
        <f t="shared" si="478"/>
        <v>Q24050972-04-6264-C-CAL-0002</v>
      </c>
      <c r="J3434" s="39"/>
      <c r="K3434" s="33" t="str">
        <f>VLOOKUP(C3434,'PPE WBS Codes'!$E$3:$F$79,2,0)</f>
        <v>Bulk Diesel Storage 1</v>
      </c>
      <c r="L3434" s="39" t="s">
        <v>1984</v>
      </c>
      <c r="M3434" s="39" t="s">
        <v>1268</v>
      </c>
      <c r="N3434" s="33" t="str">
        <f t="shared" si="475"/>
        <v>Bulk Diesel Storage 1 - Access Staircase &amp; Platforms for Bulk Diesel Storage Yard 1A - Structure Stress Calculations and Expansion Provisions</v>
      </c>
      <c r="O3434" s="134"/>
      <c r="P3434" s="134"/>
      <c r="Q3434" s="33" t="str">
        <f>IFERROR(VLOOKUP(PPE_PH1_CDDL[[#This Row],[RDMC Document Number]],[3]Docs!$B:$F,4,0),"No Placeholder Yet")</f>
        <v>RES - Reserved Placeholder</v>
      </c>
      <c r="R3434" s="33" t="str">
        <f>IFERROR(VLOOKUP(PPE_PH1_CDDL[[#This Row],[RDMC Document Number]],[3]Docs!$B:$F,5,0),"No Placeholder Yet")</f>
        <v>Pending</v>
      </c>
      <c r="S3434" s="137">
        <f t="shared" si="477"/>
        <v>0</v>
      </c>
      <c r="T3434" s="39" t="s">
        <v>1119</v>
      </c>
      <c r="U3434" s="39"/>
      <c r="V3434" s="178"/>
      <c r="W3434" s="39" t="s">
        <v>1982</v>
      </c>
      <c r="X3434" s="39" t="s">
        <v>1983</v>
      </c>
      <c r="Y3434" s="39"/>
      <c r="Z3434" s="39"/>
      <c r="AA3434" s="39"/>
      <c r="AB3434" s="152" t="s">
        <v>3165</v>
      </c>
    </row>
    <row r="3435" spans="1:28" ht="21.75" customHeight="1" x14ac:dyDescent="0.25">
      <c r="A3435" s="37" t="s">
        <v>30</v>
      </c>
      <c r="B3435" s="37" t="s">
        <v>31</v>
      </c>
      <c r="C3435" s="39">
        <v>6264</v>
      </c>
      <c r="D3435" s="162" t="s">
        <v>1169</v>
      </c>
      <c r="E3435" s="39" t="s">
        <v>1266</v>
      </c>
      <c r="F3435" s="128" t="s">
        <v>48</v>
      </c>
      <c r="G3435" s="39" t="s">
        <v>35</v>
      </c>
      <c r="H3435" s="39" t="str">
        <f t="shared" si="479"/>
        <v>6105AK124-6264-CCAL-0003</v>
      </c>
      <c r="I3435" s="39" t="str">
        <f t="shared" si="478"/>
        <v>Q24050972-04-6264-C-CAL-0003</v>
      </c>
      <c r="J3435" s="39"/>
      <c r="K3435" s="33" t="str">
        <f>VLOOKUP(C3435,'PPE WBS Codes'!$E$3:$F$79,2,0)</f>
        <v>Bulk Diesel Storage 1</v>
      </c>
      <c r="L3435" s="39" t="s">
        <v>1985</v>
      </c>
      <c r="M3435" s="39" t="s">
        <v>1268</v>
      </c>
      <c r="N3435" s="33" t="str">
        <f t="shared" si="475"/>
        <v>Bulk Diesel Storage 1 - Fire Wall Protection System for Bulk Diesel Storage Yard 1A - Structure Stress Calculations and Expansion Provisions</v>
      </c>
      <c r="O3435" s="134"/>
      <c r="P3435" s="134"/>
      <c r="Q3435" s="33" t="str">
        <f>IFERROR(VLOOKUP(PPE_PH1_CDDL[[#This Row],[RDMC Document Number]],[3]Docs!$B:$F,4,0),"No Placeholder Yet")</f>
        <v>RES - Reserved Placeholder</v>
      </c>
      <c r="R3435" s="33" t="str">
        <f>IFERROR(VLOOKUP(PPE_PH1_CDDL[[#This Row],[RDMC Document Number]],[3]Docs!$B:$F,5,0),"No Placeholder Yet")</f>
        <v>Pending</v>
      </c>
      <c r="S3435" s="137">
        <f t="shared" si="477"/>
        <v>0</v>
      </c>
      <c r="T3435" s="39" t="s">
        <v>1119</v>
      </c>
      <c r="U3435" s="39"/>
      <c r="V3435" s="178"/>
      <c r="W3435" s="39" t="s">
        <v>1982</v>
      </c>
      <c r="X3435" s="39" t="s">
        <v>1983</v>
      </c>
      <c r="Y3435" s="39"/>
      <c r="Z3435" s="39"/>
      <c r="AA3435" s="39"/>
      <c r="AB3435" s="152" t="s">
        <v>3165</v>
      </c>
    </row>
    <row r="3436" spans="1:28" ht="21.75" customHeight="1" x14ac:dyDescent="0.25">
      <c r="A3436" s="37" t="s">
        <v>30</v>
      </c>
      <c r="B3436" s="37" t="s">
        <v>31</v>
      </c>
      <c r="C3436" s="39">
        <v>6264</v>
      </c>
      <c r="D3436" s="162" t="s">
        <v>1169</v>
      </c>
      <c r="E3436" s="39" t="s">
        <v>1266</v>
      </c>
      <c r="F3436" s="128" t="s">
        <v>50</v>
      </c>
      <c r="G3436" s="39" t="s">
        <v>35</v>
      </c>
      <c r="H3436" s="39" t="str">
        <f t="shared" si="479"/>
        <v>6105AK124-6264-CCAL-0004</v>
      </c>
      <c r="I3436" s="39" t="str">
        <f t="shared" si="478"/>
        <v>Q24050972-04-6264-C-CAL-0004</v>
      </c>
      <c r="J3436" s="39"/>
      <c r="K3436" s="33" t="str">
        <f>VLOOKUP(C3436,'PPE WBS Codes'!$E$3:$F$79,2,0)</f>
        <v>Bulk Diesel Storage 1</v>
      </c>
      <c r="L3436" s="39" t="s">
        <v>1986</v>
      </c>
      <c r="M3436" s="39" t="s">
        <v>1268</v>
      </c>
      <c r="N3436" s="33" t="str">
        <f t="shared" si="475"/>
        <v>Bulk Diesel Storage 1 - Fire Protection System for Bulk Diesel Storage Yard 1A - Structure Stress Calculations and Expansion Provisions</v>
      </c>
      <c r="O3436" s="134"/>
      <c r="P3436" s="134"/>
      <c r="Q3436" s="33" t="str">
        <f>IFERROR(VLOOKUP(PPE_PH1_CDDL[[#This Row],[RDMC Document Number]],[3]Docs!$B:$F,4,0),"No Placeholder Yet")</f>
        <v>RES - Reserved Placeholder</v>
      </c>
      <c r="R3436" s="33" t="str">
        <f>IFERROR(VLOOKUP(PPE_PH1_CDDL[[#This Row],[RDMC Document Number]],[3]Docs!$B:$F,5,0),"No Placeholder Yet")</f>
        <v>Pending</v>
      </c>
      <c r="S3436" s="137">
        <f t="shared" si="477"/>
        <v>0</v>
      </c>
      <c r="T3436" s="39" t="s">
        <v>1119</v>
      </c>
      <c r="U3436" s="39"/>
      <c r="V3436" s="178"/>
      <c r="W3436" s="39" t="s">
        <v>1982</v>
      </c>
      <c r="X3436" s="39" t="s">
        <v>1983</v>
      </c>
      <c r="Y3436" s="39"/>
      <c r="Z3436" s="39"/>
      <c r="AA3436" s="39"/>
      <c r="AB3436" s="152" t="s">
        <v>3165</v>
      </c>
    </row>
    <row r="3437" spans="1:28" ht="21.75" customHeight="1" x14ac:dyDescent="0.25">
      <c r="A3437" s="37" t="s">
        <v>30</v>
      </c>
      <c r="B3437" s="37" t="s">
        <v>31</v>
      </c>
      <c r="C3437" s="39">
        <v>6264</v>
      </c>
      <c r="D3437" s="162" t="s">
        <v>1169</v>
      </c>
      <c r="E3437" s="39" t="s">
        <v>1266</v>
      </c>
      <c r="F3437" s="128" t="s">
        <v>101</v>
      </c>
      <c r="G3437" s="39" t="s">
        <v>35</v>
      </c>
      <c r="H3437" s="39" t="str">
        <f t="shared" si="479"/>
        <v>6105AK124-6264-CCAL-0005</v>
      </c>
      <c r="I3437" s="39" t="str">
        <f t="shared" si="478"/>
        <v>Q24050972-04-6264-C-CAL-0005</v>
      </c>
      <c r="J3437" s="39"/>
      <c r="K3437" s="33" t="str">
        <f>VLOOKUP(C3437,'PPE WBS Codes'!$E$3:$F$79,2,0)</f>
        <v>Bulk Diesel Storage 1</v>
      </c>
      <c r="L3437" s="39" t="s">
        <v>1987</v>
      </c>
      <c r="M3437" s="39" t="s">
        <v>1268</v>
      </c>
      <c r="N3437" s="33" t="str">
        <f t="shared" si="475"/>
        <v>Bulk Diesel Storage 1 - Auto ESD Shut-off  Valves for Bulk Diesel Storage Yard 1A - Structure Stress Calculations and Expansion Provisions</v>
      </c>
      <c r="O3437" s="134"/>
      <c r="P3437" s="134"/>
      <c r="Q3437" s="33" t="str">
        <f>IFERROR(VLOOKUP(PPE_PH1_CDDL[[#This Row],[RDMC Document Number]],[3]Docs!$B:$F,4,0),"No Placeholder Yet")</f>
        <v>RES - Reserved Placeholder</v>
      </c>
      <c r="R3437" s="33" t="str">
        <f>IFERROR(VLOOKUP(PPE_PH1_CDDL[[#This Row],[RDMC Document Number]],[3]Docs!$B:$F,5,0),"No Placeholder Yet")</f>
        <v>Pending</v>
      </c>
      <c r="S3437" s="137">
        <f t="shared" si="477"/>
        <v>0</v>
      </c>
      <c r="T3437" s="39" t="s">
        <v>1119</v>
      </c>
      <c r="U3437" s="39"/>
      <c r="V3437" s="178"/>
      <c r="W3437" s="39" t="s">
        <v>1982</v>
      </c>
      <c r="X3437" s="39" t="s">
        <v>1983</v>
      </c>
      <c r="Y3437" s="39"/>
      <c r="Z3437" s="39"/>
      <c r="AA3437" s="39"/>
      <c r="AB3437" s="152" t="s">
        <v>3165</v>
      </c>
    </row>
    <row r="3438" spans="1:28" ht="21.75" customHeight="1" x14ac:dyDescent="0.25">
      <c r="A3438" s="37" t="s">
        <v>30</v>
      </c>
      <c r="B3438" s="37" t="s">
        <v>31</v>
      </c>
      <c r="C3438" s="39">
        <v>6264</v>
      </c>
      <c r="D3438" s="162" t="s">
        <v>1169</v>
      </c>
      <c r="E3438" s="39" t="s">
        <v>1266</v>
      </c>
      <c r="F3438" s="128" t="s">
        <v>161</v>
      </c>
      <c r="G3438" s="39" t="s">
        <v>35</v>
      </c>
      <c r="H3438" s="39" t="str">
        <f t="shared" si="479"/>
        <v>6105AK124-6264-CCAL-0006</v>
      </c>
      <c r="I3438" s="39" t="str">
        <f t="shared" si="478"/>
        <v>Q24050972-04-6264-C-CAL-0006</v>
      </c>
      <c r="J3438" s="39"/>
      <c r="K3438" s="33" t="str">
        <f>VLOOKUP(C3438,'PPE WBS Codes'!$E$3:$F$79,2,0)</f>
        <v>Bulk Diesel Storage 1</v>
      </c>
      <c r="L3438" s="39" t="s">
        <v>1988</v>
      </c>
      <c r="M3438" s="39" t="s">
        <v>1268</v>
      </c>
      <c r="N3438" s="33" t="str">
        <f t="shared" si="475"/>
        <v>Bulk Diesel Storage 1 - Emergency Equip for Bulk Diesel Storage Fuel System Yard 1B - Structure Stress Calculations and Expansion Provisions</v>
      </c>
      <c r="O3438" s="134"/>
      <c r="P3438" s="134"/>
      <c r="Q3438" s="33" t="str">
        <f>IFERROR(VLOOKUP(PPE_PH1_CDDL[[#This Row],[RDMC Document Number]],[3]Docs!$B:$F,4,0),"No Placeholder Yet")</f>
        <v>RES - Reserved Placeholder</v>
      </c>
      <c r="R3438" s="33" t="str">
        <f>IFERROR(VLOOKUP(PPE_PH1_CDDL[[#This Row],[RDMC Document Number]],[3]Docs!$B:$F,5,0),"No Placeholder Yet")</f>
        <v>Pending</v>
      </c>
      <c r="S3438" s="137">
        <f t="shared" si="477"/>
        <v>0</v>
      </c>
      <c r="T3438" s="39" t="s">
        <v>1119</v>
      </c>
      <c r="U3438" s="39"/>
      <c r="V3438" s="178"/>
      <c r="W3438" s="39" t="s">
        <v>1982</v>
      </c>
      <c r="X3438" s="39" t="s">
        <v>1983</v>
      </c>
      <c r="Y3438" s="39"/>
      <c r="Z3438" s="39"/>
      <c r="AA3438" s="39"/>
      <c r="AB3438" s="152" t="s">
        <v>3165</v>
      </c>
    </row>
    <row r="3439" spans="1:28" ht="21.75" customHeight="1" x14ac:dyDescent="0.25">
      <c r="A3439" s="37" t="s">
        <v>30</v>
      </c>
      <c r="B3439" s="37" t="s">
        <v>31</v>
      </c>
      <c r="C3439" s="39">
        <v>6264</v>
      </c>
      <c r="D3439" s="162" t="s">
        <v>1169</v>
      </c>
      <c r="E3439" s="39" t="s">
        <v>1266</v>
      </c>
      <c r="F3439" s="128" t="s">
        <v>170</v>
      </c>
      <c r="G3439" s="39" t="s">
        <v>35</v>
      </c>
      <c r="H3439" s="39" t="str">
        <f t="shared" si="479"/>
        <v>6105AK124-6264-CCAL-0007</v>
      </c>
      <c r="I3439" s="39" t="str">
        <f t="shared" si="478"/>
        <v>Q24050972-04-6264-C-CAL-0007</v>
      </c>
      <c r="J3439" s="39"/>
      <c r="K3439" s="33" t="str">
        <f>VLOOKUP(C3439,'PPE WBS Codes'!$E$3:$F$79,2,0)</f>
        <v>Bulk Diesel Storage 1</v>
      </c>
      <c r="L3439" s="39" t="s">
        <v>1989</v>
      </c>
      <c r="M3439" s="39" t="s">
        <v>1268</v>
      </c>
      <c r="N3439" s="33" t="str">
        <f t="shared" si="475"/>
        <v>Bulk Diesel Storage 1 - Access Staircase &amp; Platforms for Bulk Diesel Storage Yard 1B - Structure Stress Calculations and Expansion Provisions</v>
      </c>
      <c r="O3439" s="134"/>
      <c r="P3439" s="134"/>
      <c r="Q3439" s="33" t="str">
        <f>IFERROR(VLOOKUP(PPE_PH1_CDDL[[#This Row],[RDMC Document Number]],[3]Docs!$B:$F,4,0),"No Placeholder Yet")</f>
        <v>RES - Reserved Placeholder</v>
      </c>
      <c r="R3439" s="33" t="str">
        <f>IFERROR(VLOOKUP(PPE_PH1_CDDL[[#This Row],[RDMC Document Number]],[3]Docs!$B:$F,5,0),"No Placeholder Yet")</f>
        <v>Pending</v>
      </c>
      <c r="S3439" s="137">
        <f t="shared" si="477"/>
        <v>0</v>
      </c>
      <c r="T3439" s="39" t="s">
        <v>1119</v>
      </c>
      <c r="U3439" s="39"/>
      <c r="V3439" s="178"/>
      <c r="W3439" s="39" t="s">
        <v>1982</v>
      </c>
      <c r="X3439" s="39" t="s">
        <v>1983</v>
      </c>
      <c r="Y3439" s="39"/>
      <c r="Z3439" s="39"/>
      <c r="AA3439" s="39"/>
      <c r="AB3439" s="152" t="s">
        <v>3165</v>
      </c>
    </row>
    <row r="3440" spans="1:28" ht="21.75" customHeight="1" x14ac:dyDescent="0.25">
      <c r="A3440" s="37" t="s">
        <v>30</v>
      </c>
      <c r="B3440" s="37" t="s">
        <v>31</v>
      </c>
      <c r="C3440" s="39">
        <v>6264</v>
      </c>
      <c r="D3440" s="162" t="s">
        <v>1169</v>
      </c>
      <c r="E3440" s="39" t="s">
        <v>1266</v>
      </c>
      <c r="F3440" s="128" t="s">
        <v>108</v>
      </c>
      <c r="G3440" s="39" t="s">
        <v>35</v>
      </c>
      <c r="H3440" s="39" t="str">
        <f t="shared" si="479"/>
        <v>6105AK124-6264-CCAL-0008</v>
      </c>
      <c r="I3440" s="39" t="str">
        <f t="shared" si="478"/>
        <v>Q24050972-04-6264-C-CAL-0008</v>
      </c>
      <c r="J3440" s="39"/>
      <c r="K3440" s="33" t="str">
        <f>VLOOKUP(C3440,'PPE WBS Codes'!$E$3:$F$79,2,0)</f>
        <v>Bulk Diesel Storage 1</v>
      </c>
      <c r="L3440" s="39" t="s">
        <v>1990</v>
      </c>
      <c r="M3440" s="39" t="s">
        <v>1268</v>
      </c>
      <c r="N3440" s="33" t="str">
        <f t="shared" si="475"/>
        <v>Bulk Diesel Storage 1 - Fire Wall Protection System for Bulk Diesel Storage Yard 1B - Structure Stress Calculations and Expansion Provisions</v>
      </c>
      <c r="O3440" s="134"/>
      <c r="P3440" s="134"/>
      <c r="Q3440" s="33" t="str">
        <f>IFERROR(VLOOKUP(PPE_PH1_CDDL[[#This Row],[RDMC Document Number]],[3]Docs!$B:$F,4,0),"No Placeholder Yet")</f>
        <v>RES - Reserved Placeholder</v>
      </c>
      <c r="R3440" s="33" t="str">
        <f>IFERROR(VLOOKUP(PPE_PH1_CDDL[[#This Row],[RDMC Document Number]],[3]Docs!$B:$F,5,0),"No Placeholder Yet")</f>
        <v>Pending</v>
      </c>
      <c r="S3440" s="137">
        <f t="shared" si="477"/>
        <v>0</v>
      </c>
      <c r="T3440" s="39" t="s">
        <v>1119</v>
      </c>
      <c r="U3440" s="39"/>
      <c r="V3440" s="178"/>
      <c r="W3440" s="39" t="s">
        <v>1982</v>
      </c>
      <c r="X3440" s="39" t="s">
        <v>1983</v>
      </c>
      <c r="Y3440" s="39"/>
      <c r="Z3440" s="39"/>
      <c r="AA3440" s="39"/>
      <c r="AB3440" s="152" t="s">
        <v>3165</v>
      </c>
    </row>
    <row r="3441" spans="1:28" ht="21.75" customHeight="1" x14ac:dyDescent="0.25">
      <c r="A3441" s="37" t="s">
        <v>30</v>
      </c>
      <c r="B3441" s="37" t="s">
        <v>31</v>
      </c>
      <c r="C3441" s="39">
        <v>6264</v>
      </c>
      <c r="D3441" s="162" t="s">
        <v>1169</v>
      </c>
      <c r="E3441" s="39" t="s">
        <v>1266</v>
      </c>
      <c r="F3441" s="128" t="s">
        <v>173</v>
      </c>
      <c r="G3441" s="39" t="s">
        <v>35</v>
      </c>
      <c r="H3441" s="39" t="str">
        <f t="shared" si="479"/>
        <v>6105AK124-6264-CCAL-0009</v>
      </c>
      <c r="I3441" s="39" t="str">
        <f t="shared" si="478"/>
        <v>Q24050972-04-6264-C-CAL-0009</v>
      </c>
      <c r="J3441" s="39"/>
      <c r="K3441" s="33" t="str">
        <f>VLOOKUP(C3441,'PPE WBS Codes'!$E$3:$F$79,2,0)</f>
        <v>Bulk Diesel Storage 1</v>
      </c>
      <c r="L3441" s="39" t="s">
        <v>1991</v>
      </c>
      <c r="M3441" s="39" t="s">
        <v>1268</v>
      </c>
      <c r="N3441" s="33" t="str">
        <f t="shared" si="475"/>
        <v>Bulk Diesel Storage 1 - Fire Protection System for Bulk Diesel Storage Yard 1B - Structure Stress Calculations and Expansion Provisions</v>
      </c>
      <c r="O3441" s="134"/>
      <c r="P3441" s="134"/>
      <c r="Q3441" s="33" t="str">
        <f>IFERROR(VLOOKUP(PPE_PH1_CDDL[[#This Row],[RDMC Document Number]],[3]Docs!$B:$F,4,0),"No Placeholder Yet")</f>
        <v>RES - Reserved Placeholder</v>
      </c>
      <c r="R3441" s="33" t="str">
        <f>IFERROR(VLOOKUP(PPE_PH1_CDDL[[#This Row],[RDMC Document Number]],[3]Docs!$B:$F,5,0),"No Placeholder Yet")</f>
        <v>Pending</v>
      </c>
      <c r="S3441" s="137">
        <f t="shared" si="477"/>
        <v>0</v>
      </c>
      <c r="T3441" s="39" t="s">
        <v>1119</v>
      </c>
      <c r="U3441" s="39"/>
      <c r="V3441" s="178"/>
      <c r="W3441" s="39" t="s">
        <v>1982</v>
      </c>
      <c r="X3441" s="39" t="s">
        <v>1983</v>
      </c>
      <c r="Y3441" s="39"/>
      <c r="Z3441" s="39"/>
      <c r="AA3441" s="39"/>
      <c r="AB3441" s="152" t="s">
        <v>3165</v>
      </c>
    </row>
    <row r="3442" spans="1:28" ht="21.75" customHeight="1" x14ac:dyDescent="0.25">
      <c r="A3442" s="37" t="s">
        <v>30</v>
      </c>
      <c r="B3442" s="37" t="s">
        <v>31</v>
      </c>
      <c r="C3442" s="39">
        <v>6264</v>
      </c>
      <c r="D3442" s="162" t="s">
        <v>1169</v>
      </c>
      <c r="E3442" s="39" t="s">
        <v>1266</v>
      </c>
      <c r="F3442" s="174" t="s">
        <v>184</v>
      </c>
      <c r="G3442" s="162" t="s">
        <v>35</v>
      </c>
      <c r="H3442" s="39" t="str">
        <f t="shared" si="479"/>
        <v>6105AK124-6264-CCAL-0010</v>
      </c>
      <c r="I3442" s="39" t="str">
        <f t="shared" si="478"/>
        <v>Q24050972-04-6264-C-CAL-0010</v>
      </c>
      <c r="J3442" s="162"/>
      <c r="K3442" s="33" t="str">
        <f>VLOOKUP(C3442,'PPE WBS Codes'!$E$3:$F$79,2,0)</f>
        <v>Bulk Diesel Storage 1</v>
      </c>
      <c r="L3442" s="162" t="s">
        <v>1992</v>
      </c>
      <c r="M3442" s="162" t="s">
        <v>1268</v>
      </c>
      <c r="N3442" s="33" t="str">
        <f t="shared" ref="N3442:N3504" si="480">K3442&amp;" - "&amp;L3442&amp;" - "&amp;M3442</f>
        <v>Bulk Diesel Storage 1 - Auto ESD Shut-off  Valves for Bulk Diesel Storage Yard 1B - Structure Stress Calculations and Expansion Provisions</v>
      </c>
      <c r="O3442" s="175"/>
      <c r="P3442" s="175"/>
      <c r="Q3442" s="33" t="str">
        <f>IFERROR(VLOOKUP(PPE_PH1_CDDL[[#This Row],[RDMC Document Number]],[3]Docs!$B:$F,4,0),"No Placeholder Yet")</f>
        <v>RES - Reserved Placeholder</v>
      </c>
      <c r="R3442" s="33" t="str">
        <f>IFERROR(VLOOKUP(PPE_PH1_CDDL[[#This Row],[RDMC Document Number]],[3]Docs!$B:$F,5,0),"No Placeholder Yet")</f>
        <v>Pending</v>
      </c>
      <c r="S3442" s="137">
        <f t="shared" si="477"/>
        <v>0</v>
      </c>
      <c r="T3442" s="39" t="s">
        <v>1119</v>
      </c>
      <c r="U3442" s="162"/>
      <c r="V3442" s="178"/>
      <c r="W3442" s="39" t="s">
        <v>1982</v>
      </c>
      <c r="X3442" s="39" t="s">
        <v>1983</v>
      </c>
      <c r="Y3442" s="162"/>
      <c r="Z3442" s="162"/>
      <c r="AA3442" s="39"/>
      <c r="AB3442" s="152" t="s">
        <v>3165</v>
      </c>
    </row>
    <row r="3443" spans="1:28" ht="21.75" customHeight="1" x14ac:dyDescent="0.25">
      <c r="A3443" s="37" t="s">
        <v>30</v>
      </c>
      <c r="B3443" s="37" t="s">
        <v>31</v>
      </c>
      <c r="C3443" s="39">
        <v>6263</v>
      </c>
      <c r="D3443" s="39" t="s">
        <v>973</v>
      </c>
      <c r="E3443" s="39" t="s">
        <v>43</v>
      </c>
      <c r="F3443" s="128" t="s">
        <v>34</v>
      </c>
      <c r="G3443" s="39" t="s">
        <v>35</v>
      </c>
      <c r="H3443" s="39" t="str">
        <f t="shared" si="479"/>
        <v>6105AK124-6263-FPRC-0001</v>
      </c>
      <c r="I3443" s="39" t="str">
        <f t="shared" si="478"/>
        <v>Q24050972-04-6263-F-PRC-0001</v>
      </c>
      <c r="J3443" s="39"/>
      <c r="K3443" s="33" t="str">
        <f>VLOOKUP(C3443,'PPE WBS Codes'!$E$3:$F$79,2,0)</f>
        <v>36 MVA Power Station 1</v>
      </c>
      <c r="L3443" s="39" t="s">
        <v>1963</v>
      </c>
      <c r="M3443" s="39" t="s">
        <v>1548</v>
      </c>
      <c r="N3443" s="33" t="str">
        <f t="shared" si="480"/>
        <v>36 MVA Power Station 1 - Emergency Equip. for 36 MVA Power Station Fuel System Pad 1A - Alarm Classification Methodology</v>
      </c>
      <c r="O3443" s="134"/>
      <c r="P3443" s="134"/>
      <c r="Q3443" s="33" t="str">
        <f>IFERROR(VLOOKUP(PPE_PH1_CDDL[[#This Row],[RDMC Document Number]],[3]Docs!$B:$F,4,0),"No Placeholder Yet")</f>
        <v>RES - Reserved Placeholder</v>
      </c>
      <c r="R3443" s="33" t="str">
        <f>IFERROR(VLOOKUP(PPE_PH1_CDDL[[#This Row],[RDMC Document Number]],[3]Docs!$B:$F,5,0),"No Placeholder Yet")</f>
        <v>Pending</v>
      </c>
      <c r="S3443" s="137">
        <f t="shared" si="477"/>
        <v>0</v>
      </c>
      <c r="T3443" s="39" t="s">
        <v>1119</v>
      </c>
      <c r="U3443" s="39"/>
      <c r="V3443" s="178"/>
      <c r="W3443" s="39" t="s">
        <v>1964</v>
      </c>
      <c r="X3443" s="39" t="s">
        <v>1968</v>
      </c>
      <c r="Y3443" s="39"/>
      <c r="Z3443" s="39"/>
      <c r="AA3443" s="39"/>
      <c r="AB3443" s="152" t="s">
        <v>3165</v>
      </c>
    </row>
    <row r="3444" spans="1:28" ht="21.75" customHeight="1" x14ac:dyDescent="0.25">
      <c r="A3444" s="37" t="s">
        <v>30</v>
      </c>
      <c r="B3444" s="37" t="s">
        <v>31</v>
      </c>
      <c r="C3444" s="39">
        <v>6263</v>
      </c>
      <c r="D3444" s="39" t="s">
        <v>973</v>
      </c>
      <c r="E3444" s="162" t="s">
        <v>43</v>
      </c>
      <c r="F3444" s="174" t="s">
        <v>46</v>
      </c>
      <c r="G3444" s="162" t="s">
        <v>35</v>
      </c>
      <c r="H3444" s="39" t="str">
        <f t="shared" si="479"/>
        <v>6105AK124-6263-FPRC-0002</v>
      </c>
      <c r="I3444" s="39" t="str">
        <f t="shared" si="478"/>
        <v>Q24050972-04-6263-F-PRC-0002</v>
      </c>
      <c r="J3444" s="162"/>
      <c r="K3444" s="33" t="str">
        <f>VLOOKUP(C3444,'PPE WBS Codes'!$E$3:$F$79,2,0)</f>
        <v>36 MVA Power Station 1</v>
      </c>
      <c r="L3444" s="162" t="s">
        <v>1966</v>
      </c>
      <c r="M3444" s="162" t="s">
        <v>1548</v>
      </c>
      <c r="N3444" s="33" t="str">
        <f t="shared" si="480"/>
        <v>36 MVA Power Station 1 - Emergency Equip. for 36 MVA Power Station Fuel System Pad 1B - Alarm Classification Methodology</v>
      </c>
      <c r="O3444" s="175"/>
      <c r="P3444" s="175"/>
      <c r="Q3444" s="33" t="str">
        <f>IFERROR(VLOOKUP(PPE_PH1_CDDL[[#This Row],[RDMC Document Number]],[3]Docs!$B:$F,4,0),"No Placeholder Yet")</f>
        <v>RES - Reserved Placeholder</v>
      </c>
      <c r="R3444" s="33" t="str">
        <f>IFERROR(VLOOKUP(PPE_PH1_CDDL[[#This Row],[RDMC Document Number]],[3]Docs!$B:$F,5,0),"No Placeholder Yet")</f>
        <v>Pending</v>
      </c>
      <c r="S3444" s="137">
        <f t="shared" si="477"/>
        <v>0</v>
      </c>
      <c r="T3444" s="39" t="s">
        <v>1119</v>
      </c>
      <c r="U3444" s="162"/>
      <c r="V3444" s="178"/>
      <c r="W3444" s="39" t="s">
        <v>1964</v>
      </c>
      <c r="X3444" s="162" t="s">
        <v>1967</v>
      </c>
      <c r="Y3444" s="162"/>
      <c r="Z3444" s="162"/>
      <c r="AA3444" s="39"/>
      <c r="AB3444" s="152" t="s">
        <v>3165</v>
      </c>
    </row>
    <row r="3445" spans="1:28" ht="21.75" customHeight="1" x14ac:dyDescent="0.25">
      <c r="A3445" s="37" t="s">
        <v>30</v>
      </c>
      <c r="B3445" s="37" t="s">
        <v>31</v>
      </c>
      <c r="C3445" s="39">
        <v>6263</v>
      </c>
      <c r="D3445" s="39" t="s">
        <v>973</v>
      </c>
      <c r="E3445" s="39" t="s">
        <v>1170</v>
      </c>
      <c r="F3445" s="128" t="s">
        <v>34</v>
      </c>
      <c r="G3445" s="162" t="s">
        <v>35</v>
      </c>
      <c r="H3445" s="39" t="str">
        <f t="shared" si="479"/>
        <v>6105AK124-6263-FSPC-0001</v>
      </c>
      <c r="I3445" s="39" t="str">
        <f t="shared" si="478"/>
        <v>Q24050972-04-6263-F-SPC-0001</v>
      </c>
      <c r="J3445" s="39"/>
      <c r="K3445" s="33" t="str">
        <f>VLOOKUP(C3445,'PPE WBS Codes'!$E$3:$F$79,2,0)</f>
        <v>36 MVA Power Station 1</v>
      </c>
      <c r="L3445" s="39" t="s">
        <v>1963</v>
      </c>
      <c r="M3445" s="39" t="s">
        <v>1549</v>
      </c>
      <c r="N3445" s="33" t="str">
        <f t="shared" si="480"/>
        <v>36 MVA Power Station 1 - Emergency Equip. for 36 MVA Power Station Fuel System Pad 1A - Control System Design Requirements</v>
      </c>
      <c r="O3445" s="134"/>
      <c r="P3445" s="134"/>
      <c r="Q3445" s="33" t="str">
        <f>IFERROR(VLOOKUP(PPE_PH1_CDDL[[#This Row],[RDMC Document Number]],[3]Docs!$B:$F,4,0),"No Placeholder Yet")</f>
        <v>RES - Reserved Placeholder</v>
      </c>
      <c r="R3445" s="33" t="str">
        <f>IFERROR(VLOOKUP(PPE_PH1_CDDL[[#This Row],[RDMC Document Number]],[3]Docs!$B:$F,5,0),"No Placeholder Yet")</f>
        <v>Pending</v>
      </c>
      <c r="S3445" s="137">
        <f t="shared" si="477"/>
        <v>0</v>
      </c>
      <c r="T3445" s="39" t="s">
        <v>1119</v>
      </c>
      <c r="U3445" s="39"/>
      <c r="V3445" s="178"/>
      <c r="W3445" s="39" t="s">
        <v>1964</v>
      </c>
      <c r="X3445" s="39" t="s">
        <v>1968</v>
      </c>
      <c r="Y3445" s="39"/>
      <c r="Z3445" s="39"/>
      <c r="AA3445" s="39"/>
      <c r="AB3445" s="152" t="s">
        <v>3165</v>
      </c>
    </row>
    <row r="3446" spans="1:28" ht="21.75" customHeight="1" x14ac:dyDescent="0.25">
      <c r="A3446" s="37" t="s">
        <v>30</v>
      </c>
      <c r="B3446" s="37" t="s">
        <v>31</v>
      </c>
      <c r="C3446" s="39">
        <v>6263</v>
      </c>
      <c r="D3446" s="39" t="s">
        <v>973</v>
      </c>
      <c r="E3446" s="39" t="s">
        <v>1170</v>
      </c>
      <c r="F3446" s="128" t="s">
        <v>46</v>
      </c>
      <c r="G3446" s="162" t="s">
        <v>35</v>
      </c>
      <c r="H3446" s="39" t="str">
        <f t="shared" si="479"/>
        <v>6105AK124-6263-FSPC-0002</v>
      </c>
      <c r="I3446" s="39" t="str">
        <f t="shared" si="478"/>
        <v>Q24050972-04-6263-F-SPC-0002</v>
      </c>
      <c r="J3446" s="39"/>
      <c r="K3446" s="33" t="str">
        <f>VLOOKUP(C3446,'PPE WBS Codes'!$E$3:$F$79,2,0)</f>
        <v>36 MVA Power Station 1</v>
      </c>
      <c r="L3446" s="39" t="s">
        <v>1963</v>
      </c>
      <c r="M3446" s="39" t="s">
        <v>1550</v>
      </c>
      <c r="N3446" s="33" t="str">
        <f t="shared" si="480"/>
        <v>36 MVA Power Station 1 - Emergency Equip. for 36 MVA Power Station Fuel System Pad 1A - Historian and Server Design</v>
      </c>
      <c r="O3446" s="134"/>
      <c r="P3446" s="134"/>
      <c r="Q3446" s="33" t="str">
        <f>IFERROR(VLOOKUP(PPE_PH1_CDDL[[#This Row],[RDMC Document Number]],[3]Docs!$B:$F,4,0),"No Placeholder Yet")</f>
        <v>RES - Reserved Placeholder</v>
      </c>
      <c r="R3446" s="33" t="str">
        <f>IFERROR(VLOOKUP(PPE_PH1_CDDL[[#This Row],[RDMC Document Number]],[3]Docs!$B:$F,5,0),"No Placeholder Yet")</f>
        <v>Pending</v>
      </c>
      <c r="S3446" s="137">
        <f t="shared" si="477"/>
        <v>0</v>
      </c>
      <c r="T3446" s="39" t="s">
        <v>1119</v>
      </c>
      <c r="U3446" s="39"/>
      <c r="V3446" s="178"/>
      <c r="W3446" s="39" t="s">
        <v>1964</v>
      </c>
      <c r="X3446" s="39" t="s">
        <v>1968</v>
      </c>
      <c r="Y3446" s="39"/>
      <c r="Z3446" s="39"/>
      <c r="AA3446" s="39"/>
      <c r="AB3446" s="152" t="s">
        <v>3165</v>
      </c>
    </row>
    <row r="3447" spans="1:28" ht="21.75" customHeight="1" x14ac:dyDescent="0.25">
      <c r="A3447" s="37" t="s">
        <v>30</v>
      </c>
      <c r="B3447" s="37" t="s">
        <v>31</v>
      </c>
      <c r="C3447" s="39">
        <v>6263</v>
      </c>
      <c r="D3447" s="39" t="s">
        <v>973</v>
      </c>
      <c r="E3447" s="39" t="s">
        <v>1170</v>
      </c>
      <c r="F3447" s="128" t="s">
        <v>48</v>
      </c>
      <c r="G3447" s="162" t="s">
        <v>35</v>
      </c>
      <c r="H3447" s="39" t="str">
        <f t="shared" si="479"/>
        <v>6105AK124-6263-FSPC-0003</v>
      </c>
      <c r="I3447" s="39" t="str">
        <f t="shared" si="478"/>
        <v>Q24050972-04-6263-F-SPC-0003</v>
      </c>
      <c r="J3447" s="39"/>
      <c r="K3447" s="33" t="str">
        <f>VLOOKUP(C3447,'PPE WBS Codes'!$E$3:$F$79,2,0)</f>
        <v>36 MVA Power Station 1</v>
      </c>
      <c r="L3447" s="39" t="s">
        <v>1966</v>
      </c>
      <c r="M3447" s="39" t="s">
        <v>1549</v>
      </c>
      <c r="N3447" s="33" t="str">
        <f t="shared" si="480"/>
        <v>36 MVA Power Station 1 - Emergency Equip. for 36 MVA Power Station Fuel System Pad 1B - Control System Design Requirements</v>
      </c>
      <c r="O3447" s="134"/>
      <c r="P3447" s="134"/>
      <c r="Q3447" s="33" t="str">
        <f>IFERROR(VLOOKUP(PPE_PH1_CDDL[[#This Row],[RDMC Document Number]],[3]Docs!$B:$F,4,0),"No Placeholder Yet")</f>
        <v>RES - Reserved Placeholder</v>
      </c>
      <c r="R3447" s="33" t="str">
        <f>IFERROR(VLOOKUP(PPE_PH1_CDDL[[#This Row],[RDMC Document Number]],[3]Docs!$B:$F,5,0),"No Placeholder Yet")</f>
        <v>Pending</v>
      </c>
      <c r="S3447" s="137">
        <f t="shared" si="477"/>
        <v>0</v>
      </c>
      <c r="T3447" s="39" t="s">
        <v>1119</v>
      </c>
      <c r="U3447" s="39"/>
      <c r="V3447" s="178"/>
      <c r="W3447" s="39" t="s">
        <v>1964</v>
      </c>
      <c r="X3447" s="162" t="s">
        <v>1967</v>
      </c>
      <c r="Y3447" s="39"/>
      <c r="Z3447" s="39"/>
      <c r="AA3447" s="39"/>
      <c r="AB3447" s="152" t="s">
        <v>3165</v>
      </c>
    </row>
    <row r="3448" spans="1:28" ht="21.75" customHeight="1" x14ac:dyDescent="0.25">
      <c r="A3448" s="37" t="s">
        <v>30</v>
      </c>
      <c r="B3448" s="37" t="s">
        <v>31</v>
      </c>
      <c r="C3448" s="39">
        <v>6263</v>
      </c>
      <c r="D3448" s="39" t="s">
        <v>973</v>
      </c>
      <c r="E3448" s="39" t="s">
        <v>1170</v>
      </c>
      <c r="F3448" s="174" t="s">
        <v>50</v>
      </c>
      <c r="G3448" s="162" t="s">
        <v>35</v>
      </c>
      <c r="H3448" s="39" t="str">
        <f t="shared" si="479"/>
        <v>6105AK124-6263-FSPC-0004</v>
      </c>
      <c r="I3448" s="39" t="str">
        <f t="shared" si="478"/>
        <v>Q24050972-04-6263-F-SPC-0004</v>
      </c>
      <c r="J3448" s="162"/>
      <c r="K3448" s="33" t="str">
        <f>VLOOKUP(C3448,'PPE WBS Codes'!$E$3:$F$79,2,0)</f>
        <v>36 MVA Power Station 1</v>
      </c>
      <c r="L3448" s="162" t="s">
        <v>1966</v>
      </c>
      <c r="M3448" s="162" t="s">
        <v>1550</v>
      </c>
      <c r="N3448" s="33" t="str">
        <f t="shared" si="480"/>
        <v>36 MVA Power Station 1 - Emergency Equip. for 36 MVA Power Station Fuel System Pad 1B - Historian and Server Design</v>
      </c>
      <c r="O3448" s="175"/>
      <c r="P3448" s="175"/>
      <c r="Q3448" s="33" t="str">
        <f>IFERROR(VLOOKUP(PPE_PH1_CDDL[[#This Row],[RDMC Document Number]],[3]Docs!$B:$F,4,0),"No Placeholder Yet")</f>
        <v>RES - Reserved Placeholder</v>
      </c>
      <c r="R3448" s="33" t="str">
        <f>IFERROR(VLOOKUP(PPE_PH1_CDDL[[#This Row],[RDMC Document Number]],[3]Docs!$B:$F,5,0),"No Placeholder Yet")</f>
        <v>Pending</v>
      </c>
      <c r="S3448" s="137">
        <f t="shared" si="477"/>
        <v>0</v>
      </c>
      <c r="T3448" s="39" t="s">
        <v>1119</v>
      </c>
      <c r="U3448" s="162"/>
      <c r="V3448" s="178"/>
      <c r="W3448" s="39" t="s">
        <v>1964</v>
      </c>
      <c r="X3448" s="162" t="s">
        <v>1967</v>
      </c>
      <c r="Y3448" s="162"/>
      <c r="Z3448" s="162"/>
      <c r="AA3448" s="39"/>
      <c r="AB3448" s="152" t="s">
        <v>3165</v>
      </c>
    </row>
    <row r="3449" spans="1:28" ht="21.75" customHeight="1" x14ac:dyDescent="0.25">
      <c r="A3449" s="37" t="s">
        <v>30</v>
      </c>
      <c r="B3449" s="37" t="s">
        <v>31</v>
      </c>
      <c r="C3449" s="39">
        <v>6264</v>
      </c>
      <c r="D3449" s="39" t="s">
        <v>52</v>
      </c>
      <c r="E3449" s="39" t="s">
        <v>1266</v>
      </c>
      <c r="F3449" s="128" t="s">
        <v>34</v>
      </c>
      <c r="G3449" s="162" t="s">
        <v>35</v>
      </c>
      <c r="H3449" s="39" t="str">
        <f t="shared" si="479"/>
        <v>6105AK124-6264-ECAL-0001</v>
      </c>
      <c r="I3449" s="39" t="str">
        <f t="shared" si="478"/>
        <v>Q24050972-04-6264-E-CAL-0001</v>
      </c>
      <c r="J3449" s="39"/>
      <c r="K3449" s="33" t="str">
        <f>VLOOKUP(C3449,'PPE WBS Codes'!$E$3:$F$79,2,0)</f>
        <v>Bulk Diesel Storage 1</v>
      </c>
      <c r="L3449" s="39" t="s">
        <v>1993</v>
      </c>
      <c r="M3449" s="39" t="s">
        <v>1361</v>
      </c>
      <c r="N3449" s="33" t="str">
        <f t="shared" si="480"/>
        <v>Bulk Diesel Storage 1 - Earthing System for Bulk Diesel Storage Yard 1A - Cable and Conductor Sizing (incl Volt Drop Calcs)</v>
      </c>
      <c r="O3449" s="134"/>
      <c r="P3449" s="134"/>
      <c r="Q3449" s="33" t="str">
        <f>IFERROR(VLOOKUP(PPE_PH1_CDDL[[#This Row],[RDMC Document Number]],[3]Docs!$B:$F,4,0),"No Placeholder Yet")</f>
        <v>RES - Reserved Placeholder</v>
      </c>
      <c r="R3449" s="33" t="str">
        <f>IFERROR(VLOOKUP(PPE_PH1_CDDL[[#This Row],[RDMC Document Number]],[3]Docs!$B:$F,5,0),"No Placeholder Yet")</f>
        <v>Pending</v>
      </c>
      <c r="S3449" s="137">
        <f t="shared" si="477"/>
        <v>0</v>
      </c>
      <c r="T3449" s="39" t="s">
        <v>1119</v>
      </c>
      <c r="U3449" s="39"/>
      <c r="V3449" s="178"/>
      <c r="W3449" s="39" t="s">
        <v>1982</v>
      </c>
      <c r="X3449" s="39" t="s">
        <v>1649</v>
      </c>
      <c r="Y3449" s="39"/>
      <c r="Z3449" s="39"/>
      <c r="AA3449" s="39"/>
      <c r="AB3449" s="152" t="s">
        <v>3165</v>
      </c>
    </row>
    <row r="3450" spans="1:28" ht="21.75" customHeight="1" x14ac:dyDescent="0.25">
      <c r="A3450" s="37" t="s">
        <v>30</v>
      </c>
      <c r="B3450" s="37" t="s">
        <v>31</v>
      </c>
      <c r="C3450" s="39">
        <v>6264</v>
      </c>
      <c r="D3450" s="39" t="s">
        <v>52</v>
      </c>
      <c r="E3450" s="39" t="s">
        <v>1266</v>
      </c>
      <c r="F3450" s="128" t="s">
        <v>46</v>
      </c>
      <c r="G3450" s="162" t="s">
        <v>35</v>
      </c>
      <c r="H3450" s="39" t="str">
        <f t="shared" si="479"/>
        <v>6105AK124-6264-ECAL-0002</v>
      </c>
      <c r="I3450" s="39" t="str">
        <f t="shared" si="478"/>
        <v>Q24050972-04-6264-E-CAL-0002</v>
      </c>
      <c r="J3450" s="39"/>
      <c r="K3450" s="33" t="str">
        <f>VLOOKUP(C3450,'PPE WBS Codes'!$E$3:$F$79,2,0)</f>
        <v>Bulk Diesel Storage 1</v>
      </c>
      <c r="L3450" s="39" t="s">
        <v>1993</v>
      </c>
      <c r="M3450" s="39" t="s">
        <v>1363</v>
      </c>
      <c r="N3450" s="33" t="str">
        <f t="shared" si="480"/>
        <v>Bulk Diesel Storage 1 - Earthing System for Bulk Diesel Storage Yard 1A - Impedance and Burn-off Calculations</v>
      </c>
      <c r="O3450" s="134"/>
      <c r="P3450" s="134"/>
      <c r="Q3450" s="33" t="str">
        <f>IFERROR(VLOOKUP(PPE_PH1_CDDL[[#This Row],[RDMC Document Number]],[3]Docs!$B:$F,4,0),"No Placeholder Yet")</f>
        <v>RES - Reserved Placeholder</v>
      </c>
      <c r="R3450" s="33" t="str">
        <f>IFERROR(VLOOKUP(PPE_PH1_CDDL[[#This Row],[RDMC Document Number]],[3]Docs!$B:$F,5,0),"No Placeholder Yet")</f>
        <v>Pending</v>
      </c>
      <c r="S3450" s="137">
        <f t="shared" si="477"/>
        <v>0</v>
      </c>
      <c r="T3450" s="39" t="s">
        <v>1119</v>
      </c>
      <c r="U3450" s="39"/>
      <c r="V3450" s="178"/>
      <c r="W3450" s="39" t="s">
        <v>1982</v>
      </c>
      <c r="X3450" s="39" t="s">
        <v>1649</v>
      </c>
      <c r="Y3450" s="39"/>
      <c r="Z3450" s="39"/>
      <c r="AA3450" s="39"/>
      <c r="AB3450" s="152" t="s">
        <v>3165</v>
      </c>
    </row>
    <row r="3451" spans="1:28" ht="21.75" customHeight="1" x14ac:dyDescent="0.25">
      <c r="A3451" s="37" t="s">
        <v>30</v>
      </c>
      <c r="B3451" s="37" t="s">
        <v>31</v>
      </c>
      <c r="C3451" s="39">
        <v>6264</v>
      </c>
      <c r="D3451" s="39" t="s">
        <v>52</v>
      </c>
      <c r="E3451" s="39" t="s">
        <v>1266</v>
      </c>
      <c r="F3451" s="128" t="s">
        <v>48</v>
      </c>
      <c r="G3451" s="162" t="s">
        <v>35</v>
      </c>
      <c r="H3451" s="39" t="str">
        <f t="shared" si="479"/>
        <v>6105AK124-6264-ECAL-0003</v>
      </c>
      <c r="I3451" s="39" t="str">
        <f t="shared" ref="I3451:I3482" si="481">"Q24050972"&amp;"-"&amp;"04"&amp;"-"&amp;C3451&amp;"-"&amp;D3451&amp;"-"&amp;E3451&amp;"-"&amp;F3451</f>
        <v>Q24050972-04-6264-E-CAL-0003</v>
      </c>
      <c r="J3451" s="39"/>
      <c r="K3451" s="33" t="str">
        <f>VLOOKUP(C3451,'PPE WBS Codes'!$E$3:$F$79,2,0)</f>
        <v>Bulk Diesel Storage 1</v>
      </c>
      <c r="L3451" s="39" t="s">
        <v>1994</v>
      </c>
      <c r="M3451" s="39" t="s">
        <v>1361</v>
      </c>
      <c r="N3451" s="33" t="str">
        <f t="shared" si="480"/>
        <v>Bulk Diesel Storage 1 - Collection Sump from Bunds for Bulk Diesel Storage Yard 1A - Cable and Conductor Sizing (incl Volt Drop Calcs)</v>
      </c>
      <c r="O3451" s="134"/>
      <c r="P3451" s="134"/>
      <c r="Q3451" s="33" t="str">
        <f>IFERROR(VLOOKUP(PPE_PH1_CDDL[[#This Row],[RDMC Document Number]],[3]Docs!$B:$F,4,0),"No Placeholder Yet")</f>
        <v>RES - Reserved Placeholder</v>
      </c>
      <c r="R3451" s="33" t="str">
        <f>IFERROR(VLOOKUP(PPE_PH1_CDDL[[#This Row],[RDMC Document Number]],[3]Docs!$B:$F,5,0),"No Placeholder Yet")</f>
        <v>Pending</v>
      </c>
      <c r="S3451" s="137">
        <f t="shared" si="477"/>
        <v>0</v>
      </c>
      <c r="T3451" s="39" t="s">
        <v>1119</v>
      </c>
      <c r="U3451" s="39"/>
      <c r="V3451" s="178"/>
      <c r="W3451" s="39" t="s">
        <v>1982</v>
      </c>
      <c r="X3451" s="39" t="s">
        <v>1995</v>
      </c>
      <c r="Y3451" s="39"/>
      <c r="Z3451" s="39"/>
      <c r="AA3451" s="39"/>
      <c r="AB3451" s="152" t="s">
        <v>3165</v>
      </c>
    </row>
    <row r="3452" spans="1:28" ht="21.75" customHeight="1" x14ac:dyDescent="0.25">
      <c r="A3452" s="37" t="s">
        <v>30</v>
      </c>
      <c r="B3452" s="37" t="s">
        <v>31</v>
      </c>
      <c r="C3452" s="39">
        <v>6264</v>
      </c>
      <c r="D3452" s="39" t="s">
        <v>52</v>
      </c>
      <c r="E3452" s="39" t="s">
        <v>1266</v>
      </c>
      <c r="F3452" s="128" t="s">
        <v>50</v>
      </c>
      <c r="G3452" s="162" t="s">
        <v>35</v>
      </c>
      <c r="H3452" s="39" t="str">
        <f t="shared" si="479"/>
        <v>6105AK124-6264-ECAL-0004</v>
      </c>
      <c r="I3452" s="39" t="str">
        <f t="shared" si="481"/>
        <v>Q24050972-04-6264-E-CAL-0004</v>
      </c>
      <c r="J3452" s="39"/>
      <c r="K3452" s="33" t="str">
        <f>VLOOKUP(C3452,'PPE WBS Codes'!$E$3:$F$79,2,0)</f>
        <v>Bulk Diesel Storage 1</v>
      </c>
      <c r="L3452" s="39" t="s">
        <v>1986</v>
      </c>
      <c r="M3452" s="39" t="s">
        <v>1361</v>
      </c>
      <c r="N3452" s="33" t="str">
        <f t="shared" si="480"/>
        <v>Bulk Diesel Storage 1 - Fire Protection System for Bulk Diesel Storage Yard 1A - Cable and Conductor Sizing (incl Volt Drop Calcs)</v>
      </c>
      <c r="O3452" s="134"/>
      <c r="P3452" s="134"/>
      <c r="Q3452" s="33" t="str">
        <f>IFERROR(VLOOKUP(PPE_PH1_CDDL[[#This Row],[RDMC Document Number]],[3]Docs!$B:$F,4,0),"No Placeholder Yet")</f>
        <v>RES - Reserved Placeholder</v>
      </c>
      <c r="R3452" s="33" t="str">
        <f>IFERROR(VLOOKUP(PPE_PH1_CDDL[[#This Row],[RDMC Document Number]],[3]Docs!$B:$F,5,0),"No Placeholder Yet")</f>
        <v>Pending</v>
      </c>
      <c r="S3452" s="137">
        <f t="shared" si="477"/>
        <v>0</v>
      </c>
      <c r="T3452" s="39" t="s">
        <v>1119</v>
      </c>
      <c r="U3452" s="39"/>
      <c r="V3452" s="178"/>
      <c r="W3452" s="39" t="s">
        <v>1982</v>
      </c>
      <c r="X3452" s="39" t="s">
        <v>1636</v>
      </c>
      <c r="Y3452" s="39"/>
      <c r="Z3452" s="39"/>
      <c r="AA3452" s="39"/>
      <c r="AB3452" s="152" t="s">
        <v>3165</v>
      </c>
    </row>
    <row r="3453" spans="1:28" ht="21.75" customHeight="1" x14ac:dyDescent="0.25">
      <c r="A3453" s="37" t="s">
        <v>30</v>
      </c>
      <c r="B3453" s="37" t="s">
        <v>31</v>
      </c>
      <c r="C3453" s="39">
        <v>6264</v>
      </c>
      <c r="D3453" s="39" t="s">
        <v>52</v>
      </c>
      <c r="E3453" s="39" t="s">
        <v>1266</v>
      </c>
      <c r="F3453" s="128" t="s">
        <v>101</v>
      </c>
      <c r="G3453" s="162" t="s">
        <v>35</v>
      </c>
      <c r="H3453" s="39" t="str">
        <f t="shared" si="479"/>
        <v>6105AK124-6264-ECAL-0005</v>
      </c>
      <c r="I3453" s="39" t="str">
        <f t="shared" si="481"/>
        <v>Q24050972-04-6264-E-CAL-0005</v>
      </c>
      <c r="J3453" s="39"/>
      <c r="K3453" s="33" t="str">
        <f>VLOOKUP(C3453,'PPE WBS Codes'!$E$3:$F$79,2,0)</f>
        <v>Bulk Diesel Storage 1</v>
      </c>
      <c r="L3453" s="39" t="s">
        <v>1996</v>
      </c>
      <c r="M3453" s="39" t="s">
        <v>1361</v>
      </c>
      <c r="N3453" s="33" t="str">
        <f t="shared" si="480"/>
        <v>Bulk Diesel Storage 1 - Earthing System for Bulk Diesel Storage Yard 1B - Cable and Conductor Sizing (incl Volt Drop Calcs)</v>
      </c>
      <c r="O3453" s="134"/>
      <c r="P3453" s="134"/>
      <c r="Q3453" s="33" t="str">
        <f>IFERROR(VLOOKUP(PPE_PH1_CDDL[[#This Row],[RDMC Document Number]],[3]Docs!$B:$F,4,0),"No Placeholder Yet")</f>
        <v>RES - Reserved Placeholder</v>
      </c>
      <c r="R3453" s="33" t="str">
        <f>IFERROR(VLOOKUP(PPE_PH1_CDDL[[#This Row],[RDMC Document Number]],[3]Docs!$B:$F,5,0),"No Placeholder Yet")</f>
        <v>Pending</v>
      </c>
      <c r="S3453" s="137">
        <f t="shared" ref="S3453:S3504" si="482">IF(AND(O3453&lt;&gt;"",P3453&lt;&gt;"",R3453="Approved"),100%,
 IF(AND(O3453&lt;&gt;"",P3453&lt;&gt;""),66.67%,
 IF(O3453&lt;&gt;"",33.33%,
 0)))</f>
        <v>0</v>
      </c>
      <c r="T3453" s="39" t="s">
        <v>1119</v>
      </c>
      <c r="U3453" s="39"/>
      <c r="V3453" s="178"/>
      <c r="W3453" s="39" t="s">
        <v>1982</v>
      </c>
      <c r="X3453" s="39" t="s">
        <v>1649</v>
      </c>
      <c r="Y3453" s="39"/>
      <c r="Z3453" s="39"/>
      <c r="AA3453" s="39"/>
      <c r="AB3453" s="152" t="s">
        <v>3165</v>
      </c>
    </row>
    <row r="3454" spans="1:28" ht="21.75" customHeight="1" x14ac:dyDescent="0.25">
      <c r="A3454" s="37" t="s">
        <v>30</v>
      </c>
      <c r="B3454" s="37" t="s">
        <v>31</v>
      </c>
      <c r="C3454" s="39">
        <v>6264</v>
      </c>
      <c r="D3454" s="39" t="s">
        <v>52</v>
      </c>
      <c r="E3454" s="39" t="s">
        <v>1266</v>
      </c>
      <c r="F3454" s="128" t="s">
        <v>161</v>
      </c>
      <c r="G3454" s="162" t="s">
        <v>35</v>
      </c>
      <c r="H3454" s="39" t="str">
        <f t="shared" si="479"/>
        <v>6105AK124-6264-ECAL-0006</v>
      </c>
      <c r="I3454" s="39" t="str">
        <f t="shared" si="481"/>
        <v>Q24050972-04-6264-E-CAL-0006</v>
      </c>
      <c r="J3454" s="39"/>
      <c r="K3454" s="33" t="str">
        <f>VLOOKUP(C3454,'PPE WBS Codes'!$E$3:$F$79,2,0)</f>
        <v>Bulk Diesel Storage 1</v>
      </c>
      <c r="L3454" s="39" t="s">
        <v>1996</v>
      </c>
      <c r="M3454" s="39" t="s">
        <v>1363</v>
      </c>
      <c r="N3454" s="33" t="str">
        <f t="shared" si="480"/>
        <v>Bulk Diesel Storage 1 - Earthing System for Bulk Diesel Storage Yard 1B - Impedance and Burn-off Calculations</v>
      </c>
      <c r="O3454" s="134"/>
      <c r="P3454" s="134"/>
      <c r="Q3454" s="33" t="str">
        <f>IFERROR(VLOOKUP(PPE_PH1_CDDL[[#This Row],[RDMC Document Number]],[3]Docs!$B:$F,4,0),"No Placeholder Yet")</f>
        <v>RES - Reserved Placeholder</v>
      </c>
      <c r="R3454" s="33" t="str">
        <f>IFERROR(VLOOKUP(PPE_PH1_CDDL[[#This Row],[RDMC Document Number]],[3]Docs!$B:$F,5,0),"No Placeholder Yet")</f>
        <v>Pending</v>
      </c>
      <c r="S3454" s="137">
        <f t="shared" si="482"/>
        <v>0</v>
      </c>
      <c r="T3454" s="39" t="s">
        <v>1119</v>
      </c>
      <c r="U3454" s="39"/>
      <c r="V3454" s="178"/>
      <c r="W3454" s="39" t="s">
        <v>1982</v>
      </c>
      <c r="X3454" s="39" t="s">
        <v>1649</v>
      </c>
      <c r="Y3454" s="39"/>
      <c r="Z3454" s="39"/>
      <c r="AA3454" s="39"/>
      <c r="AB3454" s="152" t="s">
        <v>3165</v>
      </c>
    </row>
    <row r="3455" spans="1:28" ht="21.75" customHeight="1" x14ac:dyDescent="0.25">
      <c r="A3455" s="37" t="s">
        <v>30</v>
      </c>
      <c r="B3455" s="37" t="s">
        <v>31</v>
      </c>
      <c r="C3455" s="39">
        <v>6264</v>
      </c>
      <c r="D3455" s="39" t="s">
        <v>52</v>
      </c>
      <c r="E3455" s="39" t="s">
        <v>1266</v>
      </c>
      <c r="F3455" s="128" t="s">
        <v>170</v>
      </c>
      <c r="G3455" s="162" t="s">
        <v>35</v>
      </c>
      <c r="H3455" s="39" t="str">
        <f t="shared" si="479"/>
        <v>6105AK124-6264-ECAL-0007</v>
      </c>
      <c r="I3455" s="39" t="str">
        <f t="shared" si="481"/>
        <v>Q24050972-04-6264-E-CAL-0007</v>
      </c>
      <c r="J3455" s="39"/>
      <c r="K3455" s="33" t="str">
        <f>VLOOKUP(C3455,'PPE WBS Codes'!$E$3:$F$79,2,0)</f>
        <v>Bulk Diesel Storage 1</v>
      </c>
      <c r="L3455" s="39" t="s">
        <v>1997</v>
      </c>
      <c r="M3455" s="39" t="s">
        <v>1361</v>
      </c>
      <c r="N3455" s="33" t="str">
        <f t="shared" si="480"/>
        <v>Bulk Diesel Storage 1 - Collection Sump from Bunds for Bulk Diesel Storage Yard 1B - Cable and Conductor Sizing (incl Volt Drop Calcs)</v>
      </c>
      <c r="O3455" s="134"/>
      <c r="P3455" s="134"/>
      <c r="Q3455" s="33" t="str">
        <f>IFERROR(VLOOKUP(PPE_PH1_CDDL[[#This Row],[RDMC Document Number]],[3]Docs!$B:$F,4,0),"No Placeholder Yet")</f>
        <v>RES - Reserved Placeholder</v>
      </c>
      <c r="R3455" s="33" t="str">
        <f>IFERROR(VLOOKUP(PPE_PH1_CDDL[[#This Row],[RDMC Document Number]],[3]Docs!$B:$F,5,0),"No Placeholder Yet")</f>
        <v>Pending</v>
      </c>
      <c r="S3455" s="137">
        <f t="shared" si="482"/>
        <v>0</v>
      </c>
      <c r="T3455" s="39" t="s">
        <v>1119</v>
      </c>
      <c r="U3455" s="39"/>
      <c r="V3455" s="178"/>
      <c r="W3455" s="39" t="s">
        <v>1982</v>
      </c>
      <c r="X3455" s="39" t="s">
        <v>1995</v>
      </c>
      <c r="Y3455" s="39"/>
      <c r="Z3455" s="39"/>
      <c r="AA3455" s="39"/>
      <c r="AB3455" s="152" t="s">
        <v>3165</v>
      </c>
    </row>
    <row r="3456" spans="1:28" ht="21.75" customHeight="1" x14ac:dyDescent="0.25">
      <c r="A3456" s="37" t="s">
        <v>30</v>
      </c>
      <c r="B3456" s="37" t="s">
        <v>31</v>
      </c>
      <c r="C3456" s="39">
        <v>6264</v>
      </c>
      <c r="D3456" s="162" t="s">
        <v>52</v>
      </c>
      <c r="E3456" s="39" t="s">
        <v>1266</v>
      </c>
      <c r="F3456" s="174" t="s">
        <v>108</v>
      </c>
      <c r="G3456" s="162" t="s">
        <v>35</v>
      </c>
      <c r="H3456" s="39" t="str">
        <f t="shared" si="479"/>
        <v>6105AK124-6264-ECAL-0008</v>
      </c>
      <c r="I3456" s="39" t="str">
        <f t="shared" si="481"/>
        <v>Q24050972-04-6264-E-CAL-0008</v>
      </c>
      <c r="J3456" s="162"/>
      <c r="K3456" s="33" t="str">
        <f>VLOOKUP(C3456,'PPE WBS Codes'!$E$3:$F$79,2,0)</f>
        <v>Bulk Diesel Storage 1</v>
      </c>
      <c r="L3456" s="162" t="s">
        <v>1991</v>
      </c>
      <c r="M3456" s="162" t="s">
        <v>1361</v>
      </c>
      <c r="N3456" s="33" t="str">
        <f t="shared" si="480"/>
        <v>Bulk Diesel Storage 1 - Fire Protection System for Bulk Diesel Storage Yard 1B - Cable and Conductor Sizing (incl Volt Drop Calcs)</v>
      </c>
      <c r="O3456" s="175"/>
      <c r="P3456" s="175"/>
      <c r="Q3456" s="33" t="str">
        <f>IFERROR(VLOOKUP(PPE_PH1_CDDL[[#This Row],[RDMC Document Number]],[3]Docs!$B:$F,4,0),"No Placeholder Yet")</f>
        <v>RES - Reserved Placeholder</v>
      </c>
      <c r="R3456" s="33" t="str">
        <f>IFERROR(VLOOKUP(PPE_PH1_CDDL[[#This Row],[RDMC Document Number]],[3]Docs!$B:$F,5,0),"No Placeholder Yet")</f>
        <v>Pending</v>
      </c>
      <c r="S3456" s="137">
        <f t="shared" si="482"/>
        <v>0</v>
      </c>
      <c r="T3456" s="39" t="s">
        <v>1119</v>
      </c>
      <c r="U3456" s="162"/>
      <c r="V3456" s="178"/>
      <c r="W3456" s="39" t="s">
        <v>1982</v>
      </c>
      <c r="X3456" s="162" t="s">
        <v>1636</v>
      </c>
      <c r="Y3456" s="162"/>
      <c r="Z3456" s="162"/>
      <c r="AA3456" s="39"/>
      <c r="AB3456" s="152" t="s">
        <v>3165</v>
      </c>
    </row>
    <row r="3457" spans="1:28" ht="21.75" customHeight="1" x14ac:dyDescent="0.25">
      <c r="A3457" s="37" t="s">
        <v>30</v>
      </c>
      <c r="B3457" s="37" t="s">
        <v>31</v>
      </c>
      <c r="C3457" s="39">
        <v>6263</v>
      </c>
      <c r="D3457" s="39" t="s">
        <v>712</v>
      </c>
      <c r="E3457" s="39" t="s">
        <v>1266</v>
      </c>
      <c r="F3457" s="128" t="s">
        <v>34</v>
      </c>
      <c r="G3457" s="162" t="s">
        <v>35</v>
      </c>
      <c r="H3457" s="39" t="str">
        <f t="shared" si="479"/>
        <v>6105AK124-6263-ICAL-0001</v>
      </c>
      <c r="I3457" s="39" t="str">
        <f t="shared" si="481"/>
        <v>Q24050972-04-6263-I-CAL-0001</v>
      </c>
      <c r="J3457" s="39"/>
      <c r="K3457" s="33" t="str">
        <f>VLOOKUP(C3457,'PPE WBS Codes'!$E$3:$F$79,2,0)</f>
        <v>36 MVA Power Station 1</v>
      </c>
      <c r="L3457" s="39" t="s">
        <v>1963</v>
      </c>
      <c r="M3457" s="39" t="s">
        <v>1402</v>
      </c>
      <c r="N3457" s="33" t="str">
        <f t="shared" si="480"/>
        <v>36 MVA Power Station 1 - Emergency Equip. for 36 MVA Power Station Fuel System Pad 1A - Instrument Sizing and Specification Sheets</v>
      </c>
      <c r="O3457" s="134"/>
      <c r="P3457" s="134"/>
      <c r="Q3457" s="33" t="str">
        <f>IFERROR(VLOOKUP(PPE_PH1_CDDL[[#This Row],[RDMC Document Number]],[3]Docs!$B:$F,4,0),"No Placeholder Yet")</f>
        <v>RES - Reserved Placeholder</v>
      </c>
      <c r="R3457" s="33" t="str">
        <f>IFERROR(VLOOKUP(PPE_PH1_CDDL[[#This Row],[RDMC Document Number]],[3]Docs!$B:$F,5,0),"No Placeholder Yet")</f>
        <v>Pending</v>
      </c>
      <c r="S3457" s="137">
        <f t="shared" si="482"/>
        <v>0</v>
      </c>
      <c r="T3457" s="39" t="s">
        <v>1119</v>
      </c>
      <c r="U3457" s="39"/>
      <c r="V3457" s="178"/>
      <c r="W3457" s="39" t="s">
        <v>1964</v>
      </c>
      <c r="X3457" s="39" t="s">
        <v>1968</v>
      </c>
      <c r="Y3457" s="39"/>
      <c r="Z3457" s="39"/>
      <c r="AA3457" s="39"/>
      <c r="AB3457" s="152" t="s">
        <v>3165</v>
      </c>
    </row>
    <row r="3458" spans="1:28" ht="21.75" customHeight="1" x14ac:dyDescent="0.25">
      <c r="A3458" s="37" t="s">
        <v>30</v>
      </c>
      <c r="B3458" s="37" t="s">
        <v>31</v>
      </c>
      <c r="C3458" s="39">
        <v>6263</v>
      </c>
      <c r="D3458" s="39" t="s">
        <v>712</v>
      </c>
      <c r="E3458" s="39" t="s">
        <v>1266</v>
      </c>
      <c r="F3458" s="128" t="s">
        <v>46</v>
      </c>
      <c r="G3458" s="162" t="s">
        <v>35</v>
      </c>
      <c r="H3458" s="39" t="str">
        <f t="shared" si="479"/>
        <v>6105AK124-6263-ICAL-0002</v>
      </c>
      <c r="I3458" s="39" t="str">
        <f t="shared" si="481"/>
        <v>Q24050972-04-6263-I-CAL-0002</v>
      </c>
      <c r="J3458" s="39"/>
      <c r="K3458" s="33" t="str">
        <f>VLOOKUP(C3458,'PPE WBS Codes'!$E$3:$F$79,2,0)</f>
        <v>36 MVA Power Station 1</v>
      </c>
      <c r="L3458" s="39" t="s">
        <v>1963</v>
      </c>
      <c r="M3458" s="39" t="s">
        <v>1998</v>
      </c>
      <c r="N3458" s="33" t="str">
        <f t="shared" si="480"/>
        <v>36 MVA Power Station 1 - Emergency Equip. for 36 MVA Power Station Fuel System Pad 1A - Safety Instrumented System Design and Calculations</v>
      </c>
      <c r="O3458" s="134"/>
      <c r="P3458" s="134"/>
      <c r="Q3458" s="33" t="str">
        <f>IFERROR(VLOOKUP(PPE_PH1_CDDL[[#This Row],[RDMC Document Number]],[3]Docs!$B:$F,4,0),"No Placeholder Yet")</f>
        <v>RES - Reserved Placeholder</v>
      </c>
      <c r="R3458" s="33" t="str">
        <f>IFERROR(VLOOKUP(PPE_PH1_CDDL[[#This Row],[RDMC Document Number]],[3]Docs!$B:$F,5,0),"No Placeholder Yet")</f>
        <v>Pending</v>
      </c>
      <c r="S3458" s="137">
        <f t="shared" si="482"/>
        <v>0</v>
      </c>
      <c r="T3458" s="39" t="s">
        <v>1119</v>
      </c>
      <c r="U3458" s="39"/>
      <c r="V3458" s="178"/>
      <c r="W3458" s="39" t="s">
        <v>1964</v>
      </c>
      <c r="X3458" s="39" t="s">
        <v>1968</v>
      </c>
      <c r="Y3458" s="39"/>
      <c r="Z3458" s="39"/>
      <c r="AA3458" s="39"/>
      <c r="AB3458" s="152" t="s">
        <v>3165</v>
      </c>
    </row>
    <row r="3459" spans="1:28" ht="21.75" customHeight="1" x14ac:dyDescent="0.25">
      <c r="A3459" s="37" t="s">
        <v>30</v>
      </c>
      <c r="B3459" s="37" t="s">
        <v>31</v>
      </c>
      <c r="C3459" s="39">
        <v>6263</v>
      </c>
      <c r="D3459" s="39" t="s">
        <v>712</v>
      </c>
      <c r="E3459" s="39" t="s">
        <v>1266</v>
      </c>
      <c r="F3459" s="128" t="s">
        <v>48</v>
      </c>
      <c r="G3459" s="162" t="s">
        <v>35</v>
      </c>
      <c r="H3459" s="39" t="str">
        <f t="shared" si="479"/>
        <v>6105AK124-6263-ICAL-0003</v>
      </c>
      <c r="I3459" s="39" t="str">
        <f t="shared" si="481"/>
        <v>Q24050972-04-6263-I-CAL-0003</v>
      </c>
      <c r="J3459" s="39"/>
      <c r="K3459" s="33" t="str">
        <f>VLOOKUP(C3459,'PPE WBS Codes'!$E$3:$F$79,2,0)</f>
        <v>36 MVA Power Station 1</v>
      </c>
      <c r="L3459" s="39" t="s">
        <v>1963</v>
      </c>
      <c r="M3459" s="39" t="s">
        <v>1403</v>
      </c>
      <c r="N3459" s="33" t="str">
        <f t="shared" si="480"/>
        <v>36 MVA Power Station 1 - Emergency Equip. for 36 MVA Power Station Fuel System Pad 1A - Hazardous Area Classification Design and Calculations</v>
      </c>
      <c r="O3459" s="134"/>
      <c r="P3459" s="134"/>
      <c r="Q3459" s="33" t="str">
        <f>IFERROR(VLOOKUP(PPE_PH1_CDDL[[#This Row],[RDMC Document Number]],[3]Docs!$B:$F,4,0),"No Placeholder Yet")</f>
        <v>RES - Reserved Placeholder</v>
      </c>
      <c r="R3459" s="33" t="str">
        <f>IFERROR(VLOOKUP(PPE_PH1_CDDL[[#This Row],[RDMC Document Number]],[3]Docs!$B:$F,5,0),"No Placeholder Yet")</f>
        <v>Pending</v>
      </c>
      <c r="S3459" s="137">
        <f t="shared" si="482"/>
        <v>0</v>
      </c>
      <c r="T3459" s="39" t="s">
        <v>1119</v>
      </c>
      <c r="U3459" s="39"/>
      <c r="V3459" s="178"/>
      <c r="W3459" s="39" t="s">
        <v>1964</v>
      </c>
      <c r="X3459" s="39" t="s">
        <v>1968</v>
      </c>
      <c r="Y3459" s="39"/>
      <c r="Z3459" s="39"/>
      <c r="AA3459" s="39"/>
      <c r="AB3459" s="152" t="s">
        <v>3165</v>
      </c>
    </row>
    <row r="3460" spans="1:28" ht="21.75" customHeight="1" x14ac:dyDescent="0.25">
      <c r="A3460" s="37" t="s">
        <v>30</v>
      </c>
      <c r="B3460" s="37" t="s">
        <v>31</v>
      </c>
      <c r="C3460" s="39">
        <v>6263</v>
      </c>
      <c r="D3460" s="39" t="s">
        <v>712</v>
      </c>
      <c r="E3460" s="39" t="s">
        <v>1266</v>
      </c>
      <c r="F3460" s="128" t="s">
        <v>50</v>
      </c>
      <c r="G3460" s="162" t="s">
        <v>35</v>
      </c>
      <c r="H3460" s="39" t="str">
        <f t="shared" si="479"/>
        <v>6105AK124-6263-ICAL-0004</v>
      </c>
      <c r="I3460" s="39" t="str">
        <f t="shared" si="481"/>
        <v>Q24050972-04-6263-I-CAL-0004</v>
      </c>
      <c r="J3460" s="39"/>
      <c r="K3460" s="33" t="str">
        <f>VLOOKUP(C3460,'PPE WBS Codes'!$E$3:$F$79,2,0)</f>
        <v>36 MVA Power Station 1</v>
      </c>
      <c r="L3460" s="39" t="s">
        <v>1972</v>
      </c>
      <c r="M3460" s="39" t="s">
        <v>1402</v>
      </c>
      <c r="N3460" s="33" t="str">
        <f t="shared" si="480"/>
        <v>36 MVA Power Station 1 - Collection Sump from Bunds for 36 MVA Power Station Gen Pad 1A - Instrument Sizing and Specification Sheets</v>
      </c>
      <c r="O3460" s="134"/>
      <c r="P3460" s="134"/>
      <c r="Q3460" s="33" t="str">
        <f>IFERROR(VLOOKUP(PPE_PH1_CDDL[[#This Row],[RDMC Document Number]],[3]Docs!$B:$F,4,0),"No Placeholder Yet")</f>
        <v>RES - Reserved Placeholder</v>
      </c>
      <c r="R3460" s="33" t="str">
        <f>IFERROR(VLOOKUP(PPE_PH1_CDDL[[#This Row],[RDMC Document Number]],[3]Docs!$B:$F,5,0),"No Placeholder Yet")</f>
        <v>Pending</v>
      </c>
      <c r="S3460" s="137">
        <f t="shared" si="482"/>
        <v>0</v>
      </c>
      <c r="T3460" s="39" t="s">
        <v>1119</v>
      </c>
      <c r="U3460" s="39"/>
      <c r="V3460" s="178"/>
      <c r="W3460" s="39" t="s">
        <v>1932</v>
      </c>
      <c r="X3460" s="39" t="s">
        <v>1971</v>
      </c>
      <c r="Y3460" s="39"/>
      <c r="Z3460" s="39"/>
      <c r="AA3460" s="39"/>
      <c r="AB3460" s="152" t="s">
        <v>3165</v>
      </c>
    </row>
    <row r="3461" spans="1:28" ht="21.75" customHeight="1" x14ac:dyDescent="0.25">
      <c r="A3461" s="37" t="s">
        <v>30</v>
      </c>
      <c r="B3461" s="37" t="s">
        <v>31</v>
      </c>
      <c r="C3461" s="39">
        <v>6263</v>
      </c>
      <c r="D3461" s="39" t="s">
        <v>712</v>
      </c>
      <c r="E3461" s="39" t="s">
        <v>1266</v>
      </c>
      <c r="F3461" s="128" t="s">
        <v>101</v>
      </c>
      <c r="G3461" s="162" t="s">
        <v>35</v>
      </c>
      <c r="H3461" s="39" t="str">
        <f t="shared" si="479"/>
        <v>6105AK124-6263-ICAL-0005</v>
      </c>
      <c r="I3461" s="39" t="str">
        <f t="shared" si="481"/>
        <v>Q24050972-04-6263-I-CAL-0005</v>
      </c>
      <c r="J3461" s="39"/>
      <c r="K3461" s="33" t="str">
        <f>VLOOKUP(C3461,'PPE WBS Codes'!$E$3:$F$79,2,0)</f>
        <v>36 MVA Power Station 1</v>
      </c>
      <c r="L3461" s="39" t="s">
        <v>1972</v>
      </c>
      <c r="M3461" s="39" t="s">
        <v>1403</v>
      </c>
      <c r="N3461" s="33" t="str">
        <f t="shared" si="480"/>
        <v>36 MVA Power Station 1 - Collection Sump from Bunds for 36 MVA Power Station Gen Pad 1A - Hazardous Area Classification Design and Calculations</v>
      </c>
      <c r="O3461" s="134"/>
      <c r="P3461" s="134"/>
      <c r="Q3461" s="33" t="str">
        <f>IFERROR(VLOOKUP(PPE_PH1_CDDL[[#This Row],[RDMC Document Number]],[3]Docs!$B:$F,4,0),"No Placeholder Yet")</f>
        <v>RES - Reserved Placeholder</v>
      </c>
      <c r="R3461" s="33" t="str">
        <f>IFERROR(VLOOKUP(PPE_PH1_CDDL[[#This Row],[RDMC Document Number]],[3]Docs!$B:$F,5,0),"No Placeholder Yet")</f>
        <v>Pending</v>
      </c>
      <c r="S3461" s="137">
        <f t="shared" si="482"/>
        <v>0</v>
      </c>
      <c r="T3461" s="39" t="s">
        <v>1119</v>
      </c>
      <c r="U3461" s="39"/>
      <c r="V3461" s="178"/>
      <c r="W3461" s="39" t="s">
        <v>1932</v>
      </c>
      <c r="X3461" s="39" t="s">
        <v>1971</v>
      </c>
      <c r="Y3461" s="39"/>
      <c r="Z3461" s="39"/>
      <c r="AA3461" s="39"/>
      <c r="AB3461" s="152" t="s">
        <v>3165</v>
      </c>
    </row>
    <row r="3462" spans="1:28" ht="21.75" customHeight="1" x14ac:dyDescent="0.25">
      <c r="A3462" s="37" t="s">
        <v>30</v>
      </c>
      <c r="B3462" s="37" t="s">
        <v>31</v>
      </c>
      <c r="C3462" s="39">
        <v>6263</v>
      </c>
      <c r="D3462" s="39" t="s">
        <v>712</v>
      </c>
      <c r="E3462" s="39" t="s">
        <v>1266</v>
      </c>
      <c r="F3462" s="128" t="s">
        <v>161</v>
      </c>
      <c r="G3462" s="162" t="s">
        <v>35</v>
      </c>
      <c r="H3462" s="39" t="str">
        <f t="shared" si="479"/>
        <v>6105AK124-6263-ICAL-0006</v>
      </c>
      <c r="I3462" s="39" t="str">
        <f t="shared" si="481"/>
        <v>Q24050972-04-6263-I-CAL-0006</v>
      </c>
      <c r="J3462" s="39"/>
      <c r="K3462" s="33" t="str">
        <f>VLOOKUP(C3462,'PPE WBS Codes'!$E$3:$F$79,2,0)</f>
        <v>36 MVA Power Station 1</v>
      </c>
      <c r="L3462" s="39" t="s">
        <v>1966</v>
      </c>
      <c r="M3462" s="39" t="s">
        <v>1402</v>
      </c>
      <c r="N3462" s="33" t="str">
        <f t="shared" si="480"/>
        <v>36 MVA Power Station 1 - Emergency Equip. for 36 MVA Power Station Fuel System Pad 1B - Instrument Sizing and Specification Sheets</v>
      </c>
      <c r="O3462" s="134"/>
      <c r="P3462" s="134"/>
      <c r="Q3462" s="33" t="str">
        <f>IFERROR(VLOOKUP(PPE_PH1_CDDL[[#This Row],[RDMC Document Number]],[3]Docs!$B:$F,4,0),"No Placeholder Yet")</f>
        <v>RES - Reserved Placeholder</v>
      </c>
      <c r="R3462" s="33" t="str">
        <f>IFERROR(VLOOKUP(PPE_PH1_CDDL[[#This Row],[RDMC Document Number]],[3]Docs!$B:$F,5,0),"No Placeholder Yet")</f>
        <v>Pending</v>
      </c>
      <c r="S3462" s="137">
        <f t="shared" si="482"/>
        <v>0</v>
      </c>
      <c r="T3462" s="39" t="s">
        <v>1119</v>
      </c>
      <c r="U3462" s="39"/>
      <c r="V3462" s="178"/>
      <c r="W3462" s="39" t="s">
        <v>1964</v>
      </c>
      <c r="X3462" s="39" t="s">
        <v>1967</v>
      </c>
      <c r="Y3462" s="39"/>
      <c r="Z3462" s="39"/>
      <c r="AA3462" s="39"/>
      <c r="AB3462" s="152" t="s">
        <v>3165</v>
      </c>
    </row>
    <row r="3463" spans="1:28" ht="21.75" customHeight="1" x14ac:dyDescent="0.25">
      <c r="A3463" s="37" t="s">
        <v>30</v>
      </c>
      <c r="B3463" s="37" t="s">
        <v>31</v>
      </c>
      <c r="C3463" s="39">
        <v>6263</v>
      </c>
      <c r="D3463" s="39" t="s">
        <v>712</v>
      </c>
      <c r="E3463" s="39" t="s">
        <v>1266</v>
      </c>
      <c r="F3463" s="128" t="s">
        <v>170</v>
      </c>
      <c r="G3463" s="162" t="s">
        <v>35</v>
      </c>
      <c r="H3463" s="39" t="str">
        <f t="shared" si="479"/>
        <v>6105AK124-6263-ICAL-0007</v>
      </c>
      <c r="I3463" s="39" t="str">
        <f t="shared" si="481"/>
        <v>Q24050972-04-6263-I-CAL-0007</v>
      </c>
      <c r="J3463" s="39"/>
      <c r="K3463" s="33" t="str">
        <f>VLOOKUP(C3463,'PPE WBS Codes'!$E$3:$F$79,2,0)</f>
        <v>36 MVA Power Station 1</v>
      </c>
      <c r="L3463" s="39" t="s">
        <v>1966</v>
      </c>
      <c r="M3463" s="39" t="s">
        <v>1998</v>
      </c>
      <c r="N3463" s="33" t="str">
        <f t="shared" si="480"/>
        <v>36 MVA Power Station 1 - Emergency Equip. for 36 MVA Power Station Fuel System Pad 1B - Safety Instrumented System Design and Calculations</v>
      </c>
      <c r="O3463" s="134"/>
      <c r="P3463" s="134"/>
      <c r="Q3463" s="33" t="str">
        <f>IFERROR(VLOOKUP(PPE_PH1_CDDL[[#This Row],[RDMC Document Number]],[3]Docs!$B:$F,4,0),"No Placeholder Yet")</f>
        <v>RES - Reserved Placeholder</v>
      </c>
      <c r="R3463" s="33" t="str">
        <f>IFERROR(VLOOKUP(PPE_PH1_CDDL[[#This Row],[RDMC Document Number]],[3]Docs!$B:$F,5,0),"No Placeholder Yet")</f>
        <v>Pending</v>
      </c>
      <c r="S3463" s="137">
        <f t="shared" si="482"/>
        <v>0</v>
      </c>
      <c r="T3463" s="39" t="s">
        <v>1119</v>
      </c>
      <c r="U3463" s="39"/>
      <c r="V3463" s="178"/>
      <c r="W3463" s="39" t="s">
        <v>1964</v>
      </c>
      <c r="X3463" s="39" t="s">
        <v>1967</v>
      </c>
      <c r="Y3463" s="39"/>
      <c r="Z3463" s="39"/>
      <c r="AA3463" s="39"/>
      <c r="AB3463" s="152" t="s">
        <v>3165</v>
      </c>
    </row>
    <row r="3464" spans="1:28" ht="21.75" customHeight="1" x14ac:dyDescent="0.25">
      <c r="A3464" s="37" t="s">
        <v>30</v>
      </c>
      <c r="B3464" s="37" t="s">
        <v>31</v>
      </c>
      <c r="C3464" s="39">
        <v>6263</v>
      </c>
      <c r="D3464" s="39" t="s">
        <v>712</v>
      </c>
      <c r="E3464" s="39" t="s">
        <v>1266</v>
      </c>
      <c r="F3464" s="128" t="s">
        <v>108</v>
      </c>
      <c r="G3464" s="162" t="s">
        <v>35</v>
      </c>
      <c r="H3464" s="39" t="str">
        <f t="shared" si="479"/>
        <v>6105AK124-6263-ICAL-0008</v>
      </c>
      <c r="I3464" s="39" t="str">
        <f t="shared" si="481"/>
        <v>Q24050972-04-6263-I-CAL-0008</v>
      </c>
      <c r="J3464" s="39"/>
      <c r="K3464" s="33" t="str">
        <f>VLOOKUP(C3464,'PPE WBS Codes'!$E$3:$F$79,2,0)</f>
        <v>36 MVA Power Station 1</v>
      </c>
      <c r="L3464" s="39" t="s">
        <v>1966</v>
      </c>
      <c r="M3464" s="39" t="s">
        <v>1403</v>
      </c>
      <c r="N3464" s="33" t="str">
        <f t="shared" si="480"/>
        <v>36 MVA Power Station 1 - Emergency Equip. for 36 MVA Power Station Fuel System Pad 1B - Hazardous Area Classification Design and Calculations</v>
      </c>
      <c r="O3464" s="134"/>
      <c r="P3464" s="134"/>
      <c r="Q3464" s="33" t="str">
        <f>IFERROR(VLOOKUP(PPE_PH1_CDDL[[#This Row],[RDMC Document Number]],[3]Docs!$B:$F,4,0),"No Placeholder Yet")</f>
        <v>RES - Reserved Placeholder</v>
      </c>
      <c r="R3464" s="33" t="str">
        <f>IFERROR(VLOOKUP(PPE_PH1_CDDL[[#This Row],[RDMC Document Number]],[3]Docs!$B:$F,5,0),"No Placeholder Yet")</f>
        <v>Pending</v>
      </c>
      <c r="S3464" s="137">
        <f t="shared" si="482"/>
        <v>0</v>
      </c>
      <c r="T3464" s="39" t="s">
        <v>1119</v>
      </c>
      <c r="U3464" s="39"/>
      <c r="V3464" s="178"/>
      <c r="W3464" s="39" t="s">
        <v>1964</v>
      </c>
      <c r="X3464" s="39" t="s">
        <v>1967</v>
      </c>
      <c r="Y3464" s="39"/>
      <c r="Z3464" s="39"/>
      <c r="AA3464" s="39"/>
      <c r="AB3464" s="152" t="s">
        <v>3165</v>
      </c>
    </row>
    <row r="3465" spans="1:28" ht="21.75" customHeight="1" x14ac:dyDescent="0.25">
      <c r="A3465" s="37" t="s">
        <v>30</v>
      </c>
      <c r="B3465" s="37" t="s">
        <v>31</v>
      </c>
      <c r="C3465" s="39">
        <v>6263</v>
      </c>
      <c r="D3465" s="39" t="s">
        <v>712</v>
      </c>
      <c r="E3465" s="39" t="s">
        <v>1266</v>
      </c>
      <c r="F3465" s="128" t="s">
        <v>173</v>
      </c>
      <c r="G3465" s="162" t="s">
        <v>35</v>
      </c>
      <c r="H3465" s="39" t="str">
        <f t="shared" si="479"/>
        <v>6105AK124-6263-ICAL-0009</v>
      </c>
      <c r="I3465" s="39" t="str">
        <f t="shared" si="481"/>
        <v>Q24050972-04-6263-I-CAL-0009</v>
      </c>
      <c r="J3465" s="39"/>
      <c r="K3465" s="33" t="str">
        <f>VLOOKUP(C3465,'PPE WBS Codes'!$E$3:$F$79,2,0)</f>
        <v>36 MVA Power Station 1</v>
      </c>
      <c r="L3465" s="39" t="s">
        <v>1976</v>
      </c>
      <c r="M3465" s="39" t="s">
        <v>1402</v>
      </c>
      <c r="N3465" s="33" t="str">
        <f t="shared" si="480"/>
        <v>36 MVA Power Station 1 - Collection Sump from Bunds for 36 MVA Power Station Gen Pad 1B - Instrument Sizing and Specification Sheets</v>
      </c>
      <c r="O3465" s="134"/>
      <c r="P3465" s="134"/>
      <c r="Q3465" s="33" t="str">
        <f>IFERROR(VLOOKUP(PPE_PH1_CDDL[[#This Row],[RDMC Document Number]],[3]Docs!$B:$F,4,0),"No Placeholder Yet")</f>
        <v>RES - Reserved Placeholder</v>
      </c>
      <c r="R3465" s="33" t="str">
        <f>IFERROR(VLOOKUP(PPE_PH1_CDDL[[#This Row],[RDMC Document Number]],[3]Docs!$B:$F,5,0),"No Placeholder Yet")</f>
        <v>Pending</v>
      </c>
      <c r="S3465" s="137">
        <f t="shared" si="482"/>
        <v>0</v>
      </c>
      <c r="T3465" s="39" t="s">
        <v>1119</v>
      </c>
      <c r="U3465" s="39"/>
      <c r="V3465" s="178"/>
      <c r="W3465" s="39" t="s">
        <v>1932</v>
      </c>
      <c r="X3465" s="39" t="s">
        <v>1975</v>
      </c>
      <c r="Y3465" s="39"/>
      <c r="Z3465" s="39"/>
      <c r="AA3465" s="39"/>
      <c r="AB3465" s="152" t="s">
        <v>3165</v>
      </c>
    </row>
    <row r="3466" spans="1:28" ht="21.75" customHeight="1" x14ac:dyDescent="0.25">
      <c r="A3466" s="37" t="s">
        <v>30</v>
      </c>
      <c r="B3466" s="37" t="s">
        <v>31</v>
      </c>
      <c r="C3466" s="39">
        <v>6263</v>
      </c>
      <c r="D3466" s="39" t="s">
        <v>712</v>
      </c>
      <c r="E3466" s="39" t="s">
        <v>1266</v>
      </c>
      <c r="F3466" s="174" t="s">
        <v>184</v>
      </c>
      <c r="G3466" s="162" t="s">
        <v>35</v>
      </c>
      <c r="H3466" s="39" t="str">
        <f t="shared" si="479"/>
        <v>6105AK124-6263-ICAL-0010</v>
      </c>
      <c r="I3466" s="39" t="str">
        <f t="shared" si="481"/>
        <v>Q24050972-04-6263-I-CAL-0010</v>
      </c>
      <c r="J3466" s="162"/>
      <c r="K3466" s="33" t="str">
        <f>VLOOKUP(C3466,'PPE WBS Codes'!$E$3:$F$79,2,0)</f>
        <v>36 MVA Power Station 1</v>
      </c>
      <c r="L3466" s="162" t="s">
        <v>1976</v>
      </c>
      <c r="M3466" s="162" t="s">
        <v>1403</v>
      </c>
      <c r="N3466" s="33" t="str">
        <f t="shared" si="480"/>
        <v>36 MVA Power Station 1 - Collection Sump from Bunds for 36 MVA Power Station Gen Pad 1B - Hazardous Area Classification Design and Calculations</v>
      </c>
      <c r="O3466" s="175"/>
      <c r="P3466" s="175"/>
      <c r="Q3466" s="33" t="str">
        <f>IFERROR(VLOOKUP(PPE_PH1_CDDL[[#This Row],[RDMC Document Number]],[3]Docs!$B:$F,4,0),"No Placeholder Yet")</f>
        <v>RES - Reserved Placeholder</v>
      </c>
      <c r="R3466" s="33" t="str">
        <f>IFERROR(VLOOKUP(PPE_PH1_CDDL[[#This Row],[RDMC Document Number]],[3]Docs!$B:$F,5,0),"No Placeholder Yet")</f>
        <v>Pending</v>
      </c>
      <c r="S3466" s="137">
        <f t="shared" si="482"/>
        <v>0</v>
      </c>
      <c r="T3466" s="39" t="s">
        <v>1119</v>
      </c>
      <c r="U3466" s="162"/>
      <c r="V3466" s="178"/>
      <c r="W3466" s="162" t="s">
        <v>1932</v>
      </c>
      <c r="X3466" s="162" t="s">
        <v>1975</v>
      </c>
      <c r="Y3466" s="162"/>
      <c r="Z3466" s="162"/>
      <c r="AA3466" s="39"/>
      <c r="AB3466" s="152" t="s">
        <v>3165</v>
      </c>
    </row>
    <row r="3467" spans="1:28" ht="21.75" customHeight="1" x14ac:dyDescent="0.25">
      <c r="A3467" s="37" t="s">
        <v>30</v>
      </c>
      <c r="B3467" s="37" t="s">
        <v>31</v>
      </c>
      <c r="C3467" s="39">
        <v>6264</v>
      </c>
      <c r="D3467" s="39" t="s">
        <v>712</v>
      </c>
      <c r="E3467" s="39" t="s">
        <v>1266</v>
      </c>
      <c r="F3467" s="128" t="s">
        <v>34</v>
      </c>
      <c r="G3467" s="162" t="s">
        <v>35</v>
      </c>
      <c r="H3467" s="39" t="str">
        <f t="shared" si="479"/>
        <v>6105AK124-6264-ICAL-0001</v>
      </c>
      <c r="I3467" s="39" t="str">
        <f t="shared" si="481"/>
        <v>Q24050972-04-6264-I-CAL-0001</v>
      </c>
      <c r="J3467" s="39"/>
      <c r="K3467" s="33" t="str">
        <f>VLOOKUP(C3467,'PPE WBS Codes'!$E$3:$F$79,2,0)</f>
        <v>Bulk Diesel Storage 1</v>
      </c>
      <c r="L3467" s="39" t="s">
        <v>1981</v>
      </c>
      <c r="M3467" s="39" t="s">
        <v>1402</v>
      </c>
      <c r="N3467" s="33" t="str">
        <f t="shared" si="480"/>
        <v>Bulk Diesel Storage 1 - Emergency Equip for Bulk Diesel Storage Yard 1A - Instrument Sizing and Specification Sheets</v>
      </c>
      <c r="O3467" s="134"/>
      <c r="P3467" s="134"/>
      <c r="Q3467" s="33" t="str">
        <f>IFERROR(VLOOKUP(PPE_PH1_CDDL[[#This Row],[RDMC Document Number]],[3]Docs!$B:$F,4,0),"No Placeholder Yet")</f>
        <v>RES - Reserved Placeholder</v>
      </c>
      <c r="R3467" s="33" t="str">
        <f>IFERROR(VLOOKUP(PPE_PH1_CDDL[[#This Row],[RDMC Document Number]],[3]Docs!$B:$F,5,0),"No Placeholder Yet")</f>
        <v>Pending</v>
      </c>
      <c r="S3467" s="137">
        <f t="shared" si="482"/>
        <v>0</v>
      </c>
      <c r="T3467" s="39" t="s">
        <v>1119</v>
      </c>
      <c r="U3467" s="39"/>
      <c r="V3467" s="178"/>
      <c r="W3467" s="39" t="s">
        <v>1982</v>
      </c>
      <c r="X3467" s="39" t="s">
        <v>1964</v>
      </c>
      <c r="Y3467" s="39"/>
      <c r="Z3467" s="39"/>
      <c r="AA3467" s="39"/>
      <c r="AB3467" s="152" t="s">
        <v>3165</v>
      </c>
    </row>
    <row r="3468" spans="1:28" ht="21.75" customHeight="1" x14ac:dyDescent="0.25">
      <c r="A3468" s="37" t="s">
        <v>30</v>
      </c>
      <c r="B3468" s="37" t="s">
        <v>31</v>
      </c>
      <c r="C3468" s="39">
        <v>6264</v>
      </c>
      <c r="D3468" s="39" t="s">
        <v>712</v>
      </c>
      <c r="E3468" s="39" t="s">
        <v>1266</v>
      </c>
      <c r="F3468" s="128" t="s">
        <v>46</v>
      </c>
      <c r="G3468" s="162" t="s">
        <v>35</v>
      </c>
      <c r="H3468" s="39" t="str">
        <f t="shared" si="479"/>
        <v>6105AK124-6264-ICAL-0002</v>
      </c>
      <c r="I3468" s="39" t="str">
        <f t="shared" si="481"/>
        <v>Q24050972-04-6264-I-CAL-0002</v>
      </c>
      <c r="J3468" s="39"/>
      <c r="K3468" s="33" t="str">
        <f>VLOOKUP(C3468,'PPE WBS Codes'!$E$3:$F$79,2,0)</f>
        <v>Bulk Diesel Storage 1</v>
      </c>
      <c r="L3468" s="39" t="s">
        <v>1981</v>
      </c>
      <c r="M3468" s="39" t="s">
        <v>1998</v>
      </c>
      <c r="N3468" s="33" t="str">
        <f t="shared" si="480"/>
        <v>Bulk Diesel Storage 1 - Emergency Equip for Bulk Diesel Storage Yard 1A - Safety Instrumented System Design and Calculations</v>
      </c>
      <c r="O3468" s="134"/>
      <c r="P3468" s="134"/>
      <c r="Q3468" s="33" t="str">
        <f>IFERROR(VLOOKUP(PPE_PH1_CDDL[[#This Row],[RDMC Document Number]],[3]Docs!$B:$F,4,0),"No Placeholder Yet")</f>
        <v>RES - Reserved Placeholder</v>
      </c>
      <c r="R3468" s="33" t="str">
        <f>IFERROR(VLOOKUP(PPE_PH1_CDDL[[#This Row],[RDMC Document Number]],[3]Docs!$B:$F,5,0),"No Placeholder Yet")</f>
        <v>Pending</v>
      </c>
      <c r="S3468" s="137">
        <f t="shared" si="482"/>
        <v>0</v>
      </c>
      <c r="T3468" s="39" t="s">
        <v>1119</v>
      </c>
      <c r="U3468" s="39"/>
      <c r="V3468" s="178"/>
      <c r="W3468" s="39" t="s">
        <v>1982</v>
      </c>
      <c r="X3468" s="39" t="s">
        <v>1964</v>
      </c>
      <c r="Y3468" s="39"/>
      <c r="Z3468" s="39"/>
      <c r="AA3468" s="39"/>
      <c r="AB3468" s="152" t="s">
        <v>3165</v>
      </c>
    </row>
    <row r="3469" spans="1:28" ht="21.75" customHeight="1" x14ac:dyDescent="0.25">
      <c r="A3469" s="37" t="s">
        <v>30</v>
      </c>
      <c r="B3469" s="37" t="s">
        <v>31</v>
      </c>
      <c r="C3469" s="39">
        <v>6264</v>
      </c>
      <c r="D3469" s="39" t="s">
        <v>712</v>
      </c>
      <c r="E3469" s="39" t="s">
        <v>1266</v>
      </c>
      <c r="F3469" s="128" t="s">
        <v>48</v>
      </c>
      <c r="G3469" s="162" t="s">
        <v>35</v>
      </c>
      <c r="H3469" s="39" t="str">
        <f t="shared" si="479"/>
        <v>6105AK124-6264-ICAL-0003</v>
      </c>
      <c r="I3469" s="39" t="str">
        <f t="shared" si="481"/>
        <v>Q24050972-04-6264-I-CAL-0003</v>
      </c>
      <c r="J3469" s="39"/>
      <c r="K3469" s="33" t="str">
        <f>VLOOKUP(C3469,'PPE WBS Codes'!$E$3:$F$79,2,0)</f>
        <v>Bulk Diesel Storage 1</v>
      </c>
      <c r="L3469" s="39" t="s">
        <v>1981</v>
      </c>
      <c r="M3469" s="39" t="s">
        <v>1403</v>
      </c>
      <c r="N3469" s="33" t="str">
        <f t="shared" si="480"/>
        <v>Bulk Diesel Storage 1 - Emergency Equip for Bulk Diesel Storage Yard 1A - Hazardous Area Classification Design and Calculations</v>
      </c>
      <c r="O3469" s="134"/>
      <c r="P3469" s="134"/>
      <c r="Q3469" s="33" t="str">
        <f>IFERROR(VLOOKUP(PPE_PH1_CDDL[[#This Row],[RDMC Document Number]],[3]Docs!$B:$F,4,0),"No Placeholder Yet")</f>
        <v>RES - Reserved Placeholder</v>
      </c>
      <c r="R3469" s="33" t="str">
        <f>IFERROR(VLOOKUP(PPE_PH1_CDDL[[#This Row],[RDMC Document Number]],[3]Docs!$B:$F,5,0),"No Placeholder Yet")</f>
        <v>Pending</v>
      </c>
      <c r="S3469" s="137">
        <f t="shared" si="482"/>
        <v>0</v>
      </c>
      <c r="T3469" s="39" t="s">
        <v>1119</v>
      </c>
      <c r="U3469" s="39"/>
      <c r="V3469" s="178"/>
      <c r="W3469" s="39" t="s">
        <v>1982</v>
      </c>
      <c r="X3469" s="39" t="s">
        <v>1964</v>
      </c>
      <c r="Y3469" s="39"/>
      <c r="Z3469" s="39"/>
      <c r="AA3469" s="39"/>
      <c r="AB3469" s="152" t="s">
        <v>3165</v>
      </c>
    </row>
    <row r="3470" spans="1:28" ht="21.75" customHeight="1" x14ac:dyDescent="0.25">
      <c r="A3470" s="37" t="s">
        <v>30</v>
      </c>
      <c r="B3470" s="37" t="s">
        <v>31</v>
      </c>
      <c r="C3470" s="39">
        <v>6264</v>
      </c>
      <c r="D3470" s="39" t="s">
        <v>712</v>
      </c>
      <c r="E3470" s="39" t="s">
        <v>1266</v>
      </c>
      <c r="F3470" s="128" t="s">
        <v>50</v>
      </c>
      <c r="G3470" s="162" t="s">
        <v>35</v>
      </c>
      <c r="H3470" s="39" t="str">
        <f t="shared" si="479"/>
        <v>6105AK124-6264-ICAL-0004</v>
      </c>
      <c r="I3470" s="39" t="str">
        <f t="shared" si="481"/>
        <v>Q24050972-04-6264-I-CAL-0004</v>
      </c>
      <c r="J3470" s="39"/>
      <c r="K3470" s="33" t="str">
        <f>VLOOKUP(C3470,'PPE WBS Codes'!$E$3:$F$79,2,0)</f>
        <v>Bulk Diesel Storage 1</v>
      </c>
      <c r="L3470" s="39" t="s">
        <v>1994</v>
      </c>
      <c r="M3470" s="39" t="s">
        <v>1402</v>
      </c>
      <c r="N3470" s="33" t="str">
        <f t="shared" si="480"/>
        <v>Bulk Diesel Storage 1 - Collection Sump from Bunds for Bulk Diesel Storage Yard 1A - Instrument Sizing and Specification Sheets</v>
      </c>
      <c r="O3470" s="134"/>
      <c r="P3470" s="134"/>
      <c r="Q3470" s="33" t="str">
        <f>IFERROR(VLOOKUP(PPE_PH1_CDDL[[#This Row],[RDMC Document Number]],[3]Docs!$B:$F,4,0),"No Placeholder Yet")</f>
        <v>RES - Reserved Placeholder</v>
      </c>
      <c r="R3470" s="33" t="str">
        <f>IFERROR(VLOOKUP(PPE_PH1_CDDL[[#This Row],[RDMC Document Number]],[3]Docs!$B:$F,5,0),"No Placeholder Yet")</f>
        <v>Pending</v>
      </c>
      <c r="S3470" s="137">
        <f t="shared" si="482"/>
        <v>0</v>
      </c>
      <c r="T3470" s="39" t="s">
        <v>1119</v>
      </c>
      <c r="U3470" s="39"/>
      <c r="V3470" s="178"/>
      <c r="W3470" s="39" t="s">
        <v>1982</v>
      </c>
      <c r="X3470" s="39" t="s">
        <v>1995</v>
      </c>
      <c r="Y3470" s="39"/>
      <c r="Z3470" s="39"/>
      <c r="AA3470" s="39"/>
      <c r="AB3470" s="152" t="s">
        <v>3165</v>
      </c>
    </row>
    <row r="3471" spans="1:28" ht="21.75" customHeight="1" x14ac:dyDescent="0.25">
      <c r="A3471" s="37" t="s">
        <v>30</v>
      </c>
      <c r="B3471" s="37" t="s">
        <v>31</v>
      </c>
      <c r="C3471" s="39">
        <v>6264</v>
      </c>
      <c r="D3471" s="39" t="s">
        <v>712</v>
      </c>
      <c r="E3471" s="39" t="s">
        <v>1266</v>
      </c>
      <c r="F3471" s="128" t="s">
        <v>101</v>
      </c>
      <c r="G3471" s="162" t="s">
        <v>35</v>
      </c>
      <c r="H3471" s="39" t="str">
        <f t="shared" si="479"/>
        <v>6105AK124-6264-ICAL-0005</v>
      </c>
      <c r="I3471" s="39" t="str">
        <f t="shared" si="481"/>
        <v>Q24050972-04-6264-I-CAL-0005</v>
      </c>
      <c r="J3471" s="39"/>
      <c r="K3471" s="33" t="str">
        <f>VLOOKUP(C3471,'PPE WBS Codes'!$E$3:$F$79,2,0)</f>
        <v>Bulk Diesel Storage 1</v>
      </c>
      <c r="L3471" s="39" t="s">
        <v>1994</v>
      </c>
      <c r="M3471" s="39" t="s">
        <v>1403</v>
      </c>
      <c r="N3471" s="33" t="str">
        <f t="shared" si="480"/>
        <v>Bulk Diesel Storage 1 - Collection Sump from Bunds for Bulk Diesel Storage Yard 1A - Hazardous Area Classification Design and Calculations</v>
      </c>
      <c r="O3471" s="134"/>
      <c r="P3471" s="134"/>
      <c r="Q3471" s="33" t="str">
        <f>IFERROR(VLOOKUP(PPE_PH1_CDDL[[#This Row],[RDMC Document Number]],[3]Docs!$B:$F,4,0),"No Placeholder Yet")</f>
        <v>RES - Reserved Placeholder</v>
      </c>
      <c r="R3471" s="33" t="str">
        <f>IFERROR(VLOOKUP(PPE_PH1_CDDL[[#This Row],[RDMC Document Number]],[3]Docs!$B:$F,5,0),"No Placeholder Yet")</f>
        <v>Pending</v>
      </c>
      <c r="S3471" s="137">
        <f t="shared" si="482"/>
        <v>0</v>
      </c>
      <c r="T3471" s="39" t="s">
        <v>1119</v>
      </c>
      <c r="U3471" s="39"/>
      <c r="V3471" s="178"/>
      <c r="W3471" s="39" t="s">
        <v>1982</v>
      </c>
      <c r="X3471" s="39" t="s">
        <v>1995</v>
      </c>
      <c r="Y3471" s="39"/>
      <c r="Z3471" s="39"/>
      <c r="AA3471" s="39"/>
      <c r="AB3471" s="152" t="s">
        <v>3165</v>
      </c>
    </row>
    <row r="3472" spans="1:28" ht="21.75" customHeight="1" x14ac:dyDescent="0.25">
      <c r="A3472" s="37" t="s">
        <v>30</v>
      </c>
      <c r="B3472" s="37" t="s">
        <v>31</v>
      </c>
      <c r="C3472" s="39">
        <v>6264</v>
      </c>
      <c r="D3472" s="39" t="s">
        <v>712</v>
      </c>
      <c r="E3472" s="39" t="s">
        <v>1266</v>
      </c>
      <c r="F3472" s="128" t="s">
        <v>161</v>
      </c>
      <c r="G3472" s="162" t="s">
        <v>35</v>
      </c>
      <c r="H3472" s="39" t="str">
        <f t="shared" si="479"/>
        <v>6105AK124-6264-ICAL-0006</v>
      </c>
      <c r="I3472" s="39" t="str">
        <f t="shared" si="481"/>
        <v>Q24050972-04-6264-I-CAL-0006</v>
      </c>
      <c r="J3472" s="39"/>
      <c r="K3472" s="33" t="str">
        <f>VLOOKUP(C3472,'PPE WBS Codes'!$E$3:$F$79,2,0)</f>
        <v>Bulk Diesel Storage 1</v>
      </c>
      <c r="L3472" s="39" t="s">
        <v>1986</v>
      </c>
      <c r="M3472" s="39" t="s">
        <v>1402</v>
      </c>
      <c r="N3472" s="33" t="str">
        <f t="shared" si="480"/>
        <v>Bulk Diesel Storage 1 - Fire Protection System for Bulk Diesel Storage Yard 1A - Instrument Sizing and Specification Sheets</v>
      </c>
      <c r="O3472" s="134"/>
      <c r="P3472" s="134"/>
      <c r="Q3472" s="33" t="str">
        <f>IFERROR(VLOOKUP(PPE_PH1_CDDL[[#This Row],[RDMC Document Number]],[3]Docs!$B:$F,4,0),"No Placeholder Yet")</f>
        <v>RES - Reserved Placeholder</v>
      </c>
      <c r="R3472" s="33" t="str">
        <f>IFERROR(VLOOKUP(PPE_PH1_CDDL[[#This Row],[RDMC Document Number]],[3]Docs!$B:$F,5,0),"No Placeholder Yet")</f>
        <v>Pending</v>
      </c>
      <c r="S3472" s="137">
        <f t="shared" si="482"/>
        <v>0</v>
      </c>
      <c r="T3472" s="39" t="s">
        <v>1119</v>
      </c>
      <c r="U3472" s="39"/>
      <c r="V3472" s="178"/>
      <c r="W3472" s="39" t="s">
        <v>1982</v>
      </c>
      <c r="X3472" s="39" t="s">
        <v>1636</v>
      </c>
      <c r="Y3472" s="39"/>
      <c r="Z3472" s="39"/>
      <c r="AA3472" s="39"/>
      <c r="AB3472" s="152" t="s">
        <v>3165</v>
      </c>
    </row>
    <row r="3473" spans="1:28" ht="21.75" customHeight="1" x14ac:dyDescent="0.25">
      <c r="A3473" s="37" t="s">
        <v>30</v>
      </c>
      <c r="B3473" s="37" t="s">
        <v>31</v>
      </c>
      <c r="C3473" s="39">
        <v>6264</v>
      </c>
      <c r="D3473" s="39" t="s">
        <v>712</v>
      </c>
      <c r="E3473" s="39" t="s">
        <v>1266</v>
      </c>
      <c r="F3473" s="128" t="s">
        <v>170</v>
      </c>
      <c r="G3473" s="162" t="s">
        <v>35</v>
      </c>
      <c r="H3473" s="39" t="str">
        <f t="shared" si="479"/>
        <v>6105AK124-6264-ICAL-0007</v>
      </c>
      <c r="I3473" s="39" t="str">
        <f t="shared" si="481"/>
        <v>Q24050972-04-6264-I-CAL-0007</v>
      </c>
      <c r="J3473" s="39"/>
      <c r="K3473" s="33" t="str">
        <f>VLOOKUP(C3473,'PPE WBS Codes'!$E$3:$F$79,2,0)</f>
        <v>Bulk Diesel Storage 1</v>
      </c>
      <c r="L3473" s="39" t="s">
        <v>1986</v>
      </c>
      <c r="M3473" s="39" t="s">
        <v>1403</v>
      </c>
      <c r="N3473" s="33" t="str">
        <f t="shared" si="480"/>
        <v>Bulk Diesel Storage 1 - Fire Protection System for Bulk Diesel Storage Yard 1A - Hazardous Area Classification Design and Calculations</v>
      </c>
      <c r="O3473" s="134"/>
      <c r="P3473" s="134"/>
      <c r="Q3473" s="33" t="str">
        <f>IFERROR(VLOOKUP(PPE_PH1_CDDL[[#This Row],[RDMC Document Number]],[3]Docs!$B:$F,4,0),"No Placeholder Yet")</f>
        <v>RES - Reserved Placeholder</v>
      </c>
      <c r="R3473" s="33" t="str">
        <f>IFERROR(VLOOKUP(PPE_PH1_CDDL[[#This Row],[RDMC Document Number]],[3]Docs!$B:$F,5,0),"No Placeholder Yet")</f>
        <v>Pending</v>
      </c>
      <c r="S3473" s="137">
        <f t="shared" si="482"/>
        <v>0</v>
      </c>
      <c r="T3473" s="39" t="s">
        <v>1119</v>
      </c>
      <c r="U3473" s="39"/>
      <c r="V3473" s="178"/>
      <c r="W3473" s="39" t="s">
        <v>1982</v>
      </c>
      <c r="X3473" s="39" t="s">
        <v>1636</v>
      </c>
      <c r="Y3473" s="39"/>
      <c r="Z3473" s="39"/>
      <c r="AA3473" s="39"/>
      <c r="AB3473" s="152" t="s">
        <v>3165</v>
      </c>
    </row>
    <row r="3474" spans="1:28" ht="21.75" customHeight="1" x14ac:dyDescent="0.25">
      <c r="A3474" s="37" t="s">
        <v>30</v>
      </c>
      <c r="B3474" s="37" t="s">
        <v>31</v>
      </c>
      <c r="C3474" s="39">
        <v>6264</v>
      </c>
      <c r="D3474" s="39" t="s">
        <v>712</v>
      </c>
      <c r="E3474" s="39" t="s">
        <v>1266</v>
      </c>
      <c r="F3474" s="128" t="s">
        <v>108</v>
      </c>
      <c r="G3474" s="162" t="s">
        <v>35</v>
      </c>
      <c r="H3474" s="39" t="str">
        <f t="shared" si="479"/>
        <v>6105AK124-6264-ICAL-0008</v>
      </c>
      <c r="I3474" s="39" t="str">
        <f t="shared" si="481"/>
        <v>Q24050972-04-6264-I-CAL-0008</v>
      </c>
      <c r="J3474" s="39"/>
      <c r="K3474" s="33" t="str">
        <f>VLOOKUP(C3474,'PPE WBS Codes'!$E$3:$F$79,2,0)</f>
        <v>Bulk Diesel Storage 1</v>
      </c>
      <c r="L3474" s="39" t="s">
        <v>1999</v>
      </c>
      <c r="M3474" s="39" t="s">
        <v>1402</v>
      </c>
      <c r="N3474" s="33" t="str">
        <f t="shared" si="480"/>
        <v>Bulk Diesel Storage 1 - Fire Detection System for Bulk Diesel Storage Yard 1A - Instrument Sizing and Specification Sheets</v>
      </c>
      <c r="O3474" s="134"/>
      <c r="P3474" s="134"/>
      <c r="Q3474" s="33" t="str">
        <f>IFERROR(VLOOKUP(PPE_PH1_CDDL[[#This Row],[RDMC Document Number]],[3]Docs!$B:$F,4,0),"No Placeholder Yet")</f>
        <v>RES - Reserved Placeholder</v>
      </c>
      <c r="R3474" s="33" t="str">
        <f>IFERROR(VLOOKUP(PPE_PH1_CDDL[[#This Row],[RDMC Document Number]],[3]Docs!$B:$F,5,0),"No Placeholder Yet")</f>
        <v>Pending</v>
      </c>
      <c r="S3474" s="137">
        <f t="shared" si="482"/>
        <v>0</v>
      </c>
      <c r="T3474" s="39" t="s">
        <v>1119</v>
      </c>
      <c r="U3474" s="39"/>
      <c r="V3474" s="178"/>
      <c r="W3474" s="39" t="s">
        <v>1982</v>
      </c>
      <c r="X3474" s="39" t="s">
        <v>1636</v>
      </c>
      <c r="Y3474" s="39"/>
      <c r="Z3474" s="39"/>
      <c r="AA3474" s="39"/>
      <c r="AB3474" s="152" t="s">
        <v>3165</v>
      </c>
    </row>
    <row r="3475" spans="1:28" ht="21.75" customHeight="1" x14ac:dyDescent="0.25">
      <c r="A3475" s="37" t="s">
        <v>30</v>
      </c>
      <c r="B3475" s="37" t="s">
        <v>31</v>
      </c>
      <c r="C3475" s="39">
        <v>6264</v>
      </c>
      <c r="D3475" s="39" t="s">
        <v>712</v>
      </c>
      <c r="E3475" s="39" t="s">
        <v>1266</v>
      </c>
      <c r="F3475" s="128" t="s">
        <v>173</v>
      </c>
      <c r="G3475" s="162" t="s">
        <v>35</v>
      </c>
      <c r="H3475" s="39" t="str">
        <f t="shared" si="479"/>
        <v>6105AK124-6264-ICAL-0009</v>
      </c>
      <c r="I3475" s="39" t="str">
        <f t="shared" si="481"/>
        <v>Q24050972-04-6264-I-CAL-0009</v>
      </c>
      <c r="J3475" s="39"/>
      <c r="K3475" s="33" t="str">
        <f>VLOOKUP(C3475,'PPE WBS Codes'!$E$3:$F$79,2,0)</f>
        <v>Bulk Diesel Storage 1</v>
      </c>
      <c r="L3475" s="39" t="s">
        <v>1999</v>
      </c>
      <c r="M3475" s="39" t="s">
        <v>1403</v>
      </c>
      <c r="N3475" s="33" t="str">
        <f t="shared" si="480"/>
        <v>Bulk Diesel Storage 1 - Fire Detection System for Bulk Diesel Storage Yard 1A - Hazardous Area Classification Design and Calculations</v>
      </c>
      <c r="O3475" s="134"/>
      <c r="P3475" s="134"/>
      <c r="Q3475" s="33" t="str">
        <f>IFERROR(VLOOKUP(PPE_PH1_CDDL[[#This Row],[RDMC Document Number]],[3]Docs!$B:$F,4,0),"No Placeholder Yet")</f>
        <v>RES - Reserved Placeholder</v>
      </c>
      <c r="R3475" s="33" t="str">
        <f>IFERROR(VLOOKUP(PPE_PH1_CDDL[[#This Row],[RDMC Document Number]],[3]Docs!$B:$F,5,0),"No Placeholder Yet")</f>
        <v>Pending</v>
      </c>
      <c r="S3475" s="137">
        <f t="shared" si="482"/>
        <v>0</v>
      </c>
      <c r="T3475" s="39" t="s">
        <v>1119</v>
      </c>
      <c r="U3475" s="39"/>
      <c r="V3475" s="178"/>
      <c r="W3475" s="39" t="s">
        <v>1982</v>
      </c>
      <c r="X3475" s="39" t="s">
        <v>1636</v>
      </c>
      <c r="Y3475" s="39"/>
      <c r="Z3475" s="39"/>
      <c r="AA3475" s="39"/>
      <c r="AB3475" s="152" t="s">
        <v>3165</v>
      </c>
    </row>
    <row r="3476" spans="1:28" ht="21.75" customHeight="1" x14ac:dyDescent="0.25">
      <c r="A3476" s="37" t="s">
        <v>30</v>
      </c>
      <c r="B3476" s="37" t="s">
        <v>31</v>
      </c>
      <c r="C3476" s="39">
        <v>6264</v>
      </c>
      <c r="D3476" s="39" t="s">
        <v>712</v>
      </c>
      <c r="E3476" s="39" t="s">
        <v>1266</v>
      </c>
      <c r="F3476" s="128" t="s">
        <v>184</v>
      </c>
      <c r="G3476" s="162" t="s">
        <v>35</v>
      </c>
      <c r="H3476" s="39" t="str">
        <f t="shared" si="479"/>
        <v>6105AK124-6264-ICAL-0010</v>
      </c>
      <c r="I3476" s="39" t="str">
        <f t="shared" si="481"/>
        <v>Q24050972-04-6264-I-CAL-0010</v>
      </c>
      <c r="J3476" s="39"/>
      <c r="K3476" s="33" t="str">
        <f>VLOOKUP(C3476,'PPE WBS Codes'!$E$3:$F$79,2,0)</f>
        <v>Bulk Diesel Storage 1</v>
      </c>
      <c r="L3476" s="39" t="s">
        <v>1999</v>
      </c>
      <c r="M3476" s="39" t="s">
        <v>1998</v>
      </c>
      <c r="N3476" s="33" t="str">
        <f t="shared" si="480"/>
        <v>Bulk Diesel Storage 1 - Fire Detection System for Bulk Diesel Storage Yard 1A - Safety Instrumented System Design and Calculations</v>
      </c>
      <c r="O3476" s="134"/>
      <c r="P3476" s="134"/>
      <c r="Q3476" s="33" t="str">
        <f>IFERROR(VLOOKUP(PPE_PH1_CDDL[[#This Row],[RDMC Document Number]],[3]Docs!$B:$F,4,0),"No Placeholder Yet")</f>
        <v>RES - Reserved Placeholder</v>
      </c>
      <c r="R3476" s="33" t="str">
        <f>IFERROR(VLOOKUP(PPE_PH1_CDDL[[#This Row],[RDMC Document Number]],[3]Docs!$B:$F,5,0),"No Placeholder Yet")</f>
        <v>Pending</v>
      </c>
      <c r="S3476" s="137">
        <f t="shared" si="482"/>
        <v>0</v>
      </c>
      <c r="T3476" s="39" t="s">
        <v>1119</v>
      </c>
      <c r="U3476" s="39"/>
      <c r="V3476" s="178"/>
      <c r="W3476" s="39" t="s">
        <v>1982</v>
      </c>
      <c r="X3476" s="39" t="s">
        <v>1636</v>
      </c>
      <c r="Y3476" s="39"/>
      <c r="Z3476" s="39"/>
      <c r="AA3476" s="39"/>
      <c r="AB3476" s="152" t="s">
        <v>3165</v>
      </c>
    </row>
    <row r="3477" spans="1:28" ht="21.75" customHeight="1" x14ac:dyDescent="0.25">
      <c r="A3477" s="37" t="s">
        <v>30</v>
      </c>
      <c r="B3477" s="37" t="s">
        <v>31</v>
      </c>
      <c r="C3477" s="39">
        <v>6264</v>
      </c>
      <c r="D3477" s="39" t="s">
        <v>712</v>
      </c>
      <c r="E3477" s="39" t="s">
        <v>1266</v>
      </c>
      <c r="F3477" s="128" t="s">
        <v>187</v>
      </c>
      <c r="G3477" s="162" t="s">
        <v>35</v>
      </c>
      <c r="H3477" s="39" t="str">
        <f t="shared" si="479"/>
        <v>6105AK124-6264-ICAL-0011</v>
      </c>
      <c r="I3477" s="39" t="str">
        <f t="shared" si="481"/>
        <v>Q24050972-04-6264-I-CAL-0011</v>
      </c>
      <c r="J3477" s="39"/>
      <c r="K3477" s="33" t="str">
        <f>VLOOKUP(C3477,'PPE WBS Codes'!$E$3:$F$79,2,0)</f>
        <v>Bulk Diesel Storage 1</v>
      </c>
      <c r="L3477" s="39" t="s">
        <v>1987</v>
      </c>
      <c r="M3477" s="39" t="s">
        <v>1402</v>
      </c>
      <c r="N3477" s="33" t="str">
        <f t="shared" si="480"/>
        <v>Bulk Diesel Storage 1 - Auto ESD Shut-off  Valves for Bulk Diesel Storage Yard 1A - Instrument Sizing and Specification Sheets</v>
      </c>
      <c r="O3477" s="134"/>
      <c r="P3477" s="134"/>
      <c r="Q3477" s="33" t="str">
        <f>IFERROR(VLOOKUP(PPE_PH1_CDDL[[#This Row],[RDMC Document Number]],[3]Docs!$B:$F,4,0),"No Placeholder Yet")</f>
        <v>RES - Reserved Placeholder</v>
      </c>
      <c r="R3477" s="33" t="str">
        <f>IFERROR(VLOOKUP(PPE_PH1_CDDL[[#This Row],[RDMC Document Number]],[3]Docs!$B:$F,5,0),"No Placeholder Yet")</f>
        <v>Pending</v>
      </c>
      <c r="S3477" s="137">
        <f t="shared" si="482"/>
        <v>0</v>
      </c>
      <c r="T3477" s="39" t="s">
        <v>1119</v>
      </c>
      <c r="U3477" s="39"/>
      <c r="V3477" s="178"/>
      <c r="W3477" s="39" t="s">
        <v>1982</v>
      </c>
      <c r="X3477" s="39" t="s">
        <v>2000</v>
      </c>
      <c r="Y3477" s="39"/>
      <c r="Z3477" s="39"/>
      <c r="AA3477" s="39"/>
      <c r="AB3477" s="152" t="s">
        <v>3165</v>
      </c>
    </row>
    <row r="3478" spans="1:28" ht="21.75" customHeight="1" x14ac:dyDescent="0.25">
      <c r="A3478" s="37" t="s">
        <v>30</v>
      </c>
      <c r="B3478" s="37" t="s">
        <v>31</v>
      </c>
      <c r="C3478" s="39">
        <v>6264</v>
      </c>
      <c r="D3478" s="39" t="s">
        <v>712</v>
      </c>
      <c r="E3478" s="39" t="s">
        <v>1266</v>
      </c>
      <c r="F3478" s="128" t="s">
        <v>213</v>
      </c>
      <c r="G3478" s="162" t="s">
        <v>35</v>
      </c>
      <c r="H3478" s="39" t="str">
        <f t="shared" si="479"/>
        <v>6105AK124-6264-ICAL-0012</v>
      </c>
      <c r="I3478" s="39" t="str">
        <f t="shared" si="481"/>
        <v>Q24050972-04-6264-I-CAL-0012</v>
      </c>
      <c r="J3478" s="39"/>
      <c r="K3478" s="33" t="str">
        <f>VLOOKUP(C3478,'PPE WBS Codes'!$E$3:$F$79,2,0)</f>
        <v>Bulk Diesel Storage 1</v>
      </c>
      <c r="L3478" s="39" t="s">
        <v>1987</v>
      </c>
      <c r="M3478" s="39" t="s">
        <v>1403</v>
      </c>
      <c r="N3478" s="33" t="str">
        <f t="shared" si="480"/>
        <v>Bulk Diesel Storage 1 - Auto ESD Shut-off  Valves for Bulk Diesel Storage Yard 1A - Hazardous Area Classification Design and Calculations</v>
      </c>
      <c r="O3478" s="134"/>
      <c r="P3478" s="134"/>
      <c r="Q3478" s="33" t="str">
        <f>IFERROR(VLOOKUP(PPE_PH1_CDDL[[#This Row],[RDMC Document Number]],[3]Docs!$B:$F,4,0),"No Placeholder Yet")</f>
        <v>RES - Reserved Placeholder</v>
      </c>
      <c r="R3478" s="33" t="str">
        <f>IFERROR(VLOOKUP(PPE_PH1_CDDL[[#This Row],[RDMC Document Number]],[3]Docs!$B:$F,5,0),"No Placeholder Yet")</f>
        <v>Pending</v>
      </c>
      <c r="S3478" s="137">
        <f t="shared" si="482"/>
        <v>0</v>
      </c>
      <c r="T3478" s="39" t="s">
        <v>1119</v>
      </c>
      <c r="U3478" s="39"/>
      <c r="V3478" s="178"/>
      <c r="W3478" s="39" t="s">
        <v>1982</v>
      </c>
      <c r="X3478" s="39" t="s">
        <v>2000</v>
      </c>
      <c r="Y3478" s="39"/>
      <c r="Z3478" s="39"/>
      <c r="AA3478" s="39"/>
      <c r="AB3478" s="152" t="s">
        <v>3165</v>
      </c>
    </row>
    <row r="3479" spans="1:28" ht="21.75" customHeight="1" x14ac:dyDescent="0.25">
      <c r="A3479" s="37" t="s">
        <v>30</v>
      </c>
      <c r="B3479" s="37" t="s">
        <v>31</v>
      </c>
      <c r="C3479" s="39">
        <v>6264</v>
      </c>
      <c r="D3479" s="39" t="s">
        <v>712</v>
      </c>
      <c r="E3479" s="39" t="s">
        <v>1266</v>
      </c>
      <c r="F3479" s="128" t="s">
        <v>215</v>
      </c>
      <c r="G3479" s="162" t="s">
        <v>35</v>
      </c>
      <c r="H3479" s="39" t="str">
        <f t="shared" si="479"/>
        <v>6105AK124-6264-ICAL-0013</v>
      </c>
      <c r="I3479" s="39" t="str">
        <f t="shared" si="481"/>
        <v>Q24050972-04-6264-I-CAL-0013</v>
      </c>
      <c r="J3479" s="39"/>
      <c r="K3479" s="33" t="str">
        <f>VLOOKUP(C3479,'PPE WBS Codes'!$E$3:$F$79,2,0)</f>
        <v>Bulk Diesel Storage 1</v>
      </c>
      <c r="L3479" s="39" t="s">
        <v>1988</v>
      </c>
      <c r="M3479" s="39" t="s">
        <v>1402</v>
      </c>
      <c r="N3479" s="33" t="str">
        <f t="shared" si="480"/>
        <v>Bulk Diesel Storage 1 - Emergency Equip for Bulk Diesel Storage Fuel System Yard 1B - Instrument Sizing and Specification Sheets</v>
      </c>
      <c r="O3479" s="134"/>
      <c r="P3479" s="134"/>
      <c r="Q3479" s="33" t="str">
        <f>IFERROR(VLOOKUP(PPE_PH1_CDDL[[#This Row],[RDMC Document Number]],[3]Docs!$B:$F,4,0),"No Placeholder Yet")</f>
        <v>RES - Reserved Placeholder</v>
      </c>
      <c r="R3479" s="33" t="str">
        <f>IFERROR(VLOOKUP(PPE_PH1_CDDL[[#This Row],[RDMC Document Number]],[3]Docs!$B:$F,5,0),"No Placeholder Yet")</f>
        <v>Pending</v>
      </c>
      <c r="S3479" s="137">
        <f t="shared" si="482"/>
        <v>0</v>
      </c>
      <c r="T3479" s="39" t="s">
        <v>1119</v>
      </c>
      <c r="U3479" s="39"/>
      <c r="V3479" s="178"/>
      <c r="W3479" s="39" t="s">
        <v>1982</v>
      </c>
      <c r="X3479" s="39" t="s">
        <v>1964</v>
      </c>
      <c r="Y3479" s="39"/>
      <c r="Z3479" s="39"/>
      <c r="AA3479" s="39"/>
      <c r="AB3479" s="152" t="s">
        <v>3165</v>
      </c>
    </row>
    <row r="3480" spans="1:28" ht="21.75" customHeight="1" x14ac:dyDescent="0.25">
      <c r="A3480" s="37" t="s">
        <v>30</v>
      </c>
      <c r="B3480" s="37" t="s">
        <v>31</v>
      </c>
      <c r="C3480" s="39">
        <v>6264</v>
      </c>
      <c r="D3480" s="39" t="s">
        <v>712</v>
      </c>
      <c r="E3480" s="39" t="s">
        <v>1266</v>
      </c>
      <c r="F3480" s="128" t="s">
        <v>217</v>
      </c>
      <c r="G3480" s="162" t="s">
        <v>35</v>
      </c>
      <c r="H3480" s="39" t="str">
        <f t="shared" si="479"/>
        <v>6105AK124-6264-ICAL-0014</v>
      </c>
      <c r="I3480" s="39" t="str">
        <f t="shared" si="481"/>
        <v>Q24050972-04-6264-I-CAL-0014</v>
      </c>
      <c r="J3480" s="39"/>
      <c r="K3480" s="33" t="str">
        <f>VLOOKUP(C3480,'PPE WBS Codes'!$E$3:$F$79,2,0)</f>
        <v>Bulk Diesel Storage 1</v>
      </c>
      <c r="L3480" s="39" t="s">
        <v>1988</v>
      </c>
      <c r="M3480" s="39" t="s">
        <v>1998</v>
      </c>
      <c r="N3480" s="33" t="str">
        <f t="shared" si="480"/>
        <v>Bulk Diesel Storage 1 - Emergency Equip for Bulk Diesel Storage Fuel System Yard 1B - Safety Instrumented System Design and Calculations</v>
      </c>
      <c r="O3480" s="134"/>
      <c r="P3480" s="134"/>
      <c r="Q3480" s="33" t="str">
        <f>IFERROR(VLOOKUP(PPE_PH1_CDDL[[#This Row],[RDMC Document Number]],[3]Docs!$B:$F,4,0),"No Placeholder Yet")</f>
        <v>RES - Reserved Placeholder</v>
      </c>
      <c r="R3480" s="33" t="str">
        <f>IFERROR(VLOOKUP(PPE_PH1_CDDL[[#This Row],[RDMC Document Number]],[3]Docs!$B:$F,5,0),"No Placeholder Yet")</f>
        <v>Pending</v>
      </c>
      <c r="S3480" s="137">
        <f t="shared" si="482"/>
        <v>0</v>
      </c>
      <c r="T3480" s="39" t="s">
        <v>1119</v>
      </c>
      <c r="U3480" s="39"/>
      <c r="V3480" s="178"/>
      <c r="W3480" s="39" t="s">
        <v>1982</v>
      </c>
      <c r="X3480" s="39" t="s">
        <v>1964</v>
      </c>
      <c r="Y3480" s="39"/>
      <c r="Z3480" s="39"/>
      <c r="AA3480" s="39"/>
      <c r="AB3480" s="152" t="s">
        <v>3165</v>
      </c>
    </row>
    <row r="3481" spans="1:28" ht="21.75" customHeight="1" x14ac:dyDescent="0.25">
      <c r="A3481" s="37" t="s">
        <v>30</v>
      </c>
      <c r="B3481" s="37" t="s">
        <v>31</v>
      </c>
      <c r="C3481" s="39">
        <v>6264</v>
      </c>
      <c r="D3481" s="39" t="s">
        <v>712</v>
      </c>
      <c r="E3481" s="39" t="s">
        <v>1266</v>
      </c>
      <c r="F3481" s="128" t="s">
        <v>219</v>
      </c>
      <c r="G3481" s="162" t="s">
        <v>35</v>
      </c>
      <c r="H3481" s="39" t="str">
        <f t="shared" si="479"/>
        <v>6105AK124-6264-ICAL-0015</v>
      </c>
      <c r="I3481" s="39" t="str">
        <f t="shared" si="481"/>
        <v>Q24050972-04-6264-I-CAL-0015</v>
      </c>
      <c r="J3481" s="39"/>
      <c r="K3481" s="33" t="str">
        <f>VLOOKUP(C3481,'PPE WBS Codes'!$E$3:$F$79,2,0)</f>
        <v>Bulk Diesel Storage 1</v>
      </c>
      <c r="L3481" s="39" t="s">
        <v>1988</v>
      </c>
      <c r="M3481" s="39" t="s">
        <v>1403</v>
      </c>
      <c r="N3481" s="33" t="str">
        <f t="shared" si="480"/>
        <v>Bulk Diesel Storage 1 - Emergency Equip for Bulk Diesel Storage Fuel System Yard 1B - Hazardous Area Classification Design and Calculations</v>
      </c>
      <c r="O3481" s="134"/>
      <c r="P3481" s="134"/>
      <c r="Q3481" s="33" t="str">
        <f>IFERROR(VLOOKUP(PPE_PH1_CDDL[[#This Row],[RDMC Document Number]],[3]Docs!$B:$F,4,0),"No Placeholder Yet")</f>
        <v>RES - Reserved Placeholder</v>
      </c>
      <c r="R3481" s="33" t="str">
        <f>IFERROR(VLOOKUP(PPE_PH1_CDDL[[#This Row],[RDMC Document Number]],[3]Docs!$B:$F,5,0),"No Placeholder Yet")</f>
        <v>Pending</v>
      </c>
      <c r="S3481" s="137">
        <f t="shared" si="482"/>
        <v>0</v>
      </c>
      <c r="T3481" s="39" t="s">
        <v>1119</v>
      </c>
      <c r="U3481" s="39"/>
      <c r="V3481" s="178"/>
      <c r="W3481" s="39" t="s">
        <v>1982</v>
      </c>
      <c r="X3481" s="39" t="s">
        <v>1964</v>
      </c>
      <c r="Y3481" s="39"/>
      <c r="Z3481" s="39"/>
      <c r="AA3481" s="39"/>
      <c r="AB3481" s="152" t="s">
        <v>3165</v>
      </c>
    </row>
    <row r="3482" spans="1:28" ht="21.75" customHeight="1" x14ac:dyDescent="0.25">
      <c r="A3482" s="37" t="s">
        <v>30</v>
      </c>
      <c r="B3482" s="37" t="s">
        <v>31</v>
      </c>
      <c r="C3482" s="39">
        <v>6264</v>
      </c>
      <c r="D3482" s="39" t="s">
        <v>712</v>
      </c>
      <c r="E3482" s="39" t="s">
        <v>1266</v>
      </c>
      <c r="F3482" s="128" t="s">
        <v>88</v>
      </c>
      <c r="G3482" s="162" t="s">
        <v>35</v>
      </c>
      <c r="H3482" s="39" t="str">
        <f t="shared" si="479"/>
        <v>6105AK124-6264-ICAL-0016</v>
      </c>
      <c r="I3482" s="39" t="str">
        <f t="shared" si="481"/>
        <v>Q24050972-04-6264-I-CAL-0016</v>
      </c>
      <c r="J3482" s="39"/>
      <c r="K3482" s="33" t="str">
        <f>VLOOKUP(C3482,'PPE WBS Codes'!$E$3:$F$79,2,0)</f>
        <v>Bulk Diesel Storage 1</v>
      </c>
      <c r="L3482" s="39" t="s">
        <v>1997</v>
      </c>
      <c r="M3482" s="39" t="s">
        <v>1402</v>
      </c>
      <c r="N3482" s="33" t="str">
        <f t="shared" si="480"/>
        <v>Bulk Diesel Storage 1 - Collection Sump from Bunds for Bulk Diesel Storage Yard 1B - Instrument Sizing and Specification Sheets</v>
      </c>
      <c r="O3482" s="134"/>
      <c r="P3482" s="134"/>
      <c r="Q3482" s="33" t="str">
        <f>IFERROR(VLOOKUP(PPE_PH1_CDDL[[#This Row],[RDMC Document Number]],[3]Docs!$B:$F,4,0),"No Placeholder Yet")</f>
        <v>RES - Reserved Placeholder</v>
      </c>
      <c r="R3482" s="33" t="str">
        <f>IFERROR(VLOOKUP(PPE_PH1_CDDL[[#This Row],[RDMC Document Number]],[3]Docs!$B:$F,5,0),"No Placeholder Yet")</f>
        <v>Pending</v>
      </c>
      <c r="S3482" s="137">
        <f t="shared" si="482"/>
        <v>0</v>
      </c>
      <c r="T3482" s="39" t="s">
        <v>1119</v>
      </c>
      <c r="U3482" s="39"/>
      <c r="V3482" s="178"/>
      <c r="W3482" s="39" t="s">
        <v>1982</v>
      </c>
      <c r="X3482" s="39" t="s">
        <v>1995</v>
      </c>
      <c r="Y3482" s="39"/>
      <c r="Z3482" s="39"/>
      <c r="AA3482" s="39"/>
      <c r="AB3482" s="152" t="s">
        <v>3165</v>
      </c>
    </row>
    <row r="3483" spans="1:28" ht="21.75" customHeight="1" x14ac:dyDescent="0.25">
      <c r="A3483" s="37" t="s">
        <v>30</v>
      </c>
      <c r="B3483" s="37" t="s">
        <v>31</v>
      </c>
      <c r="C3483" s="39">
        <v>6264</v>
      </c>
      <c r="D3483" s="39" t="s">
        <v>712</v>
      </c>
      <c r="E3483" s="39" t="s">
        <v>1266</v>
      </c>
      <c r="F3483" s="128" t="s">
        <v>143</v>
      </c>
      <c r="G3483" s="162" t="s">
        <v>35</v>
      </c>
      <c r="H3483" s="39" t="str">
        <f t="shared" si="479"/>
        <v>6105AK124-6264-ICAL-0017</v>
      </c>
      <c r="I3483" s="39" t="str">
        <f t="shared" ref="I3483:I3504" si="483">"Q24050972"&amp;"-"&amp;"04"&amp;"-"&amp;C3483&amp;"-"&amp;D3483&amp;"-"&amp;E3483&amp;"-"&amp;F3483</f>
        <v>Q24050972-04-6264-I-CAL-0017</v>
      </c>
      <c r="J3483" s="39"/>
      <c r="K3483" s="33" t="str">
        <f>VLOOKUP(C3483,'PPE WBS Codes'!$E$3:$F$79,2,0)</f>
        <v>Bulk Diesel Storage 1</v>
      </c>
      <c r="L3483" s="39" t="s">
        <v>1997</v>
      </c>
      <c r="M3483" s="39" t="s">
        <v>1403</v>
      </c>
      <c r="N3483" s="33" t="str">
        <f t="shared" si="480"/>
        <v>Bulk Diesel Storage 1 - Collection Sump from Bunds for Bulk Diesel Storage Yard 1B - Hazardous Area Classification Design and Calculations</v>
      </c>
      <c r="O3483" s="134"/>
      <c r="P3483" s="134"/>
      <c r="Q3483" s="33" t="str">
        <f>IFERROR(VLOOKUP(PPE_PH1_CDDL[[#This Row],[RDMC Document Number]],[3]Docs!$B:$F,4,0),"No Placeholder Yet")</f>
        <v>RES - Reserved Placeholder</v>
      </c>
      <c r="R3483" s="33" t="str">
        <f>IFERROR(VLOOKUP(PPE_PH1_CDDL[[#This Row],[RDMC Document Number]],[3]Docs!$B:$F,5,0),"No Placeholder Yet")</f>
        <v>Pending</v>
      </c>
      <c r="S3483" s="137">
        <f t="shared" si="482"/>
        <v>0</v>
      </c>
      <c r="T3483" s="39" t="s">
        <v>1119</v>
      </c>
      <c r="U3483" s="39"/>
      <c r="V3483" s="178"/>
      <c r="W3483" s="39" t="s">
        <v>1982</v>
      </c>
      <c r="X3483" s="39" t="s">
        <v>1995</v>
      </c>
      <c r="Y3483" s="39"/>
      <c r="Z3483" s="39"/>
      <c r="AA3483" s="39"/>
      <c r="AB3483" s="152" t="s">
        <v>3165</v>
      </c>
    </row>
    <row r="3484" spans="1:28" ht="21.75" customHeight="1" x14ac:dyDescent="0.25">
      <c r="A3484" s="37" t="s">
        <v>30</v>
      </c>
      <c r="B3484" s="37" t="s">
        <v>31</v>
      </c>
      <c r="C3484" s="39">
        <v>6264</v>
      </c>
      <c r="D3484" s="39" t="s">
        <v>712</v>
      </c>
      <c r="E3484" s="39" t="s">
        <v>1266</v>
      </c>
      <c r="F3484" s="128" t="s">
        <v>223</v>
      </c>
      <c r="G3484" s="162" t="s">
        <v>35</v>
      </c>
      <c r="H3484" s="39" t="str">
        <f t="shared" si="479"/>
        <v>6105AK124-6264-ICAL-0018</v>
      </c>
      <c r="I3484" s="39" t="str">
        <f t="shared" si="483"/>
        <v>Q24050972-04-6264-I-CAL-0018</v>
      </c>
      <c r="J3484" s="39"/>
      <c r="K3484" s="33" t="str">
        <f>VLOOKUP(C3484,'PPE WBS Codes'!$E$3:$F$79,2,0)</f>
        <v>Bulk Diesel Storage 1</v>
      </c>
      <c r="L3484" s="39" t="s">
        <v>1991</v>
      </c>
      <c r="M3484" s="39" t="s">
        <v>1402</v>
      </c>
      <c r="N3484" s="33" t="str">
        <f t="shared" si="480"/>
        <v>Bulk Diesel Storage 1 - Fire Protection System for Bulk Diesel Storage Yard 1B - Instrument Sizing and Specification Sheets</v>
      </c>
      <c r="O3484" s="134"/>
      <c r="P3484" s="134"/>
      <c r="Q3484" s="33" t="str">
        <f>IFERROR(VLOOKUP(PPE_PH1_CDDL[[#This Row],[RDMC Document Number]],[3]Docs!$B:$F,4,0),"No Placeholder Yet")</f>
        <v>RES - Reserved Placeholder</v>
      </c>
      <c r="R3484" s="33" t="str">
        <f>IFERROR(VLOOKUP(PPE_PH1_CDDL[[#This Row],[RDMC Document Number]],[3]Docs!$B:$F,5,0),"No Placeholder Yet")</f>
        <v>Pending</v>
      </c>
      <c r="S3484" s="137">
        <f t="shared" si="482"/>
        <v>0</v>
      </c>
      <c r="T3484" s="39" t="s">
        <v>1119</v>
      </c>
      <c r="U3484" s="39"/>
      <c r="V3484" s="178"/>
      <c r="W3484" s="39" t="s">
        <v>1982</v>
      </c>
      <c r="X3484" s="39" t="s">
        <v>1709</v>
      </c>
      <c r="Y3484" s="39"/>
      <c r="Z3484" s="39"/>
      <c r="AA3484" s="39"/>
      <c r="AB3484" s="152" t="s">
        <v>3165</v>
      </c>
    </row>
    <row r="3485" spans="1:28" ht="21.75" customHeight="1" x14ac:dyDescent="0.25">
      <c r="A3485" s="37" t="s">
        <v>30</v>
      </c>
      <c r="B3485" s="37" t="s">
        <v>31</v>
      </c>
      <c r="C3485" s="39">
        <v>6264</v>
      </c>
      <c r="D3485" s="39" t="s">
        <v>712</v>
      </c>
      <c r="E3485" s="39" t="s">
        <v>1266</v>
      </c>
      <c r="F3485" s="128" t="s">
        <v>150</v>
      </c>
      <c r="G3485" s="162" t="s">
        <v>35</v>
      </c>
      <c r="H3485" s="39" t="str">
        <f t="shared" si="479"/>
        <v>6105AK124-6264-ICAL-0019</v>
      </c>
      <c r="I3485" s="39" t="str">
        <f t="shared" si="483"/>
        <v>Q24050972-04-6264-I-CAL-0019</v>
      </c>
      <c r="J3485" s="39"/>
      <c r="K3485" s="33" t="str">
        <f>VLOOKUP(C3485,'PPE WBS Codes'!$E$3:$F$79,2,0)</f>
        <v>Bulk Diesel Storage 1</v>
      </c>
      <c r="L3485" s="39" t="s">
        <v>1991</v>
      </c>
      <c r="M3485" s="39" t="s">
        <v>1403</v>
      </c>
      <c r="N3485" s="33" t="str">
        <f t="shared" si="480"/>
        <v>Bulk Diesel Storage 1 - Fire Protection System for Bulk Diesel Storage Yard 1B - Hazardous Area Classification Design and Calculations</v>
      </c>
      <c r="O3485" s="134"/>
      <c r="P3485" s="134"/>
      <c r="Q3485" s="33" t="str">
        <f>IFERROR(VLOOKUP(PPE_PH1_CDDL[[#This Row],[RDMC Document Number]],[3]Docs!$B:$F,4,0),"No Placeholder Yet")</f>
        <v>RES - Reserved Placeholder</v>
      </c>
      <c r="R3485" s="33" t="str">
        <f>IFERROR(VLOOKUP(PPE_PH1_CDDL[[#This Row],[RDMC Document Number]],[3]Docs!$B:$F,5,0),"No Placeholder Yet")</f>
        <v>Pending</v>
      </c>
      <c r="S3485" s="137">
        <f t="shared" si="482"/>
        <v>0</v>
      </c>
      <c r="T3485" s="39" t="s">
        <v>1119</v>
      </c>
      <c r="U3485" s="39"/>
      <c r="V3485" s="178"/>
      <c r="W3485" s="39" t="s">
        <v>1982</v>
      </c>
      <c r="X3485" s="39" t="s">
        <v>1709</v>
      </c>
      <c r="Y3485" s="39"/>
      <c r="Z3485" s="39"/>
      <c r="AA3485" s="39"/>
      <c r="AB3485" s="152" t="s">
        <v>3165</v>
      </c>
    </row>
    <row r="3486" spans="1:28" ht="21.75" customHeight="1" x14ac:dyDescent="0.25">
      <c r="A3486" s="37" t="s">
        <v>30</v>
      </c>
      <c r="B3486" s="37" t="s">
        <v>31</v>
      </c>
      <c r="C3486" s="39">
        <v>6264</v>
      </c>
      <c r="D3486" s="39" t="s">
        <v>712</v>
      </c>
      <c r="E3486" s="39" t="s">
        <v>1266</v>
      </c>
      <c r="F3486" s="128" t="s">
        <v>226</v>
      </c>
      <c r="G3486" s="162" t="s">
        <v>35</v>
      </c>
      <c r="H3486" s="39" t="str">
        <f t="shared" si="479"/>
        <v>6105AK124-6264-ICAL-0020</v>
      </c>
      <c r="I3486" s="39" t="str">
        <f t="shared" si="483"/>
        <v>Q24050972-04-6264-I-CAL-0020</v>
      </c>
      <c r="J3486" s="39"/>
      <c r="K3486" s="33" t="str">
        <f>VLOOKUP(C3486,'PPE WBS Codes'!$E$3:$F$79,2,0)</f>
        <v>Bulk Diesel Storage 1</v>
      </c>
      <c r="L3486" s="39" t="s">
        <v>2001</v>
      </c>
      <c r="M3486" s="39" t="s">
        <v>1402</v>
      </c>
      <c r="N3486" s="33" t="str">
        <f t="shared" si="480"/>
        <v>Bulk Diesel Storage 1 - Fire Detection System for Bulk Diesel Storage Yard 1B - Instrument Sizing and Specification Sheets</v>
      </c>
      <c r="O3486" s="134"/>
      <c r="P3486" s="134"/>
      <c r="Q3486" s="33" t="str">
        <f>IFERROR(VLOOKUP(PPE_PH1_CDDL[[#This Row],[RDMC Document Number]],[3]Docs!$B:$F,4,0),"No Placeholder Yet")</f>
        <v>RES - Reserved Placeholder</v>
      </c>
      <c r="R3486" s="33" t="str">
        <f>IFERROR(VLOOKUP(PPE_PH1_CDDL[[#This Row],[RDMC Document Number]],[3]Docs!$B:$F,5,0),"No Placeholder Yet")</f>
        <v>Pending</v>
      </c>
      <c r="S3486" s="137">
        <f t="shared" si="482"/>
        <v>0</v>
      </c>
      <c r="T3486" s="39" t="s">
        <v>1119</v>
      </c>
      <c r="U3486" s="39"/>
      <c r="V3486" s="178"/>
      <c r="W3486" s="39" t="s">
        <v>1982</v>
      </c>
      <c r="X3486" s="39" t="s">
        <v>1709</v>
      </c>
      <c r="Y3486" s="39"/>
      <c r="Z3486" s="39"/>
      <c r="AA3486" s="39"/>
      <c r="AB3486" s="152" t="s">
        <v>3165</v>
      </c>
    </row>
    <row r="3487" spans="1:28" ht="21.75" customHeight="1" x14ac:dyDescent="0.25">
      <c r="A3487" s="37" t="s">
        <v>30</v>
      </c>
      <c r="B3487" s="37" t="s">
        <v>31</v>
      </c>
      <c r="C3487" s="39">
        <v>6264</v>
      </c>
      <c r="D3487" s="162" t="s">
        <v>712</v>
      </c>
      <c r="E3487" s="39" t="s">
        <v>1266</v>
      </c>
      <c r="F3487" s="174" t="s">
        <v>228</v>
      </c>
      <c r="G3487" s="162" t="s">
        <v>35</v>
      </c>
      <c r="H3487" s="39" t="str">
        <f t="shared" si="479"/>
        <v>6105AK124-6264-ICAL-0021</v>
      </c>
      <c r="I3487" s="39" t="str">
        <f t="shared" si="483"/>
        <v>Q24050972-04-6264-I-CAL-0021</v>
      </c>
      <c r="J3487" s="162"/>
      <c r="K3487" s="33" t="str">
        <f>VLOOKUP(C3487,'PPE WBS Codes'!$E$3:$F$79,2,0)</f>
        <v>Bulk Diesel Storage 1</v>
      </c>
      <c r="L3487" s="162" t="s">
        <v>2001</v>
      </c>
      <c r="M3487" s="162" t="s">
        <v>1403</v>
      </c>
      <c r="N3487" s="33" t="str">
        <f t="shared" si="480"/>
        <v>Bulk Diesel Storage 1 - Fire Detection System for Bulk Diesel Storage Yard 1B - Hazardous Area Classification Design and Calculations</v>
      </c>
      <c r="O3487" s="175"/>
      <c r="P3487" s="175"/>
      <c r="Q3487" s="33" t="str">
        <f>IFERROR(VLOOKUP(PPE_PH1_CDDL[[#This Row],[RDMC Document Number]],[3]Docs!$B:$F,4,0),"No Placeholder Yet")</f>
        <v>RES - Reserved Placeholder</v>
      </c>
      <c r="R3487" s="33" t="str">
        <f>IFERROR(VLOOKUP(PPE_PH1_CDDL[[#This Row],[RDMC Document Number]],[3]Docs!$B:$F,5,0),"No Placeholder Yet")</f>
        <v>Pending</v>
      </c>
      <c r="S3487" s="137">
        <f t="shared" si="482"/>
        <v>0</v>
      </c>
      <c r="T3487" s="39" t="s">
        <v>1119</v>
      </c>
      <c r="U3487" s="162"/>
      <c r="V3487" s="178"/>
      <c r="W3487" s="39" t="s">
        <v>1982</v>
      </c>
      <c r="X3487" s="39" t="s">
        <v>1709</v>
      </c>
      <c r="Y3487" s="162"/>
      <c r="Z3487" s="162"/>
      <c r="AA3487" s="39"/>
      <c r="AB3487" s="152" t="s">
        <v>3165</v>
      </c>
    </row>
    <row r="3488" spans="1:28" ht="21.75" customHeight="1" x14ac:dyDescent="0.25">
      <c r="A3488" s="37" t="s">
        <v>30</v>
      </c>
      <c r="B3488" s="37" t="s">
        <v>31</v>
      </c>
      <c r="C3488" s="39">
        <v>6264</v>
      </c>
      <c r="D3488" s="162" t="s">
        <v>712</v>
      </c>
      <c r="E3488" s="39" t="s">
        <v>1266</v>
      </c>
      <c r="F3488" s="128" t="s">
        <v>231</v>
      </c>
      <c r="G3488" s="39" t="s">
        <v>35</v>
      </c>
      <c r="H3488" s="39" t="str">
        <f t="shared" si="479"/>
        <v>6105AK124-6264-ICAL-0022</v>
      </c>
      <c r="I3488" s="39" t="str">
        <f t="shared" si="483"/>
        <v>Q24050972-04-6264-I-CAL-0022</v>
      </c>
      <c r="J3488" s="39"/>
      <c r="K3488" s="33" t="str">
        <f>VLOOKUP(C3488,'PPE WBS Codes'!$E$3:$F$79,2,0)</f>
        <v>Bulk Diesel Storage 1</v>
      </c>
      <c r="L3488" s="39" t="s">
        <v>2001</v>
      </c>
      <c r="M3488" s="39" t="s">
        <v>1998</v>
      </c>
      <c r="N3488" s="33" t="str">
        <f t="shared" si="480"/>
        <v>Bulk Diesel Storage 1 - Fire Detection System for Bulk Diesel Storage Yard 1B - Safety Instrumented System Design and Calculations</v>
      </c>
      <c r="O3488" s="134"/>
      <c r="P3488" s="134"/>
      <c r="Q3488" s="33" t="str">
        <f>IFERROR(VLOOKUP(PPE_PH1_CDDL[[#This Row],[RDMC Document Number]],[3]Docs!$B:$F,4,0),"No Placeholder Yet")</f>
        <v>RES - Reserved Placeholder</v>
      </c>
      <c r="R3488" s="33" t="str">
        <f>IFERROR(VLOOKUP(PPE_PH1_CDDL[[#This Row],[RDMC Document Number]],[3]Docs!$B:$F,5,0),"No Placeholder Yet")</f>
        <v>Pending</v>
      </c>
      <c r="S3488" s="137">
        <f t="shared" si="482"/>
        <v>0</v>
      </c>
      <c r="T3488" s="39" t="s">
        <v>1119</v>
      </c>
      <c r="U3488" s="39"/>
      <c r="V3488" s="178"/>
      <c r="W3488" s="39" t="s">
        <v>1982</v>
      </c>
      <c r="X3488" s="39" t="s">
        <v>1709</v>
      </c>
      <c r="Y3488" s="39"/>
      <c r="Z3488" s="39"/>
      <c r="AA3488" s="39"/>
      <c r="AB3488" s="152" t="s">
        <v>3165</v>
      </c>
    </row>
    <row r="3489" spans="1:28" ht="21.75" customHeight="1" x14ac:dyDescent="0.25">
      <c r="A3489" s="37" t="s">
        <v>30</v>
      </c>
      <c r="B3489" s="37" t="s">
        <v>31</v>
      </c>
      <c r="C3489" s="39">
        <v>6264</v>
      </c>
      <c r="D3489" s="162" t="s">
        <v>712</v>
      </c>
      <c r="E3489" s="39" t="s">
        <v>1266</v>
      </c>
      <c r="F3489" s="128" t="s">
        <v>234</v>
      </c>
      <c r="G3489" s="39" t="s">
        <v>35</v>
      </c>
      <c r="H3489" s="39" t="str">
        <f t="shared" ref="H3489:H3504" si="484">A3489&amp;B3489&amp;"-"&amp;C3489&amp;"-"&amp;D3489&amp;E3489&amp;"-"&amp;F3489</f>
        <v>6105AK124-6264-ICAL-0023</v>
      </c>
      <c r="I3489" s="39" t="str">
        <f t="shared" si="483"/>
        <v>Q24050972-04-6264-I-CAL-0023</v>
      </c>
      <c r="J3489" s="39"/>
      <c r="K3489" s="33" t="str">
        <f>VLOOKUP(C3489,'PPE WBS Codes'!$E$3:$F$79,2,0)</f>
        <v>Bulk Diesel Storage 1</v>
      </c>
      <c r="L3489" s="39" t="s">
        <v>1992</v>
      </c>
      <c r="M3489" s="39" t="s">
        <v>1402</v>
      </c>
      <c r="N3489" s="33" t="str">
        <f t="shared" si="480"/>
        <v>Bulk Diesel Storage 1 - Auto ESD Shut-off  Valves for Bulk Diesel Storage Yard 1B - Instrument Sizing and Specification Sheets</v>
      </c>
      <c r="O3489" s="134"/>
      <c r="P3489" s="134"/>
      <c r="Q3489" s="33" t="str">
        <f>IFERROR(VLOOKUP(PPE_PH1_CDDL[[#This Row],[RDMC Document Number]],[3]Docs!$B:$F,4,0),"No Placeholder Yet")</f>
        <v>RES - Reserved Placeholder</v>
      </c>
      <c r="R3489" s="33" t="str">
        <f>IFERROR(VLOOKUP(PPE_PH1_CDDL[[#This Row],[RDMC Document Number]],[3]Docs!$B:$F,5,0),"No Placeholder Yet")</f>
        <v>Pending</v>
      </c>
      <c r="S3489" s="137">
        <f t="shared" si="482"/>
        <v>0</v>
      </c>
      <c r="T3489" s="39" t="s">
        <v>1119</v>
      </c>
      <c r="U3489" s="39"/>
      <c r="V3489" s="178"/>
      <c r="W3489" s="39" t="s">
        <v>1982</v>
      </c>
      <c r="X3489" s="39" t="s">
        <v>2000</v>
      </c>
      <c r="Y3489" s="39"/>
      <c r="Z3489" s="39"/>
      <c r="AA3489" s="39"/>
      <c r="AB3489" s="152" t="s">
        <v>3165</v>
      </c>
    </row>
    <row r="3490" spans="1:28" ht="21.75" customHeight="1" x14ac:dyDescent="0.25">
      <c r="A3490" s="37" t="s">
        <v>30</v>
      </c>
      <c r="B3490" s="37" t="s">
        <v>31</v>
      </c>
      <c r="C3490" s="39">
        <v>6264</v>
      </c>
      <c r="D3490" s="162" t="s">
        <v>712</v>
      </c>
      <c r="E3490" s="39" t="s">
        <v>1266</v>
      </c>
      <c r="F3490" s="128" t="s">
        <v>236</v>
      </c>
      <c r="G3490" s="39" t="s">
        <v>35</v>
      </c>
      <c r="H3490" s="39" t="str">
        <f t="shared" si="484"/>
        <v>6105AK124-6264-ICAL-0024</v>
      </c>
      <c r="I3490" s="39" t="str">
        <f t="shared" si="483"/>
        <v>Q24050972-04-6264-I-CAL-0024</v>
      </c>
      <c r="J3490" s="39"/>
      <c r="K3490" s="33" t="str">
        <f>VLOOKUP(C3490,'PPE WBS Codes'!$E$3:$F$79,2,0)</f>
        <v>Bulk Diesel Storage 1</v>
      </c>
      <c r="L3490" s="39" t="s">
        <v>1992</v>
      </c>
      <c r="M3490" s="39" t="s">
        <v>1403</v>
      </c>
      <c r="N3490" s="33" t="str">
        <f t="shared" si="480"/>
        <v>Bulk Diesel Storage 1 - Auto ESD Shut-off  Valves for Bulk Diesel Storage Yard 1B - Hazardous Area Classification Design and Calculations</v>
      </c>
      <c r="O3490" s="134"/>
      <c r="P3490" s="134"/>
      <c r="Q3490" s="33" t="str">
        <f>IFERROR(VLOOKUP(PPE_PH1_CDDL[[#This Row],[RDMC Document Number]],[3]Docs!$B:$F,4,0),"No Placeholder Yet")</f>
        <v>RES - Reserved Placeholder</v>
      </c>
      <c r="R3490" s="33" t="str">
        <f>IFERROR(VLOOKUP(PPE_PH1_CDDL[[#This Row],[RDMC Document Number]],[3]Docs!$B:$F,5,0),"No Placeholder Yet")</f>
        <v>Pending</v>
      </c>
      <c r="S3490" s="137">
        <f t="shared" si="482"/>
        <v>0</v>
      </c>
      <c r="T3490" s="39" t="s">
        <v>1119</v>
      </c>
      <c r="U3490" s="39"/>
      <c r="V3490" s="178"/>
      <c r="W3490" s="39" t="s">
        <v>1982</v>
      </c>
      <c r="X3490" s="39" t="s">
        <v>2000</v>
      </c>
      <c r="Y3490" s="39"/>
      <c r="Z3490" s="39"/>
      <c r="AA3490" s="39"/>
      <c r="AB3490" s="152" t="s">
        <v>3165</v>
      </c>
    </row>
    <row r="3491" spans="1:28" ht="21.75" customHeight="1" x14ac:dyDescent="0.25">
      <c r="A3491" s="37" t="s">
        <v>30</v>
      </c>
      <c r="B3491" s="37" t="s">
        <v>31</v>
      </c>
      <c r="C3491" s="39">
        <v>6264</v>
      </c>
      <c r="D3491" s="39" t="s">
        <v>268</v>
      </c>
      <c r="E3491" s="39" t="s">
        <v>1266</v>
      </c>
      <c r="F3491" s="128" t="s">
        <v>34</v>
      </c>
      <c r="G3491" s="39" t="s">
        <v>35</v>
      </c>
      <c r="H3491" s="39" t="str">
        <f t="shared" si="484"/>
        <v>6105AK124-6264-MCAL-0001</v>
      </c>
      <c r="I3491" s="39" t="str">
        <f t="shared" si="483"/>
        <v>Q24050972-04-6264-M-CAL-0001</v>
      </c>
      <c r="J3491" s="39"/>
      <c r="K3491" s="33" t="str">
        <f>VLOOKUP(C3491,'PPE WBS Codes'!$E$3:$F$79,2,0)</f>
        <v>Bulk Diesel Storage 1</v>
      </c>
      <c r="L3491" s="39" t="s">
        <v>1981</v>
      </c>
      <c r="M3491" s="39" t="s">
        <v>1424</v>
      </c>
      <c r="N3491" s="33" t="str">
        <f t="shared" si="480"/>
        <v>Bulk Diesel Storage 1 - Emergency Equip for Bulk Diesel Storage Yard 1A - Piping Pressure Drop Calculations</v>
      </c>
      <c r="O3491" s="134"/>
      <c r="P3491" s="134"/>
      <c r="Q3491" s="33" t="str">
        <f>IFERROR(VLOOKUP(PPE_PH1_CDDL[[#This Row],[RDMC Document Number]],[3]Docs!$B:$F,4,0),"No Placeholder Yet")</f>
        <v>RES - Reserved Placeholder</v>
      </c>
      <c r="R3491" s="33" t="str">
        <f>IFERROR(VLOOKUP(PPE_PH1_CDDL[[#This Row],[RDMC Document Number]],[3]Docs!$B:$F,5,0),"No Placeholder Yet")</f>
        <v>Pending</v>
      </c>
      <c r="S3491" s="137">
        <f t="shared" si="482"/>
        <v>0</v>
      </c>
      <c r="T3491" s="39" t="s">
        <v>1119</v>
      </c>
      <c r="U3491" s="39"/>
      <c r="V3491" s="178"/>
      <c r="W3491" s="39" t="s">
        <v>1982</v>
      </c>
      <c r="X3491" s="39" t="s">
        <v>2002</v>
      </c>
      <c r="Y3491" s="39"/>
      <c r="Z3491" s="39"/>
      <c r="AA3491" s="39"/>
      <c r="AB3491" s="152" t="s">
        <v>3165</v>
      </c>
    </row>
    <row r="3492" spans="1:28" ht="21.75" customHeight="1" x14ac:dyDescent="0.25">
      <c r="A3492" s="37" t="s">
        <v>30</v>
      </c>
      <c r="B3492" s="37" t="s">
        <v>31</v>
      </c>
      <c r="C3492" s="39">
        <v>6264</v>
      </c>
      <c r="D3492" s="39" t="s">
        <v>268</v>
      </c>
      <c r="E3492" s="39" t="s">
        <v>1266</v>
      </c>
      <c r="F3492" s="128" t="s">
        <v>46</v>
      </c>
      <c r="G3492" s="39" t="s">
        <v>35</v>
      </c>
      <c r="H3492" s="39" t="str">
        <f t="shared" si="484"/>
        <v>6105AK124-6264-MCAL-0002</v>
      </c>
      <c r="I3492" s="39" t="str">
        <f t="shared" si="483"/>
        <v>Q24050972-04-6264-M-CAL-0002</v>
      </c>
      <c r="J3492" s="39"/>
      <c r="K3492" s="33" t="str">
        <f>VLOOKUP(C3492,'PPE WBS Codes'!$E$3:$F$79,2,0)</f>
        <v>Bulk Diesel Storage 1</v>
      </c>
      <c r="L3492" s="39" t="s">
        <v>1981</v>
      </c>
      <c r="M3492" s="39" t="s">
        <v>1425</v>
      </c>
      <c r="N3492" s="33" t="str">
        <f t="shared" si="480"/>
        <v>Bulk Diesel Storage 1 - Emergency Equip for Bulk Diesel Storage Yard 1A - Vessel and Structure Design with Stress Analysis Calcs</v>
      </c>
      <c r="O3492" s="134"/>
      <c r="P3492" s="134"/>
      <c r="Q3492" s="33" t="str">
        <f>IFERROR(VLOOKUP(PPE_PH1_CDDL[[#This Row],[RDMC Document Number]],[3]Docs!$B:$F,4,0),"No Placeholder Yet")</f>
        <v>RES - Reserved Placeholder</v>
      </c>
      <c r="R3492" s="33" t="str">
        <f>IFERROR(VLOOKUP(PPE_PH1_CDDL[[#This Row],[RDMC Document Number]],[3]Docs!$B:$F,5,0),"No Placeholder Yet")</f>
        <v>Pending</v>
      </c>
      <c r="S3492" s="137">
        <f t="shared" si="482"/>
        <v>0</v>
      </c>
      <c r="T3492" s="39" t="s">
        <v>1119</v>
      </c>
      <c r="U3492" s="39"/>
      <c r="V3492" s="178"/>
      <c r="W3492" s="39" t="s">
        <v>1982</v>
      </c>
      <c r="X3492" s="39" t="s">
        <v>2002</v>
      </c>
      <c r="Y3492" s="39"/>
      <c r="Z3492" s="39"/>
      <c r="AA3492" s="39"/>
      <c r="AB3492" s="152" t="s">
        <v>3165</v>
      </c>
    </row>
    <row r="3493" spans="1:28" ht="21.75" customHeight="1" x14ac:dyDescent="0.25">
      <c r="A3493" s="37" t="s">
        <v>30</v>
      </c>
      <c r="B3493" s="37" t="s">
        <v>31</v>
      </c>
      <c r="C3493" s="39">
        <v>6264</v>
      </c>
      <c r="D3493" s="39" t="s">
        <v>268</v>
      </c>
      <c r="E3493" s="39" t="s">
        <v>1266</v>
      </c>
      <c r="F3493" s="128" t="s">
        <v>48</v>
      </c>
      <c r="G3493" s="39" t="s">
        <v>35</v>
      </c>
      <c r="H3493" s="39" t="str">
        <f t="shared" si="484"/>
        <v>6105AK124-6264-MCAL-0003</v>
      </c>
      <c r="I3493" s="39" t="str">
        <f t="shared" si="483"/>
        <v>Q24050972-04-6264-M-CAL-0003</v>
      </c>
      <c r="J3493" s="39"/>
      <c r="K3493" s="33" t="str">
        <f>VLOOKUP(C3493,'PPE WBS Codes'!$E$3:$F$79,2,0)</f>
        <v>Bulk Diesel Storage 1</v>
      </c>
      <c r="L3493" s="39" t="s">
        <v>1994</v>
      </c>
      <c r="M3493" s="39" t="s">
        <v>1424</v>
      </c>
      <c r="N3493" s="33" t="str">
        <f t="shared" si="480"/>
        <v>Bulk Diesel Storage 1 - Collection Sump from Bunds for Bulk Diesel Storage Yard 1A - Piping Pressure Drop Calculations</v>
      </c>
      <c r="O3493" s="134"/>
      <c r="P3493" s="134"/>
      <c r="Q3493" s="33" t="str">
        <f>IFERROR(VLOOKUP(PPE_PH1_CDDL[[#This Row],[RDMC Document Number]],[3]Docs!$B:$F,4,0),"No Placeholder Yet")</f>
        <v>RES - Reserved Placeholder</v>
      </c>
      <c r="R3493" s="33" t="str">
        <f>IFERROR(VLOOKUP(PPE_PH1_CDDL[[#This Row],[RDMC Document Number]],[3]Docs!$B:$F,5,0),"No Placeholder Yet")</f>
        <v>Pending</v>
      </c>
      <c r="S3493" s="137">
        <f t="shared" si="482"/>
        <v>0</v>
      </c>
      <c r="T3493" s="39" t="s">
        <v>1119</v>
      </c>
      <c r="U3493" s="39"/>
      <c r="V3493" s="178"/>
      <c r="W3493" s="39" t="s">
        <v>1982</v>
      </c>
      <c r="X3493" s="39" t="s">
        <v>1932</v>
      </c>
      <c r="Y3493" s="39"/>
      <c r="Z3493" s="39"/>
      <c r="AA3493" s="39"/>
      <c r="AB3493" s="152" t="s">
        <v>3165</v>
      </c>
    </row>
    <row r="3494" spans="1:28" ht="21.75" customHeight="1" x14ac:dyDescent="0.25">
      <c r="A3494" s="37" t="s">
        <v>30</v>
      </c>
      <c r="B3494" s="37" t="s">
        <v>31</v>
      </c>
      <c r="C3494" s="39">
        <v>6264</v>
      </c>
      <c r="D3494" s="39" t="s">
        <v>268</v>
      </c>
      <c r="E3494" s="39" t="s">
        <v>1266</v>
      </c>
      <c r="F3494" s="128" t="s">
        <v>50</v>
      </c>
      <c r="G3494" s="39" t="s">
        <v>35</v>
      </c>
      <c r="H3494" s="39" t="str">
        <f t="shared" si="484"/>
        <v>6105AK124-6264-MCAL-0004</v>
      </c>
      <c r="I3494" s="39" t="str">
        <f t="shared" si="483"/>
        <v>Q24050972-04-6264-M-CAL-0004</v>
      </c>
      <c r="J3494" s="39"/>
      <c r="K3494" s="33" t="str">
        <f>VLOOKUP(C3494,'PPE WBS Codes'!$E$3:$F$79,2,0)</f>
        <v>Bulk Diesel Storage 1</v>
      </c>
      <c r="L3494" s="39" t="s">
        <v>1984</v>
      </c>
      <c r="M3494" s="39" t="s">
        <v>1425</v>
      </c>
      <c r="N3494" s="33" t="str">
        <f t="shared" si="480"/>
        <v>Bulk Diesel Storage 1 - Access Staircase &amp; Platforms for Bulk Diesel Storage Yard 1A - Vessel and Structure Design with Stress Analysis Calcs</v>
      </c>
      <c r="O3494" s="134"/>
      <c r="P3494" s="134"/>
      <c r="Q3494" s="33" t="str">
        <f>IFERROR(VLOOKUP(PPE_PH1_CDDL[[#This Row],[RDMC Document Number]],[3]Docs!$B:$F,4,0),"No Placeholder Yet")</f>
        <v>RES - Reserved Placeholder</v>
      </c>
      <c r="R3494" s="33" t="str">
        <f>IFERROR(VLOOKUP(PPE_PH1_CDDL[[#This Row],[RDMC Document Number]],[3]Docs!$B:$F,5,0),"No Placeholder Yet")</f>
        <v>Pending</v>
      </c>
      <c r="S3494" s="137">
        <f t="shared" si="482"/>
        <v>0</v>
      </c>
      <c r="T3494" s="39" t="s">
        <v>1119</v>
      </c>
      <c r="U3494" s="39"/>
      <c r="V3494" s="178"/>
      <c r="W3494" s="39" t="s">
        <v>1982</v>
      </c>
      <c r="X3494" s="39" t="s">
        <v>2003</v>
      </c>
      <c r="Y3494" s="39"/>
      <c r="Z3494" s="39"/>
      <c r="AA3494" s="39"/>
      <c r="AB3494" s="152" t="s">
        <v>3165</v>
      </c>
    </row>
    <row r="3495" spans="1:28" ht="21.75" customHeight="1" x14ac:dyDescent="0.25">
      <c r="A3495" s="37" t="s">
        <v>30</v>
      </c>
      <c r="B3495" s="37" t="s">
        <v>31</v>
      </c>
      <c r="C3495" s="39">
        <v>6264</v>
      </c>
      <c r="D3495" s="39" t="s">
        <v>268</v>
      </c>
      <c r="E3495" s="39" t="s">
        <v>1266</v>
      </c>
      <c r="F3495" s="128" t="s">
        <v>101</v>
      </c>
      <c r="G3495" s="39" t="s">
        <v>35</v>
      </c>
      <c r="H3495" s="39" t="str">
        <f t="shared" si="484"/>
        <v>6105AK124-6264-MCAL-0005</v>
      </c>
      <c r="I3495" s="39" t="str">
        <f t="shared" si="483"/>
        <v>Q24050972-04-6264-M-CAL-0005</v>
      </c>
      <c r="J3495" s="39"/>
      <c r="K3495" s="33" t="str">
        <f>VLOOKUP(C3495,'PPE WBS Codes'!$E$3:$F$79,2,0)</f>
        <v>Bulk Diesel Storage 1</v>
      </c>
      <c r="L3495" s="39" t="s">
        <v>1986</v>
      </c>
      <c r="M3495" s="39" t="s">
        <v>1424</v>
      </c>
      <c r="N3495" s="33" t="str">
        <f t="shared" si="480"/>
        <v>Bulk Diesel Storage 1 - Fire Protection System for Bulk Diesel Storage Yard 1A - Piping Pressure Drop Calculations</v>
      </c>
      <c r="O3495" s="134"/>
      <c r="P3495" s="134"/>
      <c r="Q3495" s="33" t="str">
        <f>IFERROR(VLOOKUP(PPE_PH1_CDDL[[#This Row],[RDMC Document Number]],[3]Docs!$B:$F,4,0),"No Placeholder Yet")</f>
        <v>RES - Reserved Placeholder</v>
      </c>
      <c r="R3495" s="33" t="str">
        <f>IFERROR(VLOOKUP(PPE_PH1_CDDL[[#This Row],[RDMC Document Number]],[3]Docs!$B:$F,5,0),"No Placeholder Yet")</f>
        <v>Pending</v>
      </c>
      <c r="S3495" s="137">
        <f t="shared" si="482"/>
        <v>0</v>
      </c>
      <c r="T3495" s="39" t="s">
        <v>1119</v>
      </c>
      <c r="U3495" s="39"/>
      <c r="V3495" s="178"/>
      <c r="W3495" s="39" t="s">
        <v>1982</v>
      </c>
      <c r="X3495" s="39" t="s">
        <v>1636</v>
      </c>
      <c r="Y3495" s="39"/>
      <c r="Z3495" s="39"/>
      <c r="AA3495" s="39"/>
      <c r="AB3495" s="152" t="s">
        <v>3165</v>
      </c>
    </row>
    <row r="3496" spans="1:28" ht="21.75" customHeight="1" x14ac:dyDescent="0.25">
      <c r="A3496" s="37" t="s">
        <v>30</v>
      </c>
      <c r="B3496" s="37" t="s">
        <v>31</v>
      </c>
      <c r="C3496" s="39">
        <v>6264</v>
      </c>
      <c r="D3496" s="39" t="s">
        <v>268</v>
      </c>
      <c r="E3496" s="39" t="s">
        <v>1266</v>
      </c>
      <c r="F3496" s="128" t="s">
        <v>161</v>
      </c>
      <c r="G3496" s="39" t="s">
        <v>35</v>
      </c>
      <c r="H3496" s="39" t="str">
        <f t="shared" si="484"/>
        <v>6105AK124-6264-MCAL-0006</v>
      </c>
      <c r="I3496" s="39" t="str">
        <f t="shared" si="483"/>
        <v>Q24050972-04-6264-M-CAL-0006</v>
      </c>
      <c r="J3496" s="39"/>
      <c r="K3496" s="33" t="str">
        <f>VLOOKUP(C3496,'PPE WBS Codes'!$E$3:$F$79,2,0)</f>
        <v>Bulk Diesel Storage 1</v>
      </c>
      <c r="L3496" s="39" t="s">
        <v>1986</v>
      </c>
      <c r="M3496" s="39" t="s">
        <v>1425</v>
      </c>
      <c r="N3496" s="33" t="str">
        <f t="shared" si="480"/>
        <v>Bulk Diesel Storage 1 - Fire Protection System for Bulk Diesel Storage Yard 1A - Vessel and Structure Design with Stress Analysis Calcs</v>
      </c>
      <c r="O3496" s="134"/>
      <c r="P3496" s="134"/>
      <c r="Q3496" s="33" t="str">
        <f>IFERROR(VLOOKUP(PPE_PH1_CDDL[[#This Row],[RDMC Document Number]],[3]Docs!$B:$F,4,0),"No Placeholder Yet")</f>
        <v>RES - Reserved Placeholder</v>
      </c>
      <c r="R3496" s="33" t="str">
        <f>IFERROR(VLOOKUP(PPE_PH1_CDDL[[#This Row],[RDMC Document Number]],[3]Docs!$B:$F,5,0),"No Placeholder Yet")</f>
        <v>Pending</v>
      </c>
      <c r="S3496" s="137">
        <f t="shared" si="482"/>
        <v>0</v>
      </c>
      <c r="T3496" s="39" t="s">
        <v>1119</v>
      </c>
      <c r="U3496" s="39"/>
      <c r="V3496" s="178"/>
      <c r="W3496" s="39" t="s">
        <v>1982</v>
      </c>
      <c r="X3496" s="39" t="s">
        <v>1636</v>
      </c>
      <c r="Y3496" s="39"/>
      <c r="Z3496" s="39"/>
      <c r="AA3496" s="39"/>
      <c r="AB3496" s="152" t="s">
        <v>3165</v>
      </c>
    </row>
    <row r="3497" spans="1:28" ht="21.75" customHeight="1" x14ac:dyDescent="0.25">
      <c r="A3497" s="37" t="s">
        <v>30</v>
      </c>
      <c r="B3497" s="37" t="s">
        <v>31</v>
      </c>
      <c r="C3497" s="39">
        <v>6264</v>
      </c>
      <c r="D3497" s="39" t="s">
        <v>268</v>
      </c>
      <c r="E3497" s="39" t="s">
        <v>1266</v>
      </c>
      <c r="F3497" s="128" t="s">
        <v>170</v>
      </c>
      <c r="G3497" s="39" t="s">
        <v>35</v>
      </c>
      <c r="H3497" s="39" t="str">
        <f t="shared" si="484"/>
        <v>6105AK124-6264-MCAL-0007</v>
      </c>
      <c r="I3497" s="39" t="str">
        <f t="shared" si="483"/>
        <v>Q24050972-04-6264-M-CAL-0007</v>
      </c>
      <c r="J3497" s="39"/>
      <c r="K3497" s="33" t="str">
        <f>VLOOKUP(C3497,'PPE WBS Codes'!$E$3:$F$79,2,0)</f>
        <v>Bulk Diesel Storage 1</v>
      </c>
      <c r="L3497" s="39" t="s">
        <v>1987</v>
      </c>
      <c r="M3497" s="39" t="s">
        <v>1424</v>
      </c>
      <c r="N3497" s="33" t="str">
        <f t="shared" si="480"/>
        <v>Bulk Diesel Storage 1 - Auto ESD Shut-off  Valves for Bulk Diesel Storage Yard 1A - Piping Pressure Drop Calculations</v>
      </c>
      <c r="O3497" s="134"/>
      <c r="P3497" s="134"/>
      <c r="Q3497" s="33" t="str">
        <f>IFERROR(VLOOKUP(PPE_PH1_CDDL[[#This Row],[RDMC Document Number]],[3]Docs!$B:$F,4,0),"No Placeholder Yet")</f>
        <v>RES - Reserved Placeholder</v>
      </c>
      <c r="R3497" s="33" t="str">
        <f>IFERROR(VLOOKUP(PPE_PH1_CDDL[[#This Row],[RDMC Document Number]],[3]Docs!$B:$F,5,0),"No Placeholder Yet")</f>
        <v>Pending</v>
      </c>
      <c r="S3497" s="137">
        <f t="shared" si="482"/>
        <v>0</v>
      </c>
      <c r="T3497" s="39" t="s">
        <v>1119</v>
      </c>
      <c r="U3497" s="39"/>
      <c r="V3497" s="178"/>
      <c r="W3497" s="39" t="s">
        <v>1982</v>
      </c>
      <c r="X3497" s="39" t="s">
        <v>2000</v>
      </c>
      <c r="Y3497" s="39"/>
      <c r="Z3497" s="39"/>
      <c r="AA3497" s="39"/>
      <c r="AB3497" s="152" t="s">
        <v>3165</v>
      </c>
    </row>
    <row r="3498" spans="1:28" ht="21.75" customHeight="1" x14ac:dyDescent="0.25">
      <c r="A3498" s="37" t="s">
        <v>30</v>
      </c>
      <c r="B3498" s="37" t="s">
        <v>31</v>
      </c>
      <c r="C3498" s="39">
        <v>6264</v>
      </c>
      <c r="D3498" s="39" t="s">
        <v>268</v>
      </c>
      <c r="E3498" s="39" t="s">
        <v>1266</v>
      </c>
      <c r="F3498" s="128" t="s">
        <v>108</v>
      </c>
      <c r="G3498" s="39" t="s">
        <v>35</v>
      </c>
      <c r="H3498" s="39" t="str">
        <f t="shared" si="484"/>
        <v>6105AK124-6264-MCAL-0008</v>
      </c>
      <c r="I3498" s="39" t="str">
        <f t="shared" si="483"/>
        <v>Q24050972-04-6264-M-CAL-0008</v>
      </c>
      <c r="J3498" s="39"/>
      <c r="K3498" s="33" t="str">
        <f>VLOOKUP(C3498,'PPE WBS Codes'!$E$3:$F$79,2,0)</f>
        <v>Bulk Diesel Storage 1</v>
      </c>
      <c r="L3498" s="39" t="s">
        <v>1988</v>
      </c>
      <c r="M3498" s="39" t="s">
        <v>1424</v>
      </c>
      <c r="N3498" s="33" t="str">
        <f t="shared" si="480"/>
        <v>Bulk Diesel Storage 1 - Emergency Equip for Bulk Diesel Storage Fuel System Yard 1B - Piping Pressure Drop Calculations</v>
      </c>
      <c r="O3498" s="134"/>
      <c r="P3498" s="134"/>
      <c r="Q3498" s="33" t="str">
        <f>IFERROR(VLOOKUP(PPE_PH1_CDDL[[#This Row],[RDMC Document Number]],[3]Docs!$B:$F,4,0),"No Placeholder Yet")</f>
        <v>RES - Reserved Placeholder</v>
      </c>
      <c r="R3498" s="33" t="str">
        <f>IFERROR(VLOOKUP(PPE_PH1_CDDL[[#This Row],[RDMC Document Number]],[3]Docs!$B:$F,5,0),"No Placeholder Yet")</f>
        <v>Pending</v>
      </c>
      <c r="S3498" s="137">
        <f t="shared" si="482"/>
        <v>0</v>
      </c>
      <c r="T3498" s="39" t="s">
        <v>1119</v>
      </c>
      <c r="U3498" s="39"/>
      <c r="V3498" s="178"/>
      <c r="W3498" s="39" t="s">
        <v>1982</v>
      </c>
      <c r="X3498" s="39" t="s">
        <v>2002</v>
      </c>
      <c r="Y3498" s="39"/>
      <c r="Z3498" s="39"/>
      <c r="AA3498" s="39"/>
      <c r="AB3498" s="152" t="s">
        <v>3165</v>
      </c>
    </row>
    <row r="3499" spans="1:28" ht="21.75" customHeight="1" x14ac:dyDescent="0.25">
      <c r="A3499" s="37" t="s">
        <v>30</v>
      </c>
      <c r="B3499" s="37" t="s">
        <v>31</v>
      </c>
      <c r="C3499" s="39">
        <v>6264</v>
      </c>
      <c r="D3499" s="39" t="s">
        <v>268</v>
      </c>
      <c r="E3499" s="39" t="s">
        <v>1266</v>
      </c>
      <c r="F3499" s="128" t="s">
        <v>173</v>
      </c>
      <c r="G3499" s="39" t="s">
        <v>35</v>
      </c>
      <c r="H3499" s="39" t="str">
        <f t="shared" si="484"/>
        <v>6105AK124-6264-MCAL-0009</v>
      </c>
      <c r="I3499" s="39" t="str">
        <f t="shared" si="483"/>
        <v>Q24050972-04-6264-M-CAL-0009</v>
      </c>
      <c r="J3499" s="39"/>
      <c r="K3499" s="33" t="str">
        <f>VLOOKUP(C3499,'PPE WBS Codes'!$E$3:$F$79,2,0)</f>
        <v>Bulk Diesel Storage 1</v>
      </c>
      <c r="L3499" s="39" t="s">
        <v>1988</v>
      </c>
      <c r="M3499" s="39" t="s">
        <v>1425</v>
      </c>
      <c r="N3499" s="33" t="str">
        <f t="shared" si="480"/>
        <v>Bulk Diesel Storage 1 - Emergency Equip for Bulk Diesel Storage Fuel System Yard 1B - Vessel and Structure Design with Stress Analysis Calcs</v>
      </c>
      <c r="O3499" s="134"/>
      <c r="P3499" s="134"/>
      <c r="Q3499" s="33" t="str">
        <f>IFERROR(VLOOKUP(PPE_PH1_CDDL[[#This Row],[RDMC Document Number]],[3]Docs!$B:$F,4,0),"No Placeholder Yet")</f>
        <v>RES - Reserved Placeholder</v>
      </c>
      <c r="R3499" s="33" t="str">
        <f>IFERROR(VLOOKUP(PPE_PH1_CDDL[[#This Row],[RDMC Document Number]],[3]Docs!$B:$F,5,0),"No Placeholder Yet")</f>
        <v>Pending</v>
      </c>
      <c r="S3499" s="137">
        <f t="shared" si="482"/>
        <v>0</v>
      </c>
      <c r="T3499" s="39" t="s">
        <v>1119</v>
      </c>
      <c r="U3499" s="39"/>
      <c r="V3499" s="178"/>
      <c r="W3499" s="39" t="s">
        <v>1982</v>
      </c>
      <c r="X3499" s="39" t="s">
        <v>2002</v>
      </c>
      <c r="Y3499" s="39"/>
      <c r="Z3499" s="39"/>
      <c r="AA3499" s="39"/>
      <c r="AB3499" s="152" t="s">
        <v>3165</v>
      </c>
    </row>
    <row r="3500" spans="1:28" ht="21.75" customHeight="1" x14ac:dyDescent="0.25">
      <c r="A3500" s="37" t="s">
        <v>30</v>
      </c>
      <c r="B3500" s="37" t="s">
        <v>31</v>
      </c>
      <c r="C3500" s="39">
        <v>6264</v>
      </c>
      <c r="D3500" s="39" t="s">
        <v>268</v>
      </c>
      <c r="E3500" s="39" t="s">
        <v>1266</v>
      </c>
      <c r="F3500" s="128" t="s">
        <v>184</v>
      </c>
      <c r="G3500" s="39" t="s">
        <v>35</v>
      </c>
      <c r="H3500" s="39" t="str">
        <f t="shared" si="484"/>
        <v>6105AK124-6264-MCAL-0010</v>
      </c>
      <c r="I3500" s="39" t="str">
        <f t="shared" si="483"/>
        <v>Q24050972-04-6264-M-CAL-0010</v>
      </c>
      <c r="J3500" s="39"/>
      <c r="K3500" s="33" t="str">
        <f>VLOOKUP(C3500,'PPE WBS Codes'!$E$3:$F$79,2,0)</f>
        <v>Bulk Diesel Storage 1</v>
      </c>
      <c r="L3500" s="39" t="s">
        <v>1997</v>
      </c>
      <c r="M3500" s="39" t="s">
        <v>1424</v>
      </c>
      <c r="N3500" s="33" t="str">
        <f t="shared" si="480"/>
        <v>Bulk Diesel Storage 1 - Collection Sump from Bunds for Bulk Diesel Storage Yard 1B - Piping Pressure Drop Calculations</v>
      </c>
      <c r="O3500" s="134"/>
      <c r="P3500" s="134"/>
      <c r="Q3500" s="33" t="str">
        <f>IFERROR(VLOOKUP(PPE_PH1_CDDL[[#This Row],[RDMC Document Number]],[3]Docs!$B:$F,4,0),"No Placeholder Yet")</f>
        <v>RES - Reserved Placeholder</v>
      </c>
      <c r="R3500" s="33" t="str">
        <f>IFERROR(VLOOKUP(PPE_PH1_CDDL[[#This Row],[RDMC Document Number]],[3]Docs!$B:$F,5,0),"No Placeholder Yet")</f>
        <v>Pending</v>
      </c>
      <c r="S3500" s="137">
        <f t="shared" si="482"/>
        <v>0</v>
      </c>
      <c r="T3500" s="39" t="s">
        <v>1119</v>
      </c>
      <c r="U3500" s="39"/>
      <c r="V3500" s="178"/>
      <c r="W3500" s="39" t="s">
        <v>1982</v>
      </c>
      <c r="X3500" s="39" t="s">
        <v>1995</v>
      </c>
      <c r="Y3500" s="39"/>
      <c r="Z3500" s="39"/>
      <c r="AA3500" s="39"/>
      <c r="AB3500" s="152" t="s">
        <v>3165</v>
      </c>
    </row>
    <row r="3501" spans="1:28" ht="21.75" customHeight="1" x14ac:dyDescent="0.25">
      <c r="A3501" s="37" t="s">
        <v>30</v>
      </c>
      <c r="B3501" s="37" t="s">
        <v>31</v>
      </c>
      <c r="C3501" s="39">
        <v>6264</v>
      </c>
      <c r="D3501" s="39" t="s">
        <v>268</v>
      </c>
      <c r="E3501" s="39" t="s">
        <v>1266</v>
      </c>
      <c r="F3501" s="128" t="s">
        <v>187</v>
      </c>
      <c r="G3501" s="39" t="s">
        <v>35</v>
      </c>
      <c r="H3501" s="39" t="str">
        <f t="shared" si="484"/>
        <v>6105AK124-6264-MCAL-0011</v>
      </c>
      <c r="I3501" s="39" t="str">
        <f t="shared" si="483"/>
        <v>Q24050972-04-6264-M-CAL-0011</v>
      </c>
      <c r="J3501" s="39"/>
      <c r="K3501" s="33" t="str">
        <f>VLOOKUP(C3501,'PPE WBS Codes'!$E$3:$F$79,2,0)</f>
        <v>Bulk Diesel Storage 1</v>
      </c>
      <c r="L3501" s="39" t="s">
        <v>1989</v>
      </c>
      <c r="M3501" s="39" t="s">
        <v>1425</v>
      </c>
      <c r="N3501" s="33" t="str">
        <f t="shared" si="480"/>
        <v>Bulk Diesel Storage 1 - Access Staircase &amp; Platforms for Bulk Diesel Storage Yard 1B - Vessel and Structure Design with Stress Analysis Calcs</v>
      </c>
      <c r="O3501" s="134"/>
      <c r="P3501" s="134"/>
      <c r="Q3501" s="33" t="str">
        <f>IFERROR(VLOOKUP(PPE_PH1_CDDL[[#This Row],[RDMC Document Number]],[3]Docs!$B:$F,4,0),"No Placeholder Yet")</f>
        <v>RES - Reserved Placeholder</v>
      </c>
      <c r="R3501" s="33" t="str">
        <f>IFERROR(VLOOKUP(PPE_PH1_CDDL[[#This Row],[RDMC Document Number]],[3]Docs!$B:$F,5,0),"No Placeholder Yet")</f>
        <v>Pending</v>
      </c>
      <c r="S3501" s="137">
        <f t="shared" si="482"/>
        <v>0</v>
      </c>
      <c r="T3501" s="39" t="s">
        <v>1119</v>
      </c>
      <c r="U3501" s="39"/>
      <c r="V3501" s="178"/>
      <c r="W3501" s="39" t="s">
        <v>1982</v>
      </c>
      <c r="X3501" s="39" t="s">
        <v>2003</v>
      </c>
      <c r="Y3501" s="39"/>
      <c r="Z3501" s="39"/>
      <c r="AA3501" s="39"/>
      <c r="AB3501" s="152" t="s">
        <v>3165</v>
      </c>
    </row>
    <row r="3502" spans="1:28" ht="21.75" customHeight="1" x14ac:dyDescent="0.25">
      <c r="A3502" s="37" t="s">
        <v>30</v>
      </c>
      <c r="B3502" s="37" t="s">
        <v>31</v>
      </c>
      <c r="C3502" s="39">
        <v>6264</v>
      </c>
      <c r="D3502" s="39" t="s">
        <v>268</v>
      </c>
      <c r="E3502" s="39" t="s">
        <v>1266</v>
      </c>
      <c r="F3502" s="128" t="s">
        <v>213</v>
      </c>
      <c r="G3502" s="39" t="s">
        <v>35</v>
      </c>
      <c r="H3502" s="39" t="str">
        <f t="shared" si="484"/>
        <v>6105AK124-6264-MCAL-0012</v>
      </c>
      <c r="I3502" s="39" t="str">
        <f t="shared" si="483"/>
        <v>Q24050972-04-6264-M-CAL-0012</v>
      </c>
      <c r="J3502" s="39"/>
      <c r="K3502" s="33" t="str">
        <f>VLOOKUP(C3502,'PPE WBS Codes'!$E$3:$F$79,2,0)</f>
        <v>Bulk Diesel Storage 1</v>
      </c>
      <c r="L3502" s="39" t="s">
        <v>1991</v>
      </c>
      <c r="M3502" s="39" t="s">
        <v>1424</v>
      </c>
      <c r="N3502" s="33" t="str">
        <f t="shared" si="480"/>
        <v>Bulk Diesel Storage 1 - Fire Protection System for Bulk Diesel Storage Yard 1B - Piping Pressure Drop Calculations</v>
      </c>
      <c r="O3502" s="134"/>
      <c r="P3502" s="134"/>
      <c r="Q3502" s="33" t="str">
        <f>IFERROR(VLOOKUP(PPE_PH1_CDDL[[#This Row],[RDMC Document Number]],[3]Docs!$B:$F,4,0),"No Placeholder Yet")</f>
        <v>RES - Reserved Placeholder</v>
      </c>
      <c r="R3502" s="33" t="str">
        <f>IFERROR(VLOOKUP(PPE_PH1_CDDL[[#This Row],[RDMC Document Number]],[3]Docs!$B:$F,5,0),"No Placeholder Yet")</f>
        <v>Pending</v>
      </c>
      <c r="S3502" s="137">
        <f t="shared" si="482"/>
        <v>0</v>
      </c>
      <c r="T3502" s="39" t="s">
        <v>1119</v>
      </c>
      <c r="U3502" s="39"/>
      <c r="V3502" s="178"/>
      <c r="W3502" s="39" t="s">
        <v>1982</v>
      </c>
      <c r="X3502" s="39" t="s">
        <v>1636</v>
      </c>
      <c r="Y3502" s="39"/>
      <c r="Z3502" s="39"/>
      <c r="AA3502" s="39"/>
      <c r="AB3502" s="152" t="s">
        <v>3165</v>
      </c>
    </row>
    <row r="3503" spans="1:28" ht="21.75" customHeight="1" x14ac:dyDescent="0.25">
      <c r="A3503" s="37" t="s">
        <v>30</v>
      </c>
      <c r="B3503" s="37" t="s">
        <v>31</v>
      </c>
      <c r="C3503" s="39">
        <v>6264</v>
      </c>
      <c r="D3503" s="39" t="s">
        <v>268</v>
      </c>
      <c r="E3503" s="39" t="s">
        <v>1266</v>
      </c>
      <c r="F3503" s="128" t="s">
        <v>215</v>
      </c>
      <c r="G3503" s="39" t="s">
        <v>35</v>
      </c>
      <c r="H3503" s="39" t="str">
        <f t="shared" si="484"/>
        <v>6105AK124-6264-MCAL-0013</v>
      </c>
      <c r="I3503" s="39" t="str">
        <f t="shared" si="483"/>
        <v>Q24050972-04-6264-M-CAL-0013</v>
      </c>
      <c r="J3503" s="39"/>
      <c r="K3503" s="33" t="str">
        <f>VLOOKUP(C3503,'PPE WBS Codes'!$E$3:$F$79,2,0)</f>
        <v>Bulk Diesel Storage 1</v>
      </c>
      <c r="L3503" s="39" t="s">
        <v>1991</v>
      </c>
      <c r="M3503" s="39" t="s">
        <v>1425</v>
      </c>
      <c r="N3503" s="33" t="str">
        <f t="shared" si="480"/>
        <v>Bulk Diesel Storage 1 - Fire Protection System for Bulk Diesel Storage Yard 1B - Vessel and Structure Design with Stress Analysis Calcs</v>
      </c>
      <c r="O3503" s="134"/>
      <c r="P3503" s="134"/>
      <c r="Q3503" s="33" t="str">
        <f>IFERROR(VLOOKUP(PPE_PH1_CDDL[[#This Row],[RDMC Document Number]],[3]Docs!$B:$F,4,0),"No Placeholder Yet")</f>
        <v>RES - Reserved Placeholder</v>
      </c>
      <c r="R3503" s="33" t="str">
        <f>IFERROR(VLOOKUP(PPE_PH1_CDDL[[#This Row],[RDMC Document Number]],[3]Docs!$B:$F,5,0),"No Placeholder Yet")</f>
        <v>Pending</v>
      </c>
      <c r="S3503" s="137">
        <f t="shared" si="482"/>
        <v>0</v>
      </c>
      <c r="T3503" s="39" t="s">
        <v>1119</v>
      </c>
      <c r="U3503" s="39"/>
      <c r="V3503" s="178"/>
      <c r="W3503" s="39" t="s">
        <v>1982</v>
      </c>
      <c r="X3503" s="39" t="s">
        <v>1636</v>
      </c>
      <c r="Y3503" s="39"/>
      <c r="Z3503" s="39"/>
      <c r="AA3503" s="39"/>
      <c r="AB3503" s="152" t="s">
        <v>3165</v>
      </c>
    </row>
    <row r="3504" spans="1:28" ht="21.75" customHeight="1" x14ac:dyDescent="0.25">
      <c r="A3504" s="37" t="s">
        <v>30</v>
      </c>
      <c r="B3504" s="37" t="s">
        <v>31</v>
      </c>
      <c r="C3504" s="39">
        <v>6264</v>
      </c>
      <c r="D3504" s="162" t="s">
        <v>268</v>
      </c>
      <c r="E3504" s="39" t="s">
        <v>1266</v>
      </c>
      <c r="F3504" s="174" t="s">
        <v>217</v>
      </c>
      <c r="G3504" s="39" t="s">
        <v>35</v>
      </c>
      <c r="H3504" s="39" t="str">
        <f t="shared" si="484"/>
        <v>6105AK124-6264-MCAL-0014</v>
      </c>
      <c r="I3504" s="39" t="str">
        <f t="shared" si="483"/>
        <v>Q24050972-04-6264-M-CAL-0014</v>
      </c>
      <c r="J3504" s="162"/>
      <c r="K3504" s="33" t="str">
        <f>VLOOKUP(C3504,'PPE WBS Codes'!$E$3:$F$79,2,0)</f>
        <v>Bulk Diesel Storage 1</v>
      </c>
      <c r="L3504" s="162" t="s">
        <v>1992</v>
      </c>
      <c r="M3504" s="162" t="s">
        <v>1424</v>
      </c>
      <c r="N3504" s="33" t="str">
        <f t="shared" si="480"/>
        <v>Bulk Diesel Storage 1 - Auto ESD Shut-off  Valves for Bulk Diesel Storage Yard 1B - Piping Pressure Drop Calculations</v>
      </c>
      <c r="O3504" s="175"/>
      <c r="P3504" s="175"/>
      <c r="Q3504" s="33" t="str">
        <f>IFERROR(VLOOKUP(PPE_PH1_CDDL[[#This Row],[RDMC Document Number]],[3]Docs!$B:$F,4,0),"No Placeholder Yet")</f>
        <v>RES - Reserved Placeholder</v>
      </c>
      <c r="R3504" s="33" t="str">
        <f>IFERROR(VLOOKUP(PPE_PH1_CDDL[[#This Row],[RDMC Document Number]],[3]Docs!$B:$F,5,0),"No Placeholder Yet")</f>
        <v>Pending</v>
      </c>
      <c r="S3504" s="137">
        <f t="shared" si="482"/>
        <v>0</v>
      </c>
      <c r="T3504" s="39" t="s">
        <v>1119</v>
      </c>
      <c r="U3504" s="162"/>
      <c r="V3504" s="178"/>
      <c r="W3504" s="39" t="s">
        <v>1982</v>
      </c>
      <c r="X3504" s="162" t="s">
        <v>2000</v>
      </c>
      <c r="Y3504" s="162"/>
      <c r="Z3504" s="162"/>
      <c r="AA3504" s="39"/>
      <c r="AB3504" s="152" t="s">
        <v>3165</v>
      </c>
    </row>
    <row r="3505" spans="1:28" ht="21.75" customHeight="1" x14ac:dyDescent="0.25">
      <c r="A3505" s="37" t="s">
        <v>30</v>
      </c>
      <c r="B3505" s="37" t="s">
        <v>31</v>
      </c>
      <c r="C3505" s="39">
        <v>6263</v>
      </c>
      <c r="D3505" s="39" t="s">
        <v>712</v>
      </c>
      <c r="E3505" s="39" t="s">
        <v>1365</v>
      </c>
      <c r="F3505" s="128" t="s">
        <v>34</v>
      </c>
      <c r="G3505" s="162" t="s">
        <v>35</v>
      </c>
      <c r="H3505" s="39" t="str">
        <f t="shared" ref="H3505:H3568" si="485">A3505&amp;B3505&amp;"-"&amp;C3505&amp;"-"&amp;D3505&amp;E3505&amp;"-"&amp;F3505</f>
        <v>6105AK124-6263-IDIA-0001</v>
      </c>
      <c r="I3505" s="39" t="str">
        <f t="shared" ref="I3505:I3536" si="486">"Q24050972"&amp;"-"&amp;"04"&amp;"-"&amp;C3505&amp;"-"&amp;D3505&amp;"-"&amp;E3505&amp;"-"&amp;F3505</f>
        <v>Q24050972-04-6263-I-DIA-0001</v>
      </c>
      <c r="J3505" s="39"/>
      <c r="K3505" s="33" t="str">
        <f>VLOOKUP(C3505,'PPE WBS Codes'!$E$3:$F$79,2,0)</f>
        <v>36 MVA Power Station 1</v>
      </c>
      <c r="L3505" s="39" t="s">
        <v>1963</v>
      </c>
      <c r="M3505" s="39" t="s">
        <v>1404</v>
      </c>
      <c r="N3505" s="33" t="str">
        <f t="shared" ref="N3505:N3568" si="487">K3505&amp;" - "&amp;L3505&amp;" - "&amp;M3505</f>
        <v>36 MVA Power Station 1 - Emergency Equip. for 36 MVA Power Station Fuel System Pad 1A - Smoke and Fire Detection System Design</v>
      </c>
      <c r="O3505" s="134"/>
      <c r="P3505" s="134"/>
      <c r="Q3505" s="33" t="str">
        <f>IFERROR(VLOOKUP(PPE_PH1_CDDL[[#This Row],[RDMC Document Number]],[3]Docs!$B:$F,4,0),"No Placeholder Yet")</f>
        <v>RES - Reserved Placeholder</v>
      </c>
      <c r="R3505" s="33" t="str">
        <f>IFERROR(VLOOKUP(PPE_PH1_CDDL[[#This Row],[RDMC Document Number]],[3]Docs!$B:$F,5,0),"No Placeholder Yet")</f>
        <v>Pending</v>
      </c>
      <c r="S3505" s="137">
        <f t="shared" ref="S3505:S3568" si="488">IF(AND(O3505&lt;&gt;"",P3505&lt;&gt;"",R3505="Approved"),100%,
 IF(AND(O3505&lt;&gt;"",P3505&lt;&gt;""),66.67%,
 IF(O3505&lt;&gt;"",33.33%,
 0)))</f>
        <v>0</v>
      </c>
      <c r="T3505" s="39" t="s">
        <v>1119</v>
      </c>
      <c r="U3505" s="39"/>
      <c r="V3505" s="178"/>
      <c r="W3505" s="39" t="s">
        <v>1964</v>
      </c>
      <c r="X3505" s="39" t="s">
        <v>1968</v>
      </c>
      <c r="Y3505" s="39"/>
      <c r="Z3505" s="39"/>
      <c r="AA3505" s="39"/>
      <c r="AB3505" s="152" t="s">
        <v>3165</v>
      </c>
    </row>
    <row r="3506" spans="1:28" ht="21.75" customHeight="1" x14ac:dyDescent="0.25">
      <c r="A3506" s="37" t="s">
        <v>30</v>
      </c>
      <c r="B3506" s="37" t="s">
        <v>31</v>
      </c>
      <c r="C3506" s="39">
        <v>6263</v>
      </c>
      <c r="D3506" s="39" t="s">
        <v>712</v>
      </c>
      <c r="E3506" s="39" t="s">
        <v>1365</v>
      </c>
      <c r="F3506" s="128" t="s">
        <v>46</v>
      </c>
      <c r="G3506" s="162" t="s">
        <v>35</v>
      </c>
      <c r="H3506" s="39" t="str">
        <f t="shared" si="485"/>
        <v>6105AK124-6263-IDIA-0002</v>
      </c>
      <c r="I3506" s="39" t="str">
        <f t="shared" si="486"/>
        <v>Q24050972-04-6263-I-DIA-0002</v>
      </c>
      <c r="J3506" s="39"/>
      <c r="K3506" s="33" t="str">
        <f>VLOOKUP(C3506,'PPE WBS Codes'!$E$3:$F$79,2,0)</f>
        <v>36 MVA Power Station 1</v>
      </c>
      <c r="L3506" s="39" t="s">
        <v>1963</v>
      </c>
      <c r="M3506" s="39" t="s">
        <v>1406</v>
      </c>
      <c r="N3506" s="33" t="str">
        <f t="shared" si="487"/>
        <v>36 MVA Power Station 1 - Emergency Equip. for 36 MVA Power Station Fuel System Pad 1A - Confined Space Protection System Design</v>
      </c>
      <c r="O3506" s="134"/>
      <c r="P3506" s="134"/>
      <c r="Q3506" s="33" t="str">
        <f>IFERROR(VLOOKUP(PPE_PH1_CDDL[[#This Row],[RDMC Document Number]],[3]Docs!$B:$F,4,0),"No Placeholder Yet")</f>
        <v>RES - Reserved Placeholder</v>
      </c>
      <c r="R3506" s="33" t="str">
        <f>IFERROR(VLOOKUP(PPE_PH1_CDDL[[#This Row],[RDMC Document Number]],[3]Docs!$B:$F,5,0),"No Placeholder Yet")</f>
        <v>Pending</v>
      </c>
      <c r="S3506" s="137">
        <f t="shared" si="488"/>
        <v>0</v>
      </c>
      <c r="T3506" s="39" t="s">
        <v>1119</v>
      </c>
      <c r="U3506" s="39"/>
      <c r="V3506" s="178"/>
      <c r="W3506" s="39" t="s">
        <v>1964</v>
      </c>
      <c r="X3506" s="39" t="s">
        <v>1968</v>
      </c>
      <c r="Y3506" s="39"/>
      <c r="Z3506" s="39"/>
      <c r="AA3506" s="39"/>
      <c r="AB3506" s="152" t="s">
        <v>3165</v>
      </c>
    </row>
    <row r="3507" spans="1:28" ht="21.75" customHeight="1" x14ac:dyDescent="0.25">
      <c r="A3507" s="37" t="s">
        <v>30</v>
      </c>
      <c r="B3507" s="37" t="s">
        <v>31</v>
      </c>
      <c r="C3507" s="39">
        <v>6263</v>
      </c>
      <c r="D3507" s="39" t="s">
        <v>712</v>
      </c>
      <c r="E3507" s="39" t="s">
        <v>1365</v>
      </c>
      <c r="F3507" s="128" t="s">
        <v>48</v>
      </c>
      <c r="G3507" s="162" t="s">
        <v>35</v>
      </c>
      <c r="H3507" s="39" t="str">
        <f t="shared" si="485"/>
        <v>6105AK124-6263-IDIA-0003</v>
      </c>
      <c r="I3507" s="39" t="str">
        <f t="shared" si="486"/>
        <v>Q24050972-04-6263-I-DIA-0003</v>
      </c>
      <c r="J3507" s="39"/>
      <c r="K3507" s="33" t="str">
        <f>VLOOKUP(C3507,'PPE WBS Codes'!$E$3:$F$79,2,0)</f>
        <v>36 MVA Power Station 1</v>
      </c>
      <c r="L3507" s="39" t="s">
        <v>1972</v>
      </c>
      <c r="M3507" s="39" t="s">
        <v>1404</v>
      </c>
      <c r="N3507" s="33" t="str">
        <f t="shared" si="487"/>
        <v>36 MVA Power Station 1 - Collection Sump from Bunds for 36 MVA Power Station Gen Pad 1A - Smoke and Fire Detection System Design</v>
      </c>
      <c r="O3507" s="134"/>
      <c r="P3507" s="134"/>
      <c r="Q3507" s="33" t="str">
        <f>IFERROR(VLOOKUP(PPE_PH1_CDDL[[#This Row],[RDMC Document Number]],[3]Docs!$B:$F,4,0),"No Placeholder Yet")</f>
        <v>RES - Reserved Placeholder</v>
      </c>
      <c r="R3507" s="33" t="str">
        <f>IFERROR(VLOOKUP(PPE_PH1_CDDL[[#This Row],[RDMC Document Number]],[3]Docs!$B:$F,5,0),"No Placeholder Yet")</f>
        <v>Pending</v>
      </c>
      <c r="S3507" s="137">
        <f t="shared" si="488"/>
        <v>0</v>
      </c>
      <c r="T3507" s="39" t="s">
        <v>1119</v>
      </c>
      <c r="U3507" s="39"/>
      <c r="V3507" s="178"/>
      <c r="W3507" s="39" t="s">
        <v>1932</v>
      </c>
      <c r="X3507" s="39" t="s">
        <v>1973</v>
      </c>
      <c r="Y3507" s="39"/>
      <c r="Z3507" s="39"/>
      <c r="AA3507" s="39"/>
      <c r="AB3507" s="152" t="s">
        <v>3165</v>
      </c>
    </row>
    <row r="3508" spans="1:28" ht="21.75" customHeight="1" x14ac:dyDescent="0.25">
      <c r="A3508" s="37" t="s">
        <v>30</v>
      </c>
      <c r="B3508" s="37" t="s">
        <v>31</v>
      </c>
      <c r="C3508" s="39">
        <v>6263</v>
      </c>
      <c r="D3508" s="39" t="s">
        <v>712</v>
      </c>
      <c r="E3508" s="39" t="s">
        <v>1365</v>
      </c>
      <c r="F3508" s="128" t="s">
        <v>50</v>
      </c>
      <c r="G3508" s="162" t="s">
        <v>35</v>
      </c>
      <c r="H3508" s="39" t="str">
        <f t="shared" si="485"/>
        <v>6105AK124-6263-IDIA-0004</v>
      </c>
      <c r="I3508" s="39" t="str">
        <f t="shared" si="486"/>
        <v>Q24050972-04-6263-I-DIA-0004</v>
      </c>
      <c r="J3508" s="39"/>
      <c r="K3508" s="33" t="str">
        <f>VLOOKUP(C3508,'PPE WBS Codes'!$E$3:$F$79,2,0)</f>
        <v>36 MVA Power Station 1</v>
      </c>
      <c r="L3508" s="39" t="s">
        <v>1972</v>
      </c>
      <c r="M3508" s="39" t="s">
        <v>1406</v>
      </c>
      <c r="N3508" s="33" t="str">
        <f t="shared" si="487"/>
        <v>36 MVA Power Station 1 - Collection Sump from Bunds for 36 MVA Power Station Gen Pad 1A - Confined Space Protection System Design</v>
      </c>
      <c r="O3508" s="134"/>
      <c r="P3508" s="134"/>
      <c r="Q3508" s="33" t="str">
        <f>IFERROR(VLOOKUP(PPE_PH1_CDDL[[#This Row],[RDMC Document Number]],[3]Docs!$B:$F,4,0),"No Placeholder Yet")</f>
        <v>RES - Reserved Placeholder</v>
      </c>
      <c r="R3508" s="33" t="str">
        <f>IFERROR(VLOOKUP(PPE_PH1_CDDL[[#This Row],[RDMC Document Number]],[3]Docs!$B:$F,5,0),"No Placeholder Yet")</f>
        <v>Pending</v>
      </c>
      <c r="S3508" s="137">
        <f t="shared" si="488"/>
        <v>0</v>
      </c>
      <c r="T3508" s="39" t="s">
        <v>1119</v>
      </c>
      <c r="U3508" s="39"/>
      <c r="V3508" s="178"/>
      <c r="W3508" s="39" t="s">
        <v>1932</v>
      </c>
      <c r="X3508" s="39" t="s">
        <v>1973</v>
      </c>
      <c r="Y3508" s="39"/>
      <c r="Z3508" s="39"/>
      <c r="AA3508" s="39"/>
      <c r="AB3508" s="152" t="s">
        <v>3165</v>
      </c>
    </row>
    <row r="3509" spans="1:28" ht="21.75" customHeight="1" x14ac:dyDescent="0.25">
      <c r="A3509" s="37" t="s">
        <v>30</v>
      </c>
      <c r="B3509" s="37" t="s">
        <v>31</v>
      </c>
      <c r="C3509" s="39">
        <v>6263</v>
      </c>
      <c r="D3509" s="39" t="s">
        <v>712</v>
      </c>
      <c r="E3509" s="39" t="s">
        <v>1365</v>
      </c>
      <c r="F3509" s="128" t="s">
        <v>101</v>
      </c>
      <c r="G3509" s="162" t="s">
        <v>35</v>
      </c>
      <c r="H3509" s="39" t="str">
        <f t="shared" si="485"/>
        <v>6105AK124-6263-IDIA-0005</v>
      </c>
      <c r="I3509" s="39" t="str">
        <f t="shared" si="486"/>
        <v>Q24050972-04-6263-I-DIA-0005</v>
      </c>
      <c r="J3509" s="39"/>
      <c r="K3509" s="33" t="str">
        <f>VLOOKUP(C3509,'PPE WBS Codes'!$E$3:$F$79,2,0)</f>
        <v>36 MVA Power Station 1</v>
      </c>
      <c r="L3509" s="39" t="s">
        <v>1966</v>
      </c>
      <c r="M3509" s="39" t="s">
        <v>1404</v>
      </c>
      <c r="N3509" s="33" t="str">
        <f t="shared" si="487"/>
        <v>36 MVA Power Station 1 - Emergency Equip. for 36 MVA Power Station Fuel System Pad 1B - Smoke and Fire Detection System Design</v>
      </c>
      <c r="O3509" s="134"/>
      <c r="P3509" s="134"/>
      <c r="Q3509" s="33" t="str">
        <f>IFERROR(VLOOKUP(PPE_PH1_CDDL[[#This Row],[RDMC Document Number]],[3]Docs!$B:$F,4,0),"No Placeholder Yet")</f>
        <v>RES - Reserved Placeholder</v>
      </c>
      <c r="R3509" s="33" t="str">
        <f>IFERROR(VLOOKUP(PPE_PH1_CDDL[[#This Row],[RDMC Document Number]],[3]Docs!$B:$F,5,0),"No Placeholder Yet")</f>
        <v>Pending</v>
      </c>
      <c r="S3509" s="137">
        <f t="shared" si="488"/>
        <v>0</v>
      </c>
      <c r="T3509" s="39" t="s">
        <v>1119</v>
      </c>
      <c r="U3509" s="39"/>
      <c r="V3509" s="178"/>
      <c r="W3509" s="39" t="s">
        <v>1964</v>
      </c>
      <c r="X3509" s="39" t="s">
        <v>1977</v>
      </c>
      <c r="Y3509" s="39"/>
      <c r="Z3509" s="39"/>
      <c r="AA3509" s="39"/>
      <c r="AB3509" s="152" t="s">
        <v>3165</v>
      </c>
    </row>
    <row r="3510" spans="1:28" ht="21.75" customHeight="1" x14ac:dyDescent="0.25">
      <c r="A3510" s="37" t="s">
        <v>30</v>
      </c>
      <c r="B3510" s="37" t="s">
        <v>31</v>
      </c>
      <c r="C3510" s="39">
        <v>6263</v>
      </c>
      <c r="D3510" s="39" t="s">
        <v>712</v>
      </c>
      <c r="E3510" s="39" t="s">
        <v>1365</v>
      </c>
      <c r="F3510" s="128" t="s">
        <v>161</v>
      </c>
      <c r="G3510" s="162" t="s">
        <v>35</v>
      </c>
      <c r="H3510" s="39" t="str">
        <f t="shared" si="485"/>
        <v>6105AK124-6263-IDIA-0006</v>
      </c>
      <c r="I3510" s="39" t="str">
        <f t="shared" si="486"/>
        <v>Q24050972-04-6263-I-DIA-0006</v>
      </c>
      <c r="J3510" s="39"/>
      <c r="K3510" s="33" t="str">
        <f>VLOOKUP(C3510,'PPE WBS Codes'!$E$3:$F$79,2,0)</f>
        <v>36 MVA Power Station 1</v>
      </c>
      <c r="L3510" s="39" t="s">
        <v>1966</v>
      </c>
      <c r="M3510" s="39" t="s">
        <v>1406</v>
      </c>
      <c r="N3510" s="33" t="str">
        <f t="shared" si="487"/>
        <v>36 MVA Power Station 1 - Emergency Equip. for 36 MVA Power Station Fuel System Pad 1B - Confined Space Protection System Design</v>
      </c>
      <c r="O3510" s="134"/>
      <c r="P3510" s="134"/>
      <c r="Q3510" s="33" t="str">
        <f>IFERROR(VLOOKUP(PPE_PH1_CDDL[[#This Row],[RDMC Document Number]],[3]Docs!$B:$F,4,0),"No Placeholder Yet")</f>
        <v>RES - Reserved Placeholder</v>
      </c>
      <c r="R3510" s="33" t="str">
        <f>IFERROR(VLOOKUP(PPE_PH1_CDDL[[#This Row],[RDMC Document Number]],[3]Docs!$B:$F,5,0),"No Placeholder Yet")</f>
        <v>Pending</v>
      </c>
      <c r="S3510" s="137">
        <f t="shared" si="488"/>
        <v>0</v>
      </c>
      <c r="T3510" s="39" t="s">
        <v>1119</v>
      </c>
      <c r="U3510" s="39"/>
      <c r="V3510" s="178"/>
      <c r="W3510" s="39" t="s">
        <v>1964</v>
      </c>
      <c r="X3510" s="39" t="s">
        <v>1977</v>
      </c>
      <c r="Y3510" s="39"/>
      <c r="Z3510" s="39"/>
      <c r="AA3510" s="39"/>
      <c r="AB3510" s="152" t="s">
        <v>3165</v>
      </c>
    </row>
    <row r="3511" spans="1:28" ht="21.75" customHeight="1" x14ac:dyDescent="0.25">
      <c r="A3511" s="37" t="s">
        <v>30</v>
      </c>
      <c r="B3511" s="37" t="s">
        <v>31</v>
      </c>
      <c r="C3511" s="39">
        <v>6263</v>
      </c>
      <c r="D3511" s="39" t="s">
        <v>712</v>
      </c>
      <c r="E3511" s="39" t="s">
        <v>1365</v>
      </c>
      <c r="F3511" s="128" t="s">
        <v>170</v>
      </c>
      <c r="G3511" s="162" t="s">
        <v>35</v>
      </c>
      <c r="H3511" s="39" t="str">
        <f t="shared" si="485"/>
        <v>6105AK124-6263-IDIA-0007</v>
      </c>
      <c r="I3511" s="39" t="str">
        <f t="shared" si="486"/>
        <v>Q24050972-04-6263-I-DIA-0007</v>
      </c>
      <c r="J3511" s="39"/>
      <c r="K3511" s="33" t="str">
        <f>VLOOKUP(C3511,'PPE WBS Codes'!$E$3:$F$79,2,0)</f>
        <v>36 MVA Power Station 1</v>
      </c>
      <c r="L3511" s="39" t="s">
        <v>1976</v>
      </c>
      <c r="M3511" s="39" t="s">
        <v>1404</v>
      </c>
      <c r="N3511" s="33" t="str">
        <f t="shared" si="487"/>
        <v>36 MVA Power Station 1 - Collection Sump from Bunds for 36 MVA Power Station Gen Pad 1B - Smoke and Fire Detection System Design</v>
      </c>
      <c r="O3511" s="134"/>
      <c r="P3511" s="134"/>
      <c r="Q3511" s="33" t="str">
        <f>IFERROR(VLOOKUP(PPE_PH1_CDDL[[#This Row],[RDMC Document Number]],[3]Docs!$B:$F,4,0),"No Placeholder Yet")</f>
        <v>RES - Reserved Placeholder</v>
      </c>
      <c r="R3511" s="33" t="str">
        <f>IFERROR(VLOOKUP(PPE_PH1_CDDL[[#This Row],[RDMC Document Number]],[3]Docs!$B:$F,5,0),"No Placeholder Yet")</f>
        <v>Pending</v>
      </c>
      <c r="S3511" s="137">
        <f t="shared" si="488"/>
        <v>0</v>
      </c>
      <c r="T3511" s="39" t="s">
        <v>1119</v>
      </c>
      <c r="U3511" s="39"/>
      <c r="V3511" s="178"/>
      <c r="W3511" s="39" t="s">
        <v>1932</v>
      </c>
      <c r="X3511" s="39" t="s">
        <v>1975</v>
      </c>
      <c r="Y3511" s="39"/>
      <c r="Z3511" s="39"/>
      <c r="AA3511" s="39"/>
      <c r="AB3511" s="152" t="s">
        <v>3165</v>
      </c>
    </row>
    <row r="3512" spans="1:28" ht="21.75" customHeight="1" x14ac:dyDescent="0.25">
      <c r="A3512" s="37" t="s">
        <v>30</v>
      </c>
      <c r="B3512" s="37" t="s">
        <v>31</v>
      </c>
      <c r="C3512" s="39">
        <v>6263</v>
      </c>
      <c r="D3512" s="39" t="s">
        <v>712</v>
      </c>
      <c r="E3512" s="39" t="s">
        <v>1365</v>
      </c>
      <c r="F3512" s="174" t="s">
        <v>108</v>
      </c>
      <c r="G3512" s="162" t="s">
        <v>35</v>
      </c>
      <c r="H3512" s="39" t="str">
        <f t="shared" si="485"/>
        <v>6105AK124-6263-IDIA-0008</v>
      </c>
      <c r="I3512" s="39" t="str">
        <f t="shared" si="486"/>
        <v>Q24050972-04-6263-I-DIA-0008</v>
      </c>
      <c r="J3512" s="162"/>
      <c r="K3512" s="33" t="str">
        <f>VLOOKUP(C3512,'PPE WBS Codes'!$E$3:$F$79,2,0)</f>
        <v>36 MVA Power Station 1</v>
      </c>
      <c r="L3512" s="162" t="s">
        <v>1976</v>
      </c>
      <c r="M3512" s="162" t="s">
        <v>1406</v>
      </c>
      <c r="N3512" s="33" t="str">
        <f t="shared" si="487"/>
        <v>36 MVA Power Station 1 - Collection Sump from Bunds for 36 MVA Power Station Gen Pad 1B - Confined Space Protection System Design</v>
      </c>
      <c r="O3512" s="175"/>
      <c r="P3512" s="175"/>
      <c r="Q3512" s="33" t="str">
        <f>IFERROR(VLOOKUP(PPE_PH1_CDDL[[#This Row],[RDMC Document Number]],[3]Docs!$B:$F,4,0),"No Placeholder Yet")</f>
        <v>RES - Reserved Placeholder</v>
      </c>
      <c r="R3512" s="33" t="str">
        <f>IFERROR(VLOOKUP(PPE_PH1_CDDL[[#This Row],[RDMC Document Number]],[3]Docs!$B:$F,5,0),"No Placeholder Yet")</f>
        <v>Pending</v>
      </c>
      <c r="S3512" s="137">
        <f t="shared" si="488"/>
        <v>0</v>
      </c>
      <c r="T3512" s="39" t="s">
        <v>1119</v>
      </c>
      <c r="U3512" s="162"/>
      <c r="V3512" s="178"/>
      <c r="W3512" s="39" t="s">
        <v>1932</v>
      </c>
      <c r="X3512" s="162" t="s">
        <v>1975</v>
      </c>
      <c r="Y3512" s="162"/>
      <c r="Z3512" s="162"/>
      <c r="AA3512" s="39"/>
      <c r="AB3512" s="152" t="s">
        <v>3165</v>
      </c>
    </row>
    <row r="3513" spans="1:28" ht="21.75" customHeight="1" x14ac:dyDescent="0.25">
      <c r="A3513" s="37" t="s">
        <v>30</v>
      </c>
      <c r="B3513" s="37" t="s">
        <v>31</v>
      </c>
      <c r="C3513" s="39">
        <v>6264</v>
      </c>
      <c r="D3513" s="39" t="s">
        <v>973</v>
      </c>
      <c r="E3513" s="39" t="s">
        <v>73</v>
      </c>
      <c r="F3513" s="128" t="s">
        <v>34</v>
      </c>
      <c r="G3513" s="39" t="s">
        <v>35</v>
      </c>
      <c r="H3513" s="39" t="str">
        <f t="shared" si="485"/>
        <v>6105AK124-6264-FDBD-0001</v>
      </c>
      <c r="I3513" s="39" t="str">
        <f t="shared" si="486"/>
        <v>Q24050972-04-6264-F-DBD-0001</v>
      </c>
      <c r="J3513" s="39"/>
      <c r="K3513" s="33" t="str">
        <f>VLOOKUP(C3513,'PPE WBS Codes'!$E$3:$F$79,2,0)</f>
        <v>Bulk Diesel Storage 1</v>
      </c>
      <c r="L3513" s="39" t="s">
        <v>1981</v>
      </c>
      <c r="M3513" s="39" t="s">
        <v>1396</v>
      </c>
      <c r="N3513" s="33" t="str">
        <f t="shared" si="487"/>
        <v xml:space="preserve">Bulk Diesel Storage 1 - Emergency Equip for Bulk Diesel Storage Yard 1A - Control System Configuration </v>
      </c>
      <c r="O3513" s="134"/>
      <c r="P3513" s="134"/>
      <c r="Q3513" s="33" t="str">
        <f>IFERROR(VLOOKUP(PPE_PH1_CDDL[[#This Row],[RDMC Document Number]],[3]Docs!$B:$F,4,0),"No Placeholder Yet")</f>
        <v>RES - Reserved Placeholder</v>
      </c>
      <c r="R3513" s="33" t="str">
        <f>IFERROR(VLOOKUP(PPE_PH1_CDDL[[#This Row],[RDMC Document Number]],[3]Docs!$B:$F,5,0),"No Placeholder Yet")</f>
        <v>Pending</v>
      </c>
      <c r="S3513" s="137">
        <f t="shared" si="488"/>
        <v>0</v>
      </c>
      <c r="T3513" s="39" t="s">
        <v>1119</v>
      </c>
      <c r="U3513" s="39"/>
      <c r="V3513" s="178"/>
      <c r="W3513" s="39" t="s">
        <v>1982</v>
      </c>
      <c r="X3513" s="39" t="s">
        <v>1396</v>
      </c>
      <c r="Y3513" s="39"/>
      <c r="Z3513" s="39"/>
      <c r="AA3513" s="39"/>
      <c r="AB3513" s="152" t="s">
        <v>3165</v>
      </c>
    </row>
    <row r="3514" spans="1:28" ht="21.75" customHeight="1" x14ac:dyDescent="0.25">
      <c r="A3514" s="37" t="s">
        <v>30</v>
      </c>
      <c r="B3514" s="37" t="s">
        <v>31</v>
      </c>
      <c r="C3514" s="39">
        <v>6264</v>
      </c>
      <c r="D3514" s="39" t="s">
        <v>973</v>
      </c>
      <c r="E3514" s="39" t="s">
        <v>73</v>
      </c>
      <c r="F3514" s="128" t="s">
        <v>46</v>
      </c>
      <c r="G3514" s="39" t="s">
        <v>35</v>
      </c>
      <c r="H3514" s="39" t="str">
        <f t="shared" si="485"/>
        <v>6105AK124-6264-FDBD-0002</v>
      </c>
      <c r="I3514" s="39" t="str">
        <f t="shared" si="486"/>
        <v>Q24050972-04-6264-F-DBD-0002</v>
      </c>
      <c r="J3514" s="39"/>
      <c r="K3514" s="33" t="str">
        <f>VLOOKUP(C3514,'PPE WBS Codes'!$E$3:$F$79,2,0)</f>
        <v>Bulk Diesel Storage 1</v>
      </c>
      <c r="L3514" s="39" t="s">
        <v>1999</v>
      </c>
      <c r="M3514" s="39" t="s">
        <v>1396</v>
      </c>
      <c r="N3514" s="33" t="str">
        <f t="shared" si="487"/>
        <v xml:space="preserve">Bulk Diesel Storage 1 - Fire Detection System for Bulk Diesel Storage Yard 1A - Control System Configuration </v>
      </c>
      <c r="O3514" s="134"/>
      <c r="P3514" s="134"/>
      <c r="Q3514" s="33" t="str">
        <f>IFERROR(VLOOKUP(PPE_PH1_CDDL[[#This Row],[RDMC Document Number]],[3]Docs!$B:$F,4,0),"No Placeholder Yet")</f>
        <v>RES - Reserved Placeholder</v>
      </c>
      <c r="R3514" s="33" t="str">
        <f>IFERROR(VLOOKUP(PPE_PH1_CDDL[[#This Row],[RDMC Document Number]],[3]Docs!$B:$F,5,0),"No Placeholder Yet")</f>
        <v>Pending</v>
      </c>
      <c r="S3514" s="137">
        <f t="shared" si="488"/>
        <v>0</v>
      </c>
      <c r="T3514" s="39" t="s">
        <v>1119</v>
      </c>
      <c r="U3514" s="39"/>
      <c r="V3514" s="178"/>
      <c r="W3514" s="39" t="s">
        <v>1982</v>
      </c>
      <c r="X3514" s="39" t="s">
        <v>1396</v>
      </c>
      <c r="Y3514" s="39"/>
      <c r="Z3514" s="39"/>
      <c r="AA3514" s="39"/>
      <c r="AB3514" s="152" t="s">
        <v>3165</v>
      </c>
    </row>
    <row r="3515" spans="1:28" ht="21.75" customHeight="1" x14ac:dyDescent="0.25">
      <c r="A3515" s="37" t="s">
        <v>30</v>
      </c>
      <c r="B3515" s="37" t="s">
        <v>31</v>
      </c>
      <c r="C3515" s="39">
        <v>6264</v>
      </c>
      <c r="D3515" s="39" t="s">
        <v>973</v>
      </c>
      <c r="E3515" s="39" t="s">
        <v>73</v>
      </c>
      <c r="F3515" s="128" t="s">
        <v>48</v>
      </c>
      <c r="G3515" s="39" t="s">
        <v>35</v>
      </c>
      <c r="H3515" s="39" t="str">
        <f t="shared" si="485"/>
        <v>6105AK124-6264-FDBD-0003</v>
      </c>
      <c r="I3515" s="39" t="str">
        <f t="shared" si="486"/>
        <v>Q24050972-04-6264-F-DBD-0003</v>
      </c>
      <c r="J3515" s="39"/>
      <c r="K3515" s="33" t="str">
        <f>VLOOKUP(C3515,'PPE WBS Codes'!$E$3:$F$79,2,0)</f>
        <v>Bulk Diesel Storage 1</v>
      </c>
      <c r="L3515" s="39" t="s">
        <v>2004</v>
      </c>
      <c r="M3515" s="39" t="s">
        <v>1396</v>
      </c>
      <c r="N3515" s="33" t="str">
        <f t="shared" si="487"/>
        <v xml:space="preserve">Bulk Diesel Storage 1 - Fuel Management System for Bulk Diesel Storage Yard 1A - Control System Configuration </v>
      </c>
      <c r="O3515" s="134"/>
      <c r="P3515" s="134"/>
      <c r="Q3515" s="33" t="str">
        <f>IFERROR(VLOOKUP(PPE_PH1_CDDL[[#This Row],[RDMC Document Number]],[3]Docs!$B:$F,4,0),"No Placeholder Yet")</f>
        <v>RES - Reserved Placeholder</v>
      </c>
      <c r="R3515" s="33" t="str">
        <f>IFERROR(VLOOKUP(PPE_PH1_CDDL[[#This Row],[RDMC Document Number]],[3]Docs!$B:$F,5,0),"No Placeholder Yet")</f>
        <v>Pending</v>
      </c>
      <c r="S3515" s="137">
        <f t="shared" si="488"/>
        <v>0</v>
      </c>
      <c r="T3515" s="39" t="s">
        <v>1119</v>
      </c>
      <c r="U3515" s="39"/>
      <c r="V3515" s="178"/>
      <c r="W3515" s="39" t="s">
        <v>1982</v>
      </c>
      <c r="X3515" s="39" t="s">
        <v>1396</v>
      </c>
      <c r="Y3515" s="39"/>
      <c r="Z3515" s="39"/>
      <c r="AA3515" s="39"/>
      <c r="AB3515" s="152" t="s">
        <v>3165</v>
      </c>
    </row>
    <row r="3516" spans="1:28" ht="21.75" customHeight="1" x14ac:dyDescent="0.25">
      <c r="A3516" s="37" t="s">
        <v>30</v>
      </c>
      <c r="B3516" s="37" t="s">
        <v>31</v>
      </c>
      <c r="C3516" s="39">
        <v>6264</v>
      </c>
      <c r="D3516" s="39" t="s">
        <v>973</v>
      </c>
      <c r="E3516" s="39" t="s">
        <v>73</v>
      </c>
      <c r="F3516" s="128" t="s">
        <v>50</v>
      </c>
      <c r="G3516" s="39" t="s">
        <v>35</v>
      </c>
      <c r="H3516" s="39" t="str">
        <f t="shared" si="485"/>
        <v>6105AK124-6264-FDBD-0004</v>
      </c>
      <c r="I3516" s="39" t="str">
        <f t="shared" si="486"/>
        <v>Q24050972-04-6264-F-DBD-0004</v>
      </c>
      <c r="J3516" s="39"/>
      <c r="K3516" s="33" t="str">
        <f>VLOOKUP(C3516,'PPE WBS Codes'!$E$3:$F$79,2,0)</f>
        <v>Bulk Diesel Storage 1</v>
      </c>
      <c r="L3516" s="39" t="s">
        <v>1988</v>
      </c>
      <c r="M3516" s="39" t="s">
        <v>1396</v>
      </c>
      <c r="N3516" s="33" t="str">
        <f t="shared" si="487"/>
        <v xml:space="preserve">Bulk Diesel Storage 1 - Emergency Equip for Bulk Diesel Storage Fuel System Yard 1B - Control System Configuration </v>
      </c>
      <c r="O3516" s="134"/>
      <c r="P3516" s="134"/>
      <c r="Q3516" s="33" t="str">
        <f>IFERROR(VLOOKUP(PPE_PH1_CDDL[[#This Row],[RDMC Document Number]],[3]Docs!$B:$F,4,0),"No Placeholder Yet")</f>
        <v>RES - Reserved Placeholder</v>
      </c>
      <c r="R3516" s="33" t="str">
        <f>IFERROR(VLOOKUP(PPE_PH1_CDDL[[#This Row],[RDMC Document Number]],[3]Docs!$B:$F,5,0),"No Placeholder Yet")</f>
        <v>Pending</v>
      </c>
      <c r="S3516" s="137">
        <f t="shared" si="488"/>
        <v>0</v>
      </c>
      <c r="T3516" s="39" t="s">
        <v>1119</v>
      </c>
      <c r="U3516" s="39"/>
      <c r="V3516" s="178"/>
      <c r="W3516" s="39" t="s">
        <v>1982</v>
      </c>
      <c r="X3516" s="39" t="s">
        <v>1396</v>
      </c>
      <c r="Y3516" s="39"/>
      <c r="Z3516" s="39"/>
      <c r="AA3516" s="39"/>
      <c r="AB3516" s="152" t="s">
        <v>3165</v>
      </c>
    </row>
    <row r="3517" spans="1:28" ht="21.75" customHeight="1" x14ac:dyDescent="0.25">
      <c r="A3517" s="37" t="s">
        <v>30</v>
      </c>
      <c r="B3517" s="37" t="s">
        <v>31</v>
      </c>
      <c r="C3517" s="39">
        <v>6264</v>
      </c>
      <c r="D3517" s="39" t="s">
        <v>973</v>
      </c>
      <c r="E3517" s="39" t="s">
        <v>73</v>
      </c>
      <c r="F3517" s="128" t="s">
        <v>101</v>
      </c>
      <c r="G3517" s="39" t="s">
        <v>35</v>
      </c>
      <c r="H3517" s="39" t="str">
        <f t="shared" si="485"/>
        <v>6105AK124-6264-FDBD-0005</v>
      </c>
      <c r="I3517" s="39" t="str">
        <f t="shared" si="486"/>
        <v>Q24050972-04-6264-F-DBD-0005</v>
      </c>
      <c r="J3517" s="39"/>
      <c r="K3517" s="33" t="str">
        <f>VLOOKUP(C3517,'PPE WBS Codes'!$E$3:$F$79,2,0)</f>
        <v>Bulk Diesel Storage 1</v>
      </c>
      <c r="L3517" s="39" t="s">
        <v>2001</v>
      </c>
      <c r="M3517" s="39" t="s">
        <v>1396</v>
      </c>
      <c r="N3517" s="33" t="str">
        <f t="shared" si="487"/>
        <v xml:space="preserve">Bulk Diesel Storage 1 - Fire Detection System for Bulk Diesel Storage Yard 1B - Control System Configuration </v>
      </c>
      <c r="O3517" s="134"/>
      <c r="P3517" s="134"/>
      <c r="Q3517" s="33" t="str">
        <f>IFERROR(VLOOKUP(PPE_PH1_CDDL[[#This Row],[RDMC Document Number]],[3]Docs!$B:$F,4,0),"No Placeholder Yet")</f>
        <v>RES - Reserved Placeholder</v>
      </c>
      <c r="R3517" s="33" t="str">
        <f>IFERROR(VLOOKUP(PPE_PH1_CDDL[[#This Row],[RDMC Document Number]],[3]Docs!$B:$F,5,0),"No Placeholder Yet")</f>
        <v>Pending</v>
      </c>
      <c r="S3517" s="137">
        <f t="shared" si="488"/>
        <v>0</v>
      </c>
      <c r="T3517" s="39" t="s">
        <v>1119</v>
      </c>
      <c r="U3517" s="39"/>
      <c r="V3517" s="178"/>
      <c r="W3517" s="39" t="s">
        <v>1982</v>
      </c>
      <c r="X3517" s="39" t="s">
        <v>1396</v>
      </c>
      <c r="Y3517" s="39"/>
      <c r="Z3517" s="39"/>
      <c r="AA3517" s="39"/>
      <c r="AB3517" s="152" t="s">
        <v>3165</v>
      </c>
    </row>
    <row r="3518" spans="1:28" ht="21.75" customHeight="1" x14ac:dyDescent="0.25">
      <c r="A3518" s="37" t="s">
        <v>30</v>
      </c>
      <c r="B3518" s="37" t="s">
        <v>31</v>
      </c>
      <c r="C3518" s="39">
        <v>6264</v>
      </c>
      <c r="D3518" s="162" t="s">
        <v>973</v>
      </c>
      <c r="E3518" s="39" t="s">
        <v>73</v>
      </c>
      <c r="F3518" s="174" t="s">
        <v>161</v>
      </c>
      <c r="G3518" s="162" t="s">
        <v>35</v>
      </c>
      <c r="H3518" s="39" t="str">
        <f t="shared" si="485"/>
        <v>6105AK124-6264-FDBD-0006</v>
      </c>
      <c r="I3518" s="39" t="str">
        <f t="shared" si="486"/>
        <v>Q24050972-04-6264-F-DBD-0006</v>
      </c>
      <c r="J3518" s="162"/>
      <c r="K3518" s="33" t="str">
        <f>VLOOKUP(C3518,'PPE WBS Codes'!$E$3:$F$79,2,0)</f>
        <v>Bulk Diesel Storage 1</v>
      </c>
      <c r="L3518" s="162" t="s">
        <v>2005</v>
      </c>
      <c r="M3518" s="162" t="s">
        <v>1396</v>
      </c>
      <c r="N3518" s="33" t="str">
        <f t="shared" si="487"/>
        <v xml:space="preserve">Bulk Diesel Storage 1 - Fuel Management System for Bulk Diesel Storage Yard 1B - Control System Configuration </v>
      </c>
      <c r="O3518" s="175"/>
      <c r="P3518" s="175"/>
      <c r="Q3518" s="33" t="str">
        <f>IFERROR(VLOOKUP(PPE_PH1_CDDL[[#This Row],[RDMC Document Number]],[3]Docs!$B:$F,4,0),"No Placeholder Yet")</f>
        <v>RES - Reserved Placeholder</v>
      </c>
      <c r="R3518" s="33" t="str">
        <f>IFERROR(VLOOKUP(PPE_PH1_CDDL[[#This Row],[RDMC Document Number]],[3]Docs!$B:$F,5,0),"No Placeholder Yet")</f>
        <v>Pending</v>
      </c>
      <c r="S3518" s="137">
        <f t="shared" si="488"/>
        <v>0</v>
      </c>
      <c r="T3518" s="39" t="s">
        <v>1119</v>
      </c>
      <c r="U3518" s="162"/>
      <c r="V3518" s="178"/>
      <c r="W3518" s="39" t="s">
        <v>1982</v>
      </c>
      <c r="X3518" s="162" t="s">
        <v>1396</v>
      </c>
      <c r="Y3518" s="162"/>
      <c r="Z3518" s="162"/>
      <c r="AA3518" s="39"/>
      <c r="AB3518" s="152" t="s">
        <v>3165</v>
      </c>
    </row>
    <row r="3519" spans="1:28" ht="21.75" customHeight="1" x14ac:dyDescent="0.25">
      <c r="A3519" s="37" t="s">
        <v>30</v>
      </c>
      <c r="B3519" s="37" t="s">
        <v>31</v>
      </c>
      <c r="C3519" s="39">
        <v>6264</v>
      </c>
      <c r="D3519" s="39" t="s">
        <v>52</v>
      </c>
      <c r="E3519" s="39" t="s">
        <v>1365</v>
      </c>
      <c r="F3519" s="128" t="s">
        <v>34</v>
      </c>
      <c r="G3519" s="39" t="s">
        <v>35</v>
      </c>
      <c r="H3519" s="39" t="str">
        <f t="shared" si="485"/>
        <v>6105AK124-6264-EDIA-0001</v>
      </c>
      <c r="I3519" s="39" t="str">
        <f t="shared" si="486"/>
        <v>Q24050972-04-6264-E-DIA-0001</v>
      </c>
      <c r="J3519" s="39"/>
      <c r="K3519" s="33" t="str">
        <f>VLOOKUP(C3519,'PPE WBS Codes'!$E$3:$F$79,2,0)</f>
        <v>Bulk Diesel Storage 1</v>
      </c>
      <c r="L3519" s="39" t="s">
        <v>1993</v>
      </c>
      <c r="M3519" s="39" t="s">
        <v>1367</v>
      </c>
      <c r="N3519" s="33" t="str">
        <f t="shared" si="487"/>
        <v>Bulk Diesel Storage 1 - Earthing System for Bulk Diesel Storage Yard 1A - Electrical Circuit Diagrams (Schematics)</v>
      </c>
      <c r="O3519" s="134"/>
      <c r="P3519" s="134"/>
      <c r="Q3519" s="33" t="str">
        <f>IFERROR(VLOOKUP(PPE_PH1_CDDL[[#This Row],[RDMC Document Number]],[3]Docs!$B:$F,4,0),"No Placeholder Yet")</f>
        <v>RES - Reserved Placeholder</v>
      </c>
      <c r="R3519" s="33" t="str">
        <f>IFERROR(VLOOKUP(PPE_PH1_CDDL[[#This Row],[RDMC Document Number]],[3]Docs!$B:$F,5,0),"No Placeholder Yet")</f>
        <v>Pending</v>
      </c>
      <c r="S3519" s="137">
        <f t="shared" si="488"/>
        <v>0</v>
      </c>
      <c r="T3519" s="39" t="s">
        <v>1119</v>
      </c>
      <c r="U3519" s="39"/>
      <c r="V3519" s="178"/>
      <c r="W3519" s="39" t="s">
        <v>1982</v>
      </c>
      <c r="X3519" s="39" t="s">
        <v>1649</v>
      </c>
      <c r="Y3519" s="39"/>
      <c r="Z3519" s="39"/>
      <c r="AA3519" s="39"/>
      <c r="AB3519" s="152" t="s">
        <v>3165</v>
      </c>
    </row>
    <row r="3520" spans="1:28" ht="21.75" customHeight="1" x14ac:dyDescent="0.25">
      <c r="A3520" s="37" t="s">
        <v>30</v>
      </c>
      <c r="B3520" s="37" t="s">
        <v>31</v>
      </c>
      <c r="C3520" s="39">
        <v>6264</v>
      </c>
      <c r="D3520" s="39" t="s">
        <v>52</v>
      </c>
      <c r="E3520" s="39" t="s">
        <v>1365</v>
      </c>
      <c r="F3520" s="128" t="s">
        <v>46</v>
      </c>
      <c r="G3520" s="39" t="s">
        <v>35</v>
      </c>
      <c r="H3520" s="39" t="str">
        <f t="shared" si="485"/>
        <v>6105AK124-6264-EDIA-0002</v>
      </c>
      <c r="I3520" s="39" t="str">
        <f t="shared" si="486"/>
        <v>Q24050972-04-6264-E-DIA-0002</v>
      </c>
      <c r="J3520" s="39"/>
      <c r="K3520" s="33" t="str">
        <f>VLOOKUP(C3520,'PPE WBS Codes'!$E$3:$F$79,2,0)</f>
        <v>Bulk Diesel Storage 1</v>
      </c>
      <c r="L3520" s="39" t="s">
        <v>1993</v>
      </c>
      <c r="M3520" s="39" t="s">
        <v>1366</v>
      </c>
      <c r="N3520" s="33" t="str">
        <f t="shared" si="487"/>
        <v>Bulk Diesel Storage 1 - Earthing System for Bulk Diesel Storage Yard 1A - Cable Block Diagrams and Schedules</v>
      </c>
      <c r="O3520" s="134"/>
      <c r="P3520" s="134"/>
      <c r="Q3520" s="33" t="str">
        <f>IFERROR(VLOOKUP(PPE_PH1_CDDL[[#This Row],[RDMC Document Number]],[3]Docs!$B:$F,4,0),"No Placeholder Yet")</f>
        <v>RES - Reserved Placeholder</v>
      </c>
      <c r="R3520" s="33" t="str">
        <f>IFERROR(VLOOKUP(PPE_PH1_CDDL[[#This Row],[RDMC Document Number]],[3]Docs!$B:$F,5,0),"No Placeholder Yet")</f>
        <v>Pending</v>
      </c>
      <c r="S3520" s="137">
        <f t="shared" si="488"/>
        <v>0</v>
      </c>
      <c r="T3520" s="39" t="s">
        <v>1119</v>
      </c>
      <c r="U3520" s="39"/>
      <c r="V3520" s="178"/>
      <c r="W3520" s="39" t="s">
        <v>1982</v>
      </c>
      <c r="X3520" s="39" t="s">
        <v>1649</v>
      </c>
      <c r="Y3520" s="39"/>
      <c r="Z3520" s="39"/>
      <c r="AA3520" s="39"/>
      <c r="AB3520" s="152" t="s">
        <v>3165</v>
      </c>
    </row>
    <row r="3521" spans="1:28" ht="21.75" customHeight="1" x14ac:dyDescent="0.25">
      <c r="A3521" s="37" t="s">
        <v>30</v>
      </c>
      <c r="B3521" s="37" t="s">
        <v>31</v>
      </c>
      <c r="C3521" s="39">
        <v>6264</v>
      </c>
      <c r="D3521" s="39" t="s">
        <v>52</v>
      </c>
      <c r="E3521" s="39" t="s">
        <v>1365</v>
      </c>
      <c r="F3521" s="128" t="s">
        <v>48</v>
      </c>
      <c r="G3521" s="39" t="s">
        <v>35</v>
      </c>
      <c r="H3521" s="39" t="str">
        <f t="shared" si="485"/>
        <v>6105AK124-6264-EDIA-0003</v>
      </c>
      <c r="I3521" s="39" t="str">
        <f t="shared" si="486"/>
        <v>Q24050972-04-6264-E-DIA-0003</v>
      </c>
      <c r="J3521" s="39"/>
      <c r="K3521" s="33" t="str">
        <f>VLOOKUP(C3521,'PPE WBS Codes'!$E$3:$F$79,2,0)</f>
        <v>Bulk Diesel Storage 1</v>
      </c>
      <c r="L3521" s="39" t="s">
        <v>1993</v>
      </c>
      <c r="M3521" s="39" t="s">
        <v>1369</v>
      </c>
      <c r="N3521" s="33" t="str">
        <f t="shared" si="487"/>
        <v>Bulk Diesel Storage 1 - Earthing System for Bulk Diesel Storage Yard 1A - E/I Termination Schedule</v>
      </c>
      <c r="O3521" s="134"/>
      <c r="P3521" s="134"/>
      <c r="Q3521" s="33" t="str">
        <f>IFERROR(VLOOKUP(PPE_PH1_CDDL[[#This Row],[RDMC Document Number]],[3]Docs!$B:$F,4,0),"No Placeholder Yet")</f>
        <v>RES - Reserved Placeholder</v>
      </c>
      <c r="R3521" s="33" t="str">
        <f>IFERROR(VLOOKUP(PPE_PH1_CDDL[[#This Row],[RDMC Document Number]],[3]Docs!$B:$F,5,0),"No Placeholder Yet")</f>
        <v>Pending</v>
      </c>
      <c r="S3521" s="137">
        <f t="shared" si="488"/>
        <v>0</v>
      </c>
      <c r="T3521" s="39" t="s">
        <v>1119</v>
      </c>
      <c r="U3521" s="39"/>
      <c r="V3521" s="178"/>
      <c r="W3521" s="39" t="s">
        <v>1982</v>
      </c>
      <c r="X3521" s="39" t="s">
        <v>1649</v>
      </c>
      <c r="Y3521" s="39"/>
      <c r="Z3521" s="39"/>
      <c r="AA3521" s="39"/>
      <c r="AB3521" s="152" t="s">
        <v>3165</v>
      </c>
    </row>
    <row r="3522" spans="1:28" ht="21.75" customHeight="1" x14ac:dyDescent="0.25">
      <c r="A3522" s="37" t="s">
        <v>30</v>
      </c>
      <c r="B3522" s="37" t="s">
        <v>31</v>
      </c>
      <c r="C3522" s="39">
        <v>6264</v>
      </c>
      <c r="D3522" s="39" t="s">
        <v>52</v>
      </c>
      <c r="E3522" s="39" t="s">
        <v>1365</v>
      </c>
      <c r="F3522" s="128" t="s">
        <v>50</v>
      </c>
      <c r="G3522" s="39" t="s">
        <v>35</v>
      </c>
      <c r="H3522" s="39" t="str">
        <f t="shared" si="485"/>
        <v>6105AK124-6264-EDIA-0004</v>
      </c>
      <c r="I3522" s="39" t="str">
        <f t="shared" si="486"/>
        <v>Q24050972-04-6264-E-DIA-0004</v>
      </c>
      <c r="J3522" s="39"/>
      <c r="K3522" s="33" t="str">
        <f>VLOOKUP(C3522,'PPE WBS Codes'!$E$3:$F$79,2,0)</f>
        <v>Bulk Diesel Storage 1</v>
      </c>
      <c r="L3522" s="39" t="s">
        <v>1994</v>
      </c>
      <c r="M3522" s="39" t="s">
        <v>1366</v>
      </c>
      <c r="N3522" s="33" t="str">
        <f t="shared" si="487"/>
        <v>Bulk Diesel Storage 1 - Collection Sump from Bunds for Bulk Diesel Storage Yard 1A - Cable Block Diagrams and Schedules</v>
      </c>
      <c r="O3522" s="134"/>
      <c r="P3522" s="134"/>
      <c r="Q3522" s="33" t="str">
        <f>IFERROR(VLOOKUP(PPE_PH1_CDDL[[#This Row],[RDMC Document Number]],[3]Docs!$B:$F,4,0),"No Placeholder Yet")</f>
        <v>RES - Reserved Placeholder</v>
      </c>
      <c r="R3522" s="33" t="str">
        <f>IFERROR(VLOOKUP(PPE_PH1_CDDL[[#This Row],[RDMC Document Number]],[3]Docs!$B:$F,5,0),"No Placeholder Yet")</f>
        <v>Pending</v>
      </c>
      <c r="S3522" s="137">
        <f t="shared" si="488"/>
        <v>0</v>
      </c>
      <c r="T3522" s="39" t="s">
        <v>1119</v>
      </c>
      <c r="U3522" s="39"/>
      <c r="V3522" s="178"/>
      <c r="W3522" s="39" t="s">
        <v>1982</v>
      </c>
      <c r="X3522" s="39" t="s">
        <v>1932</v>
      </c>
      <c r="Y3522" s="39"/>
      <c r="Z3522" s="39"/>
      <c r="AA3522" s="39"/>
      <c r="AB3522" s="152" t="s">
        <v>3165</v>
      </c>
    </row>
    <row r="3523" spans="1:28" ht="21.75" customHeight="1" x14ac:dyDescent="0.25">
      <c r="A3523" s="37" t="s">
        <v>30</v>
      </c>
      <c r="B3523" s="37" t="s">
        <v>31</v>
      </c>
      <c r="C3523" s="39">
        <v>6264</v>
      </c>
      <c r="D3523" s="39" t="s">
        <v>52</v>
      </c>
      <c r="E3523" s="39" t="s">
        <v>1365</v>
      </c>
      <c r="F3523" s="128" t="s">
        <v>101</v>
      </c>
      <c r="G3523" s="39" t="s">
        <v>35</v>
      </c>
      <c r="H3523" s="39" t="str">
        <f t="shared" si="485"/>
        <v>6105AK124-6264-EDIA-0005</v>
      </c>
      <c r="I3523" s="39" t="str">
        <f t="shared" si="486"/>
        <v>Q24050972-04-6264-E-DIA-0005</v>
      </c>
      <c r="J3523" s="39"/>
      <c r="K3523" s="33" t="str">
        <f>VLOOKUP(C3523,'PPE WBS Codes'!$E$3:$F$79,2,0)</f>
        <v>Bulk Diesel Storage 1</v>
      </c>
      <c r="L3523" s="39" t="s">
        <v>1994</v>
      </c>
      <c r="M3523" s="39" t="s">
        <v>1367</v>
      </c>
      <c r="N3523" s="33" t="str">
        <f t="shared" si="487"/>
        <v>Bulk Diesel Storage 1 - Collection Sump from Bunds for Bulk Diesel Storage Yard 1A - Electrical Circuit Diagrams (Schematics)</v>
      </c>
      <c r="O3523" s="134"/>
      <c r="P3523" s="134"/>
      <c r="Q3523" s="33" t="str">
        <f>IFERROR(VLOOKUP(PPE_PH1_CDDL[[#This Row],[RDMC Document Number]],[3]Docs!$B:$F,4,0),"No Placeholder Yet")</f>
        <v>RES - Reserved Placeholder</v>
      </c>
      <c r="R3523" s="33" t="str">
        <f>IFERROR(VLOOKUP(PPE_PH1_CDDL[[#This Row],[RDMC Document Number]],[3]Docs!$B:$F,5,0),"No Placeholder Yet")</f>
        <v>Pending</v>
      </c>
      <c r="S3523" s="137">
        <f t="shared" si="488"/>
        <v>0</v>
      </c>
      <c r="T3523" s="39" t="s">
        <v>1119</v>
      </c>
      <c r="U3523" s="39"/>
      <c r="V3523" s="178"/>
      <c r="W3523" s="39" t="s">
        <v>1982</v>
      </c>
      <c r="X3523" s="39" t="s">
        <v>1932</v>
      </c>
      <c r="Y3523" s="39"/>
      <c r="Z3523" s="39"/>
      <c r="AA3523" s="39"/>
      <c r="AB3523" s="152" t="s">
        <v>3165</v>
      </c>
    </row>
    <row r="3524" spans="1:28" ht="21.75" customHeight="1" x14ac:dyDescent="0.25">
      <c r="A3524" s="37" t="s">
        <v>30</v>
      </c>
      <c r="B3524" s="37" t="s">
        <v>31</v>
      </c>
      <c r="C3524" s="39">
        <v>6264</v>
      </c>
      <c r="D3524" s="39" t="s">
        <v>52</v>
      </c>
      <c r="E3524" s="39" t="s">
        <v>1365</v>
      </c>
      <c r="F3524" s="128" t="s">
        <v>161</v>
      </c>
      <c r="G3524" s="39" t="s">
        <v>35</v>
      </c>
      <c r="H3524" s="39" t="str">
        <f t="shared" si="485"/>
        <v>6105AK124-6264-EDIA-0006</v>
      </c>
      <c r="I3524" s="39" t="str">
        <f t="shared" si="486"/>
        <v>Q24050972-04-6264-E-DIA-0006</v>
      </c>
      <c r="J3524" s="39"/>
      <c r="K3524" s="33" t="str">
        <f>VLOOKUP(C3524,'PPE WBS Codes'!$E$3:$F$79,2,0)</f>
        <v>Bulk Diesel Storage 1</v>
      </c>
      <c r="L3524" s="39" t="s">
        <v>1994</v>
      </c>
      <c r="M3524" s="39" t="s">
        <v>1369</v>
      </c>
      <c r="N3524" s="33" t="str">
        <f t="shared" si="487"/>
        <v>Bulk Diesel Storage 1 - Collection Sump from Bunds for Bulk Diesel Storage Yard 1A - E/I Termination Schedule</v>
      </c>
      <c r="O3524" s="134"/>
      <c r="P3524" s="134"/>
      <c r="Q3524" s="33" t="str">
        <f>IFERROR(VLOOKUP(PPE_PH1_CDDL[[#This Row],[RDMC Document Number]],[3]Docs!$B:$F,4,0),"No Placeholder Yet")</f>
        <v>RES - Reserved Placeholder</v>
      </c>
      <c r="R3524" s="33" t="str">
        <f>IFERROR(VLOOKUP(PPE_PH1_CDDL[[#This Row],[RDMC Document Number]],[3]Docs!$B:$F,5,0),"No Placeholder Yet")</f>
        <v>Pending</v>
      </c>
      <c r="S3524" s="137">
        <f t="shared" si="488"/>
        <v>0</v>
      </c>
      <c r="T3524" s="39" t="s">
        <v>1119</v>
      </c>
      <c r="U3524" s="39"/>
      <c r="V3524" s="178"/>
      <c r="W3524" s="39" t="s">
        <v>1982</v>
      </c>
      <c r="X3524" s="39" t="s">
        <v>1932</v>
      </c>
      <c r="Y3524" s="39"/>
      <c r="Z3524" s="39"/>
      <c r="AA3524" s="39"/>
      <c r="AB3524" s="152" t="s">
        <v>3165</v>
      </c>
    </row>
    <row r="3525" spans="1:28" ht="21.75" customHeight="1" x14ac:dyDescent="0.25">
      <c r="A3525" s="37" t="s">
        <v>30</v>
      </c>
      <c r="B3525" s="37" t="s">
        <v>31</v>
      </c>
      <c r="C3525" s="39">
        <v>6264</v>
      </c>
      <c r="D3525" s="39" t="s">
        <v>52</v>
      </c>
      <c r="E3525" s="39" t="s">
        <v>1365</v>
      </c>
      <c r="F3525" s="128" t="s">
        <v>170</v>
      </c>
      <c r="G3525" s="39" t="s">
        <v>35</v>
      </c>
      <c r="H3525" s="39" t="str">
        <f t="shared" si="485"/>
        <v>6105AK124-6264-EDIA-0007</v>
      </c>
      <c r="I3525" s="39" t="str">
        <f t="shared" si="486"/>
        <v>Q24050972-04-6264-E-DIA-0007</v>
      </c>
      <c r="J3525" s="39"/>
      <c r="K3525" s="33" t="str">
        <f>VLOOKUP(C3525,'PPE WBS Codes'!$E$3:$F$79,2,0)</f>
        <v>Bulk Diesel Storage 1</v>
      </c>
      <c r="L3525" s="39" t="s">
        <v>1986</v>
      </c>
      <c r="M3525" s="39" t="s">
        <v>1366</v>
      </c>
      <c r="N3525" s="33" t="str">
        <f t="shared" si="487"/>
        <v>Bulk Diesel Storage 1 - Fire Protection System for Bulk Diesel Storage Yard 1A - Cable Block Diagrams and Schedules</v>
      </c>
      <c r="O3525" s="134"/>
      <c r="P3525" s="134"/>
      <c r="Q3525" s="33" t="str">
        <f>IFERROR(VLOOKUP(PPE_PH1_CDDL[[#This Row],[RDMC Document Number]],[3]Docs!$B:$F,4,0),"No Placeholder Yet")</f>
        <v>RES - Reserved Placeholder</v>
      </c>
      <c r="R3525" s="33" t="str">
        <f>IFERROR(VLOOKUP(PPE_PH1_CDDL[[#This Row],[RDMC Document Number]],[3]Docs!$B:$F,5,0),"No Placeholder Yet")</f>
        <v>Pending</v>
      </c>
      <c r="S3525" s="137">
        <f t="shared" si="488"/>
        <v>0</v>
      </c>
      <c r="T3525" s="39" t="s">
        <v>1119</v>
      </c>
      <c r="U3525" s="39"/>
      <c r="V3525" s="178"/>
      <c r="W3525" s="39" t="s">
        <v>1982</v>
      </c>
      <c r="X3525" s="39" t="s">
        <v>1636</v>
      </c>
      <c r="Y3525" s="39"/>
      <c r="Z3525" s="39"/>
      <c r="AA3525" s="39"/>
      <c r="AB3525" s="152" t="s">
        <v>3165</v>
      </c>
    </row>
    <row r="3526" spans="1:28" ht="21.75" customHeight="1" x14ac:dyDescent="0.25">
      <c r="A3526" s="37" t="s">
        <v>30</v>
      </c>
      <c r="B3526" s="37" t="s">
        <v>31</v>
      </c>
      <c r="C3526" s="39">
        <v>6264</v>
      </c>
      <c r="D3526" s="39" t="s">
        <v>52</v>
      </c>
      <c r="E3526" s="39" t="s">
        <v>1365</v>
      </c>
      <c r="F3526" s="128" t="s">
        <v>108</v>
      </c>
      <c r="G3526" s="39" t="s">
        <v>35</v>
      </c>
      <c r="H3526" s="39" t="str">
        <f t="shared" si="485"/>
        <v>6105AK124-6264-EDIA-0008</v>
      </c>
      <c r="I3526" s="39" t="str">
        <f t="shared" si="486"/>
        <v>Q24050972-04-6264-E-DIA-0008</v>
      </c>
      <c r="J3526" s="39"/>
      <c r="K3526" s="33" t="str">
        <f>VLOOKUP(C3526,'PPE WBS Codes'!$E$3:$F$79,2,0)</f>
        <v>Bulk Diesel Storage 1</v>
      </c>
      <c r="L3526" s="39" t="s">
        <v>1986</v>
      </c>
      <c r="M3526" s="39" t="s">
        <v>1367</v>
      </c>
      <c r="N3526" s="33" t="str">
        <f t="shared" si="487"/>
        <v>Bulk Diesel Storage 1 - Fire Protection System for Bulk Diesel Storage Yard 1A - Electrical Circuit Diagrams (Schematics)</v>
      </c>
      <c r="O3526" s="134"/>
      <c r="P3526" s="134"/>
      <c r="Q3526" s="33" t="str">
        <f>IFERROR(VLOOKUP(PPE_PH1_CDDL[[#This Row],[RDMC Document Number]],[3]Docs!$B:$F,4,0),"No Placeholder Yet")</f>
        <v>RES - Reserved Placeholder</v>
      </c>
      <c r="R3526" s="33" t="str">
        <f>IFERROR(VLOOKUP(PPE_PH1_CDDL[[#This Row],[RDMC Document Number]],[3]Docs!$B:$F,5,0),"No Placeholder Yet")</f>
        <v>Pending</v>
      </c>
      <c r="S3526" s="137">
        <f t="shared" si="488"/>
        <v>0</v>
      </c>
      <c r="T3526" s="39" t="s">
        <v>1119</v>
      </c>
      <c r="U3526" s="39"/>
      <c r="V3526" s="178"/>
      <c r="W3526" s="39" t="s">
        <v>1982</v>
      </c>
      <c r="X3526" s="39" t="s">
        <v>1636</v>
      </c>
      <c r="Y3526" s="39"/>
      <c r="Z3526" s="39"/>
      <c r="AA3526" s="39"/>
      <c r="AB3526" s="152" t="s">
        <v>3165</v>
      </c>
    </row>
    <row r="3527" spans="1:28" ht="21.75" customHeight="1" x14ac:dyDescent="0.25">
      <c r="A3527" s="37" t="s">
        <v>30</v>
      </c>
      <c r="B3527" s="37" t="s">
        <v>31</v>
      </c>
      <c r="C3527" s="39">
        <v>6264</v>
      </c>
      <c r="D3527" s="39" t="s">
        <v>52</v>
      </c>
      <c r="E3527" s="39" t="s">
        <v>1365</v>
      </c>
      <c r="F3527" s="128" t="s">
        <v>173</v>
      </c>
      <c r="G3527" s="39" t="s">
        <v>35</v>
      </c>
      <c r="H3527" s="39" t="str">
        <f t="shared" si="485"/>
        <v>6105AK124-6264-EDIA-0009</v>
      </c>
      <c r="I3527" s="39" t="str">
        <f t="shared" si="486"/>
        <v>Q24050972-04-6264-E-DIA-0009</v>
      </c>
      <c r="J3527" s="39"/>
      <c r="K3527" s="33" t="str">
        <f>VLOOKUP(C3527,'PPE WBS Codes'!$E$3:$F$79,2,0)</f>
        <v>Bulk Diesel Storage 1</v>
      </c>
      <c r="L3527" s="39" t="s">
        <v>1986</v>
      </c>
      <c r="M3527" s="39" t="s">
        <v>1369</v>
      </c>
      <c r="N3527" s="33" t="str">
        <f t="shared" si="487"/>
        <v>Bulk Diesel Storage 1 - Fire Protection System for Bulk Diesel Storage Yard 1A - E/I Termination Schedule</v>
      </c>
      <c r="O3527" s="134"/>
      <c r="P3527" s="134"/>
      <c r="Q3527" s="33" t="str">
        <f>IFERROR(VLOOKUP(PPE_PH1_CDDL[[#This Row],[RDMC Document Number]],[3]Docs!$B:$F,4,0),"No Placeholder Yet")</f>
        <v>RES - Reserved Placeholder</v>
      </c>
      <c r="R3527" s="33" t="str">
        <f>IFERROR(VLOOKUP(PPE_PH1_CDDL[[#This Row],[RDMC Document Number]],[3]Docs!$B:$F,5,0),"No Placeholder Yet")</f>
        <v>Pending</v>
      </c>
      <c r="S3527" s="137">
        <f t="shared" si="488"/>
        <v>0</v>
      </c>
      <c r="T3527" s="39" t="s">
        <v>1119</v>
      </c>
      <c r="U3527" s="39"/>
      <c r="V3527" s="178"/>
      <c r="W3527" s="39" t="s">
        <v>1982</v>
      </c>
      <c r="X3527" s="39" t="s">
        <v>1636</v>
      </c>
      <c r="Y3527" s="39"/>
      <c r="Z3527" s="39"/>
      <c r="AA3527" s="39"/>
      <c r="AB3527" s="152" t="s">
        <v>3165</v>
      </c>
    </row>
    <row r="3528" spans="1:28" ht="21.75" customHeight="1" x14ac:dyDescent="0.25">
      <c r="A3528" s="37" t="s">
        <v>30</v>
      </c>
      <c r="B3528" s="37" t="s">
        <v>31</v>
      </c>
      <c r="C3528" s="39">
        <v>6264</v>
      </c>
      <c r="D3528" s="39" t="s">
        <v>52</v>
      </c>
      <c r="E3528" s="39" t="s">
        <v>1365</v>
      </c>
      <c r="F3528" s="128" t="s">
        <v>184</v>
      </c>
      <c r="G3528" s="39" t="s">
        <v>35</v>
      </c>
      <c r="H3528" s="39" t="str">
        <f t="shared" si="485"/>
        <v>6105AK124-6264-EDIA-0010</v>
      </c>
      <c r="I3528" s="39" t="str">
        <f t="shared" si="486"/>
        <v>Q24050972-04-6264-E-DIA-0010</v>
      </c>
      <c r="J3528" s="39"/>
      <c r="K3528" s="33" t="str">
        <f>VLOOKUP(C3528,'PPE WBS Codes'!$E$3:$F$79,2,0)</f>
        <v>Bulk Diesel Storage 1</v>
      </c>
      <c r="L3528" s="39" t="s">
        <v>1986</v>
      </c>
      <c r="M3528" s="39" t="s">
        <v>1372</v>
      </c>
      <c r="N3528" s="33" t="str">
        <f t="shared" si="487"/>
        <v>Bulk Diesel Storage 1 - Fire Protection System for Bulk Diesel Storage Yard 1A - Electrical Block Diagram</v>
      </c>
      <c r="O3528" s="134"/>
      <c r="P3528" s="134"/>
      <c r="Q3528" s="33" t="str">
        <f>IFERROR(VLOOKUP(PPE_PH1_CDDL[[#This Row],[RDMC Document Number]],[3]Docs!$B:$F,4,0),"No Placeholder Yet")</f>
        <v>RES - Reserved Placeholder</v>
      </c>
      <c r="R3528" s="33" t="str">
        <f>IFERROR(VLOOKUP(PPE_PH1_CDDL[[#This Row],[RDMC Document Number]],[3]Docs!$B:$F,5,0),"No Placeholder Yet")</f>
        <v>Pending</v>
      </c>
      <c r="S3528" s="137">
        <f t="shared" si="488"/>
        <v>0</v>
      </c>
      <c r="T3528" s="39" t="s">
        <v>1119</v>
      </c>
      <c r="U3528" s="39"/>
      <c r="V3528" s="178"/>
      <c r="W3528" s="39" t="s">
        <v>1982</v>
      </c>
      <c r="X3528" s="39" t="s">
        <v>1636</v>
      </c>
      <c r="Y3528" s="39"/>
      <c r="Z3528" s="39"/>
      <c r="AA3528" s="39"/>
      <c r="AB3528" s="152" t="s">
        <v>3165</v>
      </c>
    </row>
    <row r="3529" spans="1:28" ht="21.75" customHeight="1" x14ac:dyDescent="0.25">
      <c r="A3529" s="37" t="s">
        <v>30</v>
      </c>
      <c r="B3529" s="37" t="s">
        <v>31</v>
      </c>
      <c r="C3529" s="39">
        <v>6264</v>
      </c>
      <c r="D3529" s="39" t="s">
        <v>52</v>
      </c>
      <c r="E3529" s="39" t="s">
        <v>1365</v>
      </c>
      <c r="F3529" s="128" t="s">
        <v>187</v>
      </c>
      <c r="G3529" s="39" t="s">
        <v>35</v>
      </c>
      <c r="H3529" s="39" t="str">
        <f t="shared" si="485"/>
        <v>6105AK124-6264-EDIA-0011</v>
      </c>
      <c r="I3529" s="39" t="str">
        <f t="shared" si="486"/>
        <v>Q24050972-04-6264-E-DIA-0011</v>
      </c>
      <c r="J3529" s="39"/>
      <c r="K3529" s="33" t="str">
        <f>VLOOKUP(C3529,'PPE WBS Codes'!$E$3:$F$79,2,0)</f>
        <v>Bulk Diesel Storage 1</v>
      </c>
      <c r="L3529" s="39" t="s">
        <v>2004</v>
      </c>
      <c r="M3529" s="39" t="s">
        <v>1367</v>
      </c>
      <c r="N3529" s="33" t="str">
        <f t="shared" si="487"/>
        <v>Bulk Diesel Storage 1 - Fuel Management System for Bulk Diesel Storage Yard 1A - Electrical Circuit Diagrams (Schematics)</v>
      </c>
      <c r="O3529" s="134"/>
      <c r="P3529" s="134"/>
      <c r="Q3529" s="33" t="str">
        <f>IFERROR(VLOOKUP(PPE_PH1_CDDL[[#This Row],[RDMC Document Number]],[3]Docs!$B:$F,4,0),"No Placeholder Yet")</f>
        <v>RES - Reserved Placeholder</v>
      </c>
      <c r="R3529" s="33" t="str">
        <f>IFERROR(VLOOKUP(PPE_PH1_CDDL[[#This Row],[RDMC Document Number]],[3]Docs!$B:$F,5,0),"No Placeholder Yet")</f>
        <v>Pending</v>
      </c>
      <c r="S3529" s="137">
        <f t="shared" si="488"/>
        <v>0</v>
      </c>
      <c r="T3529" s="39" t="s">
        <v>1119</v>
      </c>
      <c r="U3529" s="39"/>
      <c r="V3529" s="178"/>
      <c r="W3529" s="39" t="s">
        <v>1982</v>
      </c>
      <c r="X3529" s="39" t="s">
        <v>2006</v>
      </c>
      <c r="Y3529" s="39"/>
      <c r="Z3529" s="39"/>
      <c r="AA3529" s="39"/>
      <c r="AB3529" s="152" t="s">
        <v>3165</v>
      </c>
    </row>
    <row r="3530" spans="1:28" ht="21.75" customHeight="1" x14ac:dyDescent="0.25">
      <c r="A3530" s="37" t="s">
        <v>30</v>
      </c>
      <c r="B3530" s="37" t="s">
        <v>31</v>
      </c>
      <c r="C3530" s="39">
        <v>6264</v>
      </c>
      <c r="D3530" s="39" t="s">
        <v>52</v>
      </c>
      <c r="E3530" s="39" t="s">
        <v>1365</v>
      </c>
      <c r="F3530" s="128" t="s">
        <v>213</v>
      </c>
      <c r="G3530" s="39" t="s">
        <v>35</v>
      </c>
      <c r="H3530" s="39" t="str">
        <f t="shared" si="485"/>
        <v>6105AK124-6264-EDIA-0012</v>
      </c>
      <c r="I3530" s="39" t="str">
        <f t="shared" si="486"/>
        <v>Q24050972-04-6264-E-DIA-0012</v>
      </c>
      <c r="J3530" s="39"/>
      <c r="K3530" s="33" t="str">
        <f>VLOOKUP(C3530,'PPE WBS Codes'!$E$3:$F$79,2,0)</f>
        <v>Bulk Diesel Storage 1</v>
      </c>
      <c r="L3530" s="39" t="s">
        <v>1996</v>
      </c>
      <c r="M3530" s="39" t="s">
        <v>1367</v>
      </c>
      <c r="N3530" s="33" t="str">
        <f t="shared" si="487"/>
        <v>Bulk Diesel Storage 1 - Earthing System for Bulk Diesel Storage Yard 1B - Electrical Circuit Diagrams (Schematics)</v>
      </c>
      <c r="O3530" s="134"/>
      <c r="P3530" s="134"/>
      <c r="Q3530" s="33" t="str">
        <f>IFERROR(VLOOKUP(PPE_PH1_CDDL[[#This Row],[RDMC Document Number]],[3]Docs!$B:$F,4,0),"No Placeholder Yet")</f>
        <v>RES - Reserved Placeholder</v>
      </c>
      <c r="R3530" s="33" t="str">
        <f>IFERROR(VLOOKUP(PPE_PH1_CDDL[[#This Row],[RDMC Document Number]],[3]Docs!$B:$F,5,0),"No Placeholder Yet")</f>
        <v>Pending</v>
      </c>
      <c r="S3530" s="137">
        <f t="shared" si="488"/>
        <v>0</v>
      </c>
      <c r="T3530" s="39" t="s">
        <v>1119</v>
      </c>
      <c r="U3530" s="39"/>
      <c r="V3530" s="178"/>
      <c r="W3530" s="39" t="s">
        <v>1982</v>
      </c>
      <c r="X3530" s="39" t="s">
        <v>1649</v>
      </c>
      <c r="Y3530" s="39"/>
      <c r="Z3530" s="39"/>
      <c r="AA3530" s="39"/>
      <c r="AB3530" s="152" t="s">
        <v>3165</v>
      </c>
    </row>
    <row r="3531" spans="1:28" ht="21.75" customHeight="1" x14ac:dyDescent="0.25">
      <c r="A3531" s="37" t="s">
        <v>30</v>
      </c>
      <c r="B3531" s="37" t="s">
        <v>31</v>
      </c>
      <c r="C3531" s="39">
        <v>6264</v>
      </c>
      <c r="D3531" s="39" t="s">
        <v>52</v>
      </c>
      <c r="E3531" s="39" t="s">
        <v>1365</v>
      </c>
      <c r="F3531" s="128" t="s">
        <v>215</v>
      </c>
      <c r="G3531" s="39" t="s">
        <v>35</v>
      </c>
      <c r="H3531" s="39" t="str">
        <f t="shared" si="485"/>
        <v>6105AK124-6264-EDIA-0013</v>
      </c>
      <c r="I3531" s="39" t="str">
        <f t="shared" si="486"/>
        <v>Q24050972-04-6264-E-DIA-0013</v>
      </c>
      <c r="J3531" s="39"/>
      <c r="K3531" s="33" t="str">
        <f>VLOOKUP(C3531,'PPE WBS Codes'!$E$3:$F$79,2,0)</f>
        <v>Bulk Diesel Storage 1</v>
      </c>
      <c r="L3531" s="39" t="s">
        <v>1996</v>
      </c>
      <c r="M3531" s="39" t="s">
        <v>1366</v>
      </c>
      <c r="N3531" s="33" t="str">
        <f t="shared" si="487"/>
        <v>Bulk Diesel Storage 1 - Earthing System for Bulk Diesel Storage Yard 1B - Cable Block Diagrams and Schedules</v>
      </c>
      <c r="O3531" s="134"/>
      <c r="P3531" s="134"/>
      <c r="Q3531" s="33" t="str">
        <f>IFERROR(VLOOKUP(PPE_PH1_CDDL[[#This Row],[RDMC Document Number]],[3]Docs!$B:$F,4,0),"No Placeholder Yet")</f>
        <v>RES - Reserved Placeholder</v>
      </c>
      <c r="R3531" s="33" t="str">
        <f>IFERROR(VLOOKUP(PPE_PH1_CDDL[[#This Row],[RDMC Document Number]],[3]Docs!$B:$F,5,0),"No Placeholder Yet")</f>
        <v>Pending</v>
      </c>
      <c r="S3531" s="137">
        <f t="shared" si="488"/>
        <v>0</v>
      </c>
      <c r="T3531" s="39" t="s">
        <v>1119</v>
      </c>
      <c r="U3531" s="39"/>
      <c r="V3531" s="178"/>
      <c r="W3531" s="39" t="s">
        <v>1982</v>
      </c>
      <c r="X3531" s="39" t="s">
        <v>1649</v>
      </c>
      <c r="Y3531" s="39"/>
      <c r="Z3531" s="39"/>
      <c r="AA3531" s="39"/>
      <c r="AB3531" s="152" t="s">
        <v>3165</v>
      </c>
    </row>
    <row r="3532" spans="1:28" ht="21.75" customHeight="1" x14ac:dyDescent="0.25">
      <c r="A3532" s="37" t="s">
        <v>30</v>
      </c>
      <c r="B3532" s="37" t="s">
        <v>31</v>
      </c>
      <c r="C3532" s="39">
        <v>6264</v>
      </c>
      <c r="D3532" s="39" t="s">
        <v>52</v>
      </c>
      <c r="E3532" s="39" t="s">
        <v>1365</v>
      </c>
      <c r="F3532" s="128" t="s">
        <v>217</v>
      </c>
      <c r="G3532" s="39" t="s">
        <v>35</v>
      </c>
      <c r="H3532" s="39" t="str">
        <f t="shared" si="485"/>
        <v>6105AK124-6264-EDIA-0014</v>
      </c>
      <c r="I3532" s="39" t="str">
        <f t="shared" si="486"/>
        <v>Q24050972-04-6264-E-DIA-0014</v>
      </c>
      <c r="J3532" s="39"/>
      <c r="K3532" s="33" t="str">
        <f>VLOOKUP(C3532,'PPE WBS Codes'!$E$3:$F$79,2,0)</f>
        <v>Bulk Diesel Storage 1</v>
      </c>
      <c r="L3532" s="39" t="s">
        <v>1996</v>
      </c>
      <c r="M3532" s="39" t="s">
        <v>1369</v>
      </c>
      <c r="N3532" s="33" t="str">
        <f t="shared" si="487"/>
        <v>Bulk Diesel Storage 1 - Earthing System for Bulk Diesel Storage Yard 1B - E/I Termination Schedule</v>
      </c>
      <c r="O3532" s="134"/>
      <c r="P3532" s="134"/>
      <c r="Q3532" s="33" t="str">
        <f>IFERROR(VLOOKUP(PPE_PH1_CDDL[[#This Row],[RDMC Document Number]],[3]Docs!$B:$F,4,0),"No Placeholder Yet")</f>
        <v>RES - Reserved Placeholder</v>
      </c>
      <c r="R3532" s="33" t="str">
        <f>IFERROR(VLOOKUP(PPE_PH1_CDDL[[#This Row],[RDMC Document Number]],[3]Docs!$B:$F,5,0),"No Placeholder Yet")</f>
        <v>Pending</v>
      </c>
      <c r="S3532" s="137">
        <f t="shared" si="488"/>
        <v>0</v>
      </c>
      <c r="T3532" s="39" t="s">
        <v>1119</v>
      </c>
      <c r="U3532" s="39"/>
      <c r="V3532" s="178"/>
      <c r="W3532" s="39" t="s">
        <v>1982</v>
      </c>
      <c r="X3532" s="39" t="s">
        <v>1649</v>
      </c>
      <c r="Y3532" s="39"/>
      <c r="Z3532" s="39"/>
      <c r="AA3532" s="39"/>
      <c r="AB3532" s="152" t="s">
        <v>3165</v>
      </c>
    </row>
    <row r="3533" spans="1:28" ht="21.75" customHeight="1" x14ac:dyDescent="0.25">
      <c r="A3533" s="37" t="s">
        <v>30</v>
      </c>
      <c r="B3533" s="37" t="s">
        <v>31</v>
      </c>
      <c r="C3533" s="39">
        <v>6264</v>
      </c>
      <c r="D3533" s="39" t="s">
        <v>52</v>
      </c>
      <c r="E3533" s="39" t="s">
        <v>1365</v>
      </c>
      <c r="F3533" s="128" t="s">
        <v>219</v>
      </c>
      <c r="G3533" s="39" t="s">
        <v>35</v>
      </c>
      <c r="H3533" s="39" t="str">
        <f t="shared" si="485"/>
        <v>6105AK124-6264-EDIA-0015</v>
      </c>
      <c r="I3533" s="39" t="str">
        <f t="shared" si="486"/>
        <v>Q24050972-04-6264-E-DIA-0015</v>
      </c>
      <c r="J3533" s="39"/>
      <c r="K3533" s="33" t="str">
        <f>VLOOKUP(C3533,'PPE WBS Codes'!$E$3:$F$79,2,0)</f>
        <v>Bulk Diesel Storage 1</v>
      </c>
      <c r="L3533" s="39" t="s">
        <v>1997</v>
      </c>
      <c r="M3533" s="39" t="s">
        <v>1366</v>
      </c>
      <c r="N3533" s="33" t="str">
        <f t="shared" si="487"/>
        <v>Bulk Diesel Storage 1 - Collection Sump from Bunds for Bulk Diesel Storage Yard 1B - Cable Block Diagrams and Schedules</v>
      </c>
      <c r="O3533" s="134"/>
      <c r="P3533" s="134"/>
      <c r="Q3533" s="33" t="str">
        <f>IFERROR(VLOOKUP(PPE_PH1_CDDL[[#This Row],[RDMC Document Number]],[3]Docs!$B:$F,4,0),"No Placeholder Yet")</f>
        <v>RES - Reserved Placeholder</v>
      </c>
      <c r="R3533" s="33" t="str">
        <f>IFERROR(VLOOKUP(PPE_PH1_CDDL[[#This Row],[RDMC Document Number]],[3]Docs!$B:$F,5,0),"No Placeholder Yet")</f>
        <v>Pending</v>
      </c>
      <c r="S3533" s="137">
        <f t="shared" si="488"/>
        <v>0</v>
      </c>
      <c r="T3533" s="39" t="s">
        <v>1119</v>
      </c>
      <c r="U3533" s="39"/>
      <c r="V3533" s="178"/>
      <c r="W3533" s="39" t="s">
        <v>1982</v>
      </c>
      <c r="X3533" s="39" t="s">
        <v>1995</v>
      </c>
      <c r="Y3533" s="39"/>
      <c r="Z3533" s="39"/>
      <c r="AA3533" s="39"/>
      <c r="AB3533" s="152" t="s">
        <v>3165</v>
      </c>
    </row>
    <row r="3534" spans="1:28" ht="21.75" customHeight="1" x14ac:dyDescent="0.25">
      <c r="A3534" s="37" t="s">
        <v>30</v>
      </c>
      <c r="B3534" s="37" t="s">
        <v>31</v>
      </c>
      <c r="C3534" s="39">
        <v>6264</v>
      </c>
      <c r="D3534" s="39" t="s">
        <v>52</v>
      </c>
      <c r="E3534" s="39" t="s">
        <v>1365</v>
      </c>
      <c r="F3534" s="128" t="s">
        <v>88</v>
      </c>
      <c r="G3534" s="39" t="s">
        <v>35</v>
      </c>
      <c r="H3534" s="39" t="str">
        <f t="shared" si="485"/>
        <v>6105AK124-6264-EDIA-0016</v>
      </c>
      <c r="I3534" s="39" t="str">
        <f t="shared" si="486"/>
        <v>Q24050972-04-6264-E-DIA-0016</v>
      </c>
      <c r="J3534" s="39"/>
      <c r="K3534" s="33" t="str">
        <f>VLOOKUP(C3534,'PPE WBS Codes'!$E$3:$F$79,2,0)</f>
        <v>Bulk Diesel Storage 1</v>
      </c>
      <c r="L3534" s="39" t="s">
        <v>1997</v>
      </c>
      <c r="M3534" s="39" t="s">
        <v>1367</v>
      </c>
      <c r="N3534" s="33" t="str">
        <f t="shared" si="487"/>
        <v>Bulk Diesel Storage 1 - Collection Sump from Bunds for Bulk Diesel Storage Yard 1B - Electrical Circuit Diagrams (Schematics)</v>
      </c>
      <c r="O3534" s="134"/>
      <c r="P3534" s="134"/>
      <c r="Q3534" s="33" t="str">
        <f>IFERROR(VLOOKUP(PPE_PH1_CDDL[[#This Row],[RDMC Document Number]],[3]Docs!$B:$F,4,0),"No Placeholder Yet")</f>
        <v>RES - Reserved Placeholder</v>
      </c>
      <c r="R3534" s="33" t="str">
        <f>IFERROR(VLOOKUP(PPE_PH1_CDDL[[#This Row],[RDMC Document Number]],[3]Docs!$B:$F,5,0),"No Placeholder Yet")</f>
        <v>Pending</v>
      </c>
      <c r="S3534" s="137">
        <f t="shared" si="488"/>
        <v>0</v>
      </c>
      <c r="T3534" s="39" t="s">
        <v>1119</v>
      </c>
      <c r="U3534" s="39"/>
      <c r="V3534" s="178"/>
      <c r="W3534" s="39" t="s">
        <v>1982</v>
      </c>
      <c r="X3534" s="39" t="s">
        <v>1995</v>
      </c>
      <c r="Y3534" s="39"/>
      <c r="Z3534" s="39"/>
      <c r="AA3534" s="39"/>
      <c r="AB3534" s="152" t="s">
        <v>3165</v>
      </c>
    </row>
    <row r="3535" spans="1:28" ht="21.75" customHeight="1" x14ac:dyDescent="0.25">
      <c r="A3535" s="37" t="s">
        <v>30</v>
      </c>
      <c r="B3535" s="37" t="s">
        <v>31</v>
      </c>
      <c r="C3535" s="39">
        <v>6264</v>
      </c>
      <c r="D3535" s="39" t="s">
        <v>52</v>
      </c>
      <c r="E3535" s="39" t="s">
        <v>1365</v>
      </c>
      <c r="F3535" s="128" t="s">
        <v>143</v>
      </c>
      <c r="G3535" s="39" t="s">
        <v>35</v>
      </c>
      <c r="H3535" s="39" t="str">
        <f t="shared" si="485"/>
        <v>6105AK124-6264-EDIA-0017</v>
      </c>
      <c r="I3535" s="39" t="str">
        <f t="shared" si="486"/>
        <v>Q24050972-04-6264-E-DIA-0017</v>
      </c>
      <c r="J3535" s="39"/>
      <c r="K3535" s="33" t="str">
        <f>VLOOKUP(C3535,'PPE WBS Codes'!$E$3:$F$79,2,0)</f>
        <v>Bulk Diesel Storage 1</v>
      </c>
      <c r="L3535" s="39" t="s">
        <v>1997</v>
      </c>
      <c r="M3535" s="39" t="s">
        <v>1369</v>
      </c>
      <c r="N3535" s="33" t="str">
        <f t="shared" si="487"/>
        <v>Bulk Diesel Storage 1 - Collection Sump from Bunds for Bulk Diesel Storage Yard 1B - E/I Termination Schedule</v>
      </c>
      <c r="O3535" s="134"/>
      <c r="P3535" s="134"/>
      <c r="Q3535" s="33" t="str">
        <f>IFERROR(VLOOKUP(PPE_PH1_CDDL[[#This Row],[RDMC Document Number]],[3]Docs!$B:$F,4,0),"No Placeholder Yet")</f>
        <v>RES - Reserved Placeholder</v>
      </c>
      <c r="R3535" s="33" t="str">
        <f>IFERROR(VLOOKUP(PPE_PH1_CDDL[[#This Row],[RDMC Document Number]],[3]Docs!$B:$F,5,0),"No Placeholder Yet")</f>
        <v>Pending</v>
      </c>
      <c r="S3535" s="137">
        <f t="shared" si="488"/>
        <v>0</v>
      </c>
      <c r="T3535" s="39" t="s">
        <v>1119</v>
      </c>
      <c r="U3535" s="39"/>
      <c r="V3535" s="178"/>
      <c r="W3535" s="39" t="s">
        <v>1982</v>
      </c>
      <c r="X3535" s="39" t="s">
        <v>1995</v>
      </c>
      <c r="Y3535" s="39"/>
      <c r="Z3535" s="39"/>
      <c r="AA3535" s="39"/>
      <c r="AB3535" s="152" t="s">
        <v>3165</v>
      </c>
    </row>
    <row r="3536" spans="1:28" ht="21.75" customHeight="1" x14ac:dyDescent="0.25">
      <c r="A3536" s="37" t="s">
        <v>30</v>
      </c>
      <c r="B3536" s="37" t="s">
        <v>31</v>
      </c>
      <c r="C3536" s="39">
        <v>6264</v>
      </c>
      <c r="D3536" s="39" t="s">
        <v>52</v>
      </c>
      <c r="E3536" s="39" t="s">
        <v>1365</v>
      </c>
      <c r="F3536" s="128" t="s">
        <v>223</v>
      </c>
      <c r="G3536" s="39" t="s">
        <v>35</v>
      </c>
      <c r="H3536" s="39" t="str">
        <f t="shared" si="485"/>
        <v>6105AK124-6264-EDIA-0018</v>
      </c>
      <c r="I3536" s="39" t="str">
        <f t="shared" si="486"/>
        <v>Q24050972-04-6264-E-DIA-0018</v>
      </c>
      <c r="J3536" s="39"/>
      <c r="K3536" s="33" t="str">
        <f>VLOOKUP(C3536,'PPE WBS Codes'!$E$3:$F$79,2,0)</f>
        <v>Bulk Diesel Storage 1</v>
      </c>
      <c r="L3536" s="39" t="s">
        <v>1991</v>
      </c>
      <c r="M3536" s="39" t="s">
        <v>1366</v>
      </c>
      <c r="N3536" s="33" t="str">
        <f t="shared" si="487"/>
        <v>Bulk Diesel Storage 1 - Fire Protection System for Bulk Diesel Storage Yard 1B - Cable Block Diagrams and Schedules</v>
      </c>
      <c r="O3536" s="134"/>
      <c r="P3536" s="134"/>
      <c r="Q3536" s="33" t="str">
        <f>IFERROR(VLOOKUP(PPE_PH1_CDDL[[#This Row],[RDMC Document Number]],[3]Docs!$B:$F,4,0),"No Placeholder Yet")</f>
        <v>RES - Reserved Placeholder</v>
      </c>
      <c r="R3536" s="33" t="str">
        <f>IFERROR(VLOOKUP(PPE_PH1_CDDL[[#This Row],[RDMC Document Number]],[3]Docs!$B:$F,5,0),"No Placeholder Yet")</f>
        <v>Pending</v>
      </c>
      <c r="S3536" s="137">
        <f t="shared" si="488"/>
        <v>0</v>
      </c>
      <c r="T3536" s="39" t="s">
        <v>1119</v>
      </c>
      <c r="U3536" s="39"/>
      <c r="V3536" s="178"/>
      <c r="W3536" s="39" t="s">
        <v>1982</v>
      </c>
      <c r="X3536" s="39" t="s">
        <v>1636</v>
      </c>
      <c r="Y3536" s="39"/>
      <c r="Z3536" s="39"/>
      <c r="AA3536" s="39"/>
      <c r="AB3536" s="152" t="s">
        <v>3165</v>
      </c>
    </row>
    <row r="3537" spans="1:28" ht="21.75" customHeight="1" x14ac:dyDescent="0.25">
      <c r="A3537" s="37" t="s">
        <v>30</v>
      </c>
      <c r="B3537" s="37" t="s">
        <v>31</v>
      </c>
      <c r="C3537" s="39">
        <v>6264</v>
      </c>
      <c r="D3537" s="39" t="s">
        <v>52</v>
      </c>
      <c r="E3537" s="39" t="s">
        <v>1365</v>
      </c>
      <c r="F3537" s="128" t="s">
        <v>150</v>
      </c>
      <c r="G3537" s="39" t="s">
        <v>35</v>
      </c>
      <c r="H3537" s="39" t="str">
        <f t="shared" si="485"/>
        <v>6105AK124-6264-EDIA-0019</v>
      </c>
      <c r="I3537" s="39" t="str">
        <f t="shared" ref="I3537:I3568" si="489">"Q24050972"&amp;"-"&amp;"04"&amp;"-"&amp;C3537&amp;"-"&amp;D3537&amp;"-"&amp;E3537&amp;"-"&amp;F3537</f>
        <v>Q24050972-04-6264-E-DIA-0019</v>
      </c>
      <c r="J3537" s="39"/>
      <c r="K3537" s="33" t="str">
        <f>VLOOKUP(C3537,'PPE WBS Codes'!$E$3:$F$79,2,0)</f>
        <v>Bulk Diesel Storage 1</v>
      </c>
      <c r="L3537" s="39" t="s">
        <v>1991</v>
      </c>
      <c r="M3537" s="39" t="s">
        <v>1367</v>
      </c>
      <c r="N3537" s="33" t="str">
        <f t="shared" si="487"/>
        <v>Bulk Diesel Storage 1 - Fire Protection System for Bulk Diesel Storage Yard 1B - Electrical Circuit Diagrams (Schematics)</v>
      </c>
      <c r="O3537" s="134"/>
      <c r="P3537" s="134"/>
      <c r="Q3537" s="33" t="str">
        <f>IFERROR(VLOOKUP(PPE_PH1_CDDL[[#This Row],[RDMC Document Number]],[3]Docs!$B:$F,4,0),"No Placeholder Yet")</f>
        <v>RES - Reserved Placeholder</v>
      </c>
      <c r="R3537" s="33" t="str">
        <f>IFERROR(VLOOKUP(PPE_PH1_CDDL[[#This Row],[RDMC Document Number]],[3]Docs!$B:$F,5,0),"No Placeholder Yet")</f>
        <v>Pending</v>
      </c>
      <c r="S3537" s="137">
        <f t="shared" si="488"/>
        <v>0</v>
      </c>
      <c r="T3537" s="39" t="s">
        <v>1119</v>
      </c>
      <c r="U3537" s="39"/>
      <c r="V3537" s="178"/>
      <c r="W3537" s="39" t="s">
        <v>1982</v>
      </c>
      <c r="X3537" s="39" t="s">
        <v>1636</v>
      </c>
      <c r="Y3537" s="39"/>
      <c r="Z3537" s="39"/>
      <c r="AA3537" s="39"/>
      <c r="AB3537" s="152" t="s">
        <v>3165</v>
      </c>
    </row>
    <row r="3538" spans="1:28" ht="21.75" customHeight="1" x14ac:dyDescent="0.25">
      <c r="A3538" s="37" t="s">
        <v>30</v>
      </c>
      <c r="B3538" s="37" t="s">
        <v>31</v>
      </c>
      <c r="C3538" s="39">
        <v>6264</v>
      </c>
      <c r="D3538" s="39" t="s">
        <v>52</v>
      </c>
      <c r="E3538" s="39" t="s">
        <v>1365</v>
      </c>
      <c r="F3538" s="128" t="s">
        <v>226</v>
      </c>
      <c r="G3538" s="39" t="s">
        <v>35</v>
      </c>
      <c r="H3538" s="39" t="str">
        <f t="shared" si="485"/>
        <v>6105AK124-6264-EDIA-0020</v>
      </c>
      <c r="I3538" s="39" t="str">
        <f t="shared" si="489"/>
        <v>Q24050972-04-6264-E-DIA-0020</v>
      </c>
      <c r="J3538" s="39"/>
      <c r="K3538" s="33" t="str">
        <f>VLOOKUP(C3538,'PPE WBS Codes'!$E$3:$F$79,2,0)</f>
        <v>Bulk Diesel Storage 1</v>
      </c>
      <c r="L3538" s="39" t="s">
        <v>1991</v>
      </c>
      <c r="M3538" s="39" t="s">
        <v>1369</v>
      </c>
      <c r="N3538" s="33" t="str">
        <f t="shared" si="487"/>
        <v>Bulk Diesel Storage 1 - Fire Protection System for Bulk Diesel Storage Yard 1B - E/I Termination Schedule</v>
      </c>
      <c r="O3538" s="134"/>
      <c r="P3538" s="134"/>
      <c r="Q3538" s="33" t="str">
        <f>IFERROR(VLOOKUP(PPE_PH1_CDDL[[#This Row],[RDMC Document Number]],[3]Docs!$B:$F,4,0),"No Placeholder Yet")</f>
        <v>RES - Reserved Placeholder</v>
      </c>
      <c r="R3538" s="33" t="str">
        <f>IFERROR(VLOOKUP(PPE_PH1_CDDL[[#This Row],[RDMC Document Number]],[3]Docs!$B:$F,5,0),"No Placeholder Yet")</f>
        <v>Pending</v>
      </c>
      <c r="S3538" s="137">
        <f t="shared" si="488"/>
        <v>0</v>
      </c>
      <c r="T3538" s="39" t="s">
        <v>1119</v>
      </c>
      <c r="U3538" s="39"/>
      <c r="V3538" s="178"/>
      <c r="W3538" s="39" t="s">
        <v>1982</v>
      </c>
      <c r="X3538" s="39" t="s">
        <v>1636</v>
      </c>
      <c r="Y3538" s="39"/>
      <c r="Z3538" s="39"/>
      <c r="AA3538" s="39"/>
      <c r="AB3538" s="152" t="s">
        <v>3165</v>
      </c>
    </row>
    <row r="3539" spans="1:28" ht="21.75" customHeight="1" x14ac:dyDescent="0.25">
      <c r="A3539" s="37" t="s">
        <v>30</v>
      </c>
      <c r="B3539" s="37" t="s">
        <v>31</v>
      </c>
      <c r="C3539" s="39">
        <v>6264</v>
      </c>
      <c r="D3539" s="39" t="s">
        <v>52</v>
      </c>
      <c r="E3539" s="39" t="s">
        <v>1365</v>
      </c>
      <c r="F3539" s="128" t="s">
        <v>228</v>
      </c>
      <c r="G3539" s="39" t="s">
        <v>35</v>
      </c>
      <c r="H3539" s="39" t="str">
        <f t="shared" si="485"/>
        <v>6105AK124-6264-EDIA-0021</v>
      </c>
      <c r="I3539" s="39" t="str">
        <f t="shared" si="489"/>
        <v>Q24050972-04-6264-E-DIA-0021</v>
      </c>
      <c r="J3539" s="39"/>
      <c r="K3539" s="33" t="str">
        <f>VLOOKUP(C3539,'PPE WBS Codes'!$E$3:$F$79,2,0)</f>
        <v>Bulk Diesel Storage 1</v>
      </c>
      <c r="L3539" s="39" t="s">
        <v>1991</v>
      </c>
      <c r="M3539" s="39" t="s">
        <v>1372</v>
      </c>
      <c r="N3539" s="33" t="str">
        <f t="shared" si="487"/>
        <v>Bulk Diesel Storage 1 - Fire Protection System for Bulk Diesel Storage Yard 1B - Electrical Block Diagram</v>
      </c>
      <c r="O3539" s="134"/>
      <c r="P3539" s="134"/>
      <c r="Q3539" s="33" t="str">
        <f>IFERROR(VLOOKUP(PPE_PH1_CDDL[[#This Row],[RDMC Document Number]],[3]Docs!$B:$F,4,0),"No Placeholder Yet")</f>
        <v>RES - Reserved Placeholder</v>
      </c>
      <c r="R3539" s="33" t="str">
        <f>IFERROR(VLOOKUP(PPE_PH1_CDDL[[#This Row],[RDMC Document Number]],[3]Docs!$B:$F,5,0),"No Placeholder Yet")</f>
        <v>Pending</v>
      </c>
      <c r="S3539" s="137">
        <f t="shared" si="488"/>
        <v>0</v>
      </c>
      <c r="T3539" s="39" t="s">
        <v>1119</v>
      </c>
      <c r="U3539" s="39"/>
      <c r="V3539" s="178"/>
      <c r="W3539" s="39" t="s">
        <v>1982</v>
      </c>
      <c r="X3539" s="39" t="s">
        <v>1636</v>
      </c>
      <c r="Y3539" s="39"/>
      <c r="Z3539" s="39"/>
      <c r="AA3539" s="39"/>
      <c r="AB3539" s="152" t="s">
        <v>3165</v>
      </c>
    </row>
    <row r="3540" spans="1:28" ht="21.75" customHeight="1" x14ac:dyDescent="0.25">
      <c r="A3540" s="37" t="s">
        <v>30</v>
      </c>
      <c r="B3540" s="37" t="s">
        <v>31</v>
      </c>
      <c r="C3540" s="39">
        <v>6264</v>
      </c>
      <c r="D3540" s="162" t="s">
        <v>52</v>
      </c>
      <c r="E3540" s="39" t="s">
        <v>1365</v>
      </c>
      <c r="F3540" s="174" t="s">
        <v>231</v>
      </c>
      <c r="G3540" s="39" t="s">
        <v>35</v>
      </c>
      <c r="H3540" s="39" t="str">
        <f t="shared" si="485"/>
        <v>6105AK124-6264-EDIA-0022</v>
      </c>
      <c r="I3540" s="39" t="str">
        <f t="shared" si="489"/>
        <v>Q24050972-04-6264-E-DIA-0022</v>
      </c>
      <c r="J3540" s="162"/>
      <c r="K3540" s="33" t="str">
        <f>VLOOKUP(C3540,'PPE WBS Codes'!$E$3:$F$79,2,0)</f>
        <v>Bulk Diesel Storage 1</v>
      </c>
      <c r="L3540" s="162" t="s">
        <v>2005</v>
      </c>
      <c r="M3540" s="162" t="s">
        <v>1367</v>
      </c>
      <c r="N3540" s="33" t="str">
        <f t="shared" si="487"/>
        <v>Bulk Diesel Storage 1 - Fuel Management System for Bulk Diesel Storage Yard 1B - Electrical Circuit Diagrams (Schematics)</v>
      </c>
      <c r="O3540" s="175"/>
      <c r="P3540" s="175"/>
      <c r="Q3540" s="33" t="str">
        <f>IFERROR(VLOOKUP(PPE_PH1_CDDL[[#This Row],[RDMC Document Number]],[3]Docs!$B:$F,4,0),"No Placeholder Yet")</f>
        <v>RES - Reserved Placeholder</v>
      </c>
      <c r="R3540" s="33" t="str">
        <f>IFERROR(VLOOKUP(PPE_PH1_CDDL[[#This Row],[RDMC Document Number]],[3]Docs!$B:$F,5,0),"No Placeholder Yet")</f>
        <v>Pending</v>
      </c>
      <c r="S3540" s="137">
        <f t="shared" si="488"/>
        <v>0</v>
      </c>
      <c r="T3540" s="39" t="s">
        <v>1119</v>
      </c>
      <c r="U3540" s="162"/>
      <c r="V3540" s="178"/>
      <c r="W3540" s="39" t="s">
        <v>1982</v>
      </c>
      <c r="X3540" s="162" t="s">
        <v>2006</v>
      </c>
      <c r="Y3540" s="162"/>
      <c r="Z3540" s="162"/>
      <c r="AA3540" s="39"/>
      <c r="AB3540" s="152" t="s">
        <v>3165</v>
      </c>
    </row>
    <row r="3541" spans="1:28" ht="21.75" customHeight="1" x14ac:dyDescent="0.25">
      <c r="A3541" s="37" t="s">
        <v>30</v>
      </c>
      <c r="B3541" s="37" t="s">
        <v>31</v>
      </c>
      <c r="C3541" s="39">
        <v>6264</v>
      </c>
      <c r="D3541" s="39" t="s">
        <v>973</v>
      </c>
      <c r="E3541" s="39" t="s">
        <v>1365</v>
      </c>
      <c r="F3541" s="128" t="s">
        <v>34</v>
      </c>
      <c r="G3541" s="39" t="s">
        <v>35</v>
      </c>
      <c r="H3541" s="39" t="str">
        <f t="shared" si="485"/>
        <v>6105AK124-6264-FDIA-0001</v>
      </c>
      <c r="I3541" s="39" t="str">
        <f t="shared" si="489"/>
        <v>Q24050972-04-6264-F-DIA-0001</v>
      </c>
      <c r="J3541" s="39"/>
      <c r="K3541" s="33" t="str">
        <f>VLOOKUP(C3541,'PPE WBS Codes'!$E$3:$F$79,2,0)</f>
        <v>Bulk Diesel Storage 1</v>
      </c>
      <c r="L3541" s="39" t="s">
        <v>1981</v>
      </c>
      <c r="M3541" s="39" t="s">
        <v>3194</v>
      </c>
      <c r="N3541" s="33" t="str">
        <f t="shared" si="487"/>
        <v xml:space="preserve">Bulk Diesel Storage 1 - Emergency Equip for Bulk Diesel Storage Yard 1A - Emergency Shutdown System Design - Diagram </v>
      </c>
      <c r="O3541" s="134"/>
      <c r="P3541" s="134"/>
      <c r="Q3541" s="33" t="str">
        <f>IFERROR(VLOOKUP(PPE_PH1_CDDL[[#This Row],[RDMC Document Number]],[3]Docs!$B:$F,4,0),"No Placeholder Yet")</f>
        <v>RES - Reserved Placeholder</v>
      </c>
      <c r="R3541" s="33" t="str">
        <f>IFERROR(VLOOKUP(PPE_PH1_CDDL[[#This Row],[RDMC Document Number]],[3]Docs!$B:$F,5,0),"No Placeholder Yet")</f>
        <v>Pending</v>
      </c>
      <c r="S3541" s="137">
        <f t="shared" si="488"/>
        <v>0</v>
      </c>
      <c r="T3541" s="39" t="s">
        <v>1119</v>
      </c>
      <c r="U3541" s="39"/>
      <c r="V3541" s="178"/>
      <c r="W3541" s="39" t="s">
        <v>1982</v>
      </c>
      <c r="X3541" s="39" t="s">
        <v>1964</v>
      </c>
      <c r="Y3541" s="39"/>
      <c r="Z3541" s="39"/>
      <c r="AA3541" s="39"/>
      <c r="AB3541" s="152" t="s">
        <v>3165</v>
      </c>
    </row>
    <row r="3542" spans="1:28" ht="21.75" customHeight="1" x14ac:dyDescent="0.25">
      <c r="A3542" s="37" t="s">
        <v>30</v>
      </c>
      <c r="B3542" s="37" t="s">
        <v>31</v>
      </c>
      <c r="C3542" s="39">
        <v>6264</v>
      </c>
      <c r="D3542" s="39" t="s">
        <v>973</v>
      </c>
      <c r="E3542" s="39" t="s">
        <v>1365</v>
      </c>
      <c r="F3542" s="128" t="s">
        <v>46</v>
      </c>
      <c r="G3542" s="39" t="s">
        <v>35</v>
      </c>
      <c r="H3542" s="39" t="str">
        <f t="shared" si="485"/>
        <v>6105AK124-6264-FDIA-0002</v>
      </c>
      <c r="I3542" s="39" t="str">
        <f t="shared" si="489"/>
        <v>Q24050972-04-6264-F-DIA-0002</v>
      </c>
      <c r="J3542" s="39"/>
      <c r="K3542" s="33" t="str">
        <f>VLOOKUP(C3542,'PPE WBS Codes'!$E$3:$F$79,2,0)</f>
        <v>Bulk Diesel Storage 1</v>
      </c>
      <c r="L3542" s="39" t="s">
        <v>1981</v>
      </c>
      <c r="M3542" s="39" t="s">
        <v>1392</v>
      </c>
      <c r="N3542" s="33" t="str">
        <f t="shared" si="487"/>
        <v>Bulk Diesel Storage 1 - Emergency Equip for Bulk Diesel Storage Yard 1A - Control Network Architecture Design</v>
      </c>
      <c r="O3542" s="134"/>
      <c r="P3542" s="134"/>
      <c r="Q3542" s="33" t="str">
        <f>IFERROR(VLOOKUP(PPE_PH1_CDDL[[#This Row],[RDMC Document Number]],[3]Docs!$B:$F,4,0),"No Placeholder Yet")</f>
        <v>RES - Reserved Placeholder</v>
      </c>
      <c r="R3542" s="33" t="str">
        <f>IFERROR(VLOOKUP(PPE_PH1_CDDL[[#This Row],[RDMC Document Number]],[3]Docs!$B:$F,5,0),"No Placeholder Yet")</f>
        <v>Pending</v>
      </c>
      <c r="S3542" s="137">
        <f t="shared" si="488"/>
        <v>0</v>
      </c>
      <c r="T3542" s="39" t="s">
        <v>1119</v>
      </c>
      <c r="U3542" s="39"/>
      <c r="V3542" s="178"/>
      <c r="W3542" s="39" t="s">
        <v>1982</v>
      </c>
      <c r="X3542" s="39" t="s">
        <v>1964</v>
      </c>
      <c r="Y3542" s="39"/>
      <c r="Z3542" s="39"/>
      <c r="AA3542" s="39"/>
      <c r="AB3542" s="152" t="s">
        <v>3165</v>
      </c>
    </row>
    <row r="3543" spans="1:28" ht="21.75" customHeight="1" x14ac:dyDescent="0.25">
      <c r="A3543" s="37" t="s">
        <v>30</v>
      </c>
      <c r="B3543" s="37" t="s">
        <v>31</v>
      </c>
      <c r="C3543" s="39">
        <v>6264</v>
      </c>
      <c r="D3543" s="39" t="s">
        <v>973</v>
      </c>
      <c r="E3543" s="39" t="s">
        <v>1365</v>
      </c>
      <c r="F3543" s="128" t="s">
        <v>48</v>
      </c>
      <c r="G3543" s="39" t="s">
        <v>35</v>
      </c>
      <c r="H3543" s="39" t="str">
        <f t="shared" si="485"/>
        <v>6105AK124-6264-FDIA-0003</v>
      </c>
      <c r="I3543" s="39" t="str">
        <f t="shared" si="489"/>
        <v>Q24050972-04-6264-F-DIA-0003</v>
      </c>
      <c r="J3543" s="39"/>
      <c r="K3543" s="33" t="str">
        <f>VLOOKUP(C3543,'PPE WBS Codes'!$E$3:$F$79,2,0)</f>
        <v>Bulk Diesel Storage 1</v>
      </c>
      <c r="L3543" s="39" t="s">
        <v>1981</v>
      </c>
      <c r="M3543" s="39" t="s">
        <v>1394</v>
      </c>
      <c r="N3543" s="33" t="str">
        <f t="shared" si="487"/>
        <v>Bulk Diesel Storage 1 - Emergency Equip for Bulk Diesel Storage Yard 1A - Control Network Communication Design</v>
      </c>
      <c r="O3543" s="134"/>
      <c r="P3543" s="134"/>
      <c r="Q3543" s="33" t="str">
        <f>IFERROR(VLOOKUP(PPE_PH1_CDDL[[#This Row],[RDMC Document Number]],[3]Docs!$B:$F,4,0),"No Placeholder Yet")</f>
        <v>RES - Reserved Placeholder</v>
      </c>
      <c r="R3543" s="33" t="str">
        <f>IFERROR(VLOOKUP(PPE_PH1_CDDL[[#This Row],[RDMC Document Number]],[3]Docs!$B:$F,5,0),"No Placeholder Yet")</f>
        <v>Pending</v>
      </c>
      <c r="S3543" s="137">
        <f t="shared" si="488"/>
        <v>0</v>
      </c>
      <c r="T3543" s="39" t="s">
        <v>1119</v>
      </c>
      <c r="U3543" s="39"/>
      <c r="V3543" s="178"/>
      <c r="W3543" s="39" t="s">
        <v>1982</v>
      </c>
      <c r="X3543" s="39" t="s">
        <v>1964</v>
      </c>
      <c r="Y3543" s="39"/>
      <c r="Z3543" s="39"/>
      <c r="AA3543" s="39"/>
      <c r="AB3543" s="152" t="s">
        <v>3165</v>
      </c>
    </row>
    <row r="3544" spans="1:28" ht="21.75" customHeight="1" x14ac:dyDescent="0.25">
      <c r="A3544" s="37" t="s">
        <v>30</v>
      </c>
      <c r="B3544" s="37" t="s">
        <v>31</v>
      </c>
      <c r="C3544" s="39">
        <v>6264</v>
      </c>
      <c r="D3544" s="39" t="s">
        <v>973</v>
      </c>
      <c r="E3544" s="39" t="s">
        <v>1365</v>
      </c>
      <c r="F3544" s="128" t="s">
        <v>50</v>
      </c>
      <c r="G3544" s="39" t="s">
        <v>35</v>
      </c>
      <c r="H3544" s="39" t="str">
        <f t="shared" si="485"/>
        <v>6105AK124-6264-FDIA-0004</v>
      </c>
      <c r="I3544" s="39" t="str">
        <f t="shared" si="489"/>
        <v>Q24050972-04-6264-F-DIA-0004</v>
      </c>
      <c r="J3544" s="39"/>
      <c r="K3544" s="33" t="str">
        <f>VLOOKUP(C3544,'PPE WBS Codes'!$E$3:$F$79,2,0)</f>
        <v>Bulk Diesel Storage 1</v>
      </c>
      <c r="L3544" s="39" t="s">
        <v>1993</v>
      </c>
      <c r="M3544" s="39" t="s">
        <v>1393</v>
      </c>
      <c r="N3544" s="33" t="str">
        <f t="shared" si="487"/>
        <v>Bulk Diesel Storage 1 - Earthing System for Bulk Diesel Storage Yard 1A - Interface Panel and I/O Schematics</v>
      </c>
      <c r="O3544" s="134"/>
      <c r="P3544" s="134"/>
      <c r="Q3544" s="33" t="str">
        <f>IFERROR(VLOOKUP(PPE_PH1_CDDL[[#This Row],[RDMC Document Number]],[3]Docs!$B:$F,4,0),"No Placeholder Yet")</f>
        <v>RES - Reserved Placeholder</v>
      </c>
      <c r="R3544" s="33" t="str">
        <f>IFERROR(VLOOKUP(PPE_PH1_CDDL[[#This Row],[RDMC Document Number]],[3]Docs!$B:$F,5,0),"No Placeholder Yet")</f>
        <v>Pending</v>
      </c>
      <c r="S3544" s="137">
        <f t="shared" si="488"/>
        <v>0</v>
      </c>
      <c r="T3544" s="39" t="s">
        <v>1119</v>
      </c>
      <c r="U3544" s="39"/>
      <c r="V3544" s="178"/>
      <c r="W3544" s="39" t="s">
        <v>1982</v>
      </c>
      <c r="X3544" s="39" t="s">
        <v>1649</v>
      </c>
      <c r="Y3544" s="39"/>
      <c r="Z3544" s="39"/>
      <c r="AA3544" s="39"/>
      <c r="AB3544" s="152" t="s">
        <v>3165</v>
      </c>
    </row>
    <row r="3545" spans="1:28" ht="21.75" customHeight="1" x14ac:dyDescent="0.25">
      <c r="A3545" s="37" t="s">
        <v>30</v>
      </c>
      <c r="B3545" s="37" t="s">
        <v>31</v>
      </c>
      <c r="C3545" s="39">
        <v>6264</v>
      </c>
      <c r="D3545" s="39" t="s">
        <v>973</v>
      </c>
      <c r="E3545" s="39" t="s">
        <v>1365</v>
      </c>
      <c r="F3545" s="128" t="s">
        <v>101</v>
      </c>
      <c r="G3545" s="39" t="s">
        <v>35</v>
      </c>
      <c r="H3545" s="39" t="str">
        <f t="shared" si="485"/>
        <v>6105AK124-6264-FDIA-0005</v>
      </c>
      <c r="I3545" s="39" t="str">
        <f t="shared" si="489"/>
        <v>Q24050972-04-6264-F-DIA-0005</v>
      </c>
      <c r="J3545" s="39"/>
      <c r="K3545" s="33" t="str">
        <f>VLOOKUP(C3545,'PPE WBS Codes'!$E$3:$F$79,2,0)</f>
        <v>Bulk Diesel Storage 1</v>
      </c>
      <c r="L3545" s="39" t="s">
        <v>1999</v>
      </c>
      <c r="M3545" s="39" t="s">
        <v>1392</v>
      </c>
      <c r="N3545" s="33" t="str">
        <f t="shared" si="487"/>
        <v>Bulk Diesel Storage 1 - Fire Detection System for Bulk Diesel Storage Yard 1A - Control Network Architecture Design</v>
      </c>
      <c r="O3545" s="134"/>
      <c r="P3545" s="134"/>
      <c r="Q3545" s="33" t="str">
        <f>IFERROR(VLOOKUP(PPE_PH1_CDDL[[#This Row],[RDMC Document Number]],[3]Docs!$B:$F,4,0),"No Placeholder Yet")</f>
        <v>RES - Reserved Placeholder</v>
      </c>
      <c r="R3545" s="33" t="str">
        <f>IFERROR(VLOOKUP(PPE_PH1_CDDL[[#This Row],[RDMC Document Number]],[3]Docs!$B:$F,5,0),"No Placeholder Yet")</f>
        <v>Pending</v>
      </c>
      <c r="S3545" s="137">
        <f t="shared" si="488"/>
        <v>0</v>
      </c>
      <c r="T3545" s="39" t="s">
        <v>1119</v>
      </c>
      <c r="U3545" s="39"/>
      <c r="V3545" s="178"/>
      <c r="W3545" s="39" t="s">
        <v>1982</v>
      </c>
      <c r="X3545" s="39" t="s">
        <v>2007</v>
      </c>
      <c r="Y3545" s="39"/>
      <c r="Z3545" s="39"/>
      <c r="AA3545" s="39"/>
      <c r="AB3545" s="152" t="s">
        <v>3165</v>
      </c>
    </row>
    <row r="3546" spans="1:28" ht="21.75" customHeight="1" x14ac:dyDescent="0.25">
      <c r="A3546" s="37" t="s">
        <v>30</v>
      </c>
      <c r="B3546" s="37" t="s">
        <v>31</v>
      </c>
      <c r="C3546" s="39">
        <v>6264</v>
      </c>
      <c r="D3546" s="39" t="s">
        <v>973</v>
      </c>
      <c r="E3546" s="39" t="s">
        <v>1365</v>
      </c>
      <c r="F3546" s="128" t="s">
        <v>161</v>
      </c>
      <c r="G3546" s="39" t="s">
        <v>35</v>
      </c>
      <c r="H3546" s="39" t="str">
        <f t="shared" si="485"/>
        <v>6105AK124-6264-FDIA-0006</v>
      </c>
      <c r="I3546" s="39" t="str">
        <f t="shared" si="489"/>
        <v>Q24050972-04-6264-F-DIA-0006</v>
      </c>
      <c r="J3546" s="39"/>
      <c r="K3546" s="33" t="str">
        <f>VLOOKUP(C3546,'PPE WBS Codes'!$E$3:$F$79,2,0)</f>
        <v>Bulk Diesel Storage 1</v>
      </c>
      <c r="L3546" s="39" t="s">
        <v>1999</v>
      </c>
      <c r="M3546" s="39" t="s">
        <v>1394</v>
      </c>
      <c r="N3546" s="33" t="str">
        <f t="shared" si="487"/>
        <v>Bulk Diesel Storage 1 - Fire Detection System for Bulk Diesel Storage Yard 1A - Control Network Communication Design</v>
      </c>
      <c r="O3546" s="134"/>
      <c r="P3546" s="134"/>
      <c r="Q3546" s="33" t="str">
        <f>IFERROR(VLOOKUP(PPE_PH1_CDDL[[#This Row],[RDMC Document Number]],[3]Docs!$B:$F,4,0),"No Placeholder Yet")</f>
        <v>RES - Reserved Placeholder</v>
      </c>
      <c r="R3546" s="33" t="str">
        <f>IFERROR(VLOOKUP(PPE_PH1_CDDL[[#This Row],[RDMC Document Number]],[3]Docs!$B:$F,5,0),"No Placeholder Yet")</f>
        <v>Pending</v>
      </c>
      <c r="S3546" s="137">
        <f t="shared" si="488"/>
        <v>0</v>
      </c>
      <c r="T3546" s="39" t="s">
        <v>1119</v>
      </c>
      <c r="U3546" s="39"/>
      <c r="V3546" s="178"/>
      <c r="W3546" s="39" t="s">
        <v>1982</v>
      </c>
      <c r="X3546" s="39" t="s">
        <v>2007</v>
      </c>
      <c r="Y3546" s="39"/>
      <c r="Z3546" s="39"/>
      <c r="AA3546" s="39"/>
      <c r="AB3546" s="152" t="s">
        <v>3165</v>
      </c>
    </row>
    <row r="3547" spans="1:28" ht="21.75" customHeight="1" x14ac:dyDescent="0.25">
      <c r="A3547" s="37" t="s">
        <v>30</v>
      </c>
      <c r="B3547" s="37" t="s">
        <v>31</v>
      </c>
      <c r="C3547" s="39">
        <v>6264</v>
      </c>
      <c r="D3547" s="39" t="s">
        <v>973</v>
      </c>
      <c r="E3547" s="39" t="s">
        <v>1365</v>
      </c>
      <c r="F3547" s="128" t="s">
        <v>170</v>
      </c>
      <c r="G3547" s="39" t="s">
        <v>35</v>
      </c>
      <c r="H3547" s="39" t="str">
        <f t="shared" si="485"/>
        <v>6105AK124-6264-FDIA-0007</v>
      </c>
      <c r="I3547" s="39" t="str">
        <f t="shared" si="489"/>
        <v>Q24050972-04-6264-F-DIA-0007</v>
      </c>
      <c r="J3547" s="39"/>
      <c r="K3547" s="33" t="str">
        <f>VLOOKUP(C3547,'PPE WBS Codes'!$E$3:$F$79,2,0)</f>
        <v>Bulk Diesel Storage 1</v>
      </c>
      <c r="L3547" s="39" t="s">
        <v>1999</v>
      </c>
      <c r="M3547" s="39" t="s">
        <v>3194</v>
      </c>
      <c r="N3547" s="33" t="str">
        <f t="shared" si="487"/>
        <v xml:space="preserve">Bulk Diesel Storage 1 - Fire Detection System for Bulk Diesel Storage Yard 1A - Emergency Shutdown System Design - Diagram </v>
      </c>
      <c r="O3547" s="134"/>
      <c r="P3547" s="134"/>
      <c r="Q3547" s="33" t="str">
        <f>IFERROR(VLOOKUP(PPE_PH1_CDDL[[#This Row],[RDMC Document Number]],[3]Docs!$B:$F,4,0),"No Placeholder Yet")</f>
        <v>RES - Reserved Placeholder</v>
      </c>
      <c r="R3547" s="33" t="str">
        <f>IFERROR(VLOOKUP(PPE_PH1_CDDL[[#This Row],[RDMC Document Number]],[3]Docs!$B:$F,5,0),"No Placeholder Yet")</f>
        <v>Pending</v>
      </c>
      <c r="S3547" s="137">
        <f t="shared" si="488"/>
        <v>0</v>
      </c>
      <c r="T3547" s="39" t="s">
        <v>1119</v>
      </c>
      <c r="U3547" s="39"/>
      <c r="V3547" s="178"/>
      <c r="W3547" s="39" t="s">
        <v>1982</v>
      </c>
      <c r="X3547" s="39" t="s">
        <v>2007</v>
      </c>
      <c r="Y3547" s="39"/>
      <c r="Z3547" s="39"/>
      <c r="AA3547" s="39"/>
      <c r="AB3547" s="152" t="s">
        <v>3165</v>
      </c>
    </row>
    <row r="3548" spans="1:28" ht="21.75" customHeight="1" x14ac:dyDescent="0.25">
      <c r="A3548" s="37" t="s">
        <v>30</v>
      </c>
      <c r="B3548" s="37" t="s">
        <v>31</v>
      </c>
      <c r="C3548" s="39">
        <v>6264</v>
      </c>
      <c r="D3548" s="39" t="s">
        <v>973</v>
      </c>
      <c r="E3548" s="39" t="s">
        <v>1365</v>
      </c>
      <c r="F3548" s="128" t="s">
        <v>108</v>
      </c>
      <c r="G3548" s="39" t="s">
        <v>35</v>
      </c>
      <c r="H3548" s="39" t="str">
        <f t="shared" si="485"/>
        <v>6105AK124-6264-FDIA-0008</v>
      </c>
      <c r="I3548" s="39" t="str">
        <f t="shared" si="489"/>
        <v>Q24050972-04-6264-F-DIA-0008</v>
      </c>
      <c r="J3548" s="39"/>
      <c r="K3548" s="33" t="str">
        <f>VLOOKUP(C3548,'PPE WBS Codes'!$E$3:$F$79,2,0)</f>
        <v>Bulk Diesel Storage 1</v>
      </c>
      <c r="L3548" s="39" t="s">
        <v>2004</v>
      </c>
      <c r="M3548" s="39" t="s">
        <v>1392</v>
      </c>
      <c r="N3548" s="33" t="str">
        <f t="shared" si="487"/>
        <v>Bulk Diesel Storage 1 - Fuel Management System for Bulk Diesel Storage Yard 1A - Control Network Architecture Design</v>
      </c>
      <c r="O3548" s="134"/>
      <c r="P3548" s="134"/>
      <c r="Q3548" s="33" t="str">
        <f>IFERROR(VLOOKUP(PPE_PH1_CDDL[[#This Row],[RDMC Document Number]],[3]Docs!$B:$F,4,0),"No Placeholder Yet")</f>
        <v>RES - Reserved Placeholder</v>
      </c>
      <c r="R3548" s="33" t="str">
        <f>IFERROR(VLOOKUP(PPE_PH1_CDDL[[#This Row],[RDMC Document Number]],[3]Docs!$B:$F,5,0),"No Placeholder Yet")</f>
        <v>Pending</v>
      </c>
      <c r="S3548" s="137">
        <f t="shared" si="488"/>
        <v>0</v>
      </c>
      <c r="T3548" s="39" t="s">
        <v>1119</v>
      </c>
      <c r="U3548" s="39"/>
      <c r="V3548" s="178"/>
      <c r="W3548" s="39" t="s">
        <v>1982</v>
      </c>
      <c r="X3548" s="162" t="s">
        <v>2006</v>
      </c>
      <c r="Y3548" s="39"/>
      <c r="Z3548" s="39"/>
      <c r="AA3548" s="39"/>
      <c r="AB3548" s="152" t="s">
        <v>3165</v>
      </c>
    </row>
    <row r="3549" spans="1:28" ht="21.75" customHeight="1" x14ac:dyDescent="0.25">
      <c r="A3549" s="37" t="s">
        <v>30</v>
      </c>
      <c r="B3549" s="37" t="s">
        <v>31</v>
      </c>
      <c r="C3549" s="39">
        <v>6264</v>
      </c>
      <c r="D3549" s="39" t="s">
        <v>973</v>
      </c>
      <c r="E3549" s="39" t="s">
        <v>1365</v>
      </c>
      <c r="F3549" s="128" t="s">
        <v>173</v>
      </c>
      <c r="G3549" s="39" t="s">
        <v>35</v>
      </c>
      <c r="H3549" s="39" t="str">
        <f t="shared" si="485"/>
        <v>6105AK124-6264-FDIA-0009</v>
      </c>
      <c r="I3549" s="39" t="str">
        <f t="shared" si="489"/>
        <v>Q24050972-04-6264-F-DIA-0009</v>
      </c>
      <c r="J3549" s="39"/>
      <c r="K3549" s="33" t="str">
        <f>VLOOKUP(C3549,'PPE WBS Codes'!$E$3:$F$79,2,0)</f>
        <v>Bulk Diesel Storage 1</v>
      </c>
      <c r="L3549" s="39" t="s">
        <v>2004</v>
      </c>
      <c r="M3549" s="39" t="s">
        <v>1394</v>
      </c>
      <c r="N3549" s="33" t="str">
        <f t="shared" si="487"/>
        <v>Bulk Diesel Storage 1 - Fuel Management System for Bulk Diesel Storage Yard 1A - Control Network Communication Design</v>
      </c>
      <c r="O3549" s="134"/>
      <c r="P3549" s="134"/>
      <c r="Q3549" s="33" t="str">
        <f>IFERROR(VLOOKUP(PPE_PH1_CDDL[[#This Row],[RDMC Document Number]],[3]Docs!$B:$F,4,0),"No Placeholder Yet")</f>
        <v>RES - Reserved Placeholder</v>
      </c>
      <c r="R3549" s="33" t="str">
        <f>IFERROR(VLOOKUP(PPE_PH1_CDDL[[#This Row],[RDMC Document Number]],[3]Docs!$B:$F,5,0),"No Placeholder Yet")</f>
        <v>Pending</v>
      </c>
      <c r="S3549" s="137">
        <f t="shared" si="488"/>
        <v>0</v>
      </c>
      <c r="T3549" s="39" t="s">
        <v>1119</v>
      </c>
      <c r="U3549" s="39"/>
      <c r="V3549" s="178"/>
      <c r="W3549" s="39" t="s">
        <v>1982</v>
      </c>
      <c r="X3549" s="162" t="s">
        <v>2006</v>
      </c>
      <c r="Y3549" s="39"/>
      <c r="Z3549" s="39"/>
      <c r="AA3549" s="39"/>
      <c r="AB3549" s="152" t="s">
        <v>3165</v>
      </c>
    </row>
    <row r="3550" spans="1:28" ht="21.75" customHeight="1" x14ac:dyDescent="0.25">
      <c r="A3550" s="37" t="s">
        <v>30</v>
      </c>
      <c r="B3550" s="37" t="s">
        <v>31</v>
      </c>
      <c r="C3550" s="39">
        <v>6264</v>
      </c>
      <c r="D3550" s="39" t="s">
        <v>973</v>
      </c>
      <c r="E3550" s="39" t="s">
        <v>1365</v>
      </c>
      <c r="F3550" s="128" t="s">
        <v>184</v>
      </c>
      <c r="G3550" s="39" t="s">
        <v>35</v>
      </c>
      <c r="H3550" s="39" t="str">
        <f t="shared" si="485"/>
        <v>6105AK124-6264-FDIA-0010</v>
      </c>
      <c r="I3550" s="39" t="str">
        <f t="shared" si="489"/>
        <v>Q24050972-04-6264-F-DIA-0010</v>
      </c>
      <c r="J3550" s="39"/>
      <c r="K3550" s="33" t="str">
        <f>VLOOKUP(C3550,'PPE WBS Codes'!$E$3:$F$79,2,0)</f>
        <v>Bulk Diesel Storage 1</v>
      </c>
      <c r="L3550" s="39" t="s">
        <v>1987</v>
      </c>
      <c r="M3550" s="39" t="s">
        <v>1395</v>
      </c>
      <c r="N3550" s="33" t="str">
        <f t="shared" si="487"/>
        <v>Bulk Diesel Storage 1 - Auto ESD Shut-off  Valves for Bulk Diesel Storage Yard 1A - Emergency Shutdown System Design</v>
      </c>
      <c r="O3550" s="134"/>
      <c r="P3550" s="134"/>
      <c r="Q3550" s="33" t="str">
        <f>IFERROR(VLOOKUP(PPE_PH1_CDDL[[#This Row],[RDMC Document Number]],[3]Docs!$B:$F,4,0),"No Placeholder Yet")</f>
        <v>RES - Reserved Placeholder</v>
      </c>
      <c r="R3550" s="33" t="str">
        <f>IFERROR(VLOOKUP(PPE_PH1_CDDL[[#This Row],[RDMC Document Number]],[3]Docs!$B:$F,5,0),"No Placeholder Yet")</f>
        <v>Pending</v>
      </c>
      <c r="S3550" s="137">
        <f t="shared" si="488"/>
        <v>0</v>
      </c>
      <c r="T3550" s="39" t="s">
        <v>1119</v>
      </c>
      <c r="U3550" s="39"/>
      <c r="V3550" s="178"/>
      <c r="W3550" s="39" t="s">
        <v>1982</v>
      </c>
      <c r="X3550" s="39" t="s">
        <v>2000</v>
      </c>
      <c r="Y3550" s="39"/>
      <c r="Z3550" s="39"/>
      <c r="AA3550" s="39"/>
      <c r="AB3550" s="152" t="s">
        <v>3165</v>
      </c>
    </row>
    <row r="3551" spans="1:28" ht="21.75" customHeight="1" x14ac:dyDescent="0.25">
      <c r="A3551" s="37" t="s">
        <v>30</v>
      </c>
      <c r="B3551" s="37" t="s">
        <v>31</v>
      </c>
      <c r="C3551" s="39">
        <v>6264</v>
      </c>
      <c r="D3551" s="39" t="s">
        <v>973</v>
      </c>
      <c r="E3551" s="39" t="s">
        <v>1365</v>
      </c>
      <c r="F3551" s="128" t="s">
        <v>187</v>
      </c>
      <c r="G3551" s="39" t="s">
        <v>35</v>
      </c>
      <c r="H3551" s="39" t="str">
        <f t="shared" si="485"/>
        <v>6105AK124-6264-FDIA-0011</v>
      </c>
      <c r="I3551" s="39" t="str">
        <f t="shared" si="489"/>
        <v>Q24050972-04-6264-F-DIA-0011</v>
      </c>
      <c r="J3551" s="39"/>
      <c r="K3551" s="33" t="str">
        <f>VLOOKUP(C3551,'PPE WBS Codes'!$E$3:$F$79,2,0)</f>
        <v>Bulk Diesel Storage 1</v>
      </c>
      <c r="L3551" s="39" t="s">
        <v>1988</v>
      </c>
      <c r="M3551" s="39" t="s">
        <v>3194</v>
      </c>
      <c r="N3551" s="33" t="str">
        <f t="shared" si="487"/>
        <v xml:space="preserve">Bulk Diesel Storage 1 - Emergency Equip for Bulk Diesel Storage Fuel System Yard 1B - Emergency Shutdown System Design - Diagram </v>
      </c>
      <c r="O3551" s="134"/>
      <c r="P3551" s="134"/>
      <c r="Q3551" s="33" t="str">
        <f>IFERROR(VLOOKUP(PPE_PH1_CDDL[[#This Row],[RDMC Document Number]],[3]Docs!$B:$F,4,0),"No Placeholder Yet")</f>
        <v>RES - Reserved Placeholder</v>
      </c>
      <c r="R3551" s="33" t="str">
        <f>IFERROR(VLOOKUP(PPE_PH1_CDDL[[#This Row],[RDMC Document Number]],[3]Docs!$B:$F,5,0),"No Placeholder Yet")</f>
        <v>Pending</v>
      </c>
      <c r="S3551" s="137">
        <f t="shared" si="488"/>
        <v>0</v>
      </c>
      <c r="T3551" s="39" t="s">
        <v>1119</v>
      </c>
      <c r="U3551" s="39"/>
      <c r="V3551" s="178"/>
      <c r="W3551" s="39" t="s">
        <v>1982</v>
      </c>
      <c r="X3551" s="39" t="s">
        <v>1964</v>
      </c>
      <c r="Y3551" s="39"/>
      <c r="Z3551" s="39"/>
      <c r="AA3551" s="39"/>
      <c r="AB3551" s="152" t="s">
        <v>3165</v>
      </c>
    </row>
    <row r="3552" spans="1:28" ht="21.75" customHeight="1" x14ac:dyDescent="0.25">
      <c r="A3552" s="37" t="s">
        <v>30</v>
      </c>
      <c r="B3552" s="37" t="s">
        <v>31</v>
      </c>
      <c r="C3552" s="39">
        <v>6264</v>
      </c>
      <c r="D3552" s="39" t="s">
        <v>973</v>
      </c>
      <c r="E3552" s="39" t="s">
        <v>1365</v>
      </c>
      <c r="F3552" s="128" t="s">
        <v>213</v>
      </c>
      <c r="G3552" s="39" t="s">
        <v>35</v>
      </c>
      <c r="H3552" s="39" t="str">
        <f t="shared" si="485"/>
        <v>6105AK124-6264-FDIA-0012</v>
      </c>
      <c r="I3552" s="39" t="str">
        <f t="shared" si="489"/>
        <v>Q24050972-04-6264-F-DIA-0012</v>
      </c>
      <c r="J3552" s="39"/>
      <c r="K3552" s="33" t="str">
        <f>VLOOKUP(C3552,'PPE WBS Codes'!$E$3:$F$79,2,0)</f>
        <v>Bulk Diesel Storage 1</v>
      </c>
      <c r="L3552" s="39" t="s">
        <v>1988</v>
      </c>
      <c r="M3552" s="39" t="s">
        <v>1392</v>
      </c>
      <c r="N3552" s="33" t="str">
        <f t="shared" si="487"/>
        <v>Bulk Diesel Storage 1 - Emergency Equip for Bulk Diesel Storage Fuel System Yard 1B - Control Network Architecture Design</v>
      </c>
      <c r="O3552" s="134"/>
      <c r="P3552" s="134"/>
      <c r="Q3552" s="33" t="str">
        <f>IFERROR(VLOOKUP(PPE_PH1_CDDL[[#This Row],[RDMC Document Number]],[3]Docs!$B:$F,4,0),"No Placeholder Yet")</f>
        <v>RES - Reserved Placeholder</v>
      </c>
      <c r="R3552" s="33" t="str">
        <f>IFERROR(VLOOKUP(PPE_PH1_CDDL[[#This Row],[RDMC Document Number]],[3]Docs!$B:$F,5,0),"No Placeholder Yet")</f>
        <v>Pending</v>
      </c>
      <c r="S3552" s="137">
        <f t="shared" si="488"/>
        <v>0</v>
      </c>
      <c r="T3552" s="39" t="s">
        <v>1119</v>
      </c>
      <c r="U3552" s="39"/>
      <c r="V3552" s="178"/>
      <c r="W3552" s="39" t="s">
        <v>1982</v>
      </c>
      <c r="X3552" s="39" t="s">
        <v>1964</v>
      </c>
      <c r="Y3552" s="39"/>
      <c r="Z3552" s="39"/>
      <c r="AA3552" s="39"/>
      <c r="AB3552" s="152" t="s">
        <v>3165</v>
      </c>
    </row>
    <row r="3553" spans="1:28" ht="21.75" customHeight="1" x14ac:dyDescent="0.25">
      <c r="A3553" s="37" t="s">
        <v>30</v>
      </c>
      <c r="B3553" s="37" t="s">
        <v>31</v>
      </c>
      <c r="C3553" s="39">
        <v>6264</v>
      </c>
      <c r="D3553" s="39" t="s">
        <v>973</v>
      </c>
      <c r="E3553" s="39" t="s">
        <v>1365</v>
      </c>
      <c r="F3553" s="128" t="s">
        <v>215</v>
      </c>
      <c r="G3553" s="39" t="s">
        <v>35</v>
      </c>
      <c r="H3553" s="39" t="str">
        <f t="shared" si="485"/>
        <v>6105AK124-6264-FDIA-0013</v>
      </c>
      <c r="I3553" s="39" t="str">
        <f t="shared" si="489"/>
        <v>Q24050972-04-6264-F-DIA-0013</v>
      </c>
      <c r="J3553" s="39"/>
      <c r="K3553" s="33" t="str">
        <f>VLOOKUP(C3553,'PPE WBS Codes'!$E$3:$F$79,2,0)</f>
        <v>Bulk Diesel Storage 1</v>
      </c>
      <c r="L3553" s="39" t="s">
        <v>1988</v>
      </c>
      <c r="M3553" s="39" t="s">
        <v>1394</v>
      </c>
      <c r="N3553" s="33" t="str">
        <f t="shared" si="487"/>
        <v>Bulk Diesel Storage 1 - Emergency Equip for Bulk Diesel Storage Fuel System Yard 1B - Control Network Communication Design</v>
      </c>
      <c r="O3553" s="134"/>
      <c r="P3553" s="134"/>
      <c r="Q3553" s="33" t="str">
        <f>IFERROR(VLOOKUP(PPE_PH1_CDDL[[#This Row],[RDMC Document Number]],[3]Docs!$B:$F,4,0),"No Placeholder Yet")</f>
        <v>RES - Reserved Placeholder</v>
      </c>
      <c r="R3553" s="33" t="str">
        <f>IFERROR(VLOOKUP(PPE_PH1_CDDL[[#This Row],[RDMC Document Number]],[3]Docs!$B:$F,5,0),"No Placeholder Yet")</f>
        <v>Pending</v>
      </c>
      <c r="S3553" s="137">
        <f t="shared" si="488"/>
        <v>0</v>
      </c>
      <c r="T3553" s="39" t="s">
        <v>1119</v>
      </c>
      <c r="U3553" s="39"/>
      <c r="V3553" s="178"/>
      <c r="W3553" s="39" t="s">
        <v>1982</v>
      </c>
      <c r="X3553" s="39" t="s">
        <v>1964</v>
      </c>
      <c r="Y3553" s="39"/>
      <c r="Z3553" s="39"/>
      <c r="AA3553" s="39"/>
      <c r="AB3553" s="152" t="s">
        <v>3165</v>
      </c>
    </row>
    <row r="3554" spans="1:28" ht="21.75" customHeight="1" x14ac:dyDescent="0.25">
      <c r="A3554" s="37" t="s">
        <v>30</v>
      </c>
      <c r="B3554" s="37" t="s">
        <v>31</v>
      </c>
      <c r="C3554" s="39">
        <v>6264</v>
      </c>
      <c r="D3554" s="39" t="s">
        <v>973</v>
      </c>
      <c r="E3554" s="39" t="s">
        <v>1365</v>
      </c>
      <c r="F3554" s="128" t="s">
        <v>217</v>
      </c>
      <c r="G3554" s="39" t="s">
        <v>35</v>
      </c>
      <c r="H3554" s="39" t="str">
        <f t="shared" si="485"/>
        <v>6105AK124-6264-FDIA-0014</v>
      </c>
      <c r="I3554" s="39" t="str">
        <f t="shared" si="489"/>
        <v>Q24050972-04-6264-F-DIA-0014</v>
      </c>
      <c r="J3554" s="39"/>
      <c r="K3554" s="33" t="str">
        <f>VLOOKUP(C3554,'PPE WBS Codes'!$E$3:$F$79,2,0)</f>
        <v>Bulk Diesel Storage 1</v>
      </c>
      <c r="L3554" s="39" t="s">
        <v>1996</v>
      </c>
      <c r="M3554" s="39" t="s">
        <v>1393</v>
      </c>
      <c r="N3554" s="33" t="str">
        <f t="shared" si="487"/>
        <v>Bulk Diesel Storage 1 - Earthing System for Bulk Diesel Storage Yard 1B - Interface Panel and I/O Schematics</v>
      </c>
      <c r="O3554" s="134"/>
      <c r="P3554" s="134"/>
      <c r="Q3554" s="33" t="str">
        <f>IFERROR(VLOOKUP(PPE_PH1_CDDL[[#This Row],[RDMC Document Number]],[3]Docs!$B:$F,4,0),"No Placeholder Yet")</f>
        <v>RES - Reserved Placeholder</v>
      </c>
      <c r="R3554" s="33" t="str">
        <f>IFERROR(VLOOKUP(PPE_PH1_CDDL[[#This Row],[RDMC Document Number]],[3]Docs!$B:$F,5,0),"No Placeholder Yet")</f>
        <v>Pending</v>
      </c>
      <c r="S3554" s="137">
        <f t="shared" si="488"/>
        <v>0</v>
      </c>
      <c r="T3554" s="39" t="s">
        <v>1119</v>
      </c>
      <c r="U3554" s="39"/>
      <c r="V3554" s="178"/>
      <c r="W3554" s="39" t="s">
        <v>1982</v>
      </c>
      <c r="X3554" s="39" t="s">
        <v>1633</v>
      </c>
      <c r="Y3554" s="39"/>
      <c r="Z3554" s="39"/>
      <c r="AA3554" s="39"/>
      <c r="AB3554" s="152" t="s">
        <v>3165</v>
      </c>
    </row>
    <row r="3555" spans="1:28" ht="21.75" customHeight="1" x14ac:dyDescent="0.25">
      <c r="A3555" s="37" t="s">
        <v>30</v>
      </c>
      <c r="B3555" s="37" t="s">
        <v>31</v>
      </c>
      <c r="C3555" s="39">
        <v>6264</v>
      </c>
      <c r="D3555" s="39" t="s">
        <v>973</v>
      </c>
      <c r="E3555" s="39" t="s">
        <v>1365</v>
      </c>
      <c r="F3555" s="128" t="s">
        <v>219</v>
      </c>
      <c r="G3555" s="39" t="s">
        <v>35</v>
      </c>
      <c r="H3555" s="39" t="str">
        <f t="shared" si="485"/>
        <v>6105AK124-6264-FDIA-0015</v>
      </c>
      <c r="I3555" s="39" t="str">
        <f t="shared" si="489"/>
        <v>Q24050972-04-6264-F-DIA-0015</v>
      </c>
      <c r="J3555" s="39"/>
      <c r="K3555" s="33" t="str">
        <f>VLOOKUP(C3555,'PPE WBS Codes'!$E$3:$F$79,2,0)</f>
        <v>Bulk Diesel Storage 1</v>
      </c>
      <c r="L3555" s="39" t="s">
        <v>2001</v>
      </c>
      <c r="M3555" s="39" t="s">
        <v>1392</v>
      </c>
      <c r="N3555" s="33" t="str">
        <f t="shared" si="487"/>
        <v>Bulk Diesel Storage 1 - Fire Detection System for Bulk Diesel Storage Yard 1B - Control Network Architecture Design</v>
      </c>
      <c r="O3555" s="134"/>
      <c r="P3555" s="134"/>
      <c r="Q3555" s="33" t="str">
        <f>IFERROR(VLOOKUP(PPE_PH1_CDDL[[#This Row],[RDMC Document Number]],[3]Docs!$B:$F,4,0),"No Placeholder Yet")</f>
        <v>RES - Reserved Placeholder</v>
      </c>
      <c r="R3555" s="33" t="str">
        <f>IFERROR(VLOOKUP(PPE_PH1_CDDL[[#This Row],[RDMC Document Number]],[3]Docs!$B:$F,5,0),"No Placeholder Yet")</f>
        <v>Pending</v>
      </c>
      <c r="S3555" s="137">
        <f t="shared" si="488"/>
        <v>0</v>
      </c>
      <c r="T3555" s="39" t="s">
        <v>1119</v>
      </c>
      <c r="U3555" s="39"/>
      <c r="V3555" s="178"/>
      <c r="W3555" s="39" t="s">
        <v>1982</v>
      </c>
      <c r="X3555" s="39" t="s">
        <v>2007</v>
      </c>
      <c r="Y3555" s="39"/>
      <c r="Z3555" s="39"/>
      <c r="AA3555" s="39"/>
      <c r="AB3555" s="152" t="s">
        <v>3165</v>
      </c>
    </row>
    <row r="3556" spans="1:28" ht="21.75" customHeight="1" x14ac:dyDescent="0.25">
      <c r="A3556" s="37" t="s">
        <v>30</v>
      </c>
      <c r="B3556" s="37" t="s">
        <v>31</v>
      </c>
      <c r="C3556" s="39">
        <v>6264</v>
      </c>
      <c r="D3556" s="39" t="s">
        <v>973</v>
      </c>
      <c r="E3556" s="39" t="s">
        <v>1365</v>
      </c>
      <c r="F3556" s="128" t="s">
        <v>88</v>
      </c>
      <c r="G3556" s="39" t="s">
        <v>35</v>
      </c>
      <c r="H3556" s="39" t="str">
        <f t="shared" si="485"/>
        <v>6105AK124-6264-FDIA-0016</v>
      </c>
      <c r="I3556" s="39" t="str">
        <f t="shared" si="489"/>
        <v>Q24050972-04-6264-F-DIA-0016</v>
      </c>
      <c r="J3556" s="39"/>
      <c r="K3556" s="33" t="str">
        <f>VLOOKUP(C3556,'PPE WBS Codes'!$E$3:$F$79,2,0)</f>
        <v>Bulk Diesel Storage 1</v>
      </c>
      <c r="L3556" s="39" t="s">
        <v>2001</v>
      </c>
      <c r="M3556" s="39" t="s">
        <v>1394</v>
      </c>
      <c r="N3556" s="33" t="str">
        <f t="shared" si="487"/>
        <v>Bulk Diesel Storage 1 - Fire Detection System for Bulk Diesel Storage Yard 1B - Control Network Communication Design</v>
      </c>
      <c r="O3556" s="134"/>
      <c r="P3556" s="134"/>
      <c r="Q3556" s="33" t="str">
        <f>IFERROR(VLOOKUP(PPE_PH1_CDDL[[#This Row],[RDMC Document Number]],[3]Docs!$B:$F,4,0),"No Placeholder Yet")</f>
        <v>RES - Reserved Placeholder</v>
      </c>
      <c r="R3556" s="33" t="str">
        <f>IFERROR(VLOOKUP(PPE_PH1_CDDL[[#This Row],[RDMC Document Number]],[3]Docs!$B:$F,5,0),"No Placeholder Yet")</f>
        <v>Pending</v>
      </c>
      <c r="S3556" s="137">
        <f t="shared" si="488"/>
        <v>0</v>
      </c>
      <c r="T3556" s="39" t="s">
        <v>1119</v>
      </c>
      <c r="U3556" s="39"/>
      <c r="V3556" s="178"/>
      <c r="W3556" s="39" t="s">
        <v>1982</v>
      </c>
      <c r="X3556" s="39" t="s">
        <v>2007</v>
      </c>
      <c r="Y3556" s="39"/>
      <c r="Z3556" s="39"/>
      <c r="AA3556" s="39"/>
      <c r="AB3556" s="152" t="s">
        <v>3165</v>
      </c>
    </row>
    <row r="3557" spans="1:28" ht="21.75" customHeight="1" x14ac:dyDescent="0.25">
      <c r="A3557" s="37" t="s">
        <v>30</v>
      </c>
      <c r="B3557" s="37" t="s">
        <v>31</v>
      </c>
      <c r="C3557" s="39">
        <v>6264</v>
      </c>
      <c r="D3557" s="39" t="s">
        <v>973</v>
      </c>
      <c r="E3557" s="39" t="s">
        <v>1365</v>
      </c>
      <c r="F3557" s="128" t="s">
        <v>143</v>
      </c>
      <c r="G3557" s="39" t="s">
        <v>35</v>
      </c>
      <c r="H3557" s="39" t="str">
        <f t="shared" si="485"/>
        <v>6105AK124-6264-FDIA-0017</v>
      </c>
      <c r="I3557" s="39" t="str">
        <f t="shared" si="489"/>
        <v>Q24050972-04-6264-F-DIA-0017</v>
      </c>
      <c r="J3557" s="39"/>
      <c r="K3557" s="33" t="str">
        <f>VLOOKUP(C3557,'PPE WBS Codes'!$E$3:$F$79,2,0)</f>
        <v>Bulk Diesel Storage 1</v>
      </c>
      <c r="L3557" s="39" t="s">
        <v>2001</v>
      </c>
      <c r="M3557" s="39" t="s">
        <v>3194</v>
      </c>
      <c r="N3557" s="33" t="str">
        <f t="shared" si="487"/>
        <v xml:space="preserve">Bulk Diesel Storage 1 - Fire Detection System for Bulk Diesel Storage Yard 1B - Emergency Shutdown System Design - Diagram </v>
      </c>
      <c r="O3557" s="134"/>
      <c r="P3557" s="134"/>
      <c r="Q3557" s="33" t="str">
        <f>IFERROR(VLOOKUP(PPE_PH1_CDDL[[#This Row],[RDMC Document Number]],[3]Docs!$B:$F,4,0),"No Placeholder Yet")</f>
        <v>RES - Reserved Placeholder</v>
      </c>
      <c r="R3557" s="33" t="str">
        <f>IFERROR(VLOOKUP(PPE_PH1_CDDL[[#This Row],[RDMC Document Number]],[3]Docs!$B:$F,5,0),"No Placeholder Yet")</f>
        <v>Pending</v>
      </c>
      <c r="S3557" s="137">
        <f t="shared" si="488"/>
        <v>0</v>
      </c>
      <c r="T3557" s="39" t="s">
        <v>1119</v>
      </c>
      <c r="U3557" s="39"/>
      <c r="V3557" s="178"/>
      <c r="W3557" s="39" t="s">
        <v>1982</v>
      </c>
      <c r="X3557" s="39" t="s">
        <v>2007</v>
      </c>
      <c r="Y3557" s="39"/>
      <c r="Z3557" s="39"/>
      <c r="AA3557" s="39"/>
      <c r="AB3557" s="152" t="s">
        <v>3165</v>
      </c>
    </row>
    <row r="3558" spans="1:28" ht="21.75" customHeight="1" x14ac:dyDescent="0.25">
      <c r="A3558" s="37" t="s">
        <v>30</v>
      </c>
      <c r="B3558" s="37" t="s">
        <v>31</v>
      </c>
      <c r="C3558" s="39">
        <v>6264</v>
      </c>
      <c r="D3558" s="39" t="s">
        <v>973</v>
      </c>
      <c r="E3558" s="39" t="s">
        <v>1365</v>
      </c>
      <c r="F3558" s="128" t="s">
        <v>223</v>
      </c>
      <c r="G3558" s="39" t="s">
        <v>35</v>
      </c>
      <c r="H3558" s="39" t="str">
        <f t="shared" si="485"/>
        <v>6105AK124-6264-FDIA-0018</v>
      </c>
      <c r="I3558" s="39" t="str">
        <f t="shared" si="489"/>
        <v>Q24050972-04-6264-F-DIA-0018</v>
      </c>
      <c r="J3558" s="39"/>
      <c r="K3558" s="33" t="str">
        <f>VLOOKUP(C3558,'PPE WBS Codes'!$E$3:$F$79,2,0)</f>
        <v>Bulk Diesel Storage 1</v>
      </c>
      <c r="L3558" s="39" t="s">
        <v>2005</v>
      </c>
      <c r="M3558" s="39" t="s">
        <v>1392</v>
      </c>
      <c r="N3558" s="33" t="str">
        <f t="shared" si="487"/>
        <v>Bulk Diesel Storage 1 - Fuel Management System for Bulk Diesel Storage Yard 1B - Control Network Architecture Design</v>
      </c>
      <c r="O3558" s="134"/>
      <c r="P3558" s="134"/>
      <c r="Q3558" s="33" t="str">
        <f>IFERROR(VLOOKUP(PPE_PH1_CDDL[[#This Row],[RDMC Document Number]],[3]Docs!$B:$F,4,0),"No Placeholder Yet")</f>
        <v>RES - Reserved Placeholder</v>
      </c>
      <c r="R3558" s="33" t="str">
        <f>IFERROR(VLOOKUP(PPE_PH1_CDDL[[#This Row],[RDMC Document Number]],[3]Docs!$B:$F,5,0),"No Placeholder Yet")</f>
        <v>Pending</v>
      </c>
      <c r="S3558" s="137">
        <f t="shared" si="488"/>
        <v>0</v>
      </c>
      <c r="T3558" s="39" t="s">
        <v>1119</v>
      </c>
      <c r="U3558" s="39"/>
      <c r="V3558" s="178"/>
      <c r="W3558" s="39" t="s">
        <v>1982</v>
      </c>
      <c r="X3558" s="39" t="s">
        <v>2006</v>
      </c>
      <c r="Y3558" s="39"/>
      <c r="Z3558" s="39"/>
      <c r="AA3558" s="39"/>
      <c r="AB3558" s="152" t="s">
        <v>3165</v>
      </c>
    </row>
    <row r="3559" spans="1:28" ht="21.75" customHeight="1" x14ac:dyDescent="0.25">
      <c r="A3559" s="37" t="s">
        <v>30</v>
      </c>
      <c r="B3559" s="37" t="s">
        <v>31</v>
      </c>
      <c r="C3559" s="39">
        <v>6264</v>
      </c>
      <c r="D3559" s="39" t="s">
        <v>973</v>
      </c>
      <c r="E3559" s="39" t="s">
        <v>1365</v>
      </c>
      <c r="F3559" s="128" t="s">
        <v>150</v>
      </c>
      <c r="G3559" s="39" t="s">
        <v>35</v>
      </c>
      <c r="H3559" s="39" t="str">
        <f t="shared" si="485"/>
        <v>6105AK124-6264-FDIA-0019</v>
      </c>
      <c r="I3559" s="39" t="str">
        <f t="shared" si="489"/>
        <v>Q24050972-04-6264-F-DIA-0019</v>
      </c>
      <c r="J3559" s="39"/>
      <c r="K3559" s="33" t="str">
        <f>VLOOKUP(C3559,'PPE WBS Codes'!$E$3:$F$79,2,0)</f>
        <v>Bulk Diesel Storage 1</v>
      </c>
      <c r="L3559" s="39" t="s">
        <v>2005</v>
      </c>
      <c r="M3559" s="39" t="s">
        <v>1394</v>
      </c>
      <c r="N3559" s="33" t="str">
        <f t="shared" si="487"/>
        <v>Bulk Diesel Storage 1 - Fuel Management System for Bulk Diesel Storage Yard 1B - Control Network Communication Design</v>
      </c>
      <c r="O3559" s="134"/>
      <c r="P3559" s="134"/>
      <c r="Q3559" s="33" t="str">
        <f>IFERROR(VLOOKUP(PPE_PH1_CDDL[[#This Row],[RDMC Document Number]],[3]Docs!$B:$F,4,0),"No Placeholder Yet")</f>
        <v>RES - Reserved Placeholder</v>
      </c>
      <c r="R3559" s="33" t="str">
        <f>IFERROR(VLOOKUP(PPE_PH1_CDDL[[#This Row],[RDMC Document Number]],[3]Docs!$B:$F,5,0),"No Placeholder Yet")</f>
        <v>Pending</v>
      </c>
      <c r="S3559" s="137">
        <f t="shared" si="488"/>
        <v>0</v>
      </c>
      <c r="T3559" s="39" t="s">
        <v>1119</v>
      </c>
      <c r="U3559" s="39"/>
      <c r="V3559" s="178"/>
      <c r="W3559" s="39" t="s">
        <v>1982</v>
      </c>
      <c r="X3559" s="39" t="s">
        <v>2006</v>
      </c>
      <c r="Y3559" s="39"/>
      <c r="Z3559" s="39"/>
      <c r="AA3559" s="39"/>
      <c r="AB3559" s="152" t="s">
        <v>3165</v>
      </c>
    </row>
    <row r="3560" spans="1:28" ht="21.75" customHeight="1" x14ac:dyDescent="0.25">
      <c r="A3560" s="37" t="s">
        <v>30</v>
      </c>
      <c r="B3560" s="37" t="s">
        <v>31</v>
      </c>
      <c r="C3560" s="39">
        <v>6264</v>
      </c>
      <c r="D3560" s="39" t="s">
        <v>973</v>
      </c>
      <c r="E3560" s="39" t="s">
        <v>1365</v>
      </c>
      <c r="F3560" s="128" t="s">
        <v>226</v>
      </c>
      <c r="G3560" s="39" t="s">
        <v>35</v>
      </c>
      <c r="H3560" s="39" t="str">
        <f t="shared" si="485"/>
        <v>6105AK124-6264-FDIA-0020</v>
      </c>
      <c r="I3560" s="39" t="str">
        <f t="shared" si="489"/>
        <v>Q24050972-04-6264-F-DIA-0020</v>
      </c>
      <c r="J3560" s="162"/>
      <c r="K3560" s="33" t="str">
        <f>VLOOKUP(C3560,'PPE WBS Codes'!$E$3:$F$79,2,0)</f>
        <v>Bulk Diesel Storage 1</v>
      </c>
      <c r="L3560" s="162" t="s">
        <v>1992</v>
      </c>
      <c r="M3560" s="162" t="s">
        <v>1395</v>
      </c>
      <c r="N3560" s="33" t="str">
        <f t="shared" si="487"/>
        <v>Bulk Diesel Storage 1 - Auto ESD Shut-off  Valves for Bulk Diesel Storage Yard 1B - Emergency Shutdown System Design</v>
      </c>
      <c r="O3560" s="175"/>
      <c r="P3560" s="175"/>
      <c r="Q3560" s="33" t="str">
        <f>IFERROR(VLOOKUP(PPE_PH1_CDDL[[#This Row],[RDMC Document Number]],[3]Docs!$B:$F,4,0),"No Placeholder Yet")</f>
        <v>RES - Reserved Placeholder</v>
      </c>
      <c r="R3560" s="33" t="str">
        <f>IFERROR(VLOOKUP(PPE_PH1_CDDL[[#This Row],[RDMC Document Number]],[3]Docs!$B:$F,5,0),"No Placeholder Yet")</f>
        <v>Pending</v>
      </c>
      <c r="S3560" s="137">
        <f t="shared" si="488"/>
        <v>0</v>
      </c>
      <c r="T3560" s="39" t="s">
        <v>1119</v>
      </c>
      <c r="U3560" s="162"/>
      <c r="V3560" s="178"/>
      <c r="W3560" s="39" t="s">
        <v>1982</v>
      </c>
      <c r="X3560" s="162" t="s">
        <v>2008</v>
      </c>
      <c r="Y3560" s="162"/>
      <c r="Z3560" s="162"/>
      <c r="AA3560" s="39"/>
      <c r="AB3560" s="152" t="s">
        <v>3165</v>
      </c>
    </row>
    <row r="3561" spans="1:28" ht="21.75" customHeight="1" x14ac:dyDescent="0.25">
      <c r="A3561" s="37" t="s">
        <v>30</v>
      </c>
      <c r="B3561" s="37" t="s">
        <v>31</v>
      </c>
      <c r="C3561" s="39">
        <v>6264</v>
      </c>
      <c r="D3561" s="39" t="s">
        <v>712</v>
      </c>
      <c r="E3561" s="39" t="s">
        <v>1365</v>
      </c>
      <c r="F3561" s="128" t="s">
        <v>34</v>
      </c>
      <c r="G3561" s="39" t="s">
        <v>35</v>
      </c>
      <c r="H3561" s="39" t="str">
        <f t="shared" si="485"/>
        <v>6105AK124-6264-IDIA-0001</v>
      </c>
      <c r="I3561" s="39" t="str">
        <f t="shared" si="489"/>
        <v>Q24050972-04-6264-I-DIA-0001</v>
      </c>
      <c r="J3561" s="39"/>
      <c r="K3561" s="33" t="str">
        <f>VLOOKUP(C3561,'PPE WBS Codes'!$E$3:$F$79,2,0)</f>
        <v>Bulk Diesel Storage 1</v>
      </c>
      <c r="L3561" s="39" t="s">
        <v>1981</v>
      </c>
      <c r="M3561" s="39" t="s">
        <v>1404</v>
      </c>
      <c r="N3561" s="33" t="str">
        <f t="shared" si="487"/>
        <v>Bulk Diesel Storage 1 - Emergency Equip for Bulk Diesel Storage Yard 1A - Smoke and Fire Detection System Design</v>
      </c>
      <c r="O3561" s="134"/>
      <c r="P3561" s="134"/>
      <c r="Q3561" s="33" t="str">
        <f>IFERROR(VLOOKUP(PPE_PH1_CDDL[[#This Row],[RDMC Document Number]],[3]Docs!$B:$F,4,0),"No Placeholder Yet")</f>
        <v>RES - Reserved Placeholder</v>
      </c>
      <c r="R3561" s="33" t="str">
        <f>IFERROR(VLOOKUP(PPE_PH1_CDDL[[#This Row],[RDMC Document Number]],[3]Docs!$B:$F,5,0),"No Placeholder Yet")</f>
        <v>Pending</v>
      </c>
      <c r="S3561" s="137">
        <f t="shared" si="488"/>
        <v>0</v>
      </c>
      <c r="T3561" s="39" t="s">
        <v>1119</v>
      </c>
      <c r="U3561" s="39"/>
      <c r="V3561" s="178"/>
      <c r="W3561" s="39" t="s">
        <v>1982</v>
      </c>
      <c r="X3561" s="39" t="s">
        <v>1964</v>
      </c>
      <c r="Y3561" s="39"/>
      <c r="Z3561" s="39"/>
      <c r="AA3561" s="39"/>
      <c r="AB3561" s="152" t="s">
        <v>3165</v>
      </c>
    </row>
    <row r="3562" spans="1:28" ht="21.75" customHeight="1" x14ac:dyDescent="0.25">
      <c r="A3562" s="37" t="s">
        <v>30</v>
      </c>
      <c r="B3562" s="37" t="s">
        <v>31</v>
      </c>
      <c r="C3562" s="39">
        <v>6264</v>
      </c>
      <c r="D3562" s="39" t="s">
        <v>712</v>
      </c>
      <c r="E3562" s="39" t="s">
        <v>1365</v>
      </c>
      <c r="F3562" s="128" t="s">
        <v>46</v>
      </c>
      <c r="G3562" s="39" t="s">
        <v>35</v>
      </c>
      <c r="H3562" s="39" t="str">
        <f t="shared" si="485"/>
        <v>6105AK124-6264-IDIA-0002</v>
      </c>
      <c r="I3562" s="39" t="str">
        <f t="shared" si="489"/>
        <v>Q24050972-04-6264-I-DIA-0002</v>
      </c>
      <c r="J3562" s="39"/>
      <c r="K3562" s="33" t="str">
        <f>VLOOKUP(C3562,'PPE WBS Codes'!$E$3:$F$79,2,0)</f>
        <v>Bulk Diesel Storage 1</v>
      </c>
      <c r="L3562" s="39" t="s">
        <v>1981</v>
      </c>
      <c r="M3562" s="39" t="s">
        <v>1406</v>
      </c>
      <c r="N3562" s="33" t="str">
        <f t="shared" si="487"/>
        <v>Bulk Diesel Storage 1 - Emergency Equip for Bulk Diesel Storage Yard 1A - Confined Space Protection System Design</v>
      </c>
      <c r="O3562" s="134"/>
      <c r="P3562" s="134"/>
      <c r="Q3562" s="33" t="str">
        <f>IFERROR(VLOOKUP(PPE_PH1_CDDL[[#This Row],[RDMC Document Number]],[3]Docs!$B:$F,4,0),"No Placeholder Yet")</f>
        <v>RES - Reserved Placeholder</v>
      </c>
      <c r="R3562" s="33" t="str">
        <f>IFERROR(VLOOKUP(PPE_PH1_CDDL[[#This Row],[RDMC Document Number]],[3]Docs!$B:$F,5,0),"No Placeholder Yet")</f>
        <v>Pending</v>
      </c>
      <c r="S3562" s="137">
        <f t="shared" si="488"/>
        <v>0</v>
      </c>
      <c r="T3562" s="39" t="s">
        <v>1119</v>
      </c>
      <c r="U3562" s="39"/>
      <c r="V3562" s="178"/>
      <c r="W3562" s="39" t="s">
        <v>1982</v>
      </c>
      <c r="X3562" s="39" t="s">
        <v>1964</v>
      </c>
      <c r="Y3562" s="39"/>
      <c r="Z3562" s="39"/>
      <c r="AA3562" s="39"/>
      <c r="AB3562" s="152" t="s">
        <v>3165</v>
      </c>
    </row>
    <row r="3563" spans="1:28" ht="21.75" customHeight="1" x14ac:dyDescent="0.25">
      <c r="A3563" s="37" t="s">
        <v>30</v>
      </c>
      <c r="B3563" s="37" t="s">
        <v>31</v>
      </c>
      <c r="C3563" s="39">
        <v>6264</v>
      </c>
      <c r="D3563" s="39" t="s">
        <v>712</v>
      </c>
      <c r="E3563" s="39" t="s">
        <v>1365</v>
      </c>
      <c r="F3563" s="128" t="s">
        <v>48</v>
      </c>
      <c r="G3563" s="39" t="s">
        <v>35</v>
      </c>
      <c r="H3563" s="39" t="str">
        <f t="shared" si="485"/>
        <v>6105AK124-6264-IDIA-0003</v>
      </c>
      <c r="I3563" s="39" t="str">
        <f t="shared" si="489"/>
        <v>Q24050972-04-6264-I-DIA-0003</v>
      </c>
      <c r="J3563" s="39"/>
      <c r="K3563" s="33" t="str">
        <f>VLOOKUP(C3563,'PPE WBS Codes'!$E$3:$F$79,2,0)</f>
        <v>Bulk Diesel Storage 1</v>
      </c>
      <c r="L3563" s="39" t="s">
        <v>1994</v>
      </c>
      <c r="M3563" s="39" t="s">
        <v>1404</v>
      </c>
      <c r="N3563" s="33" t="str">
        <f t="shared" si="487"/>
        <v>Bulk Diesel Storage 1 - Collection Sump from Bunds for Bulk Diesel Storage Yard 1A - Smoke and Fire Detection System Design</v>
      </c>
      <c r="O3563" s="134"/>
      <c r="P3563" s="134"/>
      <c r="Q3563" s="33" t="str">
        <f>IFERROR(VLOOKUP(PPE_PH1_CDDL[[#This Row],[RDMC Document Number]],[3]Docs!$B:$F,4,0),"No Placeholder Yet")</f>
        <v>RES - Reserved Placeholder</v>
      </c>
      <c r="R3563" s="33" t="str">
        <f>IFERROR(VLOOKUP(PPE_PH1_CDDL[[#This Row],[RDMC Document Number]],[3]Docs!$B:$F,5,0),"No Placeholder Yet")</f>
        <v>Pending</v>
      </c>
      <c r="S3563" s="137">
        <f t="shared" si="488"/>
        <v>0</v>
      </c>
      <c r="T3563" s="39" t="s">
        <v>1119</v>
      </c>
      <c r="U3563" s="39"/>
      <c r="V3563" s="178"/>
      <c r="W3563" s="39" t="s">
        <v>1982</v>
      </c>
      <c r="X3563" s="39" t="s">
        <v>1995</v>
      </c>
      <c r="Y3563" s="39"/>
      <c r="Z3563" s="39"/>
      <c r="AA3563" s="39"/>
      <c r="AB3563" s="152" t="s">
        <v>3165</v>
      </c>
    </row>
    <row r="3564" spans="1:28" ht="21.75" customHeight="1" x14ac:dyDescent="0.25">
      <c r="A3564" s="37" t="s">
        <v>30</v>
      </c>
      <c r="B3564" s="37" t="s">
        <v>31</v>
      </c>
      <c r="C3564" s="39">
        <v>6264</v>
      </c>
      <c r="D3564" s="39" t="s">
        <v>712</v>
      </c>
      <c r="E3564" s="39" t="s">
        <v>1365</v>
      </c>
      <c r="F3564" s="128" t="s">
        <v>50</v>
      </c>
      <c r="G3564" s="39" t="s">
        <v>35</v>
      </c>
      <c r="H3564" s="39" t="str">
        <f t="shared" si="485"/>
        <v>6105AK124-6264-IDIA-0004</v>
      </c>
      <c r="I3564" s="39" t="str">
        <f t="shared" si="489"/>
        <v>Q24050972-04-6264-I-DIA-0004</v>
      </c>
      <c r="J3564" s="39"/>
      <c r="K3564" s="33" t="str">
        <f>VLOOKUP(C3564,'PPE WBS Codes'!$E$3:$F$79,2,0)</f>
        <v>Bulk Diesel Storage 1</v>
      </c>
      <c r="L3564" s="39" t="s">
        <v>1994</v>
      </c>
      <c r="M3564" s="39" t="s">
        <v>1406</v>
      </c>
      <c r="N3564" s="33" t="str">
        <f t="shared" si="487"/>
        <v>Bulk Diesel Storage 1 - Collection Sump from Bunds for Bulk Diesel Storage Yard 1A - Confined Space Protection System Design</v>
      </c>
      <c r="O3564" s="134"/>
      <c r="P3564" s="134"/>
      <c r="Q3564" s="33" t="str">
        <f>IFERROR(VLOOKUP(PPE_PH1_CDDL[[#This Row],[RDMC Document Number]],[3]Docs!$B:$F,4,0),"No Placeholder Yet")</f>
        <v>RES - Reserved Placeholder</v>
      </c>
      <c r="R3564" s="33" t="str">
        <f>IFERROR(VLOOKUP(PPE_PH1_CDDL[[#This Row],[RDMC Document Number]],[3]Docs!$B:$F,5,0),"No Placeholder Yet")</f>
        <v>Pending</v>
      </c>
      <c r="S3564" s="137">
        <f t="shared" si="488"/>
        <v>0</v>
      </c>
      <c r="T3564" s="39" t="s">
        <v>1119</v>
      </c>
      <c r="U3564" s="39"/>
      <c r="V3564" s="178"/>
      <c r="W3564" s="39" t="s">
        <v>1982</v>
      </c>
      <c r="X3564" s="39" t="s">
        <v>1995</v>
      </c>
      <c r="Y3564" s="39"/>
      <c r="Z3564" s="39"/>
      <c r="AA3564" s="39"/>
      <c r="AB3564" s="152" t="s">
        <v>3165</v>
      </c>
    </row>
    <row r="3565" spans="1:28" ht="21.75" customHeight="1" x14ac:dyDescent="0.25">
      <c r="A3565" s="37" t="s">
        <v>30</v>
      </c>
      <c r="B3565" s="37" t="s">
        <v>31</v>
      </c>
      <c r="C3565" s="39">
        <v>6264</v>
      </c>
      <c r="D3565" s="39" t="s">
        <v>712</v>
      </c>
      <c r="E3565" s="39" t="s">
        <v>1365</v>
      </c>
      <c r="F3565" s="128" t="s">
        <v>101</v>
      </c>
      <c r="G3565" s="39" t="s">
        <v>35</v>
      </c>
      <c r="H3565" s="39" t="str">
        <f t="shared" si="485"/>
        <v>6105AK124-6264-IDIA-0005</v>
      </c>
      <c r="I3565" s="39" t="str">
        <f t="shared" si="489"/>
        <v>Q24050972-04-6264-I-DIA-0005</v>
      </c>
      <c r="J3565" s="39"/>
      <c r="K3565" s="33" t="str">
        <f>VLOOKUP(C3565,'PPE WBS Codes'!$E$3:$F$79,2,0)</f>
        <v>Bulk Diesel Storage 1</v>
      </c>
      <c r="L3565" s="39" t="s">
        <v>1986</v>
      </c>
      <c r="M3565" s="39" t="s">
        <v>1404</v>
      </c>
      <c r="N3565" s="33" t="str">
        <f t="shared" si="487"/>
        <v>Bulk Diesel Storage 1 - Fire Protection System for Bulk Diesel Storage Yard 1A - Smoke and Fire Detection System Design</v>
      </c>
      <c r="O3565" s="134"/>
      <c r="P3565" s="134"/>
      <c r="Q3565" s="33" t="str">
        <f>IFERROR(VLOOKUP(PPE_PH1_CDDL[[#This Row],[RDMC Document Number]],[3]Docs!$B:$F,4,0),"No Placeholder Yet")</f>
        <v>RES - Reserved Placeholder</v>
      </c>
      <c r="R3565" s="33" t="str">
        <f>IFERROR(VLOOKUP(PPE_PH1_CDDL[[#This Row],[RDMC Document Number]],[3]Docs!$B:$F,5,0),"No Placeholder Yet")</f>
        <v>Pending</v>
      </c>
      <c r="S3565" s="137">
        <f t="shared" si="488"/>
        <v>0</v>
      </c>
      <c r="T3565" s="39" t="s">
        <v>1119</v>
      </c>
      <c r="U3565" s="39"/>
      <c r="V3565" s="178"/>
      <c r="W3565" s="39" t="s">
        <v>1982</v>
      </c>
      <c r="X3565" s="39" t="s">
        <v>1636</v>
      </c>
      <c r="Y3565" s="39"/>
      <c r="Z3565" s="39"/>
      <c r="AA3565" s="39"/>
      <c r="AB3565" s="152" t="s">
        <v>3165</v>
      </c>
    </row>
    <row r="3566" spans="1:28" ht="21.75" customHeight="1" x14ac:dyDescent="0.25">
      <c r="A3566" s="37" t="s">
        <v>30</v>
      </c>
      <c r="B3566" s="37" t="s">
        <v>31</v>
      </c>
      <c r="C3566" s="39">
        <v>6264</v>
      </c>
      <c r="D3566" s="39" t="s">
        <v>712</v>
      </c>
      <c r="E3566" s="39" t="s">
        <v>1365</v>
      </c>
      <c r="F3566" s="128" t="s">
        <v>161</v>
      </c>
      <c r="G3566" s="39" t="s">
        <v>35</v>
      </c>
      <c r="H3566" s="39" t="str">
        <f t="shared" si="485"/>
        <v>6105AK124-6264-IDIA-0006</v>
      </c>
      <c r="I3566" s="39" t="str">
        <f t="shared" si="489"/>
        <v>Q24050972-04-6264-I-DIA-0006</v>
      </c>
      <c r="J3566" s="39"/>
      <c r="K3566" s="33" t="str">
        <f>VLOOKUP(C3566,'PPE WBS Codes'!$E$3:$F$79,2,0)</f>
        <v>Bulk Diesel Storage 1</v>
      </c>
      <c r="L3566" s="39" t="s">
        <v>1999</v>
      </c>
      <c r="M3566" s="39" t="s">
        <v>1404</v>
      </c>
      <c r="N3566" s="33" t="str">
        <f t="shared" si="487"/>
        <v>Bulk Diesel Storage 1 - Fire Detection System for Bulk Diesel Storage Yard 1A - Smoke and Fire Detection System Design</v>
      </c>
      <c r="O3566" s="134"/>
      <c r="P3566" s="134"/>
      <c r="Q3566" s="33" t="str">
        <f>IFERROR(VLOOKUP(PPE_PH1_CDDL[[#This Row],[RDMC Document Number]],[3]Docs!$B:$F,4,0),"No Placeholder Yet")</f>
        <v>RES - Reserved Placeholder</v>
      </c>
      <c r="R3566" s="33" t="str">
        <f>IFERROR(VLOOKUP(PPE_PH1_CDDL[[#This Row],[RDMC Document Number]],[3]Docs!$B:$F,5,0),"No Placeholder Yet")</f>
        <v>Pending</v>
      </c>
      <c r="S3566" s="137">
        <f t="shared" si="488"/>
        <v>0</v>
      </c>
      <c r="T3566" s="39" t="s">
        <v>1119</v>
      </c>
      <c r="U3566" s="39"/>
      <c r="V3566" s="178"/>
      <c r="W3566" s="39" t="s">
        <v>1982</v>
      </c>
      <c r="X3566" s="39" t="s">
        <v>2007</v>
      </c>
      <c r="Y3566" s="39"/>
      <c r="Z3566" s="39"/>
      <c r="AA3566" s="39"/>
      <c r="AB3566" s="152" t="s">
        <v>3165</v>
      </c>
    </row>
    <row r="3567" spans="1:28" ht="21.75" customHeight="1" x14ac:dyDescent="0.25">
      <c r="A3567" s="37" t="s">
        <v>30</v>
      </c>
      <c r="B3567" s="37" t="s">
        <v>31</v>
      </c>
      <c r="C3567" s="39">
        <v>6264</v>
      </c>
      <c r="D3567" s="39" t="s">
        <v>712</v>
      </c>
      <c r="E3567" s="39" t="s">
        <v>1365</v>
      </c>
      <c r="F3567" s="128" t="s">
        <v>170</v>
      </c>
      <c r="G3567" s="39" t="s">
        <v>35</v>
      </c>
      <c r="H3567" s="39" t="str">
        <f t="shared" si="485"/>
        <v>6105AK124-6264-IDIA-0007</v>
      </c>
      <c r="I3567" s="39" t="str">
        <f t="shared" si="489"/>
        <v>Q24050972-04-6264-I-DIA-0007</v>
      </c>
      <c r="J3567" s="39"/>
      <c r="K3567" s="33" t="str">
        <f>VLOOKUP(C3567,'PPE WBS Codes'!$E$3:$F$79,2,0)</f>
        <v>Bulk Diesel Storage 1</v>
      </c>
      <c r="L3567" s="39" t="s">
        <v>1999</v>
      </c>
      <c r="M3567" s="39" t="s">
        <v>1406</v>
      </c>
      <c r="N3567" s="33" t="str">
        <f t="shared" si="487"/>
        <v>Bulk Diesel Storage 1 - Fire Detection System for Bulk Diesel Storage Yard 1A - Confined Space Protection System Design</v>
      </c>
      <c r="O3567" s="134"/>
      <c r="P3567" s="134"/>
      <c r="Q3567" s="33" t="str">
        <f>IFERROR(VLOOKUP(PPE_PH1_CDDL[[#This Row],[RDMC Document Number]],[3]Docs!$B:$F,4,0),"No Placeholder Yet")</f>
        <v>RES - Reserved Placeholder</v>
      </c>
      <c r="R3567" s="33" t="str">
        <f>IFERROR(VLOOKUP(PPE_PH1_CDDL[[#This Row],[RDMC Document Number]],[3]Docs!$B:$F,5,0),"No Placeholder Yet")</f>
        <v>Pending</v>
      </c>
      <c r="S3567" s="137">
        <f t="shared" si="488"/>
        <v>0</v>
      </c>
      <c r="T3567" s="39" t="s">
        <v>1119</v>
      </c>
      <c r="U3567" s="39"/>
      <c r="V3567" s="178"/>
      <c r="W3567" s="39" t="s">
        <v>1982</v>
      </c>
      <c r="X3567" s="39" t="s">
        <v>2007</v>
      </c>
      <c r="Y3567" s="39"/>
      <c r="Z3567" s="39"/>
      <c r="AA3567" s="39"/>
      <c r="AB3567" s="152" t="s">
        <v>3165</v>
      </c>
    </row>
    <row r="3568" spans="1:28" ht="21.75" customHeight="1" x14ac:dyDescent="0.25">
      <c r="A3568" s="37" t="s">
        <v>30</v>
      </c>
      <c r="B3568" s="37" t="s">
        <v>31</v>
      </c>
      <c r="C3568" s="39">
        <v>6264</v>
      </c>
      <c r="D3568" s="39" t="s">
        <v>712</v>
      </c>
      <c r="E3568" s="39" t="s">
        <v>1365</v>
      </c>
      <c r="F3568" s="128" t="s">
        <v>108</v>
      </c>
      <c r="G3568" s="39" t="s">
        <v>35</v>
      </c>
      <c r="H3568" s="39" t="str">
        <f t="shared" si="485"/>
        <v>6105AK124-6264-IDIA-0008</v>
      </c>
      <c r="I3568" s="39" t="str">
        <f t="shared" si="489"/>
        <v>Q24050972-04-6264-I-DIA-0008</v>
      </c>
      <c r="J3568" s="39"/>
      <c r="K3568" s="33" t="str">
        <f>VLOOKUP(C3568,'PPE WBS Codes'!$E$3:$F$79,2,0)</f>
        <v>Bulk Diesel Storage 1</v>
      </c>
      <c r="L3568" s="39" t="s">
        <v>1988</v>
      </c>
      <c r="M3568" s="39" t="s">
        <v>1404</v>
      </c>
      <c r="N3568" s="33" t="str">
        <f t="shared" si="487"/>
        <v>Bulk Diesel Storage 1 - Emergency Equip for Bulk Diesel Storage Fuel System Yard 1B - Smoke and Fire Detection System Design</v>
      </c>
      <c r="O3568" s="134"/>
      <c r="P3568" s="134"/>
      <c r="Q3568" s="33" t="str">
        <f>IFERROR(VLOOKUP(PPE_PH1_CDDL[[#This Row],[RDMC Document Number]],[3]Docs!$B:$F,4,0),"No Placeholder Yet")</f>
        <v>RES - Reserved Placeholder</v>
      </c>
      <c r="R3568" s="33" t="str">
        <f>IFERROR(VLOOKUP(PPE_PH1_CDDL[[#This Row],[RDMC Document Number]],[3]Docs!$B:$F,5,0),"No Placeholder Yet")</f>
        <v>Pending</v>
      </c>
      <c r="S3568" s="137">
        <f t="shared" si="488"/>
        <v>0</v>
      </c>
      <c r="T3568" s="39" t="s">
        <v>1119</v>
      </c>
      <c r="U3568" s="39"/>
      <c r="V3568" s="178"/>
      <c r="W3568" s="39" t="s">
        <v>1982</v>
      </c>
      <c r="X3568" s="39" t="s">
        <v>2007</v>
      </c>
      <c r="Y3568" s="39"/>
      <c r="Z3568" s="39"/>
      <c r="AA3568" s="39"/>
      <c r="AB3568" s="152" t="s">
        <v>3165</v>
      </c>
    </row>
    <row r="3569" spans="1:28" ht="21.75" customHeight="1" x14ac:dyDescent="0.25">
      <c r="A3569" s="37" t="s">
        <v>30</v>
      </c>
      <c r="B3569" s="37" t="s">
        <v>31</v>
      </c>
      <c r="C3569" s="39">
        <v>6264</v>
      </c>
      <c r="D3569" s="39" t="s">
        <v>712</v>
      </c>
      <c r="E3569" s="39" t="s">
        <v>1365</v>
      </c>
      <c r="F3569" s="128" t="s">
        <v>173</v>
      </c>
      <c r="G3569" s="39" t="s">
        <v>35</v>
      </c>
      <c r="H3569" s="39" t="str">
        <f t="shared" ref="H3569:H3632" si="490">A3569&amp;B3569&amp;"-"&amp;C3569&amp;"-"&amp;D3569&amp;E3569&amp;"-"&amp;F3569</f>
        <v>6105AK124-6264-IDIA-0009</v>
      </c>
      <c r="I3569" s="39" t="str">
        <f t="shared" ref="I3569:I3574" si="491">"Q24050972"&amp;"-"&amp;"04"&amp;"-"&amp;C3569&amp;"-"&amp;D3569&amp;"-"&amp;E3569&amp;"-"&amp;F3569</f>
        <v>Q24050972-04-6264-I-DIA-0009</v>
      </c>
      <c r="J3569" s="39"/>
      <c r="K3569" s="33" t="str">
        <f>VLOOKUP(C3569,'PPE WBS Codes'!$E$3:$F$79,2,0)</f>
        <v>Bulk Diesel Storage 1</v>
      </c>
      <c r="L3569" s="39" t="s">
        <v>1988</v>
      </c>
      <c r="M3569" s="39" t="s">
        <v>1406</v>
      </c>
      <c r="N3569" s="33" t="str">
        <f t="shared" ref="N3569:N3632" si="492">K3569&amp;" - "&amp;L3569&amp;" - "&amp;M3569</f>
        <v>Bulk Diesel Storage 1 - Emergency Equip for Bulk Diesel Storage Fuel System Yard 1B - Confined Space Protection System Design</v>
      </c>
      <c r="O3569" s="134"/>
      <c r="P3569" s="134"/>
      <c r="Q3569" s="33" t="str">
        <f>IFERROR(VLOOKUP(PPE_PH1_CDDL[[#This Row],[RDMC Document Number]],[3]Docs!$B:$F,4,0),"No Placeholder Yet")</f>
        <v>RES - Reserved Placeholder</v>
      </c>
      <c r="R3569" s="33" t="str">
        <f>IFERROR(VLOOKUP(PPE_PH1_CDDL[[#This Row],[RDMC Document Number]],[3]Docs!$B:$F,5,0),"No Placeholder Yet")</f>
        <v>Pending</v>
      </c>
      <c r="S3569" s="137">
        <f t="shared" ref="S3569:S3632" si="493">IF(AND(O3569&lt;&gt;"",P3569&lt;&gt;"",R3569="Approved"),100%,
 IF(AND(O3569&lt;&gt;"",P3569&lt;&gt;""),66.67%,
 IF(O3569&lt;&gt;"",33.33%,
 0)))</f>
        <v>0</v>
      </c>
      <c r="T3569" s="39" t="s">
        <v>1119</v>
      </c>
      <c r="U3569" s="39"/>
      <c r="V3569" s="178"/>
      <c r="W3569" s="39" t="s">
        <v>1982</v>
      </c>
      <c r="X3569" s="39" t="s">
        <v>1964</v>
      </c>
      <c r="Y3569" s="39"/>
      <c r="Z3569" s="39"/>
      <c r="AA3569" s="39"/>
      <c r="AB3569" s="152" t="s">
        <v>3165</v>
      </c>
    </row>
    <row r="3570" spans="1:28" ht="21.75" customHeight="1" x14ac:dyDescent="0.25">
      <c r="A3570" s="37" t="s">
        <v>30</v>
      </c>
      <c r="B3570" s="37" t="s">
        <v>31</v>
      </c>
      <c r="C3570" s="39">
        <v>6264</v>
      </c>
      <c r="D3570" s="39" t="s">
        <v>712</v>
      </c>
      <c r="E3570" s="39" t="s">
        <v>1365</v>
      </c>
      <c r="F3570" s="128" t="s">
        <v>184</v>
      </c>
      <c r="G3570" s="39" t="s">
        <v>35</v>
      </c>
      <c r="H3570" s="39" t="str">
        <f t="shared" si="490"/>
        <v>6105AK124-6264-IDIA-0010</v>
      </c>
      <c r="I3570" s="39" t="str">
        <f t="shared" si="491"/>
        <v>Q24050972-04-6264-I-DIA-0010</v>
      </c>
      <c r="J3570" s="39"/>
      <c r="K3570" s="33" t="str">
        <f>VLOOKUP(C3570,'PPE WBS Codes'!$E$3:$F$79,2,0)</f>
        <v>Bulk Diesel Storage 1</v>
      </c>
      <c r="L3570" s="39" t="s">
        <v>1997</v>
      </c>
      <c r="M3570" s="39" t="s">
        <v>1404</v>
      </c>
      <c r="N3570" s="33" t="str">
        <f t="shared" si="492"/>
        <v>Bulk Diesel Storage 1 - Collection Sump from Bunds for Bulk Diesel Storage Yard 1B - Smoke and Fire Detection System Design</v>
      </c>
      <c r="O3570" s="134"/>
      <c r="P3570" s="134"/>
      <c r="Q3570" s="33" t="str">
        <f>IFERROR(VLOOKUP(PPE_PH1_CDDL[[#This Row],[RDMC Document Number]],[3]Docs!$B:$F,4,0),"No Placeholder Yet")</f>
        <v>RES - Reserved Placeholder</v>
      </c>
      <c r="R3570" s="33" t="str">
        <f>IFERROR(VLOOKUP(PPE_PH1_CDDL[[#This Row],[RDMC Document Number]],[3]Docs!$B:$F,5,0),"No Placeholder Yet")</f>
        <v>Pending</v>
      </c>
      <c r="S3570" s="137">
        <f t="shared" si="493"/>
        <v>0</v>
      </c>
      <c r="T3570" s="39" t="s">
        <v>1119</v>
      </c>
      <c r="U3570" s="39"/>
      <c r="V3570" s="178"/>
      <c r="W3570" s="39" t="s">
        <v>1982</v>
      </c>
      <c r="X3570" s="39" t="s">
        <v>1964</v>
      </c>
      <c r="Y3570" s="39"/>
      <c r="Z3570" s="39"/>
      <c r="AA3570" s="39"/>
      <c r="AB3570" s="152" t="s">
        <v>3165</v>
      </c>
    </row>
    <row r="3571" spans="1:28" ht="21.75" customHeight="1" x14ac:dyDescent="0.25">
      <c r="A3571" s="37" t="s">
        <v>30</v>
      </c>
      <c r="B3571" s="37" t="s">
        <v>31</v>
      </c>
      <c r="C3571" s="39">
        <v>6264</v>
      </c>
      <c r="D3571" s="39" t="s">
        <v>712</v>
      </c>
      <c r="E3571" s="39" t="s">
        <v>1365</v>
      </c>
      <c r="F3571" s="128" t="s">
        <v>187</v>
      </c>
      <c r="G3571" s="39" t="s">
        <v>35</v>
      </c>
      <c r="H3571" s="39" t="str">
        <f t="shared" si="490"/>
        <v>6105AK124-6264-IDIA-0011</v>
      </c>
      <c r="I3571" s="39" t="str">
        <f t="shared" si="491"/>
        <v>Q24050972-04-6264-I-DIA-0011</v>
      </c>
      <c r="J3571" s="39"/>
      <c r="K3571" s="33" t="str">
        <f>VLOOKUP(C3571,'PPE WBS Codes'!$E$3:$F$79,2,0)</f>
        <v>Bulk Diesel Storage 1</v>
      </c>
      <c r="L3571" s="39" t="s">
        <v>1997</v>
      </c>
      <c r="M3571" s="39" t="s">
        <v>1406</v>
      </c>
      <c r="N3571" s="33" t="str">
        <f t="shared" si="492"/>
        <v>Bulk Diesel Storage 1 - Collection Sump from Bunds for Bulk Diesel Storage Yard 1B - Confined Space Protection System Design</v>
      </c>
      <c r="O3571" s="134"/>
      <c r="P3571" s="134"/>
      <c r="Q3571" s="33" t="str">
        <f>IFERROR(VLOOKUP(PPE_PH1_CDDL[[#This Row],[RDMC Document Number]],[3]Docs!$B:$F,4,0),"No Placeholder Yet")</f>
        <v>RES - Reserved Placeholder</v>
      </c>
      <c r="R3571" s="33" t="str">
        <f>IFERROR(VLOOKUP(PPE_PH1_CDDL[[#This Row],[RDMC Document Number]],[3]Docs!$B:$F,5,0),"No Placeholder Yet")</f>
        <v>Pending</v>
      </c>
      <c r="S3571" s="137">
        <f t="shared" si="493"/>
        <v>0</v>
      </c>
      <c r="T3571" s="39" t="s">
        <v>1119</v>
      </c>
      <c r="U3571" s="39"/>
      <c r="V3571" s="178"/>
      <c r="W3571" s="39" t="s">
        <v>1982</v>
      </c>
      <c r="X3571" s="39" t="s">
        <v>1932</v>
      </c>
      <c r="Y3571" s="39"/>
      <c r="Z3571" s="39"/>
      <c r="AA3571" s="39"/>
      <c r="AB3571" s="152" t="s">
        <v>3165</v>
      </c>
    </row>
    <row r="3572" spans="1:28" ht="21.75" customHeight="1" x14ac:dyDescent="0.25">
      <c r="A3572" s="37" t="s">
        <v>30</v>
      </c>
      <c r="B3572" s="37" t="s">
        <v>31</v>
      </c>
      <c r="C3572" s="39">
        <v>6264</v>
      </c>
      <c r="D3572" s="39" t="s">
        <v>712</v>
      </c>
      <c r="E3572" s="39" t="s">
        <v>1365</v>
      </c>
      <c r="F3572" s="128" t="s">
        <v>213</v>
      </c>
      <c r="G3572" s="39" t="s">
        <v>35</v>
      </c>
      <c r="H3572" s="39" t="str">
        <f t="shared" si="490"/>
        <v>6105AK124-6264-IDIA-0012</v>
      </c>
      <c r="I3572" s="39" t="str">
        <f t="shared" si="491"/>
        <v>Q24050972-04-6264-I-DIA-0012</v>
      </c>
      <c r="J3572" s="39"/>
      <c r="K3572" s="33" t="str">
        <f>VLOOKUP(C3572,'PPE WBS Codes'!$E$3:$F$79,2,0)</f>
        <v>Bulk Diesel Storage 1</v>
      </c>
      <c r="L3572" s="39" t="s">
        <v>1991</v>
      </c>
      <c r="M3572" s="39" t="s">
        <v>1404</v>
      </c>
      <c r="N3572" s="33" t="str">
        <f t="shared" si="492"/>
        <v>Bulk Diesel Storage 1 - Fire Protection System for Bulk Diesel Storage Yard 1B - Smoke and Fire Detection System Design</v>
      </c>
      <c r="O3572" s="134"/>
      <c r="P3572" s="134"/>
      <c r="Q3572" s="33" t="str">
        <f>IFERROR(VLOOKUP(PPE_PH1_CDDL[[#This Row],[RDMC Document Number]],[3]Docs!$B:$F,4,0),"No Placeholder Yet")</f>
        <v>RES - Reserved Placeholder</v>
      </c>
      <c r="R3572" s="33" t="str">
        <f>IFERROR(VLOOKUP(PPE_PH1_CDDL[[#This Row],[RDMC Document Number]],[3]Docs!$B:$F,5,0),"No Placeholder Yet")</f>
        <v>Pending</v>
      </c>
      <c r="S3572" s="137">
        <f t="shared" si="493"/>
        <v>0</v>
      </c>
      <c r="T3572" s="39" t="s">
        <v>1119</v>
      </c>
      <c r="U3572" s="39"/>
      <c r="V3572" s="178"/>
      <c r="W3572" s="39" t="s">
        <v>1982</v>
      </c>
      <c r="X3572" s="39" t="s">
        <v>1932</v>
      </c>
      <c r="Y3572" s="39"/>
      <c r="Z3572" s="39"/>
      <c r="AA3572" s="39"/>
      <c r="AB3572" s="152" t="s">
        <v>3165</v>
      </c>
    </row>
    <row r="3573" spans="1:28" ht="21.75" customHeight="1" x14ac:dyDescent="0.25">
      <c r="A3573" s="37" t="s">
        <v>30</v>
      </c>
      <c r="B3573" s="37" t="s">
        <v>31</v>
      </c>
      <c r="C3573" s="39">
        <v>6264</v>
      </c>
      <c r="D3573" s="39" t="s">
        <v>712</v>
      </c>
      <c r="E3573" s="39" t="s">
        <v>1365</v>
      </c>
      <c r="F3573" s="128" t="s">
        <v>215</v>
      </c>
      <c r="G3573" s="39" t="s">
        <v>35</v>
      </c>
      <c r="H3573" s="39" t="str">
        <f t="shared" si="490"/>
        <v>6105AK124-6264-IDIA-0013</v>
      </c>
      <c r="I3573" s="39" t="str">
        <f t="shared" si="491"/>
        <v>Q24050972-04-6264-I-DIA-0013</v>
      </c>
      <c r="J3573" s="39"/>
      <c r="K3573" s="33" t="str">
        <f>VLOOKUP(C3573,'PPE WBS Codes'!$E$3:$F$79,2,0)</f>
        <v>Bulk Diesel Storage 1</v>
      </c>
      <c r="L3573" s="39" t="s">
        <v>2001</v>
      </c>
      <c r="M3573" s="39" t="s">
        <v>1404</v>
      </c>
      <c r="N3573" s="33" t="str">
        <f t="shared" si="492"/>
        <v>Bulk Diesel Storage 1 - Fire Detection System for Bulk Diesel Storage Yard 1B - Smoke and Fire Detection System Design</v>
      </c>
      <c r="O3573" s="134"/>
      <c r="P3573" s="134"/>
      <c r="Q3573" s="33" t="str">
        <f>IFERROR(VLOOKUP(PPE_PH1_CDDL[[#This Row],[RDMC Document Number]],[3]Docs!$B:$F,4,0),"No Placeholder Yet")</f>
        <v>RES - Reserved Placeholder</v>
      </c>
      <c r="R3573" s="33" t="str">
        <f>IFERROR(VLOOKUP(PPE_PH1_CDDL[[#This Row],[RDMC Document Number]],[3]Docs!$B:$F,5,0),"No Placeholder Yet")</f>
        <v>Pending</v>
      </c>
      <c r="S3573" s="137">
        <f t="shared" si="493"/>
        <v>0</v>
      </c>
      <c r="T3573" s="39" t="s">
        <v>1119</v>
      </c>
      <c r="U3573" s="39"/>
      <c r="V3573" s="178"/>
      <c r="W3573" s="39" t="s">
        <v>1982</v>
      </c>
      <c r="X3573" s="39" t="s">
        <v>2007</v>
      </c>
      <c r="Y3573" s="39"/>
      <c r="Z3573" s="39"/>
      <c r="AA3573" s="39"/>
      <c r="AB3573" s="152" t="s">
        <v>3165</v>
      </c>
    </row>
    <row r="3574" spans="1:28" ht="21.75" customHeight="1" x14ac:dyDescent="0.25">
      <c r="A3574" s="37" t="s">
        <v>30</v>
      </c>
      <c r="B3574" s="37" t="s">
        <v>31</v>
      </c>
      <c r="C3574" s="39">
        <v>6264</v>
      </c>
      <c r="D3574" s="39" t="s">
        <v>712</v>
      </c>
      <c r="E3574" s="39" t="s">
        <v>1365</v>
      </c>
      <c r="F3574" s="128" t="s">
        <v>217</v>
      </c>
      <c r="G3574" s="39" t="s">
        <v>35</v>
      </c>
      <c r="H3574" s="39" t="str">
        <f t="shared" si="490"/>
        <v>6105AK124-6264-IDIA-0014</v>
      </c>
      <c r="I3574" s="39" t="str">
        <f t="shared" si="491"/>
        <v>Q24050972-04-6264-I-DIA-0014</v>
      </c>
      <c r="J3574" s="162"/>
      <c r="K3574" s="33" t="str">
        <f>VLOOKUP(C3574,'PPE WBS Codes'!$E$3:$F$79,2,0)</f>
        <v>Bulk Diesel Storage 1</v>
      </c>
      <c r="L3574" s="162" t="s">
        <v>2001</v>
      </c>
      <c r="M3574" s="162" t="s">
        <v>1406</v>
      </c>
      <c r="N3574" s="33" t="str">
        <f>K3574&amp;" - "&amp;L3574&amp;" - "&amp;M3574</f>
        <v>Bulk Diesel Storage 1 - Fire Detection System for Bulk Diesel Storage Yard 1B - Confined Space Protection System Design</v>
      </c>
      <c r="O3574" s="175"/>
      <c r="P3574" s="175"/>
      <c r="Q3574" s="33" t="str">
        <f>IFERROR(VLOOKUP(PPE_PH1_CDDL[[#This Row],[RDMC Document Number]],[3]Docs!$B:$F,4,0),"No Placeholder Yet")</f>
        <v>RES - Reserved Placeholder</v>
      </c>
      <c r="R3574" s="33" t="str">
        <f>IFERROR(VLOOKUP(PPE_PH1_CDDL[[#This Row],[RDMC Document Number]],[3]Docs!$B:$F,5,0),"No Placeholder Yet")</f>
        <v>Pending</v>
      </c>
      <c r="S3574" s="137">
        <f t="shared" si="493"/>
        <v>0</v>
      </c>
      <c r="T3574" s="39" t="s">
        <v>1119</v>
      </c>
      <c r="U3574" s="162"/>
      <c r="V3574" s="178"/>
      <c r="W3574" s="39" t="s">
        <v>1982</v>
      </c>
      <c r="X3574" s="162" t="s">
        <v>2007</v>
      </c>
      <c r="Y3574" s="162"/>
      <c r="Z3574" s="162"/>
      <c r="AA3574" s="39"/>
      <c r="AB3574" s="152" t="s">
        <v>3165</v>
      </c>
    </row>
    <row r="3575" spans="1:28" ht="21.75" customHeight="1" x14ac:dyDescent="0.25">
      <c r="A3575" s="33" t="s">
        <v>30</v>
      </c>
      <c r="B3575" s="33" t="s">
        <v>31</v>
      </c>
      <c r="C3575" s="39">
        <v>6264</v>
      </c>
      <c r="D3575" s="39" t="s">
        <v>52</v>
      </c>
      <c r="E3575" s="39" t="s">
        <v>82</v>
      </c>
      <c r="F3575" s="128" t="s">
        <v>46</v>
      </c>
      <c r="G3575" s="39" t="s">
        <v>35</v>
      </c>
      <c r="H3575" s="39" t="str">
        <f t="shared" si="490"/>
        <v>6105AK124-6264-EDST-0002</v>
      </c>
      <c r="I3575" s="39" t="str">
        <f t="shared" ref="I3575:I3598" si="494">"Q24050972"&amp;"-"&amp;"08"&amp;"-"&amp;C3575&amp;"-"&amp;D3575&amp;"-"&amp;E3575&amp;"-"&amp;F3575</f>
        <v>Q24050972-08-6264-E-DST-0002</v>
      </c>
      <c r="J3575" s="39"/>
      <c r="K3575" s="33" t="str">
        <f>VLOOKUP(C3575,'PPE WBS Codes'!$E$3:$F$79,2,0)</f>
        <v>Bulk Diesel Storage 1</v>
      </c>
      <c r="L3575" s="39" t="s">
        <v>1993</v>
      </c>
      <c r="M3575" s="39" t="s">
        <v>1373</v>
      </c>
      <c r="N3575" s="33" t="str">
        <f t="shared" si="492"/>
        <v>Bulk Diesel Storage 1 - Earthing System for Bulk Diesel Storage Yard 1A - Equipment Register and Technical Specifications</v>
      </c>
      <c r="O3575" s="134"/>
      <c r="P3575" s="134"/>
      <c r="Q3575" s="33" t="str">
        <f>IFERROR(VLOOKUP(PPE_PH1_CDDL[[#This Row],[RDMC Document Number]],[3]Docs!$B:$F,4,0),"No Placeholder Yet")</f>
        <v>RES - Reserved Placeholder</v>
      </c>
      <c r="R3575" s="33" t="str">
        <f>IFERROR(VLOOKUP(PPE_PH1_CDDL[[#This Row],[RDMC Document Number]],[3]Docs!$B:$F,5,0),"No Placeholder Yet")</f>
        <v>Pending</v>
      </c>
      <c r="S3575" s="137">
        <f t="shared" si="493"/>
        <v>0</v>
      </c>
      <c r="T3575" s="39" t="s">
        <v>1119</v>
      </c>
      <c r="U3575" s="39"/>
      <c r="V3575" s="178"/>
      <c r="W3575" s="39" t="s">
        <v>1982</v>
      </c>
      <c r="X3575" s="39" t="s">
        <v>1649</v>
      </c>
      <c r="Y3575" s="39"/>
      <c r="Z3575" s="39"/>
      <c r="AA3575" s="39"/>
      <c r="AB3575" s="152" t="s">
        <v>3165</v>
      </c>
    </row>
    <row r="3576" spans="1:28" ht="21.75" customHeight="1" x14ac:dyDescent="0.25">
      <c r="A3576" s="33" t="s">
        <v>30</v>
      </c>
      <c r="B3576" s="33" t="s">
        <v>31</v>
      </c>
      <c r="C3576" s="39">
        <v>6264</v>
      </c>
      <c r="D3576" s="39" t="s">
        <v>52</v>
      </c>
      <c r="E3576" s="39" t="s">
        <v>82</v>
      </c>
      <c r="F3576" s="128" t="s">
        <v>48</v>
      </c>
      <c r="G3576" s="39" t="s">
        <v>35</v>
      </c>
      <c r="H3576" s="39" t="str">
        <f t="shared" si="490"/>
        <v>6105AK124-6264-EDST-0003</v>
      </c>
      <c r="I3576" s="39" t="str">
        <f t="shared" si="494"/>
        <v>Q24050972-08-6264-E-DST-0003</v>
      </c>
      <c r="J3576" s="39"/>
      <c r="K3576" s="33" t="str">
        <f>VLOOKUP(C3576,'PPE WBS Codes'!$E$3:$F$79,2,0)</f>
        <v>Bulk Diesel Storage 1</v>
      </c>
      <c r="L3576" s="39" t="s">
        <v>2009</v>
      </c>
      <c r="M3576" s="39" t="s">
        <v>1373</v>
      </c>
      <c r="N3576" s="33" t="str">
        <f t="shared" si="492"/>
        <v>Bulk Diesel Storage 1 - Bund wall System for Bulk Diesel Storage Yard 1A - Equipment Register and Technical Specifications</v>
      </c>
      <c r="O3576" s="134"/>
      <c r="P3576" s="134"/>
      <c r="Q3576" s="33" t="str">
        <f>IFERROR(VLOOKUP(PPE_PH1_CDDL[[#This Row],[RDMC Document Number]],[3]Docs!$B:$F,4,0),"No Placeholder Yet")</f>
        <v>RES - Reserved Placeholder</v>
      </c>
      <c r="R3576" s="33" t="str">
        <f>IFERROR(VLOOKUP(PPE_PH1_CDDL[[#This Row],[RDMC Document Number]],[3]Docs!$B:$F,5,0),"No Placeholder Yet")</f>
        <v>Pending</v>
      </c>
      <c r="S3576" s="137">
        <f t="shared" si="493"/>
        <v>0</v>
      </c>
      <c r="T3576" s="39" t="s">
        <v>1119</v>
      </c>
      <c r="U3576" s="39"/>
      <c r="V3576" s="178"/>
      <c r="W3576" s="39" t="s">
        <v>1982</v>
      </c>
      <c r="X3576" s="39" t="s">
        <v>2010</v>
      </c>
      <c r="Y3576" s="39"/>
      <c r="Z3576" s="39"/>
      <c r="AA3576" s="39"/>
      <c r="AB3576" s="152" t="s">
        <v>3165</v>
      </c>
    </row>
    <row r="3577" spans="1:28" ht="21.75" customHeight="1" x14ac:dyDescent="0.25">
      <c r="A3577" s="33" t="s">
        <v>30</v>
      </c>
      <c r="B3577" s="33" t="s">
        <v>31</v>
      </c>
      <c r="C3577" s="39">
        <v>6264</v>
      </c>
      <c r="D3577" s="39" t="s">
        <v>52</v>
      </c>
      <c r="E3577" s="39" t="s">
        <v>82</v>
      </c>
      <c r="F3577" s="128" t="s">
        <v>50</v>
      </c>
      <c r="G3577" s="39" t="s">
        <v>35</v>
      </c>
      <c r="H3577" s="39" t="str">
        <f t="shared" si="490"/>
        <v>6105AK124-6264-EDST-0004</v>
      </c>
      <c r="I3577" s="39" t="str">
        <f t="shared" si="494"/>
        <v>Q24050972-08-6264-E-DST-0004</v>
      </c>
      <c r="J3577" s="39"/>
      <c r="K3577" s="33" t="str">
        <f>VLOOKUP(C3577,'PPE WBS Codes'!$E$3:$F$79,2,0)</f>
        <v>Bulk Diesel Storage 1</v>
      </c>
      <c r="L3577" s="39" t="s">
        <v>1994</v>
      </c>
      <c r="M3577" s="39" t="s">
        <v>1373</v>
      </c>
      <c r="N3577" s="33" t="str">
        <f t="shared" si="492"/>
        <v>Bulk Diesel Storage 1 - Collection Sump from Bunds for Bulk Diesel Storage Yard 1A - Equipment Register and Technical Specifications</v>
      </c>
      <c r="O3577" s="134"/>
      <c r="P3577" s="134"/>
      <c r="Q3577" s="33" t="str">
        <f>IFERROR(VLOOKUP(PPE_PH1_CDDL[[#This Row],[RDMC Document Number]],[3]Docs!$B:$F,4,0),"No Placeholder Yet")</f>
        <v>RES - Reserved Placeholder</v>
      </c>
      <c r="R3577" s="33" t="str">
        <f>IFERROR(VLOOKUP(PPE_PH1_CDDL[[#This Row],[RDMC Document Number]],[3]Docs!$B:$F,5,0),"No Placeholder Yet")</f>
        <v>Pending</v>
      </c>
      <c r="S3577" s="137">
        <f t="shared" si="493"/>
        <v>0</v>
      </c>
      <c r="T3577" s="39" t="s">
        <v>1119</v>
      </c>
      <c r="U3577" s="39"/>
      <c r="V3577" s="178"/>
      <c r="W3577" s="39" t="s">
        <v>1982</v>
      </c>
      <c r="X3577" s="39" t="s">
        <v>1932</v>
      </c>
      <c r="Y3577" s="39"/>
      <c r="Z3577" s="39"/>
      <c r="AA3577" s="39"/>
      <c r="AB3577" s="152" t="s">
        <v>3165</v>
      </c>
    </row>
    <row r="3578" spans="1:28" ht="21.75" customHeight="1" x14ac:dyDescent="0.25">
      <c r="A3578" s="33" t="s">
        <v>30</v>
      </c>
      <c r="B3578" s="33" t="s">
        <v>31</v>
      </c>
      <c r="C3578" s="39">
        <v>6264</v>
      </c>
      <c r="D3578" s="39" t="s">
        <v>52</v>
      </c>
      <c r="E3578" s="39" t="s">
        <v>82</v>
      </c>
      <c r="F3578" s="128" t="s">
        <v>101</v>
      </c>
      <c r="G3578" s="39" t="s">
        <v>35</v>
      </c>
      <c r="H3578" s="39" t="str">
        <f t="shared" si="490"/>
        <v>6105AK124-6264-EDST-0005</v>
      </c>
      <c r="I3578" s="39" t="str">
        <f t="shared" si="494"/>
        <v>Q24050972-08-6264-E-DST-0005</v>
      </c>
      <c r="J3578" s="39"/>
      <c r="K3578" s="33" t="str">
        <f>VLOOKUP(C3578,'PPE WBS Codes'!$E$3:$F$79,2,0)</f>
        <v>Bulk Diesel Storage 1</v>
      </c>
      <c r="L3578" s="39" t="s">
        <v>1986</v>
      </c>
      <c r="M3578" s="39" t="s">
        <v>1373</v>
      </c>
      <c r="N3578" s="33" t="str">
        <f t="shared" si="492"/>
        <v>Bulk Diesel Storage 1 - Fire Protection System for Bulk Diesel Storage Yard 1A - Equipment Register and Technical Specifications</v>
      </c>
      <c r="O3578" s="134"/>
      <c r="P3578" s="134"/>
      <c r="Q3578" s="33" t="str">
        <f>IFERROR(VLOOKUP(PPE_PH1_CDDL[[#This Row],[RDMC Document Number]],[3]Docs!$B:$F,4,0),"No Placeholder Yet")</f>
        <v>RES - Reserved Placeholder</v>
      </c>
      <c r="R3578" s="33" t="str">
        <f>IFERROR(VLOOKUP(PPE_PH1_CDDL[[#This Row],[RDMC Document Number]],[3]Docs!$B:$F,5,0),"No Placeholder Yet")</f>
        <v>Pending</v>
      </c>
      <c r="S3578" s="137">
        <f t="shared" si="493"/>
        <v>0</v>
      </c>
      <c r="T3578" s="39" t="s">
        <v>1119</v>
      </c>
      <c r="U3578" s="39"/>
      <c r="V3578" s="178"/>
      <c r="W3578" s="39" t="s">
        <v>1982</v>
      </c>
      <c r="X3578" s="39" t="s">
        <v>1709</v>
      </c>
      <c r="Y3578" s="39"/>
      <c r="Z3578" s="39"/>
      <c r="AA3578" s="39"/>
      <c r="AB3578" s="152" t="s">
        <v>3165</v>
      </c>
    </row>
    <row r="3579" spans="1:28" ht="21.75" customHeight="1" x14ac:dyDescent="0.25">
      <c r="A3579" s="33" t="s">
        <v>30</v>
      </c>
      <c r="B3579" s="33" t="s">
        <v>31</v>
      </c>
      <c r="C3579" s="39">
        <v>6264</v>
      </c>
      <c r="D3579" s="39" t="s">
        <v>52</v>
      </c>
      <c r="E3579" s="39" t="s">
        <v>82</v>
      </c>
      <c r="F3579" s="128" t="s">
        <v>161</v>
      </c>
      <c r="G3579" s="39" t="s">
        <v>35</v>
      </c>
      <c r="H3579" s="39" t="str">
        <f t="shared" si="490"/>
        <v>6105AK124-6264-EDST-0006</v>
      </c>
      <c r="I3579" s="39" t="str">
        <f t="shared" si="494"/>
        <v>Q24050972-08-6264-E-DST-0006</v>
      </c>
      <c r="J3579" s="39"/>
      <c r="K3579" s="33" t="str">
        <f>VLOOKUP(C3579,'PPE WBS Codes'!$E$3:$F$79,2,0)</f>
        <v>Bulk Diesel Storage 1</v>
      </c>
      <c r="L3579" s="39" t="s">
        <v>1996</v>
      </c>
      <c r="M3579" s="39" t="s">
        <v>1373</v>
      </c>
      <c r="N3579" s="33" t="str">
        <f t="shared" si="492"/>
        <v>Bulk Diesel Storage 1 - Earthing System for Bulk Diesel Storage Yard 1B - Equipment Register and Technical Specifications</v>
      </c>
      <c r="O3579" s="134"/>
      <c r="P3579" s="134"/>
      <c r="Q3579" s="33" t="str">
        <f>IFERROR(VLOOKUP(PPE_PH1_CDDL[[#This Row],[RDMC Document Number]],[3]Docs!$B:$F,4,0),"No Placeholder Yet")</f>
        <v>RES - Reserved Placeholder</v>
      </c>
      <c r="R3579" s="33" t="str">
        <f>IFERROR(VLOOKUP(PPE_PH1_CDDL[[#This Row],[RDMC Document Number]],[3]Docs!$B:$F,5,0),"No Placeholder Yet")</f>
        <v>Pending</v>
      </c>
      <c r="S3579" s="137">
        <f t="shared" si="493"/>
        <v>0</v>
      </c>
      <c r="T3579" s="39" t="s">
        <v>1119</v>
      </c>
      <c r="U3579" s="39"/>
      <c r="V3579" s="178"/>
      <c r="W3579" s="39" t="s">
        <v>1982</v>
      </c>
      <c r="X3579" s="39" t="s">
        <v>1649</v>
      </c>
      <c r="Y3579" s="39"/>
      <c r="Z3579" s="39"/>
      <c r="AA3579" s="39"/>
      <c r="AB3579" s="152" t="s">
        <v>3165</v>
      </c>
    </row>
    <row r="3580" spans="1:28" ht="21.75" customHeight="1" x14ac:dyDescent="0.25">
      <c r="A3580" s="33" t="s">
        <v>30</v>
      </c>
      <c r="B3580" s="33" t="s">
        <v>31</v>
      </c>
      <c r="C3580" s="39">
        <v>6264</v>
      </c>
      <c r="D3580" s="39" t="s">
        <v>52</v>
      </c>
      <c r="E3580" s="39" t="s">
        <v>82</v>
      </c>
      <c r="F3580" s="128" t="s">
        <v>170</v>
      </c>
      <c r="G3580" s="39" t="s">
        <v>35</v>
      </c>
      <c r="H3580" s="39" t="str">
        <f t="shared" si="490"/>
        <v>6105AK124-6264-EDST-0007</v>
      </c>
      <c r="I3580" s="39" t="str">
        <f t="shared" si="494"/>
        <v>Q24050972-08-6264-E-DST-0007</v>
      </c>
      <c r="J3580" s="39"/>
      <c r="K3580" s="33" t="str">
        <f>VLOOKUP(C3580,'PPE WBS Codes'!$E$3:$F$79,2,0)</f>
        <v>Bulk Diesel Storage 1</v>
      </c>
      <c r="L3580" s="39" t="s">
        <v>2011</v>
      </c>
      <c r="M3580" s="39" t="s">
        <v>1373</v>
      </c>
      <c r="N3580" s="33" t="str">
        <f t="shared" si="492"/>
        <v>Bulk Diesel Storage 1 - Bund wall System for Bulk Diesel Storage Yard 1B - Equipment Register and Technical Specifications</v>
      </c>
      <c r="O3580" s="134"/>
      <c r="P3580" s="134"/>
      <c r="Q3580" s="33" t="str">
        <f>IFERROR(VLOOKUP(PPE_PH1_CDDL[[#This Row],[RDMC Document Number]],[3]Docs!$B:$F,4,0),"No Placeholder Yet")</f>
        <v>RES - Reserved Placeholder</v>
      </c>
      <c r="R3580" s="33" t="str">
        <f>IFERROR(VLOOKUP(PPE_PH1_CDDL[[#This Row],[RDMC Document Number]],[3]Docs!$B:$F,5,0),"No Placeholder Yet")</f>
        <v>Pending</v>
      </c>
      <c r="S3580" s="137">
        <f t="shared" si="493"/>
        <v>0</v>
      </c>
      <c r="T3580" s="39" t="s">
        <v>1119</v>
      </c>
      <c r="U3580" s="39"/>
      <c r="V3580" s="178"/>
      <c r="W3580" s="39" t="s">
        <v>1982</v>
      </c>
      <c r="X3580" s="39" t="s">
        <v>1970</v>
      </c>
      <c r="Y3580" s="39"/>
      <c r="Z3580" s="39"/>
      <c r="AA3580" s="39"/>
      <c r="AB3580" s="152" t="s">
        <v>3165</v>
      </c>
    </row>
    <row r="3581" spans="1:28" ht="21.75" customHeight="1" x14ac:dyDescent="0.25">
      <c r="A3581" s="33" t="s">
        <v>30</v>
      </c>
      <c r="B3581" s="33" t="s">
        <v>31</v>
      </c>
      <c r="C3581" s="39">
        <v>6264</v>
      </c>
      <c r="D3581" s="39" t="s">
        <v>52</v>
      </c>
      <c r="E3581" s="39" t="s">
        <v>82</v>
      </c>
      <c r="F3581" s="128" t="s">
        <v>108</v>
      </c>
      <c r="G3581" s="39" t="s">
        <v>35</v>
      </c>
      <c r="H3581" s="39" t="str">
        <f t="shared" si="490"/>
        <v>6105AK124-6264-EDST-0008</v>
      </c>
      <c r="I3581" s="39" t="str">
        <f t="shared" si="494"/>
        <v>Q24050972-08-6264-E-DST-0008</v>
      </c>
      <c r="J3581" s="39"/>
      <c r="K3581" s="33" t="str">
        <f>VLOOKUP(C3581,'PPE WBS Codes'!$E$3:$F$79,2,0)</f>
        <v>Bulk Diesel Storage 1</v>
      </c>
      <c r="L3581" s="39" t="s">
        <v>1997</v>
      </c>
      <c r="M3581" s="39" t="s">
        <v>1373</v>
      </c>
      <c r="N3581" s="33" t="str">
        <f t="shared" si="492"/>
        <v>Bulk Diesel Storage 1 - Collection Sump from Bunds for Bulk Diesel Storage Yard 1B - Equipment Register and Technical Specifications</v>
      </c>
      <c r="O3581" s="134"/>
      <c r="P3581" s="134"/>
      <c r="Q3581" s="33" t="str">
        <f>IFERROR(VLOOKUP(PPE_PH1_CDDL[[#This Row],[RDMC Document Number]],[3]Docs!$B:$F,4,0),"No Placeholder Yet")</f>
        <v>RES - Reserved Placeholder</v>
      </c>
      <c r="R3581" s="33" t="str">
        <f>IFERROR(VLOOKUP(PPE_PH1_CDDL[[#This Row],[RDMC Document Number]],[3]Docs!$B:$F,5,0),"No Placeholder Yet")</f>
        <v>Pending</v>
      </c>
      <c r="S3581" s="137">
        <f t="shared" si="493"/>
        <v>0</v>
      </c>
      <c r="T3581" s="39" t="s">
        <v>1119</v>
      </c>
      <c r="U3581" s="39"/>
      <c r="V3581" s="178"/>
      <c r="W3581" s="39" t="s">
        <v>1982</v>
      </c>
      <c r="X3581" s="39" t="s">
        <v>1995</v>
      </c>
      <c r="Y3581" s="39"/>
      <c r="Z3581" s="39"/>
      <c r="AA3581" s="39"/>
      <c r="AB3581" s="152" t="s">
        <v>3165</v>
      </c>
    </row>
    <row r="3582" spans="1:28" ht="21.75" customHeight="1" x14ac:dyDescent="0.25">
      <c r="A3582" s="33" t="s">
        <v>30</v>
      </c>
      <c r="B3582" s="33" t="s">
        <v>31</v>
      </c>
      <c r="C3582" s="39">
        <v>6264</v>
      </c>
      <c r="D3582" s="39" t="s">
        <v>52</v>
      </c>
      <c r="E3582" s="39" t="s">
        <v>82</v>
      </c>
      <c r="F3582" s="174" t="s">
        <v>173</v>
      </c>
      <c r="G3582" s="162" t="s">
        <v>35</v>
      </c>
      <c r="H3582" s="39" t="str">
        <f t="shared" si="490"/>
        <v>6105AK124-6264-EDST-0009</v>
      </c>
      <c r="I3582" s="39" t="str">
        <f t="shared" si="494"/>
        <v>Q24050972-08-6264-E-DST-0009</v>
      </c>
      <c r="J3582" s="162"/>
      <c r="K3582" s="33" t="str">
        <f>VLOOKUP(C3582,'PPE WBS Codes'!$E$3:$F$79,2,0)</f>
        <v>Bulk Diesel Storage 1</v>
      </c>
      <c r="L3582" s="162" t="s">
        <v>1991</v>
      </c>
      <c r="M3582" s="162" t="s">
        <v>1373</v>
      </c>
      <c r="N3582" s="33" t="str">
        <f t="shared" si="492"/>
        <v>Bulk Diesel Storage 1 - Fire Protection System for Bulk Diesel Storage Yard 1B - Equipment Register and Technical Specifications</v>
      </c>
      <c r="O3582" s="175"/>
      <c r="P3582" s="175"/>
      <c r="Q3582" s="33" t="str">
        <f>IFERROR(VLOOKUP(PPE_PH1_CDDL[[#This Row],[RDMC Document Number]],[3]Docs!$B:$F,4,0),"No Placeholder Yet")</f>
        <v>RES - Reserved Placeholder</v>
      </c>
      <c r="R3582" s="33" t="str">
        <f>IFERROR(VLOOKUP(PPE_PH1_CDDL[[#This Row],[RDMC Document Number]],[3]Docs!$B:$F,5,0),"No Placeholder Yet")</f>
        <v>Pending</v>
      </c>
      <c r="S3582" s="137">
        <f t="shared" si="493"/>
        <v>0</v>
      </c>
      <c r="T3582" s="39" t="s">
        <v>1119</v>
      </c>
      <c r="U3582" s="162"/>
      <c r="V3582" s="178"/>
      <c r="W3582" s="39" t="s">
        <v>1982</v>
      </c>
      <c r="X3582" s="162" t="s">
        <v>1636</v>
      </c>
      <c r="Y3582" s="162"/>
      <c r="Z3582" s="162"/>
      <c r="AA3582" s="39"/>
      <c r="AB3582" s="152" t="s">
        <v>3165</v>
      </c>
    </row>
    <row r="3583" spans="1:28" ht="21.75" customHeight="1" x14ac:dyDescent="0.25">
      <c r="A3583" s="33" t="s">
        <v>30</v>
      </c>
      <c r="B3583" s="33" t="s">
        <v>31</v>
      </c>
      <c r="C3583" s="39">
        <v>6264</v>
      </c>
      <c r="D3583" s="39" t="s">
        <v>268</v>
      </c>
      <c r="E3583" s="39" t="s">
        <v>82</v>
      </c>
      <c r="F3583" s="128" t="s">
        <v>34</v>
      </c>
      <c r="G3583" s="162" t="s">
        <v>35</v>
      </c>
      <c r="H3583" s="39" t="str">
        <f t="shared" si="490"/>
        <v>6105AK124-6264-MDST-0001</v>
      </c>
      <c r="I3583" s="39" t="str">
        <f t="shared" si="494"/>
        <v>Q24050972-08-6264-M-DST-0001</v>
      </c>
      <c r="J3583" s="39"/>
      <c r="K3583" s="33" t="str">
        <f>VLOOKUP(C3583,'PPE WBS Codes'!$E$3:$F$79,2,0)</f>
        <v>Bulk Diesel Storage 1</v>
      </c>
      <c r="L3583" s="39" t="s">
        <v>1994</v>
      </c>
      <c r="M3583" s="39" t="s">
        <v>1427</v>
      </c>
      <c r="N3583" s="33" t="str">
        <f t="shared" si="492"/>
        <v>Bulk Diesel Storage 1 - Collection Sump from Bunds for Bulk Diesel Storage Yard 1A - Pressure Relief Devices Design and Specification</v>
      </c>
      <c r="O3583" s="134"/>
      <c r="P3583" s="134"/>
      <c r="Q3583" s="33" t="str">
        <f>IFERROR(VLOOKUP(PPE_PH1_CDDL[[#This Row],[RDMC Document Number]],[3]Docs!$B:$F,4,0),"No Placeholder Yet")</f>
        <v>RES - Reserved Placeholder</v>
      </c>
      <c r="R3583" s="33" t="str">
        <f>IFERROR(VLOOKUP(PPE_PH1_CDDL[[#This Row],[RDMC Document Number]],[3]Docs!$B:$F,5,0),"No Placeholder Yet")</f>
        <v>Pending</v>
      </c>
      <c r="S3583" s="137">
        <f t="shared" si="493"/>
        <v>0</v>
      </c>
      <c r="T3583" s="39" t="s">
        <v>1119</v>
      </c>
      <c r="U3583" s="39"/>
      <c r="V3583" s="178"/>
      <c r="W3583" s="39" t="s">
        <v>1982</v>
      </c>
      <c r="X3583" s="39" t="s">
        <v>2012</v>
      </c>
      <c r="Y3583" s="39"/>
      <c r="Z3583" s="39"/>
      <c r="AA3583" s="39"/>
      <c r="AB3583" s="152" t="s">
        <v>3165</v>
      </c>
    </row>
    <row r="3584" spans="1:28" ht="21.75" customHeight="1" x14ac:dyDescent="0.25">
      <c r="A3584" s="33" t="s">
        <v>30</v>
      </c>
      <c r="B3584" s="33" t="s">
        <v>31</v>
      </c>
      <c r="C3584" s="39">
        <v>6264</v>
      </c>
      <c r="D3584" s="39" t="s">
        <v>268</v>
      </c>
      <c r="E3584" s="39" t="s">
        <v>82</v>
      </c>
      <c r="F3584" s="128" t="s">
        <v>46</v>
      </c>
      <c r="G3584" s="162" t="s">
        <v>35</v>
      </c>
      <c r="H3584" s="39" t="str">
        <f t="shared" si="490"/>
        <v>6105AK124-6264-MDST-0002</v>
      </c>
      <c r="I3584" s="39" t="str">
        <f t="shared" si="494"/>
        <v>Q24050972-08-6264-M-DST-0002</v>
      </c>
      <c r="J3584" s="39"/>
      <c r="K3584" s="33" t="str">
        <f>VLOOKUP(C3584,'PPE WBS Codes'!$E$3:$F$79,2,0)</f>
        <v>Bulk Diesel Storage 1</v>
      </c>
      <c r="L3584" s="39" t="s">
        <v>1987</v>
      </c>
      <c r="M3584" s="39" t="s">
        <v>1427</v>
      </c>
      <c r="N3584" s="33" t="str">
        <f t="shared" si="492"/>
        <v>Bulk Diesel Storage 1 - Auto ESD Shut-off  Valves for Bulk Diesel Storage Yard 1A - Pressure Relief Devices Design and Specification</v>
      </c>
      <c r="O3584" s="134"/>
      <c r="P3584" s="134"/>
      <c r="Q3584" s="33" t="str">
        <f>IFERROR(VLOOKUP(PPE_PH1_CDDL[[#This Row],[RDMC Document Number]],[3]Docs!$B:$F,4,0),"No Placeholder Yet")</f>
        <v>RES - Reserved Placeholder</v>
      </c>
      <c r="R3584" s="33" t="str">
        <f>IFERROR(VLOOKUP(PPE_PH1_CDDL[[#This Row],[RDMC Document Number]],[3]Docs!$B:$F,5,0),"No Placeholder Yet")</f>
        <v>Pending</v>
      </c>
      <c r="S3584" s="137">
        <f t="shared" si="493"/>
        <v>0</v>
      </c>
      <c r="T3584" s="39" t="s">
        <v>1119</v>
      </c>
      <c r="U3584" s="39"/>
      <c r="V3584" s="178"/>
      <c r="W3584" s="39" t="s">
        <v>1982</v>
      </c>
      <c r="X3584" s="39" t="s">
        <v>2012</v>
      </c>
      <c r="Y3584" s="39"/>
      <c r="Z3584" s="39"/>
      <c r="AA3584" s="39"/>
      <c r="AB3584" s="152" t="s">
        <v>3165</v>
      </c>
    </row>
    <row r="3585" spans="1:28" ht="21.75" customHeight="1" x14ac:dyDescent="0.25">
      <c r="A3585" s="33" t="s">
        <v>30</v>
      </c>
      <c r="B3585" s="33" t="s">
        <v>31</v>
      </c>
      <c r="C3585" s="39">
        <v>6264</v>
      </c>
      <c r="D3585" s="39" t="s">
        <v>268</v>
      </c>
      <c r="E3585" s="39" t="s">
        <v>82</v>
      </c>
      <c r="F3585" s="128" t="s">
        <v>48</v>
      </c>
      <c r="G3585" s="162" t="s">
        <v>35</v>
      </c>
      <c r="H3585" s="39" t="str">
        <f t="shared" si="490"/>
        <v>6105AK124-6264-MDST-0003</v>
      </c>
      <c r="I3585" s="39" t="str">
        <f t="shared" si="494"/>
        <v>Q24050972-08-6264-M-DST-0003</v>
      </c>
      <c r="J3585" s="39"/>
      <c r="K3585" s="33" t="str">
        <f>VLOOKUP(C3585,'PPE WBS Codes'!$E$3:$F$79,2,0)</f>
        <v>Bulk Diesel Storage 1</v>
      </c>
      <c r="L3585" s="39" t="s">
        <v>1988</v>
      </c>
      <c r="M3585" s="39" t="s">
        <v>1427</v>
      </c>
      <c r="N3585" s="33" t="str">
        <f t="shared" si="492"/>
        <v>Bulk Diesel Storage 1 - Emergency Equip for Bulk Diesel Storage Fuel System Yard 1B - Pressure Relief Devices Design and Specification</v>
      </c>
      <c r="O3585" s="134"/>
      <c r="P3585" s="134"/>
      <c r="Q3585" s="33" t="str">
        <f>IFERROR(VLOOKUP(PPE_PH1_CDDL[[#This Row],[RDMC Document Number]],[3]Docs!$B:$F,4,0),"No Placeholder Yet")</f>
        <v>RES - Reserved Placeholder</v>
      </c>
      <c r="R3585" s="33" t="str">
        <f>IFERROR(VLOOKUP(PPE_PH1_CDDL[[#This Row],[RDMC Document Number]],[3]Docs!$B:$F,5,0),"No Placeholder Yet")</f>
        <v>Pending</v>
      </c>
      <c r="S3585" s="137">
        <f t="shared" si="493"/>
        <v>0</v>
      </c>
      <c r="T3585" s="39" t="s">
        <v>1119</v>
      </c>
      <c r="U3585" s="39"/>
      <c r="V3585" s="178"/>
      <c r="W3585" s="39" t="s">
        <v>1982</v>
      </c>
      <c r="X3585" s="39" t="s">
        <v>2012</v>
      </c>
      <c r="Y3585" s="39"/>
      <c r="Z3585" s="39"/>
      <c r="AA3585" s="39"/>
      <c r="AB3585" s="152" t="s">
        <v>3165</v>
      </c>
    </row>
    <row r="3586" spans="1:28" ht="21.75" customHeight="1" x14ac:dyDescent="0.25">
      <c r="A3586" s="33" t="s">
        <v>30</v>
      </c>
      <c r="B3586" s="33" t="s">
        <v>31</v>
      </c>
      <c r="C3586" s="39">
        <v>6264</v>
      </c>
      <c r="D3586" s="39" t="s">
        <v>268</v>
      </c>
      <c r="E3586" s="39" t="s">
        <v>82</v>
      </c>
      <c r="F3586" s="128" t="s">
        <v>50</v>
      </c>
      <c r="G3586" s="162" t="s">
        <v>35</v>
      </c>
      <c r="H3586" s="39" t="str">
        <f t="shared" si="490"/>
        <v>6105AK124-6264-MDST-0004</v>
      </c>
      <c r="I3586" s="39" t="str">
        <f t="shared" si="494"/>
        <v>Q24050972-08-6264-M-DST-0004</v>
      </c>
      <c r="J3586" s="39"/>
      <c r="K3586" s="33" t="str">
        <f>VLOOKUP(C3586,'PPE WBS Codes'!$E$3:$F$79,2,0)</f>
        <v>Bulk Diesel Storage 1</v>
      </c>
      <c r="L3586" s="39" t="s">
        <v>1997</v>
      </c>
      <c r="M3586" s="39" t="s">
        <v>1427</v>
      </c>
      <c r="N3586" s="33" t="str">
        <f t="shared" si="492"/>
        <v>Bulk Diesel Storage 1 - Collection Sump from Bunds for Bulk Diesel Storage Yard 1B - Pressure Relief Devices Design and Specification</v>
      </c>
      <c r="O3586" s="134"/>
      <c r="P3586" s="134"/>
      <c r="Q3586" s="33" t="str">
        <f>IFERROR(VLOOKUP(PPE_PH1_CDDL[[#This Row],[RDMC Document Number]],[3]Docs!$B:$F,4,0),"No Placeholder Yet")</f>
        <v>RES - Reserved Placeholder</v>
      </c>
      <c r="R3586" s="33" t="str">
        <f>IFERROR(VLOOKUP(PPE_PH1_CDDL[[#This Row],[RDMC Document Number]],[3]Docs!$B:$F,5,0),"No Placeholder Yet")</f>
        <v>Pending</v>
      </c>
      <c r="S3586" s="137">
        <f t="shared" si="493"/>
        <v>0</v>
      </c>
      <c r="T3586" s="39" t="s">
        <v>1119</v>
      </c>
      <c r="U3586" s="39"/>
      <c r="V3586" s="178"/>
      <c r="W3586" s="39" t="s">
        <v>1982</v>
      </c>
      <c r="X3586" s="39" t="s">
        <v>2012</v>
      </c>
      <c r="Y3586" s="39"/>
      <c r="Z3586" s="39"/>
      <c r="AA3586" s="39"/>
      <c r="AB3586" s="152" t="s">
        <v>3165</v>
      </c>
    </row>
    <row r="3587" spans="1:28" ht="21.75" customHeight="1" x14ac:dyDescent="0.25">
      <c r="A3587" s="33" t="s">
        <v>30</v>
      </c>
      <c r="B3587" s="33" t="s">
        <v>31</v>
      </c>
      <c r="C3587" s="39">
        <v>6264</v>
      </c>
      <c r="D3587" s="162" t="s">
        <v>268</v>
      </c>
      <c r="E3587" s="39" t="s">
        <v>82</v>
      </c>
      <c r="F3587" s="174" t="s">
        <v>101</v>
      </c>
      <c r="G3587" s="162" t="s">
        <v>35</v>
      </c>
      <c r="H3587" s="39" t="str">
        <f t="shared" si="490"/>
        <v>6105AK124-6264-MDST-0005</v>
      </c>
      <c r="I3587" s="39" t="str">
        <f t="shared" si="494"/>
        <v>Q24050972-08-6264-M-DST-0005</v>
      </c>
      <c r="J3587" s="162"/>
      <c r="K3587" s="33" t="str">
        <f>VLOOKUP(C3587,'PPE WBS Codes'!$E$3:$F$79,2,0)</f>
        <v>Bulk Diesel Storage 1</v>
      </c>
      <c r="L3587" s="162" t="s">
        <v>1992</v>
      </c>
      <c r="M3587" s="162" t="s">
        <v>1427</v>
      </c>
      <c r="N3587" s="33" t="str">
        <f t="shared" si="492"/>
        <v>Bulk Diesel Storage 1 - Auto ESD Shut-off  Valves for Bulk Diesel Storage Yard 1B - Pressure Relief Devices Design and Specification</v>
      </c>
      <c r="O3587" s="175"/>
      <c r="P3587" s="175"/>
      <c r="Q3587" s="33" t="str">
        <f>IFERROR(VLOOKUP(PPE_PH1_CDDL[[#This Row],[RDMC Document Number]],[3]Docs!$B:$F,4,0),"No Placeholder Yet")</f>
        <v>RES - Reserved Placeholder</v>
      </c>
      <c r="R3587" s="33" t="str">
        <f>IFERROR(VLOOKUP(PPE_PH1_CDDL[[#This Row],[RDMC Document Number]],[3]Docs!$B:$F,5,0),"No Placeholder Yet")</f>
        <v>Pending</v>
      </c>
      <c r="S3587" s="137">
        <f t="shared" si="493"/>
        <v>0</v>
      </c>
      <c r="T3587" s="39" t="s">
        <v>1119</v>
      </c>
      <c r="U3587" s="162"/>
      <c r="V3587" s="178"/>
      <c r="W3587" s="39" t="s">
        <v>1982</v>
      </c>
      <c r="X3587" s="39" t="s">
        <v>2012</v>
      </c>
      <c r="Y3587" s="162"/>
      <c r="Z3587" s="162"/>
      <c r="AA3587" s="39"/>
      <c r="AB3587" s="152" t="s">
        <v>3165</v>
      </c>
    </row>
    <row r="3588" spans="1:28" ht="21.75" customHeight="1" x14ac:dyDescent="0.25">
      <c r="A3588" s="33" t="s">
        <v>30</v>
      </c>
      <c r="B3588" s="33" t="s">
        <v>31</v>
      </c>
      <c r="C3588" s="39">
        <v>6264</v>
      </c>
      <c r="D3588" s="39" t="s">
        <v>1456</v>
      </c>
      <c r="E3588" s="39" t="s">
        <v>1457</v>
      </c>
      <c r="F3588" s="128" t="s">
        <v>34</v>
      </c>
      <c r="G3588" s="162" t="s">
        <v>35</v>
      </c>
      <c r="H3588" s="39" t="str">
        <f t="shared" si="490"/>
        <v>6105AK124-6264-WELE-0001</v>
      </c>
      <c r="I3588" s="39" t="str">
        <f t="shared" si="494"/>
        <v>Q24050972-08-6264-W-ELE-0001</v>
      </c>
      <c r="J3588" s="39"/>
      <c r="K3588" s="33" t="str">
        <f>VLOOKUP(C3588,'PPE WBS Codes'!$E$3:$F$79,2,0)</f>
        <v>Bulk Diesel Storage 1</v>
      </c>
      <c r="L3588" s="39" t="s">
        <v>2009</v>
      </c>
      <c r="M3588" s="39" t="s">
        <v>1458</v>
      </c>
      <c r="N3588" s="33" t="str">
        <f t="shared" si="492"/>
        <v>Bulk Diesel Storage 1 - Bund wall System for Bulk Diesel Storage Yard 1A - Bulk Earth Works Design and Report</v>
      </c>
      <c r="O3588" s="134"/>
      <c r="P3588" s="134"/>
      <c r="Q3588" s="33" t="str">
        <f>IFERROR(VLOOKUP(PPE_PH1_CDDL[[#This Row],[RDMC Document Number]],[3]Docs!$B:$F,4,0),"No Placeholder Yet")</f>
        <v>RES - Reserved Placeholder</v>
      </c>
      <c r="R3588" s="33" t="str">
        <f>IFERROR(VLOOKUP(PPE_PH1_CDDL[[#This Row],[RDMC Document Number]],[3]Docs!$B:$F,5,0),"No Placeholder Yet")</f>
        <v>Pending</v>
      </c>
      <c r="S3588" s="137">
        <f t="shared" si="493"/>
        <v>0</v>
      </c>
      <c r="T3588" s="39" t="s">
        <v>1119</v>
      </c>
      <c r="U3588" s="39"/>
      <c r="V3588" s="178"/>
      <c r="W3588" s="39" t="s">
        <v>1982</v>
      </c>
      <c r="X3588" s="39" t="s">
        <v>1243</v>
      </c>
      <c r="Y3588" s="39"/>
      <c r="Z3588" s="39"/>
      <c r="AA3588" s="39"/>
      <c r="AB3588" s="152" t="s">
        <v>3165</v>
      </c>
    </row>
    <row r="3589" spans="1:28" ht="21.75" customHeight="1" x14ac:dyDescent="0.25">
      <c r="A3589" s="33" t="s">
        <v>30</v>
      </c>
      <c r="B3589" s="33" t="s">
        <v>31</v>
      </c>
      <c r="C3589" s="39">
        <v>6264</v>
      </c>
      <c r="D3589" s="39" t="s">
        <v>1456</v>
      </c>
      <c r="E3589" s="39" t="s">
        <v>1457</v>
      </c>
      <c r="F3589" s="128" t="s">
        <v>46</v>
      </c>
      <c r="G3589" s="162" t="s">
        <v>35</v>
      </c>
      <c r="H3589" s="39" t="str">
        <f t="shared" si="490"/>
        <v>6105AK124-6264-WELE-0002</v>
      </c>
      <c r="I3589" s="39" t="str">
        <f t="shared" si="494"/>
        <v>Q24050972-08-6264-W-ELE-0002</v>
      </c>
      <c r="J3589" s="39"/>
      <c r="K3589" s="33" t="str">
        <f>VLOOKUP(C3589,'PPE WBS Codes'!$E$3:$F$79,2,0)</f>
        <v>Bulk Diesel Storage 1</v>
      </c>
      <c r="L3589" s="39" t="s">
        <v>1994</v>
      </c>
      <c r="M3589" s="39" t="s">
        <v>1458</v>
      </c>
      <c r="N3589" s="33" t="str">
        <f t="shared" si="492"/>
        <v>Bulk Diesel Storage 1 - Collection Sump from Bunds for Bulk Diesel Storage Yard 1A - Bulk Earth Works Design and Report</v>
      </c>
      <c r="O3589" s="134"/>
      <c r="P3589" s="134"/>
      <c r="Q3589" s="33" t="str">
        <f>IFERROR(VLOOKUP(PPE_PH1_CDDL[[#This Row],[RDMC Document Number]],[3]Docs!$B:$F,4,0),"No Placeholder Yet")</f>
        <v>RES - Reserved Placeholder</v>
      </c>
      <c r="R3589" s="33" t="str">
        <f>IFERROR(VLOOKUP(PPE_PH1_CDDL[[#This Row],[RDMC Document Number]],[3]Docs!$B:$F,5,0),"No Placeholder Yet")</f>
        <v>Pending</v>
      </c>
      <c r="S3589" s="137">
        <f t="shared" si="493"/>
        <v>0</v>
      </c>
      <c r="T3589" s="39" t="s">
        <v>1119</v>
      </c>
      <c r="U3589" s="39"/>
      <c r="V3589" s="178"/>
      <c r="W3589" s="39" t="s">
        <v>1982</v>
      </c>
      <c r="X3589" s="39" t="s">
        <v>1243</v>
      </c>
      <c r="Y3589" s="39"/>
      <c r="Z3589" s="39"/>
      <c r="AA3589" s="39"/>
      <c r="AB3589" s="152" t="s">
        <v>3165</v>
      </c>
    </row>
    <row r="3590" spans="1:28" ht="21.75" customHeight="1" x14ac:dyDescent="0.25">
      <c r="A3590" s="33" t="s">
        <v>30</v>
      </c>
      <c r="B3590" s="33" t="s">
        <v>31</v>
      </c>
      <c r="C3590" s="39">
        <v>6264</v>
      </c>
      <c r="D3590" s="39" t="s">
        <v>1456</v>
      </c>
      <c r="E3590" s="39" t="s">
        <v>1457</v>
      </c>
      <c r="F3590" s="128" t="s">
        <v>48</v>
      </c>
      <c r="G3590" s="162" t="s">
        <v>35</v>
      </c>
      <c r="H3590" s="39" t="str">
        <f t="shared" si="490"/>
        <v>6105AK124-6264-WELE-0003</v>
      </c>
      <c r="I3590" s="39" t="str">
        <f t="shared" si="494"/>
        <v>Q24050972-08-6264-W-ELE-0003</v>
      </c>
      <c r="J3590" s="39"/>
      <c r="K3590" s="33" t="str">
        <f>VLOOKUP(C3590,'PPE WBS Codes'!$E$3:$F$79,2,0)</f>
        <v>Bulk Diesel Storage 1</v>
      </c>
      <c r="L3590" s="39" t="s">
        <v>2011</v>
      </c>
      <c r="M3590" s="39" t="s">
        <v>1458</v>
      </c>
      <c r="N3590" s="33" t="str">
        <f t="shared" si="492"/>
        <v>Bulk Diesel Storage 1 - Bund wall System for Bulk Diesel Storage Yard 1B - Bulk Earth Works Design and Report</v>
      </c>
      <c r="O3590" s="134"/>
      <c r="P3590" s="134"/>
      <c r="Q3590" s="33" t="str">
        <f>IFERROR(VLOOKUP(PPE_PH1_CDDL[[#This Row],[RDMC Document Number]],[3]Docs!$B:$F,4,0),"No Placeholder Yet")</f>
        <v>RES - Reserved Placeholder</v>
      </c>
      <c r="R3590" s="33" t="str">
        <f>IFERROR(VLOOKUP(PPE_PH1_CDDL[[#This Row],[RDMC Document Number]],[3]Docs!$B:$F,5,0),"No Placeholder Yet")</f>
        <v>Pending</v>
      </c>
      <c r="S3590" s="137">
        <f t="shared" si="493"/>
        <v>0</v>
      </c>
      <c r="T3590" s="39" t="s">
        <v>1119</v>
      </c>
      <c r="U3590" s="39"/>
      <c r="V3590" s="178"/>
      <c r="W3590" s="39" t="s">
        <v>1982</v>
      </c>
      <c r="X3590" s="39" t="s">
        <v>1243</v>
      </c>
      <c r="Y3590" s="39"/>
      <c r="Z3590" s="39"/>
      <c r="AA3590" s="39"/>
      <c r="AB3590" s="152" t="s">
        <v>3165</v>
      </c>
    </row>
    <row r="3591" spans="1:28" ht="21.75" customHeight="1" x14ac:dyDescent="0.25">
      <c r="A3591" s="33" t="s">
        <v>30</v>
      </c>
      <c r="B3591" s="33" t="s">
        <v>31</v>
      </c>
      <c r="C3591" s="39">
        <v>6264</v>
      </c>
      <c r="D3591" s="162" t="s">
        <v>1456</v>
      </c>
      <c r="E3591" s="39" t="s">
        <v>1457</v>
      </c>
      <c r="F3591" s="174" t="s">
        <v>50</v>
      </c>
      <c r="G3591" s="162" t="s">
        <v>35</v>
      </c>
      <c r="H3591" s="39" t="str">
        <f t="shared" si="490"/>
        <v>6105AK124-6264-WELE-0004</v>
      </c>
      <c r="I3591" s="39" t="str">
        <f t="shared" si="494"/>
        <v>Q24050972-08-6264-W-ELE-0004</v>
      </c>
      <c r="J3591" s="162"/>
      <c r="K3591" s="33" t="str">
        <f>VLOOKUP(C3591,'PPE WBS Codes'!$E$3:$F$79,2,0)</f>
        <v>Bulk Diesel Storage 1</v>
      </c>
      <c r="L3591" s="162" t="s">
        <v>1997</v>
      </c>
      <c r="M3591" s="162" t="s">
        <v>1458</v>
      </c>
      <c r="N3591" s="33" t="str">
        <f t="shared" si="492"/>
        <v>Bulk Diesel Storage 1 - Collection Sump from Bunds for Bulk Diesel Storage Yard 1B - Bulk Earth Works Design and Report</v>
      </c>
      <c r="O3591" s="175"/>
      <c r="P3591" s="175"/>
      <c r="Q3591" s="33" t="str">
        <f>IFERROR(VLOOKUP(PPE_PH1_CDDL[[#This Row],[RDMC Document Number]],[3]Docs!$B:$F,4,0),"No Placeholder Yet")</f>
        <v>RES - Reserved Placeholder</v>
      </c>
      <c r="R3591" s="33" t="str">
        <f>IFERROR(VLOOKUP(PPE_PH1_CDDL[[#This Row],[RDMC Document Number]],[3]Docs!$B:$F,5,0),"No Placeholder Yet")</f>
        <v>Pending</v>
      </c>
      <c r="S3591" s="137">
        <f t="shared" si="493"/>
        <v>0</v>
      </c>
      <c r="T3591" s="39" t="s">
        <v>1119</v>
      </c>
      <c r="U3591" s="162"/>
      <c r="V3591" s="178"/>
      <c r="W3591" s="39" t="s">
        <v>1982</v>
      </c>
      <c r="X3591" s="162" t="s">
        <v>1243</v>
      </c>
      <c r="Y3591" s="162"/>
      <c r="Z3591" s="162"/>
      <c r="AA3591" s="39"/>
      <c r="AB3591" s="152" t="s">
        <v>3165</v>
      </c>
    </row>
    <row r="3592" spans="1:28" ht="21.75" customHeight="1" x14ac:dyDescent="0.25">
      <c r="A3592" s="33" t="s">
        <v>30</v>
      </c>
      <c r="B3592" s="33" t="s">
        <v>31</v>
      </c>
      <c r="C3592" s="39">
        <v>6264</v>
      </c>
      <c r="D3592" s="39" t="s">
        <v>268</v>
      </c>
      <c r="E3592" s="39" t="s">
        <v>1374</v>
      </c>
      <c r="F3592" s="128" t="s">
        <v>34</v>
      </c>
      <c r="G3592" s="39" t="s">
        <v>35</v>
      </c>
      <c r="H3592" s="39" t="str">
        <f t="shared" si="490"/>
        <v>6105AK124-6264-MEQL-0001</v>
      </c>
      <c r="I3592" s="39" t="str">
        <f t="shared" si="494"/>
        <v>Q24050972-08-6264-M-EQL-0001</v>
      </c>
      <c r="J3592" s="39"/>
      <c r="K3592" s="33" t="str">
        <f>VLOOKUP(C3592,'PPE WBS Codes'!$E$3:$F$79,2,0)</f>
        <v>Bulk Diesel Storage 1</v>
      </c>
      <c r="L3592" s="39" t="s">
        <v>1981</v>
      </c>
      <c r="M3592" s="39" t="s">
        <v>1428</v>
      </c>
      <c r="N3592" s="33" t="str">
        <f t="shared" si="492"/>
        <v>Bulk Diesel Storage 1 - Emergency Equip for Bulk Diesel Storage Yard 1A - Mechanical Equipment Register with Specifications</v>
      </c>
      <c r="O3592" s="134"/>
      <c r="P3592" s="134"/>
      <c r="Q3592" s="33" t="str">
        <f>IFERROR(VLOOKUP(PPE_PH1_CDDL[[#This Row],[RDMC Document Number]],[3]Docs!$B:$F,4,0),"No Placeholder Yet")</f>
        <v>RES - Reserved Placeholder</v>
      </c>
      <c r="R3592" s="33" t="str">
        <f>IFERROR(VLOOKUP(PPE_PH1_CDDL[[#This Row],[RDMC Document Number]],[3]Docs!$B:$F,5,0),"No Placeholder Yet")</f>
        <v>Pending</v>
      </c>
      <c r="S3592" s="137">
        <f t="shared" si="493"/>
        <v>0</v>
      </c>
      <c r="T3592" s="39" t="s">
        <v>1119</v>
      </c>
      <c r="U3592" s="39"/>
      <c r="V3592" s="178"/>
      <c r="W3592" s="39" t="s">
        <v>1982</v>
      </c>
      <c r="X3592" s="39" t="s">
        <v>2013</v>
      </c>
      <c r="Y3592" s="39"/>
      <c r="Z3592" s="39"/>
      <c r="AA3592" s="39"/>
      <c r="AB3592" s="152" t="s">
        <v>3165</v>
      </c>
    </row>
    <row r="3593" spans="1:28" ht="21.75" customHeight="1" x14ac:dyDescent="0.25">
      <c r="A3593" s="33" t="s">
        <v>30</v>
      </c>
      <c r="B3593" s="33" t="s">
        <v>31</v>
      </c>
      <c r="C3593" s="39">
        <v>6264</v>
      </c>
      <c r="D3593" s="39" t="s">
        <v>268</v>
      </c>
      <c r="E3593" s="39" t="s">
        <v>1374</v>
      </c>
      <c r="F3593" s="128" t="s">
        <v>46</v>
      </c>
      <c r="G3593" s="39" t="s">
        <v>35</v>
      </c>
      <c r="H3593" s="39" t="str">
        <f t="shared" si="490"/>
        <v>6105AK124-6264-MEQL-0002</v>
      </c>
      <c r="I3593" s="39" t="str">
        <f t="shared" si="494"/>
        <v>Q24050972-08-6264-M-EQL-0002</v>
      </c>
      <c r="J3593" s="39"/>
      <c r="K3593" s="33" t="str">
        <f>VLOOKUP(C3593,'PPE WBS Codes'!$E$3:$F$79,2,0)</f>
        <v>Bulk Diesel Storage 1</v>
      </c>
      <c r="L3593" s="39" t="s">
        <v>1994</v>
      </c>
      <c r="M3593" s="39" t="s">
        <v>1428</v>
      </c>
      <c r="N3593" s="33" t="str">
        <f t="shared" si="492"/>
        <v>Bulk Diesel Storage 1 - Collection Sump from Bunds for Bulk Diesel Storage Yard 1A - Mechanical Equipment Register with Specifications</v>
      </c>
      <c r="O3593" s="134"/>
      <c r="P3593" s="134"/>
      <c r="Q3593" s="33" t="str">
        <f>IFERROR(VLOOKUP(PPE_PH1_CDDL[[#This Row],[RDMC Document Number]],[3]Docs!$B:$F,4,0),"No Placeholder Yet")</f>
        <v>RES - Reserved Placeholder</v>
      </c>
      <c r="R3593" s="33" t="str">
        <f>IFERROR(VLOOKUP(PPE_PH1_CDDL[[#This Row],[RDMC Document Number]],[3]Docs!$B:$F,5,0),"No Placeholder Yet")</f>
        <v>Pending</v>
      </c>
      <c r="S3593" s="137">
        <f t="shared" si="493"/>
        <v>0</v>
      </c>
      <c r="T3593" s="39" t="s">
        <v>1119</v>
      </c>
      <c r="U3593" s="39"/>
      <c r="V3593" s="178"/>
      <c r="W3593" s="39" t="s">
        <v>1982</v>
      </c>
      <c r="X3593" s="39" t="s">
        <v>2013</v>
      </c>
      <c r="Y3593" s="39"/>
      <c r="Z3593" s="39"/>
      <c r="AA3593" s="39"/>
      <c r="AB3593" s="152" t="s">
        <v>3165</v>
      </c>
    </row>
    <row r="3594" spans="1:28" ht="21.75" customHeight="1" x14ac:dyDescent="0.25">
      <c r="A3594" s="33" t="s">
        <v>30</v>
      </c>
      <c r="B3594" s="33" t="s">
        <v>31</v>
      </c>
      <c r="C3594" s="39">
        <v>6264</v>
      </c>
      <c r="D3594" s="39" t="s">
        <v>268</v>
      </c>
      <c r="E3594" s="39" t="s">
        <v>1374</v>
      </c>
      <c r="F3594" s="128" t="s">
        <v>48</v>
      </c>
      <c r="G3594" s="39" t="s">
        <v>35</v>
      </c>
      <c r="H3594" s="39" t="str">
        <f t="shared" si="490"/>
        <v>6105AK124-6264-MEQL-0003</v>
      </c>
      <c r="I3594" s="39" t="str">
        <f t="shared" si="494"/>
        <v>Q24050972-08-6264-M-EQL-0003</v>
      </c>
      <c r="J3594" s="39"/>
      <c r="K3594" s="33" t="str">
        <f>VLOOKUP(C3594,'PPE WBS Codes'!$E$3:$F$79,2,0)</f>
        <v>Bulk Diesel Storage 1</v>
      </c>
      <c r="L3594" s="39" t="s">
        <v>1986</v>
      </c>
      <c r="M3594" s="39" t="s">
        <v>1428</v>
      </c>
      <c r="N3594" s="33" t="str">
        <f t="shared" si="492"/>
        <v>Bulk Diesel Storage 1 - Fire Protection System for Bulk Diesel Storage Yard 1A - Mechanical Equipment Register with Specifications</v>
      </c>
      <c r="O3594" s="134"/>
      <c r="P3594" s="134"/>
      <c r="Q3594" s="33" t="str">
        <f>IFERROR(VLOOKUP(PPE_PH1_CDDL[[#This Row],[RDMC Document Number]],[3]Docs!$B:$F,4,0),"No Placeholder Yet")</f>
        <v>RES - Reserved Placeholder</v>
      </c>
      <c r="R3594" s="33" t="str">
        <f>IFERROR(VLOOKUP(PPE_PH1_CDDL[[#This Row],[RDMC Document Number]],[3]Docs!$B:$F,5,0),"No Placeholder Yet")</f>
        <v>Pending</v>
      </c>
      <c r="S3594" s="137">
        <f t="shared" si="493"/>
        <v>0</v>
      </c>
      <c r="T3594" s="39" t="s">
        <v>1119</v>
      </c>
      <c r="U3594" s="39"/>
      <c r="V3594" s="178"/>
      <c r="W3594" s="39" t="s">
        <v>1982</v>
      </c>
      <c r="X3594" s="39" t="s">
        <v>2013</v>
      </c>
      <c r="Y3594" s="39"/>
      <c r="Z3594" s="39"/>
      <c r="AA3594" s="39"/>
      <c r="AB3594" s="152" t="s">
        <v>3165</v>
      </c>
    </row>
    <row r="3595" spans="1:28" ht="21.75" customHeight="1" x14ac:dyDescent="0.25">
      <c r="A3595" s="33" t="s">
        <v>30</v>
      </c>
      <c r="B3595" s="33" t="s">
        <v>31</v>
      </c>
      <c r="C3595" s="39">
        <v>6264</v>
      </c>
      <c r="D3595" s="39" t="s">
        <v>268</v>
      </c>
      <c r="E3595" s="39" t="s">
        <v>1374</v>
      </c>
      <c r="F3595" s="128" t="s">
        <v>50</v>
      </c>
      <c r="G3595" s="39" t="s">
        <v>35</v>
      </c>
      <c r="H3595" s="39" t="str">
        <f t="shared" si="490"/>
        <v>6105AK124-6264-MEQL-0004</v>
      </c>
      <c r="I3595" s="39" t="str">
        <f t="shared" si="494"/>
        <v>Q24050972-08-6264-M-EQL-0004</v>
      </c>
      <c r="J3595" s="39"/>
      <c r="K3595" s="33" t="str">
        <f>VLOOKUP(C3595,'PPE WBS Codes'!$E$3:$F$79,2,0)</f>
        <v>Bulk Diesel Storage 1</v>
      </c>
      <c r="L3595" s="39" t="s">
        <v>1987</v>
      </c>
      <c r="M3595" s="39" t="s">
        <v>1428</v>
      </c>
      <c r="N3595" s="33" t="str">
        <f t="shared" si="492"/>
        <v>Bulk Diesel Storage 1 - Auto ESD Shut-off  Valves for Bulk Diesel Storage Yard 1A - Mechanical Equipment Register with Specifications</v>
      </c>
      <c r="O3595" s="134"/>
      <c r="P3595" s="134"/>
      <c r="Q3595" s="33" t="str">
        <f>IFERROR(VLOOKUP(PPE_PH1_CDDL[[#This Row],[RDMC Document Number]],[3]Docs!$B:$F,4,0),"No Placeholder Yet")</f>
        <v>RES - Reserved Placeholder</v>
      </c>
      <c r="R3595" s="33" t="str">
        <f>IFERROR(VLOOKUP(PPE_PH1_CDDL[[#This Row],[RDMC Document Number]],[3]Docs!$B:$F,5,0),"No Placeholder Yet")</f>
        <v>Pending</v>
      </c>
      <c r="S3595" s="137">
        <f t="shared" si="493"/>
        <v>0</v>
      </c>
      <c r="T3595" s="39" t="s">
        <v>1119</v>
      </c>
      <c r="U3595" s="39"/>
      <c r="V3595" s="178"/>
      <c r="W3595" s="39" t="s">
        <v>1982</v>
      </c>
      <c r="X3595" s="39" t="s">
        <v>2013</v>
      </c>
      <c r="Y3595" s="39"/>
      <c r="Z3595" s="39"/>
      <c r="AA3595" s="39"/>
      <c r="AB3595" s="152" t="s">
        <v>3165</v>
      </c>
    </row>
    <row r="3596" spans="1:28" ht="21.75" customHeight="1" x14ac:dyDescent="0.25">
      <c r="A3596" s="33" t="s">
        <v>30</v>
      </c>
      <c r="B3596" s="33" t="s">
        <v>31</v>
      </c>
      <c r="C3596" s="39">
        <v>6264</v>
      </c>
      <c r="D3596" s="39" t="s">
        <v>268</v>
      </c>
      <c r="E3596" s="39" t="s">
        <v>1374</v>
      </c>
      <c r="F3596" s="128" t="s">
        <v>101</v>
      </c>
      <c r="G3596" s="39" t="s">
        <v>35</v>
      </c>
      <c r="H3596" s="39" t="str">
        <f t="shared" si="490"/>
        <v>6105AK124-6264-MEQL-0005</v>
      </c>
      <c r="I3596" s="39" t="str">
        <f t="shared" si="494"/>
        <v>Q24050972-08-6264-M-EQL-0005</v>
      </c>
      <c r="J3596" s="39"/>
      <c r="K3596" s="33" t="str">
        <f>VLOOKUP(C3596,'PPE WBS Codes'!$E$3:$F$79,2,0)</f>
        <v>Bulk Diesel Storage 1</v>
      </c>
      <c r="L3596" s="39" t="s">
        <v>1988</v>
      </c>
      <c r="M3596" s="39" t="s">
        <v>1428</v>
      </c>
      <c r="N3596" s="33" t="str">
        <f t="shared" si="492"/>
        <v>Bulk Diesel Storage 1 - Emergency Equip for Bulk Diesel Storage Fuel System Yard 1B - Mechanical Equipment Register with Specifications</v>
      </c>
      <c r="O3596" s="134"/>
      <c r="P3596" s="134"/>
      <c r="Q3596" s="33" t="str">
        <f>IFERROR(VLOOKUP(PPE_PH1_CDDL[[#This Row],[RDMC Document Number]],[3]Docs!$B:$F,4,0),"No Placeholder Yet")</f>
        <v>RES - Reserved Placeholder</v>
      </c>
      <c r="R3596" s="33" t="str">
        <f>IFERROR(VLOOKUP(PPE_PH1_CDDL[[#This Row],[RDMC Document Number]],[3]Docs!$B:$F,5,0),"No Placeholder Yet")</f>
        <v>Pending</v>
      </c>
      <c r="S3596" s="137">
        <f t="shared" si="493"/>
        <v>0</v>
      </c>
      <c r="T3596" s="39" t="s">
        <v>1119</v>
      </c>
      <c r="U3596" s="39"/>
      <c r="V3596" s="178"/>
      <c r="W3596" s="39" t="s">
        <v>1982</v>
      </c>
      <c r="X3596" s="39" t="s">
        <v>2013</v>
      </c>
      <c r="Y3596" s="39"/>
      <c r="Z3596" s="39"/>
      <c r="AA3596" s="39"/>
      <c r="AB3596" s="152" t="s">
        <v>3165</v>
      </c>
    </row>
    <row r="3597" spans="1:28" ht="21.75" customHeight="1" x14ac:dyDescent="0.25">
      <c r="A3597" s="33" t="s">
        <v>30</v>
      </c>
      <c r="B3597" s="33" t="s">
        <v>31</v>
      </c>
      <c r="C3597" s="39">
        <v>6264</v>
      </c>
      <c r="D3597" s="39" t="s">
        <v>268</v>
      </c>
      <c r="E3597" s="39" t="s">
        <v>1374</v>
      </c>
      <c r="F3597" s="128" t="s">
        <v>161</v>
      </c>
      <c r="G3597" s="39" t="s">
        <v>35</v>
      </c>
      <c r="H3597" s="39" t="str">
        <f t="shared" si="490"/>
        <v>6105AK124-6264-MEQL-0006</v>
      </c>
      <c r="I3597" s="39" t="str">
        <f t="shared" si="494"/>
        <v>Q24050972-08-6264-M-EQL-0006</v>
      </c>
      <c r="J3597" s="39"/>
      <c r="K3597" s="33" t="str">
        <f>VLOOKUP(C3597,'PPE WBS Codes'!$E$3:$F$79,2,0)</f>
        <v>Bulk Diesel Storage 1</v>
      </c>
      <c r="L3597" s="39" t="s">
        <v>1997</v>
      </c>
      <c r="M3597" s="39" t="s">
        <v>1428</v>
      </c>
      <c r="N3597" s="33" t="str">
        <f t="shared" si="492"/>
        <v>Bulk Diesel Storage 1 - Collection Sump from Bunds for Bulk Diesel Storage Yard 1B - Mechanical Equipment Register with Specifications</v>
      </c>
      <c r="O3597" s="134"/>
      <c r="P3597" s="134"/>
      <c r="Q3597" s="33" t="str">
        <f>IFERROR(VLOOKUP(PPE_PH1_CDDL[[#This Row],[RDMC Document Number]],[3]Docs!$B:$F,4,0),"No Placeholder Yet")</f>
        <v>RES - Reserved Placeholder</v>
      </c>
      <c r="R3597" s="33" t="str">
        <f>IFERROR(VLOOKUP(PPE_PH1_CDDL[[#This Row],[RDMC Document Number]],[3]Docs!$B:$F,5,0),"No Placeholder Yet")</f>
        <v>Pending</v>
      </c>
      <c r="S3597" s="137">
        <f t="shared" si="493"/>
        <v>0</v>
      </c>
      <c r="T3597" s="39" t="s">
        <v>1119</v>
      </c>
      <c r="U3597" s="39"/>
      <c r="V3597" s="178"/>
      <c r="W3597" s="39" t="s">
        <v>1982</v>
      </c>
      <c r="X3597" s="39" t="s">
        <v>2013</v>
      </c>
      <c r="Y3597" s="39"/>
      <c r="Z3597" s="39"/>
      <c r="AA3597" s="39"/>
      <c r="AB3597" s="152" t="s">
        <v>3165</v>
      </c>
    </row>
    <row r="3598" spans="1:28" ht="21.75" customHeight="1" x14ac:dyDescent="0.25">
      <c r="A3598" s="33" t="s">
        <v>30</v>
      </c>
      <c r="B3598" s="33" t="s">
        <v>31</v>
      </c>
      <c r="C3598" s="39">
        <v>6264</v>
      </c>
      <c r="D3598" s="39" t="s">
        <v>268</v>
      </c>
      <c r="E3598" s="39" t="s">
        <v>1374</v>
      </c>
      <c r="F3598" s="128" t="s">
        <v>170</v>
      </c>
      <c r="G3598" s="39" t="s">
        <v>35</v>
      </c>
      <c r="H3598" s="39" t="str">
        <f t="shared" si="490"/>
        <v>6105AK124-6264-MEQL-0007</v>
      </c>
      <c r="I3598" s="39" t="str">
        <f t="shared" si="494"/>
        <v>Q24050972-08-6264-M-EQL-0007</v>
      </c>
      <c r="J3598" s="39"/>
      <c r="K3598" s="33" t="str">
        <f>VLOOKUP(C3598,'PPE WBS Codes'!$E$3:$F$79,2,0)</f>
        <v>Bulk Diesel Storage 1</v>
      </c>
      <c r="L3598" s="39" t="s">
        <v>1991</v>
      </c>
      <c r="M3598" s="39" t="s">
        <v>1428</v>
      </c>
      <c r="N3598" s="33" t="str">
        <f t="shared" si="492"/>
        <v>Bulk Diesel Storage 1 - Fire Protection System for Bulk Diesel Storage Yard 1B - Mechanical Equipment Register with Specifications</v>
      </c>
      <c r="O3598" s="134"/>
      <c r="P3598" s="134"/>
      <c r="Q3598" s="33" t="str">
        <f>IFERROR(VLOOKUP(PPE_PH1_CDDL[[#This Row],[RDMC Document Number]],[3]Docs!$B:$F,4,0),"No Placeholder Yet")</f>
        <v>RES - Reserved Placeholder</v>
      </c>
      <c r="R3598" s="33" t="str">
        <f>IFERROR(VLOOKUP(PPE_PH1_CDDL[[#This Row],[RDMC Document Number]],[3]Docs!$B:$F,5,0),"No Placeholder Yet")</f>
        <v>Pending</v>
      </c>
      <c r="S3598" s="137">
        <f t="shared" si="493"/>
        <v>0</v>
      </c>
      <c r="T3598" s="39" t="s">
        <v>1119</v>
      </c>
      <c r="U3598" s="39"/>
      <c r="V3598" s="178"/>
      <c r="W3598" s="39" t="s">
        <v>1982</v>
      </c>
      <c r="X3598" s="39" t="s">
        <v>2013</v>
      </c>
      <c r="Y3598" s="39"/>
      <c r="Z3598" s="39"/>
      <c r="AA3598" s="39"/>
      <c r="AB3598" s="152" t="s">
        <v>3165</v>
      </c>
    </row>
    <row r="3599" spans="1:28" ht="21.75" customHeight="1" x14ac:dyDescent="0.25">
      <c r="A3599" s="33" t="s">
        <v>30</v>
      </c>
      <c r="B3599" s="33" t="s">
        <v>31</v>
      </c>
      <c r="C3599" s="39">
        <v>6264</v>
      </c>
      <c r="D3599" s="39" t="s">
        <v>268</v>
      </c>
      <c r="E3599" s="39" t="s">
        <v>1374</v>
      </c>
      <c r="F3599" s="128" t="s">
        <v>108</v>
      </c>
      <c r="G3599" s="39" t="s">
        <v>35</v>
      </c>
      <c r="H3599" s="39" t="str">
        <f t="shared" si="490"/>
        <v>6105AK124-6264-MEQL-0008</v>
      </c>
      <c r="I3599" s="39" t="str">
        <f t="shared" ref="I3599:I3630" si="495">"Q24050972"&amp;"-"&amp;"04"&amp;"-"&amp;C3599&amp;"-"&amp;D3599&amp;"-"&amp;E3599&amp;"-"&amp;F3599</f>
        <v>Q24050972-04-6264-M-EQL-0008</v>
      </c>
      <c r="J3599" s="39"/>
      <c r="K3599" s="33" t="str">
        <f>VLOOKUP(C3599,'PPE WBS Codes'!$E$3:$F$79,2,0)</f>
        <v>Bulk Diesel Storage 1</v>
      </c>
      <c r="L3599" s="39" t="s">
        <v>1992</v>
      </c>
      <c r="M3599" s="39" t="s">
        <v>1428</v>
      </c>
      <c r="N3599" s="33" t="str">
        <f t="shared" si="492"/>
        <v>Bulk Diesel Storage 1 - Auto ESD Shut-off  Valves for Bulk Diesel Storage Yard 1B - Mechanical Equipment Register with Specifications</v>
      </c>
      <c r="O3599" s="134"/>
      <c r="P3599" s="134"/>
      <c r="Q3599" s="33" t="str">
        <f>IFERROR(VLOOKUP(PPE_PH1_CDDL[[#This Row],[RDMC Document Number]],[3]Docs!$B:$F,4,0),"No Placeholder Yet")</f>
        <v>RES - Reserved Placeholder</v>
      </c>
      <c r="R3599" s="33" t="str">
        <f>IFERROR(VLOOKUP(PPE_PH1_CDDL[[#This Row],[RDMC Document Number]],[3]Docs!$B:$F,5,0),"No Placeholder Yet")</f>
        <v>Pending</v>
      </c>
      <c r="S3599" s="137">
        <f t="shared" si="493"/>
        <v>0</v>
      </c>
      <c r="T3599" s="39" t="s">
        <v>1119</v>
      </c>
      <c r="U3599" s="39"/>
      <c r="V3599" s="178"/>
      <c r="W3599" s="39" t="s">
        <v>1982</v>
      </c>
      <c r="X3599" s="39" t="s">
        <v>2013</v>
      </c>
      <c r="Y3599" s="39"/>
      <c r="Z3599" s="39"/>
      <c r="AA3599" s="39"/>
      <c r="AB3599" s="152" t="s">
        <v>3165</v>
      </c>
    </row>
    <row r="3600" spans="1:28" ht="21.75" customHeight="1" x14ac:dyDescent="0.25">
      <c r="A3600" s="33" t="s">
        <v>30</v>
      </c>
      <c r="B3600" s="33" t="s">
        <v>31</v>
      </c>
      <c r="C3600" s="39">
        <v>6264</v>
      </c>
      <c r="D3600" s="39" t="s">
        <v>1169</v>
      </c>
      <c r="E3600" s="39" t="s">
        <v>1279</v>
      </c>
      <c r="F3600" s="128" t="s">
        <v>34</v>
      </c>
      <c r="G3600" s="39" t="s">
        <v>35</v>
      </c>
      <c r="H3600" s="39" t="str">
        <f t="shared" si="490"/>
        <v>6105AK124-6264-CFND-0001</v>
      </c>
      <c r="I3600" s="39" t="str">
        <f t="shared" si="495"/>
        <v>Q24050972-04-6264-C-FND-0001</v>
      </c>
      <c r="J3600" s="39"/>
      <c r="K3600" s="33" t="str">
        <f>VLOOKUP(C3600,'PPE WBS Codes'!$E$3:$F$79,2,0)</f>
        <v>Bulk Diesel Storage 1</v>
      </c>
      <c r="L3600" s="39" t="s">
        <v>2009</v>
      </c>
      <c r="M3600" s="39" t="s">
        <v>1281</v>
      </c>
      <c r="N3600" s="33" t="str">
        <f t="shared" si="492"/>
        <v>Bulk Diesel Storage 1 - Bund wall System for Bulk Diesel Storage Yard 1A - Civil Foundation Design</v>
      </c>
      <c r="O3600" s="134"/>
      <c r="P3600" s="134"/>
      <c r="Q3600" s="33" t="str">
        <f>IFERROR(VLOOKUP(PPE_PH1_CDDL[[#This Row],[RDMC Document Number]],[3]Docs!$B:$F,4,0),"No Placeholder Yet")</f>
        <v>RES - Reserved Placeholder</v>
      </c>
      <c r="R3600" s="33" t="str">
        <f>IFERROR(VLOOKUP(PPE_PH1_CDDL[[#This Row],[RDMC Document Number]],[3]Docs!$B:$F,5,0),"No Placeholder Yet")</f>
        <v>Pending</v>
      </c>
      <c r="S3600" s="137">
        <f t="shared" si="493"/>
        <v>0</v>
      </c>
      <c r="T3600" s="39" t="s">
        <v>1119</v>
      </c>
      <c r="U3600" s="39"/>
      <c r="V3600" s="178"/>
      <c r="W3600" s="39" t="s">
        <v>1982</v>
      </c>
      <c r="X3600" s="39" t="s">
        <v>1281</v>
      </c>
      <c r="Y3600" s="39"/>
      <c r="Z3600" s="39"/>
      <c r="AA3600" s="39"/>
      <c r="AB3600" s="152" t="s">
        <v>3165</v>
      </c>
    </row>
    <row r="3601" spans="1:28" ht="21.75" customHeight="1" x14ac:dyDescent="0.25">
      <c r="A3601" s="33" t="s">
        <v>30</v>
      </c>
      <c r="B3601" s="33" t="s">
        <v>31</v>
      </c>
      <c r="C3601" s="39">
        <v>6264</v>
      </c>
      <c r="D3601" s="39" t="s">
        <v>1169</v>
      </c>
      <c r="E3601" s="39" t="s">
        <v>1279</v>
      </c>
      <c r="F3601" s="128" t="s">
        <v>46</v>
      </c>
      <c r="G3601" s="39" t="s">
        <v>35</v>
      </c>
      <c r="H3601" s="39" t="str">
        <f t="shared" si="490"/>
        <v>6105AK124-6264-CFND-0002</v>
      </c>
      <c r="I3601" s="39" t="str">
        <f t="shared" si="495"/>
        <v>Q24050972-04-6264-C-FND-0002</v>
      </c>
      <c r="J3601" s="39"/>
      <c r="K3601" s="33" t="str">
        <f>VLOOKUP(C3601,'PPE WBS Codes'!$E$3:$F$79,2,0)</f>
        <v>Bulk Diesel Storage 1</v>
      </c>
      <c r="L3601" s="39" t="s">
        <v>2009</v>
      </c>
      <c r="M3601" s="39" t="s">
        <v>1283</v>
      </c>
      <c r="N3601" s="33" t="str">
        <f t="shared" si="492"/>
        <v>Bulk Diesel Storage 1 - Bund wall System for Bulk Diesel Storage Yard 1A - Plinth Design and Layout</v>
      </c>
      <c r="O3601" s="134"/>
      <c r="P3601" s="134"/>
      <c r="Q3601" s="33" t="str">
        <f>IFERROR(VLOOKUP(PPE_PH1_CDDL[[#This Row],[RDMC Document Number]],[3]Docs!$B:$F,4,0),"No Placeholder Yet")</f>
        <v>RES - Reserved Placeholder</v>
      </c>
      <c r="R3601" s="33" t="str">
        <f>IFERROR(VLOOKUP(PPE_PH1_CDDL[[#This Row],[RDMC Document Number]],[3]Docs!$B:$F,5,0),"No Placeholder Yet")</f>
        <v>Pending</v>
      </c>
      <c r="S3601" s="137">
        <f t="shared" si="493"/>
        <v>0</v>
      </c>
      <c r="T3601" s="39" t="s">
        <v>1119</v>
      </c>
      <c r="U3601" s="39"/>
      <c r="V3601" s="178"/>
      <c r="W3601" s="39" t="s">
        <v>1982</v>
      </c>
      <c r="X3601" s="39" t="s">
        <v>1283</v>
      </c>
      <c r="Y3601" s="39"/>
      <c r="Z3601" s="39"/>
      <c r="AA3601" s="39"/>
      <c r="AB3601" s="152" t="s">
        <v>3165</v>
      </c>
    </row>
    <row r="3602" spans="1:28" ht="21.75" customHeight="1" x14ac:dyDescent="0.25">
      <c r="A3602" s="33" t="s">
        <v>30</v>
      </c>
      <c r="B3602" s="33" t="s">
        <v>31</v>
      </c>
      <c r="C3602" s="39">
        <v>6264</v>
      </c>
      <c r="D3602" s="39" t="s">
        <v>1169</v>
      </c>
      <c r="E3602" s="39" t="s">
        <v>1279</v>
      </c>
      <c r="F3602" s="128" t="s">
        <v>48</v>
      </c>
      <c r="G3602" s="39" t="s">
        <v>35</v>
      </c>
      <c r="H3602" s="39" t="str">
        <f t="shared" si="490"/>
        <v>6105AK124-6264-CFND-0003</v>
      </c>
      <c r="I3602" s="39" t="str">
        <f t="shared" si="495"/>
        <v>Q24050972-04-6264-C-FND-0003</v>
      </c>
      <c r="J3602" s="39"/>
      <c r="K3602" s="33" t="str">
        <f>VLOOKUP(C3602,'PPE WBS Codes'!$E$3:$F$79,2,0)</f>
        <v>Bulk Diesel Storage 1</v>
      </c>
      <c r="L3602" s="39" t="s">
        <v>1994</v>
      </c>
      <c r="M3602" s="39" t="s">
        <v>1281</v>
      </c>
      <c r="N3602" s="33" t="str">
        <f t="shared" si="492"/>
        <v>Bulk Diesel Storage 1 - Collection Sump from Bunds for Bulk Diesel Storage Yard 1A - Civil Foundation Design</v>
      </c>
      <c r="O3602" s="134"/>
      <c r="P3602" s="134"/>
      <c r="Q3602" s="33" t="str">
        <f>IFERROR(VLOOKUP(PPE_PH1_CDDL[[#This Row],[RDMC Document Number]],[3]Docs!$B:$F,4,0),"No Placeholder Yet")</f>
        <v>RES - Reserved Placeholder</v>
      </c>
      <c r="R3602" s="33" t="str">
        <f>IFERROR(VLOOKUP(PPE_PH1_CDDL[[#This Row],[RDMC Document Number]],[3]Docs!$B:$F,5,0),"No Placeholder Yet")</f>
        <v>Pending</v>
      </c>
      <c r="S3602" s="137">
        <f t="shared" si="493"/>
        <v>0</v>
      </c>
      <c r="T3602" s="39" t="s">
        <v>1119</v>
      </c>
      <c r="U3602" s="39"/>
      <c r="V3602" s="178"/>
      <c r="W3602" s="39" t="s">
        <v>1982</v>
      </c>
      <c r="X3602" s="39" t="s">
        <v>1281</v>
      </c>
      <c r="Y3602" s="39"/>
      <c r="Z3602" s="39"/>
      <c r="AA3602" s="39"/>
      <c r="AB3602" s="152" t="s">
        <v>3165</v>
      </c>
    </row>
    <row r="3603" spans="1:28" ht="21.75" customHeight="1" x14ac:dyDescent="0.25">
      <c r="A3603" s="33" t="s">
        <v>30</v>
      </c>
      <c r="B3603" s="33" t="s">
        <v>31</v>
      </c>
      <c r="C3603" s="39">
        <v>6264</v>
      </c>
      <c r="D3603" s="39" t="s">
        <v>1169</v>
      </c>
      <c r="E3603" s="39" t="s">
        <v>1279</v>
      </c>
      <c r="F3603" s="128" t="s">
        <v>50</v>
      </c>
      <c r="G3603" s="39" t="s">
        <v>35</v>
      </c>
      <c r="H3603" s="39" t="str">
        <f t="shared" si="490"/>
        <v>6105AK124-6264-CFND-0004</v>
      </c>
      <c r="I3603" s="39" t="str">
        <f t="shared" si="495"/>
        <v>Q24050972-04-6264-C-FND-0004</v>
      </c>
      <c r="J3603" s="39"/>
      <c r="K3603" s="33" t="str">
        <f>VLOOKUP(C3603,'PPE WBS Codes'!$E$3:$F$79,2,0)</f>
        <v>Bulk Diesel Storage 1</v>
      </c>
      <c r="L3603" s="39" t="s">
        <v>1984</v>
      </c>
      <c r="M3603" s="39" t="s">
        <v>1283</v>
      </c>
      <c r="N3603" s="33" t="str">
        <f t="shared" si="492"/>
        <v>Bulk Diesel Storage 1 - Access Staircase &amp; Platforms for Bulk Diesel Storage Yard 1A - Plinth Design and Layout</v>
      </c>
      <c r="O3603" s="134"/>
      <c r="P3603" s="134"/>
      <c r="Q3603" s="33" t="str">
        <f>IFERROR(VLOOKUP(PPE_PH1_CDDL[[#This Row],[RDMC Document Number]],[3]Docs!$B:$F,4,0),"No Placeholder Yet")</f>
        <v>RES - Reserved Placeholder</v>
      </c>
      <c r="R3603" s="33" t="str">
        <f>IFERROR(VLOOKUP(PPE_PH1_CDDL[[#This Row],[RDMC Document Number]],[3]Docs!$B:$F,5,0),"No Placeholder Yet")</f>
        <v>Pending</v>
      </c>
      <c r="S3603" s="137">
        <f t="shared" si="493"/>
        <v>0</v>
      </c>
      <c r="T3603" s="39" t="s">
        <v>1119</v>
      </c>
      <c r="U3603" s="39"/>
      <c r="V3603" s="178"/>
      <c r="W3603" s="39" t="s">
        <v>1982</v>
      </c>
      <c r="X3603" s="39" t="s">
        <v>1283</v>
      </c>
      <c r="Y3603" s="39"/>
      <c r="Z3603" s="39"/>
      <c r="AA3603" s="39"/>
      <c r="AB3603" s="152" t="s">
        <v>3165</v>
      </c>
    </row>
    <row r="3604" spans="1:28" ht="21.75" customHeight="1" x14ac:dyDescent="0.25">
      <c r="A3604" s="33" t="s">
        <v>30</v>
      </c>
      <c r="B3604" s="33" t="s">
        <v>31</v>
      </c>
      <c r="C3604" s="39">
        <v>6264</v>
      </c>
      <c r="D3604" s="39" t="s">
        <v>1169</v>
      </c>
      <c r="E3604" s="39" t="s">
        <v>1279</v>
      </c>
      <c r="F3604" s="128" t="s">
        <v>101</v>
      </c>
      <c r="G3604" s="39" t="s">
        <v>35</v>
      </c>
      <c r="H3604" s="39" t="str">
        <f t="shared" si="490"/>
        <v>6105AK124-6264-CFND-0005</v>
      </c>
      <c r="I3604" s="39" t="str">
        <f t="shared" si="495"/>
        <v>Q24050972-04-6264-C-FND-0005</v>
      </c>
      <c r="J3604" s="39"/>
      <c r="K3604" s="33" t="str">
        <f>VLOOKUP(C3604,'PPE WBS Codes'!$E$3:$F$79,2,0)</f>
        <v>Bulk Diesel Storage 1</v>
      </c>
      <c r="L3604" s="39" t="s">
        <v>1985</v>
      </c>
      <c r="M3604" s="39" t="s">
        <v>1281</v>
      </c>
      <c r="N3604" s="33" t="str">
        <f t="shared" si="492"/>
        <v>Bulk Diesel Storage 1 - Fire Wall Protection System for Bulk Diesel Storage Yard 1A - Civil Foundation Design</v>
      </c>
      <c r="O3604" s="134"/>
      <c r="P3604" s="134"/>
      <c r="Q3604" s="33" t="str">
        <f>IFERROR(VLOOKUP(PPE_PH1_CDDL[[#This Row],[RDMC Document Number]],[3]Docs!$B:$F,4,0),"No Placeholder Yet")</f>
        <v>RES - Reserved Placeholder</v>
      </c>
      <c r="R3604" s="33" t="str">
        <f>IFERROR(VLOOKUP(PPE_PH1_CDDL[[#This Row],[RDMC Document Number]],[3]Docs!$B:$F,5,0),"No Placeholder Yet")</f>
        <v>Pending</v>
      </c>
      <c r="S3604" s="137">
        <f t="shared" si="493"/>
        <v>0</v>
      </c>
      <c r="T3604" s="39" t="s">
        <v>1119</v>
      </c>
      <c r="U3604" s="39"/>
      <c r="V3604" s="178"/>
      <c r="W3604" s="39" t="s">
        <v>1982</v>
      </c>
      <c r="X3604" s="39" t="s">
        <v>1281</v>
      </c>
      <c r="Y3604" s="39"/>
      <c r="Z3604" s="39"/>
      <c r="AA3604" s="39"/>
      <c r="AB3604" s="152" t="s">
        <v>3165</v>
      </c>
    </row>
    <row r="3605" spans="1:28" ht="21.75" customHeight="1" x14ac:dyDescent="0.25">
      <c r="A3605" s="33" t="s">
        <v>30</v>
      </c>
      <c r="B3605" s="33" t="s">
        <v>31</v>
      </c>
      <c r="C3605" s="39">
        <v>6264</v>
      </c>
      <c r="D3605" s="39" t="s">
        <v>1169</v>
      </c>
      <c r="E3605" s="39" t="s">
        <v>1279</v>
      </c>
      <c r="F3605" s="128" t="s">
        <v>161</v>
      </c>
      <c r="G3605" s="39" t="s">
        <v>35</v>
      </c>
      <c r="H3605" s="39" t="str">
        <f t="shared" si="490"/>
        <v>6105AK124-6264-CFND-0006</v>
      </c>
      <c r="I3605" s="39" t="str">
        <f t="shared" si="495"/>
        <v>Q24050972-04-6264-C-FND-0006</v>
      </c>
      <c r="J3605" s="39"/>
      <c r="K3605" s="33" t="str">
        <f>VLOOKUP(C3605,'PPE WBS Codes'!$E$3:$F$79,2,0)</f>
        <v>Bulk Diesel Storage 1</v>
      </c>
      <c r="L3605" s="39" t="s">
        <v>1986</v>
      </c>
      <c r="M3605" s="39" t="s">
        <v>1281</v>
      </c>
      <c r="N3605" s="33" t="str">
        <f t="shared" si="492"/>
        <v>Bulk Diesel Storage 1 - Fire Protection System for Bulk Diesel Storage Yard 1A - Civil Foundation Design</v>
      </c>
      <c r="O3605" s="134"/>
      <c r="P3605" s="134"/>
      <c r="Q3605" s="33" t="str">
        <f>IFERROR(VLOOKUP(PPE_PH1_CDDL[[#This Row],[RDMC Document Number]],[3]Docs!$B:$F,4,0),"No Placeholder Yet")</f>
        <v>RES - Reserved Placeholder</v>
      </c>
      <c r="R3605" s="33" t="str">
        <f>IFERROR(VLOOKUP(PPE_PH1_CDDL[[#This Row],[RDMC Document Number]],[3]Docs!$B:$F,5,0),"No Placeholder Yet")</f>
        <v>Pending</v>
      </c>
      <c r="S3605" s="137">
        <f t="shared" si="493"/>
        <v>0</v>
      </c>
      <c r="T3605" s="39" t="s">
        <v>1119</v>
      </c>
      <c r="U3605" s="39"/>
      <c r="V3605" s="178"/>
      <c r="W3605" s="39" t="s">
        <v>1982</v>
      </c>
      <c r="X3605" s="39" t="s">
        <v>1281</v>
      </c>
      <c r="Y3605" s="39"/>
      <c r="Z3605" s="39"/>
      <c r="AA3605" s="39"/>
      <c r="AB3605" s="152" t="s">
        <v>3165</v>
      </c>
    </row>
    <row r="3606" spans="1:28" ht="21.75" customHeight="1" x14ac:dyDescent="0.25">
      <c r="A3606" s="33" t="s">
        <v>30</v>
      </c>
      <c r="B3606" s="33" t="s">
        <v>31</v>
      </c>
      <c r="C3606" s="39">
        <v>6264</v>
      </c>
      <c r="D3606" s="39" t="s">
        <v>1169</v>
      </c>
      <c r="E3606" s="39" t="s">
        <v>1279</v>
      </c>
      <c r="F3606" s="128" t="s">
        <v>170</v>
      </c>
      <c r="G3606" s="39" t="s">
        <v>35</v>
      </c>
      <c r="H3606" s="39" t="str">
        <f t="shared" si="490"/>
        <v>6105AK124-6264-CFND-0007</v>
      </c>
      <c r="I3606" s="39" t="str">
        <f t="shared" si="495"/>
        <v>Q24050972-04-6264-C-FND-0007</v>
      </c>
      <c r="J3606" s="39"/>
      <c r="K3606" s="33" t="str">
        <f>VLOOKUP(C3606,'PPE WBS Codes'!$E$3:$F$79,2,0)</f>
        <v>Bulk Diesel Storage 1</v>
      </c>
      <c r="L3606" s="39" t="s">
        <v>1986</v>
      </c>
      <c r="M3606" s="39" t="s">
        <v>1283</v>
      </c>
      <c r="N3606" s="33" t="str">
        <f t="shared" si="492"/>
        <v>Bulk Diesel Storage 1 - Fire Protection System for Bulk Diesel Storage Yard 1A - Plinth Design and Layout</v>
      </c>
      <c r="O3606" s="134"/>
      <c r="P3606" s="134"/>
      <c r="Q3606" s="33" t="str">
        <f>IFERROR(VLOOKUP(PPE_PH1_CDDL[[#This Row],[RDMC Document Number]],[3]Docs!$B:$F,4,0),"No Placeholder Yet")</f>
        <v>RES - Reserved Placeholder</v>
      </c>
      <c r="R3606" s="33" t="str">
        <f>IFERROR(VLOOKUP(PPE_PH1_CDDL[[#This Row],[RDMC Document Number]],[3]Docs!$B:$F,5,0),"No Placeholder Yet")</f>
        <v>Pending</v>
      </c>
      <c r="S3606" s="137">
        <f t="shared" si="493"/>
        <v>0</v>
      </c>
      <c r="T3606" s="39" t="s">
        <v>1119</v>
      </c>
      <c r="U3606" s="39"/>
      <c r="V3606" s="178"/>
      <c r="W3606" s="39" t="s">
        <v>1982</v>
      </c>
      <c r="X3606" s="39" t="s">
        <v>1283</v>
      </c>
      <c r="Y3606" s="39"/>
      <c r="Z3606" s="39"/>
      <c r="AA3606" s="39"/>
      <c r="AB3606" s="152" t="s">
        <v>3165</v>
      </c>
    </row>
    <row r="3607" spans="1:28" ht="21.75" customHeight="1" x14ac:dyDescent="0.25">
      <c r="A3607" s="33" t="s">
        <v>30</v>
      </c>
      <c r="B3607" s="33" t="s">
        <v>31</v>
      </c>
      <c r="C3607" s="39">
        <v>6264</v>
      </c>
      <c r="D3607" s="39" t="s">
        <v>1169</v>
      </c>
      <c r="E3607" s="39" t="s">
        <v>1279</v>
      </c>
      <c r="F3607" s="128" t="s">
        <v>108</v>
      </c>
      <c r="G3607" s="39" t="s">
        <v>35</v>
      </c>
      <c r="H3607" s="39" t="str">
        <f t="shared" si="490"/>
        <v>6105AK124-6264-CFND-0008</v>
      </c>
      <c r="I3607" s="39" t="str">
        <f t="shared" si="495"/>
        <v>Q24050972-04-6264-C-FND-0008</v>
      </c>
      <c r="J3607" s="39"/>
      <c r="K3607" s="33" t="str">
        <f>VLOOKUP(C3607,'PPE WBS Codes'!$E$3:$F$79,2,0)</f>
        <v>Bulk Diesel Storage 1</v>
      </c>
      <c r="L3607" s="39" t="s">
        <v>2011</v>
      </c>
      <c r="M3607" s="39" t="s">
        <v>1281</v>
      </c>
      <c r="N3607" s="33" t="str">
        <f t="shared" si="492"/>
        <v>Bulk Diesel Storage 1 - Bund wall System for Bulk Diesel Storage Yard 1B - Civil Foundation Design</v>
      </c>
      <c r="O3607" s="134"/>
      <c r="P3607" s="134"/>
      <c r="Q3607" s="33" t="str">
        <f>IFERROR(VLOOKUP(PPE_PH1_CDDL[[#This Row],[RDMC Document Number]],[3]Docs!$B:$F,4,0),"No Placeholder Yet")</f>
        <v>RES - Reserved Placeholder</v>
      </c>
      <c r="R3607" s="33" t="str">
        <f>IFERROR(VLOOKUP(PPE_PH1_CDDL[[#This Row],[RDMC Document Number]],[3]Docs!$B:$F,5,0),"No Placeholder Yet")</f>
        <v>Pending</v>
      </c>
      <c r="S3607" s="137">
        <f t="shared" si="493"/>
        <v>0</v>
      </c>
      <c r="T3607" s="39" t="s">
        <v>1119</v>
      </c>
      <c r="U3607" s="39"/>
      <c r="V3607" s="178"/>
      <c r="W3607" s="39" t="s">
        <v>1982</v>
      </c>
      <c r="X3607" s="39" t="s">
        <v>1281</v>
      </c>
      <c r="Y3607" s="39"/>
      <c r="Z3607" s="39"/>
      <c r="AA3607" s="39"/>
      <c r="AB3607" s="152" t="s">
        <v>3165</v>
      </c>
    </row>
    <row r="3608" spans="1:28" ht="21.75" customHeight="1" x14ac:dyDescent="0.25">
      <c r="A3608" s="33" t="s">
        <v>30</v>
      </c>
      <c r="B3608" s="33" t="s">
        <v>31</v>
      </c>
      <c r="C3608" s="39">
        <v>6264</v>
      </c>
      <c r="D3608" s="39" t="s">
        <v>1169</v>
      </c>
      <c r="E3608" s="39" t="s">
        <v>1279</v>
      </c>
      <c r="F3608" s="128" t="s">
        <v>173</v>
      </c>
      <c r="G3608" s="39" t="s">
        <v>35</v>
      </c>
      <c r="H3608" s="39" t="str">
        <f t="shared" si="490"/>
        <v>6105AK124-6264-CFND-0009</v>
      </c>
      <c r="I3608" s="39" t="str">
        <f t="shared" si="495"/>
        <v>Q24050972-04-6264-C-FND-0009</v>
      </c>
      <c r="J3608" s="39"/>
      <c r="K3608" s="33" t="str">
        <f>VLOOKUP(C3608,'PPE WBS Codes'!$E$3:$F$79,2,0)</f>
        <v>Bulk Diesel Storage 1</v>
      </c>
      <c r="L3608" s="39" t="s">
        <v>2011</v>
      </c>
      <c r="M3608" s="39" t="s">
        <v>1283</v>
      </c>
      <c r="N3608" s="33" t="str">
        <f t="shared" si="492"/>
        <v>Bulk Diesel Storage 1 - Bund wall System for Bulk Diesel Storage Yard 1B - Plinth Design and Layout</v>
      </c>
      <c r="O3608" s="134"/>
      <c r="P3608" s="134"/>
      <c r="Q3608" s="33" t="str">
        <f>IFERROR(VLOOKUP(PPE_PH1_CDDL[[#This Row],[RDMC Document Number]],[3]Docs!$B:$F,4,0),"No Placeholder Yet")</f>
        <v>RES - Reserved Placeholder</v>
      </c>
      <c r="R3608" s="33" t="str">
        <f>IFERROR(VLOOKUP(PPE_PH1_CDDL[[#This Row],[RDMC Document Number]],[3]Docs!$B:$F,5,0),"No Placeholder Yet")</f>
        <v>Pending</v>
      </c>
      <c r="S3608" s="137">
        <f t="shared" si="493"/>
        <v>0</v>
      </c>
      <c r="T3608" s="39" t="s">
        <v>1119</v>
      </c>
      <c r="U3608" s="39"/>
      <c r="V3608" s="178"/>
      <c r="W3608" s="39" t="s">
        <v>1982</v>
      </c>
      <c r="X3608" s="39" t="s">
        <v>1283</v>
      </c>
      <c r="Y3608" s="39"/>
      <c r="Z3608" s="39"/>
      <c r="AA3608" s="39"/>
      <c r="AB3608" s="152" t="s">
        <v>3165</v>
      </c>
    </row>
    <row r="3609" spans="1:28" ht="21.75" customHeight="1" x14ac:dyDescent="0.25">
      <c r="A3609" s="33" t="s">
        <v>30</v>
      </c>
      <c r="B3609" s="33" t="s">
        <v>31</v>
      </c>
      <c r="C3609" s="39">
        <v>6264</v>
      </c>
      <c r="D3609" s="39" t="s">
        <v>1169</v>
      </c>
      <c r="E3609" s="39" t="s">
        <v>1279</v>
      </c>
      <c r="F3609" s="128" t="s">
        <v>184</v>
      </c>
      <c r="G3609" s="39" t="s">
        <v>35</v>
      </c>
      <c r="H3609" s="39" t="str">
        <f t="shared" si="490"/>
        <v>6105AK124-6264-CFND-0010</v>
      </c>
      <c r="I3609" s="39" t="str">
        <f t="shared" si="495"/>
        <v>Q24050972-04-6264-C-FND-0010</v>
      </c>
      <c r="J3609" s="39"/>
      <c r="K3609" s="33" t="str">
        <f>VLOOKUP(C3609,'PPE WBS Codes'!$E$3:$F$79,2,0)</f>
        <v>Bulk Diesel Storage 1</v>
      </c>
      <c r="L3609" s="39" t="s">
        <v>1997</v>
      </c>
      <c r="M3609" s="39" t="s">
        <v>1281</v>
      </c>
      <c r="N3609" s="33" t="str">
        <f t="shared" si="492"/>
        <v>Bulk Diesel Storage 1 - Collection Sump from Bunds for Bulk Diesel Storage Yard 1B - Civil Foundation Design</v>
      </c>
      <c r="O3609" s="134"/>
      <c r="P3609" s="134"/>
      <c r="Q3609" s="33" t="str">
        <f>IFERROR(VLOOKUP(PPE_PH1_CDDL[[#This Row],[RDMC Document Number]],[3]Docs!$B:$F,4,0),"No Placeholder Yet")</f>
        <v>RES - Reserved Placeholder</v>
      </c>
      <c r="R3609" s="33" t="str">
        <f>IFERROR(VLOOKUP(PPE_PH1_CDDL[[#This Row],[RDMC Document Number]],[3]Docs!$B:$F,5,0),"No Placeholder Yet")</f>
        <v>Pending</v>
      </c>
      <c r="S3609" s="137">
        <f t="shared" si="493"/>
        <v>0</v>
      </c>
      <c r="T3609" s="39" t="s">
        <v>1119</v>
      </c>
      <c r="U3609" s="39"/>
      <c r="V3609" s="178"/>
      <c r="W3609" s="39" t="s">
        <v>1982</v>
      </c>
      <c r="X3609" s="39" t="s">
        <v>1281</v>
      </c>
      <c r="Y3609" s="39"/>
      <c r="Z3609" s="39"/>
      <c r="AA3609" s="39"/>
      <c r="AB3609" s="152" t="s">
        <v>3165</v>
      </c>
    </row>
    <row r="3610" spans="1:28" ht="21.75" customHeight="1" x14ac:dyDescent="0.25">
      <c r="A3610" s="33" t="s">
        <v>30</v>
      </c>
      <c r="B3610" s="33" t="s">
        <v>31</v>
      </c>
      <c r="C3610" s="39">
        <v>6264</v>
      </c>
      <c r="D3610" s="39" t="s">
        <v>1169</v>
      </c>
      <c r="E3610" s="39" t="s">
        <v>1279</v>
      </c>
      <c r="F3610" s="128" t="s">
        <v>187</v>
      </c>
      <c r="G3610" s="39" t="s">
        <v>35</v>
      </c>
      <c r="H3610" s="39" t="str">
        <f t="shared" si="490"/>
        <v>6105AK124-6264-CFND-0011</v>
      </c>
      <c r="I3610" s="39" t="str">
        <f t="shared" si="495"/>
        <v>Q24050972-04-6264-C-FND-0011</v>
      </c>
      <c r="J3610" s="39"/>
      <c r="K3610" s="33" t="str">
        <f>VLOOKUP(C3610,'PPE WBS Codes'!$E$3:$F$79,2,0)</f>
        <v>Bulk Diesel Storage 1</v>
      </c>
      <c r="L3610" s="39" t="s">
        <v>1989</v>
      </c>
      <c r="M3610" s="39" t="s">
        <v>1283</v>
      </c>
      <c r="N3610" s="33" t="str">
        <f t="shared" si="492"/>
        <v>Bulk Diesel Storage 1 - Access Staircase &amp; Platforms for Bulk Diesel Storage Yard 1B - Plinth Design and Layout</v>
      </c>
      <c r="O3610" s="134"/>
      <c r="P3610" s="134"/>
      <c r="Q3610" s="33" t="str">
        <f>IFERROR(VLOOKUP(PPE_PH1_CDDL[[#This Row],[RDMC Document Number]],[3]Docs!$B:$F,4,0),"No Placeholder Yet")</f>
        <v>RES - Reserved Placeholder</v>
      </c>
      <c r="R3610" s="33" t="str">
        <f>IFERROR(VLOOKUP(PPE_PH1_CDDL[[#This Row],[RDMC Document Number]],[3]Docs!$B:$F,5,0),"No Placeholder Yet")</f>
        <v>Pending</v>
      </c>
      <c r="S3610" s="137">
        <f t="shared" si="493"/>
        <v>0</v>
      </c>
      <c r="T3610" s="39" t="s">
        <v>1119</v>
      </c>
      <c r="U3610" s="39"/>
      <c r="V3610" s="178"/>
      <c r="W3610" s="39" t="s">
        <v>1982</v>
      </c>
      <c r="X3610" s="39" t="s">
        <v>1283</v>
      </c>
      <c r="Y3610" s="39"/>
      <c r="Z3610" s="39"/>
      <c r="AA3610" s="39"/>
      <c r="AB3610" s="152" t="s">
        <v>3165</v>
      </c>
    </row>
    <row r="3611" spans="1:28" ht="21.75" customHeight="1" x14ac:dyDescent="0.25">
      <c r="A3611" s="33" t="s">
        <v>30</v>
      </c>
      <c r="B3611" s="33" t="s">
        <v>31</v>
      </c>
      <c r="C3611" s="39">
        <v>6264</v>
      </c>
      <c r="D3611" s="39" t="s">
        <v>1169</v>
      </c>
      <c r="E3611" s="39" t="s">
        <v>1279</v>
      </c>
      <c r="F3611" s="128" t="s">
        <v>213</v>
      </c>
      <c r="G3611" s="39" t="s">
        <v>35</v>
      </c>
      <c r="H3611" s="39" t="str">
        <f t="shared" si="490"/>
        <v>6105AK124-6264-CFND-0012</v>
      </c>
      <c r="I3611" s="39" t="str">
        <f t="shared" si="495"/>
        <v>Q24050972-04-6264-C-FND-0012</v>
      </c>
      <c r="J3611" s="39"/>
      <c r="K3611" s="33" t="str">
        <f>VLOOKUP(C3611,'PPE WBS Codes'!$E$3:$F$79,2,0)</f>
        <v>Bulk Diesel Storage 1</v>
      </c>
      <c r="L3611" s="39" t="s">
        <v>1990</v>
      </c>
      <c r="M3611" s="39" t="s">
        <v>1281</v>
      </c>
      <c r="N3611" s="33" t="str">
        <f t="shared" si="492"/>
        <v>Bulk Diesel Storage 1 - Fire Wall Protection System for Bulk Diesel Storage Yard 1B - Civil Foundation Design</v>
      </c>
      <c r="O3611" s="134"/>
      <c r="P3611" s="134"/>
      <c r="Q3611" s="33" t="str">
        <f>IFERROR(VLOOKUP(PPE_PH1_CDDL[[#This Row],[RDMC Document Number]],[3]Docs!$B:$F,4,0),"No Placeholder Yet")</f>
        <v>RES - Reserved Placeholder</v>
      </c>
      <c r="R3611" s="33" t="str">
        <f>IFERROR(VLOOKUP(PPE_PH1_CDDL[[#This Row],[RDMC Document Number]],[3]Docs!$B:$F,5,0),"No Placeholder Yet")</f>
        <v>Pending</v>
      </c>
      <c r="S3611" s="137">
        <f t="shared" si="493"/>
        <v>0</v>
      </c>
      <c r="T3611" s="39" t="s">
        <v>1119</v>
      </c>
      <c r="U3611" s="39"/>
      <c r="V3611" s="178"/>
      <c r="W3611" s="39" t="s">
        <v>1982</v>
      </c>
      <c r="X3611" s="39" t="s">
        <v>1281</v>
      </c>
      <c r="Y3611" s="39"/>
      <c r="Z3611" s="39"/>
      <c r="AA3611" s="39"/>
      <c r="AB3611" s="152" t="s">
        <v>3165</v>
      </c>
    </row>
    <row r="3612" spans="1:28" ht="21.75" customHeight="1" x14ac:dyDescent="0.25">
      <c r="A3612" s="33" t="s">
        <v>30</v>
      </c>
      <c r="B3612" s="33" t="s">
        <v>31</v>
      </c>
      <c r="C3612" s="39">
        <v>6264</v>
      </c>
      <c r="D3612" s="39" t="s">
        <v>1169</v>
      </c>
      <c r="E3612" s="39" t="s">
        <v>1279</v>
      </c>
      <c r="F3612" s="128" t="s">
        <v>215</v>
      </c>
      <c r="G3612" s="39" t="s">
        <v>35</v>
      </c>
      <c r="H3612" s="39" t="str">
        <f t="shared" si="490"/>
        <v>6105AK124-6264-CFND-0013</v>
      </c>
      <c r="I3612" s="39" t="str">
        <f t="shared" si="495"/>
        <v>Q24050972-04-6264-C-FND-0013</v>
      </c>
      <c r="J3612" s="39"/>
      <c r="K3612" s="33" t="str">
        <f>VLOOKUP(C3612,'PPE WBS Codes'!$E$3:$F$79,2,0)</f>
        <v>Bulk Diesel Storage 1</v>
      </c>
      <c r="L3612" s="39" t="s">
        <v>1991</v>
      </c>
      <c r="M3612" s="39" t="s">
        <v>1281</v>
      </c>
      <c r="N3612" s="33" t="str">
        <f t="shared" si="492"/>
        <v>Bulk Diesel Storage 1 - Fire Protection System for Bulk Diesel Storage Yard 1B - Civil Foundation Design</v>
      </c>
      <c r="O3612" s="134"/>
      <c r="P3612" s="134"/>
      <c r="Q3612" s="33" t="str">
        <f>IFERROR(VLOOKUP(PPE_PH1_CDDL[[#This Row],[RDMC Document Number]],[3]Docs!$B:$F,4,0),"No Placeholder Yet")</f>
        <v>RES - Reserved Placeholder</v>
      </c>
      <c r="R3612" s="33" t="str">
        <f>IFERROR(VLOOKUP(PPE_PH1_CDDL[[#This Row],[RDMC Document Number]],[3]Docs!$B:$F,5,0),"No Placeholder Yet")</f>
        <v>Pending</v>
      </c>
      <c r="S3612" s="137">
        <f t="shared" si="493"/>
        <v>0</v>
      </c>
      <c r="T3612" s="39" t="s">
        <v>1119</v>
      </c>
      <c r="U3612" s="39"/>
      <c r="V3612" s="178"/>
      <c r="W3612" s="39" t="s">
        <v>1982</v>
      </c>
      <c r="X3612" s="39" t="s">
        <v>1281</v>
      </c>
      <c r="Y3612" s="39"/>
      <c r="Z3612" s="39"/>
      <c r="AA3612" s="39"/>
      <c r="AB3612" s="152" t="s">
        <v>3165</v>
      </c>
    </row>
    <row r="3613" spans="1:28" ht="21.75" customHeight="1" x14ac:dyDescent="0.25">
      <c r="A3613" s="33" t="s">
        <v>30</v>
      </c>
      <c r="B3613" s="33" t="s">
        <v>31</v>
      </c>
      <c r="C3613" s="39">
        <v>6264</v>
      </c>
      <c r="D3613" s="39" t="s">
        <v>1169</v>
      </c>
      <c r="E3613" s="39" t="s">
        <v>1279</v>
      </c>
      <c r="F3613" s="174" t="s">
        <v>217</v>
      </c>
      <c r="G3613" s="39" t="s">
        <v>35</v>
      </c>
      <c r="H3613" s="39" t="str">
        <f t="shared" si="490"/>
        <v>6105AK124-6264-CFND-0014</v>
      </c>
      <c r="I3613" s="39" t="str">
        <f t="shared" si="495"/>
        <v>Q24050972-04-6264-C-FND-0014</v>
      </c>
      <c r="J3613" s="162"/>
      <c r="K3613" s="33" t="str">
        <f>VLOOKUP(C3613,'PPE WBS Codes'!$E$3:$F$79,2,0)</f>
        <v>Bulk Diesel Storage 1</v>
      </c>
      <c r="L3613" s="162" t="s">
        <v>1991</v>
      </c>
      <c r="M3613" s="162" t="s">
        <v>1283</v>
      </c>
      <c r="N3613" s="33" t="str">
        <f t="shared" si="492"/>
        <v>Bulk Diesel Storage 1 - Fire Protection System for Bulk Diesel Storage Yard 1B - Plinth Design and Layout</v>
      </c>
      <c r="O3613" s="175"/>
      <c r="P3613" s="175"/>
      <c r="Q3613" s="33" t="str">
        <f>IFERROR(VLOOKUP(PPE_PH1_CDDL[[#This Row],[RDMC Document Number]],[3]Docs!$B:$F,4,0),"No Placeholder Yet")</f>
        <v>RES - Reserved Placeholder</v>
      </c>
      <c r="R3613" s="33" t="str">
        <f>IFERROR(VLOOKUP(PPE_PH1_CDDL[[#This Row],[RDMC Document Number]],[3]Docs!$B:$F,5,0),"No Placeholder Yet")</f>
        <v>Pending</v>
      </c>
      <c r="S3613" s="137">
        <f t="shared" si="493"/>
        <v>0</v>
      </c>
      <c r="T3613" s="39" t="s">
        <v>1119</v>
      </c>
      <c r="U3613" s="162"/>
      <c r="V3613" s="178"/>
      <c r="W3613" s="39" t="s">
        <v>1982</v>
      </c>
      <c r="X3613" s="162" t="s">
        <v>1283</v>
      </c>
      <c r="Y3613" s="162"/>
      <c r="Z3613" s="162"/>
      <c r="AA3613" s="39"/>
      <c r="AB3613" s="152" t="s">
        <v>3165</v>
      </c>
    </row>
    <row r="3614" spans="1:28" ht="21.75" customHeight="1" x14ac:dyDescent="0.25">
      <c r="A3614" s="33" t="s">
        <v>30</v>
      </c>
      <c r="B3614" s="33" t="s">
        <v>31</v>
      </c>
      <c r="C3614" s="39">
        <v>6264</v>
      </c>
      <c r="D3614" s="39" t="s">
        <v>1169</v>
      </c>
      <c r="E3614" s="39" t="s">
        <v>250</v>
      </c>
      <c r="F3614" s="128" t="s">
        <v>34</v>
      </c>
      <c r="G3614" s="39" t="s">
        <v>35</v>
      </c>
      <c r="H3614" s="39" t="str">
        <f t="shared" si="490"/>
        <v>6105AK124-6264-CGAD-0001</v>
      </c>
      <c r="I3614" s="39" t="str">
        <f t="shared" si="495"/>
        <v>Q24050972-04-6264-C-GAD-0001</v>
      </c>
      <c r="J3614" s="39"/>
      <c r="K3614" s="33" t="str">
        <f>VLOOKUP(C3614,'PPE WBS Codes'!$E$3:$F$79,2,0)</f>
        <v>Bulk Diesel Storage 1</v>
      </c>
      <c r="L3614" s="39" t="s">
        <v>1981</v>
      </c>
      <c r="M3614" s="39" t="s">
        <v>1293</v>
      </c>
      <c r="N3614" s="33" t="str">
        <f t="shared" si="492"/>
        <v>Bulk Diesel Storage 1 - Emergency Equip for Bulk Diesel Storage Yard 1A - Terrace Equipment GA</v>
      </c>
      <c r="O3614" s="134"/>
      <c r="P3614" s="134"/>
      <c r="Q3614" s="33" t="str">
        <f>IFERROR(VLOOKUP(PPE_PH1_CDDL[[#This Row],[RDMC Document Number]],[3]Docs!$B:$F,4,0),"No Placeholder Yet")</f>
        <v>RES - Reserved Placeholder</v>
      </c>
      <c r="R3614" s="33" t="str">
        <f>IFERROR(VLOOKUP(PPE_PH1_CDDL[[#This Row],[RDMC Document Number]],[3]Docs!$B:$F,5,0),"No Placeholder Yet")</f>
        <v>Pending</v>
      </c>
      <c r="S3614" s="137">
        <f t="shared" si="493"/>
        <v>0</v>
      </c>
      <c r="T3614" s="39" t="s">
        <v>1119</v>
      </c>
      <c r="U3614" s="39"/>
      <c r="V3614" s="178"/>
      <c r="W3614" s="39" t="s">
        <v>1982</v>
      </c>
      <c r="X3614" s="39" t="s">
        <v>1293</v>
      </c>
      <c r="Y3614" s="39"/>
      <c r="Z3614" s="39"/>
      <c r="AA3614" s="39"/>
      <c r="AB3614" s="152" t="s">
        <v>3165</v>
      </c>
    </row>
    <row r="3615" spans="1:28" ht="21.75" customHeight="1" x14ac:dyDescent="0.25">
      <c r="A3615" s="33" t="s">
        <v>30</v>
      </c>
      <c r="B3615" s="33" t="s">
        <v>31</v>
      </c>
      <c r="C3615" s="39">
        <v>6264</v>
      </c>
      <c r="D3615" s="39" t="s">
        <v>1169</v>
      </c>
      <c r="E3615" s="39" t="s">
        <v>250</v>
      </c>
      <c r="F3615" s="128" t="s">
        <v>46</v>
      </c>
      <c r="G3615" s="39" t="s">
        <v>35</v>
      </c>
      <c r="H3615" s="39" t="str">
        <f t="shared" si="490"/>
        <v>6105AK124-6264-CGAD-0002</v>
      </c>
      <c r="I3615" s="39" t="str">
        <f t="shared" si="495"/>
        <v>Q24050972-04-6264-C-GAD-0002</v>
      </c>
      <c r="J3615" s="39"/>
      <c r="K3615" s="33" t="str">
        <f>VLOOKUP(C3615,'PPE WBS Codes'!$E$3:$F$79,2,0)</f>
        <v>Bulk Diesel Storage 1</v>
      </c>
      <c r="L3615" s="39" t="s">
        <v>1981</v>
      </c>
      <c r="M3615" s="39" t="s">
        <v>1327</v>
      </c>
      <c r="N3615" s="33" t="str">
        <f t="shared" si="492"/>
        <v>Bulk Diesel Storage 1 - Emergency Equip for Bulk Diesel Storage Yard 1A - Fire Detection and Suppression System</v>
      </c>
      <c r="O3615" s="134"/>
      <c r="P3615" s="134"/>
      <c r="Q3615" s="33" t="str">
        <f>IFERROR(VLOOKUP(PPE_PH1_CDDL[[#This Row],[RDMC Document Number]],[3]Docs!$B:$F,4,0),"No Placeholder Yet")</f>
        <v>RES - Reserved Placeholder</v>
      </c>
      <c r="R3615" s="33" t="str">
        <f>IFERROR(VLOOKUP(PPE_PH1_CDDL[[#This Row],[RDMC Document Number]],[3]Docs!$B:$F,5,0),"No Placeholder Yet")</f>
        <v>Pending</v>
      </c>
      <c r="S3615" s="137">
        <f t="shared" si="493"/>
        <v>0</v>
      </c>
      <c r="T3615" s="39" t="s">
        <v>1119</v>
      </c>
      <c r="U3615" s="39"/>
      <c r="V3615" s="178"/>
      <c r="W3615" s="39" t="s">
        <v>1982</v>
      </c>
      <c r="X3615" s="39" t="s">
        <v>1327</v>
      </c>
      <c r="Y3615" s="39"/>
      <c r="Z3615" s="39"/>
      <c r="AA3615" s="39"/>
      <c r="AB3615" s="152" t="s">
        <v>3165</v>
      </c>
    </row>
    <row r="3616" spans="1:28" ht="21.75" customHeight="1" x14ac:dyDescent="0.25">
      <c r="A3616" s="33" t="s">
        <v>30</v>
      </c>
      <c r="B3616" s="33" t="s">
        <v>31</v>
      </c>
      <c r="C3616" s="39">
        <v>6264</v>
      </c>
      <c r="D3616" s="39" t="s">
        <v>1169</v>
      </c>
      <c r="E3616" s="39" t="s">
        <v>250</v>
      </c>
      <c r="F3616" s="128" t="s">
        <v>48</v>
      </c>
      <c r="G3616" s="39" t="s">
        <v>35</v>
      </c>
      <c r="H3616" s="39" t="str">
        <f t="shared" si="490"/>
        <v>6105AK124-6264-CGAD-0003</v>
      </c>
      <c r="I3616" s="39" t="str">
        <f t="shared" si="495"/>
        <v>Q24050972-04-6264-C-GAD-0003</v>
      </c>
      <c r="J3616" s="39"/>
      <c r="K3616" s="33" t="str">
        <f>VLOOKUP(C3616,'PPE WBS Codes'!$E$3:$F$79,2,0)</f>
        <v>Bulk Diesel Storage 1</v>
      </c>
      <c r="L3616" s="39" t="s">
        <v>1981</v>
      </c>
      <c r="M3616" s="39" t="s">
        <v>1302</v>
      </c>
      <c r="N3616" s="33" t="str">
        <f t="shared" si="492"/>
        <v>Bulk Diesel Storage 1 - Emergency Equip for Bulk Diesel Storage Yard 1A - Pipe Routing General Arrangement</v>
      </c>
      <c r="O3616" s="134"/>
      <c r="P3616" s="134"/>
      <c r="Q3616" s="33" t="str">
        <f>IFERROR(VLOOKUP(PPE_PH1_CDDL[[#This Row],[RDMC Document Number]],[3]Docs!$B:$F,4,0),"No Placeholder Yet")</f>
        <v>RES - Reserved Placeholder</v>
      </c>
      <c r="R3616" s="33" t="str">
        <f>IFERROR(VLOOKUP(PPE_PH1_CDDL[[#This Row],[RDMC Document Number]],[3]Docs!$B:$F,5,0),"No Placeholder Yet")</f>
        <v>Pending</v>
      </c>
      <c r="S3616" s="137">
        <f t="shared" si="493"/>
        <v>0</v>
      </c>
      <c r="T3616" s="39" t="s">
        <v>1119</v>
      </c>
      <c r="U3616" s="39"/>
      <c r="V3616" s="178"/>
      <c r="W3616" s="39" t="s">
        <v>1982</v>
      </c>
      <c r="X3616" s="39" t="s">
        <v>1302</v>
      </c>
      <c r="Y3616" s="39"/>
      <c r="Z3616" s="39"/>
      <c r="AA3616" s="39"/>
      <c r="AB3616" s="152" t="s">
        <v>3165</v>
      </c>
    </row>
    <row r="3617" spans="1:28" ht="21.75" customHeight="1" x14ac:dyDescent="0.25">
      <c r="A3617" s="33" t="s">
        <v>30</v>
      </c>
      <c r="B3617" s="33" t="s">
        <v>31</v>
      </c>
      <c r="C3617" s="39">
        <v>6264</v>
      </c>
      <c r="D3617" s="39" t="s">
        <v>1169</v>
      </c>
      <c r="E3617" s="39" t="s">
        <v>250</v>
      </c>
      <c r="F3617" s="128" t="s">
        <v>50</v>
      </c>
      <c r="G3617" s="39" t="s">
        <v>35</v>
      </c>
      <c r="H3617" s="39" t="str">
        <f t="shared" si="490"/>
        <v>6105AK124-6264-CGAD-0004</v>
      </c>
      <c r="I3617" s="39" t="str">
        <f t="shared" si="495"/>
        <v>Q24050972-04-6264-C-GAD-0004</v>
      </c>
      <c r="J3617" s="39"/>
      <c r="K3617" s="33" t="str">
        <f>VLOOKUP(C3617,'PPE WBS Codes'!$E$3:$F$79,2,0)</f>
        <v>Bulk Diesel Storage 1</v>
      </c>
      <c r="L3617" s="39" t="s">
        <v>1981</v>
      </c>
      <c r="M3617" s="39" t="s">
        <v>1308</v>
      </c>
      <c r="N3617" s="33" t="str">
        <f t="shared" si="492"/>
        <v>Bulk Diesel Storage 1 - Emergency Equip for Bulk Diesel Storage Yard 1A - Utilities Connections and Battery Limits GA</v>
      </c>
      <c r="O3617" s="134"/>
      <c r="P3617" s="134"/>
      <c r="Q3617" s="33" t="str">
        <f>IFERROR(VLOOKUP(PPE_PH1_CDDL[[#This Row],[RDMC Document Number]],[3]Docs!$B:$F,4,0),"No Placeholder Yet")</f>
        <v>RES - Reserved Placeholder</v>
      </c>
      <c r="R3617" s="33" t="str">
        <f>IFERROR(VLOOKUP(PPE_PH1_CDDL[[#This Row],[RDMC Document Number]],[3]Docs!$B:$F,5,0),"No Placeholder Yet")</f>
        <v>Pending</v>
      </c>
      <c r="S3617" s="137">
        <f t="shared" si="493"/>
        <v>0</v>
      </c>
      <c r="T3617" s="39" t="s">
        <v>1119</v>
      </c>
      <c r="U3617" s="39"/>
      <c r="V3617" s="178"/>
      <c r="W3617" s="39" t="s">
        <v>1982</v>
      </c>
      <c r="X3617" s="39" t="s">
        <v>1308</v>
      </c>
      <c r="Y3617" s="39"/>
      <c r="Z3617" s="39"/>
      <c r="AA3617" s="39"/>
      <c r="AB3617" s="152" t="s">
        <v>3165</v>
      </c>
    </row>
    <row r="3618" spans="1:28" ht="21.75" customHeight="1" x14ac:dyDescent="0.25">
      <c r="A3618" s="33" t="s">
        <v>30</v>
      </c>
      <c r="B3618" s="33" t="s">
        <v>31</v>
      </c>
      <c r="C3618" s="39">
        <v>6264</v>
      </c>
      <c r="D3618" s="39" t="s">
        <v>1169</v>
      </c>
      <c r="E3618" s="39" t="s">
        <v>250</v>
      </c>
      <c r="F3618" s="128" t="s">
        <v>101</v>
      </c>
      <c r="G3618" s="39" t="s">
        <v>35</v>
      </c>
      <c r="H3618" s="39" t="str">
        <f t="shared" si="490"/>
        <v>6105AK124-6264-CGAD-0005</v>
      </c>
      <c r="I3618" s="39" t="str">
        <f t="shared" si="495"/>
        <v>Q24050972-04-6264-C-GAD-0005</v>
      </c>
      <c r="J3618" s="39"/>
      <c r="K3618" s="33" t="str">
        <f>VLOOKUP(C3618,'PPE WBS Codes'!$E$3:$F$79,2,0)</f>
        <v>Bulk Diesel Storage 1</v>
      </c>
      <c r="L3618" s="39" t="s">
        <v>1993</v>
      </c>
      <c r="M3618" s="39" t="s">
        <v>1300</v>
      </c>
      <c r="N3618" s="33" t="str">
        <f t="shared" si="492"/>
        <v>Bulk Diesel Storage 1 - Earthing System for Bulk Diesel Storage Yard 1A - Lighting Design and Layout GA</v>
      </c>
      <c r="O3618" s="134"/>
      <c r="P3618" s="134"/>
      <c r="Q3618" s="33" t="str">
        <f>IFERROR(VLOOKUP(PPE_PH1_CDDL[[#This Row],[RDMC Document Number]],[3]Docs!$B:$F,4,0),"No Placeholder Yet")</f>
        <v>RES - Reserved Placeholder</v>
      </c>
      <c r="R3618" s="33" t="str">
        <f>IFERROR(VLOOKUP(PPE_PH1_CDDL[[#This Row],[RDMC Document Number]],[3]Docs!$B:$F,5,0),"No Placeholder Yet")</f>
        <v>Pending</v>
      </c>
      <c r="S3618" s="137">
        <f t="shared" si="493"/>
        <v>0</v>
      </c>
      <c r="T3618" s="39" t="s">
        <v>1119</v>
      </c>
      <c r="U3618" s="39"/>
      <c r="V3618" s="178"/>
      <c r="W3618" s="39" t="s">
        <v>1982</v>
      </c>
      <c r="X3618" s="39" t="s">
        <v>1300</v>
      </c>
      <c r="Y3618" s="39"/>
      <c r="Z3618" s="39"/>
      <c r="AA3618" s="39"/>
      <c r="AB3618" s="152" t="s">
        <v>3165</v>
      </c>
    </row>
    <row r="3619" spans="1:28" ht="21.75" customHeight="1" x14ac:dyDescent="0.25">
      <c r="A3619" s="33" t="s">
        <v>30</v>
      </c>
      <c r="B3619" s="33" t="s">
        <v>31</v>
      </c>
      <c r="C3619" s="39">
        <v>6264</v>
      </c>
      <c r="D3619" s="39" t="s">
        <v>1169</v>
      </c>
      <c r="E3619" s="39" t="s">
        <v>250</v>
      </c>
      <c r="F3619" s="128" t="s">
        <v>161</v>
      </c>
      <c r="G3619" s="39" t="s">
        <v>35</v>
      </c>
      <c r="H3619" s="39" t="str">
        <f t="shared" si="490"/>
        <v>6105AK124-6264-CGAD-0006</v>
      </c>
      <c r="I3619" s="39" t="str">
        <f t="shared" si="495"/>
        <v>Q24050972-04-6264-C-GAD-0006</v>
      </c>
      <c r="J3619" s="39"/>
      <c r="K3619" s="33" t="str">
        <f>VLOOKUP(C3619,'PPE WBS Codes'!$E$3:$F$79,2,0)</f>
        <v>Bulk Diesel Storage 1</v>
      </c>
      <c r="L3619" s="39" t="s">
        <v>2009</v>
      </c>
      <c r="M3619" s="39" t="s">
        <v>1288</v>
      </c>
      <c r="N3619" s="33" t="str">
        <f t="shared" si="492"/>
        <v>Bulk Diesel Storage 1 - Bund wall System for Bulk Diesel Storage Yard 1A - Buildings and Structures GA</v>
      </c>
      <c r="O3619" s="134"/>
      <c r="P3619" s="134"/>
      <c r="Q3619" s="33" t="str">
        <f>IFERROR(VLOOKUP(PPE_PH1_CDDL[[#This Row],[RDMC Document Number]],[3]Docs!$B:$F,4,0),"No Placeholder Yet")</f>
        <v>RES - Reserved Placeholder</v>
      </c>
      <c r="R3619" s="33" t="str">
        <f>IFERROR(VLOOKUP(PPE_PH1_CDDL[[#This Row],[RDMC Document Number]],[3]Docs!$B:$F,5,0),"No Placeholder Yet")</f>
        <v>Pending</v>
      </c>
      <c r="S3619" s="137">
        <f t="shared" si="493"/>
        <v>0</v>
      </c>
      <c r="T3619" s="39" t="s">
        <v>1119</v>
      </c>
      <c r="U3619" s="39"/>
      <c r="V3619" s="178"/>
      <c r="W3619" s="39" t="s">
        <v>1982</v>
      </c>
      <c r="X3619" s="39" t="s">
        <v>1288</v>
      </c>
      <c r="Y3619" s="39"/>
      <c r="Z3619" s="39"/>
      <c r="AA3619" s="39"/>
      <c r="AB3619" s="152" t="s">
        <v>3165</v>
      </c>
    </row>
    <row r="3620" spans="1:28" ht="21.75" customHeight="1" x14ac:dyDescent="0.25">
      <c r="A3620" s="33" t="s">
        <v>30</v>
      </c>
      <c r="B3620" s="33" t="s">
        <v>31</v>
      </c>
      <c r="C3620" s="39">
        <v>6264</v>
      </c>
      <c r="D3620" s="39" t="s">
        <v>1169</v>
      </c>
      <c r="E3620" s="39" t="s">
        <v>250</v>
      </c>
      <c r="F3620" s="128" t="s">
        <v>170</v>
      </c>
      <c r="G3620" s="39" t="s">
        <v>35</v>
      </c>
      <c r="H3620" s="39" t="str">
        <f t="shared" si="490"/>
        <v>6105AK124-6264-CGAD-0007</v>
      </c>
      <c r="I3620" s="39" t="str">
        <f t="shared" si="495"/>
        <v>Q24050972-04-6264-C-GAD-0007</v>
      </c>
      <c r="J3620" s="39"/>
      <c r="K3620" s="33" t="str">
        <f>VLOOKUP(C3620,'PPE WBS Codes'!$E$3:$F$79,2,0)</f>
        <v>Bulk Diesel Storage 1</v>
      </c>
      <c r="L3620" s="39" t="s">
        <v>2009</v>
      </c>
      <c r="M3620" s="39" t="s">
        <v>1293</v>
      </c>
      <c r="N3620" s="33" t="str">
        <f t="shared" si="492"/>
        <v>Bulk Diesel Storage 1 - Bund wall System for Bulk Diesel Storage Yard 1A - Terrace Equipment GA</v>
      </c>
      <c r="O3620" s="134"/>
      <c r="P3620" s="134"/>
      <c r="Q3620" s="33" t="str">
        <f>IFERROR(VLOOKUP(PPE_PH1_CDDL[[#This Row],[RDMC Document Number]],[3]Docs!$B:$F,4,0),"No Placeholder Yet")</f>
        <v>RES - Reserved Placeholder</v>
      </c>
      <c r="R3620" s="33" t="str">
        <f>IFERROR(VLOOKUP(PPE_PH1_CDDL[[#This Row],[RDMC Document Number]],[3]Docs!$B:$F,5,0),"No Placeholder Yet")</f>
        <v>Pending</v>
      </c>
      <c r="S3620" s="137">
        <f t="shared" si="493"/>
        <v>0</v>
      </c>
      <c r="T3620" s="39" t="s">
        <v>1119</v>
      </c>
      <c r="U3620" s="39"/>
      <c r="V3620" s="178"/>
      <c r="W3620" s="39" t="s">
        <v>1982</v>
      </c>
      <c r="X3620" s="39" t="s">
        <v>1293</v>
      </c>
      <c r="Y3620" s="39"/>
      <c r="Z3620" s="39"/>
      <c r="AA3620" s="39"/>
      <c r="AB3620" s="152" t="s">
        <v>3165</v>
      </c>
    </row>
    <row r="3621" spans="1:28" ht="21.75" customHeight="1" x14ac:dyDescent="0.25">
      <c r="A3621" s="33" t="s">
        <v>30</v>
      </c>
      <c r="B3621" s="33" t="s">
        <v>31</v>
      </c>
      <c r="C3621" s="39">
        <v>6264</v>
      </c>
      <c r="D3621" s="39" t="s">
        <v>1169</v>
      </c>
      <c r="E3621" s="39" t="s">
        <v>250</v>
      </c>
      <c r="F3621" s="128" t="s">
        <v>108</v>
      </c>
      <c r="G3621" s="39" t="s">
        <v>35</v>
      </c>
      <c r="H3621" s="39" t="str">
        <f t="shared" si="490"/>
        <v>6105AK124-6264-CGAD-0008</v>
      </c>
      <c r="I3621" s="39" t="str">
        <f t="shared" si="495"/>
        <v>Q24050972-04-6264-C-GAD-0008</v>
      </c>
      <c r="J3621" s="39"/>
      <c r="K3621" s="33" t="str">
        <f>VLOOKUP(C3621,'PPE WBS Codes'!$E$3:$F$79,2,0)</f>
        <v>Bulk Diesel Storage 1</v>
      </c>
      <c r="L3621" s="39" t="s">
        <v>2009</v>
      </c>
      <c r="M3621" s="39" t="s">
        <v>1298</v>
      </c>
      <c r="N3621" s="33" t="str">
        <f t="shared" si="492"/>
        <v>Bulk Diesel Storage 1 - Bund wall System for Bulk Diesel Storage Yard 1A - Stormwater and Effluent System Design</v>
      </c>
      <c r="O3621" s="134"/>
      <c r="P3621" s="134"/>
      <c r="Q3621" s="33" t="str">
        <f>IFERROR(VLOOKUP(PPE_PH1_CDDL[[#This Row],[RDMC Document Number]],[3]Docs!$B:$F,4,0),"No Placeholder Yet")</f>
        <v>RES - Reserved Placeholder</v>
      </c>
      <c r="R3621" s="33" t="str">
        <f>IFERROR(VLOOKUP(PPE_PH1_CDDL[[#This Row],[RDMC Document Number]],[3]Docs!$B:$F,5,0),"No Placeholder Yet")</f>
        <v>Pending</v>
      </c>
      <c r="S3621" s="137">
        <f t="shared" si="493"/>
        <v>0</v>
      </c>
      <c r="T3621" s="39" t="s">
        <v>1119</v>
      </c>
      <c r="U3621" s="39"/>
      <c r="V3621" s="178"/>
      <c r="W3621" s="39" t="s">
        <v>1982</v>
      </c>
      <c r="X3621" s="39" t="s">
        <v>1298</v>
      </c>
      <c r="Y3621" s="39"/>
      <c r="Z3621" s="39"/>
      <c r="AA3621" s="39"/>
      <c r="AB3621" s="152" t="s">
        <v>3165</v>
      </c>
    </row>
    <row r="3622" spans="1:28" ht="21.75" customHeight="1" x14ac:dyDescent="0.25">
      <c r="A3622" s="33" t="s">
        <v>30</v>
      </c>
      <c r="B3622" s="33" t="s">
        <v>31</v>
      </c>
      <c r="C3622" s="39">
        <v>6264</v>
      </c>
      <c r="D3622" s="39" t="s">
        <v>1169</v>
      </c>
      <c r="E3622" s="39" t="s">
        <v>250</v>
      </c>
      <c r="F3622" s="128" t="s">
        <v>173</v>
      </c>
      <c r="G3622" s="39" t="s">
        <v>35</v>
      </c>
      <c r="H3622" s="39" t="str">
        <f t="shared" si="490"/>
        <v>6105AK124-6264-CGAD-0009</v>
      </c>
      <c r="I3622" s="39" t="str">
        <f t="shared" si="495"/>
        <v>Q24050972-04-6264-C-GAD-0009</v>
      </c>
      <c r="J3622" s="39"/>
      <c r="K3622" s="33" t="str">
        <f>VLOOKUP(C3622,'PPE WBS Codes'!$E$3:$F$79,2,0)</f>
        <v>Bulk Diesel Storage 1</v>
      </c>
      <c r="L3622" s="39" t="s">
        <v>1994</v>
      </c>
      <c r="M3622" s="39" t="s">
        <v>1298</v>
      </c>
      <c r="N3622" s="33" t="str">
        <f t="shared" si="492"/>
        <v>Bulk Diesel Storage 1 - Collection Sump from Bunds for Bulk Diesel Storage Yard 1A - Stormwater and Effluent System Design</v>
      </c>
      <c r="O3622" s="134"/>
      <c r="P3622" s="134"/>
      <c r="Q3622" s="33" t="str">
        <f>IFERROR(VLOOKUP(PPE_PH1_CDDL[[#This Row],[RDMC Document Number]],[3]Docs!$B:$F,4,0),"No Placeholder Yet")</f>
        <v>RES - Reserved Placeholder</v>
      </c>
      <c r="R3622" s="33" t="str">
        <f>IFERROR(VLOOKUP(PPE_PH1_CDDL[[#This Row],[RDMC Document Number]],[3]Docs!$B:$F,5,0),"No Placeholder Yet")</f>
        <v>Pending</v>
      </c>
      <c r="S3622" s="137">
        <f t="shared" si="493"/>
        <v>0</v>
      </c>
      <c r="T3622" s="39" t="s">
        <v>1119</v>
      </c>
      <c r="U3622" s="39"/>
      <c r="V3622" s="178"/>
      <c r="W3622" s="39" t="s">
        <v>1982</v>
      </c>
      <c r="X3622" s="39" t="s">
        <v>1298</v>
      </c>
      <c r="Y3622" s="39"/>
      <c r="Z3622" s="39"/>
      <c r="AA3622" s="39"/>
      <c r="AB3622" s="152" t="s">
        <v>3165</v>
      </c>
    </row>
    <row r="3623" spans="1:28" ht="21.75" customHeight="1" x14ac:dyDescent="0.25">
      <c r="A3623" s="33" t="s">
        <v>30</v>
      </c>
      <c r="B3623" s="33" t="s">
        <v>31</v>
      </c>
      <c r="C3623" s="39">
        <v>6264</v>
      </c>
      <c r="D3623" s="39" t="s">
        <v>1169</v>
      </c>
      <c r="E3623" s="39" t="s">
        <v>250</v>
      </c>
      <c r="F3623" s="128" t="s">
        <v>184</v>
      </c>
      <c r="G3623" s="39" t="s">
        <v>35</v>
      </c>
      <c r="H3623" s="39" t="str">
        <f t="shared" si="490"/>
        <v>6105AK124-6264-CGAD-0010</v>
      </c>
      <c r="I3623" s="39" t="str">
        <f t="shared" si="495"/>
        <v>Q24050972-04-6264-C-GAD-0010</v>
      </c>
      <c r="J3623" s="39"/>
      <c r="K3623" s="33" t="str">
        <f>VLOOKUP(C3623,'PPE WBS Codes'!$E$3:$F$79,2,0)</f>
        <v>Bulk Diesel Storage 1</v>
      </c>
      <c r="L3623" s="39" t="s">
        <v>1984</v>
      </c>
      <c r="M3623" s="39" t="s">
        <v>1288</v>
      </c>
      <c r="N3623" s="33" t="str">
        <f t="shared" si="492"/>
        <v>Bulk Diesel Storage 1 - Access Staircase &amp; Platforms for Bulk Diesel Storage Yard 1A - Buildings and Structures GA</v>
      </c>
      <c r="O3623" s="134"/>
      <c r="P3623" s="134"/>
      <c r="Q3623" s="33" t="str">
        <f>IFERROR(VLOOKUP(PPE_PH1_CDDL[[#This Row],[RDMC Document Number]],[3]Docs!$B:$F,4,0),"No Placeholder Yet")</f>
        <v>RES - Reserved Placeholder</v>
      </c>
      <c r="R3623" s="33" t="str">
        <f>IFERROR(VLOOKUP(PPE_PH1_CDDL[[#This Row],[RDMC Document Number]],[3]Docs!$B:$F,5,0),"No Placeholder Yet")</f>
        <v>Pending</v>
      </c>
      <c r="S3623" s="137">
        <f t="shared" si="493"/>
        <v>0</v>
      </c>
      <c r="T3623" s="39" t="s">
        <v>1119</v>
      </c>
      <c r="U3623" s="39"/>
      <c r="V3623" s="178"/>
      <c r="W3623" s="39" t="s">
        <v>1982</v>
      </c>
      <c r="X3623" s="39" t="s">
        <v>1288</v>
      </c>
      <c r="Y3623" s="39"/>
      <c r="Z3623" s="39"/>
      <c r="AA3623" s="39"/>
      <c r="AB3623" s="152" t="s">
        <v>3165</v>
      </c>
    </row>
    <row r="3624" spans="1:28" ht="21.75" customHeight="1" x14ac:dyDescent="0.25">
      <c r="A3624" s="33" t="s">
        <v>30</v>
      </c>
      <c r="B3624" s="33" t="s">
        <v>31</v>
      </c>
      <c r="C3624" s="39">
        <v>6264</v>
      </c>
      <c r="D3624" s="39" t="s">
        <v>1169</v>
      </c>
      <c r="E3624" s="39" t="s">
        <v>250</v>
      </c>
      <c r="F3624" s="128" t="s">
        <v>187</v>
      </c>
      <c r="G3624" s="39" t="s">
        <v>35</v>
      </c>
      <c r="H3624" s="39" t="str">
        <f t="shared" si="490"/>
        <v>6105AK124-6264-CGAD-0011</v>
      </c>
      <c r="I3624" s="39" t="str">
        <f t="shared" si="495"/>
        <v>Q24050972-04-6264-C-GAD-0011</v>
      </c>
      <c r="J3624" s="39"/>
      <c r="K3624" s="33" t="str">
        <f>VLOOKUP(C3624,'PPE WBS Codes'!$E$3:$F$79,2,0)</f>
        <v>Bulk Diesel Storage 1</v>
      </c>
      <c r="L3624" s="39" t="s">
        <v>1984</v>
      </c>
      <c r="M3624" s="39" t="s">
        <v>1300</v>
      </c>
      <c r="N3624" s="33" t="str">
        <f t="shared" si="492"/>
        <v>Bulk Diesel Storage 1 - Access Staircase &amp; Platforms for Bulk Diesel Storage Yard 1A - Lighting Design and Layout GA</v>
      </c>
      <c r="O3624" s="134"/>
      <c r="P3624" s="134"/>
      <c r="Q3624" s="33" t="str">
        <f>IFERROR(VLOOKUP(PPE_PH1_CDDL[[#This Row],[RDMC Document Number]],[3]Docs!$B:$F,4,0),"No Placeholder Yet")</f>
        <v>RES - Reserved Placeholder</v>
      </c>
      <c r="R3624" s="33" t="str">
        <f>IFERROR(VLOOKUP(PPE_PH1_CDDL[[#This Row],[RDMC Document Number]],[3]Docs!$B:$F,5,0),"No Placeholder Yet")</f>
        <v>Pending</v>
      </c>
      <c r="S3624" s="137">
        <f t="shared" si="493"/>
        <v>0</v>
      </c>
      <c r="T3624" s="39" t="s">
        <v>1119</v>
      </c>
      <c r="U3624" s="39"/>
      <c r="V3624" s="178"/>
      <c r="W3624" s="39" t="s">
        <v>1982</v>
      </c>
      <c r="X3624" s="39" t="s">
        <v>1300</v>
      </c>
      <c r="Y3624" s="39"/>
      <c r="Z3624" s="39"/>
      <c r="AA3624" s="39"/>
      <c r="AB3624" s="152" t="s">
        <v>3165</v>
      </c>
    </row>
    <row r="3625" spans="1:28" ht="21.75" customHeight="1" x14ac:dyDescent="0.25">
      <c r="A3625" s="33" t="s">
        <v>30</v>
      </c>
      <c r="B3625" s="33" t="s">
        <v>31</v>
      </c>
      <c r="C3625" s="39">
        <v>6264</v>
      </c>
      <c r="D3625" s="39" t="s">
        <v>1169</v>
      </c>
      <c r="E3625" s="39" t="s">
        <v>250</v>
      </c>
      <c r="F3625" s="128" t="s">
        <v>213</v>
      </c>
      <c r="G3625" s="39" t="s">
        <v>35</v>
      </c>
      <c r="H3625" s="39" t="str">
        <f t="shared" si="490"/>
        <v>6105AK124-6264-CGAD-0012</v>
      </c>
      <c r="I3625" s="39" t="str">
        <f t="shared" si="495"/>
        <v>Q24050972-04-6264-C-GAD-0012</v>
      </c>
      <c r="J3625" s="39"/>
      <c r="K3625" s="33" t="str">
        <f>VLOOKUP(C3625,'PPE WBS Codes'!$E$3:$F$79,2,0)</f>
        <v>Bulk Diesel Storage 1</v>
      </c>
      <c r="L3625" s="39" t="s">
        <v>1984</v>
      </c>
      <c r="M3625" s="39" t="s">
        <v>1292</v>
      </c>
      <c r="N3625" s="33" t="str">
        <f t="shared" si="492"/>
        <v xml:space="preserve">Bulk Diesel Storage 1 - Access Staircase &amp; Platforms for Bulk Diesel Storage Yard 1A - Key Emergency Points and Equipment </v>
      </c>
      <c r="O3625" s="134"/>
      <c r="P3625" s="134"/>
      <c r="Q3625" s="33" t="str">
        <f>IFERROR(VLOOKUP(PPE_PH1_CDDL[[#This Row],[RDMC Document Number]],[3]Docs!$B:$F,4,0),"No Placeholder Yet")</f>
        <v>RES - Reserved Placeholder</v>
      </c>
      <c r="R3625" s="33" t="str">
        <f>IFERROR(VLOOKUP(PPE_PH1_CDDL[[#This Row],[RDMC Document Number]],[3]Docs!$B:$F,5,0),"No Placeholder Yet")</f>
        <v>Pending</v>
      </c>
      <c r="S3625" s="137">
        <f t="shared" si="493"/>
        <v>0</v>
      </c>
      <c r="T3625" s="39" t="s">
        <v>1119</v>
      </c>
      <c r="U3625" s="39"/>
      <c r="V3625" s="178"/>
      <c r="W3625" s="39" t="s">
        <v>1982</v>
      </c>
      <c r="X3625" s="39" t="s">
        <v>1292</v>
      </c>
      <c r="Y3625" s="39"/>
      <c r="Z3625" s="39"/>
      <c r="AA3625" s="39"/>
      <c r="AB3625" s="152" t="s">
        <v>3165</v>
      </c>
    </row>
    <row r="3626" spans="1:28" ht="21.75" customHeight="1" x14ac:dyDescent="0.25">
      <c r="A3626" s="33" t="s">
        <v>30</v>
      </c>
      <c r="B3626" s="33" t="s">
        <v>31</v>
      </c>
      <c r="C3626" s="39">
        <v>6264</v>
      </c>
      <c r="D3626" s="39" t="s">
        <v>1169</v>
      </c>
      <c r="E3626" s="39" t="s">
        <v>250</v>
      </c>
      <c r="F3626" s="128" t="s">
        <v>215</v>
      </c>
      <c r="G3626" s="39" t="s">
        <v>35</v>
      </c>
      <c r="H3626" s="39" t="str">
        <f t="shared" si="490"/>
        <v>6105AK124-6264-CGAD-0013</v>
      </c>
      <c r="I3626" s="39" t="str">
        <f t="shared" si="495"/>
        <v>Q24050972-04-6264-C-GAD-0013</v>
      </c>
      <c r="J3626" s="39"/>
      <c r="K3626" s="33" t="str">
        <f>VLOOKUP(C3626,'PPE WBS Codes'!$E$3:$F$79,2,0)</f>
        <v>Bulk Diesel Storage 1</v>
      </c>
      <c r="L3626" s="39" t="s">
        <v>1984</v>
      </c>
      <c r="M3626" s="39" t="s">
        <v>1327</v>
      </c>
      <c r="N3626" s="33" t="str">
        <f t="shared" si="492"/>
        <v>Bulk Diesel Storage 1 - Access Staircase &amp; Platforms for Bulk Diesel Storage Yard 1A - Fire Detection and Suppression System</v>
      </c>
      <c r="O3626" s="134"/>
      <c r="P3626" s="134"/>
      <c r="Q3626" s="33" t="str">
        <f>IFERROR(VLOOKUP(PPE_PH1_CDDL[[#This Row],[RDMC Document Number]],[3]Docs!$B:$F,4,0),"No Placeholder Yet")</f>
        <v>RES - Reserved Placeholder</v>
      </c>
      <c r="R3626" s="33" t="str">
        <f>IFERROR(VLOOKUP(PPE_PH1_CDDL[[#This Row],[RDMC Document Number]],[3]Docs!$B:$F,5,0),"No Placeholder Yet")</f>
        <v>Pending</v>
      </c>
      <c r="S3626" s="137">
        <f t="shared" si="493"/>
        <v>0</v>
      </c>
      <c r="T3626" s="39" t="s">
        <v>1119</v>
      </c>
      <c r="U3626" s="39"/>
      <c r="V3626" s="178"/>
      <c r="W3626" s="39" t="s">
        <v>1982</v>
      </c>
      <c r="X3626" s="39" t="s">
        <v>1327</v>
      </c>
      <c r="Y3626" s="39"/>
      <c r="Z3626" s="39"/>
      <c r="AA3626" s="39"/>
      <c r="AB3626" s="152" t="s">
        <v>3165</v>
      </c>
    </row>
    <row r="3627" spans="1:28" ht="21.75" customHeight="1" x14ac:dyDescent="0.25">
      <c r="A3627" s="33" t="s">
        <v>30</v>
      </c>
      <c r="B3627" s="33" t="s">
        <v>31</v>
      </c>
      <c r="C3627" s="39">
        <v>6264</v>
      </c>
      <c r="D3627" s="39" t="s">
        <v>1169</v>
      </c>
      <c r="E3627" s="39" t="s">
        <v>250</v>
      </c>
      <c r="F3627" s="174" t="s">
        <v>217</v>
      </c>
      <c r="G3627" s="39" t="s">
        <v>35</v>
      </c>
      <c r="H3627" s="39" t="str">
        <f t="shared" si="490"/>
        <v>6105AK124-6264-CGAD-0014</v>
      </c>
      <c r="I3627" s="39" t="str">
        <f t="shared" si="495"/>
        <v>Q24050972-04-6264-C-GAD-0014</v>
      </c>
      <c r="J3627" s="39"/>
      <c r="K3627" s="33" t="str">
        <f>VLOOKUP(C3627,'PPE WBS Codes'!$E$3:$F$79,2,0)</f>
        <v>Bulk Diesel Storage 1</v>
      </c>
      <c r="L3627" s="39" t="s">
        <v>1985</v>
      </c>
      <c r="M3627" s="39" t="s">
        <v>1288</v>
      </c>
      <c r="N3627" s="33" t="str">
        <f t="shared" si="492"/>
        <v>Bulk Diesel Storage 1 - Fire Wall Protection System for Bulk Diesel Storage Yard 1A - Buildings and Structures GA</v>
      </c>
      <c r="O3627" s="134"/>
      <c r="P3627" s="134"/>
      <c r="Q3627" s="33" t="str">
        <f>IFERROR(VLOOKUP(PPE_PH1_CDDL[[#This Row],[RDMC Document Number]],[3]Docs!$B:$F,4,0),"No Placeholder Yet")</f>
        <v>RES - Reserved Placeholder</v>
      </c>
      <c r="R3627" s="33" t="str">
        <f>IFERROR(VLOOKUP(PPE_PH1_CDDL[[#This Row],[RDMC Document Number]],[3]Docs!$B:$F,5,0),"No Placeholder Yet")</f>
        <v>Pending</v>
      </c>
      <c r="S3627" s="137">
        <f t="shared" si="493"/>
        <v>0</v>
      </c>
      <c r="T3627" s="39" t="s">
        <v>1119</v>
      </c>
      <c r="U3627" s="39"/>
      <c r="V3627" s="178"/>
      <c r="W3627" s="39" t="s">
        <v>1982</v>
      </c>
      <c r="X3627" s="39" t="s">
        <v>1288</v>
      </c>
      <c r="Y3627" s="39"/>
      <c r="Z3627" s="39"/>
      <c r="AA3627" s="39"/>
      <c r="AB3627" s="152" t="s">
        <v>3165</v>
      </c>
    </row>
    <row r="3628" spans="1:28" ht="21.75" customHeight="1" x14ac:dyDescent="0.25">
      <c r="A3628" s="33" t="s">
        <v>30</v>
      </c>
      <c r="B3628" s="33" t="s">
        <v>31</v>
      </c>
      <c r="C3628" s="39">
        <v>6264</v>
      </c>
      <c r="D3628" s="39" t="s">
        <v>1169</v>
      </c>
      <c r="E3628" s="39" t="s">
        <v>250</v>
      </c>
      <c r="F3628" s="128" t="s">
        <v>219</v>
      </c>
      <c r="G3628" s="39" t="s">
        <v>35</v>
      </c>
      <c r="H3628" s="39" t="str">
        <f t="shared" si="490"/>
        <v>6105AK124-6264-CGAD-0015</v>
      </c>
      <c r="I3628" s="39" t="str">
        <f t="shared" si="495"/>
        <v>Q24050972-04-6264-C-GAD-0015</v>
      </c>
      <c r="J3628" s="39"/>
      <c r="K3628" s="33" t="str">
        <f>VLOOKUP(C3628,'PPE WBS Codes'!$E$3:$F$79,2,0)</f>
        <v>Bulk Diesel Storage 1</v>
      </c>
      <c r="L3628" s="39" t="s">
        <v>1985</v>
      </c>
      <c r="M3628" s="39" t="s">
        <v>1293</v>
      </c>
      <c r="N3628" s="33" t="str">
        <f t="shared" si="492"/>
        <v>Bulk Diesel Storage 1 - Fire Wall Protection System for Bulk Diesel Storage Yard 1A - Terrace Equipment GA</v>
      </c>
      <c r="O3628" s="134"/>
      <c r="P3628" s="134"/>
      <c r="Q3628" s="33" t="str">
        <f>IFERROR(VLOOKUP(PPE_PH1_CDDL[[#This Row],[RDMC Document Number]],[3]Docs!$B:$F,4,0),"No Placeholder Yet")</f>
        <v>RES - Reserved Placeholder</v>
      </c>
      <c r="R3628" s="33" t="str">
        <f>IFERROR(VLOOKUP(PPE_PH1_CDDL[[#This Row],[RDMC Document Number]],[3]Docs!$B:$F,5,0),"No Placeholder Yet")</f>
        <v>Pending</v>
      </c>
      <c r="S3628" s="137">
        <f t="shared" si="493"/>
        <v>0</v>
      </c>
      <c r="T3628" s="39" t="s">
        <v>1119</v>
      </c>
      <c r="U3628" s="39"/>
      <c r="V3628" s="178"/>
      <c r="W3628" s="39" t="s">
        <v>1982</v>
      </c>
      <c r="X3628" s="39" t="s">
        <v>1293</v>
      </c>
      <c r="Y3628" s="39"/>
      <c r="Z3628" s="39"/>
      <c r="AA3628" s="39"/>
      <c r="AB3628" s="152" t="s">
        <v>3165</v>
      </c>
    </row>
    <row r="3629" spans="1:28" ht="21.75" customHeight="1" x14ac:dyDescent="0.25">
      <c r="A3629" s="33" t="s">
        <v>30</v>
      </c>
      <c r="B3629" s="33" t="s">
        <v>31</v>
      </c>
      <c r="C3629" s="39">
        <v>6264</v>
      </c>
      <c r="D3629" s="39" t="s">
        <v>1169</v>
      </c>
      <c r="E3629" s="39" t="s">
        <v>250</v>
      </c>
      <c r="F3629" s="128" t="s">
        <v>88</v>
      </c>
      <c r="G3629" s="39" t="s">
        <v>35</v>
      </c>
      <c r="H3629" s="39" t="str">
        <f t="shared" si="490"/>
        <v>6105AK124-6264-CGAD-0016</v>
      </c>
      <c r="I3629" s="39" t="str">
        <f t="shared" si="495"/>
        <v>Q24050972-04-6264-C-GAD-0016</v>
      </c>
      <c r="J3629" s="39"/>
      <c r="K3629" s="33" t="str">
        <f>VLOOKUP(C3629,'PPE WBS Codes'!$E$3:$F$79,2,0)</f>
        <v>Bulk Diesel Storage 1</v>
      </c>
      <c r="L3629" s="39" t="s">
        <v>1986</v>
      </c>
      <c r="M3629" s="39" t="s">
        <v>1288</v>
      </c>
      <c r="N3629" s="33" t="str">
        <f t="shared" si="492"/>
        <v>Bulk Diesel Storage 1 - Fire Protection System for Bulk Diesel Storage Yard 1A - Buildings and Structures GA</v>
      </c>
      <c r="O3629" s="134"/>
      <c r="P3629" s="134"/>
      <c r="Q3629" s="33" t="str">
        <f>IFERROR(VLOOKUP(PPE_PH1_CDDL[[#This Row],[RDMC Document Number]],[3]Docs!$B:$F,4,0),"No Placeholder Yet")</f>
        <v>RES - Reserved Placeholder</v>
      </c>
      <c r="R3629" s="33" t="str">
        <f>IFERROR(VLOOKUP(PPE_PH1_CDDL[[#This Row],[RDMC Document Number]],[3]Docs!$B:$F,5,0),"No Placeholder Yet")</f>
        <v>Pending</v>
      </c>
      <c r="S3629" s="137">
        <f t="shared" si="493"/>
        <v>0</v>
      </c>
      <c r="T3629" s="39" t="s">
        <v>1119</v>
      </c>
      <c r="U3629" s="39"/>
      <c r="V3629" s="178"/>
      <c r="W3629" s="39" t="s">
        <v>1982</v>
      </c>
      <c r="X3629" s="39" t="s">
        <v>1288</v>
      </c>
      <c r="Y3629" s="39"/>
      <c r="Z3629" s="39"/>
      <c r="AA3629" s="39"/>
      <c r="AB3629" s="152" t="s">
        <v>3165</v>
      </c>
    </row>
    <row r="3630" spans="1:28" ht="21.75" customHeight="1" x14ac:dyDescent="0.25">
      <c r="A3630" s="33" t="s">
        <v>30</v>
      </c>
      <c r="B3630" s="33" t="s">
        <v>31</v>
      </c>
      <c r="C3630" s="39">
        <v>6264</v>
      </c>
      <c r="D3630" s="39" t="s">
        <v>1169</v>
      </c>
      <c r="E3630" s="39" t="s">
        <v>250</v>
      </c>
      <c r="F3630" s="128" t="s">
        <v>143</v>
      </c>
      <c r="G3630" s="39" t="s">
        <v>35</v>
      </c>
      <c r="H3630" s="39" t="str">
        <f t="shared" si="490"/>
        <v>6105AK124-6264-CGAD-0017</v>
      </c>
      <c r="I3630" s="39" t="str">
        <f t="shared" si="495"/>
        <v>Q24050972-04-6264-C-GAD-0017</v>
      </c>
      <c r="J3630" s="39"/>
      <c r="K3630" s="33" t="str">
        <f>VLOOKUP(C3630,'PPE WBS Codes'!$E$3:$F$79,2,0)</f>
        <v>Bulk Diesel Storage 1</v>
      </c>
      <c r="L3630" s="39" t="s">
        <v>1986</v>
      </c>
      <c r="M3630" s="39" t="s">
        <v>1293</v>
      </c>
      <c r="N3630" s="33" t="str">
        <f t="shared" si="492"/>
        <v>Bulk Diesel Storage 1 - Fire Protection System for Bulk Diesel Storage Yard 1A - Terrace Equipment GA</v>
      </c>
      <c r="O3630" s="134"/>
      <c r="P3630" s="134"/>
      <c r="Q3630" s="33" t="str">
        <f>IFERROR(VLOOKUP(PPE_PH1_CDDL[[#This Row],[RDMC Document Number]],[3]Docs!$B:$F,4,0),"No Placeholder Yet")</f>
        <v>RES - Reserved Placeholder</v>
      </c>
      <c r="R3630" s="33" t="str">
        <f>IFERROR(VLOOKUP(PPE_PH1_CDDL[[#This Row],[RDMC Document Number]],[3]Docs!$B:$F,5,0),"No Placeholder Yet")</f>
        <v>Pending</v>
      </c>
      <c r="S3630" s="137">
        <f t="shared" si="493"/>
        <v>0</v>
      </c>
      <c r="T3630" s="39" t="s">
        <v>1119</v>
      </c>
      <c r="U3630" s="39"/>
      <c r="V3630" s="178"/>
      <c r="W3630" s="39" t="s">
        <v>1982</v>
      </c>
      <c r="X3630" s="39" t="s">
        <v>1293</v>
      </c>
      <c r="Y3630" s="39"/>
      <c r="Z3630" s="39"/>
      <c r="AA3630" s="39"/>
      <c r="AB3630" s="152" t="s">
        <v>3165</v>
      </c>
    </row>
    <row r="3631" spans="1:28" ht="21.75" customHeight="1" x14ac:dyDescent="0.25">
      <c r="A3631" s="33" t="s">
        <v>30</v>
      </c>
      <c r="B3631" s="33" t="s">
        <v>31</v>
      </c>
      <c r="C3631" s="39">
        <v>6264</v>
      </c>
      <c r="D3631" s="39" t="s">
        <v>1169</v>
      </c>
      <c r="E3631" s="39" t="s">
        <v>250</v>
      </c>
      <c r="F3631" s="128" t="s">
        <v>223</v>
      </c>
      <c r="G3631" s="39" t="s">
        <v>35</v>
      </c>
      <c r="H3631" s="39" t="str">
        <f t="shared" si="490"/>
        <v>6105AK124-6264-CGAD-0018</v>
      </c>
      <c r="I3631" s="39" t="str">
        <f t="shared" ref="I3631:I3662" si="496">"Q24050972"&amp;"-"&amp;"04"&amp;"-"&amp;C3631&amp;"-"&amp;D3631&amp;"-"&amp;E3631&amp;"-"&amp;F3631</f>
        <v>Q24050972-04-6264-C-GAD-0018</v>
      </c>
      <c r="J3631" s="162"/>
      <c r="K3631" s="33" t="str">
        <f>VLOOKUP(C3631,'PPE WBS Codes'!$E$3:$F$79,2,0)</f>
        <v>Bulk Diesel Storage 1</v>
      </c>
      <c r="L3631" s="162" t="s">
        <v>1986</v>
      </c>
      <c r="M3631" s="162" t="s">
        <v>1327</v>
      </c>
      <c r="N3631" s="33" t="str">
        <f t="shared" si="492"/>
        <v>Bulk Diesel Storage 1 - Fire Protection System for Bulk Diesel Storage Yard 1A - Fire Detection and Suppression System</v>
      </c>
      <c r="O3631" s="175"/>
      <c r="P3631" s="175"/>
      <c r="Q3631" s="33" t="str">
        <f>IFERROR(VLOOKUP(PPE_PH1_CDDL[[#This Row],[RDMC Document Number]],[3]Docs!$B:$F,4,0),"No Placeholder Yet")</f>
        <v>RES - Reserved Placeholder</v>
      </c>
      <c r="R3631" s="33" t="str">
        <f>IFERROR(VLOOKUP(PPE_PH1_CDDL[[#This Row],[RDMC Document Number]],[3]Docs!$B:$F,5,0),"No Placeholder Yet")</f>
        <v>Pending</v>
      </c>
      <c r="S3631" s="137">
        <f t="shared" si="493"/>
        <v>0</v>
      </c>
      <c r="T3631" s="39" t="s">
        <v>1119</v>
      </c>
      <c r="U3631" s="162"/>
      <c r="V3631" s="178"/>
      <c r="W3631" s="39" t="s">
        <v>1982</v>
      </c>
      <c r="X3631" s="162" t="s">
        <v>1327</v>
      </c>
      <c r="Y3631" s="162"/>
      <c r="Z3631" s="162"/>
      <c r="AA3631" s="39"/>
      <c r="AB3631" s="152" t="s">
        <v>3165</v>
      </c>
    </row>
    <row r="3632" spans="1:28" ht="21.75" customHeight="1" x14ac:dyDescent="0.25">
      <c r="A3632" s="33" t="s">
        <v>30</v>
      </c>
      <c r="B3632" s="33" t="s">
        <v>31</v>
      </c>
      <c r="C3632" s="39">
        <v>6264</v>
      </c>
      <c r="D3632" s="39" t="s">
        <v>1169</v>
      </c>
      <c r="E3632" s="39" t="s">
        <v>250</v>
      </c>
      <c r="F3632" s="128" t="s">
        <v>150</v>
      </c>
      <c r="G3632" s="39" t="s">
        <v>35</v>
      </c>
      <c r="H3632" s="39" t="str">
        <f t="shared" si="490"/>
        <v>6105AK124-6264-CGAD-0019</v>
      </c>
      <c r="I3632" s="39" t="str">
        <f t="shared" si="496"/>
        <v>Q24050972-04-6264-C-GAD-0019</v>
      </c>
      <c r="J3632" s="39"/>
      <c r="K3632" s="33" t="str">
        <f>VLOOKUP(C3632,'PPE WBS Codes'!$E$3:$F$79,2,0)</f>
        <v>Bulk Diesel Storage 1</v>
      </c>
      <c r="L3632" s="39" t="s">
        <v>1986</v>
      </c>
      <c r="M3632" s="39" t="s">
        <v>1302</v>
      </c>
      <c r="N3632" s="33" t="str">
        <f t="shared" si="492"/>
        <v>Bulk Diesel Storage 1 - Fire Protection System for Bulk Diesel Storage Yard 1A - Pipe Routing General Arrangement</v>
      </c>
      <c r="O3632" s="134"/>
      <c r="P3632" s="134"/>
      <c r="Q3632" s="33" t="str">
        <f>IFERROR(VLOOKUP(PPE_PH1_CDDL[[#This Row],[RDMC Document Number]],[3]Docs!$B:$F,4,0),"No Placeholder Yet")</f>
        <v>RES - Reserved Placeholder</v>
      </c>
      <c r="R3632" s="33" t="str">
        <f>IFERROR(VLOOKUP(PPE_PH1_CDDL[[#This Row],[RDMC Document Number]],[3]Docs!$B:$F,5,0),"No Placeholder Yet")</f>
        <v>Pending</v>
      </c>
      <c r="S3632" s="137">
        <f t="shared" si="493"/>
        <v>0</v>
      </c>
      <c r="T3632" s="39" t="s">
        <v>1119</v>
      </c>
      <c r="U3632" s="39"/>
      <c r="V3632" s="178"/>
      <c r="W3632" s="39" t="s">
        <v>1982</v>
      </c>
      <c r="X3632" s="39" t="s">
        <v>1302</v>
      </c>
      <c r="Y3632" s="39"/>
      <c r="Z3632" s="39"/>
      <c r="AA3632" s="39"/>
      <c r="AB3632" s="152" t="s">
        <v>3165</v>
      </c>
    </row>
    <row r="3633" spans="1:28" ht="21.75" customHeight="1" x14ac:dyDescent="0.25">
      <c r="A3633" s="33" t="s">
        <v>30</v>
      </c>
      <c r="B3633" s="33" t="s">
        <v>31</v>
      </c>
      <c r="C3633" s="39">
        <v>6264</v>
      </c>
      <c r="D3633" s="39" t="s">
        <v>1169</v>
      </c>
      <c r="E3633" s="39" t="s">
        <v>250</v>
      </c>
      <c r="F3633" s="128" t="s">
        <v>226</v>
      </c>
      <c r="G3633" s="39" t="s">
        <v>35</v>
      </c>
      <c r="H3633" s="39" t="str">
        <f t="shared" ref="H3633:H3696" si="497">A3633&amp;B3633&amp;"-"&amp;C3633&amp;"-"&amp;D3633&amp;E3633&amp;"-"&amp;F3633</f>
        <v>6105AK124-6264-CGAD-0020</v>
      </c>
      <c r="I3633" s="39" t="str">
        <f t="shared" si="496"/>
        <v>Q24050972-04-6264-C-GAD-0020</v>
      </c>
      <c r="J3633" s="39"/>
      <c r="K3633" s="33" t="str">
        <f>VLOOKUP(C3633,'PPE WBS Codes'!$E$3:$F$79,2,0)</f>
        <v>Bulk Diesel Storage 1</v>
      </c>
      <c r="L3633" s="39" t="s">
        <v>1986</v>
      </c>
      <c r="M3633" s="39" t="s">
        <v>1305</v>
      </c>
      <c r="N3633" s="33" t="str">
        <f t="shared" ref="N3633:N3696" si="498">K3633&amp;" - "&amp;L3633&amp;" - "&amp;M3633</f>
        <v>Bulk Diesel Storage 1 - Fire Protection System for Bulk Diesel Storage Yard 1A - Water Reticulation &amp; Sewer System Design</v>
      </c>
      <c r="O3633" s="134"/>
      <c r="P3633" s="134"/>
      <c r="Q3633" s="33" t="str">
        <f>IFERROR(VLOOKUP(PPE_PH1_CDDL[[#This Row],[RDMC Document Number]],[3]Docs!$B:$F,4,0),"No Placeholder Yet")</f>
        <v>RES - Reserved Placeholder</v>
      </c>
      <c r="R3633" s="33" t="str">
        <f>IFERROR(VLOOKUP(PPE_PH1_CDDL[[#This Row],[RDMC Document Number]],[3]Docs!$B:$F,5,0),"No Placeholder Yet")</f>
        <v>Pending</v>
      </c>
      <c r="S3633" s="137">
        <f t="shared" ref="S3633:S3696" si="499">IF(AND(O3633&lt;&gt;"",P3633&lt;&gt;"",R3633="Approved"),100%,
 IF(AND(O3633&lt;&gt;"",P3633&lt;&gt;""),66.67%,
 IF(O3633&lt;&gt;"",33.33%,
 0)))</f>
        <v>0</v>
      </c>
      <c r="T3633" s="39" t="s">
        <v>1119</v>
      </c>
      <c r="U3633" s="39"/>
      <c r="V3633" s="178"/>
      <c r="W3633" s="39" t="s">
        <v>1982</v>
      </c>
      <c r="X3633" s="39" t="s">
        <v>1305</v>
      </c>
      <c r="Y3633" s="39"/>
      <c r="Z3633" s="39"/>
      <c r="AA3633" s="39"/>
      <c r="AB3633" s="152" t="s">
        <v>3165</v>
      </c>
    </row>
    <row r="3634" spans="1:28" ht="21.75" customHeight="1" x14ac:dyDescent="0.25">
      <c r="A3634" s="33" t="s">
        <v>30</v>
      </c>
      <c r="B3634" s="33" t="s">
        <v>31</v>
      </c>
      <c r="C3634" s="39">
        <v>6264</v>
      </c>
      <c r="D3634" s="39" t="s">
        <v>1169</v>
      </c>
      <c r="E3634" s="39" t="s">
        <v>250</v>
      </c>
      <c r="F3634" s="128" t="s">
        <v>228</v>
      </c>
      <c r="G3634" s="39" t="s">
        <v>35</v>
      </c>
      <c r="H3634" s="39" t="str">
        <f t="shared" si="497"/>
        <v>6105AK124-6264-CGAD-0021</v>
      </c>
      <c r="I3634" s="39" t="str">
        <f t="shared" si="496"/>
        <v>Q24050972-04-6264-C-GAD-0021</v>
      </c>
      <c r="J3634" s="39"/>
      <c r="K3634" s="33" t="str">
        <f>VLOOKUP(C3634,'PPE WBS Codes'!$E$3:$F$79,2,0)</f>
        <v>Bulk Diesel Storage 1</v>
      </c>
      <c r="L3634" s="39" t="s">
        <v>1987</v>
      </c>
      <c r="M3634" s="39" t="s">
        <v>1293</v>
      </c>
      <c r="N3634" s="33" t="str">
        <f t="shared" si="498"/>
        <v>Bulk Diesel Storage 1 - Auto ESD Shut-off  Valves for Bulk Diesel Storage Yard 1A - Terrace Equipment GA</v>
      </c>
      <c r="O3634" s="134"/>
      <c r="P3634" s="134"/>
      <c r="Q3634" s="33" t="str">
        <f>IFERROR(VLOOKUP(PPE_PH1_CDDL[[#This Row],[RDMC Document Number]],[3]Docs!$B:$F,4,0),"No Placeholder Yet")</f>
        <v>RES - Reserved Placeholder</v>
      </c>
      <c r="R3634" s="33" t="str">
        <f>IFERROR(VLOOKUP(PPE_PH1_CDDL[[#This Row],[RDMC Document Number]],[3]Docs!$B:$F,5,0),"No Placeholder Yet")</f>
        <v>Pending</v>
      </c>
      <c r="S3634" s="137">
        <f t="shared" si="499"/>
        <v>0</v>
      </c>
      <c r="T3634" s="39" t="s">
        <v>1119</v>
      </c>
      <c r="U3634" s="39"/>
      <c r="V3634" s="178"/>
      <c r="W3634" s="39" t="s">
        <v>1982</v>
      </c>
      <c r="X3634" s="39" t="s">
        <v>1293</v>
      </c>
      <c r="Y3634" s="39"/>
      <c r="Z3634" s="39"/>
      <c r="AA3634" s="39"/>
      <c r="AB3634" s="152" t="s">
        <v>3165</v>
      </c>
    </row>
    <row r="3635" spans="1:28" ht="21.75" customHeight="1" x14ac:dyDescent="0.25">
      <c r="A3635" s="33" t="s">
        <v>30</v>
      </c>
      <c r="B3635" s="33" t="s">
        <v>31</v>
      </c>
      <c r="C3635" s="39">
        <v>6264</v>
      </c>
      <c r="D3635" s="39" t="s">
        <v>1169</v>
      </c>
      <c r="E3635" s="39" t="s">
        <v>250</v>
      </c>
      <c r="F3635" s="174" t="s">
        <v>231</v>
      </c>
      <c r="G3635" s="39" t="s">
        <v>35</v>
      </c>
      <c r="H3635" s="39" t="str">
        <f t="shared" si="497"/>
        <v>6105AK124-6264-CGAD-0022</v>
      </c>
      <c r="I3635" s="39" t="str">
        <f t="shared" si="496"/>
        <v>Q24050972-04-6264-C-GAD-0022</v>
      </c>
      <c r="J3635" s="39"/>
      <c r="K3635" s="33" t="str">
        <f>VLOOKUP(C3635,'PPE WBS Codes'!$E$3:$F$79,2,0)</f>
        <v>Bulk Diesel Storage 1</v>
      </c>
      <c r="L3635" s="39" t="s">
        <v>1988</v>
      </c>
      <c r="M3635" s="39" t="s">
        <v>1293</v>
      </c>
      <c r="N3635" s="33" t="str">
        <f t="shared" si="498"/>
        <v>Bulk Diesel Storage 1 - Emergency Equip for Bulk Diesel Storage Fuel System Yard 1B - Terrace Equipment GA</v>
      </c>
      <c r="O3635" s="134"/>
      <c r="P3635" s="134"/>
      <c r="Q3635" s="33" t="str">
        <f>IFERROR(VLOOKUP(PPE_PH1_CDDL[[#This Row],[RDMC Document Number]],[3]Docs!$B:$F,4,0),"No Placeholder Yet")</f>
        <v>RES - Reserved Placeholder</v>
      </c>
      <c r="R3635" s="33" t="str">
        <f>IFERROR(VLOOKUP(PPE_PH1_CDDL[[#This Row],[RDMC Document Number]],[3]Docs!$B:$F,5,0),"No Placeholder Yet")</f>
        <v>Pending</v>
      </c>
      <c r="S3635" s="137">
        <f t="shared" si="499"/>
        <v>0</v>
      </c>
      <c r="T3635" s="39" t="s">
        <v>1119</v>
      </c>
      <c r="U3635" s="39"/>
      <c r="V3635" s="178"/>
      <c r="W3635" s="39" t="s">
        <v>1982</v>
      </c>
      <c r="X3635" s="39" t="s">
        <v>1293</v>
      </c>
      <c r="Y3635" s="39"/>
      <c r="Z3635" s="39"/>
      <c r="AA3635" s="39"/>
      <c r="AB3635" s="152" t="s">
        <v>3165</v>
      </c>
    </row>
    <row r="3636" spans="1:28" ht="21.75" customHeight="1" x14ac:dyDescent="0.25">
      <c r="A3636" s="33" t="s">
        <v>30</v>
      </c>
      <c r="B3636" s="33" t="s">
        <v>31</v>
      </c>
      <c r="C3636" s="39">
        <v>6264</v>
      </c>
      <c r="D3636" s="39" t="s">
        <v>1169</v>
      </c>
      <c r="E3636" s="39" t="s">
        <v>250</v>
      </c>
      <c r="F3636" s="128" t="s">
        <v>234</v>
      </c>
      <c r="G3636" s="39" t="s">
        <v>35</v>
      </c>
      <c r="H3636" s="39" t="str">
        <f t="shared" si="497"/>
        <v>6105AK124-6264-CGAD-0023</v>
      </c>
      <c r="I3636" s="39" t="str">
        <f t="shared" si="496"/>
        <v>Q24050972-04-6264-C-GAD-0023</v>
      </c>
      <c r="J3636" s="39"/>
      <c r="K3636" s="33" t="str">
        <f>VLOOKUP(C3636,'PPE WBS Codes'!$E$3:$F$79,2,0)</f>
        <v>Bulk Diesel Storage 1</v>
      </c>
      <c r="L3636" s="39" t="s">
        <v>1988</v>
      </c>
      <c r="M3636" s="39" t="s">
        <v>1327</v>
      </c>
      <c r="N3636" s="33" t="str">
        <f t="shared" si="498"/>
        <v>Bulk Diesel Storage 1 - Emergency Equip for Bulk Diesel Storage Fuel System Yard 1B - Fire Detection and Suppression System</v>
      </c>
      <c r="O3636" s="134"/>
      <c r="P3636" s="134"/>
      <c r="Q3636" s="33" t="str">
        <f>IFERROR(VLOOKUP(PPE_PH1_CDDL[[#This Row],[RDMC Document Number]],[3]Docs!$B:$F,4,0),"No Placeholder Yet")</f>
        <v>RES - Reserved Placeholder</v>
      </c>
      <c r="R3636" s="33" t="str">
        <f>IFERROR(VLOOKUP(PPE_PH1_CDDL[[#This Row],[RDMC Document Number]],[3]Docs!$B:$F,5,0),"No Placeholder Yet")</f>
        <v>Pending</v>
      </c>
      <c r="S3636" s="137">
        <f t="shared" si="499"/>
        <v>0</v>
      </c>
      <c r="T3636" s="39" t="s">
        <v>1119</v>
      </c>
      <c r="U3636" s="39"/>
      <c r="V3636" s="178"/>
      <c r="W3636" s="39" t="s">
        <v>1982</v>
      </c>
      <c r="X3636" s="39" t="s">
        <v>1327</v>
      </c>
      <c r="Y3636" s="39"/>
      <c r="Z3636" s="39"/>
      <c r="AA3636" s="39"/>
      <c r="AB3636" s="152" t="s">
        <v>3165</v>
      </c>
    </row>
    <row r="3637" spans="1:28" ht="21.75" customHeight="1" x14ac:dyDescent="0.25">
      <c r="A3637" s="33" t="s">
        <v>30</v>
      </c>
      <c r="B3637" s="33" t="s">
        <v>31</v>
      </c>
      <c r="C3637" s="39">
        <v>6264</v>
      </c>
      <c r="D3637" s="39" t="s">
        <v>1169</v>
      </c>
      <c r="E3637" s="39" t="s">
        <v>250</v>
      </c>
      <c r="F3637" s="128" t="s">
        <v>236</v>
      </c>
      <c r="G3637" s="39" t="s">
        <v>35</v>
      </c>
      <c r="H3637" s="39" t="str">
        <f t="shared" si="497"/>
        <v>6105AK124-6264-CGAD-0024</v>
      </c>
      <c r="I3637" s="39" t="str">
        <f t="shared" si="496"/>
        <v>Q24050972-04-6264-C-GAD-0024</v>
      </c>
      <c r="J3637" s="39"/>
      <c r="K3637" s="33" t="str">
        <f>VLOOKUP(C3637,'PPE WBS Codes'!$E$3:$F$79,2,0)</f>
        <v>Bulk Diesel Storage 1</v>
      </c>
      <c r="L3637" s="39" t="s">
        <v>1988</v>
      </c>
      <c r="M3637" s="39" t="s">
        <v>1302</v>
      </c>
      <c r="N3637" s="33" t="str">
        <f t="shared" si="498"/>
        <v>Bulk Diesel Storage 1 - Emergency Equip for Bulk Diesel Storage Fuel System Yard 1B - Pipe Routing General Arrangement</v>
      </c>
      <c r="O3637" s="134"/>
      <c r="P3637" s="134"/>
      <c r="Q3637" s="33" t="str">
        <f>IFERROR(VLOOKUP(PPE_PH1_CDDL[[#This Row],[RDMC Document Number]],[3]Docs!$B:$F,4,0),"No Placeholder Yet")</f>
        <v>RES - Reserved Placeholder</v>
      </c>
      <c r="R3637" s="33" t="str">
        <f>IFERROR(VLOOKUP(PPE_PH1_CDDL[[#This Row],[RDMC Document Number]],[3]Docs!$B:$F,5,0),"No Placeholder Yet")</f>
        <v>Pending</v>
      </c>
      <c r="S3637" s="137">
        <f t="shared" si="499"/>
        <v>0</v>
      </c>
      <c r="T3637" s="39" t="s">
        <v>1119</v>
      </c>
      <c r="U3637" s="39"/>
      <c r="V3637" s="178"/>
      <c r="W3637" s="39" t="s">
        <v>1982</v>
      </c>
      <c r="X3637" s="39" t="s">
        <v>1302</v>
      </c>
      <c r="Y3637" s="39"/>
      <c r="Z3637" s="39"/>
      <c r="AA3637" s="39"/>
      <c r="AB3637" s="152" t="s">
        <v>3165</v>
      </c>
    </row>
    <row r="3638" spans="1:28" ht="21.75" customHeight="1" x14ac:dyDescent="0.25">
      <c r="A3638" s="33" t="s">
        <v>30</v>
      </c>
      <c r="B3638" s="33" t="s">
        <v>31</v>
      </c>
      <c r="C3638" s="39">
        <v>6264</v>
      </c>
      <c r="D3638" s="39" t="s">
        <v>1169</v>
      </c>
      <c r="E3638" s="39" t="s">
        <v>250</v>
      </c>
      <c r="F3638" s="128" t="s">
        <v>238</v>
      </c>
      <c r="G3638" s="39" t="s">
        <v>35</v>
      </c>
      <c r="H3638" s="39" t="str">
        <f t="shared" si="497"/>
        <v>6105AK124-6264-CGAD-0025</v>
      </c>
      <c r="I3638" s="39" t="str">
        <f t="shared" si="496"/>
        <v>Q24050972-04-6264-C-GAD-0025</v>
      </c>
      <c r="J3638" s="39"/>
      <c r="K3638" s="33" t="str">
        <f>VLOOKUP(C3638,'PPE WBS Codes'!$E$3:$F$79,2,0)</f>
        <v>Bulk Diesel Storage 1</v>
      </c>
      <c r="L3638" s="39" t="s">
        <v>1988</v>
      </c>
      <c r="M3638" s="39" t="s">
        <v>1308</v>
      </c>
      <c r="N3638" s="33" t="str">
        <f t="shared" si="498"/>
        <v>Bulk Diesel Storage 1 - Emergency Equip for Bulk Diesel Storage Fuel System Yard 1B - Utilities Connections and Battery Limits GA</v>
      </c>
      <c r="O3638" s="134"/>
      <c r="P3638" s="134"/>
      <c r="Q3638" s="33" t="str">
        <f>IFERROR(VLOOKUP(PPE_PH1_CDDL[[#This Row],[RDMC Document Number]],[3]Docs!$B:$F,4,0),"No Placeholder Yet")</f>
        <v>RES - Reserved Placeholder</v>
      </c>
      <c r="R3638" s="33" t="str">
        <f>IFERROR(VLOOKUP(PPE_PH1_CDDL[[#This Row],[RDMC Document Number]],[3]Docs!$B:$F,5,0),"No Placeholder Yet")</f>
        <v>Pending</v>
      </c>
      <c r="S3638" s="137">
        <f t="shared" si="499"/>
        <v>0</v>
      </c>
      <c r="T3638" s="39" t="s">
        <v>1119</v>
      </c>
      <c r="U3638" s="39"/>
      <c r="V3638" s="178"/>
      <c r="W3638" s="39" t="s">
        <v>1982</v>
      </c>
      <c r="X3638" s="39" t="s">
        <v>1308</v>
      </c>
      <c r="Y3638" s="39"/>
      <c r="Z3638" s="39"/>
      <c r="AA3638" s="39"/>
      <c r="AB3638" s="152" t="s">
        <v>3165</v>
      </c>
    </row>
    <row r="3639" spans="1:28" ht="21.75" customHeight="1" x14ac:dyDescent="0.25">
      <c r="A3639" s="33" t="s">
        <v>30</v>
      </c>
      <c r="B3639" s="33" t="s">
        <v>31</v>
      </c>
      <c r="C3639" s="39">
        <v>6264</v>
      </c>
      <c r="D3639" s="39" t="s">
        <v>1169</v>
      </c>
      <c r="E3639" s="39" t="s">
        <v>250</v>
      </c>
      <c r="F3639" s="128" t="s">
        <v>240</v>
      </c>
      <c r="G3639" s="39" t="s">
        <v>35</v>
      </c>
      <c r="H3639" s="39" t="str">
        <f t="shared" si="497"/>
        <v>6105AK124-6264-CGAD-0026</v>
      </c>
      <c r="I3639" s="39" t="str">
        <f t="shared" si="496"/>
        <v>Q24050972-04-6264-C-GAD-0026</v>
      </c>
      <c r="J3639" s="39"/>
      <c r="K3639" s="33" t="str">
        <f>VLOOKUP(C3639,'PPE WBS Codes'!$E$3:$F$79,2,0)</f>
        <v>Bulk Diesel Storage 1</v>
      </c>
      <c r="L3639" s="39" t="s">
        <v>1996</v>
      </c>
      <c r="M3639" s="39" t="s">
        <v>1300</v>
      </c>
      <c r="N3639" s="33" t="str">
        <f t="shared" si="498"/>
        <v>Bulk Diesel Storage 1 - Earthing System for Bulk Diesel Storage Yard 1B - Lighting Design and Layout GA</v>
      </c>
      <c r="O3639" s="134"/>
      <c r="P3639" s="134"/>
      <c r="Q3639" s="33" t="str">
        <f>IFERROR(VLOOKUP(PPE_PH1_CDDL[[#This Row],[RDMC Document Number]],[3]Docs!$B:$F,4,0),"No Placeholder Yet")</f>
        <v>RES - Reserved Placeholder</v>
      </c>
      <c r="R3639" s="33" t="str">
        <f>IFERROR(VLOOKUP(PPE_PH1_CDDL[[#This Row],[RDMC Document Number]],[3]Docs!$B:$F,5,0),"No Placeholder Yet")</f>
        <v>Pending</v>
      </c>
      <c r="S3639" s="137">
        <f t="shared" si="499"/>
        <v>0</v>
      </c>
      <c r="T3639" s="39" t="s">
        <v>1119</v>
      </c>
      <c r="U3639" s="39"/>
      <c r="V3639" s="178"/>
      <c r="W3639" s="39" t="s">
        <v>1982</v>
      </c>
      <c r="X3639" s="39" t="s">
        <v>1300</v>
      </c>
      <c r="Y3639" s="39"/>
      <c r="Z3639" s="39"/>
      <c r="AA3639" s="39"/>
      <c r="AB3639" s="152" t="s">
        <v>3165</v>
      </c>
    </row>
    <row r="3640" spans="1:28" ht="21.75" customHeight="1" x14ac:dyDescent="0.25">
      <c r="A3640" s="33" t="s">
        <v>30</v>
      </c>
      <c r="B3640" s="33" t="s">
        <v>31</v>
      </c>
      <c r="C3640" s="39">
        <v>6264</v>
      </c>
      <c r="D3640" s="39" t="s">
        <v>1169</v>
      </c>
      <c r="E3640" s="39" t="s">
        <v>250</v>
      </c>
      <c r="F3640" s="128" t="s">
        <v>242</v>
      </c>
      <c r="G3640" s="39" t="s">
        <v>35</v>
      </c>
      <c r="H3640" s="39" t="str">
        <f t="shared" si="497"/>
        <v>6105AK124-6264-CGAD-0027</v>
      </c>
      <c r="I3640" s="39" t="str">
        <f t="shared" si="496"/>
        <v>Q24050972-04-6264-C-GAD-0027</v>
      </c>
      <c r="J3640" s="39"/>
      <c r="K3640" s="33" t="str">
        <f>VLOOKUP(C3640,'PPE WBS Codes'!$E$3:$F$79,2,0)</f>
        <v>Bulk Diesel Storage 1</v>
      </c>
      <c r="L3640" s="39" t="s">
        <v>2011</v>
      </c>
      <c r="M3640" s="39" t="s">
        <v>1288</v>
      </c>
      <c r="N3640" s="33" t="str">
        <f t="shared" si="498"/>
        <v>Bulk Diesel Storage 1 - Bund wall System for Bulk Diesel Storage Yard 1B - Buildings and Structures GA</v>
      </c>
      <c r="O3640" s="134"/>
      <c r="P3640" s="134"/>
      <c r="Q3640" s="33" t="str">
        <f>IFERROR(VLOOKUP(PPE_PH1_CDDL[[#This Row],[RDMC Document Number]],[3]Docs!$B:$F,4,0),"No Placeholder Yet")</f>
        <v>RES - Reserved Placeholder</v>
      </c>
      <c r="R3640" s="33" t="str">
        <f>IFERROR(VLOOKUP(PPE_PH1_CDDL[[#This Row],[RDMC Document Number]],[3]Docs!$B:$F,5,0),"No Placeholder Yet")</f>
        <v>Pending</v>
      </c>
      <c r="S3640" s="137">
        <f t="shared" si="499"/>
        <v>0</v>
      </c>
      <c r="T3640" s="39" t="s">
        <v>1119</v>
      </c>
      <c r="U3640" s="39"/>
      <c r="V3640" s="178"/>
      <c r="W3640" s="39" t="s">
        <v>1982</v>
      </c>
      <c r="X3640" s="39" t="s">
        <v>1288</v>
      </c>
      <c r="Y3640" s="39"/>
      <c r="Z3640" s="39"/>
      <c r="AA3640" s="39"/>
      <c r="AB3640" s="152" t="s">
        <v>3165</v>
      </c>
    </row>
    <row r="3641" spans="1:28" ht="21.75" customHeight="1" x14ac:dyDescent="0.25">
      <c r="A3641" s="33" t="s">
        <v>30</v>
      </c>
      <c r="B3641" s="33" t="s">
        <v>31</v>
      </c>
      <c r="C3641" s="39">
        <v>6264</v>
      </c>
      <c r="D3641" s="39" t="s">
        <v>1169</v>
      </c>
      <c r="E3641" s="39" t="s">
        <v>250</v>
      </c>
      <c r="F3641" s="128" t="s">
        <v>244</v>
      </c>
      <c r="G3641" s="39" t="s">
        <v>35</v>
      </c>
      <c r="H3641" s="39" t="str">
        <f t="shared" si="497"/>
        <v>6105AK124-6264-CGAD-0028</v>
      </c>
      <c r="I3641" s="39" t="str">
        <f t="shared" si="496"/>
        <v>Q24050972-04-6264-C-GAD-0028</v>
      </c>
      <c r="J3641" s="39"/>
      <c r="K3641" s="33" t="str">
        <f>VLOOKUP(C3641,'PPE WBS Codes'!$E$3:$F$79,2,0)</f>
        <v>Bulk Diesel Storage 1</v>
      </c>
      <c r="L3641" s="39" t="s">
        <v>2011</v>
      </c>
      <c r="M3641" s="39" t="s">
        <v>1293</v>
      </c>
      <c r="N3641" s="33" t="str">
        <f t="shared" si="498"/>
        <v>Bulk Diesel Storage 1 - Bund wall System for Bulk Diesel Storage Yard 1B - Terrace Equipment GA</v>
      </c>
      <c r="O3641" s="134"/>
      <c r="P3641" s="134"/>
      <c r="Q3641" s="33" t="str">
        <f>IFERROR(VLOOKUP(PPE_PH1_CDDL[[#This Row],[RDMC Document Number]],[3]Docs!$B:$F,4,0),"No Placeholder Yet")</f>
        <v>RES - Reserved Placeholder</v>
      </c>
      <c r="R3641" s="33" t="str">
        <f>IFERROR(VLOOKUP(PPE_PH1_CDDL[[#This Row],[RDMC Document Number]],[3]Docs!$B:$F,5,0),"No Placeholder Yet")</f>
        <v>Pending</v>
      </c>
      <c r="S3641" s="137">
        <f t="shared" si="499"/>
        <v>0</v>
      </c>
      <c r="T3641" s="39" t="s">
        <v>1119</v>
      </c>
      <c r="U3641" s="39"/>
      <c r="V3641" s="178"/>
      <c r="W3641" s="39" t="s">
        <v>1982</v>
      </c>
      <c r="X3641" s="39" t="s">
        <v>1293</v>
      </c>
      <c r="Y3641" s="39"/>
      <c r="Z3641" s="39"/>
      <c r="AA3641" s="39"/>
      <c r="AB3641" s="152" t="s">
        <v>3165</v>
      </c>
    </row>
    <row r="3642" spans="1:28" ht="21.75" customHeight="1" x14ac:dyDescent="0.25">
      <c r="A3642" s="33" t="s">
        <v>30</v>
      </c>
      <c r="B3642" s="33" t="s">
        <v>31</v>
      </c>
      <c r="C3642" s="39">
        <v>6264</v>
      </c>
      <c r="D3642" s="39" t="s">
        <v>1169</v>
      </c>
      <c r="E3642" s="39" t="s">
        <v>250</v>
      </c>
      <c r="F3642" s="128" t="s">
        <v>246</v>
      </c>
      <c r="G3642" s="39" t="s">
        <v>35</v>
      </c>
      <c r="H3642" s="39" t="str">
        <f t="shared" si="497"/>
        <v>6105AK124-6264-CGAD-0029</v>
      </c>
      <c r="I3642" s="39" t="str">
        <f t="shared" si="496"/>
        <v>Q24050972-04-6264-C-GAD-0029</v>
      </c>
      <c r="J3642" s="39"/>
      <c r="K3642" s="33" t="str">
        <f>VLOOKUP(C3642,'PPE WBS Codes'!$E$3:$F$79,2,0)</f>
        <v>Bulk Diesel Storage 1</v>
      </c>
      <c r="L3642" s="39" t="s">
        <v>2011</v>
      </c>
      <c r="M3642" s="39" t="s">
        <v>1298</v>
      </c>
      <c r="N3642" s="33" t="str">
        <f t="shared" si="498"/>
        <v>Bulk Diesel Storage 1 - Bund wall System for Bulk Diesel Storage Yard 1B - Stormwater and Effluent System Design</v>
      </c>
      <c r="O3642" s="134"/>
      <c r="P3642" s="134"/>
      <c r="Q3642" s="33" t="str">
        <f>IFERROR(VLOOKUP(PPE_PH1_CDDL[[#This Row],[RDMC Document Number]],[3]Docs!$B:$F,4,0),"No Placeholder Yet")</f>
        <v>RES - Reserved Placeholder</v>
      </c>
      <c r="R3642" s="33" t="str">
        <f>IFERROR(VLOOKUP(PPE_PH1_CDDL[[#This Row],[RDMC Document Number]],[3]Docs!$B:$F,5,0),"No Placeholder Yet")</f>
        <v>Pending</v>
      </c>
      <c r="S3642" s="137">
        <f t="shared" si="499"/>
        <v>0</v>
      </c>
      <c r="T3642" s="39" t="s">
        <v>1119</v>
      </c>
      <c r="U3642" s="39"/>
      <c r="V3642" s="178"/>
      <c r="W3642" s="39" t="s">
        <v>1982</v>
      </c>
      <c r="X3642" s="39" t="s">
        <v>1298</v>
      </c>
      <c r="Y3642" s="39"/>
      <c r="Z3642" s="39"/>
      <c r="AA3642" s="39"/>
      <c r="AB3642" s="152" t="s">
        <v>3165</v>
      </c>
    </row>
    <row r="3643" spans="1:28" ht="21.75" customHeight="1" x14ac:dyDescent="0.25">
      <c r="A3643" s="33" t="s">
        <v>30</v>
      </c>
      <c r="B3643" s="33" t="s">
        <v>31</v>
      </c>
      <c r="C3643" s="39">
        <v>6264</v>
      </c>
      <c r="D3643" s="39" t="s">
        <v>1169</v>
      </c>
      <c r="E3643" s="39" t="s">
        <v>250</v>
      </c>
      <c r="F3643" s="174" t="s">
        <v>248</v>
      </c>
      <c r="G3643" s="39" t="s">
        <v>35</v>
      </c>
      <c r="H3643" s="39" t="str">
        <f t="shared" si="497"/>
        <v>6105AK124-6264-CGAD-0030</v>
      </c>
      <c r="I3643" s="39" t="str">
        <f t="shared" si="496"/>
        <v>Q24050972-04-6264-C-GAD-0030</v>
      </c>
      <c r="J3643" s="162"/>
      <c r="K3643" s="33" t="str">
        <f>VLOOKUP(C3643,'PPE WBS Codes'!$E$3:$F$79,2,0)</f>
        <v>Bulk Diesel Storage 1</v>
      </c>
      <c r="L3643" s="162" t="s">
        <v>1997</v>
      </c>
      <c r="M3643" s="162" t="s">
        <v>1298</v>
      </c>
      <c r="N3643" s="33" t="str">
        <f t="shared" si="498"/>
        <v>Bulk Diesel Storage 1 - Collection Sump from Bunds for Bulk Diesel Storage Yard 1B - Stormwater and Effluent System Design</v>
      </c>
      <c r="O3643" s="175"/>
      <c r="P3643" s="175"/>
      <c r="Q3643" s="33" t="str">
        <f>IFERROR(VLOOKUP(PPE_PH1_CDDL[[#This Row],[RDMC Document Number]],[3]Docs!$B:$F,4,0),"No Placeholder Yet")</f>
        <v>RES - Reserved Placeholder</v>
      </c>
      <c r="R3643" s="33" t="str">
        <f>IFERROR(VLOOKUP(PPE_PH1_CDDL[[#This Row],[RDMC Document Number]],[3]Docs!$B:$F,5,0),"No Placeholder Yet")</f>
        <v>Pending</v>
      </c>
      <c r="S3643" s="137">
        <f t="shared" si="499"/>
        <v>0</v>
      </c>
      <c r="T3643" s="39" t="s">
        <v>1119</v>
      </c>
      <c r="U3643" s="162"/>
      <c r="V3643" s="178"/>
      <c r="W3643" s="39" t="s">
        <v>1982</v>
      </c>
      <c r="X3643" s="162" t="s">
        <v>1298</v>
      </c>
      <c r="Y3643" s="162"/>
      <c r="Z3643" s="162"/>
      <c r="AA3643" s="39"/>
      <c r="AB3643" s="152" t="s">
        <v>3165</v>
      </c>
    </row>
    <row r="3644" spans="1:28" ht="21.75" customHeight="1" x14ac:dyDescent="0.25">
      <c r="A3644" s="33" t="s">
        <v>30</v>
      </c>
      <c r="B3644" s="33" t="s">
        <v>31</v>
      </c>
      <c r="C3644" s="39">
        <v>6264</v>
      </c>
      <c r="D3644" s="39" t="s">
        <v>1169</v>
      </c>
      <c r="E3644" s="39" t="s">
        <v>250</v>
      </c>
      <c r="F3644" s="128" t="s">
        <v>486</v>
      </c>
      <c r="G3644" s="39" t="s">
        <v>35</v>
      </c>
      <c r="H3644" s="39" t="str">
        <f t="shared" si="497"/>
        <v>6105AK124-6264-CGAD-0031</v>
      </c>
      <c r="I3644" s="39" t="str">
        <f t="shared" si="496"/>
        <v>Q24050972-04-6264-C-GAD-0031</v>
      </c>
      <c r="J3644" s="39"/>
      <c r="K3644" s="33" t="str">
        <f>VLOOKUP(C3644,'PPE WBS Codes'!$E$3:$F$79,2,0)</f>
        <v>Bulk Diesel Storage 1</v>
      </c>
      <c r="L3644" s="39" t="s">
        <v>1989</v>
      </c>
      <c r="M3644" s="39" t="s">
        <v>1288</v>
      </c>
      <c r="N3644" s="33" t="str">
        <f t="shared" si="498"/>
        <v>Bulk Diesel Storage 1 - Access Staircase &amp; Platforms for Bulk Diesel Storage Yard 1B - Buildings and Structures GA</v>
      </c>
      <c r="O3644" s="134"/>
      <c r="P3644" s="134"/>
      <c r="Q3644" s="33" t="str">
        <f>IFERROR(VLOOKUP(PPE_PH1_CDDL[[#This Row],[RDMC Document Number]],[3]Docs!$B:$F,4,0),"No Placeholder Yet")</f>
        <v>RES - Reserved Placeholder</v>
      </c>
      <c r="R3644" s="33" t="str">
        <f>IFERROR(VLOOKUP(PPE_PH1_CDDL[[#This Row],[RDMC Document Number]],[3]Docs!$B:$F,5,0),"No Placeholder Yet")</f>
        <v>Pending</v>
      </c>
      <c r="S3644" s="137">
        <f t="shared" si="499"/>
        <v>0</v>
      </c>
      <c r="T3644" s="39" t="s">
        <v>1119</v>
      </c>
      <c r="U3644" s="39"/>
      <c r="V3644" s="178"/>
      <c r="W3644" s="39" t="s">
        <v>1982</v>
      </c>
      <c r="X3644" s="39" t="s">
        <v>1288</v>
      </c>
      <c r="Y3644" s="39"/>
      <c r="Z3644" s="39"/>
      <c r="AA3644" s="39"/>
      <c r="AB3644" s="152" t="s">
        <v>3165</v>
      </c>
    </row>
    <row r="3645" spans="1:28" ht="21.75" customHeight="1" x14ac:dyDescent="0.25">
      <c r="A3645" s="33" t="s">
        <v>30</v>
      </c>
      <c r="B3645" s="33" t="s">
        <v>31</v>
      </c>
      <c r="C3645" s="39">
        <v>6264</v>
      </c>
      <c r="D3645" s="39" t="s">
        <v>1169</v>
      </c>
      <c r="E3645" s="39" t="s">
        <v>250</v>
      </c>
      <c r="F3645" s="128" t="s">
        <v>489</v>
      </c>
      <c r="G3645" s="39" t="s">
        <v>35</v>
      </c>
      <c r="H3645" s="39" t="str">
        <f t="shared" si="497"/>
        <v>6105AK124-6264-CGAD-0032</v>
      </c>
      <c r="I3645" s="39" t="str">
        <f t="shared" si="496"/>
        <v>Q24050972-04-6264-C-GAD-0032</v>
      </c>
      <c r="J3645" s="39"/>
      <c r="K3645" s="33" t="str">
        <f>VLOOKUP(C3645,'PPE WBS Codes'!$E$3:$F$79,2,0)</f>
        <v>Bulk Diesel Storage 1</v>
      </c>
      <c r="L3645" s="39" t="s">
        <v>1989</v>
      </c>
      <c r="M3645" s="39" t="s">
        <v>1300</v>
      </c>
      <c r="N3645" s="33" t="str">
        <f t="shared" si="498"/>
        <v>Bulk Diesel Storage 1 - Access Staircase &amp; Platforms for Bulk Diesel Storage Yard 1B - Lighting Design and Layout GA</v>
      </c>
      <c r="O3645" s="134"/>
      <c r="P3645" s="134"/>
      <c r="Q3645" s="33" t="str">
        <f>IFERROR(VLOOKUP(PPE_PH1_CDDL[[#This Row],[RDMC Document Number]],[3]Docs!$B:$F,4,0),"No Placeholder Yet")</f>
        <v>RES - Reserved Placeholder</v>
      </c>
      <c r="R3645" s="33" t="str">
        <f>IFERROR(VLOOKUP(PPE_PH1_CDDL[[#This Row],[RDMC Document Number]],[3]Docs!$B:$F,5,0),"No Placeholder Yet")</f>
        <v>Pending</v>
      </c>
      <c r="S3645" s="137">
        <f t="shared" si="499"/>
        <v>0</v>
      </c>
      <c r="T3645" s="39" t="s">
        <v>1119</v>
      </c>
      <c r="U3645" s="39"/>
      <c r="V3645" s="178"/>
      <c r="W3645" s="39" t="s">
        <v>1982</v>
      </c>
      <c r="X3645" s="39" t="s">
        <v>1300</v>
      </c>
      <c r="Y3645" s="39"/>
      <c r="Z3645" s="39"/>
      <c r="AA3645" s="39"/>
      <c r="AB3645" s="152" t="s">
        <v>3165</v>
      </c>
    </row>
    <row r="3646" spans="1:28" ht="21.75" customHeight="1" x14ac:dyDescent="0.25">
      <c r="A3646" s="33" t="s">
        <v>30</v>
      </c>
      <c r="B3646" s="33" t="s">
        <v>31</v>
      </c>
      <c r="C3646" s="39">
        <v>6264</v>
      </c>
      <c r="D3646" s="39" t="s">
        <v>1169</v>
      </c>
      <c r="E3646" s="39" t="s">
        <v>250</v>
      </c>
      <c r="F3646" s="128" t="s">
        <v>492</v>
      </c>
      <c r="G3646" s="39" t="s">
        <v>35</v>
      </c>
      <c r="H3646" s="39" t="str">
        <f t="shared" si="497"/>
        <v>6105AK124-6264-CGAD-0033</v>
      </c>
      <c r="I3646" s="39" t="str">
        <f t="shared" si="496"/>
        <v>Q24050972-04-6264-C-GAD-0033</v>
      </c>
      <c r="J3646" s="39"/>
      <c r="K3646" s="33" t="str">
        <f>VLOOKUP(C3646,'PPE WBS Codes'!$E$3:$F$79,2,0)</f>
        <v>Bulk Diesel Storage 1</v>
      </c>
      <c r="L3646" s="39" t="s">
        <v>1989</v>
      </c>
      <c r="M3646" s="39" t="s">
        <v>1292</v>
      </c>
      <c r="N3646" s="33" t="str">
        <f t="shared" si="498"/>
        <v xml:space="preserve">Bulk Diesel Storage 1 - Access Staircase &amp; Platforms for Bulk Diesel Storage Yard 1B - Key Emergency Points and Equipment </v>
      </c>
      <c r="O3646" s="134"/>
      <c r="P3646" s="134"/>
      <c r="Q3646" s="33" t="str">
        <f>IFERROR(VLOOKUP(PPE_PH1_CDDL[[#This Row],[RDMC Document Number]],[3]Docs!$B:$F,4,0),"No Placeholder Yet")</f>
        <v>RES - Reserved Placeholder</v>
      </c>
      <c r="R3646" s="33" t="str">
        <f>IFERROR(VLOOKUP(PPE_PH1_CDDL[[#This Row],[RDMC Document Number]],[3]Docs!$B:$F,5,0),"No Placeholder Yet")</f>
        <v>Pending</v>
      </c>
      <c r="S3646" s="137">
        <f t="shared" si="499"/>
        <v>0</v>
      </c>
      <c r="T3646" s="39" t="s">
        <v>1119</v>
      </c>
      <c r="U3646" s="39"/>
      <c r="V3646" s="178"/>
      <c r="W3646" s="39" t="s">
        <v>1982</v>
      </c>
      <c r="X3646" s="39" t="s">
        <v>1292</v>
      </c>
      <c r="Y3646" s="39"/>
      <c r="Z3646" s="39"/>
      <c r="AA3646" s="39"/>
      <c r="AB3646" s="152" t="s">
        <v>3165</v>
      </c>
    </row>
    <row r="3647" spans="1:28" ht="21.75" customHeight="1" x14ac:dyDescent="0.25">
      <c r="A3647" s="33" t="s">
        <v>30</v>
      </c>
      <c r="B3647" s="33" t="s">
        <v>31</v>
      </c>
      <c r="C3647" s="39">
        <v>6264</v>
      </c>
      <c r="D3647" s="39" t="s">
        <v>1169</v>
      </c>
      <c r="E3647" s="39" t="s">
        <v>250</v>
      </c>
      <c r="F3647" s="128" t="s">
        <v>495</v>
      </c>
      <c r="G3647" s="39" t="s">
        <v>35</v>
      </c>
      <c r="H3647" s="39" t="str">
        <f t="shared" si="497"/>
        <v>6105AK124-6264-CGAD-0034</v>
      </c>
      <c r="I3647" s="39" t="str">
        <f t="shared" si="496"/>
        <v>Q24050972-04-6264-C-GAD-0034</v>
      </c>
      <c r="J3647" s="39"/>
      <c r="K3647" s="33" t="str">
        <f>VLOOKUP(C3647,'PPE WBS Codes'!$E$3:$F$79,2,0)</f>
        <v>Bulk Diesel Storage 1</v>
      </c>
      <c r="L3647" s="39" t="s">
        <v>1989</v>
      </c>
      <c r="M3647" s="39" t="s">
        <v>1327</v>
      </c>
      <c r="N3647" s="33" t="str">
        <f t="shared" si="498"/>
        <v>Bulk Diesel Storage 1 - Access Staircase &amp; Platforms for Bulk Diesel Storage Yard 1B - Fire Detection and Suppression System</v>
      </c>
      <c r="O3647" s="134"/>
      <c r="P3647" s="134"/>
      <c r="Q3647" s="33" t="str">
        <f>IFERROR(VLOOKUP(PPE_PH1_CDDL[[#This Row],[RDMC Document Number]],[3]Docs!$B:$F,4,0),"No Placeholder Yet")</f>
        <v>RES - Reserved Placeholder</v>
      </c>
      <c r="R3647" s="33" t="str">
        <f>IFERROR(VLOOKUP(PPE_PH1_CDDL[[#This Row],[RDMC Document Number]],[3]Docs!$B:$F,5,0),"No Placeholder Yet")</f>
        <v>Pending</v>
      </c>
      <c r="S3647" s="137">
        <f t="shared" si="499"/>
        <v>0</v>
      </c>
      <c r="T3647" s="39" t="s">
        <v>1119</v>
      </c>
      <c r="U3647" s="39"/>
      <c r="V3647" s="178"/>
      <c r="W3647" s="39" t="s">
        <v>1982</v>
      </c>
      <c r="X3647" s="39" t="s">
        <v>1327</v>
      </c>
      <c r="Y3647" s="39"/>
      <c r="Z3647" s="39"/>
      <c r="AA3647" s="39"/>
      <c r="AB3647" s="152" t="s">
        <v>3165</v>
      </c>
    </row>
    <row r="3648" spans="1:28" ht="21.75" customHeight="1" x14ac:dyDescent="0.25">
      <c r="A3648" s="33" t="s">
        <v>30</v>
      </c>
      <c r="B3648" s="33" t="s">
        <v>31</v>
      </c>
      <c r="C3648" s="39">
        <v>6264</v>
      </c>
      <c r="D3648" s="39" t="s">
        <v>1169</v>
      </c>
      <c r="E3648" s="39" t="s">
        <v>250</v>
      </c>
      <c r="F3648" s="128" t="s">
        <v>498</v>
      </c>
      <c r="G3648" s="39" t="s">
        <v>35</v>
      </c>
      <c r="H3648" s="39" t="str">
        <f t="shared" si="497"/>
        <v>6105AK124-6264-CGAD-0035</v>
      </c>
      <c r="I3648" s="39" t="str">
        <f t="shared" si="496"/>
        <v>Q24050972-04-6264-C-GAD-0035</v>
      </c>
      <c r="J3648" s="39"/>
      <c r="K3648" s="33" t="str">
        <f>VLOOKUP(C3648,'PPE WBS Codes'!$E$3:$F$79,2,0)</f>
        <v>Bulk Diesel Storage 1</v>
      </c>
      <c r="L3648" s="39" t="s">
        <v>1990</v>
      </c>
      <c r="M3648" s="39" t="s">
        <v>1288</v>
      </c>
      <c r="N3648" s="33" t="str">
        <f t="shared" si="498"/>
        <v>Bulk Diesel Storage 1 - Fire Wall Protection System for Bulk Diesel Storage Yard 1B - Buildings and Structures GA</v>
      </c>
      <c r="O3648" s="134"/>
      <c r="P3648" s="134"/>
      <c r="Q3648" s="33" t="str">
        <f>IFERROR(VLOOKUP(PPE_PH1_CDDL[[#This Row],[RDMC Document Number]],[3]Docs!$B:$F,4,0),"No Placeholder Yet")</f>
        <v>RES - Reserved Placeholder</v>
      </c>
      <c r="R3648" s="33" t="str">
        <f>IFERROR(VLOOKUP(PPE_PH1_CDDL[[#This Row],[RDMC Document Number]],[3]Docs!$B:$F,5,0),"No Placeholder Yet")</f>
        <v>Pending</v>
      </c>
      <c r="S3648" s="137">
        <f t="shared" si="499"/>
        <v>0</v>
      </c>
      <c r="T3648" s="39" t="s">
        <v>1119</v>
      </c>
      <c r="U3648" s="39"/>
      <c r="V3648" s="178"/>
      <c r="W3648" s="39" t="s">
        <v>1982</v>
      </c>
      <c r="X3648" s="39" t="s">
        <v>1288</v>
      </c>
      <c r="Y3648" s="39"/>
      <c r="Z3648" s="39"/>
      <c r="AA3648" s="39"/>
      <c r="AB3648" s="152" t="s">
        <v>3165</v>
      </c>
    </row>
    <row r="3649" spans="1:28" ht="21.75" customHeight="1" x14ac:dyDescent="0.25">
      <c r="A3649" s="33" t="s">
        <v>30</v>
      </c>
      <c r="B3649" s="33" t="s">
        <v>31</v>
      </c>
      <c r="C3649" s="39">
        <v>6264</v>
      </c>
      <c r="D3649" s="39" t="s">
        <v>1169</v>
      </c>
      <c r="E3649" s="39" t="s">
        <v>250</v>
      </c>
      <c r="F3649" s="128" t="s">
        <v>501</v>
      </c>
      <c r="G3649" s="39" t="s">
        <v>35</v>
      </c>
      <c r="H3649" s="39" t="str">
        <f t="shared" si="497"/>
        <v>6105AK124-6264-CGAD-0036</v>
      </c>
      <c r="I3649" s="39" t="str">
        <f t="shared" si="496"/>
        <v>Q24050972-04-6264-C-GAD-0036</v>
      </c>
      <c r="J3649" s="39"/>
      <c r="K3649" s="33" t="str">
        <f>VLOOKUP(C3649,'PPE WBS Codes'!$E$3:$F$79,2,0)</f>
        <v>Bulk Diesel Storage 1</v>
      </c>
      <c r="L3649" s="39" t="s">
        <v>1990</v>
      </c>
      <c r="M3649" s="39" t="s">
        <v>1293</v>
      </c>
      <c r="N3649" s="33" t="str">
        <f t="shared" si="498"/>
        <v>Bulk Diesel Storage 1 - Fire Wall Protection System for Bulk Diesel Storage Yard 1B - Terrace Equipment GA</v>
      </c>
      <c r="O3649" s="134"/>
      <c r="P3649" s="134"/>
      <c r="Q3649" s="33" t="str">
        <f>IFERROR(VLOOKUP(PPE_PH1_CDDL[[#This Row],[RDMC Document Number]],[3]Docs!$B:$F,4,0),"No Placeholder Yet")</f>
        <v>RES - Reserved Placeholder</v>
      </c>
      <c r="R3649" s="33" t="str">
        <f>IFERROR(VLOOKUP(PPE_PH1_CDDL[[#This Row],[RDMC Document Number]],[3]Docs!$B:$F,5,0),"No Placeholder Yet")</f>
        <v>Pending</v>
      </c>
      <c r="S3649" s="137">
        <f t="shared" si="499"/>
        <v>0</v>
      </c>
      <c r="T3649" s="39" t="s">
        <v>1119</v>
      </c>
      <c r="U3649" s="39"/>
      <c r="V3649" s="178"/>
      <c r="W3649" s="39" t="s">
        <v>1982</v>
      </c>
      <c r="X3649" s="39" t="s">
        <v>1293</v>
      </c>
      <c r="Y3649" s="39"/>
      <c r="Z3649" s="39"/>
      <c r="AA3649" s="39"/>
      <c r="AB3649" s="152" t="s">
        <v>3165</v>
      </c>
    </row>
    <row r="3650" spans="1:28" ht="21.75" customHeight="1" x14ac:dyDescent="0.25">
      <c r="A3650" s="33" t="s">
        <v>30</v>
      </c>
      <c r="B3650" s="33" t="s">
        <v>31</v>
      </c>
      <c r="C3650" s="39">
        <v>6264</v>
      </c>
      <c r="D3650" s="39" t="s">
        <v>1169</v>
      </c>
      <c r="E3650" s="39" t="s">
        <v>250</v>
      </c>
      <c r="F3650" s="128" t="s">
        <v>504</v>
      </c>
      <c r="G3650" s="39" t="s">
        <v>35</v>
      </c>
      <c r="H3650" s="39" t="str">
        <f t="shared" si="497"/>
        <v>6105AK124-6264-CGAD-0037</v>
      </c>
      <c r="I3650" s="39" t="str">
        <f t="shared" si="496"/>
        <v>Q24050972-04-6264-C-GAD-0037</v>
      </c>
      <c r="J3650" s="39"/>
      <c r="K3650" s="33" t="str">
        <f>VLOOKUP(C3650,'PPE WBS Codes'!$E$3:$F$79,2,0)</f>
        <v>Bulk Diesel Storage 1</v>
      </c>
      <c r="L3650" s="39" t="s">
        <v>1991</v>
      </c>
      <c r="M3650" s="39" t="s">
        <v>1288</v>
      </c>
      <c r="N3650" s="33" t="str">
        <f t="shared" si="498"/>
        <v>Bulk Diesel Storage 1 - Fire Protection System for Bulk Diesel Storage Yard 1B - Buildings and Structures GA</v>
      </c>
      <c r="O3650" s="134"/>
      <c r="P3650" s="134"/>
      <c r="Q3650" s="33" t="str">
        <f>IFERROR(VLOOKUP(PPE_PH1_CDDL[[#This Row],[RDMC Document Number]],[3]Docs!$B:$F,4,0),"No Placeholder Yet")</f>
        <v>RES - Reserved Placeholder</v>
      </c>
      <c r="R3650" s="33" t="str">
        <f>IFERROR(VLOOKUP(PPE_PH1_CDDL[[#This Row],[RDMC Document Number]],[3]Docs!$B:$F,5,0),"No Placeholder Yet")</f>
        <v>Pending</v>
      </c>
      <c r="S3650" s="137">
        <f t="shared" si="499"/>
        <v>0</v>
      </c>
      <c r="T3650" s="39" t="s">
        <v>1119</v>
      </c>
      <c r="U3650" s="39"/>
      <c r="V3650" s="178"/>
      <c r="W3650" s="39" t="s">
        <v>1982</v>
      </c>
      <c r="X3650" s="39" t="s">
        <v>1288</v>
      </c>
      <c r="Y3650" s="39"/>
      <c r="Z3650" s="39"/>
      <c r="AA3650" s="39"/>
      <c r="AB3650" s="152" t="s">
        <v>3165</v>
      </c>
    </row>
    <row r="3651" spans="1:28" ht="21.75" customHeight="1" x14ac:dyDescent="0.25">
      <c r="A3651" s="33" t="s">
        <v>30</v>
      </c>
      <c r="B3651" s="33" t="s">
        <v>31</v>
      </c>
      <c r="C3651" s="39">
        <v>6264</v>
      </c>
      <c r="D3651" s="39" t="s">
        <v>1169</v>
      </c>
      <c r="E3651" s="39" t="s">
        <v>250</v>
      </c>
      <c r="F3651" s="128" t="s">
        <v>507</v>
      </c>
      <c r="G3651" s="39" t="s">
        <v>35</v>
      </c>
      <c r="H3651" s="39" t="str">
        <f t="shared" si="497"/>
        <v>6105AK124-6264-CGAD-0038</v>
      </c>
      <c r="I3651" s="39" t="str">
        <f t="shared" si="496"/>
        <v>Q24050972-04-6264-C-GAD-0038</v>
      </c>
      <c r="J3651" s="39"/>
      <c r="K3651" s="33" t="str">
        <f>VLOOKUP(C3651,'PPE WBS Codes'!$E$3:$F$79,2,0)</f>
        <v>Bulk Diesel Storage 1</v>
      </c>
      <c r="L3651" s="39" t="s">
        <v>1991</v>
      </c>
      <c r="M3651" s="39" t="s">
        <v>1293</v>
      </c>
      <c r="N3651" s="33" t="str">
        <f t="shared" si="498"/>
        <v>Bulk Diesel Storage 1 - Fire Protection System for Bulk Diesel Storage Yard 1B - Terrace Equipment GA</v>
      </c>
      <c r="O3651" s="134"/>
      <c r="P3651" s="134"/>
      <c r="Q3651" s="33" t="str">
        <f>IFERROR(VLOOKUP(PPE_PH1_CDDL[[#This Row],[RDMC Document Number]],[3]Docs!$B:$F,4,0),"No Placeholder Yet")</f>
        <v>RES - Reserved Placeholder</v>
      </c>
      <c r="R3651" s="33" t="str">
        <f>IFERROR(VLOOKUP(PPE_PH1_CDDL[[#This Row],[RDMC Document Number]],[3]Docs!$B:$F,5,0),"No Placeholder Yet")</f>
        <v>Pending</v>
      </c>
      <c r="S3651" s="137">
        <f t="shared" si="499"/>
        <v>0</v>
      </c>
      <c r="T3651" s="39" t="s">
        <v>1119</v>
      </c>
      <c r="U3651" s="39"/>
      <c r="V3651" s="178"/>
      <c r="W3651" s="39" t="s">
        <v>1982</v>
      </c>
      <c r="X3651" s="39" t="s">
        <v>1293</v>
      </c>
      <c r="Y3651" s="39"/>
      <c r="Z3651" s="39"/>
      <c r="AA3651" s="39"/>
      <c r="AB3651" s="152" t="s">
        <v>3165</v>
      </c>
    </row>
    <row r="3652" spans="1:28" ht="21.75" customHeight="1" x14ac:dyDescent="0.25">
      <c r="A3652" s="33" t="s">
        <v>30</v>
      </c>
      <c r="B3652" s="33" t="s">
        <v>31</v>
      </c>
      <c r="C3652" s="39">
        <v>6264</v>
      </c>
      <c r="D3652" s="39" t="s">
        <v>1169</v>
      </c>
      <c r="E3652" s="39" t="s">
        <v>250</v>
      </c>
      <c r="F3652" s="128" t="s">
        <v>510</v>
      </c>
      <c r="G3652" s="39" t="s">
        <v>35</v>
      </c>
      <c r="H3652" s="39" t="str">
        <f t="shared" si="497"/>
        <v>6105AK124-6264-CGAD-0039</v>
      </c>
      <c r="I3652" s="39" t="str">
        <f t="shared" si="496"/>
        <v>Q24050972-04-6264-C-GAD-0039</v>
      </c>
      <c r="J3652" s="39"/>
      <c r="K3652" s="33" t="str">
        <f>VLOOKUP(C3652,'PPE WBS Codes'!$E$3:$F$79,2,0)</f>
        <v>Bulk Diesel Storage 1</v>
      </c>
      <c r="L3652" s="39" t="s">
        <v>1991</v>
      </c>
      <c r="M3652" s="39" t="s">
        <v>1327</v>
      </c>
      <c r="N3652" s="33" t="str">
        <f t="shared" si="498"/>
        <v>Bulk Diesel Storage 1 - Fire Protection System for Bulk Diesel Storage Yard 1B - Fire Detection and Suppression System</v>
      </c>
      <c r="O3652" s="134"/>
      <c r="P3652" s="134"/>
      <c r="Q3652" s="33" t="str">
        <f>IFERROR(VLOOKUP(PPE_PH1_CDDL[[#This Row],[RDMC Document Number]],[3]Docs!$B:$F,4,0),"No Placeholder Yet")</f>
        <v>RES - Reserved Placeholder</v>
      </c>
      <c r="R3652" s="33" t="str">
        <f>IFERROR(VLOOKUP(PPE_PH1_CDDL[[#This Row],[RDMC Document Number]],[3]Docs!$B:$F,5,0),"No Placeholder Yet")</f>
        <v>Pending</v>
      </c>
      <c r="S3652" s="137">
        <f t="shared" si="499"/>
        <v>0</v>
      </c>
      <c r="T3652" s="39" t="s">
        <v>1119</v>
      </c>
      <c r="U3652" s="39"/>
      <c r="V3652" s="178"/>
      <c r="W3652" s="39" t="s">
        <v>1982</v>
      </c>
      <c r="X3652" s="39" t="s">
        <v>1327</v>
      </c>
      <c r="Y3652" s="39"/>
      <c r="Z3652" s="39"/>
      <c r="AA3652" s="39"/>
      <c r="AB3652" s="152" t="s">
        <v>3165</v>
      </c>
    </row>
    <row r="3653" spans="1:28" ht="21.75" customHeight="1" x14ac:dyDescent="0.25">
      <c r="A3653" s="33" t="s">
        <v>30</v>
      </c>
      <c r="B3653" s="33" t="s">
        <v>31</v>
      </c>
      <c r="C3653" s="39">
        <v>6264</v>
      </c>
      <c r="D3653" s="39" t="s">
        <v>1169</v>
      </c>
      <c r="E3653" s="39" t="s">
        <v>250</v>
      </c>
      <c r="F3653" s="128" t="s">
        <v>513</v>
      </c>
      <c r="G3653" s="39" t="s">
        <v>35</v>
      </c>
      <c r="H3653" s="39" t="str">
        <f t="shared" si="497"/>
        <v>6105AK124-6264-CGAD-0040</v>
      </c>
      <c r="I3653" s="39" t="str">
        <f t="shared" si="496"/>
        <v>Q24050972-04-6264-C-GAD-0040</v>
      </c>
      <c r="J3653" s="39"/>
      <c r="K3653" s="33" t="str">
        <f>VLOOKUP(C3653,'PPE WBS Codes'!$E$3:$F$79,2,0)</f>
        <v>Bulk Diesel Storage 1</v>
      </c>
      <c r="L3653" s="39" t="s">
        <v>1991</v>
      </c>
      <c r="M3653" s="39" t="s">
        <v>1302</v>
      </c>
      <c r="N3653" s="33" t="str">
        <f t="shared" si="498"/>
        <v>Bulk Diesel Storage 1 - Fire Protection System for Bulk Diesel Storage Yard 1B - Pipe Routing General Arrangement</v>
      </c>
      <c r="O3653" s="134"/>
      <c r="P3653" s="134"/>
      <c r="Q3653" s="33" t="str">
        <f>IFERROR(VLOOKUP(PPE_PH1_CDDL[[#This Row],[RDMC Document Number]],[3]Docs!$B:$F,4,0),"No Placeholder Yet")</f>
        <v>RES - Reserved Placeholder</v>
      </c>
      <c r="R3653" s="33" t="str">
        <f>IFERROR(VLOOKUP(PPE_PH1_CDDL[[#This Row],[RDMC Document Number]],[3]Docs!$B:$F,5,0),"No Placeholder Yet")</f>
        <v>Pending</v>
      </c>
      <c r="S3653" s="137">
        <f t="shared" si="499"/>
        <v>0</v>
      </c>
      <c r="T3653" s="39" t="s">
        <v>1119</v>
      </c>
      <c r="U3653" s="39"/>
      <c r="V3653" s="178"/>
      <c r="W3653" s="39" t="s">
        <v>1982</v>
      </c>
      <c r="X3653" s="39" t="s">
        <v>1302</v>
      </c>
      <c r="Y3653" s="39"/>
      <c r="Z3653" s="39"/>
      <c r="AA3653" s="39"/>
      <c r="AB3653" s="152" t="s">
        <v>3165</v>
      </c>
    </row>
    <row r="3654" spans="1:28" ht="21.75" customHeight="1" x14ac:dyDescent="0.25">
      <c r="A3654" s="33" t="s">
        <v>30</v>
      </c>
      <c r="B3654" s="33" t="s">
        <v>31</v>
      </c>
      <c r="C3654" s="39">
        <v>6264</v>
      </c>
      <c r="D3654" s="39" t="s">
        <v>1169</v>
      </c>
      <c r="E3654" s="39" t="s">
        <v>250</v>
      </c>
      <c r="F3654" s="128" t="s">
        <v>516</v>
      </c>
      <c r="G3654" s="39" t="s">
        <v>35</v>
      </c>
      <c r="H3654" s="39" t="str">
        <f t="shared" si="497"/>
        <v>6105AK124-6264-CGAD-0041</v>
      </c>
      <c r="I3654" s="39" t="str">
        <f t="shared" si="496"/>
        <v>Q24050972-04-6264-C-GAD-0041</v>
      </c>
      <c r="J3654" s="39"/>
      <c r="K3654" s="33" t="str">
        <f>VLOOKUP(C3654,'PPE WBS Codes'!$E$3:$F$79,2,0)</f>
        <v>Bulk Diesel Storage 1</v>
      </c>
      <c r="L3654" s="39" t="s">
        <v>1991</v>
      </c>
      <c r="M3654" s="39" t="s">
        <v>1305</v>
      </c>
      <c r="N3654" s="33" t="str">
        <f t="shared" si="498"/>
        <v>Bulk Diesel Storage 1 - Fire Protection System for Bulk Diesel Storage Yard 1B - Water Reticulation &amp; Sewer System Design</v>
      </c>
      <c r="O3654" s="134"/>
      <c r="P3654" s="134"/>
      <c r="Q3654" s="33" t="str">
        <f>IFERROR(VLOOKUP(PPE_PH1_CDDL[[#This Row],[RDMC Document Number]],[3]Docs!$B:$F,4,0),"No Placeholder Yet")</f>
        <v>RES - Reserved Placeholder</v>
      </c>
      <c r="R3654" s="33" t="str">
        <f>IFERROR(VLOOKUP(PPE_PH1_CDDL[[#This Row],[RDMC Document Number]],[3]Docs!$B:$F,5,0),"No Placeholder Yet")</f>
        <v>Pending</v>
      </c>
      <c r="S3654" s="137">
        <f t="shared" si="499"/>
        <v>0</v>
      </c>
      <c r="T3654" s="39" t="s">
        <v>1119</v>
      </c>
      <c r="U3654" s="39"/>
      <c r="V3654" s="178"/>
      <c r="W3654" s="39" t="s">
        <v>1982</v>
      </c>
      <c r="X3654" s="39" t="s">
        <v>1305</v>
      </c>
      <c r="Y3654" s="39"/>
      <c r="Z3654" s="39"/>
      <c r="AA3654" s="39"/>
      <c r="AB3654" s="152" t="s">
        <v>3165</v>
      </c>
    </row>
    <row r="3655" spans="1:28" ht="21.75" customHeight="1" x14ac:dyDescent="0.25">
      <c r="A3655" s="33" t="s">
        <v>30</v>
      </c>
      <c r="B3655" s="33" t="s">
        <v>31</v>
      </c>
      <c r="C3655" s="39">
        <v>6264</v>
      </c>
      <c r="D3655" s="39" t="s">
        <v>1169</v>
      </c>
      <c r="E3655" s="39" t="s">
        <v>250</v>
      </c>
      <c r="F3655" s="174" t="s">
        <v>518</v>
      </c>
      <c r="G3655" s="39" t="s">
        <v>35</v>
      </c>
      <c r="H3655" s="39" t="str">
        <f t="shared" si="497"/>
        <v>6105AK124-6264-CGAD-0042</v>
      </c>
      <c r="I3655" s="39" t="str">
        <f t="shared" si="496"/>
        <v>Q24050972-04-6264-C-GAD-0042</v>
      </c>
      <c r="J3655" s="162"/>
      <c r="K3655" s="33" t="str">
        <f>VLOOKUP(C3655,'PPE WBS Codes'!$E$3:$F$79,2,0)</f>
        <v>Bulk Diesel Storage 1</v>
      </c>
      <c r="L3655" s="162" t="s">
        <v>1992</v>
      </c>
      <c r="M3655" s="162" t="s">
        <v>1293</v>
      </c>
      <c r="N3655" s="33" t="str">
        <f t="shared" si="498"/>
        <v>Bulk Diesel Storage 1 - Auto ESD Shut-off  Valves for Bulk Diesel Storage Yard 1B - Terrace Equipment GA</v>
      </c>
      <c r="O3655" s="175"/>
      <c r="P3655" s="175"/>
      <c r="Q3655" s="33" t="str">
        <f>IFERROR(VLOOKUP(PPE_PH1_CDDL[[#This Row],[RDMC Document Number]],[3]Docs!$B:$F,4,0),"No Placeholder Yet")</f>
        <v>RES - Reserved Placeholder</v>
      </c>
      <c r="R3655" s="33" t="str">
        <f>IFERROR(VLOOKUP(PPE_PH1_CDDL[[#This Row],[RDMC Document Number]],[3]Docs!$B:$F,5,0),"No Placeholder Yet")</f>
        <v>Pending</v>
      </c>
      <c r="S3655" s="137">
        <f t="shared" si="499"/>
        <v>0</v>
      </c>
      <c r="T3655" s="39" t="s">
        <v>1119</v>
      </c>
      <c r="U3655" s="162"/>
      <c r="V3655" s="178"/>
      <c r="W3655" s="39" t="s">
        <v>1982</v>
      </c>
      <c r="X3655" s="162" t="s">
        <v>1293</v>
      </c>
      <c r="Y3655" s="162"/>
      <c r="Z3655" s="162"/>
      <c r="AA3655" s="39"/>
      <c r="AB3655" s="152" t="s">
        <v>3165</v>
      </c>
    </row>
    <row r="3656" spans="1:28" ht="21.75" customHeight="1" x14ac:dyDescent="0.25">
      <c r="A3656" s="33" t="s">
        <v>30</v>
      </c>
      <c r="B3656" s="33" t="s">
        <v>31</v>
      </c>
      <c r="C3656" s="39">
        <v>6264</v>
      </c>
      <c r="D3656" s="39" t="s">
        <v>712</v>
      </c>
      <c r="E3656" s="39" t="s">
        <v>1409</v>
      </c>
      <c r="F3656" s="128" t="s">
        <v>34</v>
      </c>
      <c r="G3656" s="39" t="s">
        <v>35</v>
      </c>
      <c r="H3656" s="39" t="str">
        <f t="shared" si="497"/>
        <v>6105AK124-6264-IHAC-0001</v>
      </c>
      <c r="I3656" s="39" t="str">
        <f t="shared" si="496"/>
        <v>Q24050972-04-6264-I-HAC-0001</v>
      </c>
      <c r="J3656" s="39"/>
      <c r="K3656" s="33" t="str">
        <f>VLOOKUP(C3656,'PPE WBS Codes'!$E$3:$F$79,2,0)</f>
        <v>Bulk Diesel Storage 1</v>
      </c>
      <c r="L3656" s="39" t="s">
        <v>1981</v>
      </c>
      <c r="M3656" s="39" t="s">
        <v>1410</v>
      </c>
      <c r="N3656" s="33" t="str">
        <f t="shared" si="498"/>
        <v>Bulk Diesel Storage 1 - Emergency Equip for Bulk Diesel Storage Yard 1A - Process Safety Design Review (HAZOP &amp; LOPA)</v>
      </c>
      <c r="O3656" s="134"/>
      <c r="P3656" s="134"/>
      <c r="Q3656" s="33" t="str">
        <f>IFERROR(VLOOKUP(PPE_PH1_CDDL[[#This Row],[RDMC Document Number]],[3]Docs!$B:$F,4,0),"No Placeholder Yet")</f>
        <v>RES - Reserved Placeholder</v>
      </c>
      <c r="R3656" s="33" t="str">
        <f>IFERROR(VLOOKUP(PPE_PH1_CDDL[[#This Row],[RDMC Document Number]],[3]Docs!$B:$F,5,0),"No Placeholder Yet")</f>
        <v>Pending</v>
      </c>
      <c r="S3656" s="137">
        <f t="shared" si="499"/>
        <v>0</v>
      </c>
      <c r="T3656" s="39" t="s">
        <v>1119</v>
      </c>
      <c r="U3656" s="39"/>
      <c r="V3656" s="178"/>
      <c r="W3656" s="39" t="s">
        <v>1982</v>
      </c>
      <c r="X3656" s="39" t="s">
        <v>1410</v>
      </c>
      <c r="Y3656" s="39"/>
      <c r="Z3656" s="39"/>
      <c r="AA3656" s="39"/>
      <c r="AB3656" s="152" t="s">
        <v>3165</v>
      </c>
    </row>
    <row r="3657" spans="1:28" ht="21.75" customHeight="1" x14ac:dyDescent="0.25">
      <c r="A3657" s="33" t="s">
        <v>30</v>
      </c>
      <c r="B3657" s="33" t="s">
        <v>31</v>
      </c>
      <c r="C3657" s="39">
        <v>6264</v>
      </c>
      <c r="D3657" s="39" t="s">
        <v>712</v>
      </c>
      <c r="E3657" s="39" t="s">
        <v>1409</v>
      </c>
      <c r="F3657" s="128" t="s">
        <v>46</v>
      </c>
      <c r="G3657" s="39" t="s">
        <v>35</v>
      </c>
      <c r="H3657" s="39" t="str">
        <f t="shared" si="497"/>
        <v>6105AK124-6264-IHAC-0002</v>
      </c>
      <c r="I3657" s="39" t="str">
        <f t="shared" si="496"/>
        <v>Q24050972-04-6264-I-HAC-0002</v>
      </c>
      <c r="J3657" s="39"/>
      <c r="K3657" s="33" t="str">
        <f>VLOOKUP(C3657,'PPE WBS Codes'!$E$3:$F$79,2,0)</f>
        <v>Bulk Diesel Storage 1</v>
      </c>
      <c r="L3657" s="39" t="s">
        <v>1986</v>
      </c>
      <c r="M3657" s="39" t="s">
        <v>1410</v>
      </c>
      <c r="N3657" s="33" t="str">
        <f t="shared" si="498"/>
        <v>Bulk Diesel Storage 1 - Fire Protection System for Bulk Diesel Storage Yard 1A - Process Safety Design Review (HAZOP &amp; LOPA)</v>
      </c>
      <c r="O3657" s="134"/>
      <c r="P3657" s="134"/>
      <c r="Q3657" s="33" t="str">
        <f>IFERROR(VLOOKUP(PPE_PH1_CDDL[[#This Row],[RDMC Document Number]],[3]Docs!$B:$F,4,0),"No Placeholder Yet")</f>
        <v>RES - Reserved Placeholder</v>
      </c>
      <c r="R3657" s="33" t="str">
        <f>IFERROR(VLOOKUP(PPE_PH1_CDDL[[#This Row],[RDMC Document Number]],[3]Docs!$B:$F,5,0),"No Placeholder Yet")</f>
        <v>Pending</v>
      </c>
      <c r="S3657" s="137">
        <f t="shared" si="499"/>
        <v>0</v>
      </c>
      <c r="T3657" s="39" t="s">
        <v>1119</v>
      </c>
      <c r="U3657" s="39"/>
      <c r="V3657" s="178"/>
      <c r="W3657" s="39" t="s">
        <v>1982</v>
      </c>
      <c r="X3657" s="39" t="s">
        <v>1410</v>
      </c>
      <c r="Y3657" s="39"/>
      <c r="Z3657" s="39"/>
      <c r="AA3657" s="39"/>
      <c r="AB3657" s="152" t="s">
        <v>3165</v>
      </c>
    </row>
    <row r="3658" spans="1:28" ht="21.75" customHeight="1" x14ac:dyDescent="0.25">
      <c r="A3658" s="33" t="s">
        <v>30</v>
      </c>
      <c r="B3658" s="33" t="s">
        <v>31</v>
      </c>
      <c r="C3658" s="39">
        <v>6264</v>
      </c>
      <c r="D3658" s="39" t="s">
        <v>712</v>
      </c>
      <c r="E3658" s="39" t="s">
        <v>1409</v>
      </c>
      <c r="F3658" s="128" t="s">
        <v>48</v>
      </c>
      <c r="G3658" s="39" t="s">
        <v>35</v>
      </c>
      <c r="H3658" s="39" t="str">
        <f t="shared" si="497"/>
        <v>6105AK124-6264-IHAC-0003</v>
      </c>
      <c r="I3658" s="39" t="str">
        <f t="shared" si="496"/>
        <v>Q24050972-04-6264-I-HAC-0003</v>
      </c>
      <c r="J3658" s="39"/>
      <c r="K3658" s="33" t="str">
        <f>VLOOKUP(C3658,'PPE WBS Codes'!$E$3:$F$79,2,0)</f>
        <v>Bulk Diesel Storage 1</v>
      </c>
      <c r="L3658" s="39" t="s">
        <v>1999</v>
      </c>
      <c r="M3658" s="39" t="s">
        <v>1410</v>
      </c>
      <c r="N3658" s="33" t="str">
        <f t="shared" si="498"/>
        <v>Bulk Diesel Storage 1 - Fire Detection System for Bulk Diesel Storage Yard 1A - Process Safety Design Review (HAZOP &amp; LOPA)</v>
      </c>
      <c r="O3658" s="134"/>
      <c r="P3658" s="134"/>
      <c r="Q3658" s="33" t="str">
        <f>IFERROR(VLOOKUP(PPE_PH1_CDDL[[#This Row],[RDMC Document Number]],[3]Docs!$B:$F,4,0),"No Placeholder Yet")</f>
        <v>RES - Reserved Placeholder</v>
      </c>
      <c r="R3658" s="33" t="str">
        <f>IFERROR(VLOOKUP(PPE_PH1_CDDL[[#This Row],[RDMC Document Number]],[3]Docs!$B:$F,5,0),"No Placeholder Yet")</f>
        <v>Pending</v>
      </c>
      <c r="S3658" s="137">
        <f t="shared" si="499"/>
        <v>0</v>
      </c>
      <c r="T3658" s="39" t="s">
        <v>1119</v>
      </c>
      <c r="U3658" s="39"/>
      <c r="V3658" s="178"/>
      <c r="W3658" s="39" t="s">
        <v>1982</v>
      </c>
      <c r="X3658" s="39" t="s">
        <v>1410</v>
      </c>
      <c r="Y3658" s="39"/>
      <c r="Z3658" s="39"/>
      <c r="AA3658" s="39"/>
      <c r="AB3658" s="152" t="s">
        <v>3165</v>
      </c>
    </row>
    <row r="3659" spans="1:28" ht="21.75" customHeight="1" x14ac:dyDescent="0.25">
      <c r="A3659" s="33" t="s">
        <v>30</v>
      </c>
      <c r="B3659" s="33" t="s">
        <v>31</v>
      </c>
      <c r="C3659" s="39">
        <v>6264</v>
      </c>
      <c r="D3659" s="39" t="s">
        <v>712</v>
      </c>
      <c r="E3659" s="39" t="s">
        <v>1409</v>
      </c>
      <c r="F3659" s="128" t="s">
        <v>50</v>
      </c>
      <c r="G3659" s="39" t="s">
        <v>35</v>
      </c>
      <c r="H3659" s="39" t="str">
        <f t="shared" si="497"/>
        <v>6105AK124-6264-IHAC-0004</v>
      </c>
      <c r="I3659" s="39" t="str">
        <f t="shared" si="496"/>
        <v>Q24050972-04-6264-I-HAC-0004</v>
      </c>
      <c r="J3659" s="39"/>
      <c r="K3659" s="33" t="str">
        <f>VLOOKUP(C3659,'PPE WBS Codes'!$E$3:$F$79,2,0)</f>
        <v>Bulk Diesel Storage 1</v>
      </c>
      <c r="L3659" s="39" t="s">
        <v>1987</v>
      </c>
      <c r="M3659" s="39" t="s">
        <v>1410</v>
      </c>
      <c r="N3659" s="33" t="str">
        <f t="shared" si="498"/>
        <v>Bulk Diesel Storage 1 - Auto ESD Shut-off  Valves for Bulk Diesel Storage Yard 1A - Process Safety Design Review (HAZOP &amp; LOPA)</v>
      </c>
      <c r="O3659" s="134"/>
      <c r="P3659" s="134"/>
      <c r="Q3659" s="33" t="str">
        <f>IFERROR(VLOOKUP(PPE_PH1_CDDL[[#This Row],[RDMC Document Number]],[3]Docs!$B:$F,4,0),"No Placeholder Yet")</f>
        <v>RES - Reserved Placeholder</v>
      </c>
      <c r="R3659" s="33" t="str">
        <f>IFERROR(VLOOKUP(PPE_PH1_CDDL[[#This Row],[RDMC Document Number]],[3]Docs!$B:$F,5,0),"No Placeholder Yet")</f>
        <v>Pending</v>
      </c>
      <c r="S3659" s="137">
        <f t="shared" si="499"/>
        <v>0</v>
      </c>
      <c r="T3659" s="39" t="s">
        <v>1119</v>
      </c>
      <c r="U3659" s="39"/>
      <c r="V3659" s="178"/>
      <c r="W3659" s="39" t="s">
        <v>1982</v>
      </c>
      <c r="X3659" s="39" t="s">
        <v>1410</v>
      </c>
      <c r="Y3659" s="39"/>
      <c r="Z3659" s="39"/>
      <c r="AA3659" s="39"/>
      <c r="AB3659" s="152" t="s">
        <v>3165</v>
      </c>
    </row>
    <row r="3660" spans="1:28" ht="21.75" customHeight="1" x14ac:dyDescent="0.25">
      <c r="A3660" s="33" t="s">
        <v>30</v>
      </c>
      <c r="B3660" s="33" t="s">
        <v>31</v>
      </c>
      <c r="C3660" s="39">
        <v>6264</v>
      </c>
      <c r="D3660" s="39" t="s">
        <v>712</v>
      </c>
      <c r="E3660" s="39" t="s">
        <v>1409</v>
      </c>
      <c r="F3660" s="128" t="s">
        <v>101</v>
      </c>
      <c r="G3660" s="39" t="s">
        <v>35</v>
      </c>
      <c r="H3660" s="39" t="str">
        <f t="shared" si="497"/>
        <v>6105AK124-6264-IHAC-0005</v>
      </c>
      <c r="I3660" s="39" t="str">
        <f t="shared" si="496"/>
        <v>Q24050972-04-6264-I-HAC-0005</v>
      </c>
      <c r="J3660" s="39"/>
      <c r="K3660" s="33" t="str">
        <f>VLOOKUP(C3660,'PPE WBS Codes'!$E$3:$F$79,2,0)</f>
        <v>Bulk Diesel Storage 1</v>
      </c>
      <c r="L3660" s="39" t="s">
        <v>1988</v>
      </c>
      <c r="M3660" s="39" t="s">
        <v>1410</v>
      </c>
      <c r="N3660" s="33" t="str">
        <f t="shared" si="498"/>
        <v>Bulk Diesel Storage 1 - Emergency Equip for Bulk Diesel Storage Fuel System Yard 1B - Process Safety Design Review (HAZOP &amp; LOPA)</v>
      </c>
      <c r="O3660" s="134"/>
      <c r="P3660" s="134"/>
      <c r="Q3660" s="33" t="str">
        <f>IFERROR(VLOOKUP(PPE_PH1_CDDL[[#This Row],[RDMC Document Number]],[3]Docs!$B:$F,4,0),"No Placeholder Yet")</f>
        <v>RES - Reserved Placeholder</v>
      </c>
      <c r="R3660" s="33" t="str">
        <f>IFERROR(VLOOKUP(PPE_PH1_CDDL[[#This Row],[RDMC Document Number]],[3]Docs!$B:$F,5,0),"No Placeholder Yet")</f>
        <v>Pending</v>
      </c>
      <c r="S3660" s="137">
        <f t="shared" si="499"/>
        <v>0</v>
      </c>
      <c r="T3660" s="39" t="s">
        <v>1119</v>
      </c>
      <c r="U3660" s="39"/>
      <c r="V3660" s="178"/>
      <c r="W3660" s="39" t="s">
        <v>1982</v>
      </c>
      <c r="X3660" s="39" t="s">
        <v>1410</v>
      </c>
      <c r="Y3660" s="39"/>
      <c r="Z3660" s="39"/>
      <c r="AA3660" s="39"/>
      <c r="AB3660" s="152" t="s">
        <v>3165</v>
      </c>
    </row>
    <row r="3661" spans="1:28" ht="21.75" customHeight="1" x14ac:dyDescent="0.25">
      <c r="A3661" s="33" t="s">
        <v>30</v>
      </c>
      <c r="B3661" s="33" t="s">
        <v>31</v>
      </c>
      <c r="C3661" s="39">
        <v>6264</v>
      </c>
      <c r="D3661" s="39" t="s">
        <v>712</v>
      </c>
      <c r="E3661" s="39" t="s">
        <v>1409</v>
      </c>
      <c r="F3661" s="128" t="s">
        <v>161</v>
      </c>
      <c r="G3661" s="39" t="s">
        <v>35</v>
      </c>
      <c r="H3661" s="39" t="str">
        <f t="shared" si="497"/>
        <v>6105AK124-6264-IHAC-0006</v>
      </c>
      <c r="I3661" s="39" t="str">
        <f t="shared" si="496"/>
        <v>Q24050972-04-6264-I-HAC-0006</v>
      </c>
      <c r="J3661" s="39"/>
      <c r="K3661" s="33" t="str">
        <f>VLOOKUP(C3661,'PPE WBS Codes'!$E$3:$F$79,2,0)</f>
        <v>Bulk Diesel Storage 1</v>
      </c>
      <c r="L3661" s="39" t="s">
        <v>1991</v>
      </c>
      <c r="M3661" s="39" t="s">
        <v>1410</v>
      </c>
      <c r="N3661" s="33" t="str">
        <f t="shared" si="498"/>
        <v>Bulk Diesel Storage 1 - Fire Protection System for Bulk Diesel Storage Yard 1B - Process Safety Design Review (HAZOP &amp; LOPA)</v>
      </c>
      <c r="O3661" s="134"/>
      <c r="P3661" s="134"/>
      <c r="Q3661" s="33" t="str">
        <f>IFERROR(VLOOKUP(PPE_PH1_CDDL[[#This Row],[RDMC Document Number]],[3]Docs!$B:$F,4,0),"No Placeholder Yet")</f>
        <v>RES - Reserved Placeholder</v>
      </c>
      <c r="R3661" s="33" t="str">
        <f>IFERROR(VLOOKUP(PPE_PH1_CDDL[[#This Row],[RDMC Document Number]],[3]Docs!$B:$F,5,0),"No Placeholder Yet")</f>
        <v>Pending</v>
      </c>
      <c r="S3661" s="137">
        <f t="shared" si="499"/>
        <v>0</v>
      </c>
      <c r="T3661" s="39" t="s">
        <v>1119</v>
      </c>
      <c r="U3661" s="39"/>
      <c r="V3661" s="178"/>
      <c r="W3661" s="39" t="s">
        <v>1982</v>
      </c>
      <c r="X3661" s="39" t="s">
        <v>1410</v>
      </c>
      <c r="Y3661" s="39"/>
      <c r="Z3661" s="39"/>
      <c r="AA3661" s="39"/>
      <c r="AB3661" s="152" t="s">
        <v>3165</v>
      </c>
    </row>
    <row r="3662" spans="1:28" ht="21.75" customHeight="1" x14ac:dyDescent="0.25">
      <c r="A3662" s="33" t="s">
        <v>30</v>
      </c>
      <c r="B3662" s="33" t="s">
        <v>31</v>
      </c>
      <c r="C3662" s="39">
        <v>6264</v>
      </c>
      <c r="D3662" s="39" t="s">
        <v>712</v>
      </c>
      <c r="E3662" s="39" t="s">
        <v>1409</v>
      </c>
      <c r="F3662" s="128" t="s">
        <v>170</v>
      </c>
      <c r="G3662" s="39" t="s">
        <v>35</v>
      </c>
      <c r="H3662" s="39" t="str">
        <f t="shared" si="497"/>
        <v>6105AK124-6264-IHAC-0007</v>
      </c>
      <c r="I3662" s="39" t="str">
        <f t="shared" si="496"/>
        <v>Q24050972-04-6264-I-HAC-0007</v>
      </c>
      <c r="J3662" s="39"/>
      <c r="K3662" s="33" t="str">
        <f>VLOOKUP(C3662,'PPE WBS Codes'!$E$3:$F$79,2,0)</f>
        <v>Bulk Diesel Storage 1</v>
      </c>
      <c r="L3662" s="39" t="s">
        <v>2001</v>
      </c>
      <c r="M3662" s="39" t="s">
        <v>1410</v>
      </c>
      <c r="N3662" s="33" t="str">
        <f t="shared" si="498"/>
        <v>Bulk Diesel Storage 1 - Fire Detection System for Bulk Diesel Storage Yard 1B - Process Safety Design Review (HAZOP &amp; LOPA)</v>
      </c>
      <c r="O3662" s="134"/>
      <c r="P3662" s="134"/>
      <c r="Q3662" s="33" t="str">
        <f>IFERROR(VLOOKUP(PPE_PH1_CDDL[[#This Row],[RDMC Document Number]],[3]Docs!$B:$F,4,0),"No Placeholder Yet")</f>
        <v>RES - Reserved Placeholder</v>
      </c>
      <c r="R3662" s="33" t="str">
        <f>IFERROR(VLOOKUP(PPE_PH1_CDDL[[#This Row],[RDMC Document Number]],[3]Docs!$B:$F,5,0),"No Placeholder Yet")</f>
        <v>Pending</v>
      </c>
      <c r="S3662" s="137">
        <f t="shared" si="499"/>
        <v>0</v>
      </c>
      <c r="T3662" s="39" t="s">
        <v>1119</v>
      </c>
      <c r="U3662" s="39"/>
      <c r="V3662" s="178"/>
      <c r="W3662" s="39" t="s">
        <v>1982</v>
      </c>
      <c r="X3662" s="39" t="s">
        <v>1410</v>
      </c>
      <c r="Y3662" s="39"/>
      <c r="Z3662" s="39"/>
      <c r="AA3662" s="39"/>
      <c r="AB3662" s="152" t="s">
        <v>3165</v>
      </c>
    </row>
    <row r="3663" spans="1:28" ht="21.75" customHeight="1" x14ac:dyDescent="0.25">
      <c r="A3663" s="33" t="s">
        <v>30</v>
      </c>
      <c r="B3663" s="33" t="s">
        <v>31</v>
      </c>
      <c r="C3663" s="39">
        <v>6264</v>
      </c>
      <c r="D3663" s="39" t="s">
        <v>712</v>
      </c>
      <c r="E3663" s="39" t="s">
        <v>1409</v>
      </c>
      <c r="F3663" s="174" t="s">
        <v>108</v>
      </c>
      <c r="G3663" s="39" t="s">
        <v>35</v>
      </c>
      <c r="H3663" s="39" t="str">
        <f t="shared" si="497"/>
        <v>6105AK124-6264-IHAC-0008</v>
      </c>
      <c r="I3663" s="39" t="str">
        <f t="shared" ref="I3663:I3683" si="500">"Q24050972"&amp;"-"&amp;"04"&amp;"-"&amp;C3663&amp;"-"&amp;D3663&amp;"-"&amp;E3663&amp;"-"&amp;F3663</f>
        <v>Q24050972-04-6264-I-HAC-0008</v>
      </c>
      <c r="J3663" s="162"/>
      <c r="K3663" s="33" t="str">
        <f>VLOOKUP(C3663,'PPE WBS Codes'!$E$3:$F$79,2,0)</f>
        <v>Bulk Diesel Storage 1</v>
      </c>
      <c r="L3663" s="162" t="s">
        <v>1992</v>
      </c>
      <c r="M3663" s="162" t="s">
        <v>1410</v>
      </c>
      <c r="N3663" s="33" t="str">
        <f t="shared" si="498"/>
        <v>Bulk Diesel Storage 1 - Auto ESD Shut-off  Valves for Bulk Diesel Storage Yard 1B - Process Safety Design Review (HAZOP &amp; LOPA)</v>
      </c>
      <c r="O3663" s="175"/>
      <c r="P3663" s="175"/>
      <c r="Q3663" s="33" t="str">
        <f>IFERROR(VLOOKUP(PPE_PH1_CDDL[[#This Row],[RDMC Document Number]],[3]Docs!$B:$F,4,0),"No Placeholder Yet")</f>
        <v>RES - Reserved Placeholder</v>
      </c>
      <c r="R3663" s="33" t="str">
        <f>IFERROR(VLOOKUP(PPE_PH1_CDDL[[#This Row],[RDMC Document Number]],[3]Docs!$B:$F,5,0),"No Placeholder Yet")</f>
        <v>Pending</v>
      </c>
      <c r="S3663" s="137">
        <f t="shared" si="499"/>
        <v>0</v>
      </c>
      <c r="T3663" s="39" t="s">
        <v>1119</v>
      </c>
      <c r="U3663" s="162"/>
      <c r="V3663" s="178"/>
      <c r="W3663" s="39" t="s">
        <v>1982</v>
      </c>
      <c r="X3663" s="162" t="s">
        <v>1410</v>
      </c>
      <c r="Y3663" s="162"/>
      <c r="Z3663" s="162"/>
      <c r="AA3663" s="39"/>
      <c r="AB3663" s="152" t="s">
        <v>3165</v>
      </c>
    </row>
    <row r="3664" spans="1:28" ht="21.75" customHeight="1" x14ac:dyDescent="0.25">
      <c r="A3664" s="33" t="s">
        <v>30</v>
      </c>
      <c r="B3664" s="33" t="s">
        <v>31</v>
      </c>
      <c r="C3664" s="39">
        <v>6264</v>
      </c>
      <c r="D3664" s="39" t="s">
        <v>268</v>
      </c>
      <c r="E3664" s="39" t="s">
        <v>1429</v>
      </c>
      <c r="F3664" s="128" t="s">
        <v>34</v>
      </c>
      <c r="G3664" s="39" t="s">
        <v>35</v>
      </c>
      <c r="H3664" s="39" t="str">
        <f t="shared" si="497"/>
        <v>6105AK124-6264-MISO-0001</v>
      </c>
      <c r="I3664" s="39" t="str">
        <f t="shared" si="500"/>
        <v>Q24050972-04-6264-M-ISO-0001</v>
      </c>
      <c r="J3664" s="39"/>
      <c r="K3664" s="33" t="str">
        <f>VLOOKUP(C3664,'PPE WBS Codes'!$E$3:$F$79,2,0)</f>
        <v>Bulk Diesel Storage 1</v>
      </c>
      <c r="L3664" s="39" t="s">
        <v>1981</v>
      </c>
      <c r="M3664" s="39" t="s">
        <v>1430</v>
      </c>
      <c r="N3664" s="33" t="str">
        <f t="shared" si="498"/>
        <v>Bulk Diesel Storage 1 - Emergency Equip for Bulk Diesel Storage Yard 1A - Piping Isometric Design and Layouts</v>
      </c>
      <c r="O3664" s="134"/>
      <c r="P3664" s="134"/>
      <c r="Q3664" s="33" t="str">
        <f>IFERROR(VLOOKUP(PPE_PH1_CDDL[[#This Row],[RDMC Document Number]],[3]Docs!$B:$F,4,0),"No Placeholder Yet")</f>
        <v>RES - Reserved Placeholder</v>
      </c>
      <c r="R3664" s="33" t="str">
        <f>IFERROR(VLOOKUP(PPE_PH1_CDDL[[#This Row],[RDMC Document Number]],[3]Docs!$B:$F,5,0),"No Placeholder Yet")</f>
        <v>Pending</v>
      </c>
      <c r="S3664" s="137">
        <f t="shared" si="499"/>
        <v>0</v>
      </c>
      <c r="T3664" s="39" t="s">
        <v>1119</v>
      </c>
      <c r="U3664" s="39"/>
      <c r="V3664" s="178"/>
      <c r="W3664" s="39" t="s">
        <v>1982</v>
      </c>
      <c r="X3664" s="39" t="s">
        <v>1430</v>
      </c>
      <c r="Y3664" s="39"/>
      <c r="Z3664" s="39"/>
      <c r="AA3664" s="39"/>
      <c r="AB3664" s="152" t="s">
        <v>3165</v>
      </c>
    </row>
    <row r="3665" spans="1:28" ht="21.75" customHeight="1" x14ac:dyDescent="0.25">
      <c r="A3665" s="33" t="s">
        <v>30</v>
      </c>
      <c r="B3665" s="33" t="s">
        <v>31</v>
      </c>
      <c r="C3665" s="39">
        <v>6264</v>
      </c>
      <c r="D3665" s="39" t="s">
        <v>268</v>
      </c>
      <c r="E3665" s="39" t="s">
        <v>1429</v>
      </c>
      <c r="F3665" s="128" t="s">
        <v>46</v>
      </c>
      <c r="G3665" s="39" t="s">
        <v>35</v>
      </c>
      <c r="H3665" s="39" t="str">
        <f t="shared" si="497"/>
        <v>6105AK124-6264-MISO-0002</v>
      </c>
      <c r="I3665" s="39" t="str">
        <f t="shared" si="500"/>
        <v>Q24050972-04-6264-M-ISO-0002</v>
      </c>
      <c r="J3665" s="39"/>
      <c r="K3665" s="33" t="str">
        <f>VLOOKUP(C3665,'PPE WBS Codes'!$E$3:$F$79,2,0)</f>
        <v>Bulk Diesel Storage 1</v>
      </c>
      <c r="L3665" s="39" t="s">
        <v>1994</v>
      </c>
      <c r="M3665" s="39" t="s">
        <v>1430</v>
      </c>
      <c r="N3665" s="33" t="str">
        <f t="shared" si="498"/>
        <v>Bulk Diesel Storage 1 - Collection Sump from Bunds for Bulk Diesel Storage Yard 1A - Piping Isometric Design and Layouts</v>
      </c>
      <c r="O3665" s="134"/>
      <c r="P3665" s="134"/>
      <c r="Q3665" s="33" t="str">
        <f>IFERROR(VLOOKUP(PPE_PH1_CDDL[[#This Row],[RDMC Document Number]],[3]Docs!$B:$F,4,0),"No Placeholder Yet")</f>
        <v>RES - Reserved Placeholder</v>
      </c>
      <c r="R3665" s="33" t="str">
        <f>IFERROR(VLOOKUP(PPE_PH1_CDDL[[#This Row],[RDMC Document Number]],[3]Docs!$B:$F,5,0),"No Placeholder Yet")</f>
        <v>Pending</v>
      </c>
      <c r="S3665" s="137">
        <f t="shared" si="499"/>
        <v>0</v>
      </c>
      <c r="T3665" s="39" t="s">
        <v>1119</v>
      </c>
      <c r="U3665" s="39"/>
      <c r="V3665" s="178"/>
      <c r="W3665" s="39" t="s">
        <v>1982</v>
      </c>
      <c r="X3665" s="39" t="s">
        <v>1430</v>
      </c>
      <c r="Y3665" s="39"/>
      <c r="Z3665" s="39"/>
      <c r="AA3665" s="39"/>
      <c r="AB3665" s="152" t="s">
        <v>3165</v>
      </c>
    </row>
    <row r="3666" spans="1:28" ht="21.75" customHeight="1" x14ac:dyDescent="0.25">
      <c r="A3666" s="33" t="s">
        <v>30</v>
      </c>
      <c r="B3666" s="33" t="s">
        <v>31</v>
      </c>
      <c r="C3666" s="39">
        <v>6264</v>
      </c>
      <c r="D3666" s="39" t="s">
        <v>268</v>
      </c>
      <c r="E3666" s="39" t="s">
        <v>1429</v>
      </c>
      <c r="F3666" s="128" t="s">
        <v>48</v>
      </c>
      <c r="G3666" s="39" t="s">
        <v>35</v>
      </c>
      <c r="H3666" s="39" t="str">
        <f t="shared" si="497"/>
        <v>6105AK124-6264-MISO-0003</v>
      </c>
      <c r="I3666" s="39" t="str">
        <f t="shared" si="500"/>
        <v>Q24050972-04-6264-M-ISO-0003</v>
      </c>
      <c r="J3666" s="39"/>
      <c r="K3666" s="33" t="str">
        <f>VLOOKUP(C3666,'PPE WBS Codes'!$E$3:$F$79,2,0)</f>
        <v>Bulk Diesel Storage 1</v>
      </c>
      <c r="L3666" s="39" t="s">
        <v>1986</v>
      </c>
      <c r="M3666" s="39" t="s">
        <v>1430</v>
      </c>
      <c r="N3666" s="33" t="str">
        <f t="shared" si="498"/>
        <v>Bulk Diesel Storage 1 - Fire Protection System for Bulk Diesel Storage Yard 1A - Piping Isometric Design and Layouts</v>
      </c>
      <c r="O3666" s="134"/>
      <c r="P3666" s="134"/>
      <c r="Q3666" s="33" t="str">
        <f>IFERROR(VLOOKUP(PPE_PH1_CDDL[[#This Row],[RDMC Document Number]],[3]Docs!$B:$F,4,0),"No Placeholder Yet")</f>
        <v>RES - Reserved Placeholder</v>
      </c>
      <c r="R3666" s="33" t="str">
        <f>IFERROR(VLOOKUP(PPE_PH1_CDDL[[#This Row],[RDMC Document Number]],[3]Docs!$B:$F,5,0),"No Placeholder Yet")</f>
        <v>Pending</v>
      </c>
      <c r="S3666" s="137">
        <f t="shared" si="499"/>
        <v>0</v>
      </c>
      <c r="T3666" s="39" t="s">
        <v>1119</v>
      </c>
      <c r="U3666" s="39"/>
      <c r="V3666" s="178"/>
      <c r="W3666" s="39" t="s">
        <v>1982</v>
      </c>
      <c r="X3666" s="39" t="s">
        <v>1430</v>
      </c>
      <c r="Y3666" s="39"/>
      <c r="Z3666" s="39"/>
      <c r="AA3666" s="39"/>
      <c r="AB3666" s="152" t="s">
        <v>3165</v>
      </c>
    </row>
    <row r="3667" spans="1:28" ht="21.75" customHeight="1" x14ac:dyDescent="0.25">
      <c r="A3667" s="33" t="s">
        <v>30</v>
      </c>
      <c r="B3667" s="33" t="s">
        <v>31</v>
      </c>
      <c r="C3667" s="39">
        <v>6264</v>
      </c>
      <c r="D3667" s="39" t="s">
        <v>268</v>
      </c>
      <c r="E3667" s="39" t="s">
        <v>1429</v>
      </c>
      <c r="F3667" s="128" t="s">
        <v>50</v>
      </c>
      <c r="G3667" s="39" t="s">
        <v>35</v>
      </c>
      <c r="H3667" s="39" t="str">
        <f t="shared" si="497"/>
        <v>6105AK124-6264-MISO-0004</v>
      </c>
      <c r="I3667" s="39" t="str">
        <f t="shared" si="500"/>
        <v>Q24050972-04-6264-M-ISO-0004</v>
      </c>
      <c r="J3667" s="39"/>
      <c r="K3667" s="33" t="str">
        <f>VLOOKUP(C3667,'PPE WBS Codes'!$E$3:$F$79,2,0)</f>
        <v>Bulk Diesel Storage 1</v>
      </c>
      <c r="L3667" s="39" t="s">
        <v>1987</v>
      </c>
      <c r="M3667" s="39" t="s">
        <v>1430</v>
      </c>
      <c r="N3667" s="33" t="str">
        <f t="shared" si="498"/>
        <v>Bulk Diesel Storage 1 - Auto ESD Shut-off  Valves for Bulk Diesel Storage Yard 1A - Piping Isometric Design and Layouts</v>
      </c>
      <c r="O3667" s="134"/>
      <c r="P3667" s="134"/>
      <c r="Q3667" s="33" t="str">
        <f>IFERROR(VLOOKUP(PPE_PH1_CDDL[[#This Row],[RDMC Document Number]],[3]Docs!$B:$F,4,0),"No Placeholder Yet")</f>
        <v>RES - Reserved Placeholder</v>
      </c>
      <c r="R3667" s="33" t="str">
        <f>IFERROR(VLOOKUP(PPE_PH1_CDDL[[#This Row],[RDMC Document Number]],[3]Docs!$B:$F,5,0),"No Placeholder Yet")</f>
        <v>Pending</v>
      </c>
      <c r="S3667" s="137">
        <f t="shared" si="499"/>
        <v>0</v>
      </c>
      <c r="T3667" s="39" t="s">
        <v>1119</v>
      </c>
      <c r="U3667" s="39"/>
      <c r="V3667" s="178"/>
      <c r="W3667" s="39" t="s">
        <v>1982</v>
      </c>
      <c r="X3667" s="39" t="s">
        <v>1430</v>
      </c>
      <c r="Y3667" s="39"/>
      <c r="Z3667" s="39"/>
      <c r="AA3667" s="39"/>
      <c r="AB3667" s="152" t="s">
        <v>3165</v>
      </c>
    </row>
    <row r="3668" spans="1:28" ht="21.75" customHeight="1" x14ac:dyDescent="0.25">
      <c r="A3668" s="33" t="s">
        <v>30</v>
      </c>
      <c r="B3668" s="33" t="s">
        <v>31</v>
      </c>
      <c r="C3668" s="39">
        <v>6264</v>
      </c>
      <c r="D3668" s="39" t="s">
        <v>268</v>
      </c>
      <c r="E3668" s="39" t="s">
        <v>1429</v>
      </c>
      <c r="F3668" s="128" t="s">
        <v>101</v>
      </c>
      <c r="G3668" s="39" t="s">
        <v>35</v>
      </c>
      <c r="H3668" s="39" t="str">
        <f t="shared" si="497"/>
        <v>6105AK124-6264-MISO-0005</v>
      </c>
      <c r="I3668" s="39" t="str">
        <f t="shared" si="500"/>
        <v>Q24050972-04-6264-M-ISO-0005</v>
      </c>
      <c r="J3668" s="39"/>
      <c r="K3668" s="33" t="str">
        <f>VLOOKUP(C3668,'PPE WBS Codes'!$E$3:$F$79,2,0)</f>
        <v>Bulk Diesel Storage 1</v>
      </c>
      <c r="L3668" s="39" t="s">
        <v>1988</v>
      </c>
      <c r="M3668" s="39" t="s">
        <v>1430</v>
      </c>
      <c r="N3668" s="33" t="str">
        <f t="shared" si="498"/>
        <v>Bulk Diesel Storage 1 - Emergency Equip for Bulk Diesel Storage Fuel System Yard 1B - Piping Isometric Design and Layouts</v>
      </c>
      <c r="O3668" s="134"/>
      <c r="P3668" s="134"/>
      <c r="Q3668" s="33" t="str">
        <f>IFERROR(VLOOKUP(PPE_PH1_CDDL[[#This Row],[RDMC Document Number]],[3]Docs!$B:$F,4,0),"No Placeholder Yet")</f>
        <v>RES - Reserved Placeholder</v>
      </c>
      <c r="R3668" s="33" t="str">
        <f>IFERROR(VLOOKUP(PPE_PH1_CDDL[[#This Row],[RDMC Document Number]],[3]Docs!$B:$F,5,0),"No Placeholder Yet")</f>
        <v>Pending</v>
      </c>
      <c r="S3668" s="137">
        <f t="shared" si="499"/>
        <v>0</v>
      </c>
      <c r="T3668" s="39" t="s">
        <v>1119</v>
      </c>
      <c r="U3668" s="39"/>
      <c r="V3668" s="178"/>
      <c r="W3668" s="39" t="s">
        <v>1982</v>
      </c>
      <c r="X3668" s="39" t="s">
        <v>1430</v>
      </c>
      <c r="Y3668" s="39"/>
      <c r="Z3668" s="39"/>
      <c r="AA3668" s="39"/>
      <c r="AB3668" s="152" t="s">
        <v>3165</v>
      </c>
    </row>
    <row r="3669" spans="1:28" ht="21.75" customHeight="1" x14ac:dyDescent="0.25">
      <c r="A3669" s="33" t="s">
        <v>30</v>
      </c>
      <c r="B3669" s="33" t="s">
        <v>31</v>
      </c>
      <c r="C3669" s="39">
        <v>6264</v>
      </c>
      <c r="D3669" s="39" t="s">
        <v>268</v>
      </c>
      <c r="E3669" s="39" t="s">
        <v>1429</v>
      </c>
      <c r="F3669" s="128" t="s">
        <v>161</v>
      </c>
      <c r="G3669" s="39" t="s">
        <v>35</v>
      </c>
      <c r="H3669" s="39" t="str">
        <f t="shared" si="497"/>
        <v>6105AK124-6264-MISO-0006</v>
      </c>
      <c r="I3669" s="39" t="str">
        <f t="shared" si="500"/>
        <v>Q24050972-04-6264-M-ISO-0006</v>
      </c>
      <c r="J3669" s="39"/>
      <c r="K3669" s="33" t="str">
        <f>VLOOKUP(C3669,'PPE WBS Codes'!$E$3:$F$79,2,0)</f>
        <v>Bulk Diesel Storage 1</v>
      </c>
      <c r="L3669" s="39" t="s">
        <v>1997</v>
      </c>
      <c r="M3669" s="39" t="s">
        <v>1430</v>
      </c>
      <c r="N3669" s="33" t="str">
        <f t="shared" si="498"/>
        <v>Bulk Diesel Storage 1 - Collection Sump from Bunds for Bulk Diesel Storage Yard 1B - Piping Isometric Design and Layouts</v>
      </c>
      <c r="O3669" s="134"/>
      <c r="P3669" s="134"/>
      <c r="Q3669" s="33" t="str">
        <f>IFERROR(VLOOKUP(PPE_PH1_CDDL[[#This Row],[RDMC Document Number]],[3]Docs!$B:$F,4,0),"No Placeholder Yet")</f>
        <v>RES - Reserved Placeholder</v>
      </c>
      <c r="R3669" s="33" t="str">
        <f>IFERROR(VLOOKUP(PPE_PH1_CDDL[[#This Row],[RDMC Document Number]],[3]Docs!$B:$F,5,0),"No Placeholder Yet")</f>
        <v>Pending</v>
      </c>
      <c r="S3669" s="137">
        <f t="shared" si="499"/>
        <v>0</v>
      </c>
      <c r="T3669" s="39" t="s">
        <v>1119</v>
      </c>
      <c r="U3669" s="39"/>
      <c r="V3669" s="178"/>
      <c r="W3669" s="39" t="s">
        <v>1982</v>
      </c>
      <c r="X3669" s="39" t="s">
        <v>1430</v>
      </c>
      <c r="Y3669" s="39"/>
      <c r="Z3669" s="39"/>
      <c r="AA3669" s="39"/>
      <c r="AB3669" s="152" t="s">
        <v>3165</v>
      </c>
    </row>
    <row r="3670" spans="1:28" ht="21.75" customHeight="1" x14ac:dyDescent="0.25">
      <c r="A3670" s="33" t="s">
        <v>30</v>
      </c>
      <c r="B3670" s="33" t="s">
        <v>31</v>
      </c>
      <c r="C3670" s="39">
        <v>6264</v>
      </c>
      <c r="D3670" s="39" t="s">
        <v>268</v>
      </c>
      <c r="E3670" s="39" t="s">
        <v>1429</v>
      </c>
      <c r="F3670" s="128" t="s">
        <v>170</v>
      </c>
      <c r="G3670" s="39" t="s">
        <v>35</v>
      </c>
      <c r="H3670" s="39" t="str">
        <f t="shared" si="497"/>
        <v>6105AK124-6264-MISO-0007</v>
      </c>
      <c r="I3670" s="39" t="str">
        <f t="shared" si="500"/>
        <v>Q24050972-04-6264-M-ISO-0007</v>
      </c>
      <c r="J3670" s="39"/>
      <c r="K3670" s="33" t="str">
        <f>VLOOKUP(C3670,'PPE WBS Codes'!$E$3:$F$79,2,0)</f>
        <v>Bulk Diesel Storage 1</v>
      </c>
      <c r="L3670" s="39" t="s">
        <v>1991</v>
      </c>
      <c r="M3670" s="39" t="s">
        <v>1430</v>
      </c>
      <c r="N3670" s="33" t="str">
        <f t="shared" si="498"/>
        <v>Bulk Diesel Storage 1 - Fire Protection System for Bulk Diesel Storage Yard 1B - Piping Isometric Design and Layouts</v>
      </c>
      <c r="O3670" s="134"/>
      <c r="P3670" s="134"/>
      <c r="Q3670" s="33" t="str">
        <f>IFERROR(VLOOKUP(PPE_PH1_CDDL[[#This Row],[RDMC Document Number]],[3]Docs!$B:$F,4,0),"No Placeholder Yet")</f>
        <v>RES - Reserved Placeholder</v>
      </c>
      <c r="R3670" s="33" t="str">
        <f>IFERROR(VLOOKUP(PPE_PH1_CDDL[[#This Row],[RDMC Document Number]],[3]Docs!$B:$F,5,0),"No Placeholder Yet")</f>
        <v>Pending</v>
      </c>
      <c r="S3670" s="137">
        <f t="shared" si="499"/>
        <v>0</v>
      </c>
      <c r="T3670" s="39" t="s">
        <v>1119</v>
      </c>
      <c r="U3670" s="39"/>
      <c r="V3670" s="178"/>
      <c r="W3670" s="39" t="s">
        <v>1982</v>
      </c>
      <c r="X3670" s="39" t="s">
        <v>1430</v>
      </c>
      <c r="Y3670" s="39"/>
      <c r="Z3670" s="39"/>
      <c r="AA3670" s="39"/>
      <c r="AB3670" s="152" t="s">
        <v>3165</v>
      </c>
    </row>
    <row r="3671" spans="1:28" ht="21.75" customHeight="1" x14ac:dyDescent="0.25">
      <c r="A3671" s="33" t="s">
        <v>30</v>
      </c>
      <c r="B3671" s="33" t="s">
        <v>31</v>
      </c>
      <c r="C3671" s="39">
        <v>6264</v>
      </c>
      <c r="D3671" s="162" t="s">
        <v>268</v>
      </c>
      <c r="E3671" s="39" t="s">
        <v>1429</v>
      </c>
      <c r="F3671" s="174" t="s">
        <v>108</v>
      </c>
      <c r="G3671" s="39" t="s">
        <v>35</v>
      </c>
      <c r="H3671" s="39" t="str">
        <f t="shared" si="497"/>
        <v>6105AK124-6264-MISO-0008</v>
      </c>
      <c r="I3671" s="39" t="str">
        <f t="shared" si="500"/>
        <v>Q24050972-04-6264-M-ISO-0008</v>
      </c>
      <c r="J3671" s="162"/>
      <c r="K3671" s="33" t="str">
        <f>VLOOKUP(C3671,'PPE WBS Codes'!$E$3:$F$79,2,0)</f>
        <v>Bulk Diesel Storage 1</v>
      </c>
      <c r="L3671" s="162" t="s">
        <v>1992</v>
      </c>
      <c r="M3671" s="162" t="s">
        <v>1430</v>
      </c>
      <c r="N3671" s="33" t="str">
        <f t="shared" si="498"/>
        <v>Bulk Diesel Storage 1 - Auto ESD Shut-off  Valves for Bulk Diesel Storage Yard 1B - Piping Isometric Design and Layouts</v>
      </c>
      <c r="O3671" s="175"/>
      <c r="P3671" s="175"/>
      <c r="Q3671" s="33" t="str">
        <f>IFERROR(VLOOKUP(PPE_PH1_CDDL[[#This Row],[RDMC Document Number]],[3]Docs!$B:$F,4,0),"No Placeholder Yet")</f>
        <v>RES - Reserved Placeholder</v>
      </c>
      <c r="R3671" s="33" t="str">
        <f>IFERROR(VLOOKUP(PPE_PH1_CDDL[[#This Row],[RDMC Document Number]],[3]Docs!$B:$F,5,0),"No Placeholder Yet")</f>
        <v>Pending</v>
      </c>
      <c r="S3671" s="137">
        <f t="shared" si="499"/>
        <v>0</v>
      </c>
      <c r="T3671" s="39" t="s">
        <v>1119</v>
      </c>
      <c r="U3671" s="162"/>
      <c r="V3671" s="178"/>
      <c r="W3671" s="39" t="s">
        <v>1982</v>
      </c>
      <c r="X3671" s="162" t="s">
        <v>1430</v>
      </c>
      <c r="Y3671" s="162"/>
      <c r="Z3671" s="162"/>
      <c r="AA3671" s="39"/>
      <c r="AB3671" s="152" t="s">
        <v>3165</v>
      </c>
    </row>
    <row r="3672" spans="1:28" ht="21.75" customHeight="1" x14ac:dyDescent="0.25">
      <c r="A3672" s="33" t="s">
        <v>30</v>
      </c>
      <c r="B3672" s="33" t="s">
        <v>31</v>
      </c>
      <c r="C3672" s="39">
        <v>6264</v>
      </c>
      <c r="D3672" s="39" t="s">
        <v>712</v>
      </c>
      <c r="E3672" s="39" t="s">
        <v>1412</v>
      </c>
      <c r="F3672" s="128" t="s">
        <v>34</v>
      </c>
      <c r="G3672" s="39" t="s">
        <v>35</v>
      </c>
      <c r="H3672" s="39" t="str">
        <f t="shared" si="497"/>
        <v>6105AK124-6264-IITD-0001</v>
      </c>
      <c r="I3672" s="39" t="str">
        <f t="shared" si="500"/>
        <v>Q24050972-04-6264-I-ITD-0001</v>
      </c>
      <c r="J3672" s="39"/>
      <c r="K3672" s="33" t="str">
        <f>VLOOKUP(C3672,'PPE WBS Codes'!$E$3:$F$79,2,0)</f>
        <v>Bulk Diesel Storage 1</v>
      </c>
      <c r="L3672" s="39" t="s">
        <v>1981</v>
      </c>
      <c r="M3672" s="39" t="s">
        <v>1413</v>
      </c>
      <c r="N3672" s="33" t="str">
        <f t="shared" si="498"/>
        <v>Bulk Diesel Storage 1 - Emergency Equip for Bulk Diesel Storage Yard 1A - Instrument Wiring Loop Diagrams and Cable Schedule</v>
      </c>
      <c r="O3672" s="134"/>
      <c r="P3672" s="134"/>
      <c r="Q3672" s="33" t="str">
        <f>IFERROR(VLOOKUP(PPE_PH1_CDDL[[#This Row],[RDMC Document Number]],[3]Docs!$B:$F,4,0),"No Placeholder Yet")</f>
        <v>RES - Reserved Placeholder</v>
      </c>
      <c r="R3672" s="33" t="str">
        <f>IFERROR(VLOOKUP(PPE_PH1_CDDL[[#This Row],[RDMC Document Number]],[3]Docs!$B:$F,5,0),"No Placeholder Yet")</f>
        <v>Pending</v>
      </c>
      <c r="S3672" s="137">
        <f t="shared" si="499"/>
        <v>0</v>
      </c>
      <c r="T3672" s="39" t="s">
        <v>1119</v>
      </c>
      <c r="U3672" s="39"/>
      <c r="V3672" s="178"/>
      <c r="W3672" s="39" t="s">
        <v>1982</v>
      </c>
      <c r="X3672" s="189" t="s">
        <v>1413</v>
      </c>
      <c r="Y3672" s="39"/>
      <c r="Z3672" s="39"/>
      <c r="AA3672" s="39"/>
      <c r="AB3672" s="152" t="s">
        <v>3165</v>
      </c>
    </row>
    <row r="3673" spans="1:28" ht="21.75" customHeight="1" x14ac:dyDescent="0.25">
      <c r="A3673" s="33" t="s">
        <v>30</v>
      </c>
      <c r="B3673" s="33" t="s">
        <v>31</v>
      </c>
      <c r="C3673" s="39">
        <v>6264</v>
      </c>
      <c r="D3673" s="39" t="s">
        <v>712</v>
      </c>
      <c r="E3673" s="39" t="s">
        <v>1412</v>
      </c>
      <c r="F3673" s="128" t="s">
        <v>46</v>
      </c>
      <c r="G3673" s="39" t="s">
        <v>35</v>
      </c>
      <c r="H3673" s="39" t="str">
        <f t="shared" si="497"/>
        <v>6105AK124-6264-IITD-0002</v>
      </c>
      <c r="I3673" s="39" t="str">
        <f t="shared" si="500"/>
        <v>Q24050972-04-6264-I-ITD-0002</v>
      </c>
      <c r="J3673" s="39"/>
      <c r="K3673" s="33" t="str">
        <f>VLOOKUP(C3673,'PPE WBS Codes'!$E$3:$F$79,2,0)</f>
        <v>Bulk Diesel Storage 1</v>
      </c>
      <c r="L3673" s="39" t="s">
        <v>1994</v>
      </c>
      <c r="M3673" s="39" t="s">
        <v>1413</v>
      </c>
      <c r="N3673" s="33" t="str">
        <f t="shared" si="498"/>
        <v>Bulk Diesel Storage 1 - Collection Sump from Bunds for Bulk Diesel Storage Yard 1A - Instrument Wiring Loop Diagrams and Cable Schedule</v>
      </c>
      <c r="O3673" s="134"/>
      <c r="P3673" s="134"/>
      <c r="Q3673" s="33" t="str">
        <f>IFERROR(VLOOKUP(PPE_PH1_CDDL[[#This Row],[RDMC Document Number]],[3]Docs!$B:$F,4,0),"No Placeholder Yet")</f>
        <v>RES - Reserved Placeholder</v>
      </c>
      <c r="R3673" s="33" t="str">
        <f>IFERROR(VLOOKUP(PPE_PH1_CDDL[[#This Row],[RDMC Document Number]],[3]Docs!$B:$F,5,0),"No Placeholder Yet")</f>
        <v>Pending</v>
      </c>
      <c r="S3673" s="137">
        <f t="shared" si="499"/>
        <v>0</v>
      </c>
      <c r="T3673" s="39" t="s">
        <v>1119</v>
      </c>
      <c r="U3673" s="39"/>
      <c r="V3673" s="178"/>
      <c r="W3673" s="39" t="s">
        <v>1982</v>
      </c>
      <c r="X3673" s="189" t="s">
        <v>1413</v>
      </c>
      <c r="Y3673" s="39"/>
      <c r="Z3673" s="39"/>
      <c r="AA3673" s="39"/>
      <c r="AB3673" s="152" t="s">
        <v>3165</v>
      </c>
    </row>
    <row r="3674" spans="1:28" ht="21.75" customHeight="1" x14ac:dyDescent="0.25">
      <c r="A3674" s="33" t="s">
        <v>30</v>
      </c>
      <c r="B3674" s="33" t="s">
        <v>31</v>
      </c>
      <c r="C3674" s="39">
        <v>6264</v>
      </c>
      <c r="D3674" s="39" t="s">
        <v>712</v>
      </c>
      <c r="E3674" s="39" t="s">
        <v>1412</v>
      </c>
      <c r="F3674" s="128" t="s">
        <v>48</v>
      </c>
      <c r="G3674" s="39" t="s">
        <v>35</v>
      </c>
      <c r="H3674" s="39" t="str">
        <f t="shared" si="497"/>
        <v>6105AK124-6264-IITD-0003</v>
      </c>
      <c r="I3674" s="39" t="str">
        <f t="shared" si="500"/>
        <v>Q24050972-04-6264-I-ITD-0003</v>
      </c>
      <c r="J3674" s="39"/>
      <c r="K3674" s="33" t="str">
        <f>VLOOKUP(C3674,'PPE WBS Codes'!$E$3:$F$79,2,0)</f>
        <v>Bulk Diesel Storage 1</v>
      </c>
      <c r="L3674" s="39" t="s">
        <v>1986</v>
      </c>
      <c r="M3674" s="39" t="s">
        <v>1413</v>
      </c>
      <c r="N3674" s="33" t="str">
        <f t="shared" si="498"/>
        <v>Bulk Diesel Storage 1 - Fire Protection System for Bulk Diesel Storage Yard 1A - Instrument Wiring Loop Diagrams and Cable Schedule</v>
      </c>
      <c r="O3674" s="134"/>
      <c r="P3674" s="134"/>
      <c r="Q3674" s="33" t="str">
        <f>IFERROR(VLOOKUP(PPE_PH1_CDDL[[#This Row],[RDMC Document Number]],[3]Docs!$B:$F,4,0),"No Placeholder Yet")</f>
        <v>RES - Reserved Placeholder</v>
      </c>
      <c r="R3674" s="33" t="str">
        <f>IFERROR(VLOOKUP(PPE_PH1_CDDL[[#This Row],[RDMC Document Number]],[3]Docs!$B:$F,5,0),"No Placeholder Yet")</f>
        <v>Pending</v>
      </c>
      <c r="S3674" s="137">
        <f t="shared" si="499"/>
        <v>0</v>
      </c>
      <c r="T3674" s="39" t="s">
        <v>1119</v>
      </c>
      <c r="U3674" s="39"/>
      <c r="V3674" s="178"/>
      <c r="W3674" s="39" t="s">
        <v>1982</v>
      </c>
      <c r="X3674" s="189" t="s">
        <v>1413</v>
      </c>
      <c r="Y3674" s="39"/>
      <c r="Z3674" s="39"/>
      <c r="AA3674" s="39"/>
      <c r="AB3674" s="152" t="s">
        <v>3165</v>
      </c>
    </row>
    <row r="3675" spans="1:28" ht="21.75" customHeight="1" x14ac:dyDescent="0.25">
      <c r="A3675" s="33" t="s">
        <v>30</v>
      </c>
      <c r="B3675" s="33" t="s">
        <v>31</v>
      </c>
      <c r="C3675" s="39">
        <v>6264</v>
      </c>
      <c r="D3675" s="39" t="s">
        <v>712</v>
      </c>
      <c r="E3675" s="39" t="s">
        <v>1412</v>
      </c>
      <c r="F3675" s="128" t="s">
        <v>50</v>
      </c>
      <c r="G3675" s="39" t="s">
        <v>35</v>
      </c>
      <c r="H3675" s="39" t="str">
        <f t="shared" si="497"/>
        <v>6105AK124-6264-IITD-0004</v>
      </c>
      <c r="I3675" s="39" t="str">
        <f t="shared" si="500"/>
        <v>Q24050972-04-6264-I-ITD-0004</v>
      </c>
      <c r="J3675" s="39"/>
      <c r="K3675" s="33" t="str">
        <f>VLOOKUP(C3675,'PPE WBS Codes'!$E$3:$F$79,2,0)</f>
        <v>Bulk Diesel Storage 1</v>
      </c>
      <c r="L3675" s="39" t="s">
        <v>1999</v>
      </c>
      <c r="M3675" s="39" t="s">
        <v>1413</v>
      </c>
      <c r="N3675" s="33" t="str">
        <f t="shared" si="498"/>
        <v>Bulk Diesel Storage 1 - Fire Detection System for Bulk Diesel Storage Yard 1A - Instrument Wiring Loop Diagrams and Cable Schedule</v>
      </c>
      <c r="O3675" s="134"/>
      <c r="P3675" s="134"/>
      <c r="Q3675" s="33" t="str">
        <f>IFERROR(VLOOKUP(PPE_PH1_CDDL[[#This Row],[RDMC Document Number]],[3]Docs!$B:$F,4,0),"No Placeholder Yet")</f>
        <v>RES - Reserved Placeholder</v>
      </c>
      <c r="R3675" s="33" t="str">
        <f>IFERROR(VLOOKUP(PPE_PH1_CDDL[[#This Row],[RDMC Document Number]],[3]Docs!$B:$F,5,0),"No Placeholder Yet")</f>
        <v>Pending</v>
      </c>
      <c r="S3675" s="137">
        <f t="shared" si="499"/>
        <v>0</v>
      </c>
      <c r="T3675" s="39" t="s">
        <v>1119</v>
      </c>
      <c r="U3675" s="39"/>
      <c r="V3675" s="178"/>
      <c r="W3675" s="39" t="s">
        <v>1982</v>
      </c>
      <c r="X3675" s="189" t="s">
        <v>1413</v>
      </c>
      <c r="Y3675" s="39"/>
      <c r="Z3675" s="39"/>
      <c r="AA3675" s="39"/>
      <c r="AB3675" s="152" t="s">
        <v>3165</v>
      </c>
    </row>
    <row r="3676" spans="1:28" ht="21.75" customHeight="1" x14ac:dyDescent="0.25">
      <c r="A3676" s="33" t="s">
        <v>30</v>
      </c>
      <c r="B3676" s="33" t="s">
        <v>31</v>
      </c>
      <c r="C3676" s="39">
        <v>6264</v>
      </c>
      <c r="D3676" s="39" t="s">
        <v>712</v>
      </c>
      <c r="E3676" s="39" t="s">
        <v>1412</v>
      </c>
      <c r="F3676" s="128" t="s">
        <v>101</v>
      </c>
      <c r="G3676" s="39" t="s">
        <v>35</v>
      </c>
      <c r="H3676" s="39" t="str">
        <f t="shared" si="497"/>
        <v>6105AK124-6264-IITD-0005</v>
      </c>
      <c r="I3676" s="39" t="str">
        <f t="shared" si="500"/>
        <v>Q24050972-04-6264-I-ITD-0005</v>
      </c>
      <c r="J3676" s="39"/>
      <c r="K3676" s="33" t="str">
        <f>VLOOKUP(C3676,'PPE WBS Codes'!$E$3:$F$79,2,0)</f>
        <v>Bulk Diesel Storage 1</v>
      </c>
      <c r="L3676" s="39" t="s">
        <v>2004</v>
      </c>
      <c r="M3676" s="39" t="s">
        <v>1413</v>
      </c>
      <c r="N3676" s="33" t="str">
        <f t="shared" si="498"/>
        <v>Bulk Diesel Storage 1 - Fuel Management System for Bulk Diesel Storage Yard 1A - Instrument Wiring Loop Diagrams and Cable Schedule</v>
      </c>
      <c r="O3676" s="134"/>
      <c r="P3676" s="134"/>
      <c r="Q3676" s="33" t="str">
        <f>IFERROR(VLOOKUP(PPE_PH1_CDDL[[#This Row],[RDMC Document Number]],[3]Docs!$B:$F,4,0),"No Placeholder Yet")</f>
        <v>RES - Reserved Placeholder</v>
      </c>
      <c r="R3676" s="33" t="str">
        <f>IFERROR(VLOOKUP(PPE_PH1_CDDL[[#This Row],[RDMC Document Number]],[3]Docs!$B:$F,5,0),"No Placeholder Yet")</f>
        <v>Pending</v>
      </c>
      <c r="S3676" s="137">
        <f t="shared" si="499"/>
        <v>0</v>
      </c>
      <c r="T3676" s="39" t="s">
        <v>1119</v>
      </c>
      <c r="U3676" s="39"/>
      <c r="V3676" s="178"/>
      <c r="W3676" s="39" t="s">
        <v>1982</v>
      </c>
      <c r="X3676" s="189" t="s">
        <v>1413</v>
      </c>
      <c r="Y3676" s="39"/>
      <c r="Z3676" s="39"/>
      <c r="AA3676" s="39"/>
      <c r="AB3676" s="152" t="s">
        <v>3165</v>
      </c>
    </row>
    <row r="3677" spans="1:28" ht="21.75" customHeight="1" x14ac:dyDescent="0.25">
      <c r="A3677" s="33" t="s">
        <v>30</v>
      </c>
      <c r="B3677" s="33" t="s">
        <v>31</v>
      </c>
      <c r="C3677" s="39">
        <v>6264</v>
      </c>
      <c r="D3677" s="39" t="s">
        <v>712</v>
      </c>
      <c r="E3677" s="39" t="s">
        <v>1412</v>
      </c>
      <c r="F3677" s="128" t="s">
        <v>161</v>
      </c>
      <c r="G3677" s="39" t="s">
        <v>35</v>
      </c>
      <c r="H3677" s="39" t="str">
        <f t="shared" si="497"/>
        <v>6105AK124-6264-IITD-0006</v>
      </c>
      <c r="I3677" s="39" t="str">
        <f t="shared" si="500"/>
        <v>Q24050972-04-6264-I-ITD-0006</v>
      </c>
      <c r="J3677" s="39"/>
      <c r="K3677" s="33" t="str">
        <f>VLOOKUP(C3677,'PPE WBS Codes'!$E$3:$F$79,2,0)</f>
        <v>Bulk Diesel Storage 1</v>
      </c>
      <c r="L3677" s="39" t="s">
        <v>1987</v>
      </c>
      <c r="M3677" s="39" t="s">
        <v>1413</v>
      </c>
      <c r="N3677" s="33" t="str">
        <f t="shared" si="498"/>
        <v>Bulk Diesel Storage 1 - Auto ESD Shut-off  Valves for Bulk Diesel Storage Yard 1A - Instrument Wiring Loop Diagrams and Cable Schedule</v>
      </c>
      <c r="O3677" s="134"/>
      <c r="P3677" s="134"/>
      <c r="Q3677" s="33" t="str">
        <f>IFERROR(VLOOKUP(PPE_PH1_CDDL[[#This Row],[RDMC Document Number]],[3]Docs!$B:$F,4,0),"No Placeholder Yet")</f>
        <v>RES - Reserved Placeholder</v>
      </c>
      <c r="R3677" s="33" t="str">
        <f>IFERROR(VLOOKUP(PPE_PH1_CDDL[[#This Row],[RDMC Document Number]],[3]Docs!$B:$F,5,0),"No Placeholder Yet")</f>
        <v>Pending</v>
      </c>
      <c r="S3677" s="137">
        <f t="shared" si="499"/>
        <v>0</v>
      </c>
      <c r="T3677" s="39" t="s">
        <v>1119</v>
      </c>
      <c r="U3677" s="39"/>
      <c r="V3677" s="178"/>
      <c r="W3677" s="39" t="s">
        <v>1982</v>
      </c>
      <c r="X3677" s="189" t="s">
        <v>1413</v>
      </c>
      <c r="Y3677" s="39"/>
      <c r="Z3677" s="39"/>
      <c r="AA3677" s="39"/>
      <c r="AB3677" s="152" t="s">
        <v>3165</v>
      </c>
    </row>
    <row r="3678" spans="1:28" ht="21.75" customHeight="1" x14ac:dyDescent="0.25">
      <c r="A3678" s="33" t="s">
        <v>30</v>
      </c>
      <c r="B3678" s="33" t="s">
        <v>31</v>
      </c>
      <c r="C3678" s="39">
        <v>6264</v>
      </c>
      <c r="D3678" s="39" t="s">
        <v>712</v>
      </c>
      <c r="E3678" s="39" t="s">
        <v>1412</v>
      </c>
      <c r="F3678" s="128" t="s">
        <v>170</v>
      </c>
      <c r="G3678" s="39" t="s">
        <v>35</v>
      </c>
      <c r="H3678" s="39" t="str">
        <f t="shared" si="497"/>
        <v>6105AK124-6264-IITD-0007</v>
      </c>
      <c r="I3678" s="39" t="str">
        <f t="shared" si="500"/>
        <v>Q24050972-04-6264-I-ITD-0007</v>
      </c>
      <c r="J3678" s="39"/>
      <c r="K3678" s="33" t="str">
        <f>VLOOKUP(C3678,'PPE WBS Codes'!$E$3:$F$79,2,0)</f>
        <v>Bulk Diesel Storage 1</v>
      </c>
      <c r="L3678" s="39" t="s">
        <v>1988</v>
      </c>
      <c r="M3678" s="39" t="s">
        <v>1413</v>
      </c>
      <c r="N3678" s="33" t="str">
        <f t="shared" si="498"/>
        <v>Bulk Diesel Storage 1 - Emergency Equip for Bulk Diesel Storage Fuel System Yard 1B - Instrument Wiring Loop Diagrams and Cable Schedule</v>
      </c>
      <c r="O3678" s="134"/>
      <c r="P3678" s="134"/>
      <c r="Q3678" s="33" t="str">
        <f>IFERROR(VLOOKUP(PPE_PH1_CDDL[[#This Row],[RDMC Document Number]],[3]Docs!$B:$F,4,0),"No Placeholder Yet")</f>
        <v>RES - Reserved Placeholder</v>
      </c>
      <c r="R3678" s="33" t="str">
        <f>IFERROR(VLOOKUP(PPE_PH1_CDDL[[#This Row],[RDMC Document Number]],[3]Docs!$B:$F,5,0),"No Placeholder Yet")</f>
        <v>Pending</v>
      </c>
      <c r="S3678" s="137">
        <f t="shared" si="499"/>
        <v>0</v>
      </c>
      <c r="T3678" s="39" t="s">
        <v>1119</v>
      </c>
      <c r="U3678" s="39"/>
      <c r="V3678" s="178"/>
      <c r="W3678" s="39" t="s">
        <v>1982</v>
      </c>
      <c r="X3678" s="189" t="s">
        <v>1413</v>
      </c>
      <c r="Y3678" s="39"/>
      <c r="Z3678" s="39"/>
      <c r="AA3678" s="39"/>
      <c r="AB3678" s="152" t="s">
        <v>3165</v>
      </c>
    </row>
    <row r="3679" spans="1:28" ht="21.75" customHeight="1" x14ac:dyDescent="0.25">
      <c r="A3679" s="33" t="s">
        <v>30</v>
      </c>
      <c r="B3679" s="33" t="s">
        <v>31</v>
      </c>
      <c r="C3679" s="39">
        <v>6264</v>
      </c>
      <c r="D3679" s="39" t="s">
        <v>712</v>
      </c>
      <c r="E3679" s="39" t="s">
        <v>1412</v>
      </c>
      <c r="F3679" s="174" t="s">
        <v>108</v>
      </c>
      <c r="G3679" s="39" t="s">
        <v>35</v>
      </c>
      <c r="H3679" s="39" t="str">
        <f t="shared" si="497"/>
        <v>6105AK124-6264-IITD-0008</v>
      </c>
      <c r="I3679" s="39" t="str">
        <f t="shared" si="500"/>
        <v>Q24050972-04-6264-I-ITD-0008</v>
      </c>
      <c r="J3679" s="39"/>
      <c r="K3679" s="33" t="str">
        <f>VLOOKUP(C3679,'PPE WBS Codes'!$E$3:$F$79,2,0)</f>
        <v>Bulk Diesel Storage 1</v>
      </c>
      <c r="L3679" s="39" t="s">
        <v>1997</v>
      </c>
      <c r="M3679" s="39" t="s">
        <v>1413</v>
      </c>
      <c r="N3679" s="33" t="str">
        <f t="shared" si="498"/>
        <v>Bulk Diesel Storage 1 - Collection Sump from Bunds for Bulk Diesel Storage Yard 1B - Instrument Wiring Loop Diagrams and Cable Schedule</v>
      </c>
      <c r="O3679" s="134"/>
      <c r="P3679" s="134"/>
      <c r="Q3679" s="33" t="str">
        <f>IFERROR(VLOOKUP(PPE_PH1_CDDL[[#This Row],[RDMC Document Number]],[3]Docs!$B:$F,4,0),"No Placeholder Yet")</f>
        <v>RES - Reserved Placeholder</v>
      </c>
      <c r="R3679" s="33" t="str">
        <f>IFERROR(VLOOKUP(PPE_PH1_CDDL[[#This Row],[RDMC Document Number]],[3]Docs!$B:$F,5,0),"No Placeholder Yet")</f>
        <v>Pending</v>
      </c>
      <c r="S3679" s="137">
        <f t="shared" si="499"/>
        <v>0</v>
      </c>
      <c r="T3679" s="39" t="s">
        <v>1119</v>
      </c>
      <c r="U3679" s="39"/>
      <c r="V3679" s="178"/>
      <c r="W3679" s="39" t="s">
        <v>1982</v>
      </c>
      <c r="X3679" s="189" t="s">
        <v>1413</v>
      </c>
      <c r="Y3679" s="39"/>
      <c r="Z3679" s="39"/>
      <c r="AA3679" s="39"/>
      <c r="AB3679" s="152" t="s">
        <v>3165</v>
      </c>
    </row>
    <row r="3680" spans="1:28" ht="21.75" customHeight="1" x14ac:dyDescent="0.25">
      <c r="A3680" s="33" t="s">
        <v>30</v>
      </c>
      <c r="B3680" s="33" t="s">
        <v>31</v>
      </c>
      <c r="C3680" s="39">
        <v>6264</v>
      </c>
      <c r="D3680" s="39" t="s">
        <v>712</v>
      </c>
      <c r="E3680" s="39" t="s">
        <v>1412</v>
      </c>
      <c r="F3680" s="128" t="s">
        <v>173</v>
      </c>
      <c r="G3680" s="39" t="s">
        <v>35</v>
      </c>
      <c r="H3680" s="39" t="str">
        <f t="shared" si="497"/>
        <v>6105AK124-6264-IITD-0009</v>
      </c>
      <c r="I3680" s="39" t="str">
        <f t="shared" si="500"/>
        <v>Q24050972-04-6264-I-ITD-0009</v>
      </c>
      <c r="J3680" s="39"/>
      <c r="K3680" s="33" t="str">
        <f>VLOOKUP(C3680,'PPE WBS Codes'!$E$3:$F$79,2,0)</f>
        <v>Bulk Diesel Storage 1</v>
      </c>
      <c r="L3680" s="39" t="s">
        <v>1991</v>
      </c>
      <c r="M3680" s="39" t="s">
        <v>1413</v>
      </c>
      <c r="N3680" s="33" t="str">
        <f t="shared" si="498"/>
        <v>Bulk Diesel Storage 1 - Fire Protection System for Bulk Diesel Storage Yard 1B - Instrument Wiring Loop Diagrams and Cable Schedule</v>
      </c>
      <c r="O3680" s="134"/>
      <c r="P3680" s="134"/>
      <c r="Q3680" s="33" t="str">
        <f>IFERROR(VLOOKUP(PPE_PH1_CDDL[[#This Row],[RDMC Document Number]],[3]Docs!$B:$F,4,0),"No Placeholder Yet")</f>
        <v>RES - Reserved Placeholder</v>
      </c>
      <c r="R3680" s="33" t="str">
        <f>IFERROR(VLOOKUP(PPE_PH1_CDDL[[#This Row],[RDMC Document Number]],[3]Docs!$B:$F,5,0),"No Placeholder Yet")</f>
        <v>Pending</v>
      </c>
      <c r="S3680" s="137">
        <f t="shared" si="499"/>
        <v>0</v>
      </c>
      <c r="T3680" s="39" t="s">
        <v>1119</v>
      </c>
      <c r="U3680" s="39"/>
      <c r="V3680" s="178"/>
      <c r="W3680" s="39" t="s">
        <v>1982</v>
      </c>
      <c r="X3680" s="189" t="s">
        <v>1413</v>
      </c>
      <c r="Y3680" s="39"/>
      <c r="Z3680" s="39"/>
      <c r="AA3680" s="39"/>
      <c r="AB3680" s="152" t="s">
        <v>3165</v>
      </c>
    </row>
    <row r="3681" spans="1:28" ht="21.75" customHeight="1" x14ac:dyDescent="0.25">
      <c r="A3681" s="33" t="s">
        <v>30</v>
      </c>
      <c r="B3681" s="33" t="s">
        <v>31</v>
      </c>
      <c r="C3681" s="39">
        <v>6264</v>
      </c>
      <c r="D3681" s="39" t="s">
        <v>712</v>
      </c>
      <c r="E3681" s="39" t="s">
        <v>1412</v>
      </c>
      <c r="F3681" s="128" t="s">
        <v>184</v>
      </c>
      <c r="G3681" s="39" t="s">
        <v>35</v>
      </c>
      <c r="H3681" s="39" t="str">
        <f t="shared" si="497"/>
        <v>6105AK124-6264-IITD-0010</v>
      </c>
      <c r="I3681" s="39" t="str">
        <f t="shared" si="500"/>
        <v>Q24050972-04-6264-I-ITD-0010</v>
      </c>
      <c r="J3681" s="39"/>
      <c r="K3681" s="33" t="str">
        <f>VLOOKUP(C3681,'PPE WBS Codes'!$E$3:$F$79,2,0)</f>
        <v>Bulk Diesel Storage 1</v>
      </c>
      <c r="L3681" s="39" t="s">
        <v>2001</v>
      </c>
      <c r="M3681" s="39" t="s">
        <v>1413</v>
      </c>
      <c r="N3681" s="33" t="str">
        <f t="shared" si="498"/>
        <v>Bulk Diesel Storage 1 - Fire Detection System for Bulk Diesel Storage Yard 1B - Instrument Wiring Loop Diagrams and Cable Schedule</v>
      </c>
      <c r="O3681" s="134"/>
      <c r="P3681" s="134"/>
      <c r="Q3681" s="33" t="str">
        <f>IFERROR(VLOOKUP(PPE_PH1_CDDL[[#This Row],[RDMC Document Number]],[3]Docs!$B:$F,4,0),"No Placeholder Yet")</f>
        <v>RES - Reserved Placeholder</v>
      </c>
      <c r="R3681" s="33" t="str">
        <f>IFERROR(VLOOKUP(PPE_PH1_CDDL[[#This Row],[RDMC Document Number]],[3]Docs!$B:$F,5,0),"No Placeholder Yet")</f>
        <v>Pending</v>
      </c>
      <c r="S3681" s="137">
        <f t="shared" si="499"/>
        <v>0</v>
      </c>
      <c r="T3681" s="39" t="s">
        <v>1119</v>
      </c>
      <c r="U3681" s="39"/>
      <c r="V3681" s="178"/>
      <c r="W3681" s="39" t="s">
        <v>1982</v>
      </c>
      <c r="X3681" s="189" t="s">
        <v>1413</v>
      </c>
      <c r="Y3681" s="39"/>
      <c r="Z3681" s="39"/>
      <c r="AA3681" s="39"/>
      <c r="AB3681" s="152" t="s">
        <v>3165</v>
      </c>
    </row>
    <row r="3682" spans="1:28" ht="21.75" customHeight="1" x14ac:dyDescent="0.25">
      <c r="A3682" s="33" t="s">
        <v>30</v>
      </c>
      <c r="B3682" s="33" t="s">
        <v>31</v>
      </c>
      <c r="C3682" s="39">
        <v>6264</v>
      </c>
      <c r="D3682" s="39" t="s">
        <v>712</v>
      </c>
      <c r="E3682" s="39" t="s">
        <v>1412</v>
      </c>
      <c r="F3682" s="128" t="s">
        <v>187</v>
      </c>
      <c r="G3682" s="39" t="s">
        <v>35</v>
      </c>
      <c r="H3682" s="39" t="str">
        <f t="shared" si="497"/>
        <v>6105AK124-6264-IITD-0011</v>
      </c>
      <c r="I3682" s="39" t="str">
        <f t="shared" si="500"/>
        <v>Q24050972-04-6264-I-ITD-0011</v>
      </c>
      <c r="J3682" s="39"/>
      <c r="K3682" s="33" t="str">
        <f>VLOOKUP(C3682,'PPE WBS Codes'!$E$3:$F$79,2,0)</f>
        <v>Bulk Diesel Storage 1</v>
      </c>
      <c r="L3682" s="39" t="s">
        <v>2005</v>
      </c>
      <c r="M3682" s="39" t="s">
        <v>1413</v>
      </c>
      <c r="N3682" s="33" t="str">
        <f t="shared" si="498"/>
        <v>Bulk Diesel Storage 1 - Fuel Management System for Bulk Diesel Storage Yard 1B - Instrument Wiring Loop Diagrams and Cable Schedule</v>
      </c>
      <c r="O3682" s="134"/>
      <c r="P3682" s="134"/>
      <c r="Q3682" s="33" t="str">
        <f>IFERROR(VLOOKUP(PPE_PH1_CDDL[[#This Row],[RDMC Document Number]],[3]Docs!$B:$F,4,0),"No Placeholder Yet")</f>
        <v>RES - Reserved Placeholder</v>
      </c>
      <c r="R3682" s="33" t="str">
        <f>IFERROR(VLOOKUP(PPE_PH1_CDDL[[#This Row],[RDMC Document Number]],[3]Docs!$B:$F,5,0),"No Placeholder Yet")</f>
        <v>Pending</v>
      </c>
      <c r="S3682" s="137">
        <f t="shared" si="499"/>
        <v>0</v>
      </c>
      <c r="T3682" s="39" t="s">
        <v>1119</v>
      </c>
      <c r="U3682" s="39"/>
      <c r="V3682" s="178"/>
      <c r="W3682" s="39" t="s">
        <v>1982</v>
      </c>
      <c r="X3682" s="189" t="s">
        <v>1413</v>
      </c>
      <c r="Y3682" s="39"/>
      <c r="Z3682" s="39"/>
      <c r="AA3682" s="39"/>
      <c r="AB3682" s="152" t="s">
        <v>3165</v>
      </c>
    </row>
    <row r="3683" spans="1:28" ht="21.75" customHeight="1" x14ac:dyDescent="0.25">
      <c r="A3683" s="33" t="s">
        <v>30</v>
      </c>
      <c r="B3683" s="33" t="s">
        <v>31</v>
      </c>
      <c r="C3683" s="39">
        <v>6264</v>
      </c>
      <c r="D3683" s="39" t="s">
        <v>712</v>
      </c>
      <c r="E3683" s="39" t="s">
        <v>1412</v>
      </c>
      <c r="F3683" s="174" t="s">
        <v>213</v>
      </c>
      <c r="G3683" s="39" t="s">
        <v>35</v>
      </c>
      <c r="H3683" s="39" t="str">
        <f t="shared" si="497"/>
        <v>6105AK124-6264-IITD-0012</v>
      </c>
      <c r="I3683" s="39" t="str">
        <f t="shared" si="500"/>
        <v>Q24050972-04-6264-I-ITD-0012</v>
      </c>
      <c r="J3683" s="162"/>
      <c r="K3683" s="33" t="str">
        <f>VLOOKUP(C3683,'PPE WBS Codes'!$E$3:$F$79,2,0)</f>
        <v>Bulk Diesel Storage 1</v>
      </c>
      <c r="L3683" s="162" t="s">
        <v>1992</v>
      </c>
      <c r="M3683" s="162" t="s">
        <v>1413</v>
      </c>
      <c r="N3683" s="33" t="str">
        <f t="shared" si="498"/>
        <v>Bulk Diesel Storage 1 - Auto ESD Shut-off  Valves for Bulk Diesel Storage Yard 1B - Instrument Wiring Loop Diagrams and Cable Schedule</v>
      </c>
      <c r="O3683" s="175"/>
      <c r="P3683" s="175"/>
      <c r="Q3683" s="33" t="str">
        <f>IFERROR(VLOOKUP(PPE_PH1_CDDL[[#This Row],[RDMC Document Number]],[3]Docs!$B:$F,4,0),"No Placeholder Yet")</f>
        <v>RES - Reserved Placeholder</v>
      </c>
      <c r="R3683" s="33" t="str">
        <f>IFERROR(VLOOKUP(PPE_PH1_CDDL[[#This Row],[RDMC Document Number]],[3]Docs!$B:$F,5,0),"No Placeholder Yet")</f>
        <v>Pending</v>
      </c>
      <c r="S3683" s="137">
        <f t="shared" si="499"/>
        <v>0</v>
      </c>
      <c r="T3683" s="39" t="s">
        <v>1119</v>
      </c>
      <c r="U3683" s="162"/>
      <c r="V3683" s="178"/>
      <c r="W3683" s="39" t="s">
        <v>1982</v>
      </c>
      <c r="X3683" s="189" t="s">
        <v>1413</v>
      </c>
      <c r="Y3683" s="162"/>
      <c r="Z3683" s="162"/>
      <c r="AA3683" s="39"/>
      <c r="AB3683" s="152" t="s">
        <v>3165</v>
      </c>
    </row>
    <row r="3684" spans="1:28" ht="21.75" customHeight="1" x14ac:dyDescent="0.25">
      <c r="A3684" s="37" t="s">
        <v>30</v>
      </c>
      <c r="B3684" s="37" t="s">
        <v>31</v>
      </c>
      <c r="C3684" s="39">
        <v>6264</v>
      </c>
      <c r="D3684" s="39" t="s">
        <v>52</v>
      </c>
      <c r="E3684" s="162" t="s">
        <v>321</v>
      </c>
      <c r="F3684" s="128" t="s">
        <v>34</v>
      </c>
      <c r="G3684" s="39" t="s">
        <v>35</v>
      </c>
      <c r="H3684" s="39" t="str">
        <f t="shared" si="497"/>
        <v>6105AK124-6264-ELAY-0001</v>
      </c>
      <c r="I3684" s="39" t="str">
        <f t="shared" ref="I3684:I3715" si="501">"Q24050972"&amp;"-"&amp;"03"&amp;"-"&amp;C3684&amp;"-"&amp;D3684&amp;"-"&amp;E3684&amp;"-"&amp;F3684</f>
        <v>Q24050972-03-6264-E-LAY-0001</v>
      </c>
      <c r="J3684" s="39"/>
      <c r="K3684" s="33" t="str">
        <f>VLOOKUP(C3684,'PPE WBS Codes'!$E$3:$F$79,2,0)</f>
        <v>Bulk Diesel Storage 1</v>
      </c>
      <c r="L3684" s="39" t="s">
        <v>1993</v>
      </c>
      <c r="M3684" s="39" t="s">
        <v>1376</v>
      </c>
      <c r="N3684" s="33" t="str">
        <f t="shared" si="498"/>
        <v>Bulk Diesel Storage 1 - Earthing System for Bulk Diesel Storage Yard 1A - Control Room Power and Earthing Design</v>
      </c>
      <c r="O3684" s="134"/>
      <c r="P3684" s="134"/>
      <c r="Q3684" s="33" t="str">
        <f>IFERROR(VLOOKUP(PPE_PH1_CDDL[[#This Row],[RDMC Document Number]],[3]Docs!$B:$F,4,0),"No Placeholder Yet")</f>
        <v>RES - Reserved Placeholder</v>
      </c>
      <c r="R3684" s="33" t="str">
        <f>IFERROR(VLOOKUP(PPE_PH1_CDDL[[#This Row],[RDMC Document Number]],[3]Docs!$B:$F,5,0),"No Placeholder Yet")</f>
        <v>Pending</v>
      </c>
      <c r="S3684" s="137">
        <f t="shared" si="499"/>
        <v>0</v>
      </c>
      <c r="T3684" s="39" t="s">
        <v>1119</v>
      </c>
      <c r="U3684" s="39"/>
      <c r="V3684" s="178"/>
      <c r="W3684" s="39" t="s">
        <v>1982</v>
      </c>
      <c r="X3684" s="39" t="s">
        <v>1376</v>
      </c>
      <c r="Y3684" s="39"/>
      <c r="Z3684" s="39"/>
      <c r="AA3684" s="39"/>
      <c r="AB3684" s="152" t="s">
        <v>3165</v>
      </c>
    </row>
    <row r="3685" spans="1:28" ht="21.75" customHeight="1" x14ac:dyDescent="0.25">
      <c r="A3685" s="37" t="s">
        <v>30</v>
      </c>
      <c r="B3685" s="37" t="s">
        <v>31</v>
      </c>
      <c r="C3685" s="39">
        <v>6264</v>
      </c>
      <c r="D3685" s="162" t="s">
        <v>52</v>
      </c>
      <c r="E3685" s="162" t="s">
        <v>321</v>
      </c>
      <c r="F3685" s="174" t="s">
        <v>46</v>
      </c>
      <c r="G3685" s="162" t="s">
        <v>35</v>
      </c>
      <c r="H3685" s="39" t="str">
        <f t="shared" si="497"/>
        <v>6105AK124-6264-ELAY-0002</v>
      </c>
      <c r="I3685" s="39" t="str">
        <f t="shared" si="501"/>
        <v>Q24050972-03-6264-E-LAY-0002</v>
      </c>
      <c r="J3685" s="162"/>
      <c r="K3685" s="33" t="str">
        <f>VLOOKUP(C3685,'PPE WBS Codes'!$E$3:$F$79,2,0)</f>
        <v>Bulk Diesel Storage 1</v>
      </c>
      <c r="L3685" s="162" t="s">
        <v>1996</v>
      </c>
      <c r="M3685" s="162" t="s">
        <v>1376</v>
      </c>
      <c r="N3685" s="33" t="str">
        <f t="shared" si="498"/>
        <v>Bulk Diesel Storage 1 - Earthing System for Bulk Diesel Storage Yard 1B - Control Room Power and Earthing Design</v>
      </c>
      <c r="O3685" s="175"/>
      <c r="P3685" s="175"/>
      <c r="Q3685" s="33" t="str">
        <f>IFERROR(VLOOKUP(PPE_PH1_CDDL[[#This Row],[RDMC Document Number]],[3]Docs!$B:$F,4,0),"No Placeholder Yet")</f>
        <v>RES - Reserved Placeholder</v>
      </c>
      <c r="R3685" s="33" t="str">
        <f>IFERROR(VLOOKUP(PPE_PH1_CDDL[[#This Row],[RDMC Document Number]],[3]Docs!$B:$F,5,0),"No Placeholder Yet")</f>
        <v>Pending</v>
      </c>
      <c r="S3685" s="137">
        <f t="shared" si="499"/>
        <v>0</v>
      </c>
      <c r="T3685" s="162" t="s">
        <v>1119</v>
      </c>
      <c r="U3685" s="162"/>
      <c r="V3685" s="178"/>
      <c r="W3685" s="162" t="s">
        <v>1982</v>
      </c>
      <c r="X3685" s="162" t="s">
        <v>1376</v>
      </c>
      <c r="Y3685" s="162"/>
      <c r="Z3685" s="162"/>
      <c r="AA3685" s="39"/>
      <c r="AB3685" s="152" t="s">
        <v>3165</v>
      </c>
    </row>
    <row r="3686" spans="1:28" ht="21.75" customHeight="1" x14ac:dyDescent="0.25">
      <c r="A3686" s="37" t="s">
        <v>30</v>
      </c>
      <c r="B3686" s="37" t="s">
        <v>31</v>
      </c>
      <c r="C3686" s="39">
        <v>6264</v>
      </c>
      <c r="D3686" s="39" t="s">
        <v>973</v>
      </c>
      <c r="E3686" s="162" t="s">
        <v>321</v>
      </c>
      <c r="F3686" s="128" t="s">
        <v>34</v>
      </c>
      <c r="G3686" s="162" t="s">
        <v>35</v>
      </c>
      <c r="H3686" s="39" t="str">
        <f t="shared" si="497"/>
        <v>6105AK124-6264-FLAY-0001</v>
      </c>
      <c r="I3686" s="39" t="str">
        <f t="shared" si="501"/>
        <v>Q24050972-03-6264-F-LAY-0001</v>
      </c>
      <c r="J3686" s="39"/>
      <c r="K3686" s="33" t="str">
        <f>VLOOKUP(C3686,'PPE WBS Codes'!$E$3:$F$79,2,0)</f>
        <v>Bulk Diesel Storage 1</v>
      </c>
      <c r="L3686" s="39" t="s">
        <v>1981</v>
      </c>
      <c r="M3686" s="39" t="s">
        <v>1546</v>
      </c>
      <c r="N3686" s="33" t="str">
        <f t="shared" si="498"/>
        <v>Bulk Diesel Storage 1 - Emergency Equip for Bulk Diesel Storage Yard 1A - HMI and Graphics design</v>
      </c>
      <c r="O3686" s="134"/>
      <c r="P3686" s="134"/>
      <c r="Q3686" s="33" t="str">
        <f>IFERROR(VLOOKUP(PPE_PH1_CDDL[[#This Row],[RDMC Document Number]],[3]Docs!$B:$F,4,0),"No Placeholder Yet")</f>
        <v>RES - Reserved Placeholder</v>
      </c>
      <c r="R3686" s="33" t="str">
        <f>IFERROR(VLOOKUP(PPE_PH1_CDDL[[#This Row],[RDMC Document Number]],[3]Docs!$B:$F,5,0),"No Placeholder Yet")</f>
        <v>Pending</v>
      </c>
      <c r="S3686" s="137">
        <f t="shared" si="499"/>
        <v>0</v>
      </c>
      <c r="T3686" s="162" t="s">
        <v>1119</v>
      </c>
      <c r="U3686" s="39"/>
      <c r="V3686" s="178"/>
      <c r="W3686" s="162" t="s">
        <v>1982</v>
      </c>
      <c r="X3686" s="39" t="s">
        <v>1546</v>
      </c>
      <c r="Y3686" s="39"/>
      <c r="Z3686" s="39"/>
      <c r="AA3686" s="39"/>
      <c r="AB3686" s="152" t="s">
        <v>3165</v>
      </c>
    </row>
    <row r="3687" spans="1:28" ht="21.75" customHeight="1" x14ac:dyDescent="0.25">
      <c r="A3687" s="37" t="s">
        <v>30</v>
      </c>
      <c r="B3687" s="37" t="s">
        <v>31</v>
      </c>
      <c r="C3687" s="39">
        <v>6264</v>
      </c>
      <c r="D3687" s="39" t="s">
        <v>973</v>
      </c>
      <c r="E3687" s="162" t="s">
        <v>321</v>
      </c>
      <c r="F3687" s="128" t="s">
        <v>46</v>
      </c>
      <c r="G3687" s="162" t="s">
        <v>35</v>
      </c>
      <c r="H3687" s="39" t="str">
        <f t="shared" si="497"/>
        <v>6105AK124-6264-FLAY-0002</v>
      </c>
      <c r="I3687" s="39" t="str">
        <f t="shared" si="501"/>
        <v>Q24050972-03-6264-F-LAY-0002</v>
      </c>
      <c r="J3687" s="39"/>
      <c r="K3687" s="33" t="str">
        <f>VLOOKUP(C3687,'PPE WBS Codes'!$E$3:$F$79,2,0)</f>
        <v>Bulk Diesel Storage 1</v>
      </c>
      <c r="L3687" s="39" t="s">
        <v>1999</v>
      </c>
      <c r="M3687" s="39" t="s">
        <v>1546</v>
      </c>
      <c r="N3687" s="33" t="str">
        <f t="shared" si="498"/>
        <v>Bulk Diesel Storage 1 - Fire Detection System for Bulk Diesel Storage Yard 1A - HMI and Graphics design</v>
      </c>
      <c r="O3687" s="134"/>
      <c r="P3687" s="134"/>
      <c r="Q3687" s="33" t="str">
        <f>IFERROR(VLOOKUP(PPE_PH1_CDDL[[#This Row],[RDMC Document Number]],[3]Docs!$B:$F,4,0),"No Placeholder Yet")</f>
        <v>RES - Reserved Placeholder</v>
      </c>
      <c r="R3687" s="33" t="str">
        <f>IFERROR(VLOOKUP(PPE_PH1_CDDL[[#This Row],[RDMC Document Number]],[3]Docs!$B:$F,5,0),"No Placeholder Yet")</f>
        <v>Pending</v>
      </c>
      <c r="S3687" s="137">
        <f t="shared" si="499"/>
        <v>0</v>
      </c>
      <c r="T3687" s="162" t="s">
        <v>1119</v>
      </c>
      <c r="U3687" s="39"/>
      <c r="V3687" s="178"/>
      <c r="W3687" s="162" t="s">
        <v>1982</v>
      </c>
      <c r="X3687" s="39" t="s">
        <v>1546</v>
      </c>
      <c r="Y3687" s="39"/>
      <c r="Z3687" s="39"/>
      <c r="AA3687" s="39"/>
      <c r="AB3687" s="152" t="s">
        <v>3165</v>
      </c>
    </row>
    <row r="3688" spans="1:28" ht="21.75" customHeight="1" x14ac:dyDescent="0.25">
      <c r="A3688" s="37" t="s">
        <v>30</v>
      </c>
      <c r="B3688" s="37" t="s">
        <v>31</v>
      </c>
      <c r="C3688" s="39">
        <v>6264</v>
      </c>
      <c r="D3688" s="162" t="s">
        <v>973</v>
      </c>
      <c r="E3688" s="162" t="s">
        <v>321</v>
      </c>
      <c r="F3688" s="174" t="s">
        <v>48</v>
      </c>
      <c r="G3688" s="162" t="s">
        <v>35</v>
      </c>
      <c r="H3688" s="39" t="str">
        <f t="shared" si="497"/>
        <v>6105AK124-6264-FLAY-0003</v>
      </c>
      <c r="I3688" s="39" t="str">
        <f t="shared" si="501"/>
        <v>Q24050972-03-6264-F-LAY-0003</v>
      </c>
      <c r="J3688" s="162"/>
      <c r="K3688" s="33" t="str">
        <f>VLOOKUP(C3688,'PPE WBS Codes'!$E$3:$F$79,2,0)</f>
        <v>Bulk Diesel Storage 1</v>
      </c>
      <c r="L3688" s="162" t="s">
        <v>1988</v>
      </c>
      <c r="M3688" s="162" t="s">
        <v>1546</v>
      </c>
      <c r="N3688" s="33" t="str">
        <f t="shared" si="498"/>
        <v>Bulk Diesel Storage 1 - Emergency Equip for Bulk Diesel Storage Fuel System Yard 1B - HMI and Graphics design</v>
      </c>
      <c r="O3688" s="175"/>
      <c r="P3688" s="175"/>
      <c r="Q3688" s="33" t="str">
        <f>IFERROR(VLOOKUP(PPE_PH1_CDDL[[#This Row],[RDMC Document Number]],[3]Docs!$B:$F,4,0),"No Placeholder Yet")</f>
        <v>RES - Reserved Placeholder</v>
      </c>
      <c r="R3688" s="33" t="str">
        <f>IFERROR(VLOOKUP(PPE_PH1_CDDL[[#This Row],[RDMC Document Number]],[3]Docs!$B:$F,5,0),"No Placeholder Yet")</f>
        <v>Pending</v>
      </c>
      <c r="S3688" s="137">
        <f t="shared" si="499"/>
        <v>0</v>
      </c>
      <c r="T3688" s="162" t="s">
        <v>1119</v>
      </c>
      <c r="U3688" s="162"/>
      <c r="V3688" s="178"/>
      <c r="W3688" s="162" t="s">
        <v>1982</v>
      </c>
      <c r="X3688" s="162" t="s">
        <v>1546</v>
      </c>
      <c r="Y3688" s="162"/>
      <c r="Z3688" s="162"/>
      <c r="AA3688" s="39"/>
      <c r="AB3688" s="152" t="s">
        <v>3165</v>
      </c>
    </row>
    <row r="3689" spans="1:28" ht="21.75" customHeight="1" x14ac:dyDescent="0.25">
      <c r="A3689" s="37" t="s">
        <v>30</v>
      </c>
      <c r="B3689" s="37" t="s">
        <v>31</v>
      </c>
      <c r="C3689" s="39">
        <v>6264</v>
      </c>
      <c r="D3689" s="162" t="s">
        <v>973</v>
      </c>
      <c r="E3689" s="162" t="s">
        <v>321</v>
      </c>
      <c r="F3689" s="174" t="s">
        <v>50</v>
      </c>
      <c r="G3689" s="162" t="s">
        <v>35</v>
      </c>
      <c r="H3689" s="39" t="str">
        <f t="shared" si="497"/>
        <v>6105AK124-6264-FLAY-0004</v>
      </c>
      <c r="I3689" s="39" t="str">
        <f t="shared" si="501"/>
        <v>Q24050972-03-6264-F-LAY-0004</v>
      </c>
      <c r="J3689" s="162"/>
      <c r="K3689" s="33" t="str">
        <f>VLOOKUP(C3689,'PPE WBS Codes'!$E$3:$F$79,2,0)</f>
        <v>Bulk Diesel Storage 1</v>
      </c>
      <c r="L3689" s="162" t="s">
        <v>2001</v>
      </c>
      <c r="M3689" s="162" t="s">
        <v>1546</v>
      </c>
      <c r="N3689" s="33" t="str">
        <f t="shared" si="498"/>
        <v>Bulk Diesel Storage 1 - Fire Detection System for Bulk Diesel Storage Yard 1B - HMI and Graphics design</v>
      </c>
      <c r="O3689" s="175"/>
      <c r="P3689" s="175"/>
      <c r="Q3689" s="33" t="str">
        <f>IFERROR(VLOOKUP(PPE_PH1_CDDL[[#This Row],[RDMC Document Number]],[3]Docs!$B:$F,4,0),"No Placeholder Yet")</f>
        <v>RES - Reserved Placeholder</v>
      </c>
      <c r="R3689" s="33" t="str">
        <f>IFERROR(VLOOKUP(PPE_PH1_CDDL[[#This Row],[RDMC Document Number]],[3]Docs!$B:$F,5,0),"No Placeholder Yet")</f>
        <v>Pending</v>
      </c>
      <c r="S3689" s="137">
        <f t="shared" si="499"/>
        <v>0</v>
      </c>
      <c r="T3689" s="162" t="s">
        <v>1119</v>
      </c>
      <c r="U3689" s="162"/>
      <c r="V3689" s="178"/>
      <c r="W3689" s="162" t="s">
        <v>1982</v>
      </c>
      <c r="X3689" s="162" t="s">
        <v>1546</v>
      </c>
      <c r="Y3689" s="162"/>
      <c r="Z3689" s="162"/>
      <c r="AA3689" s="39"/>
      <c r="AB3689" s="152" t="s">
        <v>3165</v>
      </c>
    </row>
    <row r="3690" spans="1:28" ht="21.75" customHeight="1" x14ac:dyDescent="0.25">
      <c r="A3690" s="37" t="s">
        <v>30</v>
      </c>
      <c r="B3690" s="37" t="s">
        <v>31</v>
      </c>
      <c r="C3690" s="39">
        <v>6264</v>
      </c>
      <c r="D3690" s="39" t="s">
        <v>1456</v>
      </c>
      <c r="E3690" s="162" t="s">
        <v>321</v>
      </c>
      <c r="F3690" s="128" t="s">
        <v>34</v>
      </c>
      <c r="G3690" s="162" t="s">
        <v>35</v>
      </c>
      <c r="H3690" s="39" t="str">
        <f t="shared" si="497"/>
        <v>6105AK124-6264-WLAY-0001</v>
      </c>
      <c r="I3690" s="39" t="str">
        <f t="shared" si="501"/>
        <v>Q24050972-03-6264-W-LAY-0001</v>
      </c>
      <c r="J3690" s="39"/>
      <c r="K3690" s="33" t="str">
        <f>VLOOKUP(C3690,'PPE WBS Codes'!$E$3:$F$79,2,0)</f>
        <v>Bulk Diesel Storage 1</v>
      </c>
      <c r="L3690" s="39" t="s">
        <v>2009</v>
      </c>
      <c r="M3690" s="39" t="s">
        <v>1459</v>
      </c>
      <c r="N3690" s="33" t="str">
        <f t="shared" si="498"/>
        <v>Bulk Diesel Storage 1 - Bund wall System for Bulk Diesel Storage Yard 1A - Drainage, Run-off and Impoundment Design</v>
      </c>
      <c r="O3690" s="134"/>
      <c r="P3690" s="134"/>
      <c r="Q3690" s="33" t="str">
        <f>IFERROR(VLOOKUP(PPE_PH1_CDDL[[#This Row],[RDMC Document Number]],[3]Docs!$B:$F,4,0),"No Placeholder Yet")</f>
        <v>RES - Reserved Placeholder</v>
      </c>
      <c r="R3690" s="33" t="str">
        <f>IFERROR(VLOOKUP(PPE_PH1_CDDL[[#This Row],[RDMC Document Number]],[3]Docs!$B:$F,5,0),"No Placeholder Yet")</f>
        <v>Pending</v>
      </c>
      <c r="S3690" s="137">
        <f t="shared" si="499"/>
        <v>0</v>
      </c>
      <c r="T3690" s="162" t="s">
        <v>1119</v>
      </c>
      <c r="U3690" s="39"/>
      <c r="V3690" s="178"/>
      <c r="W3690" s="162" t="s">
        <v>1982</v>
      </c>
      <c r="X3690" s="39" t="s">
        <v>1459</v>
      </c>
      <c r="Y3690" s="39"/>
      <c r="Z3690" s="39"/>
      <c r="AA3690" s="39"/>
      <c r="AB3690" s="152" t="s">
        <v>3165</v>
      </c>
    </row>
    <row r="3691" spans="1:28" ht="21.75" customHeight="1" x14ac:dyDescent="0.25">
      <c r="A3691" s="37" t="s">
        <v>30</v>
      </c>
      <c r="B3691" s="37" t="s">
        <v>31</v>
      </c>
      <c r="C3691" s="39">
        <v>6264</v>
      </c>
      <c r="D3691" s="39" t="s">
        <v>1456</v>
      </c>
      <c r="E3691" s="162" t="s">
        <v>321</v>
      </c>
      <c r="F3691" s="128" t="s">
        <v>46</v>
      </c>
      <c r="G3691" s="162" t="s">
        <v>35</v>
      </c>
      <c r="H3691" s="39" t="str">
        <f t="shared" si="497"/>
        <v>6105AK124-6264-WLAY-0002</v>
      </c>
      <c r="I3691" s="39" t="str">
        <f t="shared" si="501"/>
        <v>Q24050972-03-6264-W-LAY-0002</v>
      </c>
      <c r="J3691" s="39"/>
      <c r="K3691" s="33" t="str">
        <f>VLOOKUP(C3691,'PPE WBS Codes'!$E$3:$F$79,2,0)</f>
        <v>Bulk Diesel Storage 1</v>
      </c>
      <c r="L3691" s="39" t="s">
        <v>1994</v>
      </c>
      <c r="M3691" s="39" t="s">
        <v>1459</v>
      </c>
      <c r="N3691" s="33" t="str">
        <f t="shared" si="498"/>
        <v>Bulk Diesel Storage 1 - Collection Sump from Bunds for Bulk Diesel Storage Yard 1A - Drainage, Run-off and Impoundment Design</v>
      </c>
      <c r="O3691" s="134"/>
      <c r="P3691" s="134"/>
      <c r="Q3691" s="33" t="str">
        <f>IFERROR(VLOOKUP(PPE_PH1_CDDL[[#This Row],[RDMC Document Number]],[3]Docs!$B:$F,4,0),"No Placeholder Yet")</f>
        <v>RES - Reserved Placeholder</v>
      </c>
      <c r="R3691" s="33" t="str">
        <f>IFERROR(VLOOKUP(PPE_PH1_CDDL[[#This Row],[RDMC Document Number]],[3]Docs!$B:$F,5,0),"No Placeholder Yet")</f>
        <v>Pending</v>
      </c>
      <c r="S3691" s="137">
        <f t="shared" si="499"/>
        <v>0</v>
      </c>
      <c r="T3691" s="162" t="s">
        <v>1119</v>
      </c>
      <c r="U3691" s="39"/>
      <c r="V3691" s="178"/>
      <c r="W3691" s="162" t="s">
        <v>1982</v>
      </c>
      <c r="X3691" s="39" t="s">
        <v>1459</v>
      </c>
      <c r="Y3691" s="39"/>
      <c r="Z3691" s="39"/>
      <c r="AA3691" s="39"/>
      <c r="AB3691" s="152" t="s">
        <v>3165</v>
      </c>
    </row>
    <row r="3692" spans="1:28" ht="21.75" customHeight="1" x14ac:dyDescent="0.25">
      <c r="A3692" s="37" t="s">
        <v>30</v>
      </c>
      <c r="B3692" s="37" t="s">
        <v>31</v>
      </c>
      <c r="C3692" s="39">
        <v>6264</v>
      </c>
      <c r="D3692" s="39" t="s">
        <v>1456</v>
      </c>
      <c r="E3692" s="162" t="s">
        <v>321</v>
      </c>
      <c r="F3692" s="128" t="s">
        <v>48</v>
      </c>
      <c r="G3692" s="162" t="s">
        <v>35</v>
      </c>
      <c r="H3692" s="39" t="str">
        <f t="shared" si="497"/>
        <v>6105AK124-6264-WLAY-0003</v>
      </c>
      <c r="I3692" s="39" t="str">
        <f t="shared" si="501"/>
        <v>Q24050972-03-6264-W-LAY-0003</v>
      </c>
      <c r="J3692" s="39"/>
      <c r="K3692" s="33" t="str">
        <f>VLOOKUP(C3692,'PPE WBS Codes'!$E$3:$F$79,2,0)</f>
        <v>Bulk Diesel Storage 1</v>
      </c>
      <c r="L3692" s="39" t="s">
        <v>1986</v>
      </c>
      <c r="M3692" s="39" t="s">
        <v>1459</v>
      </c>
      <c r="N3692" s="33" t="str">
        <f t="shared" si="498"/>
        <v>Bulk Diesel Storage 1 - Fire Protection System for Bulk Diesel Storage Yard 1A - Drainage, Run-off and Impoundment Design</v>
      </c>
      <c r="O3692" s="134"/>
      <c r="P3692" s="134"/>
      <c r="Q3692" s="33" t="str">
        <f>IFERROR(VLOOKUP(PPE_PH1_CDDL[[#This Row],[RDMC Document Number]],[3]Docs!$B:$F,4,0),"No Placeholder Yet")</f>
        <v>RES - Reserved Placeholder</v>
      </c>
      <c r="R3692" s="33" t="str">
        <f>IFERROR(VLOOKUP(PPE_PH1_CDDL[[#This Row],[RDMC Document Number]],[3]Docs!$B:$F,5,0),"No Placeholder Yet")</f>
        <v>Pending</v>
      </c>
      <c r="S3692" s="137">
        <f t="shared" si="499"/>
        <v>0</v>
      </c>
      <c r="T3692" s="162" t="s">
        <v>1119</v>
      </c>
      <c r="U3692" s="39"/>
      <c r="V3692" s="178"/>
      <c r="W3692" s="162" t="s">
        <v>1982</v>
      </c>
      <c r="X3692" s="39" t="s">
        <v>1459</v>
      </c>
      <c r="Y3692" s="39"/>
      <c r="Z3692" s="39"/>
      <c r="AA3692" s="39"/>
      <c r="AB3692" s="152" t="s">
        <v>3165</v>
      </c>
    </row>
    <row r="3693" spans="1:28" ht="21.75" customHeight="1" x14ac:dyDescent="0.25">
      <c r="A3693" s="37" t="s">
        <v>30</v>
      </c>
      <c r="B3693" s="37" t="s">
        <v>31</v>
      </c>
      <c r="C3693" s="39">
        <v>6264</v>
      </c>
      <c r="D3693" s="39" t="s">
        <v>1456</v>
      </c>
      <c r="E3693" s="162" t="s">
        <v>321</v>
      </c>
      <c r="F3693" s="174" t="s">
        <v>50</v>
      </c>
      <c r="G3693" s="162" t="s">
        <v>35</v>
      </c>
      <c r="H3693" s="39" t="str">
        <f t="shared" si="497"/>
        <v>6105AK124-6264-WLAY-0004</v>
      </c>
      <c r="I3693" s="39" t="str">
        <f t="shared" si="501"/>
        <v>Q24050972-03-6264-W-LAY-0004</v>
      </c>
      <c r="J3693" s="162"/>
      <c r="K3693" s="33" t="str">
        <f>VLOOKUP(C3693,'PPE WBS Codes'!$E$3:$F$79,2,0)</f>
        <v>Bulk Diesel Storage 1</v>
      </c>
      <c r="L3693" s="162" t="s">
        <v>2011</v>
      </c>
      <c r="M3693" s="162" t="s">
        <v>1459</v>
      </c>
      <c r="N3693" s="33" t="str">
        <f t="shared" si="498"/>
        <v>Bulk Diesel Storage 1 - Bund wall System for Bulk Diesel Storage Yard 1B - Drainage, Run-off and Impoundment Design</v>
      </c>
      <c r="O3693" s="175"/>
      <c r="P3693" s="175"/>
      <c r="Q3693" s="33" t="str">
        <f>IFERROR(VLOOKUP(PPE_PH1_CDDL[[#This Row],[RDMC Document Number]],[3]Docs!$B:$F,4,0),"No Placeholder Yet")</f>
        <v>RES - Reserved Placeholder</v>
      </c>
      <c r="R3693" s="33" t="str">
        <f>IFERROR(VLOOKUP(PPE_PH1_CDDL[[#This Row],[RDMC Document Number]],[3]Docs!$B:$F,5,0),"No Placeholder Yet")</f>
        <v>Pending</v>
      </c>
      <c r="S3693" s="137">
        <f t="shared" si="499"/>
        <v>0</v>
      </c>
      <c r="T3693" s="162" t="s">
        <v>1119</v>
      </c>
      <c r="U3693" s="162"/>
      <c r="V3693" s="178"/>
      <c r="W3693" s="162" t="s">
        <v>1982</v>
      </c>
      <c r="X3693" s="162" t="s">
        <v>1459</v>
      </c>
      <c r="Y3693" s="162"/>
      <c r="Z3693" s="162"/>
      <c r="AA3693" s="39"/>
      <c r="AB3693" s="152" t="s">
        <v>3165</v>
      </c>
    </row>
    <row r="3694" spans="1:28" ht="21.75" customHeight="1" x14ac:dyDescent="0.25">
      <c r="A3694" s="37" t="s">
        <v>30</v>
      </c>
      <c r="B3694" s="37" t="s">
        <v>31</v>
      </c>
      <c r="C3694" s="39">
        <v>6264</v>
      </c>
      <c r="D3694" s="39" t="s">
        <v>1456</v>
      </c>
      <c r="E3694" s="162" t="s">
        <v>321</v>
      </c>
      <c r="F3694" s="174" t="s">
        <v>101</v>
      </c>
      <c r="G3694" s="162" t="s">
        <v>35</v>
      </c>
      <c r="H3694" s="39" t="str">
        <f t="shared" si="497"/>
        <v>6105AK124-6264-WLAY-0005</v>
      </c>
      <c r="I3694" s="39" t="str">
        <f t="shared" si="501"/>
        <v>Q24050972-03-6264-W-LAY-0005</v>
      </c>
      <c r="J3694" s="162"/>
      <c r="K3694" s="33" t="str">
        <f>VLOOKUP(C3694,'PPE WBS Codes'!$E$3:$F$79,2,0)</f>
        <v>Bulk Diesel Storage 1</v>
      </c>
      <c r="L3694" s="162" t="s">
        <v>1997</v>
      </c>
      <c r="M3694" s="162" t="s">
        <v>1459</v>
      </c>
      <c r="N3694" s="33" t="str">
        <f t="shared" si="498"/>
        <v>Bulk Diesel Storage 1 - Collection Sump from Bunds for Bulk Diesel Storage Yard 1B - Drainage, Run-off and Impoundment Design</v>
      </c>
      <c r="O3694" s="175"/>
      <c r="P3694" s="175"/>
      <c r="Q3694" s="33" t="str">
        <f>IFERROR(VLOOKUP(PPE_PH1_CDDL[[#This Row],[RDMC Document Number]],[3]Docs!$B:$F,4,0),"No Placeholder Yet")</f>
        <v>RES - Reserved Placeholder</v>
      </c>
      <c r="R3694" s="33" t="str">
        <f>IFERROR(VLOOKUP(PPE_PH1_CDDL[[#This Row],[RDMC Document Number]],[3]Docs!$B:$F,5,0),"No Placeholder Yet")</f>
        <v>Pending</v>
      </c>
      <c r="S3694" s="137">
        <f t="shared" si="499"/>
        <v>0</v>
      </c>
      <c r="T3694" s="162" t="s">
        <v>1119</v>
      </c>
      <c r="U3694" s="162"/>
      <c r="V3694" s="178"/>
      <c r="W3694" s="162" t="s">
        <v>1982</v>
      </c>
      <c r="X3694" s="162" t="s">
        <v>1459</v>
      </c>
      <c r="Y3694" s="162"/>
      <c r="Z3694" s="162"/>
      <c r="AA3694" s="39"/>
      <c r="AB3694" s="152" t="s">
        <v>3165</v>
      </c>
    </row>
    <row r="3695" spans="1:28" ht="21.75" customHeight="1" x14ac:dyDescent="0.25">
      <c r="A3695" s="37" t="s">
        <v>30</v>
      </c>
      <c r="B3695" s="37" t="s">
        <v>31</v>
      </c>
      <c r="C3695" s="39">
        <v>6264</v>
      </c>
      <c r="D3695" s="39" t="s">
        <v>1456</v>
      </c>
      <c r="E3695" s="162" t="s">
        <v>321</v>
      </c>
      <c r="F3695" s="174" t="s">
        <v>161</v>
      </c>
      <c r="G3695" s="162" t="s">
        <v>35</v>
      </c>
      <c r="H3695" s="39" t="str">
        <f t="shared" si="497"/>
        <v>6105AK124-6264-WLAY-0006</v>
      </c>
      <c r="I3695" s="39" t="str">
        <f t="shared" si="501"/>
        <v>Q24050972-03-6264-W-LAY-0006</v>
      </c>
      <c r="J3695" s="162"/>
      <c r="K3695" s="33" t="str">
        <f>VLOOKUP(C3695,'PPE WBS Codes'!$E$3:$F$79,2,0)</f>
        <v>Bulk Diesel Storage 1</v>
      </c>
      <c r="L3695" s="162" t="s">
        <v>1991</v>
      </c>
      <c r="M3695" s="162" t="s">
        <v>1459</v>
      </c>
      <c r="N3695" s="33" t="str">
        <f t="shared" si="498"/>
        <v>Bulk Diesel Storage 1 - Fire Protection System for Bulk Diesel Storage Yard 1B - Drainage, Run-off and Impoundment Design</v>
      </c>
      <c r="O3695" s="175"/>
      <c r="P3695" s="175"/>
      <c r="Q3695" s="33" t="str">
        <f>IFERROR(VLOOKUP(PPE_PH1_CDDL[[#This Row],[RDMC Document Number]],[3]Docs!$B:$F,4,0),"No Placeholder Yet")</f>
        <v>RES - Reserved Placeholder</v>
      </c>
      <c r="R3695" s="33" t="str">
        <f>IFERROR(VLOOKUP(PPE_PH1_CDDL[[#This Row],[RDMC Document Number]],[3]Docs!$B:$F,5,0),"No Placeholder Yet")</f>
        <v>Pending</v>
      </c>
      <c r="S3695" s="137">
        <f t="shared" si="499"/>
        <v>0</v>
      </c>
      <c r="T3695" s="162" t="s">
        <v>1119</v>
      </c>
      <c r="U3695" s="162"/>
      <c r="V3695" s="178"/>
      <c r="W3695" s="162" t="s">
        <v>1982</v>
      </c>
      <c r="X3695" s="162" t="s">
        <v>1459</v>
      </c>
      <c r="Y3695" s="162"/>
      <c r="Z3695" s="162"/>
      <c r="AA3695" s="39"/>
      <c r="AB3695" s="152" t="s">
        <v>3165</v>
      </c>
    </row>
    <row r="3696" spans="1:28" ht="21.75" customHeight="1" x14ac:dyDescent="0.25">
      <c r="A3696" s="37" t="s">
        <v>30</v>
      </c>
      <c r="B3696" s="37" t="s">
        <v>31</v>
      </c>
      <c r="C3696" s="39">
        <v>6264</v>
      </c>
      <c r="D3696" s="39" t="s">
        <v>973</v>
      </c>
      <c r="E3696" s="39" t="s">
        <v>342</v>
      </c>
      <c r="F3696" s="128" t="s">
        <v>34</v>
      </c>
      <c r="G3696" s="162" t="s">
        <v>35</v>
      </c>
      <c r="H3696" s="39" t="str">
        <f t="shared" si="497"/>
        <v>6105AK124-6264-FLST-0001</v>
      </c>
      <c r="I3696" s="39" t="str">
        <f t="shared" si="501"/>
        <v>Q24050972-03-6264-F-LST-0001</v>
      </c>
      <c r="J3696" s="39"/>
      <c r="K3696" s="33" t="str">
        <f>VLOOKUP(C3696,'PPE WBS Codes'!$E$3:$F$79,2,0)</f>
        <v>Bulk Diesel Storage 1</v>
      </c>
      <c r="L3696" s="39" t="s">
        <v>1981</v>
      </c>
      <c r="M3696" s="39" t="s">
        <v>1980</v>
      </c>
      <c r="N3696" s="33" t="str">
        <f t="shared" si="498"/>
        <v>Bulk Diesel Storage 1 - Emergency Equip for Bulk Diesel Storage Yard 1A - Control Loop Register and Tuning Parameters</v>
      </c>
      <c r="O3696" s="134"/>
      <c r="P3696" s="134"/>
      <c r="Q3696" s="33" t="str">
        <f>IFERROR(VLOOKUP(PPE_PH1_CDDL[[#This Row],[RDMC Document Number]],[3]Docs!$B:$F,4,0),"No Placeholder Yet")</f>
        <v>RES - Reserved Placeholder</v>
      </c>
      <c r="R3696" s="33" t="str">
        <f>IFERROR(VLOOKUP(PPE_PH1_CDDL[[#This Row],[RDMC Document Number]],[3]Docs!$B:$F,5,0),"No Placeholder Yet")</f>
        <v>Pending</v>
      </c>
      <c r="S3696" s="137">
        <f t="shared" si="499"/>
        <v>0</v>
      </c>
      <c r="T3696" s="162" t="s">
        <v>1119</v>
      </c>
      <c r="U3696" s="39"/>
      <c r="V3696" s="178"/>
      <c r="W3696" s="162" t="s">
        <v>1982</v>
      </c>
      <c r="X3696" s="39" t="s">
        <v>1980</v>
      </c>
      <c r="Y3696" s="39"/>
      <c r="Z3696" s="39"/>
      <c r="AA3696" s="39"/>
      <c r="AB3696" s="152" t="s">
        <v>3165</v>
      </c>
    </row>
    <row r="3697" spans="1:28" ht="21.75" customHeight="1" x14ac:dyDescent="0.25">
      <c r="A3697" s="37" t="s">
        <v>30</v>
      </c>
      <c r="B3697" s="37" t="s">
        <v>31</v>
      </c>
      <c r="C3697" s="39">
        <v>6264</v>
      </c>
      <c r="D3697" s="39" t="s">
        <v>973</v>
      </c>
      <c r="E3697" s="39" t="s">
        <v>342</v>
      </c>
      <c r="F3697" s="128" t="s">
        <v>46</v>
      </c>
      <c r="G3697" s="162" t="s">
        <v>35</v>
      </c>
      <c r="H3697" s="39" t="str">
        <f t="shared" ref="H3697:H3760" si="502">A3697&amp;B3697&amp;"-"&amp;C3697&amp;"-"&amp;D3697&amp;E3697&amp;"-"&amp;F3697</f>
        <v>6105AK124-6264-FLST-0002</v>
      </c>
      <c r="I3697" s="39" t="str">
        <f t="shared" si="501"/>
        <v>Q24050972-03-6264-F-LST-0002</v>
      </c>
      <c r="J3697" s="39"/>
      <c r="K3697" s="33" t="str">
        <f>VLOOKUP(C3697,'PPE WBS Codes'!$E$3:$F$79,2,0)</f>
        <v>Bulk Diesel Storage 1</v>
      </c>
      <c r="L3697" s="39" t="s">
        <v>1999</v>
      </c>
      <c r="M3697" s="39" t="s">
        <v>1980</v>
      </c>
      <c r="N3697" s="33" t="str">
        <f t="shared" ref="N3697:N3760" si="503">K3697&amp;" - "&amp;L3697&amp;" - "&amp;M3697</f>
        <v>Bulk Diesel Storage 1 - Fire Detection System for Bulk Diesel Storage Yard 1A - Control Loop Register and Tuning Parameters</v>
      </c>
      <c r="O3697" s="134"/>
      <c r="P3697" s="134"/>
      <c r="Q3697" s="33" t="str">
        <f>IFERROR(VLOOKUP(PPE_PH1_CDDL[[#This Row],[RDMC Document Number]],[3]Docs!$B:$F,4,0),"No Placeholder Yet")</f>
        <v>RES - Reserved Placeholder</v>
      </c>
      <c r="R3697" s="33" t="str">
        <f>IFERROR(VLOOKUP(PPE_PH1_CDDL[[#This Row],[RDMC Document Number]],[3]Docs!$B:$F,5,0),"No Placeholder Yet")</f>
        <v>Pending</v>
      </c>
      <c r="S3697" s="137">
        <f t="shared" ref="S3697:S3760" si="504">IF(AND(O3697&lt;&gt;"",P3697&lt;&gt;"",R3697="Approved"),100%,
 IF(AND(O3697&lt;&gt;"",P3697&lt;&gt;""),66.67%,
 IF(O3697&lt;&gt;"",33.33%,
 0)))</f>
        <v>0</v>
      </c>
      <c r="T3697" s="162" t="s">
        <v>1119</v>
      </c>
      <c r="U3697" s="39"/>
      <c r="V3697" s="178"/>
      <c r="W3697" s="162" t="s">
        <v>1982</v>
      </c>
      <c r="X3697" s="39" t="s">
        <v>1980</v>
      </c>
      <c r="Y3697" s="39"/>
      <c r="Z3697" s="39"/>
      <c r="AA3697" s="39"/>
      <c r="AB3697" s="152" t="s">
        <v>3165</v>
      </c>
    </row>
    <row r="3698" spans="1:28" ht="21.75" customHeight="1" x14ac:dyDescent="0.25">
      <c r="A3698" s="37" t="s">
        <v>30</v>
      </c>
      <c r="B3698" s="37" t="s">
        <v>31</v>
      </c>
      <c r="C3698" s="39">
        <v>6264</v>
      </c>
      <c r="D3698" s="39" t="s">
        <v>973</v>
      </c>
      <c r="E3698" s="39" t="s">
        <v>342</v>
      </c>
      <c r="F3698" s="128" t="s">
        <v>48</v>
      </c>
      <c r="G3698" s="162" t="s">
        <v>35</v>
      </c>
      <c r="H3698" s="39" t="str">
        <f t="shared" si="502"/>
        <v>6105AK124-6264-FLST-0003</v>
      </c>
      <c r="I3698" s="39" t="str">
        <f t="shared" si="501"/>
        <v>Q24050972-03-6264-F-LST-0003</v>
      </c>
      <c r="J3698" s="39"/>
      <c r="K3698" s="33" t="str">
        <f>VLOOKUP(C3698,'PPE WBS Codes'!$E$3:$F$79,2,0)</f>
        <v>Bulk Diesel Storage 1</v>
      </c>
      <c r="L3698" s="39" t="s">
        <v>2004</v>
      </c>
      <c r="M3698" s="39" t="s">
        <v>1980</v>
      </c>
      <c r="N3698" s="33" t="str">
        <f t="shared" si="503"/>
        <v>Bulk Diesel Storage 1 - Fuel Management System for Bulk Diesel Storage Yard 1A - Control Loop Register and Tuning Parameters</v>
      </c>
      <c r="O3698" s="134"/>
      <c r="P3698" s="134"/>
      <c r="Q3698" s="33" t="str">
        <f>IFERROR(VLOOKUP(PPE_PH1_CDDL[[#This Row],[RDMC Document Number]],[3]Docs!$B:$F,4,0),"No Placeholder Yet")</f>
        <v>RES - Reserved Placeholder</v>
      </c>
      <c r="R3698" s="33" t="str">
        <f>IFERROR(VLOOKUP(PPE_PH1_CDDL[[#This Row],[RDMC Document Number]],[3]Docs!$B:$F,5,0),"No Placeholder Yet")</f>
        <v>Pending</v>
      </c>
      <c r="S3698" s="137">
        <f t="shared" si="504"/>
        <v>0</v>
      </c>
      <c r="T3698" s="162" t="s">
        <v>1119</v>
      </c>
      <c r="U3698" s="39"/>
      <c r="V3698" s="178"/>
      <c r="W3698" s="162" t="s">
        <v>1982</v>
      </c>
      <c r="X3698" s="39" t="s">
        <v>1980</v>
      </c>
      <c r="Y3698" s="39"/>
      <c r="Z3698" s="39"/>
      <c r="AA3698" s="39"/>
      <c r="AB3698" s="152" t="s">
        <v>3165</v>
      </c>
    </row>
    <row r="3699" spans="1:28" ht="21.75" customHeight="1" x14ac:dyDescent="0.25">
      <c r="A3699" s="37" t="s">
        <v>30</v>
      </c>
      <c r="B3699" s="37" t="s">
        <v>31</v>
      </c>
      <c r="C3699" s="39">
        <v>6264</v>
      </c>
      <c r="D3699" s="39" t="s">
        <v>973</v>
      </c>
      <c r="E3699" s="39" t="s">
        <v>342</v>
      </c>
      <c r="F3699" s="128" t="s">
        <v>50</v>
      </c>
      <c r="G3699" s="162" t="s">
        <v>35</v>
      </c>
      <c r="H3699" s="39" t="str">
        <f t="shared" si="502"/>
        <v>6105AK124-6264-FLST-0004</v>
      </c>
      <c r="I3699" s="39" t="str">
        <f t="shared" si="501"/>
        <v>Q24050972-03-6264-F-LST-0004</v>
      </c>
      <c r="J3699" s="39"/>
      <c r="K3699" s="33" t="str">
        <f>VLOOKUP(C3699,'PPE WBS Codes'!$E$3:$F$79,2,0)</f>
        <v>Bulk Diesel Storage 1</v>
      </c>
      <c r="L3699" s="39" t="s">
        <v>1988</v>
      </c>
      <c r="M3699" s="39" t="s">
        <v>1980</v>
      </c>
      <c r="N3699" s="33" t="str">
        <f t="shared" si="503"/>
        <v>Bulk Diesel Storage 1 - Emergency Equip for Bulk Diesel Storage Fuel System Yard 1B - Control Loop Register and Tuning Parameters</v>
      </c>
      <c r="O3699" s="134"/>
      <c r="P3699" s="134"/>
      <c r="Q3699" s="33" t="str">
        <f>IFERROR(VLOOKUP(PPE_PH1_CDDL[[#This Row],[RDMC Document Number]],[3]Docs!$B:$F,4,0),"No Placeholder Yet")</f>
        <v>RES - Reserved Placeholder</v>
      </c>
      <c r="R3699" s="33" t="str">
        <f>IFERROR(VLOOKUP(PPE_PH1_CDDL[[#This Row],[RDMC Document Number]],[3]Docs!$B:$F,5,0),"No Placeholder Yet")</f>
        <v>Pending</v>
      </c>
      <c r="S3699" s="137">
        <f t="shared" si="504"/>
        <v>0</v>
      </c>
      <c r="T3699" s="162" t="s">
        <v>1119</v>
      </c>
      <c r="U3699" s="39"/>
      <c r="V3699" s="178"/>
      <c r="W3699" s="162" t="s">
        <v>1982</v>
      </c>
      <c r="X3699" s="39" t="s">
        <v>1980</v>
      </c>
      <c r="Y3699" s="39"/>
      <c r="Z3699" s="39"/>
      <c r="AA3699" s="39"/>
      <c r="AB3699" s="152" t="s">
        <v>3165</v>
      </c>
    </row>
    <row r="3700" spans="1:28" ht="21.75" customHeight="1" x14ac:dyDescent="0.25">
      <c r="A3700" s="37" t="s">
        <v>30</v>
      </c>
      <c r="B3700" s="37" t="s">
        <v>31</v>
      </c>
      <c r="C3700" s="39">
        <v>6264</v>
      </c>
      <c r="D3700" s="39" t="s">
        <v>973</v>
      </c>
      <c r="E3700" s="39" t="s">
        <v>342</v>
      </c>
      <c r="F3700" s="128" t="s">
        <v>101</v>
      </c>
      <c r="G3700" s="162" t="s">
        <v>35</v>
      </c>
      <c r="H3700" s="39" t="str">
        <f t="shared" si="502"/>
        <v>6105AK124-6264-FLST-0005</v>
      </c>
      <c r="I3700" s="39" t="str">
        <f t="shared" si="501"/>
        <v>Q24050972-03-6264-F-LST-0005</v>
      </c>
      <c r="J3700" s="39"/>
      <c r="K3700" s="33" t="str">
        <f>VLOOKUP(C3700,'PPE WBS Codes'!$E$3:$F$79,2,0)</f>
        <v>Bulk Diesel Storage 1</v>
      </c>
      <c r="L3700" s="39" t="s">
        <v>2001</v>
      </c>
      <c r="M3700" s="39" t="s">
        <v>1980</v>
      </c>
      <c r="N3700" s="33" t="str">
        <f t="shared" si="503"/>
        <v>Bulk Diesel Storage 1 - Fire Detection System for Bulk Diesel Storage Yard 1B - Control Loop Register and Tuning Parameters</v>
      </c>
      <c r="O3700" s="134"/>
      <c r="P3700" s="134"/>
      <c r="Q3700" s="33" t="str">
        <f>IFERROR(VLOOKUP(PPE_PH1_CDDL[[#This Row],[RDMC Document Number]],[3]Docs!$B:$F,4,0),"No Placeholder Yet")</f>
        <v>RES - Reserved Placeholder</v>
      </c>
      <c r="R3700" s="33" t="str">
        <f>IFERROR(VLOOKUP(PPE_PH1_CDDL[[#This Row],[RDMC Document Number]],[3]Docs!$B:$F,5,0),"No Placeholder Yet")</f>
        <v>Pending</v>
      </c>
      <c r="S3700" s="137">
        <f t="shared" si="504"/>
        <v>0</v>
      </c>
      <c r="T3700" s="162" t="s">
        <v>1119</v>
      </c>
      <c r="U3700" s="39"/>
      <c r="V3700" s="178"/>
      <c r="W3700" s="162" t="s">
        <v>1982</v>
      </c>
      <c r="X3700" s="39" t="s">
        <v>1980</v>
      </c>
      <c r="Y3700" s="39"/>
      <c r="Z3700" s="39"/>
      <c r="AA3700" s="39"/>
      <c r="AB3700" s="152" t="s">
        <v>3165</v>
      </c>
    </row>
    <row r="3701" spans="1:28" ht="21.75" customHeight="1" x14ac:dyDescent="0.25">
      <c r="A3701" s="37" t="s">
        <v>30</v>
      </c>
      <c r="B3701" s="37" t="s">
        <v>31</v>
      </c>
      <c r="C3701" s="39">
        <v>6264</v>
      </c>
      <c r="D3701" s="162" t="s">
        <v>973</v>
      </c>
      <c r="E3701" s="39" t="s">
        <v>342</v>
      </c>
      <c r="F3701" s="174" t="s">
        <v>161</v>
      </c>
      <c r="G3701" s="162" t="s">
        <v>35</v>
      </c>
      <c r="H3701" s="39" t="str">
        <f t="shared" si="502"/>
        <v>6105AK124-6264-FLST-0006</v>
      </c>
      <c r="I3701" s="39" t="str">
        <f t="shared" si="501"/>
        <v>Q24050972-03-6264-F-LST-0006</v>
      </c>
      <c r="J3701" s="162"/>
      <c r="K3701" s="33" t="str">
        <f>VLOOKUP(C3701,'PPE WBS Codes'!$E$3:$F$79,2,0)</f>
        <v>Bulk Diesel Storage 1</v>
      </c>
      <c r="L3701" s="162" t="s">
        <v>2005</v>
      </c>
      <c r="M3701" s="162" t="s">
        <v>1980</v>
      </c>
      <c r="N3701" s="33" t="str">
        <f t="shared" si="503"/>
        <v>Bulk Diesel Storage 1 - Fuel Management System for Bulk Diesel Storage Yard 1B - Control Loop Register and Tuning Parameters</v>
      </c>
      <c r="O3701" s="175"/>
      <c r="P3701" s="175"/>
      <c r="Q3701" s="33" t="str">
        <f>IFERROR(VLOOKUP(PPE_PH1_CDDL[[#This Row],[RDMC Document Number]],[3]Docs!$B:$F,4,0),"No Placeholder Yet")</f>
        <v>RES - Reserved Placeholder</v>
      </c>
      <c r="R3701" s="33" t="str">
        <f>IFERROR(VLOOKUP(PPE_PH1_CDDL[[#This Row],[RDMC Document Number]],[3]Docs!$B:$F,5,0),"No Placeholder Yet")</f>
        <v>Pending</v>
      </c>
      <c r="S3701" s="137">
        <f t="shared" si="504"/>
        <v>0</v>
      </c>
      <c r="T3701" s="162" t="s">
        <v>1119</v>
      </c>
      <c r="U3701" s="162"/>
      <c r="V3701" s="178"/>
      <c r="W3701" s="162" t="s">
        <v>1982</v>
      </c>
      <c r="X3701" s="39" t="s">
        <v>1980</v>
      </c>
      <c r="Y3701" s="162"/>
      <c r="Z3701" s="162"/>
      <c r="AA3701" s="39"/>
      <c r="AB3701" s="152" t="s">
        <v>3165</v>
      </c>
    </row>
    <row r="3702" spans="1:28" ht="21.75" customHeight="1" x14ac:dyDescent="0.25">
      <c r="A3702" s="37" t="s">
        <v>30</v>
      </c>
      <c r="B3702" s="37" t="s">
        <v>31</v>
      </c>
      <c r="C3702" s="39">
        <v>6264</v>
      </c>
      <c r="D3702" s="39" t="s">
        <v>712</v>
      </c>
      <c r="E3702" s="39" t="s">
        <v>342</v>
      </c>
      <c r="F3702" s="128" t="s">
        <v>34</v>
      </c>
      <c r="G3702" s="162" t="s">
        <v>35</v>
      </c>
      <c r="H3702" s="39" t="str">
        <f t="shared" si="502"/>
        <v>6105AK124-6264-ILST-0001</v>
      </c>
      <c r="I3702" s="39" t="str">
        <f t="shared" si="501"/>
        <v>Q24050972-03-6264-I-LST-0001</v>
      </c>
      <c r="J3702" s="39"/>
      <c r="K3702" s="33" t="str">
        <f>VLOOKUP(C3702,'PPE WBS Codes'!$E$3:$F$79,2,0)</f>
        <v>Bulk Diesel Storage 1</v>
      </c>
      <c r="L3702" s="39" t="s">
        <v>1981</v>
      </c>
      <c r="M3702" s="39" t="s">
        <v>1415</v>
      </c>
      <c r="N3702" s="33" t="str">
        <f t="shared" si="503"/>
        <v>Bulk Diesel Storage 1 - Emergency Equip for Bulk Diesel Storage Yard 1A - Instrumentation Equipment Tag Register</v>
      </c>
      <c r="O3702" s="134"/>
      <c r="P3702" s="134"/>
      <c r="Q3702" s="33" t="str">
        <f>IFERROR(VLOOKUP(PPE_PH1_CDDL[[#This Row],[RDMC Document Number]],[3]Docs!$B:$F,4,0),"No Placeholder Yet")</f>
        <v>RES - Reserved Placeholder</v>
      </c>
      <c r="R3702" s="33" t="str">
        <f>IFERROR(VLOOKUP(PPE_PH1_CDDL[[#This Row],[RDMC Document Number]],[3]Docs!$B:$F,5,0),"No Placeholder Yet")</f>
        <v>Pending</v>
      </c>
      <c r="S3702" s="137">
        <f t="shared" si="504"/>
        <v>0</v>
      </c>
      <c r="T3702" s="162" t="s">
        <v>1119</v>
      </c>
      <c r="U3702" s="39"/>
      <c r="V3702" s="178"/>
      <c r="W3702" s="162" t="s">
        <v>1982</v>
      </c>
      <c r="X3702" s="39" t="s">
        <v>1415</v>
      </c>
      <c r="Y3702" s="39"/>
      <c r="Z3702" s="39"/>
      <c r="AA3702" s="39"/>
      <c r="AB3702" s="152" t="s">
        <v>3165</v>
      </c>
    </row>
    <row r="3703" spans="1:28" ht="21.75" customHeight="1" x14ac:dyDescent="0.25">
      <c r="A3703" s="37" t="s">
        <v>30</v>
      </c>
      <c r="B3703" s="37" t="s">
        <v>31</v>
      </c>
      <c r="C3703" s="39">
        <v>6264</v>
      </c>
      <c r="D3703" s="39" t="s">
        <v>712</v>
      </c>
      <c r="E3703" s="39" t="s">
        <v>342</v>
      </c>
      <c r="F3703" s="128" t="s">
        <v>46</v>
      </c>
      <c r="G3703" s="162" t="s">
        <v>35</v>
      </c>
      <c r="H3703" s="39" t="str">
        <f t="shared" si="502"/>
        <v>6105AK124-6264-ILST-0002</v>
      </c>
      <c r="I3703" s="39" t="str">
        <f t="shared" si="501"/>
        <v>Q24050972-03-6264-I-LST-0002</v>
      </c>
      <c r="J3703" s="39"/>
      <c r="K3703" s="33" t="str">
        <f>VLOOKUP(C3703,'PPE WBS Codes'!$E$3:$F$79,2,0)</f>
        <v>Bulk Diesel Storage 1</v>
      </c>
      <c r="L3703" s="39" t="s">
        <v>1994</v>
      </c>
      <c r="M3703" s="39" t="s">
        <v>1415</v>
      </c>
      <c r="N3703" s="33" t="str">
        <f t="shared" si="503"/>
        <v>Bulk Diesel Storage 1 - Collection Sump from Bunds for Bulk Diesel Storage Yard 1A - Instrumentation Equipment Tag Register</v>
      </c>
      <c r="O3703" s="134"/>
      <c r="P3703" s="134"/>
      <c r="Q3703" s="33" t="str">
        <f>IFERROR(VLOOKUP(PPE_PH1_CDDL[[#This Row],[RDMC Document Number]],[3]Docs!$B:$F,4,0),"No Placeholder Yet")</f>
        <v>RES - Reserved Placeholder</v>
      </c>
      <c r="R3703" s="33" t="str">
        <f>IFERROR(VLOOKUP(PPE_PH1_CDDL[[#This Row],[RDMC Document Number]],[3]Docs!$B:$F,5,0),"No Placeholder Yet")</f>
        <v>Pending</v>
      </c>
      <c r="S3703" s="137">
        <f t="shared" si="504"/>
        <v>0</v>
      </c>
      <c r="T3703" s="162" t="s">
        <v>1119</v>
      </c>
      <c r="U3703" s="39"/>
      <c r="V3703" s="178"/>
      <c r="W3703" s="162" t="s">
        <v>1982</v>
      </c>
      <c r="X3703" s="39" t="s">
        <v>1415</v>
      </c>
      <c r="Y3703" s="39"/>
      <c r="Z3703" s="39"/>
      <c r="AA3703" s="39"/>
      <c r="AB3703" s="152" t="s">
        <v>3165</v>
      </c>
    </row>
    <row r="3704" spans="1:28" ht="21.75" customHeight="1" x14ac:dyDescent="0.25">
      <c r="A3704" s="37" t="s">
        <v>30</v>
      </c>
      <c r="B3704" s="37" t="s">
        <v>31</v>
      </c>
      <c r="C3704" s="39">
        <v>6264</v>
      </c>
      <c r="D3704" s="39" t="s">
        <v>712</v>
      </c>
      <c r="E3704" s="39" t="s">
        <v>342</v>
      </c>
      <c r="F3704" s="128" t="s">
        <v>48</v>
      </c>
      <c r="G3704" s="162" t="s">
        <v>35</v>
      </c>
      <c r="H3704" s="39" t="str">
        <f t="shared" si="502"/>
        <v>6105AK124-6264-ILST-0003</v>
      </c>
      <c r="I3704" s="39" t="str">
        <f t="shared" si="501"/>
        <v>Q24050972-03-6264-I-LST-0003</v>
      </c>
      <c r="J3704" s="39"/>
      <c r="K3704" s="33" t="str">
        <f>VLOOKUP(C3704,'PPE WBS Codes'!$E$3:$F$79,2,0)</f>
        <v>Bulk Diesel Storage 1</v>
      </c>
      <c r="L3704" s="39" t="s">
        <v>1994</v>
      </c>
      <c r="M3704" s="39" t="s">
        <v>1416</v>
      </c>
      <c r="N3704" s="33" t="str">
        <f t="shared" si="503"/>
        <v>Bulk Diesel Storage 1 - Collection Sump from Bunds for Bulk Diesel Storage Yard 1A - Equipment Alarm and Trip Level Register</v>
      </c>
      <c r="O3704" s="134"/>
      <c r="P3704" s="134"/>
      <c r="Q3704" s="33" t="str">
        <f>IFERROR(VLOOKUP(PPE_PH1_CDDL[[#This Row],[RDMC Document Number]],[3]Docs!$B:$F,4,0),"No Placeholder Yet")</f>
        <v>RES - Reserved Placeholder</v>
      </c>
      <c r="R3704" s="33" t="str">
        <f>IFERROR(VLOOKUP(PPE_PH1_CDDL[[#This Row],[RDMC Document Number]],[3]Docs!$B:$F,5,0),"No Placeholder Yet")</f>
        <v>Pending</v>
      </c>
      <c r="S3704" s="137">
        <f t="shared" si="504"/>
        <v>0</v>
      </c>
      <c r="T3704" s="162" t="s">
        <v>1119</v>
      </c>
      <c r="U3704" s="39"/>
      <c r="V3704" s="178"/>
      <c r="W3704" s="162" t="s">
        <v>1982</v>
      </c>
      <c r="X3704" s="39" t="s">
        <v>1415</v>
      </c>
      <c r="Y3704" s="39"/>
      <c r="Z3704" s="39"/>
      <c r="AA3704" s="39"/>
      <c r="AB3704" s="152" t="s">
        <v>3165</v>
      </c>
    </row>
    <row r="3705" spans="1:28" ht="21.75" customHeight="1" x14ac:dyDescent="0.25">
      <c r="A3705" s="37" t="s">
        <v>30</v>
      </c>
      <c r="B3705" s="37" t="s">
        <v>31</v>
      </c>
      <c r="C3705" s="39">
        <v>6264</v>
      </c>
      <c r="D3705" s="39" t="s">
        <v>712</v>
      </c>
      <c r="E3705" s="39" t="s">
        <v>342</v>
      </c>
      <c r="F3705" s="128" t="s">
        <v>50</v>
      </c>
      <c r="G3705" s="162" t="s">
        <v>35</v>
      </c>
      <c r="H3705" s="39" t="str">
        <f t="shared" si="502"/>
        <v>6105AK124-6264-ILST-0004</v>
      </c>
      <c r="I3705" s="39" t="str">
        <f t="shared" si="501"/>
        <v>Q24050972-03-6264-I-LST-0004</v>
      </c>
      <c r="J3705" s="39"/>
      <c r="K3705" s="33" t="str">
        <f>VLOOKUP(C3705,'PPE WBS Codes'!$E$3:$F$79,2,0)</f>
        <v>Bulk Diesel Storage 1</v>
      </c>
      <c r="L3705" s="39" t="s">
        <v>1986</v>
      </c>
      <c r="M3705" s="39" t="s">
        <v>1415</v>
      </c>
      <c r="N3705" s="33" t="str">
        <f t="shared" si="503"/>
        <v>Bulk Diesel Storage 1 - Fire Protection System for Bulk Diesel Storage Yard 1A - Instrumentation Equipment Tag Register</v>
      </c>
      <c r="O3705" s="134"/>
      <c r="P3705" s="134"/>
      <c r="Q3705" s="33" t="str">
        <f>IFERROR(VLOOKUP(PPE_PH1_CDDL[[#This Row],[RDMC Document Number]],[3]Docs!$B:$F,4,0),"No Placeholder Yet")</f>
        <v>RES - Reserved Placeholder</v>
      </c>
      <c r="R3705" s="33" t="str">
        <f>IFERROR(VLOOKUP(PPE_PH1_CDDL[[#This Row],[RDMC Document Number]],[3]Docs!$B:$F,5,0),"No Placeholder Yet")</f>
        <v>Pending</v>
      </c>
      <c r="S3705" s="137">
        <f t="shared" si="504"/>
        <v>0</v>
      </c>
      <c r="T3705" s="162" t="s">
        <v>1119</v>
      </c>
      <c r="U3705" s="39"/>
      <c r="V3705" s="178"/>
      <c r="W3705" s="162" t="s">
        <v>1982</v>
      </c>
      <c r="X3705" s="39" t="s">
        <v>1415</v>
      </c>
      <c r="Y3705" s="39"/>
      <c r="Z3705" s="39"/>
      <c r="AA3705" s="39"/>
      <c r="AB3705" s="152" t="s">
        <v>3165</v>
      </c>
    </row>
    <row r="3706" spans="1:28" ht="21.75" customHeight="1" x14ac:dyDescent="0.25">
      <c r="A3706" s="37" t="s">
        <v>30</v>
      </c>
      <c r="B3706" s="37" t="s">
        <v>31</v>
      </c>
      <c r="C3706" s="39">
        <v>6264</v>
      </c>
      <c r="D3706" s="39" t="s">
        <v>712</v>
      </c>
      <c r="E3706" s="39" t="s">
        <v>342</v>
      </c>
      <c r="F3706" s="128" t="s">
        <v>101</v>
      </c>
      <c r="G3706" s="162" t="s">
        <v>35</v>
      </c>
      <c r="H3706" s="39" t="str">
        <f t="shared" si="502"/>
        <v>6105AK124-6264-ILST-0005</v>
      </c>
      <c r="I3706" s="39" t="str">
        <f t="shared" si="501"/>
        <v>Q24050972-03-6264-I-LST-0005</v>
      </c>
      <c r="J3706" s="39"/>
      <c r="K3706" s="33" t="str">
        <f>VLOOKUP(C3706,'PPE WBS Codes'!$E$3:$F$79,2,0)</f>
        <v>Bulk Diesel Storage 1</v>
      </c>
      <c r="L3706" s="39" t="s">
        <v>1986</v>
      </c>
      <c r="M3706" s="39" t="s">
        <v>1416</v>
      </c>
      <c r="N3706" s="33" t="str">
        <f t="shared" si="503"/>
        <v>Bulk Diesel Storage 1 - Fire Protection System for Bulk Diesel Storage Yard 1A - Equipment Alarm and Trip Level Register</v>
      </c>
      <c r="O3706" s="134"/>
      <c r="P3706" s="134"/>
      <c r="Q3706" s="33" t="str">
        <f>IFERROR(VLOOKUP(PPE_PH1_CDDL[[#This Row],[RDMC Document Number]],[3]Docs!$B:$F,4,0),"No Placeholder Yet")</f>
        <v>RES - Reserved Placeholder</v>
      </c>
      <c r="R3706" s="33" t="str">
        <f>IFERROR(VLOOKUP(PPE_PH1_CDDL[[#This Row],[RDMC Document Number]],[3]Docs!$B:$F,5,0),"No Placeholder Yet")</f>
        <v>Pending</v>
      </c>
      <c r="S3706" s="137">
        <f t="shared" si="504"/>
        <v>0</v>
      </c>
      <c r="T3706" s="162" t="s">
        <v>1119</v>
      </c>
      <c r="U3706" s="39"/>
      <c r="V3706" s="178"/>
      <c r="W3706" s="162" t="s">
        <v>1982</v>
      </c>
      <c r="X3706" s="39" t="s">
        <v>1415</v>
      </c>
      <c r="Y3706" s="39"/>
      <c r="Z3706" s="39"/>
      <c r="AA3706" s="39"/>
      <c r="AB3706" s="152" t="s">
        <v>3165</v>
      </c>
    </row>
    <row r="3707" spans="1:28" ht="21.75" customHeight="1" x14ac:dyDescent="0.25">
      <c r="A3707" s="37" t="s">
        <v>30</v>
      </c>
      <c r="B3707" s="37" t="s">
        <v>31</v>
      </c>
      <c r="C3707" s="39">
        <v>6264</v>
      </c>
      <c r="D3707" s="39" t="s">
        <v>712</v>
      </c>
      <c r="E3707" s="39" t="s">
        <v>342</v>
      </c>
      <c r="F3707" s="128" t="s">
        <v>161</v>
      </c>
      <c r="G3707" s="162" t="s">
        <v>35</v>
      </c>
      <c r="H3707" s="39" t="str">
        <f t="shared" si="502"/>
        <v>6105AK124-6264-ILST-0006</v>
      </c>
      <c r="I3707" s="39" t="str">
        <f t="shared" si="501"/>
        <v>Q24050972-03-6264-I-LST-0006</v>
      </c>
      <c r="J3707" s="39"/>
      <c r="K3707" s="33" t="str">
        <f>VLOOKUP(C3707,'PPE WBS Codes'!$E$3:$F$79,2,0)</f>
        <v>Bulk Diesel Storage 1</v>
      </c>
      <c r="L3707" s="39" t="s">
        <v>1999</v>
      </c>
      <c r="M3707" s="39" t="s">
        <v>1415</v>
      </c>
      <c r="N3707" s="33" t="str">
        <f t="shared" si="503"/>
        <v>Bulk Diesel Storage 1 - Fire Detection System for Bulk Diesel Storage Yard 1A - Instrumentation Equipment Tag Register</v>
      </c>
      <c r="O3707" s="134"/>
      <c r="P3707" s="134"/>
      <c r="Q3707" s="33" t="str">
        <f>IFERROR(VLOOKUP(PPE_PH1_CDDL[[#This Row],[RDMC Document Number]],[3]Docs!$B:$F,4,0),"No Placeholder Yet")</f>
        <v>RES - Reserved Placeholder</v>
      </c>
      <c r="R3707" s="33" t="str">
        <f>IFERROR(VLOOKUP(PPE_PH1_CDDL[[#This Row],[RDMC Document Number]],[3]Docs!$B:$F,5,0),"No Placeholder Yet")</f>
        <v>Pending</v>
      </c>
      <c r="S3707" s="137">
        <f t="shared" si="504"/>
        <v>0</v>
      </c>
      <c r="T3707" s="162" t="s">
        <v>1119</v>
      </c>
      <c r="U3707" s="39"/>
      <c r="V3707" s="178"/>
      <c r="W3707" s="162" t="s">
        <v>1982</v>
      </c>
      <c r="X3707" s="39" t="s">
        <v>1415</v>
      </c>
      <c r="Y3707" s="39"/>
      <c r="Z3707" s="39"/>
      <c r="AA3707" s="39"/>
      <c r="AB3707" s="152" t="s">
        <v>3165</v>
      </c>
    </row>
    <row r="3708" spans="1:28" ht="21.75" customHeight="1" x14ac:dyDescent="0.25">
      <c r="A3708" s="37" t="s">
        <v>30</v>
      </c>
      <c r="B3708" s="37" t="s">
        <v>31</v>
      </c>
      <c r="C3708" s="39">
        <v>6264</v>
      </c>
      <c r="D3708" s="39" t="s">
        <v>712</v>
      </c>
      <c r="E3708" s="39" t="s">
        <v>342</v>
      </c>
      <c r="F3708" s="128" t="s">
        <v>170</v>
      </c>
      <c r="G3708" s="162" t="s">
        <v>35</v>
      </c>
      <c r="H3708" s="39" t="str">
        <f t="shared" si="502"/>
        <v>6105AK124-6264-ILST-0007</v>
      </c>
      <c r="I3708" s="39" t="str">
        <f t="shared" si="501"/>
        <v>Q24050972-03-6264-I-LST-0007</v>
      </c>
      <c r="J3708" s="39"/>
      <c r="K3708" s="33" t="str">
        <f>VLOOKUP(C3708,'PPE WBS Codes'!$E$3:$F$79,2,0)</f>
        <v>Bulk Diesel Storage 1</v>
      </c>
      <c r="L3708" s="39" t="s">
        <v>1999</v>
      </c>
      <c r="M3708" s="39" t="s">
        <v>1416</v>
      </c>
      <c r="N3708" s="33" t="str">
        <f t="shared" si="503"/>
        <v>Bulk Diesel Storage 1 - Fire Detection System for Bulk Diesel Storage Yard 1A - Equipment Alarm and Trip Level Register</v>
      </c>
      <c r="O3708" s="134"/>
      <c r="P3708" s="134"/>
      <c r="Q3708" s="33" t="str">
        <f>IFERROR(VLOOKUP(PPE_PH1_CDDL[[#This Row],[RDMC Document Number]],[3]Docs!$B:$F,4,0),"No Placeholder Yet")</f>
        <v>RES - Reserved Placeholder</v>
      </c>
      <c r="R3708" s="33" t="str">
        <f>IFERROR(VLOOKUP(PPE_PH1_CDDL[[#This Row],[RDMC Document Number]],[3]Docs!$B:$F,5,0),"No Placeholder Yet")</f>
        <v>Pending</v>
      </c>
      <c r="S3708" s="137">
        <f t="shared" si="504"/>
        <v>0</v>
      </c>
      <c r="T3708" s="162" t="s">
        <v>1119</v>
      </c>
      <c r="U3708" s="39"/>
      <c r="V3708" s="178"/>
      <c r="W3708" s="162" t="s">
        <v>1982</v>
      </c>
      <c r="X3708" s="39" t="s">
        <v>1415</v>
      </c>
      <c r="Y3708" s="39"/>
      <c r="Z3708" s="39"/>
      <c r="AA3708" s="39"/>
      <c r="AB3708" s="152" t="s">
        <v>3165</v>
      </c>
    </row>
    <row r="3709" spans="1:28" ht="21.75" customHeight="1" x14ac:dyDescent="0.25">
      <c r="A3709" s="37" t="s">
        <v>30</v>
      </c>
      <c r="B3709" s="37" t="s">
        <v>31</v>
      </c>
      <c r="C3709" s="39">
        <v>6264</v>
      </c>
      <c r="D3709" s="39" t="s">
        <v>712</v>
      </c>
      <c r="E3709" s="39" t="s">
        <v>342</v>
      </c>
      <c r="F3709" s="128" t="s">
        <v>108</v>
      </c>
      <c r="G3709" s="162" t="s">
        <v>35</v>
      </c>
      <c r="H3709" s="39" t="str">
        <f t="shared" si="502"/>
        <v>6105AK124-6264-ILST-0008</v>
      </c>
      <c r="I3709" s="39" t="str">
        <f t="shared" si="501"/>
        <v>Q24050972-03-6264-I-LST-0008</v>
      </c>
      <c r="J3709" s="39"/>
      <c r="K3709" s="33" t="str">
        <f>VLOOKUP(C3709,'PPE WBS Codes'!$E$3:$F$79,2,0)</f>
        <v>Bulk Diesel Storage 1</v>
      </c>
      <c r="L3709" s="39" t="s">
        <v>1987</v>
      </c>
      <c r="M3709" s="39" t="s">
        <v>1415</v>
      </c>
      <c r="N3709" s="33" t="str">
        <f t="shared" si="503"/>
        <v>Bulk Diesel Storage 1 - Auto ESD Shut-off  Valves for Bulk Diesel Storage Yard 1A - Instrumentation Equipment Tag Register</v>
      </c>
      <c r="O3709" s="134"/>
      <c r="P3709" s="134"/>
      <c r="Q3709" s="33" t="str">
        <f>IFERROR(VLOOKUP(PPE_PH1_CDDL[[#This Row],[RDMC Document Number]],[3]Docs!$B:$F,4,0),"No Placeholder Yet")</f>
        <v>RES - Reserved Placeholder</v>
      </c>
      <c r="R3709" s="33" t="str">
        <f>IFERROR(VLOOKUP(PPE_PH1_CDDL[[#This Row],[RDMC Document Number]],[3]Docs!$B:$F,5,0),"No Placeholder Yet")</f>
        <v>Pending</v>
      </c>
      <c r="S3709" s="137">
        <f t="shared" si="504"/>
        <v>0</v>
      </c>
      <c r="T3709" s="162" t="s">
        <v>1119</v>
      </c>
      <c r="U3709" s="39"/>
      <c r="V3709" s="178"/>
      <c r="W3709" s="162" t="s">
        <v>1982</v>
      </c>
      <c r="X3709" s="39" t="s">
        <v>1415</v>
      </c>
      <c r="Y3709" s="39"/>
      <c r="Z3709" s="39"/>
      <c r="AA3709" s="39"/>
      <c r="AB3709" s="152" t="s">
        <v>3165</v>
      </c>
    </row>
    <row r="3710" spans="1:28" ht="21.75" customHeight="1" x14ac:dyDescent="0.25">
      <c r="A3710" s="37" t="s">
        <v>30</v>
      </c>
      <c r="B3710" s="37" t="s">
        <v>31</v>
      </c>
      <c r="C3710" s="39">
        <v>6264</v>
      </c>
      <c r="D3710" s="39" t="s">
        <v>712</v>
      </c>
      <c r="E3710" s="39" t="s">
        <v>342</v>
      </c>
      <c r="F3710" s="128" t="s">
        <v>173</v>
      </c>
      <c r="G3710" s="162" t="s">
        <v>35</v>
      </c>
      <c r="H3710" s="39" t="str">
        <f t="shared" si="502"/>
        <v>6105AK124-6264-ILST-0009</v>
      </c>
      <c r="I3710" s="39" t="str">
        <f t="shared" si="501"/>
        <v>Q24050972-03-6264-I-LST-0009</v>
      </c>
      <c r="J3710" s="39"/>
      <c r="K3710" s="33" t="str">
        <f>VLOOKUP(C3710,'PPE WBS Codes'!$E$3:$F$79,2,0)</f>
        <v>Bulk Diesel Storage 1</v>
      </c>
      <c r="L3710" s="39" t="s">
        <v>1987</v>
      </c>
      <c r="M3710" s="39" t="s">
        <v>1416</v>
      </c>
      <c r="N3710" s="33" t="str">
        <f t="shared" si="503"/>
        <v>Bulk Diesel Storage 1 - Auto ESD Shut-off  Valves for Bulk Diesel Storage Yard 1A - Equipment Alarm and Trip Level Register</v>
      </c>
      <c r="O3710" s="134"/>
      <c r="P3710" s="134"/>
      <c r="Q3710" s="33" t="str">
        <f>IFERROR(VLOOKUP(PPE_PH1_CDDL[[#This Row],[RDMC Document Number]],[3]Docs!$B:$F,4,0),"No Placeholder Yet")</f>
        <v>RES - Reserved Placeholder</v>
      </c>
      <c r="R3710" s="33" t="str">
        <f>IFERROR(VLOOKUP(PPE_PH1_CDDL[[#This Row],[RDMC Document Number]],[3]Docs!$B:$F,5,0),"No Placeholder Yet")</f>
        <v>Pending</v>
      </c>
      <c r="S3710" s="137">
        <f t="shared" si="504"/>
        <v>0</v>
      </c>
      <c r="T3710" s="162" t="s">
        <v>1119</v>
      </c>
      <c r="U3710" s="39"/>
      <c r="V3710" s="178"/>
      <c r="W3710" s="162" t="s">
        <v>1982</v>
      </c>
      <c r="X3710" s="39" t="s">
        <v>1415</v>
      </c>
      <c r="Y3710" s="39"/>
      <c r="Z3710" s="39"/>
      <c r="AA3710" s="39"/>
      <c r="AB3710" s="152" t="s">
        <v>3165</v>
      </c>
    </row>
    <row r="3711" spans="1:28" ht="21.75" customHeight="1" x14ac:dyDescent="0.25">
      <c r="A3711" s="37" t="s">
        <v>30</v>
      </c>
      <c r="B3711" s="37" t="s">
        <v>31</v>
      </c>
      <c r="C3711" s="39">
        <v>6264</v>
      </c>
      <c r="D3711" s="39" t="s">
        <v>712</v>
      </c>
      <c r="E3711" s="39" t="s">
        <v>342</v>
      </c>
      <c r="F3711" s="128" t="s">
        <v>184</v>
      </c>
      <c r="G3711" s="162" t="s">
        <v>35</v>
      </c>
      <c r="H3711" s="39" t="str">
        <f t="shared" si="502"/>
        <v>6105AK124-6264-ILST-0010</v>
      </c>
      <c r="I3711" s="39" t="str">
        <f t="shared" si="501"/>
        <v>Q24050972-03-6264-I-LST-0010</v>
      </c>
      <c r="J3711" s="39"/>
      <c r="K3711" s="33" t="str">
        <f>VLOOKUP(C3711,'PPE WBS Codes'!$E$3:$F$79,2,0)</f>
        <v>Bulk Diesel Storage 1</v>
      </c>
      <c r="L3711" s="39" t="s">
        <v>1988</v>
      </c>
      <c r="M3711" s="39" t="s">
        <v>1415</v>
      </c>
      <c r="N3711" s="33" t="str">
        <f t="shared" si="503"/>
        <v>Bulk Diesel Storage 1 - Emergency Equip for Bulk Diesel Storage Fuel System Yard 1B - Instrumentation Equipment Tag Register</v>
      </c>
      <c r="O3711" s="134"/>
      <c r="P3711" s="134"/>
      <c r="Q3711" s="33" t="str">
        <f>IFERROR(VLOOKUP(PPE_PH1_CDDL[[#This Row],[RDMC Document Number]],[3]Docs!$B:$F,4,0),"No Placeholder Yet")</f>
        <v>RES - Reserved Placeholder</v>
      </c>
      <c r="R3711" s="33" t="str">
        <f>IFERROR(VLOOKUP(PPE_PH1_CDDL[[#This Row],[RDMC Document Number]],[3]Docs!$B:$F,5,0),"No Placeholder Yet")</f>
        <v>Pending</v>
      </c>
      <c r="S3711" s="137">
        <f t="shared" si="504"/>
        <v>0</v>
      </c>
      <c r="T3711" s="162" t="s">
        <v>1119</v>
      </c>
      <c r="U3711" s="39"/>
      <c r="V3711" s="178"/>
      <c r="W3711" s="162" t="s">
        <v>1982</v>
      </c>
      <c r="X3711" s="39" t="s">
        <v>1415</v>
      </c>
      <c r="Y3711" s="39"/>
      <c r="Z3711" s="39"/>
      <c r="AA3711" s="39"/>
      <c r="AB3711" s="152" t="s">
        <v>3165</v>
      </c>
    </row>
    <row r="3712" spans="1:28" ht="21.75" customHeight="1" x14ac:dyDescent="0.25">
      <c r="A3712" s="37" t="s">
        <v>30</v>
      </c>
      <c r="B3712" s="37" t="s">
        <v>31</v>
      </c>
      <c r="C3712" s="39">
        <v>6264</v>
      </c>
      <c r="D3712" s="39" t="s">
        <v>712</v>
      </c>
      <c r="E3712" s="39" t="s">
        <v>342</v>
      </c>
      <c r="F3712" s="128" t="s">
        <v>187</v>
      </c>
      <c r="G3712" s="162" t="s">
        <v>35</v>
      </c>
      <c r="H3712" s="39" t="str">
        <f t="shared" si="502"/>
        <v>6105AK124-6264-ILST-0011</v>
      </c>
      <c r="I3712" s="39" t="str">
        <f t="shared" si="501"/>
        <v>Q24050972-03-6264-I-LST-0011</v>
      </c>
      <c r="J3712" s="39"/>
      <c r="K3712" s="33" t="str">
        <f>VLOOKUP(C3712,'PPE WBS Codes'!$E$3:$F$79,2,0)</f>
        <v>Bulk Diesel Storage 1</v>
      </c>
      <c r="L3712" s="39" t="s">
        <v>1997</v>
      </c>
      <c r="M3712" s="39" t="s">
        <v>1415</v>
      </c>
      <c r="N3712" s="33" t="str">
        <f t="shared" si="503"/>
        <v>Bulk Diesel Storage 1 - Collection Sump from Bunds for Bulk Diesel Storage Yard 1B - Instrumentation Equipment Tag Register</v>
      </c>
      <c r="O3712" s="134"/>
      <c r="P3712" s="134"/>
      <c r="Q3712" s="33" t="str">
        <f>IFERROR(VLOOKUP(PPE_PH1_CDDL[[#This Row],[RDMC Document Number]],[3]Docs!$B:$F,4,0),"No Placeholder Yet")</f>
        <v>RES - Reserved Placeholder</v>
      </c>
      <c r="R3712" s="33" t="str">
        <f>IFERROR(VLOOKUP(PPE_PH1_CDDL[[#This Row],[RDMC Document Number]],[3]Docs!$B:$F,5,0),"No Placeholder Yet")</f>
        <v>Pending</v>
      </c>
      <c r="S3712" s="137">
        <f t="shared" si="504"/>
        <v>0</v>
      </c>
      <c r="T3712" s="162" t="s">
        <v>1119</v>
      </c>
      <c r="U3712" s="39"/>
      <c r="V3712" s="178"/>
      <c r="W3712" s="162" t="s">
        <v>1982</v>
      </c>
      <c r="X3712" s="39" t="s">
        <v>1415</v>
      </c>
      <c r="Y3712" s="39"/>
      <c r="Z3712" s="39"/>
      <c r="AA3712" s="39"/>
      <c r="AB3712" s="152" t="s">
        <v>3165</v>
      </c>
    </row>
    <row r="3713" spans="1:28" ht="21.75" customHeight="1" x14ac:dyDescent="0.25">
      <c r="A3713" s="37" t="s">
        <v>30</v>
      </c>
      <c r="B3713" s="37" t="s">
        <v>31</v>
      </c>
      <c r="C3713" s="39">
        <v>6264</v>
      </c>
      <c r="D3713" s="39" t="s">
        <v>712</v>
      </c>
      <c r="E3713" s="39" t="s">
        <v>342</v>
      </c>
      <c r="F3713" s="128" t="s">
        <v>213</v>
      </c>
      <c r="G3713" s="162" t="s">
        <v>35</v>
      </c>
      <c r="H3713" s="39" t="str">
        <f t="shared" si="502"/>
        <v>6105AK124-6264-ILST-0012</v>
      </c>
      <c r="I3713" s="39" t="str">
        <f t="shared" si="501"/>
        <v>Q24050972-03-6264-I-LST-0012</v>
      </c>
      <c r="J3713" s="39"/>
      <c r="K3713" s="33" t="str">
        <f>VLOOKUP(C3713,'PPE WBS Codes'!$E$3:$F$79,2,0)</f>
        <v>Bulk Diesel Storage 1</v>
      </c>
      <c r="L3713" s="39" t="s">
        <v>1997</v>
      </c>
      <c r="M3713" s="39" t="s">
        <v>1416</v>
      </c>
      <c r="N3713" s="33" t="str">
        <f t="shared" si="503"/>
        <v>Bulk Diesel Storage 1 - Collection Sump from Bunds for Bulk Diesel Storage Yard 1B - Equipment Alarm and Trip Level Register</v>
      </c>
      <c r="O3713" s="134"/>
      <c r="P3713" s="134"/>
      <c r="Q3713" s="33" t="str">
        <f>IFERROR(VLOOKUP(PPE_PH1_CDDL[[#This Row],[RDMC Document Number]],[3]Docs!$B:$F,4,0),"No Placeholder Yet")</f>
        <v>RES - Reserved Placeholder</v>
      </c>
      <c r="R3713" s="33" t="str">
        <f>IFERROR(VLOOKUP(PPE_PH1_CDDL[[#This Row],[RDMC Document Number]],[3]Docs!$B:$F,5,0),"No Placeholder Yet")</f>
        <v>Pending</v>
      </c>
      <c r="S3713" s="137">
        <f t="shared" si="504"/>
        <v>0</v>
      </c>
      <c r="T3713" s="162" t="s">
        <v>1119</v>
      </c>
      <c r="U3713" s="39"/>
      <c r="V3713" s="178"/>
      <c r="W3713" s="162" t="s">
        <v>1982</v>
      </c>
      <c r="X3713" s="39" t="s">
        <v>1415</v>
      </c>
      <c r="Y3713" s="39"/>
      <c r="Z3713" s="39"/>
      <c r="AA3713" s="39"/>
      <c r="AB3713" s="152" t="s">
        <v>3165</v>
      </c>
    </row>
    <row r="3714" spans="1:28" ht="21.75" customHeight="1" x14ac:dyDescent="0.25">
      <c r="A3714" s="37" t="s">
        <v>30</v>
      </c>
      <c r="B3714" s="37" t="s">
        <v>31</v>
      </c>
      <c r="C3714" s="39">
        <v>6264</v>
      </c>
      <c r="D3714" s="39" t="s">
        <v>712</v>
      </c>
      <c r="E3714" s="39" t="s">
        <v>342</v>
      </c>
      <c r="F3714" s="128" t="s">
        <v>215</v>
      </c>
      <c r="G3714" s="162" t="s">
        <v>35</v>
      </c>
      <c r="H3714" s="39" t="str">
        <f t="shared" si="502"/>
        <v>6105AK124-6264-ILST-0013</v>
      </c>
      <c r="I3714" s="39" t="str">
        <f t="shared" si="501"/>
        <v>Q24050972-03-6264-I-LST-0013</v>
      </c>
      <c r="J3714" s="39"/>
      <c r="K3714" s="33" t="str">
        <f>VLOOKUP(C3714,'PPE WBS Codes'!$E$3:$F$79,2,0)</f>
        <v>Bulk Diesel Storage 1</v>
      </c>
      <c r="L3714" s="39" t="s">
        <v>1991</v>
      </c>
      <c r="M3714" s="39" t="s">
        <v>1415</v>
      </c>
      <c r="N3714" s="33" t="str">
        <f t="shared" si="503"/>
        <v>Bulk Diesel Storage 1 - Fire Protection System for Bulk Diesel Storage Yard 1B - Instrumentation Equipment Tag Register</v>
      </c>
      <c r="O3714" s="134"/>
      <c r="P3714" s="134"/>
      <c r="Q3714" s="33" t="str">
        <f>IFERROR(VLOOKUP(PPE_PH1_CDDL[[#This Row],[RDMC Document Number]],[3]Docs!$B:$F,4,0),"No Placeholder Yet")</f>
        <v>RES - Reserved Placeholder</v>
      </c>
      <c r="R3714" s="33" t="str">
        <f>IFERROR(VLOOKUP(PPE_PH1_CDDL[[#This Row],[RDMC Document Number]],[3]Docs!$B:$F,5,0),"No Placeholder Yet")</f>
        <v>Pending</v>
      </c>
      <c r="S3714" s="137">
        <f t="shared" si="504"/>
        <v>0</v>
      </c>
      <c r="T3714" s="162" t="s">
        <v>1119</v>
      </c>
      <c r="U3714" s="39"/>
      <c r="V3714" s="178"/>
      <c r="W3714" s="162" t="s">
        <v>1982</v>
      </c>
      <c r="X3714" s="39" t="s">
        <v>1415</v>
      </c>
      <c r="Y3714" s="39"/>
      <c r="Z3714" s="39"/>
      <c r="AA3714" s="39"/>
      <c r="AB3714" s="152" t="s">
        <v>3165</v>
      </c>
    </row>
    <row r="3715" spans="1:28" ht="21.75" customHeight="1" x14ac:dyDescent="0.25">
      <c r="A3715" s="37" t="s">
        <v>30</v>
      </c>
      <c r="B3715" s="37" t="s">
        <v>31</v>
      </c>
      <c r="C3715" s="39">
        <v>6264</v>
      </c>
      <c r="D3715" s="39" t="s">
        <v>712</v>
      </c>
      <c r="E3715" s="39" t="s">
        <v>342</v>
      </c>
      <c r="F3715" s="128" t="s">
        <v>217</v>
      </c>
      <c r="G3715" s="162" t="s">
        <v>35</v>
      </c>
      <c r="H3715" s="39" t="str">
        <f t="shared" si="502"/>
        <v>6105AK124-6264-ILST-0014</v>
      </c>
      <c r="I3715" s="39" t="str">
        <f t="shared" si="501"/>
        <v>Q24050972-03-6264-I-LST-0014</v>
      </c>
      <c r="J3715" s="39"/>
      <c r="K3715" s="33" t="str">
        <f>VLOOKUP(C3715,'PPE WBS Codes'!$E$3:$F$79,2,0)</f>
        <v>Bulk Diesel Storage 1</v>
      </c>
      <c r="L3715" s="39" t="s">
        <v>1991</v>
      </c>
      <c r="M3715" s="39" t="s">
        <v>1416</v>
      </c>
      <c r="N3715" s="33" t="str">
        <f t="shared" si="503"/>
        <v>Bulk Diesel Storage 1 - Fire Protection System for Bulk Diesel Storage Yard 1B - Equipment Alarm and Trip Level Register</v>
      </c>
      <c r="O3715" s="134"/>
      <c r="P3715" s="134"/>
      <c r="Q3715" s="33" t="str">
        <f>IFERROR(VLOOKUP(PPE_PH1_CDDL[[#This Row],[RDMC Document Number]],[3]Docs!$B:$F,4,0),"No Placeholder Yet")</f>
        <v>RES - Reserved Placeholder</v>
      </c>
      <c r="R3715" s="33" t="str">
        <f>IFERROR(VLOOKUP(PPE_PH1_CDDL[[#This Row],[RDMC Document Number]],[3]Docs!$B:$F,5,0),"No Placeholder Yet")</f>
        <v>Pending</v>
      </c>
      <c r="S3715" s="137">
        <f t="shared" si="504"/>
        <v>0</v>
      </c>
      <c r="T3715" s="162" t="s">
        <v>1119</v>
      </c>
      <c r="U3715" s="39"/>
      <c r="V3715" s="178"/>
      <c r="W3715" s="162" t="s">
        <v>1982</v>
      </c>
      <c r="X3715" s="39" t="s">
        <v>1415</v>
      </c>
      <c r="Y3715" s="39"/>
      <c r="Z3715" s="39"/>
      <c r="AA3715" s="39"/>
      <c r="AB3715" s="152" t="s">
        <v>3165</v>
      </c>
    </row>
    <row r="3716" spans="1:28" ht="21.75" customHeight="1" x14ac:dyDescent="0.25">
      <c r="A3716" s="37" t="s">
        <v>30</v>
      </c>
      <c r="B3716" s="37" t="s">
        <v>31</v>
      </c>
      <c r="C3716" s="39">
        <v>6264</v>
      </c>
      <c r="D3716" s="39" t="s">
        <v>712</v>
      </c>
      <c r="E3716" s="39" t="s">
        <v>342</v>
      </c>
      <c r="F3716" s="128" t="s">
        <v>219</v>
      </c>
      <c r="G3716" s="162" t="s">
        <v>35</v>
      </c>
      <c r="H3716" s="39" t="str">
        <f t="shared" si="502"/>
        <v>6105AK124-6264-ILST-0015</v>
      </c>
      <c r="I3716" s="39" t="str">
        <f t="shared" ref="I3716:I3733" si="505">"Q24050972"&amp;"-"&amp;"03"&amp;"-"&amp;C3716&amp;"-"&amp;D3716&amp;"-"&amp;E3716&amp;"-"&amp;F3716</f>
        <v>Q24050972-03-6264-I-LST-0015</v>
      </c>
      <c r="J3716" s="39"/>
      <c r="K3716" s="33" t="str">
        <f>VLOOKUP(C3716,'PPE WBS Codes'!$E$3:$F$79,2,0)</f>
        <v>Bulk Diesel Storage 1</v>
      </c>
      <c r="L3716" s="39" t="s">
        <v>2001</v>
      </c>
      <c r="M3716" s="39" t="s">
        <v>1415</v>
      </c>
      <c r="N3716" s="33" t="str">
        <f t="shared" si="503"/>
        <v>Bulk Diesel Storage 1 - Fire Detection System for Bulk Diesel Storage Yard 1B - Instrumentation Equipment Tag Register</v>
      </c>
      <c r="O3716" s="134"/>
      <c r="P3716" s="134"/>
      <c r="Q3716" s="33" t="str">
        <f>IFERROR(VLOOKUP(PPE_PH1_CDDL[[#This Row],[RDMC Document Number]],[3]Docs!$B:$F,4,0),"No Placeholder Yet")</f>
        <v>RES - Reserved Placeholder</v>
      </c>
      <c r="R3716" s="33" t="str">
        <f>IFERROR(VLOOKUP(PPE_PH1_CDDL[[#This Row],[RDMC Document Number]],[3]Docs!$B:$F,5,0),"No Placeholder Yet")</f>
        <v>Pending</v>
      </c>
      <c r="S3716" s="137">
        <f t="shared" si="504"/>
        <v>0</v>
      </c>
      <c r="T3716" s="162" t="s">
        <v>1119</v>
      </c>
      <c r="U3716" s="39"/>
      <c r="V3716" s="178"/>
      <c r="W3716" s="162" t="s">
        <v>1982</v>
      </c>
      <c r="X3716" s="39" t="s">
        <v>1415</v>
      </c>
      <c r="Y3716" s="39"/>
      <c r="Z3716" s="39"/>
      <c r="AA3716" s="39"/>
      <c r="AB3716" s="152" t="s">
        <v>3165</v>
      </c>
    </row>
    <row r="3717" spans="1:28" ht="21.75" customHeight="1" x14ac:dyDescent="0.25">
      <c r="A3717" s="37" t="s">
        <v>30</v>
      </c>
      <c r="B3717" s="37" t="s">
        <v>31</v>
      </c>
      <c r="C3717" s="39">
        <v>6264</v>
      </c>
      <c r="D3717" s="39" t="s">
        <v>712</v>
      </c>
      <c r="E3717" s="39" t="s">
        <v>342</v>
      </c>
      <c r="F3717" s="128" t="s">
        <v>88</v>
      </c>
      <c r="G3717" s="162" t="s">
        <v>35</v>
      </c>
      <c r="H3717" s="39" t="str">
        <f t="shared" si="502"/>
        <v>6105AK124-6264-ILST-0016</v>
      </c>
      <c r="I3717" s="39" t="str">
        <f t="shared" si="505"/>
        <v>Q24050972-03-6264-I-LST-0016</v>
      </c>
      <c r="J3717" s="39"/>
      <c r="K3717" s="33" t="str">
        <f>VLOOKUP(C3717,'PPE WBS Codes'!$E$3:$F$79,2,0)</f>
        <v>Bulk Diesel Storage 1</v>
      </c>
      <c r="L3717" s="39" t="s">
        <v>2001</v>
      </c>
      <c r="M3717" s="39" t="s">
        <v>1416</v>
      </c>
      <c r="N3717" s="33" t="str">
        <f t="shared" si="503"/>
        <v>Bulk Diesel Storage 1 - Fire Detection System for Bulk Diesel Storage Yard 1B - Equipment Alarm and Trip Level Register</v>
      </c>
      <c r="O3717" s="134"/>
      <c r="P3717" s="134"/>
      <c r="Q3717" s="33" t="str">
        <f>IFERROR(VLOOKUP(PPE_PH1_CDDL[[#This Row],[RDMC Document Number]],[3]Docs!$B:$F,4,0),"No Placeholder Yet")</f>
        <v>RES - Reserved Placeholder</v>
      </c>
      <c r="R3717" s="33" t="str">
        <f>IFERROR(VLOOKUP(PPE_PH1_CDDL[[#This Row],[RDMC Document Number]],[3]Docs!$B:$F,5,0),"No Placeholder Yet")</f>
        <v>Pending</v>
      </c>
      <c r="S3717" s="137">
        <f t="shared" si="504"/>
        <v>0</v>
      </c>
      <c r="T3717" s="162" t="s">
        <v>1119</v>
      </c>
      <c r="U3717" s="39"/>
      <c r="V3717" s="178"/>
      <c r="W3717" s="162" t="s">
        <v>1982</v>
      </c>
      <c r="X3717" s="39" t="s">
        <v>1415</v>
      </c>
      <c r="Y3717" s="39"/>
      <c r="Z3717" s="39"/>
      <c r="AA3717" s="39"/>
      <c r="AB3717" s="152" t="s">
        <v>3165</v>
      </c>
    </row>
    <row r="3718" spans="1:28" ht="21.75" customHeight="1" x14ac:dyDescent="0.25">
      <c r="A3718" s="37" t="s">
        <v>30</v>
      </c>
      <c r="B3718" s="37" t="s">
        <v>31</v>
      </c>
      <c r="C3718" s="39">
        <v>6264</v>
      </c>
      <c r="D3718" s="39" t="s">
        <v>712</v>
      </c>
      <c r="E3718" s="39" t="s">
        <v>342</v>
      </c>
      <c r="F3718" s="128" t="s">
        <v>143</v>
      </c>
      <c r="G3718" s="162" t="s">
        <v>35</v>
      </c>
      <c r="H3718" s="39" t="str">
        <f t="shared" si="502"/>
        <v>6105AK124-6264-ILST-0017</v>
      </c>
      <c r="I3718" s="39" t="str">
        <f t="shared" si="505"/>
        <v>Q24050972-03-6264-I-LST-0017</v>
      </c>
      <c r="J3718" s="39"/>
      <c r="K3718" s="33" t="str">
        <f>VLOOKUP(C3718,'PPE WBS Codes'!$E$3:$F$79,2,0)</f>
        <v>Bulk Diesel Storage 1</v>
      </c>
      <c r="L3718" s="39" t="s">
        <v>1992</v>
      </c>
      <c r="M3718" s="39" t="s">
        <v>1415</v>
      </c>
      <c r="N3718" s="33" t="str">
        <f t="shared" si="503"/>
        <v>Bulk Diesel Storage 1 - Auto ESD Shut-off  Valves for Bulk Diesel Storage Yard 1B - Instrumentation Equipment Tag Register</v>
      </c>
      <c r="O3718" s="134"/>
      <c r="P3718" s="134"/>
      <c r="Q3718" s="33" t="str">
        <f>IFERROR(VLOOKUP(PPE_PH1_CDDL[[#This Row],[RDMC Document Number]],[3]Docs!$B:$F,4,0),"No Placeholder Yet")</f>
        <v>RES - Reserved Placeholder</v>
      </c>
      <c r="R3718" s="33" t="str">
        <f>IFERROR(VLOOKUP(PPE_PH1_CDDL[[#This Row],[RDMC Document Number]],[3]Docs!$B:$F,5,0),"No Placeholder Yet")</f>
        <v>Pending</v>
      </c>
      <c r="S3718" s="137">
        <f t="shared" si="504"/>
        <v>0</v>
      </c>
      <c r="T3718" s="162" t="s">
        <v>1119</v>
      </c>
      <c r="U3718" s="39"/>
      <c r="V3718" s="178"/>
      <c r="W3718" s="162" t="s">
        <v>1982</v>
      </c>
      <c r="X3718" s="39" t="s">
        <v>1415</v>
      </c>
      <c r="Y3718" s="39"/>
      <c r="Z3718" s="39"/>
      <c r="AA3718" s="39"/>
      <c r="AB3718" s="152" t="s">
        <v>3165</v>
      </c>
    </row>
    <row r="3719" spans="1:28" ht="21.75" customHeight="1" x14ac:dyDescent="0.25">
      <c r="A3719" s="37" t="s">
        <v>30</v>
      </c>
      <c r="B3719" s="37" t="s">
        <v>31</v>
      </c>
      <c r="C3719" s="39">
        <v>6264</v>
      </c>
      <c r="D3719" s="39" t="s">
        <v>712</v>
      </c>
      <c r="E3719" s="39" t="s">
        <v>342</v>
      </c>
      <c r="F3719" s="174" t="s">
        <v>223</v>
      </c>
      <c r="G3719" s="162" t="s">
        <v>35</v>
      </c>
      <c r="H3719" s="39" t="str">
        <f t="shared" si="502"/>
        <v>6105AK124-6264-ILST-0018</v>
      </c>
      <c r="I3719" s="39" t="str">
        <f t="shared" si="505"/>
        <v>Q24050972-03-6264-I-LST-0018</v>
      </c>
      <c r="J3719" s="162"/>
      <c r="K3719" s="33" t="str">
        <f>VLOOKUP(C3719,'PPE WBS Codes'!$E$3:$F$79,2,0)</f>
        <v>Bulk Diesel Storage 1</v>
      </c>
      <c r="L3719" s="162" t="s">
        <v>1992</v>
      </c>
      <c r="M3719" s="162" t="s">
        <v>1416</v>
      </c>
      <c r="N3719" s="33" t="str">
        <f t="shared" si="503"/>
        <v>Bulk Diesel Storage 1 - Auto ESD Shut-off  Valves for Bulk Diesel Storage Yard 1B - Equipment Alarm and Trip Level Register</v>
      </c>
      <c r="O3719" s="175"/>
      <c r="P3719" s="175"/>
      <c r="Q3719" s="33" t="str">
        <f>IFERROR(VLOOKUP(PPE_PH1_CDDL[[#This Row],[RDMC Document Number]],[3]Docs!$B:$F,4,0),"No Placeholder Yet")</f>
        <v>RES - Reserved Placeholder</v>
      </c>
      <c r="R3719" s="33" t="str">
        <f>IFERROR(VLOOKUP(PPE_PH1_CDDL[[#This Row],[RDMC Document Number]],[3]Docs!$B:$F,5,0),"No Placeholder Yet")</f>
        <v>Pending</v>
      </c>
      <c r="S3719" s="137">
        <f t="shared" si="504"/>
        <v>0</v>
      </c>
      <c r="T3719" s="162" t="s">
        <v>1119</v>
      </c>
      <c r="U3719" s="162"/>
      <c r="V3719" s="178"/>
      <c r="W3719" s="162" t="s">
        <v>1982</v>
      </c>
      <c r="X3719" s="162" t="s">
        <v>1415</v>
      </c>
      <c r="Y3719" s="162"/>
      <c r="Z3719" s="162"/>
      <c r="AA3719" s="39"/>
      <c r="AB3719" s="152" t="s">
        <v>3165</v>
      </c>
    </row>
    <row r="3720" spans="1:28" ht="21.75" customHeight="1" x14ac:dyDescent="0.25">
      <c r="A3720" s="37" t="s">
        <v>30</v>
      </c>
      <c r="B3720" s="37" t="s">
        <v>31</v>
      </c>
      <c r="C3720" s="39">
        <v>6264</v>
      </c>
      <c r="D3720" s="39" t="s">
        <v>1169</v>
      </c>
      <c r="E3720" s="39" t="s">
        <v>1328</v>
      </c>
      <c r="F3720" s="128" t="s">
        <v>34</v>
      </c>
      <c r="G3720" s="162" t="s">
        <v>35</v>
      </c>
      <c r="H3720" s="39" t="str">
        <f t="shared" si="502"/>
        <v>6105AK124-6264-CMDL-0001</v>
      </c>
      <c r="I3720" s="39" t="str">
        <f t="shared" si="505"/>
        <v>Q24050972-03-6264-C-MDL-0001</v>
      </c>
      <c r="J3720" s="39"/>
      <c r="K3720" s="33" t="str">
        <f>VLOOKUP(C3720,'PPE WBS Codes'!$E$3:$F$79,2,0)</f>
        <v>Bulk Diesel Storage 1</v>
      </c>
      <c r="L3720" s="39" t="s">
        <v>1981</v>
      </c>
      <c r="M3720" s="39" t="s">
        <v>1329</v>
      </c>
      <c r="N3720" s="33" t="str">
        <f t="shared" si="503"/>
        <v>Bulk Diesel Storage 1 - Emergency Equip for Bulk Diesel Storage Yard 1A - 3D Designs and Drawings</v>
      </c>
      <c r="O3720" s="134"/>
      <c r="P3720" s="134"/>
      <c r="Q3720" s="33" t="str">
        <f>IFERROR(VLOOKUP(PPE_PH1_CDDL[[#This Row],[RDMC Document Number]],[3]Docs!$B:$F,4,0),"No Placeholder Yet")</f>
        <v>RES - Reserved Placeholder</v>
      </c>
      <c r="R3720" s="33" t="str">
        <f>IFERROR(VLOOKUP(PPE_PH1_CDDL[[#This Row],[RDMC Document Number]],[3]Docs!$B:$F,5,0),"No Placeholder Yet")</f>
        <v>Pending</v>
      </c>
      <c r="S3720" s="137">
        <f t="shared" si="504"/>
        <v>0</v>
      </c>
      <c r="T3720" s="162" t="s">
        <v>1119</v>
      </c>
      <c r="U3720" s="39"/>
      <c r="V3720" s="178"/>
      <c r="W3720" s="162" t="s">
        <v>1982</v>
      </c>
      <c r="X3720" s="39" t="s">
        <v>1329</v>
      </c>
      <c r="Y3720" s="39"/>
      <c r="Z3720" s="39"/>
      <c r="AA3720" s="39"/>
      <c r="AB3720" s="152" t="s">
        <v>3165</v>
      </c>
    </row>
    <row r="3721" spans="1:28" ht="21.75" customHeight="1" x14ac:dyDescent="0.25">
      <c r="A3721" s="37" t="s">
        <v>30</v>
      </c>
      <c r="B3721" s="37" t="s">
        <v>31</v>
      </c>
      <c r="C3721" s="39">
        <v>6264</v>
      </c>
      <c r="D3721" s="39" t="s">
        <v>1169</v>
      </c>
      <c r="E3721" s="39" t="s">
        <v>1328</v>
      </c>
      <c r="F3721" s="128" t="s">
        <v>46</v>
      </c>
      <c r="G3721" s="162" t="s">
        <v>35</v>
      </c>
      <c r="H3721" s="39" t="str">
        <f t="shared" si="502"/>
        <v>6105AK124-6264-CMDL-0002</v>
      </c>
      <c r="I3721" s="39" t="str">
        <f t="shared" si="505"/>
        <v>Q24050972-03-6264-C-MDL-0002</v>
      </c>
      <c r="J3721" s="39"/>
      <c r="K3721" s="33" t="str">
        <f>VLOOKUP(C3721,'PPE WBS Codes'!$E$3:$F$79,2,0)</f>
        <v>Bulk Diesel Storage 1</v>
      </c>
      <c r="L3721" s="39" t="s">
        <v>1993</v>
      </c>
      <c r="M3721" s="39" t="s">
        <v>1329</v>
      </c>
      <c r="N3721" s="33" t="str">
        <f t="shared" si="503"/>
        <v>Bulk Diesel Storage 1 - Earthing System for Bulk Diesel Storage Yard 1A - 3D Designs and Drawings</v>
      </c>
      <c r="O3721" s="134"/>
      <c r="P3721" s="134"/>
      <c r="Q3721" s="33" t="str">
        <f>IFERROR(VLOOKUP(PPE_PH1_CDDL[[#This Row],[RDMC Document Number]],[3]Docs!$B:$F,4,0),"No Placeholder Yet")</f>
        <v>RES - Reserved Placeholder</v>
      </c>
      <c r="R3721" s="33" t="str">
        <f>IFERROR(VLOOKUP(PPE_PH1_CDDL[[#This Row],[RDMC Document Number]],[3]Docs!$B:$F,5,0),"No Placeholder Yet")</f>
        <v>Pending</v>
      </c>
      <c r="S3721" s="137">
        <f t="shared" si="504"/>
        <v>0</v>
      </c>
      <c r="T3721" s="162" t="s">
        <v>1119</v>
      </c>
      <c r="U3721" s="39"/>
      <c r="V3721" s="178"/>
      <c r="W3721" s="162" t="s">
        <v>1982</v>
      </c>
      <c r="X3721" s="39" t="s">
        <v>1329</v>
      </c>
      <c r="Y3721" s="39"/>
      <c r="Z3721" s="39"/>
      <c r="AA3721" s="39"/>
      <c r="AB3721" s="152" t="s">
        <v>3165</v>
      </c>
    </row>
    <row r="3722" spans="1:28" ht="21.75" customHeight="1" x14ac:dyDescent="0.25">
      <c r="A3722" s="37" t="s">
        <v>30</v>
      </c>
      <c r="B3722" s="37" t="s">
        <v>31</v>
      </c>
      <c r="C3722" s="39">
        <v>6264</v>
      </c>
      <c r="D3722" s="39" t="s">
        <v>1169</v>
      </c>
      <c r="E3722" s="39" t="s">
        <v>1328</v>
      </c>
      <c r="F3722" s="128" t="s">
        <v>48</v>
      </c>
      <c r="G3722" s="162" t="s">
        <v>35</v>
      </c>
      <c r="H3722" s="39" t="str">
        <f t="shared" si="502"/>
        <v>6105AK124-6264-CMDL-0003</v>
      </c>
      <c r="I3722" s="39" t="str">
        <f t="shared" si="505"/>
        <v>Q24050972-03-6264-C-MDL-0003</v>
      </c>
      <c r="J3722" s="39"/>
      <c r="K3722" s="33" t="str">
        <f>VLOOKUP(C3722,'PPE WBS Codes'!$E$3:$F$79,2,0)</f>
        <v>Bulk Diesel Storage 1</v>
      </c>
      <c r="L3722" s="39" t="s">
        <v>2009</v>
      </c>
      <c r="M3722" s="39" t="s">
        <v>1329</v>
      </c>
      <c r="N3722" s="33" t="str">
        <f t="shared" si="503"/>
        <v>Bulk Diesel Storage 1 - Bund wall System for Bulk Diesel Storage Yard 1A - 3D Designs and Drawings</v>
      </c>
      <c r="O3722" s="134"/>
      <c r="P3722" s="134"/>
      <c r="Q3722" s="33" t="str">
        <f>IFERROR(VLOOKUP(PPE_PH1_CDDL[[#This Row],[RDMC Document Number]],[3]Docs!$B:$F,4,0),"No Placeholder Yet")</f>
        <v>RES - Reserved Placeholder</v>
      </c>
      <c r="R3722" s="33" t="str">
        <f>IFERROR(VLOOKUP(PPE_PH1_CDDL[[#This Row],[RDMC Document Number]],[3]Docs!$B:$F,5,0),"No Placeholder Yet")</f>
        <v>Pending</v>
      </c>
      <c r="S3722" s="137">
        <f t="shared" si="504"/>
        <v>0</v>
      </c>
      <c r="T3722" s="162" t="s">
        <v>1119</v>
      </c>
      <c r="U3722" s="39"/>
      <c r="V3722" s="178"/>
      <c r="W3722" s="162" t="s">
        <v>1982</v>
      </c>
      <c r="X3722" s="39" t="s">
        <v>1329</v>
      </c>
      <c r="Y3722" s="39"/>
      <c r="Z3722" s="39"/>
      <c r="AA3722" s="39"/>
      <c r="AB3722" s="152" t="s">
        <v>3165</v>
      </c>
    </row>
    <row r="3723" spans="1:28" ht="21.75" customHeight="1" x14ac:dyDescent="0.25">
      <c r="A3723" s="37" t="s">
        <v>30</v>
      </c>
      <c r="B3723" s="37" t="s">
        <v>31</v>
      </c>
      <c r="C3723" s="39">
        <v>6264</v>
      </c>
      <c r="D3723" s="39" t="s">
        <v>1169</v>
      </c>
      <c r="E3723" s="39" t="s">
        <v>1328</v>
      </c>
      <c r="F3723" s="128" t="s">
        <v>50</v>
      </c>
      <c r="G3723" s="162" t="s">
        <v>35</v>
      </c>
      <c r="H3723" s="39" t="str">
        <f t="shared" si="502"/>
        <v>6105AK124-6264-CMDL-0004</v>
      </c>
      <c r="I3723" s="39" t="str">
        <f t="shared" si="505"/>
        <v>Q24050972-03-6264-C-MDL-0004</v>
      </c>
      <c r="J3723" s="39"/>
      <c r="K3723" s="33" t="str">
        <f>VLOOKUP(C3723,'PPE WBS Codes'!$E$3:$F$79,2,0)</f>
        <v>Bulk Diesel Storage 1</v>
      </c>
      <c r="L3723" s="39" t="s">
        <v>1994</v>
      </c>
      <c r="M3723" s="39" t="s">
        <v>1329</v>
      </c>
      <c r="N3723" s="33" t="str">
        <f t="shared" si="503"/>
        <v>Bulk Diesel Storage 1 - Collection Sump from Bunds for Bulk Diesel Storage Yard 1A - 3D Designs and Drawings</v>
      </c>
      <c r="O3723" s="134"/>
      <c r="P3723" s="134"/>
      <c r="Q3723" s="33" t="str">
        <f>IFERROR(VLOOKUP(PPE_PH1_CDDL[[#This Row],[RDMC Document Number]],[3]Docs!$B:$F,4,0),"No Placeholder Yet")</f>
        <v>RES - Reserved Placeholder</v>
      </c>
      <c r="R3723" s="33" t="str">
        <f>IFERROR(VLOOKUP(PPE_PH1_CDDL[[#This Row],[RDMC Document Number]],[3]Docs!$B:$F,5,0),"No Placeholder Yet")</f>
        <v>Pending</v>
      </c>
      <c r="S3723" s="137">
        <f t="shared" si="504"/>
        <v>0</v>
      </c>
      <c r="T3723" s="162" t="s">
        <v>1119</v>
      </c>
      <c r="U3723" s="39"/>
      <c r="V3723" s="178"/>
      <c r="W3723" s="162" t="s">
        <v>1982</v>
      </c>
      <c r="X3723" s="39" t="s">
        <v>1329</v>
      </c>
      <c r="Y3723" s="39"/>
      <c r="Z3723" s="39"/>
      <c r="AA3723" s="39"/>
      <c r="AB3723" s="152" t="s">
        <v>3165</v>
      </c>
    </row>
    <row r="3724" spans="1:28" ht="21.75" customHeight="1" x14ac:dyDescent="0.25">
      <c r="A3724" s="37" t="s">
        <v>30</v>
      </c>
      <c r="B3724" s="37" t="s">
        <v>31</v>
      </c>
      <c r="C3724" s="39">
        <v>6264</v>
      </c>
      <c r="D3724" s="39" t="s">
        <v>1169</v>
      </c>
      <c r="E3724" s="39" t="s">
        <v>1328</v>
      </c>
      <c r="F3724" s="128" t="s">
        <v>101</v>
      </c>
      <c r="G3724" s="162" t="s">
        <v>35</v>
      </c>
      <c r="H3724" s="39" t="str">
        <f t="shared" si="502"/>
        <v>6105AK124-6264-CMDL-0005</v>
      </c>
      <c r="I3724" s="39" t="str">
        <f t="shared" si="505"/>
        <v>Q24050972-03-6264-C-MDL-0005</v>
      </c>
      <c r="J3724" s="39"/>
      <c r="K3724" s="33" t="str">
        <f>VLOOKUP(C3724,'PPE WBS Codes'!$E$3:$F$79,2,0)</f>
        <v>Bulk Diesel Storage 1</v>
      </c>
      <c r="L3724" s="39" t="s">
        <v>1984</v>
      </c>
      <c r="M3724" s="39" t="s">
        <v>1329</v>
      </c>
      <c r="N3724" s="33" t="str">
        <f t="shared" si="503"/>
        <v>Bulk Diesel Storage 1 - Access Staircase &amp; Platforms for Bulk Diesel Storage Yard 1A - 3D Designs and Drawings</v>
      </c>
      <c r="O3724" s="134"/>
      <c r="P3724" s="134"/>
      <c r="Q3724" s="33" t="str">
        <f>IFERROR(VLOOKUP(PPE_PH1_CDDL[[#This Row],[RDMC Document Number]],[3]Docs!$B:$F,4,0),"No Placeholder Yet")</f>
        <v>RES - Reserved Placeholder</v>
      </c>
      <c r="R3724" s="33" t="str">
        <f>IFERROR(VLOOKUP(PPE_PH1_CDDL[[#This Row],[RDMC Document Number]],[3]Docs!$B:$F,5,0),"No Placeholder Yet")</f>
        <v>Pending</v>
      </c>
      <c r="S3724" s="137">
        <f t="shared" si="504"/>
        <v>0</v>
      </c>
      <c r="T3724" s="162" t="s">
        <v>1119</v>
      </c>
      <c r="U3724" s="39"/>
      <c r="V3724" s="178"/>
      <c r="W3724" s="162" t="s">
        <v>1982</v>
      </c>
      <c r="X3724" s="39" t="s">
        <v>1329</v>
      </c>
      <c r="Y3724" s="39"/>
      <c r="Z3724" s="39"/>
      <c r="AA3724" s="39"/>
      <c r="AB3724" s="152" t="s">
        <v>3165</v>
      </c>
    </row>
    <row r="3725" spans="1:28" ht="21.75" customHeight="1" x14ac:dyDescent="0.25">
      <c r="A3725" s="37" t="s">
        <v>30</v>
      </c>
      <c r="B3725" s="37" t="s">
        <v>31</v>
      </c>
      <c r="C3725" s="39">
        <v>6264</v>
      </c>
      <c r="D3725" s="39" t="s">
        <v>1169</v>
      </c>
      <c r="E3725" s="39" t="s">
        <v>1328</v>
      </c>
      <c r="F3725" s="128" t="s">
        <v>161</v>
      </c>
      <c r="G3725" s="162" t="s">
        <v>35</v>
      </c>
      <c r="H3725" s="39" t="str">
        <f t="shared" si="502"/>
        <v>6105AK124-6264-CMDL-0006</v>
      </c>
      <c r="I3725" s="39" t="str">
        <f t="shared" si="505"/>
        <v>Q24050972-03-6264-C-MDL-0006</v>
      </c>
      <c r="J3725" s="39"/>
      <c r="K3725" s="33" t="str">
        <f>VLOOKUP(C3725,'PPE WBS Codes'!$E$3:$F$79,2,0)</f>
        <v>Bulk Diesel Storage 1</v>
      </c>
      <c r="L3725" s="39" t="s">
        <v>1985</v>
      </c>
      <c r="M3725" s="39" t="s">
        <v>1329</v>
      </c>
      <c r="N3725" s="33" t="str">
        <f t="shared" si="503"/>
        <v>Bulk Diesel Storage 1 - Fire Wall Protection System for Bulk Diesel Storage Yard 1A - 3D Designs and Drawings</v>
      </c>
      <c r="O3725" s="134"/>
      <c r="P3725" s="134"/>
      <c r="Q3725" s="33" t="str">
        <f>IFERROR(VLOOKUP(PPE_PH1_CDDL[[#This Row],[RDMC Document Number]],[3]Docs!$B:$F,4,0),"No Placeholder Yet")</f>
        <v>RES - Reserved Placeholder</v>
      </c>
      <c r="R3725" s="33" t="str">
        <f>IFERROR(VLOOKUP(PPE_PH1_CDDL[[#This Row],[RDMC Document Number]],[3]Docs!$B:$F,5,0),"No Placeholder Yet")</f>
        <v>Pending</v>
      </c>
      <c r="S3725" s="137">
        <f t="shared" si="504"/>
        <v>0</v>
      </c>
      <c r="T3725" s="162" t="s">
        <v>1119</v>
      </c>
      <c r="U3725" s="39"/>
      <c r="V3725" s="178"/>
      <c r="W3725" s="162" t="s">
        <v>1982</v>
      </c>
      <c r="X3725" s="39" t="s">
        <v>1329</v>
      </c>
      <c r="Y3725" s="39"/>
      <c r="Z3725" s="39"/>
      <c r="AA3725" s="39"/>
      <c r="AB3725" s="152" t="s">
        <v>3165</v>
      </c>
    </row>
    <row r="3726" spans="1:28" ht="21.75" customHeight="1" x14ac:dyDescent="0.25">
      <c r="A3726" s="37" t="s">
        <v>30</v>
      </c>
      <c r="B3726" s="37" t="s">
        <v>31</v>
      </c>
      <c r="C3726" s="39">
        <v>6264</v>
      </c>
      <c r="D3726" s="39" t="s">
        <v>1169</v>
      </c>
      <c r="E3726" s="39" t="s">
        <v>1328</v>
      </c>
      <c r="F3726" s="128" t="s">
        <v>170</v>
      </c>
      <c r="G3726" s="162" t="s">
        <v>35</v>
      </c>
      <c r="H3726" s="39" t="str">
        <f t="shared" si="502"/>
        <v>6105AK124-6264-CMDL-0007</v>
      </c>
      <c r="I3726" s="39" t="str">
        <f t="shared" si="505"/>
        <v>Q24050972-03-6264-C-MDL-0007</v>
      </c>
      <c r="J3726" s="39"/>
      <c r="K3726" s="33" t="str">
        <f>VLOOKUP(C3726,'PPE WBS Codes'!$E$3:$F$79,2,0)</f>
        <v>Bulk Diesel Storage 1</v>
      </c>
      <c r="L3726" s="39" t="s">
        <v>1986</v>
      </c>
      <c r="M3726" s="39" t="s">
        <v>1329</v>
      </c>
      <c r="N3726" s="33" t="str">
        <f t="shared" si="503"/>
        <v>Bulk Diesel Storage 1 - Fire Protection System for Bulk Diesel Storage Yard 1A - 3D Designs and Drawings</v>
      </c>
      <c r="O3726" s="134"/>
      <c r="P3726" s="134"/>
      <c r="Q3726" s="33" t="str">
        <f>IFERROR(VLOOKUP(PPE_PH1_CDDL[[#This Row],[RDMC Document Number]],[3]Docs!$B:$F,4,0),"No Placeholder Yet")</f>
        <v>RES - Reserved Placeholder</v>
      </c>
      <c r="R3726" s="33" t="str">
        <f>IFERROR(VLOOKUP(PPE_PH1_CDDL[[#This Row],[RDMC Document Number]],[3]Docs!$B:$F,5,0),"No Placeholder Yet")</f>
        <v>Pending</v>
      </c>
      <c r="S3726" s="137">
        <f t="shared" si="504"/>
        <v>0</v>
      </c>
      <c r="T3726" s="162" t="s">
        <v>1119</v>
      </c>
      <c r="U3726" s="39"/>
      <c r="V3726" s="178"/>
      <c r="W3726" s="162" t="s">
        <v>1982</v>
      </c>
      <c r="X3726" s="39" t="s">
        <v>1329</v>
      </c>
      <c r="Y3726" s="39"/>
      <c r="Z3726" s="39"/>
      <c r="AA3726" s="39"/>
      <c r="AB3726" s="152" t="s">
        <v>3165</v>
      </c>
    </row>
    <row r="3727" spans="1:28" ht="21.75" customHeight="1" x14ac:dyDescent="0.25">
      <c r="A3727" s="37" t="s">
        <v>30</v>
      </c>
      <c r="B3727" s="37" t="s">
        <v>31</v>
      </c>
      <c r="C3727" s="39">
        <v>6264</v>
      </c>
      <c r="D3727" s="39" t="s">
        <v>1169</v>
      </c>
      <c r="E3727" s="39" t="s">
        <v>1328</v>
      </c>
      <c r="F3727" s="128" t="s">
        <v>108</v>
      </c>
      <c r="G3727" s="162" t="s">
        <v>35</v>
      </c>
      <c r="H3727" s="39" t="str">
        <f t="shared" si="502"/>
        <v>6105AK124-6264-CMDL-0008</v>
      </c>
      <c r="I3727" s="39" t="str">
        <f t="shared" si="505"/>
        <v>Q24050972-03-6264-C-MDL-0008</v>
      </c>
      <c r="J3727" s="39"/>
      <c r="K3727" s="33" t="str">
        <f>VLOOKUP(C3727,'PPE WBS Codes'!$E$3:$F$79,2,0)</f>
        <v>Bulk Diesel Storage 1</v>
      </c>
      <c r="L3727" s="39" t="s">
        <v>1988</v>
      </c>
      <c r="M3727" s="39" t="s">
        <v>1329</v>
      </c>
      <c r="N3727" s="33" t="str">
        <f t="shared" si="503"/>
        <v>Bulk Diesel Storage 1 - Emergency Equip for Bulk Diesel Storage Fuel System Yard 1B - 3D Designs and Drawings</v>
      </c>
      <c r="O3727" s="134"/>
      <c r="P3727" s="134"/>
      <c r="Q3727" s="33" t="str">
        <f>IFERROR(VLOOKUP(PPE_PH1_CDDL[[#This Row],[RDMC Document Number]],[3]Docs!$B:$F,4,0),"No Placeholder Yet")</f>
        <v>RES - Reserved Placeholder</v>
      </c>
      <c r="R3727" s="33" t="str">
        <f>IFERROR(VLOOKUP(PPE_PH1_CDDL[[#This Row],[RDMC Document Number]],[3]Docs!$B:$F,5,0),"No Placeholder Yet")</f>
        <v>Pending</v>
      </c>
      <c r="S3727" s="137">
        <f t="shared" si="504"/>
        <v>0</v>
      </c>
      <c r="T3727" s="162" t="s">
        <v>1119</v>
      </c>
      <c r="U3727" s="39"/>
      <c r="V3727" s="178"/>
      <c r="W3727" s="162" t="s">
        <v>1982</v>
      </c>
      <c r="X3727" s="39" t="s">
        <v>1329</v>
      </c>
      <c r="Y3727" s="39"/>
      <c r="Z3727" s="39"/>
      <c r="AA3727" s="39"/>
      <c r="AB3727" s="152" t="s">
        <v>3165</v>
      </c>
    </row>
    <row r="3728" spans="1:28" ht="21.75" customHeight="1" x14ac:dyDescent="0.25">
      <c r="A3728" s="37" t="s">
        <v>30</v>
      </c>
      <c r="B3728" s="37" t="s">
        <v>31</v>
      </c>
      <c r="C3728" s="39">
        <v>6264</v>
      </c>
      <c r="D3728" s="39" t="s">
        <v>1169</v>
      </c>
      <c r="E3728" s="39" t="s">
        <v>1328</v>
      </c>
      <c r="F3728" s="128" t="s">
        <v>173</v>
      </c>
      <c r="G3728" s="162" t="s">
        <v>35</v>
      </c>
      <c r="H3728" s="39" t="str">
        <f t="shared" si="502"/>
        <v>6105AK124-6264-CMDL-0009</v>
      </c>
      <c r="I3728" s="39" t="str">
        <f t="shared" si="505"/>
        <v>Q24050972-03-6264-C-MDL-0009</v>
      </c>
      <c r="J3728" s="39"/>
      <c r="K3728" s="33" t="str">
        <f>VLOOKUP(C3728,'PPE WBS Codes'!$E$3:$F$79,2,0)</f>
        <v>Bulk Diesel Storage 1</v>
      </c>
      <c r="L3728" s="39" t="s">
        <v>1996</v>
      </c>
      <c r="M3728" s="39" t="s">
        <v>1329</v>
      </c>
      <c r="N3728" s="33" t="str">
        <f t="shared" si="503"/>
        <v>Bulk Diesel Storage 1 - Earthing System for Bulk Diesel Storage Yard 1B - 3D Designs and Drawings</v>
      </c>
      <c r="O3728" s="134"/>
      <c r="P3728" s="134"/>
      <c r="Q3728" s="33" t="str">
        <f>IFERROR(VLOOKUP(PPE_PH1_CDDL[[#This Row],[RDMC Document Number]],[3]Docs!$B:$F,4,0),"No Placeholder Yet")</f>
        <v>RES - Reserved Placeholder</v>
      </c>
      <c r="R3728" s="33" t="str">
        <f>IFERROR(VLOOKUP(PPE_PH1_CDDL[[#This Row],[RDMC Document Number]],[3]Docs!$B:$F,5,0),"No Placeholder Yet")</f>
        <v>Pending</v>
      </c>
      <c r="S3728" s="137">
        <f t="shared" si="504"/>
        <v>0</v>
      </c>
      <c r="T3728" s="162" t="s">
        <v>1119</v>
      </c>
      <c r="U3728" s="39"/>
      <c r="V3728" s="178"/>
      <c r="W3728" s="162" t="s">
        <v>1982</v>
      </c>
      <c r="X3728" s="39" t="s">
        <v>1329</v>
      </c>
      <c r="Y3728" s="39"/>
      <c r="Z3728" s="39"/>
      <c r="AA3728" s="39"/>
      <c r="AB3728" s="152" t="s">
        <v>3165</v>
      </c>
    </row>
    <row r="3729" spans="1:28" ht="21.75" customHeight="1" x14ac:dyDescent="0.25">
      <c r="A3729" s="37" t="s">
        <v>30</v>
      </c>
      <c r="B3729" s="37" t="s">
        <v>31</v>
      </c>
      <c r="C3729" s="39">
        <v>6264</v>
      </c>
      <c r="D3729" s="39" t="s">
        <v>1169</v>
      </c>
      <c r="E3729" s="39" t="s">
        <v>1328</v>
      </c>
      <c r="F3729" s="128" t="s">
        <v>184</v>
      </c>
      <c r="G3729" s="162" t="s">
        <v>35</v>
      </c>
      <c r="H3729" s="39" t="str">
        <f t="shared" si="502"/>
        <v>6105AK124-6264-CMDL-0010</v>
      </c>
      <c r="I3729" s="39" t="str">
        <f t="shared" si="505"/>
        <v>Q24050972-03-6264-C-MDL-0010</v>
      </c>
      <c r="J3729" s="39"/>
      <c r="K3729" s="33" t="str">
        <f>VLOOKUP(C3729,'PPE WBS Codes'!$E$3:$F$79,2,0)</f>
        <v>Bulk Diesel Storage 1</v>
      </c>
      <c r="L3729" s="39" t="s">
        <v>2011</v>
      </c>
      <c r="M3729" s="39" t="s">
        <v>1329</v>
      </c>
      <c r="N3729" s="33" t="str">
        <f t="shared" si="503"/>
        <v>Bulk Diesel Storage 1 - Bund wall System for Bulk Diesel Storage Yard 1B - 3D Designs and Drawings</v>
      </c>
      <c r="O3729" s="134"/>
      <c r="P3729" s="134"/>
      <c r="Q3729" s="33" t="str">
        <f>IFERROR(VLOOKUP(PPE_PH1_CDDL[[#This Row],[RDMC Document Number]],[3]Docs!$B:$F,4,0),"No Placeholder Yet")</f>
        <v>RES - Reserved Placeholder</v>
      </c>
      <c r="R3729" s="33" t="str">
        <f>IFERROR(VLOOKUP(PPE_PH1_CDDL[[#This Row],[RDMC Document Number]],[3]Docs!$B:$F,5,0),"No Placeholder Yet")</f>
        <v>Pending</v>
      </c>
      <c r="S3729" s="137">
        <f t="shared" si="504"/>
        <v>0</v>
      </c>
      <c r="T3729" s="162" t="s">
        <v>1119</v>
      </c>
      <c r="U3729" s="39"/>
      <c r="V3729" s="178"/>
      <c r="W3729" s="162" t="s">
        <v>1982</v>
      </c>
      <c r="X3729" s="39" t="s">
        <v>1329</v>
      </c>
      <c r="Y3729" s="39"/>
      <c r="Z3729" s="39"/>
      <c r="AA3729" s="39"/>
      <c r="AB3729" s="152" t="s">
        <v>3165</v>
      </c>
    </row>
    <row r="3730" spans="1:28" ht="21.75" customHeight="1" x14ac:dyDescent="0.25">
      <c r="A3730" s="37" t="s">
        <v>30</v>
      </c>
      <c r="B3730" s="37" t="s">
        <v>31</v>
      </c>
      <c r="C3730" s="39">
        <v>6264</v>
      </c>
      <c r="D3730" s="39" t="s">
        <v>1169</v>
      </c>
      <c r="E3730" s="39" t="s">
        <v>1328</v>
      </c>
      <c r="F3730" s="128" t="s">
        <v>187</v>
      </c>
      <c r="G3730" s="162" t="s">
        <v>35</v>
      </c>
      <c r="H3730" s="39" t="str">
        <f t="shared" si="502"/>
        <v>6105AK124-6264-CMDL-0011</v>
      </c>
      <c r="I3730" s="39" t="str">
        <f t="shared" si="505"/>
        <v>Q24050972-03-6264-C-MDL-0011</v>
      </c>
      <c r="J3730" s="39"/>
      <c r="K3730" s="33" t="str">
        <f>VLOOKUP(C3730,'PPE WBS Codes'!$E$3:$F$79,2,0)</f>
        <v>Bulk Diesel Storage 1</v>
      </c>
      <c r="L3730" s="39" t="s">
        <v>1997</v>
      </c>
      <c r="M3730" s="39" t="s">
        <v>1329</v>
      </c>
      <c r="N3730" s="33" t="str">
        <f t="shared" si="503"/>
        <v>Bulk Diesel Storage 1 - Collection Sump from Bunds for Bulk Diesel Storage Yard 1B - 3D Designs and Drawings</v>
      </c>
      <c r="O3730" s="134"/>
      <c r="P3730" s="134"/>
      <c r="Q3730" s="33" t="str">
        <f>IFERROR(VLOOKUP(PPE_PH1_CDDL[[#This Row],[RDMC Document Number]],[3]Docs!$B:$F,4,0),"No Placeholder Yet")</f>
        <v>RES - Reserved Placeholder</v>
      </c>
      <c r="R3730" s="33" t="str">
        <f>IFERROR(VLOOKUP(PPE_PH1_CDDL[[#This Row],[RDMC Document Number]],[3]Docs!$B:$F,5,0),"No Placeholder Yet")</f>
        <v>Pending</v>
      </c>
      <c r="S3730" s="137">
        <f t="shared" si="504"/>
        <v>0</v>
      </c>
      <c r="T3730" s="162" t="s">
        <v>1119</v>
      </c>
      <c r="U3730" s="39"/>
      <c r="V3730" s="178"/>
      <c r="W3730" s="162" t="s">
        <v>1982</v>
      </c>
      <c r="X3730" s="39" t="s">
        <v>1329</v>
      </c>
      <c r="Y3730" s="39"/>
      <c r="Z3730" s="39"/>
      <c r="AA3730" s="39"/>
      <c r="AB3730" s="152" t="s">
        <v>3165</v>
      </c>
    </row>
    <row r="3731" spans="1:28" ht="21.75" customHeight="1" x14ac:dyDescent="0.25">
      <c r="A3731" s="37" t="s">
        <v>30</v>
      </c>
      <c r="B3731" s="37" t="s">
        <v>31</v>
      </c>
      <c r="C3731" s="39">
        <v>6264</v>
      </c>
      <c r="D3731" s="39" t="s">
        <v>1169</v>
      </c>
      <c r="E3731" s="39" t="s">
        <v>1328</v>
      </c>
      <c r="F3731" s="128" t="s">
        <v>213</v>
      </c>
      <c r="G3731" s="162" t="s">
        <v>35</v>
      </c>
      <c r="H3731" s="39" t="str">
        <f t="shared" si="502"/>
        <v>6105AK124-6264-CMDL-0012</v>
      </c>
      <c r="I3731" s="39" t="str">
        <f t="shared" si="505"/>
        <v>Q24050972-03-6264-C-MDL-0012</v>
      </c>
      <c r="J3731" s="39"/>
      <c r="K3731" s="33" t="str">
        <f>VLOOKUP(C3731,'PPE WBS Codes'!$E$3:$F$79,2,0)</f>
        <v>Bulk Diesel Storage 1</v>
      </c>
      <c r="L3731" s="39" t="s">
        <v>1989</v>
      </c>
      <c r="M3731" s="39" t="s">
        <v>1329</v>
      </c>
      <c r="N3731" s="33" t="str">
        <f t="shared" si="503"/>
        <v>Bulk Diesel Storage 1 - Access Staircase &amp; Platforms for Bulk Diesel Storage Yard 1B - 3D Designs and Drawings</v>
      </c>
      <c r="O3731" s="134"/>
      <c r="P3731" s="134"/>
      <c r="Q3731" s="33" t="str">
        <f>IFERROR(VLOOKUP(PPE_PH1_CDDL[[#This Row],[RDMC Document Number]],[3]Docs!$B:$F,4,0),"No Placeholder Yet")</f>
        <v>RES - Reserved Placeholder</v>
      </c>
      <c r="R3731" s="33" t="str">
        <f>IFERROR(VLOOKUP(PPE_PH1_CDDL[[#This Row],[RDMC Document Number]],[3]Docs!$B:$F,5,0),"No Placeholder Yet")</f>
        <v>Pending</v>
      </c>
      <c r="S3731" s="137">
        <f t="shared" si="504"/>
        <v>0</v>
      </c>
      <c r="T3731" s="162" t="s">
        <v>1119</v>
      </c>
      <c r="U3731" s="39"/>
      <c r="V3731" s="178"/>
      <c r="W3731" s="162" t="s">
        <v>1982</v>
      </c>
      <c r="X3731" s="39" t="s">
        <v>1329</v>
      </c>
      <c r="Y3731" s="39"/>
      <c r="Z3731" s="39"/>
      <c r="AA3731" s="39"/>
      <c r="AB3731" s="152" t="s">
        <v>3165</v>
      </c>
    </row>
    <row r="3732" spans="1:28" ht="25.5" customHeight="1" x14ac:dyDescent="0.25">
      <c r="A3732" s="37" t="s">
        <v>30</v>
      </c>
      <c r="B3732" s="37" t="s">
        <v>31</v>
      </c>
      <c r="C3732" s="39">
        <v>6264</v>
      </c>
      <c r="D3732" s="39" t="s">
        <v>1169</v>
      </c>
      <c r="E3732" s="39" t="s">
        <v>1328</v>
      </c>
      <c r="F3732" s="128" t="s">
        <v>215</v>
      </c>
      <c r="G3732" s="162" t="s">
        <v>35</v>
      </c>
      <c r="H3732" s="39" t="str">
        <f t="shared" si="502"/>
        <v>6105AK124-6264-CMDL-0013</v>
      </c>
      <c r="I3732" s="39" t="str">
        <f t="shared" si="505"/>
        <v>Q24050972-03-6264-C-MDL-0013</v>
      </c>
      <c r="J3732" s="39"/>
      <c r="K3732" s="33" t="str">
        <f>VLOOKUP(C3732,'PPE WBS Codes'!$E$3:$F$79,2,0)</f>
        <v>Bulk Diesel Storage 1</v>
      </c>
      <c r="L3732" s="39" t="s">
        <v>1990</v>
      </c>
      <c r="M3732" s="39" t="s">
        <v>1329</v>
      </c>
      <c r="N3732" s="33" t="str">
        <f t="shared" si="503"/>
        <v>Bulk Diesel Storage 1 - Fire Wall Protection System for Bulk Diesel Storage Yard 1B - 3D Designs and Drawings</v>
      </c>
      <c r="O3732" s="134"/>
      <c r="P3732" s="134"/>
      <c r="Q3732" s="33" t="str">
        <f>IFERROR(VLOOKUP(PPE_PH1_CDDL[[#This Row],[RDMC Document Number]],[3]Docs!$B:$F,4,0),"No Placeholder Yet")</f>
        <v>RES - Reserved Placeholder</v>
      </c>
      <c r="R3732" s="33" t="str">
        <f>IFERROR(VLOOKUP(PPE_PH1_CDDL[[#This Row],[RDMC Document Number]],[3]Docs!$B:$F,5,0),"No Placeholder Yet")</f>
        <v>Pending</v>
      </c>
      <c r="S3732" s="137">
        <f t="shared" si="504"/>
        <v>0</v>
      </c>
      <c r="T3732" s="162" t="s">
        <v>1119</v>
      </c>
      <c r="U3732" s="39"/>
      <c r="V3732" s="178"/>
      <c r="W3732" s="162" t="s">
        <v>1982</v>
      </c>
      <c r="X3732" s="39" t="s">
        <v>1329</v>
      </c>
      <c r="Y3732" s="39"/>
      <c r="Z3732" s="39"/>
      <c r="AA3732" s="39"/>
      <c r="AB3732" s="152" t="s">
        <v>3165</v>
      </c>
    </row>
    <row r="3733" spans="1:28" ht="21.75" customHeight="1" x14ac:dyDescent="0.25">
      <c r="A3733" s="37" t="s">
        <v>30</v>
      </c>
      <c r="B3733" s="37" t="s">
        <v>31</v>
      </c>
      <c r="C3733" s="39">
        <v>6264</v>
      </c>
      <c r="D3733" s="162" t="s">
        <v>1169</v>
      </c>
      <c r="E3733" s="39" t="s">
        <v>1328</v>
      </c>
      <c r="F3733" s="174" t="s">
        <v>217</v>
      </c>
      <c r="G3733" s="162" t="s">
        <v>35</v>
      </c>
      <c r="H3733" s="39" t="str">
        <f t="shared" si="502"/>
        <v>6105AK124-6264-CMDL-0014</v>
      </c>
      <c r="I3733" s="39" t="str">
        <f t="shared" si="505"/>
        <v>Q24050972-03-6264-C-MDL-0014</v>
      </c>
      <c r="J3733" s="162"/>
      <c r="K3733" s="33" t="str">
        <f>VLOOKUP(C3733,'PPE WBS Codes'!$E$3:$F$79,2,0)</f>
        <v>Bulk Diesel Storage 1</v>
      </c>
      <c r="L3733" s="162" t="s">
        <v>1991</v>
      </c>
      <c r="M3733" s="162" t="s">
        <v>1329</v>
      </c>
      <c r="N3733" s="33" t="str">
        <f t="shared" si="503"/>
        <v>Bulk Diesel Storage 1 - Fire Protection System for Bulk Diesel Storage Yard 1B - 3D Designs and Drawings</v>
      </c>
      <c r="O3733" s="175"/>
      <c r="P3733" s="175"/>
      <c r="Q3733" s="33" t="str">
        <f>IFERROR(VLOOKUP(PPE_PH1_CDDL[[#This Row],[RDMC Document Number]],[3]Docs!$B:$F,4,0),"No Placeholder Yet")</f>
        <v>RES - Reserved Placeholder</v>
      </c>
      <c r="R3733" s="33" t="str">
        <f>IFERROR(VLOOKUP(PPE_PH1_CDDL[[#This Row],[RDMC Document Number]],[3]Docs!$B:$F,5,0),"No Placeholder Yet")</f>
        <v>Pending</v>
      </c>
      <c r="S3733" s="137">
        <f t="shared" si="504"/>
        <v>0</v>
      </c>
      <c r="T3733" s="162" t="s">
        <v>1119</v>
      </c>
      <c r="U3733" s="162"/>
      <c r="V3733" s="178"/>
      <c r="W3733" s="162" t="s">
        <v>1982</v>
      </c>
      <c r="X3733" s="162" t="s">
        <v>1329</v>
      </c>
      <c r="Y3733" s="162"/>
      <c r="Z3733" s="162"/>
      <c r="AA3733" s="39"/>
      <c r="AB3733" s="152" t="s">
        <v>3165</v>
      </c>
    </row>
    <row r="3734" spans="1:28" ht="21.75" customHeight="1" x14ac:dyDescent="0.25">
      <c r="A3734" s="162" t="s">
        <v>30</v>
      </c>
      <c r="B3734" s="162" t="s">
        <v>31</v>
      </c>
      <c r="C3734" s="162" t="s">
        <v>5</v>
      </c>
      <c r="D3734" s="162" t="s">
        <v>1143</v>
      </c>
      <c r="E3734" s="162" t="s">
        <v>713</v>
      </c>
      <c r="F3734" s="174" t="s">
        <v>184</v>
      </c>
      <c r="G3734" s="162" t="s">
        <v>35</v>
      </c>
      <c r="H3734" s="39" t="str">
        <f t="shared" si="502"/>
        <v>6105AK124-0100-QTMP-0010</v>
      </c>
      <c r="I3734" s="39" t="str">
        <f t="shared" ref="I3734:I3765" si="506">"Q24050972"&amp;"-"&amp;"04"&amp;"-"&amp;C3734&amp;"-"&amp;D3734&amp;"-"&amp;E3734&amp;"-"&amp;F3734</f>
        <v>Q24050972-04-0100-Q-TMP-0010</v>
      </c>
      <c r="J3734" s="162" t="s">
        <v>1201</v>
      </c>
      <c r="K3734" s="33" t="str">
        <f>VLOOKUP(C3734,'PPE WBS Codes'!$E$3:$F$79,2,0)</f>
        <v>Project Site Wide</v>
      </c>
      <c r="L3734" s="162" t="s">
        <v>2014</v>
      </c>
      <c r="M3734" s="162" t="s">
        <v>640</v>
      </c>
      <c r="N3734" s="33" t="str">
        <f t="shared" si="503"/>
        <v>Project Site Wide - Non-Conformance Report (NCR) - Report</v>
      </c>
      <c r="O3734" s="175">
        <v>46153</v>
      </c>
      <c r="P3734" s="175"/>
      <c r="Q3734" s="33" t="str">
        <f>IFERROR(VLOOKUP(PPE_PH1_CDDL[[#This Row],[RDMC Document Number]],[3]Docs!$B:$F,4,0),"No Placeholder Yet")</f>
        <v>IFR - Issued for Review</v>
      </c>
      <c r="R3734" s="33" t="str">
        <f>IFERROR(VLOOKUP(PPE_PH1_CDDL[[#This Row],[RDMC Document Number]],[3]Docs!$B:$F,5,0),"No Placeholder Yet")</f>
        <v>Pending</v>
      </c>
      <c r="S3734" s="137">
        <f t="shared" si="504"/>
        <v>0.33329999999999999</v>
      </c>
      <c r="T3734" s="162" t="s">
        <v>1488</v>
      </c>
      <c r="U3734" s="162"/>
      <c r="V3734" s="177"/>
      <c r="W3734" s="162" t="s">
        <v>2015</v>
      </c>
      <c r="X3734" s="162" t="s">
        <v>640</v>
      </c>
      <c r="Y3734" s="162"/>
      <c r="Z3734" s="162"/>
      <c r="AA3734" s="39"/>
      <c r="AB3734" s="152" t="s">
        <v>3165</v>
      </c>
    </row>
    <row r="3735" spans="1:28" ht="21.75" customHeight="1" x14ac:dyDescent="0.25">
      <c r="A3735" s="37" t="s">
        <v>30</v>
      </c>
      <c r="B3735" s="37" t="s">
        <v>31</v>
      </c>
      <c r="C3735" s="39">
        <v>6263</v>
      </c>
      <c r="D3735" s="39" t="s">
        <v>712</v>
      </c>
      <c r="E3735" s="39" t="s">
        <v>1409</v>
      </c>
      <c r="F3735" s="128" t="s">
        <v>34</v>
      </c>
      <c r="G3735" s="162" t="s">
        <v>35</v>
      </c>
      <c r="H3735" s="39" t="str">
        <f t="shared" si="502"/>
        <v>6105AK124-6263-IHAC-0001</v>
      </c>
      <c r="I3735" s="39" t="str">
        <f t="shared" si="506"/>
        <v>Q24050972-04-6263-I-HAC-0001</v>
      </c>
      <c r="J3735" s="39"/>
      <c r="K3735" s="33" t="str">
        <f>VLOOKUP(C3735,'PPE WBS Codes'!$E$3:$F$79,2,0)</f>
        <v>36 MVA Power Station 1</v>
      </c>
      <c r="L3735" s="39" t="s">
        <v>1963</v>
      </c>
      <c r="M3735" s="39" t="s">
        <v>1410</v>
      </c>
      <c r="N3735" s="33" t="str">
        <f t="shared" si="503"/>
        <v>36 MVA Power Station 1 - Emergency Equip. for 36 MVA Power Station Fuel System Pad 1A - Process Safety Design Review (HAZOP &amp; LOPA)</v>
      </c>
      <c r="O3735" s="134"/>
      <c r="P3735" s="134"/>
      <c r="Q3735" s="33" t="str">
        <f>IFERROR(VLOOKUP(PPE_PH1_CDDL[[#This Row],[RDMC Document Number]],[3]Docs!$B:$F,4,0),"No Placeholder Yet")</f>
        <v>RES - Reserved Placeholder</v>
      </c>
      <c r="R3735" s="33" t="str">
        <f>IFERROR(VLOOKUP(PPE_PH1_CDDL[[#This Row],[RDMC Document Number]],[3]Docs!$B:$F,5,0),"No Placeholder Yet")</f>
        <v>Pending</v>
      </c>
      <c r="S3735" s="137">
        <f t="shared" si="504"/>
        <v>0</v>
      </c>
      <c r="T3735" s="39" t="s">
        <v>1119</v>
      </c>
      <c r="U3735" s="39"/>
      <c r="V3735" s="178"/>
      <c r="W3735" s="39" t="s">
        <v>1964</v>
      </c>
      <c r="X3735" s="39" t="s">
        <v>1965</v>
      </c>
      <c r="Y3735" s="39"/>
      <c r="Z3735" s="39"/>
      <c r="AA3735" s="39"/>
      <c r="AB3735" s="152" t="s">
        <v>3165</v>
      </c>
    </row>
    <row r="3736" spans="1:28" ht="21.75" customHeight="1" x14ac:dyDescent="0.25">
      <c r="A3736" s="37" t="s">
        <v>30</v>
      </c>
      <c r="B3736" s="37" t="s">
        <v>31</v>
      </c>
      <c r="C3736" s="39">
        <v>6263</v>
      </c>
      <c r="D3736" s="39" t="s">
        <v>712</v>
      </c>
      <c r="E3736" s="162" t="s">
        <v>1409</v>
      </c>
      <c r="F3736" s="174" t="s">
        <v>46</v>
      </c>
      <c r="G3736" s="162" t="s">
        <v>35</v>
      </c>
      <c r="H3736" s="39" t="str">
        <f t="shared" si="502"/>
        <v>6105AK124-6263-IHAC-0002</v>
      </c>
      <c r="I3736" s="39" t="str">
        <f t="shared" si="506"/>
        <v>Q24050972-04-6263-I-HAC-0002</v>
      </c>
      <c r="J3736" s="162"/>
      <c r="K3736" s="33" t="str">
        <f>VLOOKUP(C3736,'PPE WBS Codes'!$E$3:$F$79,2,0)</f>
        <v>36 MVA Power Station 1</v>
      </c>
      <c r="L3736" s="162" t="s">
        <v>1966</v>
      </c>
      <c r="M3736" s="162" t="s">
        <v>1410</v>
      </c>
      <c r="N3736" s="33" t="str">
        <f t="shared" si="503"/>
        <v>36 MVA Power Station 1 - Emergency Equip. for 36 MVA Power Station Fuel System Pad 1B - Process Safety Design Review (HAZOP &amp; LOPA)</v>
      </c>
      <c r="O3736" s="175"/>
      <c r="P3736" s="175"/>
      <c r="Q3736" s="33" t="str">
        <f>IFERROR(VLOOKUP(PPE_PH1_CDDL[[#This Row],[RDMC Document Number]],[3]Docs!$B:$F,4,0),"No Placeholder Yet")</f>
        <v>RES - Reserved Placeholder</v>
      </c>
      <c r="R3736" s="33" t="str">
        <f>IFERROR(VLOOKUP(PPE_PH1_CDDL[[#This Row],[RDMC Document Number]],[3]Docs!$B:$F,5,0),"No Placeholder Yet")</f>
        <v>Pending</v>
      </c>
      <c r="S3736" s="137">
        <f t="shared" si="504"/>
        <v>0</v>
      </c>
      <c r="T3736" s="39" t="s">
        <v>1119</v>
      </c>
      <c r="U3736" s="162"/>
      <c r="V3736" s="178"/>
      <c r="W3736" s="162" t="s">
        <v>1964</v>
      </c>
      <c r="X3736" s="162" t="s">
        <v>1967</v>
      </c>
      <c r="Y3736" s="162"/>
      <c r="Z3736" s="162"/>
      <c r="AA3736" s="39"/>
      <c r="AB3736" s="152" t="s">
        <v>3165</v>
      </c>
    </row>
    <row r="3737" spans="1:28" ht="21.75" customHeight="1" x14ac:dyDescent="0.25">
      <c r="A3737" s="37" t="s">
        <v>30</v>
      </c>
      <c r="B3737" s="37" t="s">
        <v>31</v>
      </c>
      <c r="C3737" s="39">
        <v>6263</v>
      </c>
      <c r="D3737" s="39" t="s">
        <v>712</v>
      </c>
      <c r="E3737" s="39" t="s">
        <v>1412</v>
      </c>
      <c r="F3737" s="128" t="s">
        <v>34</v>
      </c>
      <c r="G3737" s="162" t="s">
        <v>35</v>
      </c>
      <c r="H3737" s="39" t="str">
        <f t="shared" si="502"/>
        <v>6105AK124-6263-IITD-0001</v>
      </c>
      <c r="I3737" s="39" t="str">
        <f t="shared" si="506"/>
        <v>Q24050972-04-6263-I-ITD-0001</v>
      </c>
      <c r="J3737" s="39"/>
      <c r="K3737" s="33" t="str">
        <f>VLOOKUP(C3737,'PPE WBS Codes'!$E$3:$F$79,2,0)</f>
        <v>36 MVA Power Station 1</v>
      </c>
      <c r="L3737" s="39" t="s">
        <v>1963</v>
      </c>
      <c r="M3737" s="39" t="s">
        <v>1413</v>
      </c>
      <c r="N3737" s="33" t="str">
        <f t="shared" si="503"/>
        <v>36 MVA Power Station 1 - Emergency Equip. for 36 MVA Power Station Fuel System Pad 1A - Instrument Wiring Loop Diagrams and Cable Schedule</v>
      </c>
      <c r="O3737" s="134"/>
      <c r="P3737" s="134"/>
      <c r="Q3737" s="33" t="str">
        <f>IFERROR(VLOOKUP(PPE_PH1_CDDL[[#This Row],[RDMC Document Number]],[3]Docs!$B:$F,4,0),"No Placeholder Yet")</f>
        <v>RES - Reserved Placeholder</v>
      </c>
      <c r="R3737" s="33" t="str">
        <f>IFERROR(VLOOKUP(PPE_PH1_CDDL[[#This Row],[RDMC Document Number]],[3]Docs!$B:$F,5,0),"No Placeholder Yet")</f>
        <v>Pending</v>
      </c>
      <c r="S3737" s="137">
        <f t="shared" si="504"/>
        <v>0</v>
      </c>
      <c r="T3737" s="39" t="s">
        <v>1119</v>
      </c>
      <c r="U3737" s="39"/>
      <c r="V3737" s="178"/>
      <c r="W3737" s="39" t="s">
        <v>1964</v>
      </c>
      <c r="X3737" s="39" t="s">
        <v>1965</v>
      </c>
      <c r="Y3737" s="39"/>
      <c r="Z3737" s="39"/>
      <c r="AA3737" s="39"/>
      <c r="AB3737" s="152" t="s">
        <v>3165</v>
      </c>
    </row>
    <row r="3738" spans="1:28" ht="21.75" customHeight="1" x14ac:dyDescent="0.25">
      <c r="A3738" s="37" t="s">
        <v>30</v>
      </c>
      <c r="B3738" s="37" t="s">
        <v>31</v>
      </c>
      <c r="C3738" s="39">
        <v>6263</v>
      </c>
      <c r="D3738" s="39" t="s">
        <v>712</v>
      </c>
      <c r="E3738" s="39" t="s">
        <v>1412</v>
      </c>
      <c r="F3738" s="128" t="s">
        <v>46</v>
      </c>
      <c r="G3738" s="162" t="s">
        <v>35</v>
      </c>
      <c r="H3738" s="39" t="str">
        <f t="shared" si="502"/>
        <v>6105AK124-6263-IITD-0002</v>
      </c>
      <c r="I3738" s="39" t="str">
        <f t="shared" si="506"/>
        <v>Q24050972-04-6263-I-ITD-0002</v>
      </c>
      <c r="J3738" s="39"/>
      <c r="K3738" s="33" t="str">
        <f>VLOOKUP(C3738,'PPE WBS Codes'!$E$3:$F$79,2,0)</f>
        <v>36 MVA Power Station 1</v>
      </c>
      <c r="L3738" s="39" t="s">
        <v>1972</v>
      </c>
      <c r="M3738" s="39" t="s">
        <v>1413</v>
      </c>
      <c r="N3738" s="33" t="str">
        <f t="shared" si="503"/>
        <v>36 MVA Power Station 1 - Collection Sump from Bunds for 36 MVA Power Station Gen Pad 1A - Instrument Wiring Loop Diagrams and Cable Schedule</v>
      </c>
      <c r="O3738" s="134"/>
      <c r="P3738" s="134"/>
      <c r="Q3738" s="33" t="str">
        <f>IFERROR(VLOOKUP(PPE_PH1_CDDL[[#This Row],[RDMC Document Number]],[3]Docs!$B:$F,4,0),"No Placeholder Yet")</f>
        <v>RES - Reserved Placeholder</v>
      </c>
      <c r="R3738" s="33" t="str">
        <f>IFERROR(VLOOKUP(PPE_PH1_CDDL[[#This Row],[RDMC Document Number]],[3]Docs!$B:$F,5,0),"No Placeholder Yet")</f>
        <v>Pending</v>
      </c>
      <c r="S3738" s="137">
        <f t="shared" si="504"/>
        <v>0</v>
      </c>
      <c r="T3738" s="39" t="s">
        <v>1119</v>
      </c>
      <c r="U3738" s="39"/>
      <c r="V3738" s="178"/>
      <c r="W3738" s="39" t="s">
        <v>1932</v>
      </c>
      <c r="X3738" s="39" t="s">
        <v>1973</v>
      </c>
      <c r="Y3738" s="39"/>
      <c r="Z3738" s="39"/>
      <c r="AA3738" s="39"/>
      <c r="AB3738" s="152" t="s">
        <v>3165</v>
      </c>
    </row>
    <row r="3739" spans="1:28" ht="21.75" customHeight="1" x14ac:dyDescent="0.25">
      <c r="A3739" s="37" t="s">
        <v>30</v>
      </c>
      <c r="B3739" s="37" t="s">
        <v>31</v>
      </c>
      <c r="C3739" s="39">
        <v>6263</v>
      </c>
      <c r="D3739" s="39" t="s">
        <v>712</v>
      </c>
      <c r="E3739" s="39" t="s">
        <v>1412</v>
      </c>
      <c r="F3739" s="128" t="s">
        <v>48</v>
      </c>
      <c r="G3739" s="162" t="s">
        <v>35</v>
      </c>
      <c r="H3739" s="39" t="str">
        <f t="shared" si="502"/>
        <v>6105AK124-6263-IITD-0003</v>
      </c>
      <c r="I3739" s="39" t="str">
        <f t="shared" si="506"/>
        <v>Q24050972-04-6263-I-ITD-0003</v>
      </c>
      <c r="J3739" s="39"/>
      <c r="K3739" s="33" t="str">
        <f>VLOOKUP(C3739,'PPE WBS Codes'!$E$3:$F$79,2,0)</f>
        <v>36 MVA Power Station 1</v>
      </c>
      <c r="L3739" s="39" t="s">
        <v>1966</v>
      </c>
      <c r="M3739" s="39" t="s">
        <v>1413</v>
      </c>
      <c r="N3739" s="33" t="str">
        <f t="shared" si="503"/>
        <v>36 MVA Power Station 1 - Emergency Equip. for 36 MVA Power Station Fuel System Pad 1B - Instrument Wiring Loop Diagrams and Cable Schedule</v>
      </c>
      <c r="O3739" s="134"/>
      <c r="P3739" s="134"/>
      <c r="Q3739" s="33" t="str">
        <f>IFERROR(VLOOKUP(PPE_PH1_CDDL[[#This Row],[RDMC Document Number]],[3]Docs!$B:$F,4,0),"No Placeholder Yet")</f>
        <v>RES - Reserved Placeholder</v>
      </c>
      <c r="R3739" s="33" t="str">
        <f>IFERROR(VLOOKUP(PPE_PH1_CDDL[[#This Row],[RDMC Document Number]],[3]Docs!$B:$F,5,0),"No Placeholder Yet")</f>
        <v>Pending</v>
      </c>
      <c r="S3739" s="137">
        <f t="shared" si="504"/>
        <v>0</v>
      </c>
      <c r="T3739" s="39" t="s">
        <v>1119</v>
      </c>
      <c r="U3739" s="39"/>
      <c r="V3739" s="178"/>
      <c r="W3739" s="162" t="s">
        <v>1964</v>
      </c>
      <c r="X3739" s="162" t="s">
        <v>1967</v>
      </c>
      <c r="Y3739" s="39"/>
      <c r="Z3739" s="39"/>
      <c r="AA3739" s="39"/>
      <c r="AB3739" s="152" t="s">
        <v>3165</v>
      </c>
    </row>
    <row r="3740" spans="1:28" ht="21.75" customHeight="1" x14ac:dyDescent="0.25">
      <c r="A3740" s="37" t="s">
        <v>30</v>
      </c>
      <c r="B3740" s="37" t="s">
        <v>31</v>
      </c>
      <c r="C3740" s="39">
        <v>6263</v>
      </c>
      <c r="D3740" s="39" t="s">
        <v>712</v>
      </c>
      <c r="E3740" s="39" t="s">
        <v>1412</v>
      </c>
      <c r="F3740" s="174" t="s">
        <v>50</v>
      </c>
      <c r="G3740" s="162" t="s">
        <v>35</v>
      </c>
      <c r="H3740" s="39" t="str">
        <f t="shared" si="502"/>
        <v>6105AK124-6263-IITD-0004</v>
      </c>
      <c r="I3740" s="39" t="str">
        <f t="shared" si="506"/>
        <v>Q24050972-04-6263-I-ITD-0004</v>
      </c>
      <c r="J3740" s="162"/>
      <c r="K3740" s="33" t="str">
        <f>VLOOKUP(C3740,'PPE WBS Codes'!$E$3:$F$79,2,0)</f>
        <v>36 MVA Power Station 1</v>
      </c>
      <c r="L3740" s="162" t="s">
        <v>1976</v>
      </c>
      <c r="M3740" s="162" t="s">
        <v>1413</v>
      </c>
      <c r="N3740" s="33" t="str">
        <f t="shared" si="503"/>
        <v>36 MVA Power Station 1 - Collection Sump from Bunds for 36 MVA Power Station Gen Pad 1B - Instrument Wiring Loop Diagrams and Cable Schedule</v>
      </c>
      <c r="O3740" s="175"/>
      <c r="P3740" s="175"/>
      <c r="Q3740" s="33" t="str">
        <f>IFERROR(VLOOKUP(PPE_PH1_CDDL[[#This Row],[RDMC Document Number]],[3]Docs!$B:$F,4,0),"No Placeholder Yet")</f>
        <v>RES - Reserved Placeholder</v>
      </c>
      <c r="R3740" s="33" t="str">
        <f>IFERROR(VLOOKUP(PPE_PH1_CDDL[[#This Row],[RDMC Document Number]],[3]Docs!$B:$F,5,0),"No Placeholder Yet")</f>
        <v>Pending</v>
      </c>
      <c r="S3740" s="137">
        <f t="shared" si="504"/>
        <v>0</v>
      </c>
      <c r="T3740" s="39" t="s">
        <v>1119</v>
      </c>
      <c r="U3740" s="162"/>
      <c r="V3740" s="178"/>
      <c r="W3740" s="39" t="s">
        <v>1932</v>
      </c>
      <c r="X3740" s="162" t="s">
        <v>1978</v>
      </c>
      <c r="Y3740" s="162"/>
      <c r="Z3740" s="162"/>
      <c r="AA3740" s="39"/>
      <c r="AB3740" s="152" t="s">
        <v>3165</v>
      </c>
    </row>
    <row r="3741" spans="1:28" ht="21.75" customHeight="1" x14ac:dyDescent="0.25">
      <c r="A3741" s="37" t="s">
        <v>30</v>
      </c>
      <c r="B3741" s="37" t="s">
        <v>31</v>
      </c>
      <c r="C3741" s="39">
        <v>6263</v>
      </c>
      <c r="D3741" s="39" t="s">
        <v>712</v>
      </c>
      <c r="E3741" s="39" t="s">
        <v>342</v>
      </c>
      <c r="F3741" s="128" t="s">
        <v>34</v>
      </c>
      <c r="G3741" s="162" t="s">
        <v>35</v>
      </c>
      <c r="H3741" s="39" t="str">
        <f t="shared" si="502"/>
        <v>6105AK124-6263-ILST-0001</v>
      </c>
      <c r="I3741" s="39" t="str">
        <f t="shared" si="506"/>
        <v>Q24050972-04-6263-I-LST-0001</v>
      </c>
      <c r="J3741" s="39"/>
      <c r="K3741" s="33" t="str">
        <f>VLOOKUP(C3741,'PPE WBS Codes'!$E$3:$F$79,2,0)</f>
        <v>36 MVA Power Station 1</v>
      </c>
      <c r="L3741" s="39" t="s">
        <v>1963</v>
      </c>
      <c r="M3741" s="39" t="s">
        <v>1415</v>
      </c>
      <c r="N3741" s="33" t="str">
        <f t="shared" si="503"/>
        <v>36 MVA Power Station 1 - Emergency Equip. for 36 MVA Power Station Fuel System Pad 1A - Instrumentation Equipment Tag Register</v>
      </c>
      <c r="O3741" s="134"/>
      <c r="P3741" s="134"/>
      <c r="Q3741" s="33" t="str">
        <f>IFERROR(VLOOKUP(PPE_PH1_CDDL[[#This Row],[RDMC Document Number]],[3]Docs!$B:$F,4,0),"No Placeholder Yet")</f>
        <v>RES - Reserved Placeholder</v>
      </c>
      <c r="R3741" s="33" t="str">
        <f>IFERROR(VLOOKUP(PPE_PH1_CDDL[[#This Row],[RDMC Document Number]],[3]Docs!$B:$F,5,0),"No Placeholder Yet")</f>
        <v>Pending</v>
      </c>
      <c r="S3741" s="137">
        <f t="shared" si="504"/>
        <v>0</v>
      </c>
      <c r="T3741" s="39" t="s">
        <v>1119</v>
      </c>
      <c r="U3741" s="39"/>
      <c r="V3741" s="178"/>
      <c r="W3741" s="39" t="s">
        <v>1964</v>
      </c>
      <c r="X3741" s="39" t="s">
        <v>1965</v>
      </c>
      <c r="Y3741" s="39"/>
      <c r="Z3741" s="39"/>
      <c r="AA3741" s="39"/>
      <c r="AB3741" s="152" t="s">
        <v>3165</v>
      </c>
    </row>
    <row r="3742" spans="1:28" ht="21.75" customHeight="1" x14ac:dyDescent="0.25">
      <c r="A3742" s="37" t="s">
        <v>30</v>
      </c>
      <c r="B3742" s="37" t="s">
        <v>31</v>
      </c>
      <c r="C3742" s="39">
        <v>6263</v>
      </c>
      <c r="D3742" s="39" t="s">
        <v>712</v>
      </c>
      <c r="E3742" s="39" t="s">
        <v>342</v>
      </c>
      <c r="F3742" s="128" t="s">
        <v>46</v>
      </c>
      <c r="G3742" s="162" t="s">
        <v>35</v>
      </c>
      <c r="H3742" s="39" t="str">
        <f t="shared" si="502"/>
        <v>6105AK124-6263-ILST-0002</v>
      </c>
      <c r="I3742" s="39" t="str">
        <f t="shared" si="506"/>
        <v>Q24050972-04-6263-I-LST-0002</v>
      </c>
      <c r="J3742" s="39"/>
      <c r="K3742" s="33" t="str">
        <f>VLOOKUP(C3742,'PPE WBS Codes'!$E$3:$F$79,2,0)</f>
        <v>36 MVA Power Station 1</v>
      </c>
      <c r="L3742" s="39" t="s">
        <v>1972</v>
      </c>
      <c r="M3742" s="39" t="s">
        <v>1415</v>
      </c>
      <c r="N3742" s="33" t="str">
        <f t="shared" si="503"/>
        <v>36 MVA Power Station 1 - Collection Sump from Bunds for 36 MVA Power Station Gen Pad 1A - Instrumentation Equipment Tag Register</v>
      </c>
      <c r="O3742" s="134"/>
      <c r="P3742" s="134"/>
      <c r="Q3742" s="33" t="str">
        <f>IFERROR(VLOOKUP(PPE_PH1_CDDL[[#This Row],[RDMC Document Number]],[3]Docs!$B:$F,4,0),"No Placeholder Yet")</f>
        <v>RES - Reserved Placeholder</v>
      </c>
      <c r="R3742" s="33" t="str">
        <f>IFERROR(VLOOKUP(PPE_PH1_CDDL[[#This Row],[RDMC Document Number]],[3]Docs!$B:$F,5,0),"No Placeholder Yet")</f>
        <v>Pending</v>
      </c>
      <c r="S3742" s="137">
        <f t="shared" si="504"/>
        <v>0</v>
      </c>
      <c r="T3742" s="39" t="s">
        <v>1119</v>
      </c>
      <c r="U3742" s="39"/>
      <c r="V3742" s="178"/>
      <c r="W3742" s="39" t="s">
        <v>1932</v>
      </c>
      <c r="X3742" s="39" t="s">
        <v>1973</v>
      </c>
      <c r="Y3742" s="39"/>
      <c r="Z3742" s="39"/>
      <c r="AA3742" s="39"/>
      <c r="AB3742" s="152" t="s">
        <v>3165</v>
      </c>
    </row>
    <row r="3743" spans="1:28" ht="21.75" customHeight="1" x14ac:dyDescent="0.25">
      <c r="A3743" s="37" t="s">
        <v>30</v>
      </c>
      <c r="B3743" s="37" t="s">
        <v>31</v>
      </c>
      <c r="C3743" s="39">
        <v>6263</v>
      </c>
      <c r="D3743" s="39" t="s">
        <v>712</v>
      </c>
      <c r="E3743" s="39" t="s">
        <v>342</v>
      </c>
      <c r="F3743" s="128" t="s">
        <v>48</v>
      </c>
      <c r="G3743" s="162" t="s">
        <v>35</v>
      </c>
      <c r="H3743" s="39" t="str">
        <f t="shared" si="502"/>
        <v>6105AK124-6263-ILST-0003</v>
      </c>
      <c r="I3743" s="39" t="str">
        <f t="shared" si="506"/>
        <v>Q24050972-04-6263-I-LST-0003</v>
      </c>
      <c r="J3743" s="39"/>
      <c r="K3743" s="33" t="str">
        <f>VLOOKUP(C3743,'PPE WBS Codes'!$E$3:$F$79,2,0)</f>
        <v>36 MVA Power Station 1</v>
      </c>
      <c r="L3743" s="39" t="s">
        <v>1972</v>
      </c>
      <c r="M3743" s="39" t="s">
        <v>1416</v>
      </c>
      <c r="N3743" s="33" t="str">
        <f t="shared" si="503"/>
        <v>36 MVA Power Station 1 - Collection Sump from Bunds for 36 MVA Power Station Gen Pad 1A - Equipment Alarm and Trip Level Register</v>
      </c>
      <c r="O3743" s="134"/>
      <c r="P3743" s="134"/>
      <c r="Q3743" s="33" t="str">
        <f>IFERROR(VLOOKUP(PPE_PH1_CDDL[[#This Row],[RDMC Document Number]],[3]Docs!$B:$F,4,0),"No Placeholder Yet")</f>
        <v>RES - Reserved Placeholder</v>
      </c>
      <c r="R3743" s="33" t="str">
        <f>IFERROR(VLOOKUP(PPE_PH1_CDDL[[#This Row],[RDMC Document Number]],[3]Docs!$B:$F,5,0),"No Placeholder Yet")</f>
        <v>Pending</v>
      </c>
      <c r="S3743" s="137">
        <f t="shared" si="504"/>
        <v>0</v>
      </c>
      <c r="T3743" s="39" t="s">
        <v>1119</v>
      </c>
      <c r="U3743" s="39"/>
      <c r="V3743" s="178"/>
      <c r="W3743" s="39" t="s">
        <v>1932</v>
      </c>
      <c r="X3743" s="39" t="s">
        <v>1973</v>
      </c>
      <c r="Y3743" s="39"/>
      <c r="Z3743" s="39"/>
      <c r="AA3743" s="39"/>
      <c r="AB3743" s="152" t="s">
        <v>3165</v>
      </c>
    </row>
    <row r="3744" spans="1:28" ht="21.75" customHeight="1" x14ac:dyDescent="0.25">
      <c r="A3744" s="37" t="s">
        <v>30</v>
      </c>
      <c r="B3744" s="37" t="s">
        <v>31</v>
      </c>
      <c r="C3744" s="39">
        <v>6263</v>
      </c>
      <c r="D3744" s="39" t="s">
        <v>712</v>
      </c>
      <c r="E3744" s="39" t="s">
        <v>342</v>
      </c>
      <c r="F3744" s="128" t="s">
        <v>50</v>
      </c>
      <c r="G3744" s="162" t="s">
        <v>35</v>
      </c>
      <c r="H3744" s="39" t="str">
        <f t="shared" si="502"/>
        <v>6105AK124-6263-ILST-0004</v>
      </c>
      <c r="I3744" s="39" t="str">
        <f t="shared" si="506"/>
        <v>Q24050972-04-6263-I-LST-0004</v>
      </c>
      <c r="J3744" s="39"/>
      <c r="K3744" s="33" t="str">
        <f>VLOOKUP(C3744,'PPE WBS Codes'!$E$3:$F$79,2,0)</f>
        <v>36 MVA Power Station 1</v>
      </c>
      <c r="L3744" s="39" t="s">
        <v>1966</v>
      </c>
      <c r="M3744" s="39" t="s">
        <v>1415</v>
      </c>
      <c r="N3744" s="33" t="str">
        <f t="shared" si="503"/>
        <v>36 MVA Power Station 1 - Emergency Equip. for 36 MVA Power Station Fuel System Pad 1B - Instrumentation Equipment Tag Register</v>
      </c>
      <c r="O3744" s="134"/>
      <c r="P3744" s="134"/>
      <c r="Q3744" s="33" t="str">
        <f>IFERROR(VLOOKUP(PPE_PH1_CDDL[[#This Row],[RDMC Document Number]],[3]Docs!$B:$F,4,0),"No Placeholder Yet")</f>
        <v>RES - Reserved Placeholder</v>
      </c>
      <c r="R3744" s="33" t="str">
        <f>IFERROR(VLOOKUP(PPE_PH1_CDDL[[#This Row],[RDMC Document Number]],[3]Docs!$B:$F,5,0),"No Placeholder Yet")</f>
        <v>Pending</v>
      </c>
      <c r="S3744" s="137">
        <f t="shared" si="504"/>
        <v>0</v>
      </c>
      <c r="T3744" s="39" t="s">
        <v>1119</v>
      </c>
      <c r="U3744" s="39"/>
      <c r="V3744" s="178"/>
      <c r="W3744" s="162" t="s">
        <v>1964</v>
      </c>
      <c r="X3744" s="162" t="s">
        <v>1967</v>
      </c>
      <c r="Y3744" s="39"/>
      <c r="Z3744" s="39"/>
      <c r="AA3744" s="39"/>
      <c r="AB3744" s="152" t="s">
        <v>3165</v>
      </c>
    </row>
    <row r="3745" spans="1:28" ht="21.75" customHeight="1" x14ac:dyDescent="0.25">
      <c r="A3745" s="37" t="s">
        <v>30</v>
      </c>
      <c r="B3745" s="37" t="s">
        <v>31</v>
      </c>
      <c r="C3745" s="39">
        <v>6263</v>
      </c>
      <c r="D3745" s="39" t="s">
        <v>712</v>
      </c>
      <c r="E3745" s="39" t="s">
        <v>342</v>
      </c>
      <c r="F3745" s="128" t="s">
        <v>101</v>
      </c>
      <c r="G3745" s="162" t="s">
        <v>35</v>
      </c>
      <c r="H3745" s="39" t="str">
        <f t="shared" si="502"/>
        <v>6105AK124-6263-ILST-0005</v>
      </c>
      <c r="I3745" s="39" t="str">
        <f t="shared" si="506"/>
        <v>Q24050972-04-6263-I-LST-0005</v>
      </c>
      <c r="J3745" s="39"/>
      <c r="K3745" s="33" t="str">
        <f>VLOOKUP(C3745,'PPE WBS Codes'!$E$3:$F$79,2,0)</f>
        <v>36 MVA Power Station 1</v>
      </c>
      <c r="L3745" s="39" t="s">
        <v>1976</v>
      </c>
      <c r="M3745" s="39" t="s">
        <v>1415</v>
      </c>
      <c r="N3745" s="33" t="str">
        <f t="shared" si="503"/>
        <v>36 MVA Power Station 1 - Collection Sump from Bunds for 36 MVA Power Station Gen Pad 1B - Instrumentation Equipment Tag Register</v>
      </c>
      <c r="O3745" s="134"/>
      <c r="P3745" s="134"/>
      <c r="Q3745" s="33" t="str">
        <f>IFERROR(VLOOKUP(PPE_PH1_CDDL[[#This Row],[RDMC Document Number]],[3]Docs!$B:$F,4,0),"No Placeholder Yet")</f>
        <v>RES - Reserved Placeholder</v>
      </c>
      <c r="R3745" s="33" t="str">
        <f>IFERROR(VLOOKUP(PPE_PH1_CDDL[[#This Row],[RDMC Document Number]],[3]Docs!$B:$F,5,0),"No Placeholder Yet")</f>
        <v>Pending</v>
      </c>
      <c r="S3745" s="137">
        <f t="shared" si="504"/>
        <v>0</v>
      </c>
      <c r="T3745" s="39" t="s">
        <v>1119</v>
      </c>
      <c r="U3745" s="39"/>
      <c r="V3745" s="178"/>
      <c r="W3745" s="39" t="s">
        <v>1932</v>
      </c>
      <c r="X3745" s="162" t="s">
        <v>1978</v>
      </c>
      <c r="Y3745" s="39"/>
      <c r="Z3745" s="39"/>
      <c r="AA3745" s="39"/>
      <c r="AB3745" s="152" t="s">
        <v>3165</v>
      </c>
    </row>
    <row r="3746" spans="1:28" ht="21.75" customHeight="1" x14ac:dyDescent="0.25">
      <c r="A3746" s="37" t="s">
        <v>30</v>
      </c>
      <c r="B3746" s="37" t="s">
        <v>31</v>
      </c>
      <c r="C3746" s="39">
        <v>6263</v>
      </c>
      <c r="D3746" s="39" t="s">
        <v>712</v>
      </c>
      <c r="E3746" s="39" t="s">
        <v>342</v>
      </c>
      <c r="F3746" s="174" t="s">
        <v>161</v>
      </c>
      <c r="G3746" s="162" t="s">
        <v>35</v>
      </c>
      <c r="H3746" s="39" t="str">
        <f t="shared" si="502"/>
        <v>6105AK124-6263-ILST-0006</v>
      </c>
      <c r="I3746" s="39" t="str">
        <f t="shared" si="506"/>
        <v>Q24050972-04-6263-I-LST-0006</v>
      </c>
      <c r="J3746" s="162"/>
      <c r="K3746" s="33" t="str">
        <f>VLOOKUP(C3746,'PPE WBS Codes'!$E$3:$F$79,2,0)</f>
        <v>36 MVA Power Station 1</v>
      </c>
      <c r="L3746" s="162" t="s">
        <v>1976</v>
      </c>
      <c r="M3746" s="162" t="s">
        <v>1416</v>
      </c>
      <c r="N3746" s="33" t="str">
        <f t="shared" si="503"/>
        <v>36 MVA Power Station 1 - Collection Sump from Bunds for 36 MVA Power Station Gen Pad 1B - Equipment Alarm and Trip Level Register</v>
      </c>
      <c r="O3746" s="175"/>
      <c r="P3746" s="175"/>
      <c r="Q3746" s="33" t="str">
        <f>IFERROR(VLOOKUP(PPE_PH1_CDDL[[#This Row],[RDMC Document Number]],[3]Docs!$B:$F,4,0),"No Placeholder Yet")</f>
        <v>RES - Reserved Placeholder</v>
      </c>
      <c r="R3746" s="33" t="str">
        <f>IFERROR(VLOOKUP(PPE_PH1_CDDL[[#This Row],[RDMC Document Number]],[3]Docs!$B:$F,5,0),"No Placeholder Yet")</f>
        <v>Pending</v>
      </c>
      <c r="S3746" s="137">
        <f t="shared" si="504"/>
        <v>0</v>
      </c>
      <c r="T3746" s="39" t="s">
        <v>1119</v>
      </c>
      <c r="U3746" s="162"/>
      <c r="V3746" s="178"/>
      <c r="W3746" s="39" t="s">
        <v>1932</v>
      </c>
      <c r="X3746" s="162" t="s">
        <v>1978</v>
      </c>
      <c r="Y3746" s="162"/>
      <c r="Z3746" s="162"/>
      <c r="AA3746" s="39"/>
      <c r="AB3746" s="152" t="s">
        <v>3165</v>
      </c>
    </row>
    <row r="3747" spans="1:28" ht="21.75" customHeight="1" x14ac:dyDescent="0.25">
      <c r="A3747" s="37" t="s">
        <v>30</v>
      </c>
      <c r="B3747" s="37" t="s">
        <v>31</v>
      </c>
      <c r="C3747" s="39">
        <v>6263</v>
      </c>
      <c r="D3747" s="39" t="s">
        <v>712</v>
      </c>
      <c r="E3747" s="39" t="s">
        <v>1397</v>
      </c>
      <c r="F3747" s="128" t="s">
        <v>34</v>
      </c>
      <c r="G3747" s="162" t="s">
        <v>35</v>
      </c>
      <c r="H3747" s="39" t="str">
        <f t="shared" si="502"/>
        <v>6105AK124-6263-INAR-0001</v>
      </c>
      <c r="I3747" s="39" t="str">
        <f t="shared" si="506"/>
        <v>Q24050972-04-6263-I-NAR-0001</v>
      </c>
      <c r="J3747" s="39"/>
      <c r="K3747" s="33" t="str">
        <f>VLOOKUP(C3747,'PPE WBS Codes'!$E$3:$F$79,2,0)</f>
        <v>36 MVA Power Station 1</v>
      </c>
      <c r="L3747" s="39" t="s">
        <v>1963</v>
      </c>
      <c r="M3747" s="39" t="s">
        <v>2016</v>
      </c>
      <c r="N3747" s="33" t="str">
        <f t="shared" si="503"/>
        <v>36 MVA Power Station 1 - Emergency Equip. for 36 MVA Power Station Fuel System Pad 1A - Plant Instruments Control Philosophy and Narrative</v>
      </c>
      <c r="O3747" s="134"/>
      <c r="P3747" s="134"/>
      <c r="Q3747" s="33" t="str">
        <f>IFERROR(VLOOKUP(PPE_PH1_CDDL[[#This Row],[RDMC Document Number]],[3]Docs!$B:$F,4,0),"No Placeholder Yet")</f>
        <v>RES - Reserved Placeholder</v>
      </c>
      <c r="R3747" s="33" t="str">
        <f>IFERROR(VLOOKUP(PPE_PH1_CDDL[[#This Row],[RDMC Document Number]],[3]Docs!$B:$F,5,0),"No Placeholder Yet")</f>
        <v>Pending</v>
      </c>
      <c r="S3747" s="137">
        <f t="shared" si="504"/>
        <v>0</v>
      </c>
      <c r="T3747" s="39" t="s">
        <v>1119</v>
      </c>
      <c r="U3747" s="39"/>
      <c r="V3747" s="178"/>
      <c r="W3747" s="39" t="s">
        <v>1964</v>
      </c>
      <c r="X3747" s="39" t="s">
        <v>1965</v>
      </c>
      <c r="Y3747" s="39"/>
      <c r="Z3747" s="39"/>
      <c r="AA3747" s="39"/>
      <c r="AB3747" s="152" t="s">
        <v>3165</v>
      </c>
    </row>
    <row r="3748" spans="1:28" ht="21.75" customHeight="1" x14ac:dyDescent="0.25">
      <c r="A3748" s="37" t="s">
        <v>30</v>
      </c>
      <c r="B3748" s="37" t="s">
        <v>31</v>
      </c>
      <c r="C3748" s="39">
        <v>6263</v>
      </c>
      <c r="D3748" s="39" t="s">
        <v>712</v>
      </c>
      <c r="E3748" s="162" t="s">
        <v>1397</v>
      </c>
      <c r="F3748" s="174" t="s">
        <v>46</v>
      </c>
      <c r="G3748" s="162" t="s">
        <v>35</v>
      </c>
      <c r="H3748" s="39" t="str">
        <f t="shared" si="502"/>
        <v>6105AK124-6263-INAR-0002</v>
      </c>
      <c r="I3748" s="39" t="str">
        <f t="shared" si="506"/>
        <v>Q24050972-04-6263-I-NAR-0002</v>
      </c>
      <c r="J3748" s="162"/>
      <c r="K3748" s="33" t="str">
        <f>VLOOKUP(C3748,'PPE WBS Codes'!$E$3:$F$79,2,0)</f>
        <v>36 MVA Power Station 1</v>
      </c>
      <c r="L3748" s="162" t="s">
        <v>1966</v>
      </c>
      <c r="M3748" s="162" t="s">
        <v>2016</v>
      </c>
      <c r="N3748" s="33" t="str">
        <f t="shared" si="503"/>
        <v>36 MVA Power Station 1 - Emergency Equip. for 36 MVA Power Station Fuel System Pad 1B - Plant Instruments Control Philosophy and Narrative</v>
      </c>
      <c r="O3748" s="175"/>
      <c r="P3748" s="175"/>
      <c r="Q3748" s="33" t="str">
        <f>IFERROR(VLOOKUP(PPE_PH1_CDDL[[#This Row],[RDMC Document Number]],[3]Docs!$B:$F,4,0),"No Placeholder Yet")</f>
        <v>RES - Reserved Placeholder</v>
      </c>
      <c r="R3748" s="33" t="str">
        <f>IFERROR(VLOOKUP(PPE_PH1_CDDL[[#This Row],[RDMC Document Number]],[3]Docs!$B:$F,5,0),"No Placeholder Yet")</f>
        <v>Pending</v>
      </c>
      <c r="S3748" s="137">
        <f t="shared" si="504"/>
        <v>0</v>
      </c>
      <c r="T3748" s="39" t="s">
        <v>1119</v>
      </c>
      <c r="U3748" s="162"/>
      <c r="V3748" s="178"/>
      <c r="W3748" s="162" t="s">
        <v>1964</v>
      </c>
      <c r="X3748" s="162" t="s">
        <v>1967</v>
      </c>
      <c r="Y3748" s="162"/>
      <c r="Z3748" s="162"/>
      <c r="AA3748" s="39"/>
      <c r="AB3748" s="152" t="s">
        <v>3165</v>
      </c>
    </row>
    <row r="3749" spans="1:28" ht="21.75" customHeight="1" x14ac:dyDescent="0.25">
      <c r="A3749" s="37" t="s">
        <v>30</v>
      </c>
      <c r="B3749" s="37" t="s">
        <v>31</v>
      </c>
      <c r="C3749" s="39">
        <v>6263</v>
      </c>
      <c r="D3749" s="39" t="s">
        <v>712</v>
      </c>
      <c r="E3749" s="39" t="s">
        <v>2017</v>
      </c>
      <c r="F3749" s="128" t="s">
        <v>34</v>
      </c>
      <c r="G3749" s="162" t="s">
        <v>35</v>
      </c>
      <c r="H3749" s="39" t="str">
        <f t="shared" si="502"/>
        <v>6105AK124-6263-IPFD-0001</v>
      </c>
      <c r="I3749" s="39" t="str">
        <f t="shared" si="506"/>
        <v>Q24050972-04-6263-I-PFD-0001</v>
      </c>
      <c r="J3749" s="39"/>
      <c r="K3749" s="33" t="str">
        <f>VLOOKUP(C3749,'PPE WBS Codes'!$E$3:$F$79,2,0)</f>
        <v>36 MVA Power Station 1</v>
      </c>
      <c r="L3749" s="39" t="s">
        <v>1963</v>
      </c>
      <c r="M3749" s="39" t="s">
        <v>2018</v>
      </c>
      <c r="N3749" s="33" t="str">
        <f t="shared" si="503"/>
        <v>36 MVA Power Station 1 - Emergency Equip. for 36 MVA Power Station Fuel System Pad 1A - Process Flow Diagram</v>
      </c>
      <c r="O3749" s="134"/>
      <c r="P3749" s="134"/>
      <c r="Q3749" s="33" t="str">
        <f>IFERROR(VLOOKUP(PPE_PH1_CDDL[[#This Row],[RDMC Document Number]],[3]Docs!$B:$F,4,0),"No Placeholder Yet")</f>
        <v>RES - Reserved Placeholder</v>
      </c>
      <c r="R3749" s="33" t="str">
        <f>IFERROR(VLOOKUP(PPE_PH1_CDDL[[#This Row],[RDMC Document Number]],[3]Docs!$B:$F,5,0),"No Placeholder Yet")</f>
        <v>Pending</v>
      </c>
      <c r="S3749" s="137">
        <f t="shared" si="504"/>
        <v>0</v>
      </c>
      <c r="T3749" s="39" t="s">
        <v>1119</v>
      </c>
      <c r="U3749" s="39"/>
      <c r="V3749" s="178"/>
      <c r="W3749" s="39" t="s">
        <v>1964</v>
      </c>
      <c r="X3749" s="39" t="s">
        <v>1965</v>
      </c>
      <c r="Y3749" s="39"/>
      <c r="Z3749" s="39"/>
      <c r="AA3749" s="39"/>
      <c r="AB3749" s="152" t="s">
        <v>3165</v>
      </c>
    </row>
    <row r="3750" spans="1:28" ht="21.75" customHeight="1" x14ac:dyDescent="0.25">
      <c r="A3750" s="37" t="s">
        <v>30</v>
      </c>
      <c r="B3750" s="37" t="s">
        <v>31</v>
      </c>
      <c r="C3750" s="39">
        <v>6263</v>
      </c>
      <c r="D3750" s="39" t="s">
        <v>712</v>
      </c>
      <c r="E3750" s="162" t="s">
        <v>2017</v>
      </c>
      <c r="F3750" s="174" t="s">
        <v>46</v>
      </c>
      <c r="G3750" s="162" t="s">
        <v>35</v>
      </c>
      <c r="H3750" s="39" t="str">
        <f t="shared" si="502"/>
        <v>6105AK124-6263-IPFD-0002</v>
      </c>
      <c r="I3750" s="39" t="str">
        <f t="shared" si="506"/>
        <v>Q24050972-04-6263-I-PFD-0002</v>
      </c>
      <c r="J3750" s="162"/>
      <c r="K3750" s="33" t="str">
        <f>VLOOKUP(C3750,'PPE WBS Codes'!$E$3:$F$79,2,0)</f>
        <v>36 MVA Power Station 1</v>
      </c>
      <c r="L3750" s="162" t="s">
        <v>1966</v>
      </c>
      <c r="M3750" s="162" t="s">
        <v>2018</v>
      </c>
      <c r="N3750" s="33" t="str">
        <f t="shared" si="503"/>
        <v>36 MVA Power Station 1 - Emergency Equip. for 36 MVA Power Station Fuel System Pad 1B - Process Flow Diagram</v>
      </c>
      <c r="O3750" s="175"/>
      <c r="P3750" s="175"/>
      <c r="Q3750" s="33" t="str">
        <f>IFERROR(VLOOKUP(PPE_PH1_CDDL[[#This Row],[RDMC Document Number]],[3]Docs!$B:$F,4,0),"No Placeholder Yet")</f>
        <v>RES - Reserved Placeholder</v>
      </c>
      <c r="R3750" s="33" t="str">
        <f>IFERROR(VLOOKUP(PPE_PH1_CDDL[[#This Row],[RDMC Document Number]],[3]Docs!$B:$F,5,0),"No Placeholder Yet")</f>
        <v>Pending</v>
      </c>
      <c r="S3750" s="137">
        <f t="shared" si="504"/>
        <v>0</v>
      </c>
      <c r="T3750" s="39" t="s">
        <v>1119</v>
      </c>
      <c r="U3750" s="162"/>
      <c r="V3750" s="178"/>
      <c r="W3750" s="162" t="s">
        <v>1964</v>
      </c>
      <c r="X3750" s="162" t="s">
        <v>1967</v>
      </c>
      <c r="Y3750" s="162"/>
      <c r="Z3750" s="162"/>
      <c r="AA3750" s="39"/>
      <c r="AB3750" s="152" t="s">
        <v>3165</v>
      </c>
    </row>
    <row r="3751" spans="1:28" ht="21.75" customHeight="1" x14ac:dyDescent="0.25">
      <c r="A3751" s="37" t="s">
        <v>30</v>
      </c>
      <c r="B3751" s="37" t="s">
        <v>31</v>
      </c>
      <c r="C3751" s="39">
        <v>6263</v>
      </c>
      <c r="D3751" s="39" t="s">
        <v>712</v>
      </c>
      <c r="E3751" s="39" t="s">
        <v>1418</v>
      </c>
      <c r="F3751" s="128" t="s">
        <v>34</v>
      </c>
      <c r="G3751" s="162" t="s">
        <v>35</v>
      </c>
      <c r="H3751" s="39" t="str">
        <f t="shared" si="502"/>
        <v>6105AK124-6263-IPID-0001</v>
      </c>
      <c r="I3751" s="39" t="str">
        <f t="shared" si="506"/>
        <v>Q24050972-04-6263-I-PID-0001</v>
      </c>
      <c r="J3751" s="39"/>
      <c r="K3751" s="33" t="str">
        <f>VLOOKUP(C3751,'PPE WBS Codes'!$E$3:$F$79,2,0)</f>
        <v>36 MVA Power Station 1</v>
      </c>
      <c r="L3751" s="39" t="s">
        <v>1963</v>
      </c>
      <c r="M3751" s="39" t="s">
        <v>1419</v>
      </c>
      <c r="N3751" s="33" t="str">
        <f t="shared" si="503"/>
        <v xml:space="preserve">36 MVA Power Station 1 - Emergency Equip. for 36 MVA Power Station Fuel System Pad 1A - Pipe &amp; Instrument Diagrams </v>
      </c>
      <c r="O3751" s="134"/>
      <c r="P3751" s="134"/>
      <c r="Q3751" s="33" t="str">
        <f>IFERROR(VLOOKUP(PPE_PH1_CDDL[[#This Row],[RDMC Document Number]],[3]Docs!$B:$F,4,0),"No Placeholder Yet")</f>
        <v>RES - Reserved Placeholder</v>
      </c>
      <c r="R3751" s="33" t="str">
        <f>IFERROR(VLOOKUP(PPE_PH1_CDDL[[#This Row],[RDMC Document Number]],[3]Docs!$B:$F,5,0),"No Placeholder Yet")</f>
        <v>Pending</v>
      </c>
      <c r="S3751" s="137">
        <f t="shared" si="504"/>
        <v>0</v>
      </c>
      <c r="T3751" s="39" t="s">
        <v>1119</v>
      </c>
      <c r="U3751" s="39"/>
      <c r="V3751" s="178"/>
      <c r="W3751" s="39" t="s">
        <v>1964</v>
      </c>
      <c r="X3751" s="39" t="s">
        <v>1965</v>
      </c>
      <c r="Y3751" s="39"/>
      <c r="Z3751" s="39"/>
      <c r="AA3751" s="39"/>
      <c r="AB3751" s="152" t="s">
        <v>3165</v>
      </c>
    </row>
    <row r="3752" spans="1:28" ht="21.75" customHeight="1" x14ac:dyDescent="0.25">
      <c r="A3752" s="37" t="s">
        <v>30</v>
      </c>
      <c r="B3752" s="37" t="s">
        <v>31</v>
      </c>
      <c r="C3752" s="39">
        <v>6263</v>
      </c>
      <c r="D3752" s="39" t="s">
        <v>712</v>
      </c>
      <c r="E3752" s="39" t="s">
        <v>1418</v>
      </c>
      <c r="F3752" s="128" t="s">
        <v>46</v>
      </c>
      <c r="G3752" s="162" t="s">
        <v>35</v>
      </c>
      <c r="H3752" s="39" t="str">
        <f t="shared" si="502"/>
        <v>6105AK124-6263-IPID-0002</v>
      </c>
      <c r="I3752" s="39" t="str">
        <f t="shared" si="506"/>
        <v>Q24050972-04-6263-I-PID-0002</v>
      </c>
      <c r="J3752" s="39"/>
      <c r="K3752" s="33" t="str">
        <f>VLOOKUP(C3752,'PPE WBS Codes'!$E$3:$F$79,2,0)</f>
        <v>36 MVA Power Station 1</v>
      </c>
      <c r="L3752" s="39" t="s">
        <v>1972</v>
      </c>
      <c r="M3752" s="39" t="s">
        <v>1419</v>
      </c>
      <c r="N3752" s="33" t="str">
        <f t="shared" si="503"/>
        <v xml:space="preserve">36 MVA Power Station 1 - Collection Sump from Bunds for 36 MVA Power Station Gen Pad 1A - Pipe &amp; Instrument Diagrams </v>
      </c>
      <c r="O3752" s="134"/>
      <c r="P3752" s="134"/>
      <c r="Q3752" s="33" t="str">
        <f>IFERROR(VLOOKUP(PPE_PH1_CDDL[[#This Row],[RDMC Document Number]],[3]Docs!$B:$F,4,0),"No Placeholder Yet")</f>
        <v>RES - Reserved Placeholder</v>
      </c>
      <c r="R3752" s="33" t="str">
        <f>IFERROR(VLOOKUP(PPE_PH1_CDDL[[#This Row],[RDMC Document Number]],[3]Docs!$B:$F,5,0),"No Placeholder Yet")</f>
        <v>Pending</v>
      </c>
      <c r="S3752" s="137">
        <f t="shared" si="504"/>
        <v>0</v>
      </c>
      <c r="T3752" s="39" t="s">
        <v>1119</v>
      </c>
      <c r="U3752" s="39"/>
      <c r="V3752" s="178"/>
      <c r="W3752" s="39" t="s">
        <v>1932</v>
      </c>
      <c r="X3752" s="39" t="s">
        <v>1971</v>
      </c>
      <c r="Y3752" s="39"/>
      <c r="Z3752" s="39"/>
      <c r="AA3752" s="39"/>
      <c r="AB3752" s="152" t="s">
        <v>3165</v>
      </c>
    </row>
    <row r="3753" spans="1:28" ht="21.75" customHeight="1" x14ac:dyDescent="0.25">
      <c r="A3753" s="37" t="s">
        <v>30</v>
      </c>
      <c r="B3753" s="37" t="s">
        <v>31</v>
      </c>
      <c r="C3753" s="39">
        <v>6263</v>
      </c>
      <c r="D3753" s="39" t="s">
        <v>712</v>
      </c>
      <c r="E3753" s="39" t="s">
        <v>1418</v>
      </c>
      <c r="F3753" s="128" t="s">
        <v>48</v>
      </c>
      <c r="G3753" s="162" t="s">
        <v>35</v>
      </c>
      <c r="H3753" s="39" t="str">
        <f t="shared" si="502"/>
        <v>6105AK124-6263-IPID-0003</v>
      </c>
      <c r="I3753" s="39" t="str">
        <f t="shared" si="506"/>
        <v>Q24050972-04-6263-I-PID-0003</v>
      </c>
      <c r="J3753" s="39"/>
      <c r="K3753" s="33" t="str">
        <f>VLOOKUP(C3753,'PPE WBS Codes'!$E$3:$F$79,2,0)</f>
        <v>36 MVA Power Station 1</v>
      </c>
      <c r="L3753" s="39" t="s">
        <v>1966</v>
      </c>
      <c r="M3753" s="39" t="s">
        <v>1419</v>
      </c>
      <c r="N3753" s="33" t="str">
        <f t="shared" si="503"/>
        <v xml:space="preserve">36 MVA Power Station 1 - Emergency Equip. for 36 MVA Power Station Fuel System Pad 1B - Pipe &amp; Instrument Diagrams </v>
      </c>
      <c r="O3753" s="134"/>
      <c r="P3753" s="134"/>
      <c r="Q3753" s="33" t="str">
        <f>IFERROR(VLOOKUP(PPE_PH1_CDDL[[#This Row],[RDMC Document Number]],[3]Docs!$B:$F,4,0),"No Placeholder Yet")</f>
        <v>RES - Reserved Placeholder</v>
      </c>
      <c r="R3753" s="33" t="str">
        <f>IFERROR(VLOOKUP(PPE_PH1_CDDL[[#This Row],[RDMC Document Number]],[3]Docs!$B:$F,5,0),"No Placeholder Yet")</f>
        <v>Pending</v>
      </c>
      <c r="S3753" s="137">
        <f t="shared" si="504"/>
        <v>0</v>
      </c>
      <c r="T3753" s="39" t="s">
        <v>1119</v>
      </c>
      <c r="U3753" s="39"/>
      <c r="V3753" s="178"/>
      <c r="W3753" s="39" t="s">
        <v>1964</v>
      </c>
      <c r="X3753" s="39" t="s">
        <v>1967</v>
      </c>
      <c r="Y3753" s="39"/>
      <c r="Z3753" s="39"/>
      <c r="AA3753" s="39"/>
      <c r="AB3753" s="152" t="s">
        <v>3165</v>
      </c>
    </row>
    <row r="3754" spans="1:28" ht="21.75" customHeight="1" x14ac:dyDescent="0.25">
      <c r="A3754" s="37" t="s">
        <v>30</v>
      </c>
      <c r="B3754" s="37" t="s">
        <v>31</v>
      </c>
      <c r="C3754" s="39">
        <v>6263</v>
      </c>
      <c r="D3754" s="39" t="s">
        <v>712</v>
      </c>
      <c r="E3754" s="162" t="s">
        <v>1418</v>
      </c>
      <c r="F3754" s="174" t="s">
        <v>50</v>
      </c>
      <c r="G3754" s="162" t="s">
        <v>35</v>
      </c>
      <c r="H3754" s="39" t="str">
        <f t="shared" si="502"/>
        <v>6105AK124-6263-IPID-0004</v>
      </c>
      <c r="I3754" s="39" t="str">
        <f t="shared" si="506"/>
        <v>Q24050972-04-6263-I-PID-0004</v>
      </c>
      <c r="J3754" s="162"/>
      <c r="K3754" s="33" t="str">
        <f>VLOOKUP(C3754,'PPE WBS Codes'!$E$3:$F$79,2,0)</f>
        <v>36 MVA Power Station 1</v>
      </c>
      <c r="L3754" s="162" t="s">
        <v>1976</v>
      </c>
      <c r="M3754" s="162" t="s">
        <v>1419</v>
      </c>
      <c r="N3754" s="33" t="str">
        <f t="shared" si="503"/>
        <v xml:space="preserve">36 MVA Power Station 1 - Collection Sump from Bunds for 36 MVA Power Station Gen Pad 1B - Pipe &amp; Instrument Diagrams </v>
      </c>
      <c r="O3754" s="175"/>
      <c r="P3754" s="175"/>
      <c r="Q3754" s="33" t="str">
        <f>IFERROR(VLOOKUP(PPE_PH1_CDDL[[#This Row],[RDMC Document Number]],[3]Docs!$B:$F,4,0),"No Placeholder Yet")</f>
        <v>RES - Reserved Placeholder</v>
      </c>
      <c r="R3754" s="33" t="str">
        <f>IFERROR(VLOOKUP(PPE_PH1_CDDL[[#This Row],[RDMC Document Number]],[3]Docs!$B:$F,5,0),"No Placeholder Yet")</f>
        <v>Pending</v>
      </c>
      <c r="S3754" s="137">
        <f t="shared" si="504"/>
        <v>0</v>
      </c>
      <c r="T3754" s="39" t="s">
        <v>1119</v>
      </c>
      <c r="U3754" s="162"/>
      <c r="V3754" s="178"/>
      <c r="W3754" s="162" t="s">
        <v>1932</v>
      </c>
      <c r="X3754" s="162" t="s">
        <v>1975</v>
      </c>
      <c r="Y3754" s="162"/>
      <c r="Z3754" s="162"/>
      <c r="AA3754" s="39"/>
      <c r="AB3754" s="152" t="s">
        <v>3165</v>
      </c>
    </row>
    <row r="3755" spans="1:28" ht="21.75" customHeight="1" x14ac:dyDescent="0.25">
      <c r="A3755" s="37" t="s">
        <v>30</v>
      </c>
      <c r="B3755" s="37" t="s">
        <v>31</v>
      </c>
      <c r="C3755" s="39">
        <v>6263</v>
      </c>
      <c r="D3755" s="39" t="s">
        <v>712</v>
      </c>
      <c r="E3755" s="39" t="s">
        <v>1377</v>
      </c>
      <c r="F3755" s="128" t="s">
        <v>34</v>
      </c>
      <c r="G3755" s="162" t="s">
        <v>35</v>
      </c>
      <c r="H3755" s="39" t="str">
        <f t="shared" si="502"/>
        <v>6105AK124-6263-IQRA-0001</v>
      </c>
      <c r="I3755" s="39" t="str">
        <f t="shared" si="506"/>
        <v>Q24050972-04-6263-I-QRA-0001</v>
      </c>
      <c r="J3755" s="39"/>
      <c r="K3755" s="33" t="str">
        <f>VLOOKUP(C3755,'PPE WBS Codes'!$E$3:$F$79,2,0)</f>
        <v>36 MVA Power Station 1</v>
      </c>
      <c r="L3755" s="39" t="s">
        <v>1963</v>
      </c>
      <c r="M3755" s="39" t="s">
        <v>1420</v>
      </c>
      <c r="N3755" s="33" t="str">
        <f t="shared" si="503"/>
        <v>36 MVA Power Station 1 - Emergency Equip. for 36 MVA Power Station Fuel System Pad 1A - Risk Assessment: Fire and Explosions</v>
      </c>
      <c r="O3755" s="134"/>
      <c r="P3755" s="134"/>
      <c r="Q3755" s="33" t="str">
        <f>IFERROR(VLOOKUP(PPE_PH1_CDDL[[#This Row],[RDMC Document Number]],[3]Docs!$B:$F,4,0),"No Placeholder Yet")</f>
        <v>RES - Reserved Placeholder</v>
      </c>
      <c r="R3755" s="33" t="str">
        <f>IFERROR(VLOOKUP(PPE_PH1_CDDL[[#This Row],[RDMC Document Number]],[3]Docs!$B:$F,5,0),"No Placeholder Yet")</f>
        <v>Pending</v>
      </c>
      <c r="S3755" s="137">
        <f t="shared" si="504"/>
        <v>0</v>
      </c>
      <c r="T3755" s="39" t="s">
        <v>1119</v>
      </c>
      <c r="U3755" s="39"/>
      <c r="V3755" s="178"/>
      <c r="W3755" s="39" t="s">
        <v>1964</v>
      </c>
      <c r="X3755" s="39" t="s">
        <v>1965</v>
      </c>
      <c r="Y3755" s="39"/>
      <c r="Z3755" s="39"/>
      <c r="AA3755" s="39"/>
      <c r="AB3755" s="152" t="s">
        <v>3165</v>
      </c>
    </row>
    <row r="3756" spans="1:28" ht="21.75" customHeight="1" x14ac:dyDescent="0.25">
      <c r="A3756" s="37" t="s">
        <v>30</v>
      </c>
      <c r="B3756" s="37" t="s">
        <v>31</v>
      </c>
      <c r="C3756" s="39">
        <v>6263</v>
      </c>
      <c r="D3756" s="39" t="s">
        <v>712</v>
      </c>
      <c r="E3756" s="39" t="s">
        <v>1377</v>
      </c>
      <c r="F3756" s="128" t="s">
        <v>46</v>
      </c>
      <c r="G3756" s="162" t="s">
        <v>35</v>
      </c>
      <c r="H3756" s="39" t="str">
        <f t="shared" si="502"/>
        <v>6105AK124-6263-IQRA-0002</v>
      </c>
      <c r="I3756" s="39" t="str">
        <f t="shared" si="506"/>
        <v>Q24050972-04-6263-I-QRA-0002</v>
      </c>
      <c r="J3756" s="39"/>
      <c r="K3756" s="33" t="str">
        <f>VLOOKUP(C3756,'PPE WBS Codes'!$E$3:$F$79,2,0)</f>
        <v>36 MVA Power Station 1</v>
      </c>
      <c r="L3756" s="39" t="s">
        <v>1963</v>
      </c>
      <c r="M3756" s="39" t="s">
        <v>2019</v>
      </c>
      <c r="N3756" s="33" t="str">
        <f t="shared" si="503"/>
        <v>36 MVA Power Station 1 - Emergency Equip. for 36 MVA Power Station Fuel System Pad 1A - Risk Assessment: Hazardous Substances</v>
      </c>
      <c r="O3756" s="134"/>
      <c r="P3756" s="134"/>
      <c r="Q3756" s="33" t="str">
        <f>IFERROR(VLOOKUP(PPE_PH1_CDDL[[#This Row],[RDMC Document Number]],[3]Docs!$B:$F,4,0),"No Placeholder Yet")</f>
        <v>RES - Reserved Placeholder</v>
      </c>
      <c r="R3756" s="33" t="str">
        <f>IFERROR(VLOOKUP(PPE_PH1_CDDL[[#This Row],[RDMC Document Number]],[3]Docs!$B:$F,5,0),"No Placeholder Yet")</f>
        <v>Pending</v>
      </c>
      <c r="S3756" s="137">
        <f t="shared" si="504"/>
        <v>0</v>
      </c>
      <c r="T3756" s="39" t="s">
        <v>1119</v>
      </c>
      <c r="U3756" s="39"/>
      <c r="V3756" s="178"/>
      <c r="W3756" s="39" t="s">
        <v>1964</v>
      </c>
      <c r="X3756" s="39" t="s">
        <v>1965</v>
      </c>
      <c r="Y3756" s="39"/>
      <c r="Z3756" s="39"/>
      <c r="AA3756" s="39"/>
      <c r="AB3756" s="152" t="s">
        <v>3165</v>
      </c>
    </row>
    <row r="3757" spans="1:28" ht="21.75" customHeight="1" x14ac:dyDescent="0.25">
      <c r="A3757" s="37" t="s">
        <v>30</v>
      </c>
      <c r="B3757" s="37" t="s">
        <v>31</v>
      </c>
      <c r="C3757" s="39">
        <v>6263</v>
      </c>
      <c r="D3757" s="39" t="s">
        <v>712</v>
      </c>
      <c r="E3757" s="39" t="s">
        <v>1377</v>
      </c>
      <c r="F3757" s="128" t="s">
        <v>48</v>
      </c>
      <c r="G3757" s="162" t="s">
        <v>35</v>
      </c>
      <c r="H3757" s="39" t="str">
        <f t="shared" si="502"/>
        <v>6105AK124-6263-IQRA-0003</v>
      </c>
      <c r="I3757" s="39" t="str">
        <f t="shared" si="506"/>
        <v>Q24050972-04-6263-I-QRA-0003</v>
      </c>
      <c r="J3757" s="39"/>
      <c r="K3757" s="33" t="str">
        <f>VLOOKUP(C3757,'PPE WBS Codes'!$E$3:$F$79,2,0)</f>
        <v>36 MVA Power Station 1</v>
      </c>
      <c r="L3757" s="39" t="s">
        <v>1972</v>
      </c>
      <c r="M3757" s="39" t="s">
        <v>1420</v>
      </c>
      <c r="N3757" s="33" t="str">
        <f t="shared" si="503"/>
        <v>36 MVA Power Station 1 - Collection Sump from Bunds for 36 MVA Power Station Gen Pad 1A - Risk Assessment: Fire and Explosions</v>
      </c>
      <c r="O3757" s="134"/>
      <c r="P3757" s="134"/>
      <c r="Q3757" s="33" t="str">
        <f>IFERROR(VLOOKUP(PPE_PH1_CDDL[[#This Row],[RDMC Document Number]],[3]Docs!$B:$F,4,0),"No Placeholder Yet")</f>
        <v>RES - Reserved Placeholder</v>
      </c>
      <c r="R3757" s="33" t="str">
        <f>IFERROR(VLOOKUP(PPE_PH1_CDDL[[#This Row],[RDMC Document Number]],[3]Docs!$B:$F,5,0),"No Placeholder Yet")</f>
        <v>Pending</v>
      </c>
      <c r="S3757" s="137">
        <f t="shared" si="504"/>
        <v>0</v>
      </c>
      <c r="T3757" s="39" t="s">
        <v>1119</v>
      </c>
      <c r="U3757" s="39"/>
      <c r="V3757" s="178"/>
      <c r="W3757" s="39" t="s">
        <v>1932</v>
      </c>
      <c r="X3757" s="39" t="s">
        <v>1971</v>
      </c>
      <c r="Y3757" s="39"/>
      <c r="Z3757" s="39"/>
      <c r="AA3757" s="39"/>
      <c r="AB3757" s="152" t="s">
        <v>3165</v>
      </c>
    </row>
    <row r="3758" spans="1:28" ht="21.75" customHeight="1" x14ac:dyDescent="0.25">
      <c r="A3758" s="37" t="s">
        <v>30</v>
      </c>
      <c r="B3758" s="37" t="s">
        <v>31</v>
      </c>
      <c r="C3758" s="39">
        <v>6263</v>
      </c>
      <c r="D3758" s="39" t="s">
        <v>712</v>
      </c>
      <c r="E3758" s="39" t="s">
        <v>1377</v>
      </c>
      <c r="F3758" s="128" t="s">
        <v>50</v>
      </c>
      <c r="G3758" s="162" t="s">
        <v>35</v>
      </c>
      <c r="H3758" s="39" t="str">
        <f t="shared" si="502"/>
        <v>6105AK124-6263-IQRA-0004</v>
      </c>
      <c r="I3758" s="39" t="str">
        <f t="shared" si="506"/>
        <v>Q24050972-04-6263-I-QRA-0004</v>
      </c>
      <c r="J3758" s="39"/>
      <c r="K3758" s="33" t="str">
        <f>VLOOKUP(C3758,'PPE WBS Codes'!$E$3:$F$79,2,0)</f>
        <v>36 MVA Power Station 1</v>
      </c>
      <c r="L3758" s="39" t="s">
        <v>1966</v>
      </c>
      <c r="M3758" s="39" t="s">
        <v>1420</v>
      </c>
      <c r="N3758" s="33" t="str">
        <f t="shared" si="503"/>
        <v>36 MVA Power Station 1 - Emergency Equip. for 36 MVA Power Station Fuel System Pad 1B - Risk Assessment: Fire and Explosions</v>
      </c>
      <c r="O3758" s="134"/>
      <c r="P3758" s="134"/>
      <c r="Q3758" s="33" t="str">
        <f>IFERROR(VLOOKUP(PPE_PH1_CDDL[[#This Row],[RDMC Document Number]],[3]Docs!$B:$F,4,0),"No Placeholder Yet")</f>
        <v>RES - Reserved Placeholder</v>
      </c>
      <c r="R3758" s="33" t="str">
        <f>IFERROR(VLOOKUP(PPE_PH1_CDDL[[#This Row],[RDMC Document Number]],[3]Docs!$B:$F,5,0),"No Placeholder Yet")</f>
        <v>Pending</v>
      </c>
      <c r="S3758" s="137">
        <f t="shared" si="504"/>
        <v>0</v>
      </c>
      <c r="T3758" s="39" t="s">
        <v>1119</v>
      </c>
      <c r="U3758" s="39"/>
      <c r="V3758" s="178"/>
      <c r="W3758" s="39" t="s">
        <v>1964</v>
      </c>
      <c r="X3758" s="39" t="s">
        <v>1967</v>
      </c>
      <c r="Y3758" s="39"/>
      <c r="Z3758" s="39"/>
      <c r="AA3758" s="39"/>
      <c r="AB3758" s="152" t="s">
        <v>3165</v>
      </c>
    </row>
    <row r="3759" spans="1:28" ht="21.75" customHeight="1" x14ac:dyDescent="0.25">
      <c r="A3759" s="37" t="s">
        <v>30</v>
      </c>
      <c r="B3759" s="37" t="s">
        <v>31</v>
      </c>
      <c r="C3759" s="39">
        <v>6263</v>
      </c>
      <c r="D3759" s="39" t="s">
        <v>712</v>
      </c>
      <c r="E3759" s="39" t="s">
        <v>1377</v>
      </c>
      <c r="F3759" s="128" t="s">
        <v>101</v>
      </c>
      <c r="G3759" s="162" t="s">
        <v>35</v>
      </c>
      <c r="H3759" s="39" t="str">
        <f t="shared" si="502"/>
        <v>6105AK124-6263-IQRA-0005</v>
      </c>
      <c r="I3759" s="39" t="str">
        <f t="shared" si="506"/>
        <v>Q24050972-04-6263-I-QRA-0005</v>
      </c>
      <c r="J3759" s="39"/>
      <c r="K3759" s="33" t="str">
        <f>VLOOKUP(C3759,'PPE WBS Codes'!$E$3:$F$79,2,0)</f>
        <v>36 MVA Power Station 1</v>
      </c>
      <c r="L3759" s="39" t="s">
        <v>1966</v>
      </c>
      <c r="M3759" s="39" t="s">
        <v>2019</v>
      </c>
      <c r="N3759" s="33" t="str">
        <f t="shared" si="503"/>
        <v>36 MVA Power Station 1 - Emergency Equip. for 36 MVA Power Station Fuel System Pad 1B - Risk Assessment: Hazardous Substances</v>
      </c>
      <c r="O3759" s="134"/>
      <c r="P3759" s="134"/>
      <c r="Q3759" s="33" t="str">
        <f>IFERROR(VLOOKUP(PPE_PH1_CDDL[[#This Row],[RDMC Document Number]],[3]Docs!$B:$F,4,0),"No Placeholder Yet")</f>
        <v>RES - Reserved Placeholder</v>
      </c>
      <c r="R3759" s="33" t="str">
        <f>IFERROR(VLOOKUP(PPE_PH1_CDDL[[#This Row],[RDMC Document Number]],[3]Docs!$B:$F,5,0),"No Placeholder Yet")</f>
        <v>Pending</v>
      </c>
      <c r="S3759" s="137">
        <f t="shared" si="504"/>
        <v>0</v>
      </c>
      <c r="T3759" s="39" t="s">
        <v>1119</v>
      </c>
      <c r="U3759" s="39"/>
      <c r="V3759" s="178"/>
      <c r="W3759" s="39" t="s">
        <v>1964</v>
      </c>
      <c r="X3759" s="39" t="s">
        <v>1967</v>
      </c>
      <c r="Y3759" s="39"/>
      <c r="Z3759" s="39"/>
      <c r="AA3759" s="39"/>
      <c r="AB3759" s="152" t="s">
        <v>3165</v>
      </c>
    </row>
    <row r="3760" spans="1:28" ht="21.75" customHeight="1" x14ac:dyDescent="0.25">
      <c r="A3760" s="37" t="s">
        <v>30</v>
      </c>
      <c r="B3760" s="37" t="s">
        <v>31</v>
      </c>
      <c r="C3760" s="39">
        <v>6263</v>
      </c>
      <c r="D3760" s="39" t="s">
        <v>712</v>
      </c>
      <c r="E3760" s="39" t="s">
        <v>1377</v>
      </c>
      <c r="F3760" s="174" t="s">
        <v>161</v>
      </c>
      <c r="G3760" s="162" t="s">
        <v>35</v>
      </c>
      <c r="H3760" s="39" t="str">
        <f t="shared" si="502"/>
        <v>6105AK124-6263-IQRA-0006</v>
      </c>
      <c r="I3760" s="39" t="str">
        <f t="shared" si="506"/>
        <v>Q24050972-04-6263-I-QRA-0006</v>
      </c>
      <c r="J3760" s="162"/>
      <c r="K3760" s="33" t="str">
        <f>VLOOKUP(C3760,'PPE WBS Codes'!$E$3:$F$79,2,0)</f>
        <v>36 MVA Power Station 1</v>
      </c>
      <c r="L3760" s="162" t="s">
        <v>1976</v>
      </c>
      <c r="M3760" s="162" t="s">
        <v>1420</v>
      </c>
      <c r="N3760" s="33" t="str">
        <f t="shared" si="503"/>
        <v>36 MVA Power Station 1 - Collection Sump from Bunds for 36 MVA Power Station Gen Pad 1B - Risk Assessment: Fire and Explosions</v>
      </c>
      <c r="O3760" s="175"/>
      <c r="P3760" s="175"/>
      <c r="Q3760" s="33" t="str">
        <f>IFERROR(VLOOKUP(PPE_PH1_CDDL[[#This Row],[RDMC Document Number]],[3]Docs!$B:$F,4,0),"No Placeholder Yet")</f>
        <v>RES - Reserved Placeholder</v>
      </c>
      <c r="R3760" s="33" t="str">
        <f>IFERROR(VLOOKUP(PPE_PH1_CDDL[[#This Row],[RDMC Document Number]],[3]Docs!$B:$F,5,0),"No Placeholder Yet")</f>
        <v>Pending</v>
      </c>
      <c r="S3760" s="137">
        <f t="shared" si="504"/>
        <v>0</v>
      </c>
      <c r="T3760" s="39" t="s">
        <v>1119</v>
      </c>
      <c r="U3760" s="162"/>
      <c r="V3760" s="178"/>
      <c r="W3760" s="162" t="s">
        <v>1932</v>
      </c>
      <c r="X3760" s="162" t="s">
        <v>1975</v>
      </c>
      <c r="Y3760" s="162"/>
      <c r="Z3760" s="162"/>
      <c r="AA3760" s="39"/>
      <c r="AB3760" s="152" t="s">
        <v>3165</v>
      </c>
    </row>
    <row r="3761" spans="1:28" ht="21.75" customHeight="1" x14ac:dyDescent="0.25">
      <c r="A3761" s="37" t="s">
        <v>30</v>
      </c>
      <c r="B3761" s="37" t="s">
        <v>31</v>
      </c>
      <c r="C3761" s="39">
        <v>6263</v>
      </c>
      <c r="D3761" s="39" t="s">
        <v>712</v>
      </c>
      <c r="E3761" s="39" t="s">
        <v>1170</v>
      </c>
      <c r="F3761" s="128" t="s">
        <v>34</v>
      </c>
      <c r="G3761" s="162" t="s">
        <v>35</v>
      </c>
      <c r="H3761" s="39" t="str">
        <f t="shared" ref="H3761:H3824" si="507">A3761&amp;B3761&amp;"-"&amp;C3761&amp;"-"&amp;D3761&amp;E3761&amp;"-"&amp;F3761</f>
        <v>6105AK124-6263-ISPC-0001</v>
      </c>
      <c r="I3761" s="39" t="str">
        <f t="shared" si="506"/>
        <v>Q24050972-04-6263-I-SPC-0001</v>
      </c>
      <c r="J3761" s="39"/>
      <c r="K3761" s="33" t="str">
        <f>VLOOKUP(C3761,'PPE WBS Codes'!$E$3:$F$79,2,0)</f>
        <v>36 MVA Power Station 1</v>
      </c>
      <c r="L3761" s="39" t="s">
        <v>1963</v>
      </c>
      <c r="M3761" s="39" t="s">
        <v>1421</v>
      </c>
      <c r="N3761" s="33" t="str">
        <f t="shared" ref="N3761:N3824" si="508">K3761&amp;" - "&amp;L3761&amp;" - "&amp;M3761</f>
        <v>36 MVA Power Station 1 - Emergency Equip. for 36 MVA Power Station Fuel System Pad 1A - Automated Isolation Valve Specification</v>
      </c>
      <c r="O3761" s="134"/>
      <c r="P3761" s="134"/>
      <c r="Q3761" s="33" t="str">
        <f>IFERROR(VLOOKUP(PPE_PH1_CDDL[[#This Row],[RDMC Document Number]],[3]Docs!$B:$F,4,0),"No Placeholder Yet")</f>
        <v>RES - Reserved Placeholder</v>
      </c>
      <c r="R3761" s="33" t="str">
        <f>IFERROR(VLOOKUP(PPE_PH1_CDDL[[#This Row],[RDMC Document Number]],[3]Docs!$B:$F,5,0),"No Placeholder Yet")</f>
        <v>Pending</v>
      </c>
      <c r="S3761" s="137">
        <f t="shared" ref="S3761:S3824" si="509">IF(AND(O3761&lt;&gt;"",P3761&lt;&gt;"",R3761="Approved"),100%,
 IF(AND(O3761&lt;&gt;"",P3761&lt;&gt;""),66.67%,
 IF(O3761&lt;&gt;"",33.33%,
 0)))</f>
        <v>0</v>
      </c>
      <c r="T3761" s="39" t="s">
        <v>1119</v>
      </c>
      <c r="U3761" s="39"/>
      <c r="V3761" s="178"/>
      <c r="W3761" s="39" t="s">
        <v>1964</v>
      </c>
      <c r="X3761" s="39" t="s">
        <v>1965</v>
      </c>
      <c r="Y3761" s="39"/>
      <c r="Z3761" s="39"/>
      <c r="AA3761" s="39"/>
      <c r="AB3761" s="152" t="s">
        <v>3165</v>
      </c>
    </row>
    <row r="3762" spans="1:28" ht="21.75" customHeight="1" x14ac:dyDescent="0.25">
      <c r="A3762" s="37" t="s">
        <v>30</v>
      </c>
      <c r="B3762" s="37" t="s">
        <v>31</v>
      </c>
      <c r="C3762" s="39">
        <v>6263</v>
      </c>
      <c r="D3762" s="39" t="s">
        <v>712</v>
      </c>
      <c r="E3762" s="39" t="s">
        <v>1170</v>
      </c>
      <c r="F3762" s="128" t="s">
        <v>46</v>
      </c>
      <c r="G3762" s="162" t="s">
        <v>35</v>
      </c>
      <c r="H3762" s="39" t="str">
        <f t="shared" si="507"/>
        <v>6105AK124-6263-ISPC-0002</v>
      </c>
      <c r="I3762" s="39" t="str">
        <f t="shared" si="506"/>
        <v>Q24050972-04-6263-I-SPC-0002</v>
      </c>
      <c r="J3762" s="39"/>
      <c r="K3762" s="33" t="str">
        <f>VLOOKUP(C3762,'PPE WBS Codes'!$E$3:$F$79,2,0)</f>
        <v>36 MVA Power Station 1</v>
      </c>
      <c r="L3762" s="39" t="s">
        <v>1963</v>
      </c>
      <c r="M3762" s="39" t="s">
        <v>1423</v>
      </c>
      <c r="N3762" s="33" t="str">
        <f t="shared" si="508"/>
        <v>36 MVA Power Station 1 - Emergency Equip. for 36 MVA Power Station Fuel System Pad 1A - Junction Box and Interface Cabinet Design</v>
      </c>
      <c r="O3762" s="134"/>
      <c r="P3762" s="134"/>
      <c r="Q3762" s="33" t="str">
        <f>IFERROR(VLOOKUP(PPE_PH1_CDDL[[#This Row],[RDMC Document Number]],[3]Docs!$B:$F,4,0),"No Placeholder Yet")</f>
        <v>RES - Reserved Placeholder</v>
      </c>
      <c r="R3762" s="33" t="str">
        <f>IFERROR(VLOOKUP(PPE_PH1_CDDL[[#This Row],[RDMC Document Number]],[3]Docs!$B:$F,5,0),"No Placeholder Yet")</f>
        <v>Pending</v>
      </c>
      <c r="S3762" s="137">
        <f t="shared" si="509"/>
        <v>0</v>
      </c>
      <c r="T3762" s="39" t="s">
        <v>1119</v>
      </c>
      <c r="U3762" s="39"/>
      <c r="V3762" s="178"/>
      <c r="W3762" s="39" t="s">
        <v>1964</v>
      </c>
      <c r="X3762" s="39" t="s">
        <v>1965</v>
      </c>
      <c r="Y3762" s="39"/>
      <c r="Z3762" s="39"/>
      <c r="AA3762" s="39"/>
      <c r="AB3762" s="152" t="s">
        <v>3165</v>
      </c>
    </row>
    <row r="3763" spans="1:28" ht="21.75" customHeight="1" x14ac:dyDescent="0.25">
      <c r="A3763" s="37" t="s">
        <v>30</v>
      </c>
      <c r="B3763" s="37" t="s">
        <v>31</v>
      </c>
      <c r="C3763" s="39">
        <v>6263</v>
      </c>
      <c r="D3763" s="39" t="s">
        <v>712</v>
      </c>
      <c r="E3763" s="39" t="s">
        <v>1170</v>
      </c>
      <c r="F3763" s="128" t="s">
        <v>48</v>
      </c>
      <c r="G3763" s="162" t="s">
        <v>35</v>
      </c>
      <c r="H3763" s="39" t="str">
        <f t="shared" si="507"/>
        <v>6105AK124-6263-ISPC-0003</v>
      </c>
      <c r="I3763" s="39" t="str">
        <f t="shared" si="506"/>
        <v>Q24050972-04-6263-I-SPC-0003</v>
      </c>
      <c r="J3763" s="39"/>
      <c r="K3763" s="33" t="str">
        <f>VLOOKUP(C3763,'PPE WBS Codes'!$E$3:$F$79,2,0)</f>
        <v>36 MVA Power Station 1</v>
      </c>
      <c r="L3763" s="39" t="s">
        <v>1972</v>
      </c>
      <c r="M3763" s="39" t="s">
        <v>1421</v>
      </c>
      <c r="N3763" s="33" t="str">
        <f t="shared" si="508"/>
        <v>36 MVA Power Station 1 - Collection Sump from Bunds for 36 MVA Power Station Gen Pad 1A - Automated Isolation Valve Specification</v>
      </c>
      <c r="O3763" s="134"/>
      <c r="P3763" s="134"/>
      <c r="Q3763" s="33" t="str">
        <f>IFERROR(VLOOKUP(PPE_PH1_CDDL[[#This Row],[RDMC Document Number]],[3]Docs!$B:$F,4,0),"No Placeholder Yet")</f>
        <v>RES - Reserved Placeholder</v>
      </c>
      <c r="R3763" s="33" t="str">
        <f>IFERROR(VLOOKUP(PPE_PH1_CDDL[[#This Row],[RDMC Document Number]],[3]Docs!$B:$F,5,0),"No Placeholder Yet")</f>
        <v>Pending</v>
      </c>
      <c r="S3763" s="137">
        <f t="shared" si="509"/>
        <v>0</v>
      </c>
      <c r="T3763" s="39" t="s">
        <v>1119</v>
      </c>
      <c r="U3763" s="39"/>
      <c r="V3763" s="178"/>
      <c r="W3763" s="39" t="s">
        <v>1932</v>
      </c>
      <c r="X3763" s="39" t="s">
        <v>1971</v>
      </c>
      <c r="Y3763" s="39"/>
      <c r="Z3763" s="39"/>
      <c r="AA3763" s="39"/>
      <c r="AB3763" s="152" t="s">
        <v>3165</v>
      </c>
    </row>
    <row r="3764" spans="1:28" ht="21.75" customHeight="1" x14ac:dyDescent="0.25">
      <c r="A3764" s="37" t="s">
        <v>30</v>
      </c>
      <c r="B3764" s="37" t="s">
        <v>31</v>
      </c>
      <c r="C3764" s="39">
        <v>6263</v>
      </c>
      <c r="D3764" s="39" t="s">
        <v>712</v>
      </c>
      <c r="E3764" s="39" t="s">
        <v>1170</v>
      </c>
      <c r="F3764" s="128" t="s">
        <v>50</v>
      </c>
      <c r="G3764" s="162" t="s">
        <v>35</v>
      </c>
      <c r="H3764" s="39" t="str">
        <f t="shared" si="507"/>
        <v>6105AK124-6263-ISPC-0004</v>
      </c>
      <c r="I3764" s="39" t="str">
        <f t="shared" si="506"/>
        <v>Q24050972-04-6263-I-SPC-0004</v>
      </c>
      <c r="J3764" s="39"/>
      <c r="K3764" s="33" t="str">
        <f>VLOOKUP(C3764,'PPE WBS Codes'!$E$3:$F$79,2,0)</f>
        <v>36 MVA Power Station 1</v>
      </c>
      <c r="L3764" s="39" t="s">
        <v>1966</v>
      </c>
      <c r="M3764" s="39" t="s">
        <v>1421</v>
      </c>
      <c r="N3764" s="33" t="str">
        <f t="shared" si="508"/>
        <v>36 MVA Power Station 1 - Emergency Equip. for 36 MVA Power Station Fuel System Pad 1B - Automated Isolation Valve Specification</v>
      </c>
      <c r="O3764" s="134"/>
      <c r="P3764" s="134"/>
      <c r="Q3764" s="33" t="str">
        <f>IFERROR(VLOOKUP(PPE_PH1_CDDL[[#This Row],[RDMC Document Number]],[3]Docs!$B:$F,4,0),"No Placeholder Yet")</f>
        <v>RES - Reserved Placeholder</v>
      </c>
      <c r="R3764" s="33" t="str">
        <f>IFERROR(VLOOKUP(PPE_PH1_CDDL[[#This Row],[RDMC Document Number]],[3]Docs!$B:$F,5,0),"No Placeholder Yet")</f>
        <v>Pending</v>
      </c>
      <c r="S3764" s="137">
        <f t="shared" si="509"/>
        <v>0</v>
      </c>
      <c r="T3764" s="39" t="s">
        <v>1119</v>
      </c>
      <c r="U3764" s="39"/>
      <c r="V3764" s="178"/>
      <c r="W3764" s="39" t="s">
        <v>1964</v>
      </c>
      <c r="X3764" s="39" t="s">
        <v>1967</v>
      </c>
      <c r="Y3764" s="39"/>
      <c r="Z3764" s="39"/>
      <c r="AA3764" s="39"/>
      <c r="AB3764" s="152" t="s">
        <v>3165</v>
      </c>
    </row>
    <row r="3765" spans="1:28" ht="21.75" customHeight="1" x14ac:dyDescent="0.25">
      <c r="A3765" s="37" t="s">
        <v>30</v>
      </c>
      <c r="B3765" s="37" t="s">
        <v>31</v>
      </c>
      <c r="C3765" s="39">
        <v>6263</v>
      </c>
      <c r="D3765" s="39" t="s">
        <v>712</v>
      </c>
      <c r="E3765" s="39" t="s">
        <v>1170</v>
      </c>
      <c r="F3765" s="128" t="s">
        <v>101</v>
      </c>
      <c r="G3765" s="162" t="s">
        <v>35</v>
      </c>
      <c r="H3765" s="39" t="str">
        <f t="shared" si="507"/>
        <v>6105AK124-6263-ISPC-0005</v>
      </c>
      <c r="I3765" s="39" t="str">
        <f t="shared" si="506"/>
        <v>Q24050972-04-6263-I-SPC-0005</v>
      </c>
      <c r="J3765" s="39"/>
      <c r="K3765" s="33" t="str">
        <f>VLOOKUP(C3765,'PPE WBS Codes'!$E$3:$F$79,2,0)</f>
        <v>36 MVA Power Station 1</v>
      </c>
      <c r="L3765" s="39" t="s">
        <v>1966</v>
      </c>
      <c r="M3765" s="39" t="s">
        <v>1423</v>
      </c>
      <c r="N3765" s="33" t="str">
        <f t="shared" si="508"/>
        <v>36 MVA Power Station 1 - Emergency Equip. for 36 MVA Power Station Fuel System Pad 1B - Junction Box and Interface Cabinet Design</v>
      </c>
      <c r="O3765" s="134"/>
      <c r="P3765" s="134"/>
      <c r="Q3765" s="33" t="str">
        <f>IFERROR(VLOOKUP(PPE_PH1_CDDL[[#This Row],[RDMC Document Number]],[3]Docs!$B:$F,4,0),"No Placeholder Yet")</f>
        <v>RES - Reserved Placeholder</v>
      </c>
      <c r="R3765" s="33" t="str">
        <f>IFERROR(VLOOKUP(PPE_PH1_CDDL[[#This Row],[RDMC Document Number]],[3]Docs!$B:$F,5,0),"No Placeholder Yet")</f>
        <v>Pending</v>
      </c>
      <c r="S3765" s="137">
        <f t="shared" si="509"/>
        <v>0</v>
      </c>
      <c r="T3765" s="39" t="s">
        <v>1119</v>
      </c>
      <c r="U3765" s="39"/>
      <c r="V3765" s="178"/>
      <c r="W3765" s="39" t="s">
        <v>1964</v>
      </c>
      <c r="X3765" s="39" t="s">
        <v>1967</v>
      </c>
      <c r="Y3765" s="39"/>
      <c r="Z3765" s="39"/>
      <c r="AA3765" s="39"/>
      <c r="AB3765" s="152" t="s">
        <v>3165</v>
      </c>
    </row>
    <row r="3766" spans="1:28" ht="21.75" customHeight="1" x14ac:dyDescent="0.25">
      <c r="A3766" s="37" t="s">
        <v>30</v>
      </c>
      <c r="B3766" s="37" t="s">
        <v>31</v>
      </c>
      <c r="C3766" s="39">
        <v>6263</v>
      </c>
      <c r="D3766" s="39" t="s">
        <v>712</v>
      </c>
      <c r="E3766" s="39" t="s">
        <v>1170</v>
      </c>
      <c r="F3766" s="174" t="s">
        <v>161</v>
      </c>
      <c r="G3766" s="162" t="s">
        <v>35</v>
      </c>
      <c r="H3766" s="39" t="str">
        <f t="shared" si="507"/>
        <v>6105AK124-6263-ISPC-0006</v>
      </c>
      <c r="I3766" s="39" t="str">
        <f t="shared" ref="I3766:I3797" si="510">"Q24050972"&amp;"-"&amp;"04"&amp;"-"&amp;C3766&amp;"-"&amp;D3766&amp;"-"&amp;E3766&amp;"-"&amp;F3766</f>
        <v>Q24050972-04-6263-I-SPC-0006</v>
      </c>
      <c r="J3766" s="162"/>
      <c r="K3766" s="33" t="str">
        <f>VLOOKUP(C3766,'PPE WBS Codes'!$E$3:$F$79,2,0)</f>
        <v>36 MVA Power Station 1</v>
      </c>
      <c r="L3766" s="162" t="s">
        <v>1976</v>
      </c>
      <c r="M3766" s="162" t="s">
        <v>1421</v>
      </c>
      <c r="N3766" s="33" t="str">
        <f t="shared" si="508"/>
        <v>36 MVA Power Station 1 - Collection Sump from Bunds for 36 MVA Power Station Gen Pad 1B - Automated Isolation Valve Specification</v>
      </c>
      <c r="O3766" s="175"/>
      <c r="P3766" s="175"/>
      <c r="Q3766" s="33" t="str">
        <f>IFERROR(VLOOKUP(PPE_PH1_CDDL[[#This Row],[RDMC Document Number]],[3]Docs!$B:$F,4,0),"No Placeholder Yet")</f>
        <v>RES - Reserved Placeholder</v>
      </c>
      <c r="R3766" s="33" t="str">
        <f>IFERROR(VLOOKUP(PPE_PH1_CDDL[[#This Row],[RDMC Document Number]],[3]Docs!$B:$F,5,0),"No Placeholder Yet")</f>
        <v>Pending</v>
      </c>
      <c r="S3766" s="137">
        <f t="shared" si="509"/>
        <v>0</v>
      </c>
      <c r="T3766" s="39" t="s">
        <v>1119</v>
      </c>
      <c r="U3766" s="162"/>
      <c r="V3766" s="178"/>
      <c r="W3766" s="162" t="s">
        <v>1932</v>
      </c>
      <c r="X3766" s="162" t="s">
        <v>1975</v>
      </c>
      <c r="Y3766" s="162"/>
      <c r="Z3766" s="162"/>
      <c r="AA3766" s="39"/>
      <c r="AB3766" s="152" t="s">
        <v>3165</v>
      </c>
    </row>
    <row r="3767" spans="1:28" ht="21.75" customHeight="1" x14ac:dyDescent="0.25">
      <c r="A3767" s="37" t="s">
        <v>30</v>
      </c>
      <c r="B3767" s="37" t="s">
        <v>31</v>
      </c>
      <c r="C3767" s="39">
        <v>6263</v>
      </c>
      <c r="D3767" s="39" t="s">
        <v>268</v>
      </c>
      <c r="E3767" s="39" t="s">
        <v>1266</v>
      </c>
      <c r="F3767" s="128" t="s">
        <v>34</v>
      </c>
      <c r="G3767" s="162" t="s">
        <v>35</v>
      </c>
      <c r="H3767" s="39" t="str">
        <f t="shared" si="507"/>
        <v>6105AK124-6263-MCAL-0001</v>
      </c>
      <c r="I3767" s="39" t="str">
        <f t="shared" si="510"/>
        <v>Q24050972-04-6263-M-CAL-0001</v>
      </c>
      <c r="J3767" s="39"/>
      <c r="K3767" s="33" t="str">
        <f>VLOOKUP(C3767,'PPE WBS Codes'!$E$3:$F$79,2,0)</f>
        <v>36 MVA Power Station 1</v>
      </c>
      <c r="L3767" s="39" t="s">
        <v>1963</v>
      </c>
      <c r="M3767" s="39" t="s">
        <v>1424</v>
      </c>
      <c r="N3767" s="33" t="str">
        <f t="shared" si="508"/>
        <v>36 MVA Power Station 1 - Emergency Equip. for 36 MVA Power Station Fuel System Pad 1A - Piping Pressure Drop Calculations</v>
      </c>
      <c r="O3767" s="134"/>
      <c r="P3767" s="134"/>
      <c r="Q3767" s="33" t="str">
        <f>IFERROR(VLOOKUP(PPE_PH1_CDDL[[#This Row],[RDMC Document Number]],[3]Docs!$B:$F,4,0),"No Placeholder Yet")</f>
        <v>RES - Reserved Placeholder</v>
      </c>
      <c r="R3767" s="33" t="str">
        <f>IFERROR(VLOOKUP(PPE_PH1_CDDL[[#This Row],[RDMC Document Number]],[3]Docs!$B:$F,5,0),"No Placeholder Yet")</f>
        <v>Pending</v>
      </c>
      <c r="S3767" s="137">
        <f t="shared" si="509"/>
        <v>0</v>
      </c>
      <c r="T3767" s="39" t="s">
        <v>1119</v>
      </c>
      <c r="U3767" s="39"/>
      <c r="V3767" s="178"/>
      <c r="W3767" s="39" t="s">
        <v>1964</v>
      </c>
      <c r="X3767" s="39" t="s">
        <v>1965</v>
      </c>
      <c r="Y3767" s="39"/>
      <c r="Z3767" s="39"/>
      <c r="AA3767" s="39"/>
      <c r="AB3767" s="152" t="s">
        <v>3165</v>
      </c>
    </row>
    <row r="3768" spans="1:28" ht="21.75" customHeight="1" x14ac:dyDescent="0.25">
      <c r="A3768" s="37" t="s">
        <v>30</v>
      </c>
      <c r="B3768" s="37" t="s">
        <v>31</v>
      </c>
      <c r="C3768" s="39">
        <v>6263</v>
      </c>
      <c r="D3768" s="39" t="s">
        <v>268</v>
      </c>
      <c r="E3768" s="39" t="s">
        <v>1266</v>
      </c>
      <c r="F3768" s="128" t="s">
        <v>46</v>
      </c>
      <c r="G3768" s="162" t="s">
        <v>35</v>
      </c>
      <c r="H3768" s="39" t="str">
        <f t="shared" si="507"/>
        <v>6105AK124-6263-MCAL-0002</v>
      </c>
      <c r="I3768" s="39" t="str">
        <f t="shared" si="510"/>
        <v>Q24050972-04-6263-M-CAL-0002</v>
      </c>
      <c r="J3768" s="39"/>
      <c r="K3768" s="33" t="str">
        <f>VLOOKUP(C3768,'PPE WBS Codes'!$E$3:$F$79,2,0)</f>
        <v>36 MVA Power Station 1</v>
      </c>
      <c r="L3768" s="39" t="s">
        <v>1963</v>
      </c>
      <c r="M3768" s="39" t="s">
        <v>1425</v>
      </c>
      <c r="N3768" s="33" t="str">
        <f t="shared" si="508"/>
        <v>36 MVA Power Station 1 - Emergency Equip. for 36 MVA Power Station Fuel System Pad 1A - Vessel and Structure Design with Stress Analysis Calcs</v>
      </c>
      <c r="O3768" s="134"/>
      <c r="P3768" s="134"/>
      <c r="Q3768" s="33" t="str">
        <f>IFERROR(VLOOKUP(PPE_PH1_CDDL[[#This Row],[RDMC Document Number]],[3]Docs!$B:$F,4,0),"No Placeholder Yet")</f>
        <v>RES - Reserved Placeholder</v>
      </c>
      <c r="R3768" s="33" t="str">
        <f>IFERROR(VLOOKUP(PPE_PH1_CDDL[[#This Row],[RDMC Document Number]],[3]Docs!$B:$F,5,0),"No Placeholder Yet")</f>
        <v>Pending</v>
      </c>
      <c r="S3768" s="137">
        <f t="shared" si="509"/>
        <v>0</v>
      </c>
      <c r="T3768" s="39" t="s">
        <v>1119</v>
      </c>
      <c r="U3768" s="39"/>
      <c r="V3768" s="178"/>
      <c r="W3768" s="39" t="s">
        <v>1964</v>
      </c>
      <c r="X3768" s="39" t="s">
        <v>1965</v>
      </c>
      <c r="Y3768" s="39"/>
      <c r="Z3768" s="39"/>
      <c r="AA3768" s="39"/>
      <c r="AB3768" s="152" t="s">
        <v>3165</v>
      </c>
    </row>
    <row r="3769" spans="1:28" ht="21.75" customHeight="1" x14ac:dyDescent="0.25">
      <c r="A3769" s="37" t="s">
        <v>30</v>
      </c>
      <c r="B3769" s="37" t="s">
        <v>31</v>
      </c>
      <c r="C3769" s="39">
        <v>6263</v>
      </c>
      <c r="D3769" s="39" t="s">
        <v>268</v>
      </c>
      <c r="E3769" s="39" t="s">
        <v>1266</v>
      </c>
      <c r="F3769" s="128" t="s">
        <v>48</v>
      </c>
      <c r="G3769" s="162" t="s">
        <v>35</v>
      </c>
      <c r="H3769" s="39" t="str">
        <f t="shared" si="507"/>
        <v>6105AK124-6263-MCAL-0003</v>
      </c>
      <c r="I3769" s="39" t="str">
        <f t="shared" si="510"/>
        <v>Q24050972-04-6263-M-CAL-0003</v>
      </c>
      <c r="J3769" s="39"/>
      <c r="K3769" s="33" t="str">
        <f>VLOOKUP(C3769,'PPE WBS Codes'!$E$3:$F$79,2,0)</f>
        <v>36 MVA Power Station 1</v>
      </c>
      <c r="L3769" s="39" t="s">
        <v>1972</v>
      </c>
      <c r="M3769" s="39" t="s">
        <v>1424</v>
      </c>
      <c r="N3769" s="33" t="str">
        <f t="shared" si="508"/>
        <v>36 MVA Power Station 1 - Collection Sump from Bunds for 36 MVA Power Station Gen Pad 1A - Piping Pressure Drop Calculations</v>
      </c>
      <c r="O3769" s="134"/>
      <c r="P3769" s="134"/>
      <c r="Q3769" s="33" t="str">
        <f>IFERROR(VLOOKUP(PPE_PH1_CDDL[[#This Row],[RDMC Document Number]],[3]Docs!$B:$F,4,0),"No Placeholder Yet")</f>
        <v>RES - Reserved Placeholder</v>
      </c>
      <c r="R3769" s="33" t="str">
        <f>IFERROR(VLOOKUP(PPE_PH1_CDDL[[#This Row],[RDMC Document Number]],[3]Docs!$B:$F,5,0),"No Placeholder Yet")</f>
        <v>Pending</v>
      </c>
      <c r="S3769" s="137">
        <f t="shared" si="509"/>
        <v>0</v>
      </c>
      <c r="T3769" s="39" t="s">
        <v>1119</v>
      </c>
      <c r="U3769" s="39"/>
      <c r="V3769" s="178"/>
      <c r="W3769" s="39" t="s">
        <v>1932</v>
      </c>
      <c r="X3769" s="39" t="s">
        <v>1971</v>
      </c>
      <c r="Y3769" s="39"/>
      <c r="Z3769" s="39"/>
      <c r="AA3769" s="39"/>
      <c r="AB3769" s="152" t="s">
        <v>3165</v>
      </c>
    </row>
    <row r="3770" spans="1:28" ht="21.75" customHeight="1" x14ac:dyDescent="0.25">
      <c r="A3770" s="37" t="s">
        <v>30</v>
      </c>
      <c r="B3770" s="37" t="s">
        <v>31</v>
      </c>
      <c r="C3770" s="39">
        <v>6263</v>
      </c>
      <c r="D3770" s="39" t="s">
        <v>268</v>
      </c>
      <c r="E3770" s="39" t="s">
        <v>1266</v>
      </c>
      <c r="F3770" s="128" t="s">
        <v>50</v>
      </c>
      <c r="G3770" s="162" t="s">
        <v>35</v>
      </c>
      <c r="H3770" s="39" t="str">
        <f t="shared" si="507"/>
        <v>6105AK124-6263-MCAL-0004</v>
      </c>
      <c r="I3770" s="39" t="str">
        <f t="shared" si="510"/>
        <v>Q24050972-04-6263-M-CAL-0004</v>
      </c>
      <c r="J3770" s="39"/>
      <c r="K3770" s="33" t="str">
        <f>VLOOKUP(C3770,'PPE WBS Codes'!$E$3:$F$79,2,0)</f>
        <v>36 MVA Power Station 1</v>
      </c>
      <c r="L3770" s="39" t="s">
        <v>1966</v>
      </c>
      <c r="M3770" s="39" t="s">
        <v>1424</v>
      </c>
      <c r="N3770" s="33" t="str">
        <f t="shared" si="508"/>
        <v>36 MVA Power Station 1 - Emergency Equip. for 36 MVA Power Station Fuel System Pad 1B - Piping Pressure Drop Calculations</v>
      </c>
      <c r="O3770" s="134"/>
      <c r="P3770" s="134"/>
      <c r="Q3770" s="33" t="str">
        <f>IFERROR(VLOOKUP(PPE_PH1_CDDL[[#This Row],[RDMC Document Number]],[3]Docs!$B:$F,4,0),"No Placeholder Yet")</f>
        <v>RES - Reserved Placeholder</v>
      </c>
      <c r="R3770" s="33" t="str">
        <f>IFERROR(VLOOKUP(PPE_PH1_CDDL[[#This Row],[RDMC Document Number]],[3]Docs!$B:$F,5,0),"No Placeholder Yet")</f>
        <v>Pending</v>
      </c>
      <c r="S3770" s="137">
        <f t="shared" si="509"/>
        <v>0</v>
      </c>
      <c r="T3770" s="39" t="s">
        <v>1119</v>
      </c>
      <c r="U3770" s="39"/>
      <c r="V3770" s="178"/>
      <c r="W3770" s="39" t="s">
        <v>1964</v>
      </c>
      <c r="X3770" s="39" t="s">
        <v>1967</v>
      </c>
      <c r="Y3770" s="39"/>
      <c r="Z3770" s="39"/>
      <c r="AA3770" s="39"/>
      <c r="AB3770" s="152" t="s">
        <v>3165</v>
      </c>
    </row>
    <row r="3771" spans="1:28" ht="21.75" customHeight="1" x14ac:dyDescent="0.25">
      <c r="A3771" s="37" t="s">
        <v>30</v>
      </c>
      <c r="B3771" s="37" t="s">
        <v>31</v>
      </c>
      <c r="C3771" s="39">
        <v>6263</v>
      </c>
      <c r="D3771" s="39" t="s">
        <v>268</v>
      </c>
      <c r="E3771" s="39" t="s">
        <v>1266</v>
      </c>
      <c r="F3771" s="128" t="s">
        <v>101</v>
      </c>
      <c r="G3771" s="162" t="s">
        <v>35</v>
      </c>
      <c r="H3771" s="39" t="str">
        <f t="shared" si="507"/>
        <v>6105AK124-6263-MCAL-0005</v>
      </c>
      <c r="I3771" s="39" t="str">
        <f t="shared" si="510"/>
        <v>Q24050972-04-6263-M-CAL-0005</v>
      </c>
      <c r="J3771" s="39"/>
      <c r="K3771" s="33" t="str">
        <f>VLOOKUP(C3771,'PPE WBS Codes'!$E$3:$F$79,2,0)</f>
        <v>36 MVA Power Station 1</v>
      </c>
      <c r="L3771" s="39" t="s">
        <v>1966</v>
      </c>
      <c r="M3771" s="39" t="s">
        <v>1425</v>
      </c>
      <c r="N3771" s="33" t="str">
        <f t="shared" si="508"/>
        <v>36 MVA Power Station 1 - Emergency Equip. for 36 MVA Power Station Fuel System Pad 1B - Vessel and Structure Design with Stress Analysis Calcs</v>
      </c>
      <c r="O3771" s="134"/>
      <c r="P3771" s="134"/>
      <c r="Q3771" s="33" t="str">
        <f>IFERROR(VLOOKUP(PPE_PH1_CDDL[[#This Row],[RDMC Document Number]],[3]Docs!$B:$F,4,0),"No Placeholder Yet")</f>
        <v>RES - Reserved Placeholder</v>
      </c>
      <c r="R3771" s="33" t="str">
        <f>IFERROR(VLOOKUP(PPE_PH1_CDDL[[#This Row],[RDMC Document Number]],[3]Docs!$B:$F,5,0),"No Placeholder Yet")</f>
        <v>Pending</v>
      </c>
      <c r="S3771" s="137">
        <f t="shared" si="509"/>
        <v>0</v>
      </c>
      <c r="T3771" s="39" t="s">
        <v>1119</v>
      </c>
      <c r="U3771" s="39"/>
      <c r="V3771" s="178"/>
      <c r="W3771" s="39" t="s">
        <v>1964</v>
      </c>
      <c r="X3771" s="39" t="s">
        <v>1967</v>
      </c>
      <c r="Y3771" s="39"/>
      <c r="Z3771" s="39"/>
      <c r="AA3771" s="39"/>
      <c r="AB3771" s="152" t="s">
        <v>3165</v>
      </c>
    </row>
    <row r="3772" spans="1:28" ht="21.75" customHeight="1" x14ac:dyDescent="0.25">
      <c r="A3772" s="37" t="s">
        <v>30</v>
      </c>
      <c r="B3772" s="37" t="s">
        <v>31</v>
      </c>
      <c r="C3772" s="39">
        <v>6263</v>
      </c>
      <c r="D3772" s="39" t="s">
        <v>268</v>
      </c>
      <c r="E3772" s="39" t="s">
        <v>1266</v>
      </c>
      <c r="F3772" s="174" t="s">
        <v>161</v>
      </c>
      <c r="G3772" s="162" t="s">
        <v>35</v>
      </c>
      <c r="H3772" s="39" t="str">
        <f t="shared" si="507"/>
        <v>6105AK124-6263-MCAL-0006</v>
      </c>
      <c r="I3772" s="39" t="str">
        <f t="shared" si="510"/>
        <v>Q24050972-04-6263-M-CAL-0006</v>
      </c>
      <c r="J3772" s="162"/>
      <c r="K3772" s="33" t="str">
        <f>VLOOKUP(C3772,'PPE WBS Codes'!$E$3:$F$79,2,0)</f>
        <v>36 MVA Power Station 1</v>
      </c>
      <c r="L3772" s="162" t="s">
        <v>1976</v>
      </c>
      <c r="M3772" s="162" t="s">
        <v>1424</v>
      </c>
      <c r="N3772" s="33" t="str">
        <f t="shared" si="508"/>
        <v>36 MVA Power Station 1 - Collection Sump from Bunds for 36 MVA Power Station Gen Pad 1B - Piping Pressure Drop Calculations</v>
      </c>
      <c r="O3772" s="175"/>
      <c r="P3772" s="175"/>
      <c r="Q3772" s="33" t="str">
        <f>IFERROR(VLOOKUP(PPE_PH1_CDDL[[#This Row],[RDMC Document Number]],[3]Docs!$B:$F,4,0),"No Placeholder Yet")</f>
        <v>RES - Reserved Placeholder</v>
      </c>
      <c r="R3772" s="33" t="str">
        <f>IFERROR(VLOOKUP(PPE_PH1_CDDL[[#This Row],[RDMC Document Number]],[3]Docs!$B:$F,5,0),"No Placeholder Yet")</f>
        <v>Pending</v>
      </c>
      <c r="S3772" s="137">
        <f t="shared" si="509"/>
        <v>0</v>
      </c>
      <c r="T3772" s="39" t="s">
        <v>1119</v>
      </c>
      <c r="U3772" s="162"/>
      <c r="V3772" s="178"/>
      <c r="W3772" s="162" t="s">
        <v>1932</v>
      </c>
      <c r="X3772" s="162" t="s">
        <v>1975</v>
      </c>
      <c r="Y3772" s="162"/>
      <c r="Z3772" s="162"/>
      <c r="AA3772" s="39"/>
      <c r="AB3772" s="152" t="s">
        <v>3165</v>
      </c>
    </row>
    <row r="3773" spans="1:28" ht="21.75" customHeight="1" x14ac:dyDescent="0.25">
      <c r="A3773" s="37" t="s">
        <v>30</v>
      </c>
      <c r="B3773" s="37" t="s">
        <v>31</v>
      </c>
      <c r="C3773" s="39">
        <v>6263</v>
      </c>
      <c r="D3773" s="39" t="s">
        <v>268</v>
      </c>
      <c r="E3773" s="39" t="s">
        <v>82</v>
      </c>
      <c r="F3773" s="128" t="s">
        <v>34</v>
      </c>
      <c r="G3773" s="162" t="s">
        <v>35</v>
      </c>
      <c r="H3773" s="39" t="str">
        <f t="shared" si="507"/>
        <v>6105AK124-6263-MDST-0001</v>
      </c>
      <c r="I3773" s="39" t="str">
        <f t="shared" si="510"/>
        <v>Q24050972-04-6263-M-DST-0001</v>
      </c>
      <c r="J3773" s="39"/>
      <c r="K3773" s="33" t="str">
        <f>VLOOKUP(C3773,'PPE WBS Codes'!$E$3:$F$79,2,0)</f>
        <v>36 MVA Power Station 1</v>
      </c>
      <c r="L3773" s="39" t="s">
        <v>1963</v>
      </c>
      <c r="M3773" s="39" t="s">
        <v>1427</v>
      </c>
      <c r="N3773" s="33" t="str">
        <f t="shared" si="508"/>
        <v>36 MVA Power Station 1 - Emergency Equip. for 36 MVA Power Station Fuel System Pad 1A - Pressure Relief Devices Design and Specification</v>
      </c>
      <c r="O3773" s="134"/>
      <c r="P3773" s="134"/>
      <c r="Q3773" s="33" t="str">
        <f>IFERROR(VLOOKUP(PPE_PH1_CDDL[[#This Row],[RDMC Document Number]],[3]Docs!$B:$F,4,0),"No Placeholder Yet")</f>
        <v>RES - Reserved Placeholder</v>
      </c>
      <c r="R3773" s="33" t="str">
        <f>IFERROR(VLOOKUP(PPE_PH1_CDDL[[#This Row],[RDMC Document Number]],[3]Docs!$B:$F,5,0),"No Placeholder Yet")</f>
        <v>Pending</v>
      </c>
      <c r="S3773" s="137">
        <f t="shared" si="509"/>
        <v>0</v>
      </c>
      <c r="T3773" s="39" t="s">
        <v>1119</v>
      </c>
      <c r="U3773" s="39"/>
      <c r="V3773" s="178"/>
      <c r="W3773" s="39" t="s">
        <v>1964</v>
      </c>
      <c r="X3773" s="39" t="s">
        <v>1965</v>
      </c>
      <c r="Y3773" s="39"/>
      <c r="Z3773" s="39"/>
      <c r="AA3773" s="39"/>
      <c r="AB3773" s="152" t="s">
        <v>3165</v>
      </c>
    </row>
    <row r="3774" spans="1:28" ht="21.75" customHeight="1" x14ac:dyDescent="0.25">
      <c r="A3774" s="37" t="s">
        <v>30</v>
      </c>
      <c r="B3774" s="37" t="s">
        <v>31</v>
      </c>
      <c r="C3774" s="39">
        <v>6263</v>
      </c>
      <c r="D3774" s="39" t="s">
        <v>268</v>
      </c>
      <c r="E3774" s="39" t="s">
        <v>82</v>
      </c>
      <c r="F3774" s="128" t="s">
        <v>46</v>
      </c>
      <c r="G3774" s="162" t="s">
        <v>35</v>
      </c>
      <c r="H3774" s="39" t="str">
        <f t="shared" si="507"/>
        <v>6105AK124-6263-MDST-0002</v>
      </c>
      <c r="I3774" s="39" t="str">
        <f t="shared" si="510"/>
        <v>Q24050972-04-6263-M-DST-0002</v>
      </c>
      <c r="J3774" s="39"/>
      <c r="K3774" s="33" t="str">
        <f>VLOOKUP(C3774,'PPE WBS Codes'!$E$3:$F$79,2,0)</f>
        <v>36 MVA Power Station 1</v>
      </c>
      <c r="L3774" s="39" t="s">
        <v>1972</v>
      </c>
      <c r="M3774" s="39" t="s">
        <v>1427</v>
      </c>
      <c r="N3774" s="33" t="str">
        <f t="shared" si="508"/>
        <v>36 MVA Power Station 1 - Collection Sump from Bunds for 36 MVA Power Station Gen Pad 1A - Pressure Relief Devices Design and Specification</v>
      </c>
      <c r="O3774" s="134"/>
      <c r="P3774" s="134"/>
      <c r="Q3774" s="33" t="str">
        <f>IFERROR(VLOOKUP(PPE_PH1_CDDL[[#This Row],[RDMC Document Number]],[3]Docs!$B:$F,4,0),"No Placeholder Yet")</f>
        <v>RES - Reserved Placeholder</v>
      </c>
      <c r="R3774" s="33" t="str">
        <f>IFERROR(VLOOKUP(PPE_PH1_CDDL[[#This Row],[RDMC Document Number]],[3]Docs!$B:$F,5,0),"No Placeholder Yet")</f>
        <v>Pending</v>
      </c>
      <c r="S3774" s="137">
        <f t="shared" si="509"/>
        <v>0</v>
      </c>
      <c r="T3774" s="39" t="s">
        <v>1119</v>
      </c>
      <c r="U3774" s="39"/>
      <c r="V3774" s="178"/>
      <c r="W3774" s="39" t="s">
        <v>1932</v>
      </c>
      <c r="X3774" s="39" t="s">
        <v>1971</v>
      </c>
      <c r="Y3774" s="39"/>
      <c r="Z3774" s="39"/>
      <c r="AA3774" s="39"/>
      <c r="AB3774" s="152" t="s">
        <v>3165</v>
      </c>
    </row>
    <row r="3775" spans="1:28" ht="21.75" customHeight="1" x14ac:dyDescent="0.25">
      <c r="A3775" s="37" t="s">
        <v>30</v>
      </c>
      <c r="B3775" s="37" t="s">
        <v>31</v>
      </c>
      <c r="C3775" s="39">
        <v>6263</v>
      </c>
      <c r="D3775" s="39" t="s">
        <v>268</v>
      </c>
      <c r="E3775" s="39" t="s">
        <v>82</v>
      </c>
      <c r="F3775" s="128" t="s">
        <v>48</v>
      </c>
      <c r="G3775" s="162" t="s">
        <v>35</v>
      </c>
      <c r="H3775" s="39" t="str">
        <f t="shared" si="507"/>
        <v>6105AK124-6263-MDST-0003</v>
      </c>
      <c r="I3775" s="39" t="str">
        <f t="shared" si="510"/>
        <v>Q24050972-04-6263-M-DST-0003</v>
      </c>
      <c r="J3775" s="39"/>
      <c r="K3775" s="33" t="str">
        <f>VLOOKUP(C3775,'PPE WBS Codes'!$E$3:$F$79,2,0)</f>
        <v>36 MVA Power Station 1</v>
      </c>
      <c r="L3775" s="39" t="s">
        <v>1966</v>
      </c>
      <c r="M3775" s="39" t="s">
        <v>1427</v>
      </c>
      <c r="N3775" s="33" t="str">
        <f t="shared" si="508"/>
        <v>36 MVA Power Station 1 - Emergency Equip. for 36 MVA Power Station Fuel System Pad 1B - Pressure Relief Devices Design and Specification</v>
      </c>
      <c r="O3775" s="134"/>
      <c r="P3775" s="134"/>
      <c r="Q3775" s="33" t="str">
        <f>IFERROR(VLOOKUP(PPE_PH1_CDDL[[#This Row],[RDMC Document Number]],[3]Docs!$B:$F,4,0),"No Placeholder Yet")</f>
        <v>RES - Reserved Placeholder</v>
      </c>
      <c r="R3775" s="33" t="str">
        <f>IFERROR(VLOOKUP(PPE_PH1_CDDL[[#This Row],[RDMC Document Number]],[3]Docs!$B:$F,5,0),"No Placeholder Yet")</f>
        <v>Pending</v>
      </c>
      <c r="S3775" s="137">
        <f t="shared" si="509"/>
        <v>0</v>
      </c>
      <c r="T3775" s="39" t="s">
        <v>1119</v>
      </c>
      <c r="U3775" s="39"/>
      <c r="V3775" s="178"/>
      <c r="W3775" s="39" t="s">
        <v>1964</v>
      </c>
      <c r="X3775" s="39" t="s">
        <v>1967</v>
      </c>
      <c r="Y3775" s="39"/>
      <c r="Z3775" s="39"/>
      <c r="AA3775" s="39"/>
      <c r="AB3775" s="152" t="s">
        <v>3165</v>
      </c>
    </row>
    <row r="3776" spans="1:28" ht="21.75" customHeight="1" x14ac:dyDescent="0.25">
      <c r="A3776" s="37" t="s">
        <v>30</v>
      </c>
      <c r="B3776" s="37" t="s">
        <v>31</v>
      </c>
      <c r="C3776" s="39">
        <v>6263</v>
      </c>
      <c r="D3776" s="39" t="s">
        <v>268</v>
      </c>
      <c r="E3776" s="39" t="s">
        <v>82</v>
      </c>
      <c r="F3776" s="174" t="s">
        <v>50</v>
      </c>
      <c r="G3776" s="162" t="s">
        <v>35</v>
      </c>
      <c r="H3776" s="39" t="str">
        <f t="shared" si="507"/>
        <v>6105AK124-6263-MDST-0004</v>
      </c>
      <c r="I3776" s="39" t="str">
        <f t="shared" si="510"/>
        <v>Q24050972-04-6263-M-DST-0004</v>
      </c>
      <c r="J3776" s="162"/>
      <c r="K3776" s="33" t="str">
        <f>VLOOKUP(C3776,'PPE WBS Codes'!$E$3:$F$79,2,0)</f>
        <v>36 MVA Power Station 1</v>
      </c>
      <c r="L3776" s="162" t="s">
        <v>1976</v>
      </c>
      <c r="M3776" s="162" t="s">
        <v>1427</v>
      </c>
      <c r="N3776" s="33" t="str">
        <f t="shared" si="508"/>
        <v>36 MVA Power Station 1 - Collection Sump from Bunds for 36 MVA Power Station Gen Pad 1B - Pressure Relief Devices Design and Specification</v>
      </c>
      <c r="O3776" s="175"/>
      <c r="P3776" s="175"/>
      <c r="Q3776" s="33" t="str">
        <f>IFERROR(VLOOKUP(PPE_PH1_CDDL[[#This Row],[RDMC Document Number]],[3]Docs!$B:$F,4,0),"No Placeholder Yet")</f>
        <v>RES - Reserved Placeholder</v>
      </c>
      <c r="R3776" s="33" t="str">
        <f>IFERROR(VLOOKUP(PPE_PH1_CDDL[[#This Row],[RDMC Document Number]],[3]Docs!$B:$F,5,0),"No Placeholder Yet")</f>
        <v>Pending</v>
      </c>
      <c r="S3776" s="137">
        <f t="shared" si="509"/>
        <v>0</v>
      </c>
      <c r="T3776" s="39" t="s">
        <v>1119</v>
      </c>
      <c r="U3776" s="162"/>
      <c r="V3776" s="178"/>
      <c r="W3776" s="162" t="s">
        <v>1932</v>
      </c>
      <c r="X3776" s="162" t="s">
        <v>1975</v>
      </c>
      <c r="Y3776" s="162"/>
      <c r="Z3776" s="162"/>
      <c r="AA3776" s="39"/>
      <c r="AB3776" s="152" t="s">
        <v>3165</v>
      </c>
    </row>
    <row r="3777" spans="1:28" ht="21.75" customHeight="1" x14ac:dyDescent="0.25">
      <c r="A3777" s="37" t="s">
        <v>30</v>
      </c>
      <c r="B3777" s="37" t="s">
        <v>31</v>
      </c>
      <c r="C3777" s="39">
        <v>6263</v>
      </c>
      <c r="D3777" s="39" t="s">
        <v>268</v>
      </c>
      <c r="E3777" s="39" t="s">
        <v>1374</v>
      </c>
      <c r="F3777" s="128" t="s">
        <v>34</v>
      </c>
      <c r="G3777" s="162" t="s">
        <v>35</v>
      </c>
      <c r="H3777" s="39" t="str">
        <f t="shared" si="507"/>
        <v>6105AK124-6263-MEQL-0001</v>
      </c>
      <c r="I3777" s="39" t="str">
        <f t="shared" si="510"/>
        <v>Q24050972-04-6263-M-EQL-0001</v>
      </c>
      <c r="J3777" s="39"/>
      <c r="K3777" s="33" t="str">
        <f>VLOOKUP(C3777,'PPE WBS Codes'!$E$3:$F$79,2,0)</f>
        <v>36 MVA Power Station 1</v>
      </c>
      <c r="L3777" s="39" t="s">
        <v>1963</v>
      </c>
      <c r="M3777" s="39" t="s">
        <v>1428</v>
      </c>
      <c r="N3777" s="33" t="str">
        <f t="shared" si="508"/>
        <v>36 MVA Power Station 1 - Emergency Equip. for 36 MVA Power Station Fuel System Pad 1A - Mechanical Equipment Register with Specifications</v>
      </c>
      <c r="O3777" s="134"/>
      <c r="P3777" s="134"/>
      <c r="Q3777" s="33" t="str">
        <f>IFERROR(VLOOKUP(PPE_PH1_CDDL[[#This Row],[RDMC Document Number]],[3]Docs!$B:$F,4,0),"No Placeholder Yet")</f>
        <v>RES - Reserved Placeholder</v>
      </c>
      <c r="R3777" s="33" t="str">
        <f>IFERROR(VLOOKUP(PPE_PH1_CDDL[[#This Row],[RDMC Document Number]],[3]Docs!$B:$F,5,0),"No Placeholder Yet")</f>
        <v>Pending</v>
      </c>
      <c r="S3777" s="137">
        <f t="shared" si="509"/>
        <v>0</v>
      </c>
      <c r="T3777" s="39" t="s">
        <v>1119</v>
      </c>
      <c r="U3777" s="39"/>
      <c r="V3777" s="178"/>
      <c r="W3777" s="39" t="s">
        <v>1964</v>
      </c>
      <c r="X3777" s="39" t="s">
        <v>1965</v>
      </c>
      <c r="Y3777" s="39"/>
      <c r="Z3777" s="39"/>
      <c r="AA3777" s="39"/>
      <c r="AB3777" s="152" t="s">
        <v>3165</v>
      </c>
    </row>
    <row r="3778" spans="1:28" ht="21.75" customHeight="1" x14ac:dyDescent="0.25">
      <c r="A3778" s="37" t="s">
        <v>30</v>
      </c>
      <c r="B3778" s="37" t="s">
        <v>31</v>
      </c>
      <c r="C3778" s="39">
        <v>6263</v>
      </c>
      <c r="D3778" s="39" t="s">
        <v>268</v>
      </c>
      <c r="E3778" s="39" t="s">
        <v>1374</v>
      </c>
      <c r="F3778" s="128" t="s">
        <v>46</v>
      </c>
      <c r="G3778" s="162" t="s">
        <v>35</v>
      </c>
      <c r="H3778" s="39" t="str">
        <f t="shared" si="507"/>
        <v>6105AK124-6263-MEQL-0002</v>
      </c>
      <c r="I3778" s="39" t="str">
        <f t="shared" si="510"/>
        <v>Q24050972-04-6263-M-EQL-0002</v>
      </c>
      <c r="J3778" s="39"/>
      <c r="K3778" s="33" t="str">
        <f>VLOOKUP(C3778,'PPE WBS Codes'!$E$3:$F$79,2,0)</f>
        <v>36 MVA Power Station 1</v>
      </c>
      <c r="L3778" s="39" t="s">
        <v>1972</v>
      </c>
      <c r="M3778" s="39" t="s">
        <v>1428</v>
      </c>
      <c r="N3778" s="33" t="str">
        <f t="shared" si="508"/>
        <v>36 MVA Power Station 1 - Collection Sump from Bunds for 36 MVA Power Station Gen Pad 1A - Mechanical Equipment Register with Specifications</v>
      </c>
      <c r="O3778" s="134"/>
      <c r="P3778" s="134"/>
      <c r="Q3778" s="33" t="str">
        <f>IFERROR(VLOOKUP(PPE_PH1_CDDL[[#This Row],[RDMC Document Number]],[3]Docs!$B:$F,4,0),"No Placeholder Yet")</f>
        <v>RES - Reserved Placeholder</v>
      </c>
      <c r="R3778" s="33" t="str">
        <f>IFERROR(VLOOKUP(PPE_PH1_CDDL[[#This Row],[RDMC Document Number]],[3]Docs!$B:$F,5,0),"No Placeholder Yet")</f>
        <v>Pending</v>
      </c>
      <c r="S3778" s="137">
        <f t="shared" si="509"/>
        <v>0</v>
      </c>
      <c r="T3778" s="39" t="s">
        <v>1119</v>
      </c>
      <c r="U3778" s="39"/>
      <c r="V3778" s="178"/>
      <c r="W3778" s="39" t="s">
        <v>1932</v>
      </c>
      <c r="X3778" s="39" t="s">
        <v>1971</v>
      </c>
      <c r="Y3778" s="39"/>
      <c r="Z3778" s="39"/>
      <c r="AA3778" s="39"/>
      <c r="AB3778" s="152" t="s">
        <v>3165</v>
      </c>
    </row>
    <row r="3779" spans="1:28" ht="21.75" customHeight="1" x14ac:dyDescent="0.25">
      <c r="A3779" s="37" t="s">
        <v>30</v>
      </c>
      <c r="B3779" s="37" t="s">
        <v>31</v>
      </c>
      <c r="C3779" s="39">
        <v>6263</v>
      </c>
      <c r="D3779" s="39" t="s">
        <v>268</v>
      </c>
      <c r="E3779" s="39" t="s">
        <v>1374</v>
      </c>
      <c r="F3779" s="128" t="s">
        <v>48</v>
      </c>
      <c r="G3779" s="162" t="s">
        <v>35</v>
      </c>
      <c r="H3779" s="39" t="str">
        <f t="shared" si="507"/>
        <v>6105AK124-6263-MEQL-0003</v>
      </c>
      <c r="I3779" s="39" t="str">
        <f t="shared" si="510"/>
        <v>Q24050972-04-6263-M-EQL-0003</v>
      </c>
      <c r="J3779" s="39"/>
      <c r="K3779" s="33" t="str">
        <f>VLOOKUP(C3779,'PPE WBS Codes'!$E$3:$F$79,2,0)</f>
        <v>36 MVA Power Station 1</v>
      </c>
      <c r="L3779" s="39" t="s">
        <v>1966</v>
      </c>
      <c r="M3779" s="39" t="s">
        <v>1428</v>
      </c>
      <c r="N3779" s="33" t="str">
        <f t="shared" si="508"/>
        <v>36 MVA Power Station 1 - Emergency Equip. for 36 MVA Power Station Fuel System Pad 1B - Mechanical Equipment Register with Specifications</v>
      </c>
      <c r="O3779" s="134"/>
      <c r="P3779" s="134"/>
      <c r="Q3779" s="33" t="str">
        <f>IFERROR(VLOOKUP(PPE_PH1_CDDL[[#This Row],[RDMC Document Number]],[3]Docs!$B:$F,4,0),"No Placeholder Yet")</f>
        <v>RES - Reserved Placeholder</v>
      </c>
      <c r="R3779" s="33" t="str">
        <f>IFERROR(VLOOKUP(PPE_PH1_CDDL[[#This Row],[RDMC Document Number]],[3]Docs!$B:$F,5,0),"No Placeholder Yet")</f>
        <v>Pending</v>
      </c>
      <c r="S3779" s="137">
        <f t="shared" si="509"/>
        <v>0</v>
      </c>
      <c r="T3779" s="39" t="s">
        <v>1119</v>
      </c>
      <c r="U3779" s="39"/>
      <c r="V3779" s="178"/>
      <c r="W3779" s="39" t="s">
        <v>1964</v>
      </c>
      <c r="X3779" s="39" t="s">
        <v>1967</v>
      </c>
      <c r="Y3779" s="39"/>
      <c r="Z3779" s="39"/>
      <c r="AA3779" s="39"/>
      <c r="AB3779" s="152" t="s">
        <v>3165</v>
      </c>
    </row>
    <row r="3780" spans="1:28" ht="21.75" customHeight="1" x14ac:dyDescent="0.25">
      <c r="A3780" s="37" t="s">
        <v>30</v>
      </c>
      <c r="B3780" s="37" t="s">
        <v>31</v>
      </c>
      <c r="C3780" s="39">
        <v>6263</v>
      </c>
      <c r="D3780" s="39" t="s">
        <v>268</v>
      </c>
      <c r="E3780" s="39" t="s">
        <v>1374</v>
      </c>
      <c r="F3780" s="128" t="s">
        <v>50</v>
      </c>
      <c r="G3780" s="162" t="s">
        <v>35</v>
      </c>
      <c r="H3780" s="39" t="str">
        <f t="shared" si="507"/>
        <v>6105AK124-6263-MEQL-0004</v>
      </c>
      <c r="I3780" s="39" t="str">
        <f t="shared" si="510"/>
        <v>Q24050972-04-6263-M-EQL-0004</v>
      </c>
      <c r="J3780" s="39"/>
      <c r="K3780" s="33" t="str">
        <f>VLOOKUP(C3780,'PPE WBS Codes'!$E$3:$F$79,2,0)</f>
        <v>36 MVA Power Station 1</v>
      </c>
      <c r="L3780" s="39" t="s">
        <v>1976</v>
      </c>
      <c r="M3780" s="39" t="s">
        <v>1428</v>
      </c>
      <c r="N3780" s="33" t="str">
        <f t="shared" si="508"/>
        <v>36 MVA Power Station 1 - Collection Sump from Bunds for 36 MVA Power Station Gen Pad 1B - Mechanical Equipment Register with Specifications</v>
      </c>
      <c r="O3780" s="134"/>
      <c r="P3780" s="134"/>
      <c r="Q3780" s="33" t="str">
        <f>IFERROR(VLOOKUP(PPE_PH1_CDDL[[#This Row],[RDMC Document Number]],[3]Docs!$B:$F,4,0),"No Placeholder Yet")</f>
        <v>RES - Reserved Placeholder</v>
      </c>
      <c r="R3780" s="33" t="str">
        <f>IFERROR(VLOOKUP(PPE_PH1_CDDL[[#This Row],[RDMC Document Number]],[3]Docs!$B:$F,5,0),"No Placeholder Yet")</f>
        <v>Pending</v>
      </c>
      <c r="S3780" s="137">
        <f t="shared" si="509"/>
        <v>0</v>
      </c>
      <c r="T3780" s="39" t="s">
        <v>1119</v>
      </c>
      <c r="U3780" s="39"/>
      <c r="V3780" s="178"/>
      <c r="W3780" s="162" t="s">
        <v>1932</v>
      </c>
      <c r="X3780" s="162" t="s">
        <v>1975</v>
      </c>
      <c r="Y3780" s="39"/>
      <c r="Z3780" s="39"/>
      <c r="AA3780" s="39"/>
      <c r="AB3780" s="152" t="s">
        <v>3165</v>
      </c>
    </row>
    <row r="3781" spans="1:28" ht="21.75" customHeight="1" x14ac:dyDescent="0.25">
      <c r="A3781" s="37" t="s">
        <v>30</v>
      </c>
      <c r="B3781" s="37" t="s">
        <v>31</v>
      </c>
      <c r="C3781" s="39">
        <v>6263</v>
      </c>
      <c r="D3781" s="39" t="s">
        <v>268</v>
      </c>
      <c r="E3781" s="39" t="s">
        <v>1429</v>
      </c>
      <c r="F3781" s="128" t="s">
        <v>34</v>
      </c>
      <c r="G3781" s="162" t="s">
        <v>35</v>
      </c>
      <c r="H3781" s="39" t="str">
        <f t="shared" si="507"/>
        <v>6105AK124-6263-MISO-0001</v>
      </c>
      <c r="I3781" s="39" t="str">
        <f t="shared" si="510"/>
        <v>Q24050972-04-6263-M-ISO-0001</v>
      </c>
      <c r="J3781" s="39"/>
      <c r="K3781" s="33" t="str">
        <f>VLOOKUP(C3781,'PPE WBS Codes'!$E$3:$F$79,2,0)</f>
        <v>36 MVA Power Station 1</v>
      </c>
      <c r="L3781" s="39" t="s">
        <v>1963</v>
      </c>
      <c r="M3781" s="39" t="s">
        <v>1430</v>
      </c>
      <c r="N3781" s="33" t="str">
        <f t="shared" si="508"/>
        <v>36 MVA Power Station 1 - Emergency Equip. for 36 MVA Power Station Fuel System Pad 1A - Piping Isometric Design and Layouts</v>
      </c>
      <c r="O3781" s="134"/>
      <c r="P3781" s="134"/>
      <c r="Q3781" s="33" t="str">
        <f>IFERROR(VLOOKUP(PPE_PH1_CDDL[[#This Row],[RDMC Document Number]],[3]Docs!$B:$F,4,0),"No Placeholder Yet")</f>
        <v>RES - Reserved Placeholder</v>
      </c>
      <c r="R3781" s="33" t="str">
        <f>IFERROR(VLOOKUP(PPE_PH1_CDDL[[#This Row],[RDMC Document Number]],[3]Docs!$B:$F,5,0),"No Placeholder Yet")</f>
        <v>Pending</v>
      </c>
      <c r="S3781" s="137">
        <f t="shared" si="509"/>
        <v>0</v>
      </c>
      <c r="T3781" s="39" t="s">
        <v>1119</v>
      </c>
      <c r="U3781" s="39"/>
      <c r="V3781" s="178"/>
      <c r="W3781" s="39" t="s">
        <v>1964</v>
      </c>
      <c r="X3781" s="39" t="s">
        <v>1965</v>
      </c>
      <c r="Y3781" s="39"/>
      <c r="Z3781" s="39"/>
      <c r="AA3781" s="39"/>
      <c r="AB3781" s="152" t="s">
        <v>3165</v>
      </c>
    </row>
    <row r="3782" spans="1:28" ht="21.75" customHeight="1" x14ac:dyDescent="0.25">
      <c r="A3782" s="37" t="s">
        <v>30</v>
      </c>
      <c r="B3782" s="37" t="s">
        <v>31</v>
      </c>
      <c r="C3782" s="39">
        <v>6263</v>
      </c>
      <c r="D3782" s="39" t="s">
        <v>268</v>
      </c>
      <c r="E3782" s="39" t="s">
        <v>1429</v>
      </c>
      <c r="F3782" s="128" t="s">
        <v>46</v>
      </c>
      <c r="G3782" s="162" t="s">
        <v>35</v>
      </c>
      <c r="H3782" s="39" t="str">
        <f t="shared" si="507"/>
        <v>6105AK124-6263-MISO-0002</v>
      </c>
      <c r="I3782" s="39" t="str">
        <f t="shared" si="510"/>
        <v>Q24050972-04-6263-M-ISO-0002</v>
      </c>
      <c r="J3782" s="39"/>
      <c r="K3782" s="33" t="str">
        <f>VLOOKUP(C3782,'PPE WBS Codes'!$E$3:$F$79,2,0)</f>
        <v>36 MVA Power Station 1</v>
      </c>
      <c r="L3782" s="39" t="s">
        <v>1972</v>
      </c>
      <c r="M3782" s="39" t="s">
        <v>1430</v>
      </c>
      <c r="N3782" s="33" t="str">
        <f t="shared" si="508"/>
        <v>36 MVA Power Station 1 - Collection Sump from Bunds for 36 MVA Power Station Gen Pad 1A - Piping Isometric Design and Layouts</v>
      </c>
      <c r="O3782" s="134"/>
      <c r="P3782" s="134"/>
      <c r="Q3782" s="33" t="str">
        <f>IFERROR(VLOOKUP(PPE_PH1_CDDL[[#This Row],[RDMC Document Number]],[3]Docs!$B:$F,4,0),"No Placeholder Yet")</f>
        <v>RES - Reserved Placeholder</v>
      </c>
      <c r="R3782" s="33" t="str">
        <f>IFERROR(VLOOKUP(PPE_PH1_CDDL[[#This Row],[RDMC Document Number]],[3]Docs!$B:$F,5,0),"No Placeholder Yet")</f>
        <v>Pending</v>
      </c>
      <c r="S3782" s="137">
        <f t="shared" si="509"/>
        <v>0</v>
      </c>
      <c r="T3782" s="39" t="s">
        <v>1119</v>
      </c>
      <c r="U3782" s="39"/>
      <c r="V3782" s="178"/>
      <c r="W3782" s="39" t="s">
        <v>1932</v>
      </c>
      <c r="X3782" s="39" t="s">
        <v>1971</v>
      </c>
      <c r="Y3782" s="39"/>
      <c r="Z3782" s="39"/>
      <c r="AA3782" s="39"/>
      <c r="AB3782" s="152" t="s">
        <v>3165</v>
      </c>
    </row>
    <row r="3783" spans="1:28" ht="21.75" customHeight="1" x14ac:dyDescent="0.25">
      <c r="A3783" s="37" t="s">
        <v>30</v>
      </c>
      <c r="B3783" s="37" t="s">
        <v>31</v>
      </c>
      <c r="C3783" s="39">
        <v>6263</v>
      </c>
      <c r="D3783" s="39" t="s">
        <v>268</v>
      </c>
      <c r="E3783" s="39" t="s">
        <v>1429</v>
      </c>
      <c r="F3783" s="128" t="s">
        <v>48</v>
      </c>
      <c r="G3783" s="162" t="s">
        <v>35</v>
      </c>
      <c r="H3783" s="39" t="str">
        <f t="shared" si="507"/>
        <v>6105AK124-6263-MISO-0003</v>
      </c>
      <c r="I3783" s="39" t="str">
        <f t="shared" si="510"/>
        <v>Q24050972-04-6263-M-ISO-0003</v>
      </c>
      <c r="J3783" s="39"/>
      <c r="K3783" s="33" t="str">
        <f>VLOOKUP(C3783,'PPE WBS Codes'!$E$3:$F$79,2,0)</f>
        <v>36 MVA Power Station 1</v>
      </c>
      <c r="L3783" s="39" t="s">
        <v>1966</v>
      </c>
      <c r="M3783" s="39" t="s">
        <v>1430</v>
      </c>
      <c r="N3783" s="33" t="str">
        <f t="shared" si="508"/>
        <v>36 MVA Power Station 1 - Emergency Equip. for 36 MVA Power Station Fuel System Pad 1B - Piping Isometric Design and Layouts</v>
      </c>
      <c r="O3783" s="134"/>
      <c r="P3783" s="134"/>
      <c r="Q3783" s="33" t="str">
        <f>IFERROR(VLOOKUP(PPE_PH1_CDDL[[#This Row],[RDMC Document Number]],[3]Docs!$B:$F,4,0),"No Placeholder Yet")</f>
        <v>RES - Reserved Placeholder</v>
      </c>
      <c r="R3783" s="33" t="str">
        <f>IFERROR(VLOOKUP(PPE_PH1_CDDL[[#This Row],[RDMC Document Number]],[3]Docs!$B:$F,5,0),"No Placeholder Yet")</f>
        <v>Pending</v>
      </c>
      <c r="S3783" s="137">
        <f t="shared" si="509"/>
        <v>0</v>
      </c>
      <c r="T3783" s="39" t="s">
        <v>1119</v>
      </c>
      <c r="U3783" s="39"/>
      <c r="V3783" s="178"/>
      <c r="W3783" s="39" t="s">
        <v>1964</v>
      </c>
      <c r="X3783" s="39" t="s">
        <v>1967</v>
      </c>
      <c r="Y3783" s="39"/>
      <c r="Z3783" s="39"/>
      <c r="AA3783" s="39"/>
      <c r="AB3783" s="152" t="s">
        <v>3165</v>
      </c>
    </row>
    <row r="3784" spans="1:28" ht="21.75" customHeight="1" x14ac:dyDescent="0.25">
      <c r="A3784" s="37" t="s">
        <v>30</v>
      </c>
      <c r="B3784" s="37" t="s">
        <v>31</v>
      </c>
      <c r="C3784" s="39">
        <v>6263</v>
      </c>
      <c r="D3784" s="39" t="s">
        <v>268</v>
      </c>
      <c r="E3784" s="39" t="s">
        <v>1429</v>
      </c>
      <c r="F3784" s="174" t="s">
        <v>50</v>
      </c>
      <c r="G3784" s="162" t="s">
        <v>35</v>
      </c>
      <c r="H3784" s="39" t="str">
        <f t="shared" si="507"/>
        <v>6105AK124-6263-MISO-0004</v>
      </c>
      <c r="I3784" s="39" t="str">
        <f t="shared" si="510"/>
        <v>Q24050972-04-6263-M-ISO-0004</v>
      </c>
      <c r="J3784" s="162"/>
      <c r="K3784" s="33" t="str">
        <f>VLOOKUP(C3784,'PPE WBS Codes'!$E$3:$F$79,2,0)</f>
        <v>36 MVA Power Station 1</v>
      </c>
      <c r="L3784" s="162" t="s">
        <v>1976</v>
      </c>
      <c r="M3784" s="162" t="s">
        <v>1430</v>
      </c>
      <c r="N3784" s="33" t="str">
        <f t="shared" si="508"/>
        <v>36 MVA Power Station 1 - Collection Sump from Bunds for 36 MVA Power Station Gen Pad 1B - Piping Isometric Design and Layouts</v>
      </c>
      <c r="O3784" s="175"/>
      <c r="P3784" s="175"/>
      <c r="Q3784" s="33" t="str">
        <f>IFERROR(VLOOKUP(PPE_PH1_CDDL[[#This Row],[RDMC Document Number]],[3]Docs!$B:$F,4,0),"No Placeholder Yet")</f>
        <v>RES - Reserved Placeholder</v>
      </c>
      <c r="R3784" s="33" t="str">
        <f>IFERROR(VLOOKUP(PPE_PH1_CDDL[[#This Row],[RDMC Document Number]],[3]Docs!$B:$F,5,0),"No Placeholder Yet")</f>
        <v>Pending</v>
      </c>
      <c r="S3784" s="137">
        <f t="shared" si="509"/>
        <v>0</v>
      </c>
      <c r="T3784" s="39" t="s">
        <v>1119</v>
      </c>
      <c r="U3784" s="162"/>
      <c r="V3784" s="178"/>
      <c r="W3784" s="162" t="s">
        <v>1932</v>
      </c>
      <c r="X3784" s="162" t="s">
        <v>1975</v>
      </c>
      <c r="Y3784" s="162"/>
      <c r="Z3784" s="162"/>
      <c r="AA3784" s="39"/>
      <c r="AB3784" s="152" t="s">
        <v>3165</v>
      </c>
    </row>
    <row r="3785" spans="1:28" ht="21.75" customHeight="1" x14ac:dyDescent="0.25">
      <c r="A3785" s="37" t="s">
        <v>30</v>
      </c>
      <c r="B3785" s="37" t="s">
        <v>31</v>
      </c>
      <c r="C3785" s="39">
        <v>6263</v>
      </c>
      <c r="D3785" s="39" t="s">
        <v>268</v>
      </c>
      <c r="E3785" s="39" t="s">
        <v>43</v>
      </c>
      <c r="F3785" s="128" t="s">
        <v>34</v>
      </c>
      <c r="G3785" s="162" t="s">
        <v>35</v>
      </c>
      <c r="H3785" s="39" t="str">
        <f t="shared" si="507"/>
        <v>6105AK124-6263-MPRC-0001</v>
      </c>
      <c r="I3785" s="39" t="str">
        <f t="shared" si="510"/>
        <v>Q24050972-04-6263-M-PRC-0001</v>
      </c>
      <c r="J3785" s="39"/>
      <c r="K3785" s="33" t="str">
        <f>VLOOKUP(C3785,'PPE WBS Codes'!$E$3:$F$79,2,0)</f>
        <v>36 MVA Power Station 1</v>
      </c>
      <c r="L3785" s="39" t="s">
        <v>1963</v>
      </c>
      <c r="M3785" s="39" t="s">
        <v>1433</v>
      </c>
      <c r="N3785" s="33" t="str">
        <f t="shared" si="508"/>
        <v>36 MVA Power Station 1 - Emergency Equip. for 36 MVA Power Station Fuel System Pad 1A - Fastener Specification and Torque Procedures</v>
      </c>
      <c r="O3785" s="134"/>
      <c r="P3785" s="134"/>
      <c r="Q3785" s="33" t="str">
        <f>IFERROR(VLOOKUP(PPE_PH1_CDDL[[#This Row],[RDMC Document Number]],[3]Docs!$B:$F,4,0),"No Placeholder Yet")</f>
        <v>RES - Reserved Placeholder</v>
      </c>
      <c r="R3785" s="33" t="str">
        <f>IFERROR(VLOOKUP(PPE_PH1_CDDL[[#This Row],[RDMC Document Number]],[3]Docs!$B:$F,5,0),"No Placeholder Yet")</f>
        <v>Pending</v>
      </c>
      <c r="S3785" s="137">
        <f t="shared" si="509"/>
        <v>0</v>
      </c>
      <c r="T3785" s="39" t="s">
        <v>1119</v>
      </c>
      <c r="U3785" s="39"/>
      <c r="V3785" s="178"/>
      <c r="W3785" s="39" t="s">
        <v>1964</v>
      </c>
      <c r="X3785" s="39" t="s">
        <v>1965</v>
      </c>
      <c r="Y3785" s="39"/>
      <c r="Z3785" s="39"/>
      <c r="AA3785" s="39"/>
      <c r="AB3785" s="152" t="s">
        <v>3165</v>
      </c>
    </row>
    <row r="3786" spans="1:28" ht="21.75" customHeight="1" x14ac:dyDescent="0.25">
      <c r="A3786" s="37" t="s">
        <v>30</v>
      </c>
      <c r="B3786" s="37" t="s">
        <v>31</v>
      </c>
      <c r="C3786" s="39">
        <v>6263</v>
      </c>
      <c r="D3786" s="39" t="s">
        <v>268</v>
      </c>
      <c r="E3786" s="39" t="s">
        <v>43</v>
      </c>
      <c r="F3786" s="128" t="s">
        <v>46</v>
      </c>
      <c r="G3786" s="162" t="s">
        <v>35</v>
      </c>
      <c r="H3786" s="39" t="str">
        <f t="shared" si="507"/>
        <v>6105AK124-6263-MPRC-0002</v>
      </c>
      <c r="I3786" s="39" t="str">
        <f t="shared" si="510"/>
        <v>Q24050972-04-6263-M-PRC-0002</v>
      </c>
      <c r="J3786" s="39"/>
      <c r="K3786" s="33" t="str">
        <f>VLOOKUP(C3786,'PPE WBS Codes'!$E$3:$F$79,2,0)</f>
        <v>36 MVA Power Station 1</v>
      </c>
      <c r="L3786" s="39" t="s">
        <v>1972</v>
      </c>
      <c r="M3786" s="39" t="s">
        <v>1433</v>
      </c>
      <c r="N3786" s="33" t="str">
        <f t="shared" si="508"/>
        <v>36 MVA Power Station 1 - Collection Sump from Bunds for 36 MVA Power Station Gen Pad 1A - Fastener Specification and Torque Procedures</v>
      </c>
      <c r="O3786" s="134"/>
      <c r="P3786" s="134"/>
      <c r="Q3786" s="33" t="str">
        <f>IFERROR(VLOOKUP(PPE_PH1_CDDL[[#This Row],[RDMC Document Number]],[3]Docs!$B:$F,4,0),"No Placeholder Yet")</f>
        <v>RES - Reserved Placeholder</v>
      </c>
      <c r="R3786" s="33" t="str">
        <f>IFERROR(VLOOKUP(PPE_PH1_CDDL[[#This Row],[RDMC Document Number]],[3]Docs!$B:$F,5,0),"No Placeholder Yet")</f>
        <v>Pending</v>
      </c>
      <c r="S3786" s="137">
        <f t="shared" si="509"/>
        <v>0</v>
      </c>
      <c r="T3786" s="39" t="s">
        <v>1119</v>
      </c>
      <c r="U3786" s="39"/>
      <c r="V3786" s="178"/>
      <c r="W3786" s="39" t="s">
        <v>1932</v>
      </c>
      <c r="X3786" s="39" t="s">
        <v>1971</v>
      </c>
      <c r="Y3786" s="39"/>
      <c r="Z3786" s="39"/>
      <c r="AA3786" s="39"/>
      <c r="AB3786" s="152" t="s">
        <v>3165</v>
      </c>
    </row>
    <row r="3787" spans="1:28" ht="21.75" customHeight="1" x14ac:dyDescent="0.25">
      <c r="A3787" s="37" t="s">
        <v>30</v>
      </c>
      <c r="B3787" s="37" t="s">
        <v>31</v>
      </c>
      <c r="C3787" s="39">
        <v>6263</v>
      </c>
      <c r="D3787" s="39" t="s">
        <v>268</v>
      </c>
      <c r="E3787" s="39" t="s">
        <v>43</v>
      </c>
      <c r="F3787" s="128" t="s">
        <v>48</v>
      </c>
      <c r="G3787" s="162" t="s">
        <v>35</v>
      </c>
      <c r="H3787" s="39" t="str">
        <f t="shared" si="507"/>
        <v>6105AK124-6263-MPRC-0003</v>
      </c>
      <c r="I3787" s="39" t="str">
        <f t="shared" si="510"/>
        <v>Q24050972-04-6263-M-PRC-0003</v>
      </c>
      <c r="J3787" s="39"/>
      <c r="K3787" s="33" t="str">
        <f>VLOOKUP(C3787,'PPE WBS Codes'!$E$3:$F$79,2,0)</f>
        <v>36 MVA Power Station 1</v>
      </c>
      <c r="L3787" s="39" t="s">
        <v>1966</v>
      </c>
      <c r="M3787" s="39" t="s">
        <v>1433</v>
      </c>
      <c r="N3787" s="33" t="str">
        <f t="shared" si="508"/>
        <v>36 MVA Power Station 1 - Emergency Equip. for 36 MVA Power Station Fuel System Pad 1B - Fastener Specification and Torque Procedures</v>
      </c>
      <c r="O3787" s="134"/>
      <c r="P3787" s="134"/>
      <c r="Q3787" s="33" t="str">
        <f>IFERROR(VLOOKUP(PPE_PH1_CDDL[[#This Row],[RDMC Document Number]],[3]Docs!$B:$F,4,0),"No Placeholder Yet")</f>
        <v>RES - Reserved Placeholder</v>
      </c>
      <c r="R3787" s="33" t="str">
        <f>IFERROR(VLOOKUP(PPE_PH1_CDDL[[#This Row],[RDMC Document Number]],[3]Docs!$B:$F,5,0),"No Placeholder Yet")</f>
        <v>Pending</v>
      </c>
      <c r="S3787" s="137">
        <f t="shared" si="509"/>
        <v>0</v>
      </c>
      <c r="T3787" s="39" t="s">
        <v>1119</v>
      </c>
      <c r="U3787" s="39"/>
      <c r="V3787" s="178"/>
      <c r="W3787" s="39" t="s">
        <v>1964</v>
      </c>
      <c r="X3787" s="39" t="s">
        <v>1967</v>
      </c>
      <c r="Y3787" s="39"/>
      <c r="Z3787" s="39"/>
      <c r="AA3787" s="39"/>
      <c r="AB3787" s="152" t="s">
        <v>3165</v>
      </c>
    </row>
    <row r="3788" spans="1:28" ht="21.75" customHeight="1" x14ac:dyDescent="0.25">
      <c r="A3788" s="37" t="s">
        <v>30</v>
      </c>
      <c r="B3788" s="37" t="s">
        <v>31</v>
      </c>
      <c r="C3788" s="39">
        <v>6263</v>
      </c>
      <c r="D3788" s="39" t="s">
        <v>268</v>
      </c>
      <c r="E3788" s="39" t="s">
        <v>43</v>
      </c>
      <c r="F3788" s="174" t="s">
        <v>50</v>
      </c>
      <c r="G3788" s="162" t="s">
        <v>35</v>
      </c>
      <c r="H3788" s="39" t="str">
        <f t="shared" si="507"/>
        <v>6105AK124-6263-MPRC-0004</v>
      </c>
      <c r="I3788" s="39" t="str">
        <f t="shared" si="510"/>
        <v>Q24050972-04-6263-M-PRC-0004</v>
      </c>
      <c r="J3788" s="162"/>
      <c r="K3788" s="33" t="str">
        <f>VLOOKUP(C3788,'PPE WBS Codes'!$E$3:$F$79,2,0)</f>
        <v>36 MVA Power Station 1</v>
      </c>
      <c r="L3788" s="162" t="s">
        <v>1976</v>
      </c>
      <c r="M3788" s="162" t="s">
        <v>1433</v>
      </c>
      <c r="N3788" s="33" t="str">
        <f t="shared" si="508"/>
        <v>36 MVA Power Station 1 - Collection Sump from Bunds for 36 MVA Power Station Gen Pad 1B - Fastener Specification and Torque Procedures</v>
      </c>
      <c r="O3788" s="175"/>
      <c r="P3788" s="175"/>
      <c r="Q3788" s="33" t="str">
        <f>IFERROR(VLOOKUP(PPE_PH1_CDDL[[#This Row],[RDMC Document Number]],[3]Docs!$B:$F,4,0),"No Placeholder Yet")</f>
        <v>RES - Reserved Placeholder</v>
      </c>
      <c r="R3788" s="33" t="str">
        <f>IFERROR(VLOOKUP(PPE_PH1_CDDL[[#This Row],[RDMC Document Number]],[3]Docs!$B:$F,5,0),"No Placeholder Yet")</f>
        <v>Pending</v>
      </c>
      <c r="S3788" s="137">
        <f t="shared" si="509"/>
        <v>0</v>
      </c>
      <c r="T3788" s="39" t="s">
        <v>1119</v>
      </c>
      <c r="U3788" s="162"/>
      <c r="V3788" s="178"/>
      <c r="W3788" s="162" t="s">
        <v>1932</v>
      </c>
      <c r="X3788" s="162" t="s">
        <v>1975</v>
      </c>
      <c r="Y3788" s="162"/>
      <c r="Z3788" s="162"/>
      <c r="AA3788" s="39"/>
      <c r="AB3788" s="152" t="s">
        <v>3165</v>
      </c>
    </row>
    <row r="3789" spans="1:28" ht="21.75" customHeight="1" x14ac:dyDescent="0.25">
      <c r="A3789" s="37" t="s">
        <v>30</v>
      </c>
      <c r="B3789" s="37" t="s">
        <v>31</v>
      </c>
      <c r="C3789" s="39">
        <v>6263</v>
      </c>
      <c r="D3789" s="39" t="s">
        <v>268</v>
      </c>
      <c r="E3789" s="39" t="s">
        <v>1435</v>
      </c>
      <c r="F3789" s="128" t="s">
        <v>34</v>
      </c>
      <c r="G3789" s="162" t="s">
        <v>35</v>
      </c>
      <c r="H3789" s="39" t="str">
        <f t="shared" si="507"/>
        <v>6105AK124-6263-MPSP-0001</v>
      </c>
      <c r="I3789" s="39" t="str">
        <f t="shared" si="510"/>
        <v>Q24050972-04-6263-M-PSP-0001</v>
      </c>
      <c r="J3789" s="39"/>
      <c r="K3789" s="33" t="str">
        <f>VLOOKUP(C3789,'PPE WBS Codes'!$E$3:$F$79,2,0)</f>
        <v>36 MVA Power Station 1</v>
      </c>
      <c r="L3789" s="39" t="s">
        <v>1963</v>
      </c>
      <c r="M3789" s="39" t="s">
        <v>1436</v>
      </c>
      <c r="N3789" s="33" t="str">
        <f t="shared" si="508"/>
        <v>36 MVA Power Station 1 - Emergency Equip. for 36 MVA Power Station Fuel System Pad 1A - Pipe and Cable Support Racks Design</v>
      </c>
      <c r="O3789" s="134"/>
      <c r="P3789" s="134"/>
      <c r="Q3789" s="33" t="str">
        <f>IFERROR(VLOOKUP(PPE_PH1_CDDL[[#This Row],[RDMC Document Number]],[3]Docs!$B:$F,4,0),"No Placeholder Yet")</f>
        <v>RES - Reserved Placeholder</v>
      </c>
      <c r="R3789" s="33" t="str">
        <f>IFERROR(VLOOKUP(PPE_PH1_CDDL[[#This Row],[RDMC Document Number]],[3]Docs!$B:$F,5,0),"No Placeholder Yet")</f>
        <v>Pending</v>
      </c>
      <c r="S3789" s="137">
        <f t="shared" si="509"/>
        <v>0</v>
      </c>
      <c r="T3789" s="39" t="s">
        <v>1119</v>
      </c>
      <c r="U3789" s="39"/>
      <c r="V3789" s="178"/>
      <c r="W3789" s="39" t="s">
        <v>1964</v>
      </c>
      <c r="X3789" s="39" t="s">
        <v>1965</v>
      </c>
      <c r="Y3789" s="39"/>
      <c r="Z3789" s="39"/>
      <c r="AA3789" s="39"/>
      <c r="AB3789" s="152" t="s">
        <v>3165</v>
      </c>
    </row>
    <row r="3790" spans="1:28" ht="21.75" customHeight="1" x14ac:dyDescent="0.25">
      <c r="A3790" s="37" t="s">
        <v>30</v>
      </c>
      <c r="B3790" s="37" t="s">
        <v>31</v>
      </c>
      <c r="C3790" s="39">
        <v>6263</v>
      </c>
      <c r="D3790" s="39" t="s">
        <v>268</v>
      </c>
      <c r="E3790" s="162" t="s">
        <v>1435</v>
      </c>
      <c r="F3790" s="174" t="s">
        <v>46</v>
      </c>
      <c r="G3790" s="162" t="s">
        <v>35</v>
      </c>
      <c r="H3790" s="39" t="str">
        <f t="shared" si="507"/>
        <v>6105AK124-6263-MPSP-0002</v>
      </c>
      <c r="I3790" s="39" t="str">
        <f t="shared" si="510"/>
        <v>Q24050972-04-6263-M-PSP-0002</v>
      </c>
      <c r="J3790" s="162"/>
      <c r="K3790" s="33" t="str">
        <f>VLOOKUP(C3790,'PPE WBS Codes'!$E$3:$F$79,2,0)</f>
        <v>36 MVA Power Station 1</v>
      </c>
      <c r="L3790" s="162" t="s">
        <v>1966</v>
      </c>
      <c r="M3790" s="162" t="s">
        <v>1436</v>
      </c>
      <c r="N3790" s="33" t="str">
        <f t="shared" si="508"/>
        <v>36 MVA Power Station 1 - Emergency Equip. for 36 MVA Power Station Fuel System Pad 1B - Pipe and Cable Support Racks Design</v>
      </c>
      <c r="O3790" s="175"/>
      <c r="P3790" s="175"/>
      <c r="Q3790" s="33" t="str">
        <f>IFERROR(VLOOKUP(PPE_PH1_CDDL[[#This Row],[RDMC Document Number]],[3]Docs!$B:$F,4,0),"No Placeholder Yet")</f>
        <v>RES - Reserved Placeholder</v>
      </c>
      <c r="R3790" s="33" t="str">
        <f>IFERROR(VLOOKUP(PPE_PH1_CDDL[[#This Row],[RDMC Document Number]],[3]Docs!$B:$F,5,0),"No Placeholder Yet")</f>
        <v>Pending</v>
      </c>
      <c r="S3790" s="137">
        <f t="shared" si="509"/>
        <v>0</v>
      </c>
      <c r="T3790" s="39" t="s">
        <v>1119</v>
      </c>
      <c r="U3790" s="162"/>
      <c r="V3790" s="178"/>
      <c r="W3790" s="39" t="s">
        <v>1964</v>
      </c>
      <c r="X3790" s="39" t="s">
        <v>1967</v>
      </c>
      <c r="Y3790" s="162"/>
      <c r="Z3790" s="162"/>
      <c r="AA3790" s="39"/>
      <c r="AB3790" s="152" t="s">
        <v>3165</v>
      </c>
    </row>
    <row r="3791" spans="1:28" ht="21.75" customHeight="1" x14ac:dyDescent="0.25">
      <c r="A3791" s="37" t="s">
        <v>30</v>
      </c>
      <c r="B3791" s="37" t="s">
        <v>31</v>
      </c>
      <c r="C3791" s="39">
        <v>6263</v>
      </c>
      <c r="D3791" s="39" t="s">
        <v>268</v>
      </c>
      <c r="E3791" s="39" t="s">
        <v>1144</v>
      </c>
      <c r="F3791" s="128" t="s">
        <v>34</v>
      </c>
      <c r="G3791" s="162" t="s">
        <v>35</v>
      </c>
      <c r="H3791" s="39" t="str">
        <f t="shared" si="507"/>
        <v>6105AK124-6263-MQAD-0001</v>
      </c>
      <c r="I3791" s="39" t="str">
        <f t="shared" si="510"/>
        <v>Q24050972-04-6263-M-QAD-0001</v>
      </c>
      <c r="J3791" s="39"/>
      <c r="K3791" s="33" t="str">
        <f>VLOOKUP(C3791,'PPE WBS Codes'!$E$3:$F$79,2,0)</f>
        <v>36 MVA Power Station 1</v>
      </c>
      <c r="L3791" s="39" t="s">
        <v>1963</v>
      </c>
      <c r="M3791" s="39" t="s">
        <v>1437</v>
      </c>
      <c r="N3791" s="33" t="str">
        <f t="shared" si="508"/>
        <v>36 MVA Power Station 1 - Emergency Equip. for 36 MVA Power Station Fuel System Pad 1A - Fabrication Inspection QC Pack (Incl. NDT)</v>
      </c>
      <c r="O3791" s="134"/>
      <c r="P3791" s="134"/>
      <c r="Q3791" s="33" t="str">
        <f>IFERROR(VLOOKUP(PPE_PH1_CDDL[[#This Row],[RDMC Document Number]],[3]Docs!$B:$F,4,0),"No Placeholder Yet")</f>
        <v>RES - Reserved Placeholder</v>
      </c>
      <c r="R3791" s="33" t="str">
        <f>IFERROR(VLOOKUP(PPE_PH1_CDDL[[#This Row],[RDMC Document Number]],[3]Docs!$B:$F,5,0),"No Placeholder Yet")</f>
        <v>Pending</v>
      </c>
      <c r="S3791" s="137">
        <f t="shared" si="509"/>
        <v>0</v>
      </c>
      <c r="T3791" s="39" t="s">
        <v>1119</v>
      </c>
      <c r="U3791" s="39"/>
      <c r="V3791" s="178"/>
      <c r="W3791" s="39" t="s">
        <v>1964</v>
      </c>
      <c r="X3791" s="39" t="s">
        <v>1965</v>
      </c>
      <c r="Y3791" s="39"/>
      <c r="Z3791" s="39"/>
      <c r="AA3791" s="39"/>
      <c r="AB3791" s="152" t="s">
        <v>3165</v>
      </c>
    </row>
    <row r="3792" spans="1:28" ht="21.75" customHeight="1" x14ac:dyDescent="0.25">
      <c r="A3792" s="37" t="s">
        <v>30</v>
      </c>
      <c r="B3792" s="37" t="s">
        <v>31</v>
      </c>
      <c r="C3792" s="39">
        <v>6263</v>
      </c>
      <c r="D3792" s="39" t="s">
        <v>268</v>
      </c>
      <c r="E3792" s="162" t="s">
        <v>1144</v>
      </c>
      <c r="F3792" s="174" t="s">
        <v>46</v>
      </c>
      <c r="G3792" s="162" t="s">
        <v>35</v>
      </c>
      <c r="H3792" s="39" t="str">
        <f t="shared" si="507"/>
        <v>6105AK124-6263-MQAD-0002</v>
      </c>
      <c r="I3792" s="39" t="str">
        <f t="shared" si="510"/>
        <v>Q24050972-04-6263-M-QAD-0002</v>
      </c>
      <c r="J3792" s="162"/>
      <c r="K3792" s="33" t="str">
        <f>VLOOKUP(C3792,'PPE WBS Codes'!$E$3:$F$79,2,0)</f>
        <v>36 MVA Power Station 1</v>
      </c>
      <c r="L3792" s="162" t="s">
        <v>1966</v>
      </c>
      <c r="M3792" s="162" t="s">
        <v>1437</v>
      </c>
      <c r="N3792" s="33" t="str">
        <f t="shared" si="508"/>
        <v>36 MVA Power Station 1 - Emergency Equip. for 36 MVA Power Station Fuel System Pad 1B - Fabrication Inspection QC Pack (Incl. NDT)</v>
      </c>
      <c r="O3792" s="175"/>
      <c r="P3792" s="175"/>
      <c r="Q3792" s="33" t="str">
        <f>IFERROR(VLOOKUP(PPE_PH1_CDDL[[#This Row],[RDMC Document Number]],[3]Docs!$B:$F,4,0),"No Placeholder Yet")</f>
        <v>RES - Reserved Placeholder</v>
      </c>
      <c r="R3792" s="33" t="str">
        <f>IFERROR(VLOOKUP(PPE_PH1_CDDL[[#This Row],[RDMC Document Number]],[3]Docs!$B:$F,5,0),"No Placeholder Yet")</f>
        <v>Pending</v>
      </c>
      <c r="S3792" s="137">
        <f t="shared" si="509"/>
        <v>0</v>
      </c>
      <c r="T3792" s="39" t="s">
        <v>1119</v>
      </c>
      <c r="U3792" s="162"/>
      <c r="V3792" s="178"/>
      <c r="W3792" s="39" t="s">
        <v>1964</v>
      </c>
      <c r="X3792" s="39" t="s">
        <v>1967</v>
      </c>
      <c r="Y3792" s="162"/>
      <c r="Z3792" s="162"/>
      <c r="AA3792" s="39"/>
      <c r="AB3792" s="152" t="s">
        <v>3165</v>
      </c>
    </row>
    <row r="3793" spans="1:28" ht="21.75" customHeight="1" x14ac:dyDescent="0.25">
      <c r="A3793" s="37" t="s">
        <v>30</v>
      </c>
      <c r="B3793" s="37" t="s">
        <v>31</v>
      </c>
      <c r="C3793" s="39">
        <v>6263</v>
      </c>
      <c r="D3793" s="39" t="s">
        <v>268</v>
      </c>
      <c r="E3793" s="39" t="s">
        <v>1170</v>
      </c>
      <c r="F3793" s="128" t="s">
        <v>34</v>
      </c>
      <c r="G3793" s="162" t="s">
        <v>35</v>
      </c>
      <c r="H3793" s="39" t="str">
        <f t="shared" si="507"/>
        <v>6105AK124-6263-MSPC-0001</v>
      </c>
      <c r="I3793" s="39" t="str">
        <f t="shared" si="510"/>
        <v>Q24050972-04-6263-M-SPC-0001</v>
      </c>
      <c r="J3793" s="39"/>
      <c r="K3793" s="33" t="str">
        <f>VLOOKUP(C3793,'PPE WBS Codes'!$E$3:$F$79,2,0)</f>
        <v>36 MVA Power Station 1</v>
      </c>
      <c r="L3793" s="39" t="s">
        <v>1963</v>
      </c>
      <c r="M3793" s="39" t="s">
        <v>1446</v>
      </c>
      <c r="N3793" s="33" t="str">
        <f t="shared" si="508"/>
        <v>36 MVA Power Station 1 - Emergency Equip. for 36 MVA Power Station Fuel System Pad 1A - Material Selection and Verification Specification</v>
      </c>
      <c r="O3793" s="134"/>
      <c r="P3793" s="134"/>
      <c r="Q3793" s="33" t="str">
        <f>IFERROR(VLOOKUP(PPE_PH1_CDDL[[#This Row],[RDMC Document Number]],[3]Docs!$B:$F,4,0),"No Placeholder Yet")</f>
        <v>RES - Reserved Placeholder</v>
      </c>
      <c r="R3793" s="33" t="str">
        <f>IFERROR(VLOOKUP(PPE_PH1_CDDL[[#This Row],[RDMC Document Number]],[3]Docs!$B:$F,5,0),"No Placeholder Yet")</f>
        <v>Pending</v>
      </c>
      <c r="S3793" s="137">
        <f t="shared" si="509"/>
        <v>0</v>
      </c>
      <c r="T3793" s="39" t="s">
        <v>1119</v>
      </c>
      <c r="U3793" s="39"/>
      <c r="V3793" s="178"/>
      <c r="W3793" s="39" t="s">
        <v>1964</v>
      </c>
      <c r="X3793" s="39" t="s">
        <v>1965</v>
      </c>
      <c r="Y3793" s="39"/>
      <c r="Z3793" s="39"/>
      <c r="AA3793" s="39"/>
      <c r="AB3793" s="152" t="s">
        <v>3165</v>
      </c>
    </row>
    <row r="3794" spans="1:28" ht="21.75" customHeight="1" x14ac:dyDescent="0.25">
      <c r="A3794" s="37" t="s">
        <v>30</v>
      </c>
      <c r="B3794" s="37" t="s">
        <v>31</v>
      </c>
      <c r="C3794" s="39">
        <v>6263</v>
      </c>
      <c r="D3794" s="39" t="s">
        <v>268</v>
      </c>
      <c r="E3794" s="39" t="s">
        <v>1170</v>
      </c>
      <c r="F3794" s="128" t="s">
        <v>46</v>
      </c>
      <c r="G3794" s="162" t="s">
        <v>35</v>
      </c>
      <c r="H3794" s="39" t="str">
        <f t="shared" si="507"/>
        <v>6105AK124-6263-MSPC-0002</v>
      </c>
      <c r="I3794" s="39" t="str">
        <f t="shared" si="510"/>
        <v>Q24050972-04-6263-M-SPC-0002</v>
      </c>
      <c r="J3794" s="39"/>
      <c r="K3794" s="33" t="str">
        <f>VLOOKUP(C3794,'PPE WBS Codes'!$E$3:$F$79,2,0)</f>
        <v>36 MVA Power Station 1</v>
      </c>
      <c r="L3794" s="39" t="s">
        <v>1963</v>
      </c>
      <c r="M3794" s="39" t="s">
        <v>1443</v>
      </c>
      <c r="N3794" s="33" t="str">
        <f t="shared" si="508"/>
        <v>36 MVA Power Station 1 - Emergency Equip. for 36 MVA Power Station Fuel System Pad 1A - Gasket Schedule and Material Specification</v>
      </c>
      <c r="O3794" s="134"/>
      <c r="P3794" s="134"/>
      <c r="Q3794" s="33" t="str">
        <f>IFERROR(VLOOKUP(PPE_PH1_CDDL[[#This Row],[RDMC Document Number]],[3]Docs!$B:$F,4,0),"No Placeholder Yet")</f>
        <v>RES - Reserved Placeholder</v>
      </c>
      <c r="R3794" s="33" t="str">
        <f>IFERROR(VLOOKUP(PPE_PH1_CDDL[[#This Row],[RDMC Document Number]],[3]Docs!$B:$F,5,0),"No Placeholder Yet")</f>
        <v>Pending</v>
      </c>
      <c r="S3794" s="137">
        <f t="shared" si="509"/>
        <v>0</v>
      </c>
      <c r="T3794" s="39" t="s">
        <v>1119</v>
      </c>
      <c r="U3794" s="39"/>
      <c r="V3794" s="178"/>
      <c r="W3794" s="39" t="s">
        <v>1964</v>
      </c>
      <c r="X3794" s="39" t="s">
        <v>1965</v>
      </c>
      <c r="Y3794" s="39"/>
      <c r="Z3794" s="39"/>
      <c r="AA3794" s="39"/>
      <c r="AB3794" s="152" t="s">
        <v>3165</v>
      </c>
    </row>
    <row r="3795" spans="1:28" ht="21.75" customHeight="1" x14ac:dyDescent="0.25">
      <c r="A3795" s="37" t="s">
        <v>30</v>
      </c>
      <c r="B3795" s="37" t="s">
        <v>31</v>
      </c>
      <c r="C3795" s="39">
        <v>6263</v>
      </c>
      <c r="D3795" s="39" t="s">
        <v>268</v>
      </c>
      <c r="E3795" s="39" t="s">
        <v>1170</v>
      </c>
      <c r="F3795" s="128" t="s">
        <v>48</v>
      </c>
      <c r="G3795" s="162" t="s">
        <v>35</v>
      </c>
      <c r="H3795" s="39" t="str">
        <f t="shared" si="507"/>
        <v>6105AK124-6263-MSPC-0003</v>
      </c>
      <c r="I3795" s="39" t="str">
        <f t="shared" si="510"/>
        <v>Q24050972-04-6263-M-SPC-0003</v>
      </c>
      <c r="J3795" s="39"/>
      <c r="K3795" s="33" t="str">
        <f>VLOOKUP(C3795,'PPE WBS Codes'!$E$3:$F$79,2,0)</f>
        <v>36 MVA Power Station 1</v>
      </c>
      <c r="L3795" s="39" t="s">
        <v>1972</v>
      </c>
      <c r="M3795" s="39" t="s">
        <v>1444</v>
      </c>
      <c r="N3795" s="33" t="str">
        <f t="shared" si="508"/>
        <v>36 MVA Power Station 1 - Collection Sump from Bunds for 36 MVA Power Station Gen Pad 1A - Pump Design and Specifications</v>
      </c>
      <c r="O3795" s="134"/>
      <c r="P3795" s="134"/>
      <c r="Q3795" s="33" t="str">
        <f>IFERROR(VLOOKUP(PPE_PH1_CDDL[[#This Row],[RDMC Document Number]],[3]Docs!$B:$F,4,0),"No Placeholder Yet")</f>
        <v>RES - Reserved Placeholder</v>
      </c>
      <c r="R3795" s="33" t="str">
        <f>IFERROR(VLOOKUP(PPE_PH1_CDDL[[#This Row],[RDMC Document Number]],[3]Docs!$B:$F,5,0),"No Placeholder Yet")</f>
        <v>Pending</v>
      </c>
      <c r="S3795" s="137">
        <f t="shared" si="509"/>
        <v>0</v>
      </c>
      <c r="T3795" s="39" t="s">
        <v>1119</v>
      </c>
      <c r="U3795" s="39"/>
      <c r="V3795" s="178"/>
      <c r="W3795" s="39" t="s">
        <v>1932</v>
      </c>
      <c r="X3795" s="39" t="s">
        <v>1971</v>
      </c>
      <c r="Y3795" s="39"/>
      <c r="Z3795" s="39"/>
      <c r="AA3795" s="39"/>
      <c r="AB3795" s="152" t="s">
        <v>3165</v>
      </c>
    </row>
    <row r="3796" spans="1:28" ht="21.75" customHeight="1" x14ac:dyDescent="0.25">
      <c r="A3796" s="37" t="s">
        <v>30</v>
      </c>
      <c r="B3796" s="37" t="s">
        <v>31</v>
      </c>
      <c r="C3796" s="39">
        <v>6263</v>
      </c>
      <c r="D3796" s="39" t="s">
        <v>268</v>
      </c>
      <c r="E3796" s="39" t="s">
        <v>1170</v>
      </c>
      <c r="F3796" s="128" t="s">
        <v>50</v>
      </c>
      <c r="G3796" s="162" t="s">
        <v>35</v>
      </c>
      <c r="H3796" s="39" t="str">
        <f t="shared" si="507"/>
        <v>6105AK124-6263-MSPC-0004</v>
      </c>
      <c r="I3796" s="39" t="str">
        <f t="shared" si="510"/>
        <v>Q24050972-04-6263-M-SPC-0004</v>
      </c>
      <c r="J3796" s="39"/>
      <c r="K3796" s="33" t="str">
        <f>VLOOKUP(C3796,'PPE WBS Codes'!$E$3:$F$79,2,0)</f>
        <v>36 MVA Power Station 1</v>
      </c>
      <c r="L3796" s="39" t="s">
        <v>1972</v>
      </c>
      <c r="M3796" s="39" t="s">
        <v>1445</v>
      </c>
      <c r="N3796" s="33" t="str">
        <f t="shared" si="508"/>
        <v>36 MVA Power Station 1 - Collection Sump from Bunds for 36 MVA Power Station Gen Pad 1A - Lifting and Crawl Beam Design Specification</v>
      </c>
      <c r="O3796" s="134"/>
      <c r="P3796" s="134"/>
      <c r="Q3796" s="33" t="str">
        <f>IFERROR(VLOOKUP(PPE_PH1_CDDL[[#This Row],[RDMC Document Number]],[3]Docs!$B:$F,4,0),"No Placeholder Yet")</f>
        <v>RES - Reserved Placeholder</v>
      </c>
      <c r="R3796" s="33" t="str">
        <f>IFERROR(VLOOKUP(PPE_PH1_CDDL[[#This Row],[RDMC Document Number]],[3]Docs!$B:$F,5,0),"No Placeholder Yet")</f>
        <v>Pending</v>
      </c>
      <c r="S3796" s="137">
        <f t="shared" si="509"/>
        <v>0</v>
      </c>
      <c r="T3796" s="39" t="s">
        <v>1119</v>
      </c>
      <c r="U3796" s="39"/>
      <c r="V3796" s="178"/>
      <c r="W3796" s="39" t="s">
        <v>1932</v>
      </c>
      <c r="X3796" s="39" t="s">
        <v>1971</v>
      </c>
      <c r="Y3796" s="39"/>
      <c r="Z3796" s="39"/>
      <c r="AA3796" s="39"/>
      <c r="AB3796" s="152" t="s">
        <v>3165</v>
      </c>
    </row>
    <row r="3797" spans="1:28" ht="21.75" customHeight="1" x14ac:dyDescent="0.25">
      <c r="A3797" s="37" t="s">
        <v>30</v>
      </c>
      <c r="B3797" s="37" t="s">
        <v>31</v>
      </c>
      <c r="C3797" s="39">
        <v>6263</v>
      </c>
      <c r="D3797" s="39" t="s">
        <v>268</v>
      </c>
      <c r="E3797" s="39" t="s">
        <v>1170</v>
      </c>
      <c r="F3797" s="128" t="s">
        <v>101</v>
      </c>
      <c r="G3797" s="162" t="s">
        <v>35</v>
      </c>
      <c r="H3797" s="39" t="str">
        <f t="shared" si="507"/>
        <v>6105AK124-6263-MSPC-0005</v>
      </c>
      <c r="I3797" s="39" t="str">
        <f t="shared" si="510"/>
        <v>Q24050972-04-6263-M-SPC-0005</v>
      </c>
      <c r="J3797" s="39"/>
      <c r="K3797" s="33" t="str">
        <f>VLOOKUP(C3797,'PPE WBS Codes'!$E$3:$F$79,2,0)</f>
        <v>36 MVA Power Station 1</v>
      </c>
      <c r="L3797" s="39" t="s">
        <v>1972</v>
      </c>
      <c r="M3797" s="39" t="s">
        <v>1446</v>
      </c>
      <c r="N3797" s="33" t="str">
        <f t="shared" si="508"/>
        <v>36 MVA Power Station 1 - Collection Sump from Bunds for 36 MVA Power Station Gen Pad 1A - Material Selection and Verification Specification</v>
      </c>
      <c r="O3797" s="134"/>
      <c r="P3797" s="134"/>
      <c r="Q3797" s="33" t="str">
        <f>IFERROR(VLOOKUP(PPE_PH1_CDDL[[#This Row],[RDMC Document Number]],[3]Docs!$B:$F,4,0),"No Placeholder Yet")</f>
        <v>RES - Reserved Placeholder</v>
      </c>
      <c r="R3797" s="33" t="str">
        <f>IFERROR(VLOOKUP(PPE_PH1_CDDL[[#This Row],[RDMC Document Number]],[3]Docs!$B:$F,5,0),"No Placeholder Yet")</f>
        <v>Pending</v>
      </c>
      <c r="S3797" s="137">
        <f t="shared" si="509"/>
        <v>0</v>
      </c>
      <c r="T3797" s="39" t="s">
        <v>1119</v>
      </c>
      <c r="U3797" s="39"/>
      <c r="V3797" s="178"/>
      <c r="W3797" s="39" t="s">
        <v>1932</v>
      </c>
      <c r="X3797" s="39" t="s">
        <v>1971</v>
      </c>
      <c r="Y3797" s="39"/>
      <c r="Z3797" s="39"/>
      <c r="AA3797" s="39"/>
      <c r="AB3797" s="152" t="s">
        <v>3165</v>
      </c>
    </row>
    <row r="3798" spans="1:28" ht="21.75" customHeight="1" x14ac:dyDescent="0.25">
      <c r="A3798" s="37" t="s">
        <v>30</v>
      </c>
      <c r="B3798" s="37" t="s">
        <v>31</v>
      </c>
      <c r="C3798" s="39">
        <v>6263</v>
      </c>
      <c r="D3798" s="39" t="s">
        <v>268</v>
      </c>
      <c r="E3798" s="39" t="s">
        <v>1170</v>
      </c>
      <c r="F3798" s="128" t="s">
        <v>161</v>
      </c>
      <c r="G3798" s="162" t="s">
        <v>35</v>
      </c>
      <c r="H3798" s="39" t="str">
        <f t="shared" si="507"/>
        <v>6105AK124-6263-MSPC-0006</v>
      </c>
      <c r="I3798" s="39" t="str">
        <f t="shared" ref="I3798:I3829" si="511">"Q24050972"&amp;"-"&amp;"04"&amp;"-"&amp;C3798&amp;"-"&amp;D3798&amp;"-"&amp;E3798&amp;"-"&amp;F3798</f>
        <v>Q24050972-04-6263-M-SPC-0006</v>
      </c>
      <c r="J3798" s="39"/>
      <c r="K3798" s="33" t="str">
        <f>VLOOKUP(C3798,'PPE WBS Codes'!$E$3:$F$79,2,0)</f>
        <v>36 MVA Power Station 1</v>
      </c>
      <c r="L3798" s="39" t="s">
        <v>1972</v>
      </c>
      <c r="M3798" s="39" t="s">
        <v>1447</v>
      </c>
      <c r="N3798" s="33" t="str">
        <f t="shared" si="508"/>
        <v>36 MVA Power Station 1 - Collection Sump from Bunds for 36 MVA Power Station Gen Pad 1A - Rotating Equipment Alignment Specifications</v>
      </c>
      <c r="O3798" s="134"/>
      <c r="P3798" s="134"/>
      <c r="Q3798" s="33" t="str">
        <f>IFERROR(VLOOKUP(PPE_PH1_CDDL[[#This Row],[RDMC Document Number]],[3]Docs!$B:$F,4,0),"No Placeholder Yet")</f>
        <v>RES - Reserved Placeholder</v>
      </c>
      <c r="R3798" s="33" t="str">
        <f>IFERROR(VLOOKUP(PPE_PH1_CDDL[[#This Row],[RDMC Document Number]],[3]Docs!$B:$F,5,0),"No Placeholder Yet")</f>
        <v>Pending</v>
      </c>
      <c r="S3798" s="137">
        <f t="shared" si="509"/>
        <v>0</v>
      </c>
      <c r="T3798" s="39" t="s">
        <v>1119</v>
      </c>
      <c r="U3798" s="39"/>
      <c r="V3798" s="178"/>
      <c r="W3798" s="39" t="s">
        <v>1932</v>
      </c>
      <c r="X3798" s="39" t="s">
        <v>1971</v>
      </c>
      <c r="Y3798" s="39"/>
      <c r="Z3798" s="39"/>
      <c r="AA3798" s="39"/>
      <c r="AB3798" s="152" t="s">
        <v>3165</v>
      </c>
    </row>
    <row r="3799" spans="1:28" ht="21.75" customHeight="1" x14ac:dyDescent="0.25">
      <c r="A3799" s="37" t="s">
        <v>30</v>
      </c>
      <c r="B3799" s="37" t="s">
        <v>31</v>
      </c>
      <c r="C3799" s="39">
        <v>6263</v>
      </c>
      <c r="D3799" s="39" t="s">
        <v>268</v>
      </c>
      <c r="E3799" s="39" t="s">
        <v>1170</v>
      </c>
      <c r="F3799" s="128" t="s">
        <v>170</v>
      </c>
      <c r="G3799" s="162" t="s">
        <v>35</v>
      </c>
      <c r="H3799" s="39" t="str">
        <f t="shared" si="507"/>
        <v>6105AK124-6263-MSPC-0007</v>
      </c>
      <c r="I3799" s="39" t="str">
        <f t="shared" si="511"/>
        <v>Q24050972-04-6263-M-SPC-0007</v>
      </c>
      <c r="J3799" s="39"/>
      <c r="K3799" s="33" t="str">
        <f>VLOOKUP(C3799,'PPE WBS Codes'!$E$3:$F$79,2,0)</f>
        <v>36 MVA Power Station 1</v>
      </c>
      <c r="L3799" s="39" t="s">
        <v>1972</v>
      </c>
      <c r="M3799" s="39" t="s">
        <v>1449</v>
      </c>
      <c r="N3799" s="33" t="str">
        <f t="shared" si="508"/>
        <v>36 MVA Power Station 1 - Collection Sump from Bunds for 36 MVA Power Station Gen Pad 1A - Drive Coupling and Connector Design Specification</v>
      </c>
      <c r="O3799" s="134"/>
      <c r="P3799" s="134"/>
      <c r="Q3799" s="33" t="str">
        <f>IFERROR(VLOOKUP(PPE_PH1_CDDL[[#This Row],[RDMC Document Number]],[3]Docs!$B:$F,4,0),"No Placeholder Yet")</f>
        <v>RES - Reserved Placeholder</v>
      </c>
      <c r="R3799" s="33" t="str">
        <f>IFERROR(VLOOKUP(PPE_PH1_CDDL[[#This Row],[RDMC Document Number]],[3]Docs!$B:$F,5,0),"No Placeholder Yet")</f>
        <v>Pending</v>
      </c>
      <c r="S3799" s="137">
        <f t="shared" si="509"/>
        <v>0</v>
      </c>
      <c r="T3799" s="39" t="s">
        <v>1119</v>
      </c>
      <c r="U3799" s="39"/>
      <c r="V3799" s="178"/>
      <c r="W3799" s="39" t="s">
        <v>1932</v>
      </c>
      <c r="X3799" s="39" t="s">
        <v>1971</v>
      </c>
      <c r="Y3799" s="39"/>
      <c r="Z3799" s="39"/>
      <c r="AA3799" s="39"/>
      <c r="AB3799" s="152" t="s">
        <v>3165</v>
      </c>
    </row>
    <row r="3800" spans="1:28" ht="21.75" customHeight="1" x14ac:dyDescent="0.25">
      <c r="A3800" s="37" t="s">
        <v>30</v>
      </c>
      <c r="B3800" s="37" t="s">
        <v>31</v>
      </c>
      <c r="C3800" s="39">
        <v>6263</v>
      </c>
      <c r="D3800" s="39" t="s">
        <v>268</v>
      </c>
      <c r="E3800" s="39" t="s">
        <v>1170</v>
      </c>
      <c r="F3800" s="128" t="s">
        <v>108</v>
      </c>
      <c r="G3800" s="162" t="s">
        <v>35</v>
      </c>
      <c r="H3800" s="39" t="str">
        <f t="shared" si="507"/>
        <v>6105AK124-6263-MSPC-0008</v>
      </c>
      <c r="I3800" s="39" t="str">
        <f t="shared" si="511"/>
        <v>Q24050972-04-6263-M-SPC-0008</v>
      </c>
      <c r="J3800" s="39"/>
      <c r="K3800" s="33" t="str">
        <f>VLOOKUP(C3800,'PPE WBS Codes'!$E$3:$F$79,2,0)</f>
        <v>36 MVA Power Station 1</v>
      </c>
      <c r="L3800" s="39" t="s">
        <v>1966</v>
      </c>
      <c r="M3800" s="39" t="s">
        <v>1446</v>
      </c>
      <c r="N3800" s="33" t="str">
        <f t="shared" si="508"/>
        <v>36 MVA Power Station 1 - Emergency Equip. for 36 MVA Power Station Fuel System Pad 1B - Material Selection and Verification Specification</v>
      </c>
      <c r="O3800" s="134"/>
      <c r="P3800" s="134"/>
      <c r="Q3800" s="33" t="str">
        <f>IFERROR(VLOOKUP(PPE_PH1_CDDL[[#This Row],[RDMC Document Number]],[3]Docs!$B:$F,4,0),"No Placeholder Yet")</f>
        <v>RES - Reserved Placeholder</v>
      </c>
      <c r="R3800" s="33" t="str">
        <f>IFERROR(VLOOKUP(PPE_PH1_CDDL[[#This Row],[RDMC Document Number]],[3]Docs!$B:$F,5,0),"No Placeholder Yet")</f>
        <v>Pending</v>
      </c>
      <c r="S3800" s="137">
        <f t="shared" si="509"/>
        <v>0</v>
      </c>
      <c r="T3800" s="39" t="s">
        <v>1119</v>
      </c>
      <c r="U3800" s="39"/>
      <c r="V3800" s="178"/>
      <c r="W3800" s="39" t="s">
        <v>1964</v>
      </c>
      <c r="X3800" s="39" t="s">
        <v>1967</v>
      </c>
      <c r="Y3800" s="39"/>
      <c r="Z3800" s="39"/>
      <c r="AA3800" s="39"/>
      <c r="AB3800" s="152" t="s">
        <v>3165</v>
      </c>
    </row>
    <row r="3801" spans="1:28" ht="21.75" customHeight="1" x14ac:dyDescent="0.25">
      <c r="A3801" s="37" t="s">
        <v>30</v>
      </c>
      <c r="B3801" s="37" t="s">
        <v>31</v>
      </c>
      <c r="C3801" s="39">
        <v>6263</v>
      </c>
      <c r="D3801" s="39" t="s">
        <v>268</v>
      </c>
      <c r="E3801" s="39" t="s">
        <v>1170</v>
      </c>
      <c r="F3801" s="128" t="s">
        <v>173</v>
      </c>
      <c r="G3801" s="162" t="s">
        <v>35</v>
      </c>
      <c r="H3801" s="39" t="str">
        <f t="shared" si="507"/>
        <v>6105AK124-6263-MSPC-0009</v>
      </c>
      <c r="I3801" s="39" t="str">
        <f t="shared" si="511"/>
        <v>Q24050972-04-6263-M-SPC-0009</v>
      </c>
      <c r="J3801" s="39"/>
      <c r="K3801" s="33" t="str">
        <f>VLOOKUP(C3801,'PPE WBS Codes'!$E$3:$F$79,2,0)</f>
        <v>36 MVA Power Station 1</v>
      </c>
      <c r="L3801" s="39" t="s">
        <v>1966</v>
      </c>
      <c r="M3801" s="39" t="s">
        <v>1443</v>
      </c>
      <c r="N3801" s="33" t="str">
        <f t="shared" si="508"/>
        <v>36 MVA Power Station 1 - Emergency Equip. for 36 MVA Power Station Fuel System Pad 1B - Gasket Schedule and Material Specification</v>
      </c>
      <c r="O3801" s="134"/>
      <c r="P3801" s="134"/>
      <c r="Q3801" s="33" t="str">
        <f>IFERROR(VLOOKUP(PPE_PH1_CDDL[[#This Row],[RDMC Document Number]],[3]Docs!$B:$F,4,0),"No Placeholder Yet")</f>
        <v>RES - Reserved Placeholder</v>
      </c>
      <c r="R3801" s="33" t="str">
        <f>IFERROR(VLOOKUP(PPE_PH1_CDDL[[#This Row],[RDMC Document Number]],[3]Docs!$B:$F,5,0),"No Placeholder Yet")</f>
        <v>Pending</v>
      </c>
      <c r="S3801" s="137">
        <f t="shared" si="509"/>
        <v>0</v>
      </c>
      <c r="T3801" s="39" t="s">
        <v>1119</v>
      </c>
      <c r="U3801" s="39"/>
      <c r="V3801" s="178"/>
      <c r="W3801" s="39" t="s">
        <v>1964</v>
      </c>
      <c r="X3801" s="39" t="s">
        <v>1967</v>
      </c>
      <c r="Y3801" s="39"/>
      <c r="Z3801" s="39"/>
      <c r="AA3801" s="39"/>
      <c r="AB3801" s="152" t="s">
        <v>3165</v>
      </c>
    </row>
    <row r="3802" spans="1:28" ht="21.75" customHeight="1" x14ac:dyDescent="0.25">
      <c r="A3802" s="37" t="s">
        <v>30</v>
      </c>
      <c r="B3802" s="37" t="s">
        <v>31</v>
      </c>
      <c r="C3802" s="39">
        <v>6263</v>
      </c>
      <c r="D3802" s="39" t="s">
        <v>268</v>
      </c>
      <c r="E3802" s="39" t="s">
        <v>1170</v>
      </c>
      <c r="F3802" s="128" t="s">
        <v>184</v>
      </c>
      <c r="G3802" s="162" t="s">
        <v>35</v>
      </c>
      <c r="H3802" s="39" t="str">
        <f t="shared" si="507"/>
        <v>6105AK124-6263-MSPC-0010</v>
      </c>
      <c r="I3802" s="39" t="str">
        <f t="shared" si="511"/>
        <v>Q24050972-04-6263-M-SPC-0010</v>
      </c>
      <c r="J3802" s="39"/>
      <c r="K3802" s="33" t="str">
        <f>VLOOKUP(C3802,'PPE WBS Codes'!$E$3:$F$79,2,0)</f>
        <v>36 MVA Power Station 1</v>
      </c>
      <c r="L3802" s="39" t="s">
        <v>1976</v>
      </c>
      <c r="M3802" s="39" t="s">
        <v>1444</v>
      </c>
      <c r="N3802" s="33" t="str">
        <f t="shared" si="508"/>
        <v>36 MVA Power Station 1 - Collection Sump from Bunds for 36 MVA Power Station Gen Pad 1B - Pump Design and Specifications</v>
      </c>
      <c r="O3802" s="134"/>
      <c r="P3802" s="134"/>
      <c r="Q3802" s="33" t="str">
        <f>IFERROR(VLOOKUP(PPE_PH1_CDDL[[#This Row],[RDMC Document Number]],[3]Docs!$B:$F,4,0),"No Placeholder Yet")</f>
        <v>RES - Reserved Placeholder</v>
      </c>
      <c r="R3802" s="33" t="str">
        <f>IFERROR(VLOOKUP(PPE_PH1_CDDL[[#This Row],[RDMC Document Number]],[3]Docs!$B:$F,5,0),"No Placeholder Yet")</f>
        <v>Pending</v>
      </c>
      <c r="S3802" s="137">
        <f t="shared" si="509"/>
        <v>0</v>
      </c>
      <c r="T3802" s="39" t="s">
        <v>1119</v>
      </c>
      <c r="U3802" s="39"/>
      <c r="V3802" s="178"/>
      <c r="W3802" s="162" t="s">
        <v>1932</v>
      </c>
      <c r="X3802" s="162" t="s">
        <v>1975</v>
      </c>
      <c r="Y3802" s="39"/>
      <c r="Z3802" s="39"/>
      <c r="AA3802" s="39"/>
      <c r="AB3802" s="152" t="s">
        <v>3165</v>
      </c>
    </row>
    <row r="3803" spans="1:28" ht="21.75" customHeight="1" x14ac:dyDescent="0.25">
      <c r="A3803" s="37" t="s">
        <v>30</v>
      </c>
      <c r="B3803" s="37" t="s">
        <v>31</v>
      </c>
      <c r="C3803" s="39">
        <v>6263</v>
      </c>
      <c r="D3803" s="39" t="s">
        <v>268</v>
      </c>
      <c r="E3803" s="39" t="s">
        <v>1170</v>
      </c>
      <c r="F3803" s="128" t="s">
        <v>187</v>
      </c>
      <c r="G3803" s="162" t="s">
        <v>35</v>
      </c>
      <c r="H3803" s="39" t="str">
        <f t="shared" si="507"/>
        <v>6105AK124-6263-MSPC-0011</v>
      </c>
      <c r="I3803" s="39" t="str">
        <f t="shared" si="511"/>
        <v>Q24050972-04-6263-M-SPC-0011</v>
      </c>
      <c r="J3803" s="39"/>
      <c r="K3803" s="33" t="str">
        <f>VLOOKUP(C3803,'PPE WBS Codes'!$E$3:$F$79,2,0)</f>
        <v>36 MVA Power Station 1</v>
      </c>
      <c r="L3803" s="39" t="s">
        <v>1976</v>
      </c>
      <c r="M3803" s="39" t="s">
        <v>1445</v>
      </c>
      <c r="N3803" s="33" t="str">
        <f t="shared" si="508"/>
        <v>36 MVA Power Station 1 - Collection Sump from Bunds for 36 MVA Power Station Gen Pad 1B - Lifting and Crawl Beam Design Specification</v>
      </c>
      <c r="O3803" s="134"/>
      <c r="P3803" s="134"/>
      <c r="Q3803" s="33" t="str">
        <f>IFERROR(VLOOKUP(PPE_PH1_CDDL[[#This Row],[RDMC Document Number]],[3]Docs!$B:$F,4,0),"No Placeholder Yet")</f>
        <v>RES - Reserved Placeholder</v>
      </c>
      <c r="R3803" s="33" t="str">
        <f>IFERROR(VLOOKUP(PPE_PH1_CDDL[[#This Row],[RDMC Document Number]],[3]Docs!$B:$F,5,0),"No Placeholder Yet")</f>
        <v>Pending</v>
      </c>
      <c r="S3803" s="137">
        <f t="shared" si="509"/>
        <v>0</v>
      </c>
      <c r="T3803" s="39" t="s">
        <v>1119</v>
      </c>
      <c r="U3803" s="39"/>
      <c r="V3803" s="178"/>
      <c r="W3803" s="162" t="s">
        <v>1932</v>
      </c>
      <c r="X3803" s="162" t="s">
        <v>1975</v>
      </c>
      <c r="Y3803" s="39"/>
      <c r="Z3803" s="39"/>
      <c r="AA3803" s="39"/>
      <c r="AB3803" s="152" t="s">
        <v>3165</v>
      </c>
    </row>
    <row r="3804" spans="1:28" ht="21.75" customHeight="1" x14ac:dyDescent="0.25">
      <c r="A3804" s="37" t="s">
        <v>30</v>
      </c>
      <c r="B3804" s="37" t="s">
        <v>31</v>
      </c>
      <c r="C3804" s="39">
        <v>6263</v>
      </c>
      <c r="D3804" s="39" t="s">
        <v>268</v>
      </c>
      <c r="E3804" s="39" t="s">
        <v>1170</v>
      </c>
      <c r="F3804" s="128" t="s">
        <v>213</v>
      </c>
      <c r="G3804" s="162" t="s">
        <v>35</v>
      </c>
      <c r="H3804" s="39" t="str">
        <f t="shared" si="507"/>
        <v>6105AK124-6263-MSPC-0012</v>
      </c>
      <c r="I3804" s="39" t="str">
        <f t="shared" si="511"/>
        <v>Q24050972-04-6263-M-SPC-0012</v>
      </c>
      <c r="J3804" s="39"/>
      <c r="K3804" s="33" t="str">
        <f>VLOOKUP(C3804,'PPE WBS Codes'!$E$3:$F$79,2,0)</f>
        <v>36 MVA Power Station 1</v>
      </c>
      <c r="L3804" s="39" t="s">
        <v>1976</v>
      </c>
      <c r="M3804" s="39" t="s">
        <v>1446</v>
      </c>
      <c r="N3804" s="33" t="str">
        <f t="shared" si="508"/>
        <v>36 MVA Power Station 1 - Collection Sump from Bunds for 36 MVA Power Station Gen Pad 1B - Material Selection and Verification Specification</v>
      </c>
      <c r="O3804" s="134"/>
      <c r="P3804" s="134"/>
      <c r="Q3804" s="33" t="str">
        <f>IFERROR(VLOOKUP(PPE_PH1_CDDL[[#This Row],[RDMC Document Number]],[3]Docs!$B:$F,4,0),"No Placeholder Yet")</f>
        <v>RES - Reserved Placeholder</v>
      </c>
      <c r="R3804" s="33" t="str">
        <f>IFERROR(VLOOKUP(PPE_PH1_CDDL[[#This Row],[RDMC Document Number]],[3]Docs!$B:$F,5,0),"No Placeholder Yet")</f>
        <v>Pending</v>
      </c>
      <c r="S3804" s="137">
        <f t="shared" si="509"/>
        <v>0</v>
      </c>
      <c r="T3804" s="39" t="s">
        <v>1119</v>
      </c>
      <c r="U3804" s="39"/>
      <c r="V3804" s="178"/>
      <c r="W3804" s="162" t="s">
        <v>1932</v>
      </c>
      <c r="X3804" s="162" t="s">
        <v>1975</v>
      </c>
      <c r="Y3804" s="39"/>
      <c r="Z3804" s="39"/>
      <c r="AA3804" s="39"/>
      <c r="AB3804" s="152" t="s">
        <v>3165</v>
      </c>
    </row>
    <row r="3805" spans="1:28" ht="21.75" customHeight="1" x14ac:dyDescent="0.25">
      <c r="A3805" s="37" t="s">
        <v>30</v>
      </c>
      <c r="B3805" s="37" t="s">
        <v>31</v>
      </c>
      <c r="C3805" s="39">
        <v>6263</v>
      </c>
      <c r="D3805" s="39" t="s">
        <v>268</v>
      </c>
      <c r="E3805" s="39" t="s">
        <v>1170</v>
      </c>
      <c r="F3805" s="128" t="s">
        <v>215</v>
      </c>
      <c r="G3805" s="162" t="s">
        <v>35</v>
      </c>
      <c r="H3805" s="39" t="str">
        <f t="shared" si="507"/>
        <v>6105AK124-6263-MSPC-0013</v>
      </c>
      <c r="I3805" s="39" t="str">
        <f t="shared" si="511"/>
        <v>Q24050972-04-6263-M-SPC-0013</v>
      </c>
      <c r="J3805" s="39"/>
      <c r="K3805" s="33" t="str">
        <f>VLOOKUP(C3805,'PPE WBS Codes'!$E$3:$F$79,2,0)</f>
        <v>36 MVA Power Station 1</v>
      </c>
      <c r="L3805" s="39" t="s">
        <v>1976</v>
      </c>
      <c r="M3805" s="39" t="s">
        <v>1447</v>
      </c>
      <c r="N3805" s="33" t="str">
        <f t="shared" si="508"/>
        <v>36 MVA Power Station 1 - Collection Sump from Bunds for 36 MVA Power Station Gen Pad 1B - Rotating Equipment Alignment Specifications</v>
      </c>
      <c r="O3805" s="134"/>
      <c r="P3805" s="134"/>
      <c r="Q3805" s="33" t="str">
        <f>IFERROR(VLOOKUP(PPE_PH1_CDDL[[#This Row],[RDMC Document Number]],[3]Docs!$B:$F,4,0),"No Placeholder Yet")</f>
        <v>RES - Reserved Placeholder</v>
      </c>
      <c r="R3805" s="33" t="str">
        <f>IFERROR(VLOOKUP(PPE_PH1_CDDL[[#This Row],[RDMC Document Number]],[3]Docs!$B:$F,5,0),"No Placeholder Yet")</f>
        <v>Pending</v>
      </c>
      <c r="S3805" s="137">
        <f t="shared" si="509"/>
        <v>0</v>
      </c>
      <c r="T3805" s="39" t="s">
        <v>1119</v>
      </c>
      <c r="U3805" s="39"/>
      <c r="V3805" s="178"/>
      <c r="W3805" s="162" t="s">
        <v>1932</v>
      </c>
      <c r="X3805" s="162" t="s">
        <v>1975</v>
      </c>
      <c r="Y3805" s="39"/>
      <c r="Z3805" s="39"/>
      <c r="AA3805" s="39"/>
      <c r="AB3805" s="152" t="s">
        <v>3165</v>
      </c>
    </row>
    <row r="3806" spans="1:28" ht="21.75" customHeight="1" x14ac:dyDescent="0.25">
      <c r="A3806" s="37" t="s">
        <v>30</v>
      </c>
      <c r="B3806" s="37" t="s">
        <v>31</v>
      </c>
      <c r="C3806" s="39">
        <v>6263</v>
      </c>
      <c r="D3806" s="39" t="s">
        <v>268</v>
      </c>
      <c r="E3806" s="39" t="s">
        <v>1170</v>
      </c>
      <c r="F3806" s="174" t="s">
        <v>217</v>
      </c>
      <c r="G3806" s="162" t="s">
        <v>35</v>
      </c>
      <c r="H3806" s="39" t="str">
        <f t="shared" si="507"/>
        <v>6105AK124-6263-MSPC-0014</v>
      </c>
      <c r="I3806" s="39" t="str">
        <f t="shared" si="511"/>
        <v>Q24050972-04-6263-M-SPC-0014</v>
      </c>
      <c r="J3806" s="162"/>
      <c r="K3806" s="33" t="str">
        <f>VLOOKUP(C3806,'PPE WBS Codes'!$E$3:$F$79,2,0)</f>
        <v>36 MVA Power Station 1</v>
      </c>
      <c r="L3806" s="162" t="s">
        <v>1976</v>
      </c>
      <c r="M3806" s="162" t="s">
        <v>1449</v>
      </c>
      <c r="N3806" s="33" t="str">
        <f t="shared" si="508"/>
        <v>36 MVA Power Station 1 - Collection Sump from Bunds for 36 MVA Power Station Gen Pad 1B - Drive Coupling and Connector Design Specification</v>
      </c>
      <c r="O3806" s="175"/>
      <c r="P3806" s="175"/>
      <c r="Q3806" s="33" t="str">
        <f>IFERROR(VLOOKUP(PPE_PH1_CDDL[[#This Row],[RDMC Document Number]],[3]Docs!$B:$F,4,0),"No Placeholder Yet")</f>
        <v>RES - Reserved Placeholder</v>
      </c>
      <c r="R3806" s="33" t="str">
        <f>IFERROR(VLOOKUP(PPE_PH1_CDDL[[#This Row],[RDMC Document Number]],[3]Docs!$B:$F,5,0),"No Placeholder Yet")</f>
        <v>Pending</v>
      </c>
      <c r="S3806" s="137">
        <f t="shared" si="509"/>
        <v>0</v>
      </c>
      <c r="T3806" s="39" t="s">
        <v>1119</v>
      </c>
      <c r="U3806" s="162"/>
      <c r="V3806" s="178"/>
      <c r="W3806" s="162" t="s">
        <v>1932</v>
      </c>
      <c r="X3806" s="162" t="s">
        <v>1975</v>
      </c>
      <c r="Y3806" s="162"/>
      <c r="Z3806" s="162"/>
      <c r="AA3806" s="39"/>
      <c r="AB3806" s="152" t="s">
        <v>3165</v>
      </c>
    </row>
    <row r="3807" spans="1:28" ht="21.75" customHeight="1" x14ac:dyDescent="0.25">
      <c r="A3807" s="37" t="s">
        <v>30</v>
      </c>
      <c r="B3807" s="37" t="s">
        <v>31</v>
      </c>
      <c r="C3807" s="39">
        <v>6263</v>
      </c>
      <c r="D3807" s="39" t="s">
        <v>268</v>
      </c>
      <c r="E3807" s="39" t="s">
        <v>700</v>
      </c>
      <c r="F3807" s="128" t="s">
        <v>34</v>
      </c>
      <c r="G3807" s="162" t="s">
        <v>35</v>
      </c>
      <c r="H3807" s="39" t="str">
        <f t="shared" si="507"/>
        <v>6105AK124-6263-MSTD-0001</v>
      </c>
      <c r="I3807" s="39" t="str">
        <f t="shared" si="511"/>
        <v>Q24050972-04-6263-M-STD-0001</v>
      </c>
      <c r="J3807" s="39"/>
      <c r="K3807" s="33" t="str">
        <f>VLOOKUP(C3807,'PPE WBS Codes'!$E$3:$F$79,2,0)</f>
        <v>36 MVA Power Station 1</v>
      </c>
      <c r="L3807" s="39" t="s">
        <v>1963</v>
      </c>
      <c r="M3807" s="39" t="s">
        <v>1451</v>
      </c>
      <c r="N3807" s="33" t="str">
        <f t="shared" si="508"/>
        <v>36 MVA Power Station 1 - Emergency Equip. for 36 MVA Power Station Fuel System Pad 1A - Diesel Fuel Handling and Storage Design</v>
      </c>
      <c r="O3807" s="134"/>
      <c r="P3807" s="134"/>
      <c r="Q3807" s="33" t="str">
        <f>IFERROR(VLOOKUP(PPE_PH1_CDDL[[#This Row],[RDMC Document Number]],[3]Docs!$B:$F,4,0),"No Placeholder Yet")</f>
        <v>RES - Reserved Placeholder</v>
      </c>
      <c r="R3807" s="33" t="str">
        <f>IFERROR(VLOOKUP(PPE_PH1_CDDL[[#This Row],[RDMC Document Number]],[3]Docs!$B:$F,5,0),"No Placeholder Yet")</f>
        <v>Pending</v>
      </c>
      <c r="S3807" s="137">
        <f t="shared" si="509"/>
        <v>0</v>
      </c>
      <c r="T3807" s="39" t="s">
        <v>1119</v>
      </c>
      <c r="U3807" s="39"/>
      <c r="V3807" s="178"/>
      <c r="W3807" s="39" t="s">
        <v>1964</v>
      </c>
      <c r="X3807" s="39" t="s">
        <v>1965</v>
      </c>
      <c r="Y3807" s="39"/>
      <c r="Z3807" s="39"/>
      <c r="AA3807" s="39"/>
      <c r="AB3807" s="152" t="s">
        <v>3165</v>
      </c>
    </row>
    <row r="3808" spans="1:28" ht="21.75" customHeight="1" x14ac:dyDescent="0.25">
      <c r="A3808" s="37" t="s">
        <v>30</v>
      </c>
      <c r="B3808" s="37" t="s">
        <v>31</v>
      </c>
      <c r="C3808" s="39">
        <v>6263</v>
      </c>
      <c r="D3808" s="39" t="s">
        <v>268</v>
      </c>
      <c r="E3808" s="39" t="s">
        <v>700</v>
      </c>
      <c r="F3808" s="128" t="s">
        <v>46</v>
      </c>
      <c r="G3808" s="162" t="s">
        <v>35</v>
      </c>
      <c r="H3808" s="39" t="str">
        <f t="shared" si="507"/>
        <v>6105AK124-6263-MSTD-0002</v>
      </c>
      <c r="I3808" s="39" t="str">
        <f t="shared" si="511"/>
        <v>Q24050972-04-6263-M-STD-0002</v>
      </c>
      <c r="J3808" s="39"/>
      <c r="K3808" s="33" t="str">
        <f>VLOOKUP(C3808,'PPE WBS Codes'!$E$3:$F$79,2,0)</f>
        <v>36 MVA Power Station 1</v>
      </c>
      <c r="L3808" s="39" t="s">
        <v>1972</v>
      </c>
      <c r="M3808" s="39" t="s">
        <v>1451</v>
      </c>
      <c r="N3808" s="33" t="str">
        <f t="shared" si="508"/>
        <v>36 MVA Power Station 1 - Collection Sump from Bunds for 36 MVA Power Station Gen Pad 1A - Diesel Fuel Handling and Storage Design</v>
      </c>
      <c r="O3808" s="134"/>
      <c r="P3808" s="134"/>
      <c r="Q3808" s="33" t="str">
        <f>IFERROR(VLOOKUP(PPE_PH1_CDDL[[#This Row],[RDMC Document Number]],[3]Docs!$B:$F,4,0),"No Placeholder Yet")</f>
        <v>RES - Reserved Placeholder</v>
      </c>
      <c r="R3808" s="33" t="str">
        <f>IFERROR(VLOOKUP(PPE_PH1_CDDL[[#This Row],[RDMC Document Number]],[3]Docs!$B:$F,5,0),"No Placeholder Yet")</f>
        <v>Pending</v>
      </c>
      <c r="S3808" s="137">
        <f t="shared" si="509"/>
        <v>0</v>
      </c>
      <c r="T3808" s="39" t="s">
        <v>1119</v>
      </c>
      <c r="U3808" s="39"/>
      <c r="V3808" s="178"/>
      <c r="W3808" s="39" t="s">
        <v>1932</v>
      </c>
      <c r="X3808" s="39" t="s">
        <v>1971</v>
      </c>
      <c r="Y3808" s="39"/>
      <c r="Z3808" s="39"/>
      <c r="AA3808" s="39"/>
      <c r="AB3808" s="152" t="s">
        <v>3165</v>
      </c>
    </row>
    <row r="3809" spans="1:28" ht="21.75" customHeight="1" x14ac:dyDescent="0.25">
      <c r="A3809" s="37" t="s">
        <v>30</v>
      </c>
      <c r="B3809" s="37" t="s">
        <v>31</v>
      </c>
      <c r="C3809" s="39">
        <v>6263</v>
      </c>
      <c r="D3809" s="39" t="s">
        <v>268</v>
      </c>
      <c r="E3809" s="39" t="s">
        <v>700</v>
      </c>
      <c r="F3809" s="128" t="s">
        <v>48</v>
      </c>
      <c r="G3809" s="162" t="s">
        <v>35</v>
      </c>
      <c r="H3809" s="39" t="str">
        <f t="shared" si="507"/>
        <v>6105AK124-6263-MSTD-0003</v>
      </c>
      <c r="I3809" s="39" t="str">
        <f t="shared" si="511"/>
        <v>Q24050972-04-6263-M-STD-0003</v>
      </c>
      <c r="J3809" s="39"/>
      <c r="K3809" s="33" t="str">
        <f>VLOOKUP(C3809,'PPE WBS Codes'!$E$3:$F$79,2,0)</f>
        <v>36 MVA Power Station 1</v>
      </c>
      <c r="L3809" s="39" t="s">
        <v>1966</v>
      </c>
      <c r="M3809" s="39" t="s">
        <v>1451</v>
      </c>
      <c r="N3809" s="33" t="str">
        <f t="shared" si="508"/>
        <v>36 MVA Power Station 1 - Emergency Equip. for 36 MVA Power Station Fuel System Pad 1B - Diesel Fuel Handling and Storage Design</v>
      </c>
      <c r="O3809" s="134"/>
      <c r="P3809" s="134"/>
      <c r="Q3809" s="33" t="str">
        <f>IFERROR(VLOOKUP(PPE_PH1_CDDL[[#This Row],[RDMC Document Number]],[3]Docs!$B:$F,4,0),"No Placeholder Yet")</f>
        <v>RES - Reserved Placeholder</v>
      </c>
      <c r="R3809" s="33" t="str">
        <f>IFERROR(VLOOKUP(PPE_PH1_CDDL[[#This Row],[RDMC Document Number]],[3]Docs!$B:$F,5,0),"No Placeholder Yet")</f>
        <v>Pending</v>
      </c>
      <c r="S3809" s="137">
        <f t="shared" si="509"/>
        <v>0</v>
      </c>
      <c r="T3809" s="39" t="s">
        <v>1119</v>
      </c>
      <c r="U3809" s="39"/>
      <c r="V3809" s="178"/>
      <c r="W3809" s="39" t="s">
        <v>1964</v>
      </c>
      <c r="X3809" s="39" t="s">
        <v>1967</v>
      </c>
      <c r="Y3809" s="39"/>
      <c r="Z3809" s="39"/>
      <c r="AA3809" s="39"/>
      <c r="AB3809" s="152" t="s">
        <v>3165</v>
      </c>
    </row>
    <row r="3810" spans="1:28" ht="21.75" customHeight="1" x14ac:dyDescent="0.25">
      <c r="A3810" s="37" t="s">
        <v>30</v>
      </c>
      <c r="B3810" s="37" t="s">
        <v>31</v>
      </c>
      <c r="C3810" s="39">
        <v>6263</v>
      </c>
      <c r="D3810" s="39" t="s">
        <v>268</v>
      </c>
      <c r="E3810" s="39" t="s">
        <v>700</v>
      </c>
      <c r="F3810" s="174" t="s">
        <v>50</v>
      </c>
      <c r="G3810" s="162" t="s">
        <v>35</v>
      </c>
      <c r="H3810" s="39" t="str">
        <f t="shared" si="507"/>
        <v>6105AK124-6263-MSTD-0004</v>
      </c>
      <c r="I3810" s="39" t="str">
        <f t="shared" si="511"/>
        <v>Q24050972-04-6263-M-STD-0004</v>
      </c>
      <c r="J3810" s="162"/>
      <c r="K3810" s="33" t="str">
        <f>VLOOKUP(C3810,'PPE WBS Codes'!$E$3:$F$79,2,0)</f>
        <v>36 MVA Power Station 1</v>
      </c>
      <c r="L3810" s="162" t="s">
        <v>1976</v>
      </c>
      <c r="M3810" s="162" t="s">
        <v>1451</v>
      </c>
      <c r="N3810" s="33" t="str">
        <f t="shared" si="508"/>
        <v>36 MVA Power Station 1 - Collection Sump from Bunds for 36 MVA Power Station Gen Pad 1B - Diesel Fuel Handling and Storage Design</v>
      </c>
      <c r="O3810" s="175"/>
      <c r="P3810" s="175"/>
      <c r="Q3810" s="33" t="str">
        <f>IFERROR(VLOOKUP(PPE_PH1_CDDL[[#This Row],[RDMC Document Number]],[3]Docs!$B:$F,4,0),"No Placeholder Yet")</f>
        <v>RES - Reserved Placeholder</v>
      </c>
      <c r="R3810" s="33" t="str">
        <f>IFERROR(VLOOKUP(PPE_PH1_CDDL[[#This Row],[RDMC Document Number]],[3]Docs!$B:$F,5,0),"No Placeholder Yet")</f>
        <v>Pending</v>
      </c>
      <c r="S3810" s="137">
        <f t="shared" si="509"/>
        <v>0</v>
      </c>
      <c r="T3810" s="39" t="s">
        <v>1119</v>
      </c>
      <c r="U3810" s="162"/>
      <c r="V3810" s="178"/>
      <c r="W3810" s="162" t="s">
        <v>1932</v>
      </c>
      <c r="X3810" s="162" t="s">
        <v>1975</v>
      </c>
      <c r="Y3810" s="162"/>
      <c r="Z3810" s="162"/>
      <c r="AA3810" s="39"/>
      <c r="AB3810" s="152" t="s">
        <v>3165</v>
      </c>
    </row>
    <row r="3811" spans="1:28" ht="21.75" customHeight="1" x14ac:dyDescent="0.25">
      <c r="A3811" s="37" t="s">
        <v>30</v>
      </c>
      <c r="B3811" s="37" t="s">
        <v>31</v>
      </c>
      <c r="C3811" s="39">
        <v>6263</v>
      </c>
      <c r="D3811" s="39" t="s">
        <v>1453</v>
      </c>
      <c r="E3811" s="39" t="s">
        <v>638</v>
      </c>
      <c r="F3811" s="128" t="s">
        <v>34</v>
      </c>
      <c r="G3811" s="162" t="s">
        <v>35</v>
      </c>
      <c r="H3811" s="39" t="str">
        <f t="shared" si="507"/>
        <v>6105AK124-6263-TRPT-0001</v>
      </c>
      <c r="I3811" s="39" t="str">
        <f t="shared" si="511"/>
        <v>Q24050972-04-6263-T-RPT-0001</v>
      </c>
      <c r="J3811" s="39"/>
      <c r="K3811" s="33" t="str">
        <f>VLOOKUP(C3811,'PPE WBS Codes'!$E$3:$F$79,2,0)</f>
        <v>36 MVA Power Station 1</v>
      </c>
      <c r="L3811" s="39" t="s">
        <v>1972</v>
      </c>
      <c r="M3811" s="39" t="s">
        <v>1454</v>
      </c>
      <c r="N3811" s="33" t="str">
        <f t="shared" si="508"/>
        <v>36 MVA Power Station 1 - Collection Sump from Bunds for 36 MVA Power Station Gen Pad 1A - Site Surveying &amp; Geotechnical Report</v>
      </c>
      <c r="O3811" s="134"/>
      <c r="P3811" s="134"/>
      <c r="Q3811" s="33" t="str">
        <f>IFERROR(VLOOKUP(PPE_PH1_CDDL[[#This Row],[RDMC Document Number]],[3]Docs!$B:$F,4,0),"No Placeholder Yet")</f>
        <v>RES - Reserved Placeholder</v>
      </c>
      <c r="R3811" s="33" t="str">
        <f>IFERROR(VLOOKUP(PPE_PH1_CDDL[[#This Row],[RDMC Document Number]],[3]Docs!$B:$F,5,0),"No Placeholder Yet")</f>
        <v>Pending</v>
      </c>
      <c r="S3811" s="137">
        <f t="shared" si="509"/>
        <v>0</v>
      </c>
      <c r="T3811" s="39" t="s">
        <v>1119</v>
      </c>
      <c r="U3811" s="39"/>
      <c r="V3811" s="178"/>
      <c r="W3811" s="39" t="s">
        <v>1932</v>
      </c>
      <c r="X3811" s="39" t="s">
        <v>1971</v>
      </c>
      <c r="Y3811" s="39"/>
      <c r="Z3811" s="39"/>
      <c r="AA3811" s="39"/>
      <c r="AB3811" s="152" t="s">
        <v>3165</v>
      </c>
    </row>
    <row r="3812" spans="1:28" ht="21.75" customHeight="1" x14ac:dyDescent="0.25">
      <c r="A3812" s="37" t="s">
        <v>30</v>
      </c>
      <c r="B3812" s="37" t="s">
        <v>31</v>
      </c>
      <c r="C3812" s="39">
        <v>6263</v>
      </c>
      <c r="D3812" s="39" t="s">
        <v>1453</v>
      </c>
      <c r="E3812" s="162" t="s">
        <v>638</v>
      </c>
      <c r="F3812" s="174" t="s">
        <v>46</v>
      </c>
      <c r="G3812" s="162" t="s">
        <v>35</v>
      </c>
      <c r="H3812" s="39" t="str">
        <f t="shared" si="507"/>
        <v>6105AK124-6263-TRPT-0002</v>
      </c>
      <c r="I3812" s="39" t="str">
        <f t="shared" si="511"/>
        <v>Q24050972-04-6263-T-RPT-0002</v>
      </c>
      <c r="J3812" s="162"/>
      <c r="K3812" s="33" t="str">
        <f>VLOOKUP(C3812,'PPE WBS Codes'!$E$3:$F$79,2,0)</f>
        <v>36 MVA Power Station 1</v>
      </c>
      <c r="L3812" s="162" t="s">
        <v>1976</v>
      </c>
      <c r="M3812" s="162" t="s">
        <v>1454</v>
      </c>
      <c r="N3812" s="33" t="str">
        <f t="shared" si="508"/>
        <v>36 MVA Power Station 1 - Collection Sump from Bunds for 36 MVA Power Station Gen Pad 1B - Site Surveying &amp; Geotechnical Report</v>
      </c>
      <c r="O3812" s="175"/>
      <c r="P3812" s="175"/>
      <c r="Q3812" s="33" t="str">
        <f>IFERROR(VLOOKUP(PPE_PH1_CDDL[[#This Row],[RDMC Document Number]],[3]Docs!$B:$F,4,0),"No Placeholder Yet")</f>
        <v>RES - Reserved Placeholder</v>
      </c>
      <c r="R3812" s="33" t="str">
        <f>IFERROR(VLOOKUP(PPE_PH1_CDDL[[#This Row],[RDMC Document Number]],[3]Docs!$B:$F,5,0),"No Placeholder Yet")</f>
        <v>Pending</v>
      </c>
      <c r="S3812" s="137">
        <f t="shared" si="509"/>
        <v>0</v>
      </c>
      <c r="T3812" s="39" t="s">
        <v>1119</v>
      </c>
      <c r="U3812" s="162"/>
      <c r="V3812" s="126"/>
      <c r="W3812" s="162" t="s">
        <v>1932</v>
      </c>
      <c r="X3812" s="162" t="s">
        <v>1975</v>
      </c>
      <c r="Y3812" s="162"/>
      <c r="Z3812" s="162"/>
      <c r="AA3812" s="39"/>
      <c r="AB3812" s="152" t="s">
        <v>3165</v>
      </c>
    </row>
    <row r="3813" spans="1:28" ht="21.75" customHeight="1" x14ac:dyDescent="0.25">
      <c r="A3813" s="37" t="s">
        <v>30</v>
      </c>
      <c r="B3813" s="37" t="s">
        <v>31</v>
      </c>
      <c r="C3813" s="39">
        <v>6263</v>
      </c>
      <c r="D3813" s="39" t="s">
        <v>1453</v>
      </c>
      <c r="E3813" s="39" t="s">
        <v>1170</v>
      </c>
      <c r="F3813" s="128" t="s">
        <v>34</v>
      </c>
      <c r="G3813" s="162" t="s">
        <v>35</v>
      </c>
      <c r="H3813" s="39" t="str">
        <f t="shared" si="507"/>
        <v>6105AK124-6263-TSPC-0001</v>
      </c>
      <c r="I3813" s="39" t="str">
        <f t="shared" si="511"/>
        <v>Q24050972-04-6263-T-SPC-0001</v>
      </c>
      <c r="J3813" s="39"/>
      <c r="K3813" s="33" t="str">
        <f>VLOOKUP(C3813,'PPE WBS Codes'!$E$3:$F$79,2,0)</f>
        <v>36 MVA Power Station 1</v>
      </c>
      <c r="L3813" s="39" t="s">
        <v>1969</v>
      </c>
      <c r="M3813" s="39" t="s">
        <v>1455</v>
      </c>
      <c r="N3813" s="33" t="str">
        <f t="shared" si="508"/>
        <v>36 MVA Power Station 1 - Bund wall System for 36 MVA Power Station Gen Pad 1A - Civil Design and Requirements</v>
      </c>
      <c r="O3813" s="134"/>
      <c r="P3813" s="134"/>
      <c r="Q3813" s="33" t="str">
        <f>IFERROR(VLOOKUP(PPE_PH1_CDDL[[#This Row],[RDMC Document Number]],[3]Docs!$B:$F,4,0),"No Placeholder Yet")</f>
        <v>RES - Reserved Placeholder</v>
      </c>
      <c r="R3813" s="33" t="str">
        <f>IFERROR(VLOOKUP(PPE_PH1_CDDL[[#This Row],[RDMC Document Number]],[3]Docs!$B:$F,5,0),"No Placeholder Yet")</f>
        <v>Pending</v>
      </c>
      <c r="S3813" s="137">
        <f t="shared" si="509"/>
        <v>0</v>
      </c>
      <c r="T3813" s="39" t="s">
        <v>1119</v>
      </c>
      <c r="U3813" s="39"/>
      <c r="V3813" s="126"/>
      <c r="W3813" s="39" t="s">
        <v>1970</v>
      </c>
      <c r="X3813" s="39" t="s">
        <v>1973</v>
      </c>
      <c r="Y3813" s="39"/>
      <c r="Z3813" s="39"/>
      <c r="AA3813" s="39"/>
      <c r="AB3813" s="152" t="s">
        <v>3165</v>
      </c>
    </row>
    <row r="3814" spans="1:28" ht="21.75" customHeight="1" x14ac:dyDescent="0.25">
      <c r="A3814" s="37" t="s">
        <v>30</v>
      </c>
      <c r="B3814" s="37" t="s">
        <v>31</v>
      </c>
      <c r="C3814" s="39">
        <v>6263</v>
      </c>
      <c r="D3814" s="39" t="s">
        <v>1453</v>
      </c>
      <c r="E3814" s="39" t="s">
        <v>1170</v>
      </c>
      <c r="F3814" s="128" t="s">
        <v>46</v>
      </c>
      <c r="G3814" s="162" t="s">
        <v>35</v>
      </c>
      <c r="H3814" s="39" t="str">
        <f t="shared" si="507"/>
        <v>6105AK124-6263-TSPC-0002</v>
      </c>
      <c r="I3814" s="39" t="str">
        <f t="shared" si="511"/>
        <v>Q24050972-04-6263-T-SPC-0002</v>
      </c>
      <c r="J3814" s="39"/>
      <c r="K3814" s="33" t="str">
        <f>VLOOKUP(C3814,'PPE WBS Codes'!$E$3:$F$79,2,0)</f>
        <v>36 MVA Power Station 1</v>
      </c>
      <c r="L3814" s="39" t="s">
        <v>1972</v>
      </c>
      <c r="M3814" s="39" t="s">
        <v>1455</v>
      </c>
      <c r="N3814" s="33" t="str">
        <f t="shared" si="508"/>
        <v>36 MVA Power Station 1 - Collection Sump from Bunds for 36 MVA Power Station Gen Pad 1A - Civil Design and Requirements</v>
      </c>
      <c r="O3814" s="134"/>
      <c r="P3814" s="134"/>
      <c r="Q3814" s="33" t="str">
        <f>IFERROR(VLOOKUP(PPE_PH1_CDDL[[#This Row],[RDMC Document Number]],[3]Docs!$B:$F,4,0),"No Placeholder Yet")</f>
        <v>RES - Reserved Placeholder</v>
      </c>
      <c r="R3814" s="33" t="str">
        <f>IFERROR(VLOOKUP(PPE_PH1_CDDL[[#This Row],[RDMC Document Number]],[3]Docs!$B:$F,5,0),"No Placeholder Yet")</f>
        <v>Pending</v>
      </c>
      <c r="S3814" s="137">
        <f t="shared" si="509"/>
        <v>0</v>
      </c>
      <c r="T3814" s="39" t="s">
        <v>1119</v>
      </c>
      <c r="U3814" s="39"/>
      <c r="V3814" s="126"/>
      <c r="W3814" s="39" t="s">
        <v>1932</v>
      </c>
      <c r="X3814" s="39" t="s">
        <v>1971</v>
      </c>
      <c r="Y3814" s="39"/>
      <c r="Z3814" s="39"/>
      <c r="AA3814" s="39"/>
      <c r="AB3814" s="152" t="s">
        <v>3165</v>
      </c>
    </row>
    <row r="3815" spans="1:28" ht="21.75" customHeight="1" x14ac:dyDescent="0.25">
      <c r="A3815" s="37" t="s">
        <v>30</v>
      </c>
      <c r="B3815" s="37" t="s">
        <v>31</v>
      </c>
      <c r="C3815" s="39">
        <v>6263</v>
      </c>
      <c r="D3815" s="39" t="s">
        <v>1453</v>
      </c>
      <c r="E3815" s="39" t="s">
        <v>1170</v>
      </c>
      <c r="F3815" s="128" t="s">
        <v>48</v>
      </c>
      <c r="G3815" s="162" t="s">
        <v>35</v>
      </c>
      <c r="H3815" s="39" t="str">
        <f t="shared" si="507"/>
        <v>6105AK124-6263-TSPC-0003</v>
      </c>
      <c r="I3815" s="39" t="str">
        <f t="shared" si="511"/>
        <v>Q24050972-04-6263-T-SPC-0003</v>
      </c>
      <c r="J3815" s="39"/>
      <c r="K3815" s="33" t="str">
        <f>VLOOKUP(C3815,'PPE WBS Codes'!$E$3:$F$79,2,0)</f>
        <v>36 MVA Power Station 1</v>
      </c>
      <c r="L3815" s="39" t="s">
        <v>1974</v>
      </c>
      <c r="M3815" s="39" t="s">
        <v>1455</v>
      </c>
      <c r="N3815" s="33" t="str">
        <f t="shared" si="508"/>
        <v>36 MVA Power Station 1 - Bund wall System for 36 MVA Power Station Gen Pad 1B - Civil Design and Requirements</v>
      </c>
      <c r="O3815" s="134"/>
      <c r="P3815" s="134"/>
      <c r="Q3815" s="33" t="str">
        <f>IFERROR(VLOOKUP(PPE_PH1_CDDL[[#This Row],[RDMC Document Number]],[3]Docs!$B:$F,4,0),"No Placeholder Yet")</f>
        <v>RES - Reserved Placeholder</v>
      </c>
      <c r="R3815" s="33" t="str">
        <f>IFERROR(VLOOKUP(PPE_PH1_CDDL[[#This Row],[RDMC Document Number]],[3]Docs!$B:$F,5,0),"No Placeholder Yet")</f>
        <v>Pending</v>
      </c>
      <c r="S3815" s="137">
        <f t="shared" si="509"/>
        <v>0</v>
      </c>
      <c r="T3815" s="39" t="s">
        <v>1119</v>
      </c>
      <c r="U3815" s="39"/>
      <c r="V3815" s="126"/>
      <c r="W3815" s="39" t="s">
        <v>1970</v>
      </c>
      <c r="X3815" s="39" t="s">
        <v>1978</v>
      </c>
      <c r="Y3815" s="39"/>
      <c r="Z3815" s="39"/>
      <c r="AA3815" s="39"/>
      <c r="AB3815" s="152" t="s">
        <v>3165</v>
      </c>
    </row>
    <row r="3816" spans="1:28" ht="21.75" customHeight="1" x14ac:dyDescent="0.25">
      <c r="A3816" s="37" t="s">
        <v>30</v>
      </c>
      <c r="B3816" s="37" t="s">
        <v>31</v>
      </c>
      <c r="C3816" s="39">
        <v>6263</v>
      </c>
      <c r="D3816" s="39" t="s">
        <v>1453</v>
      </c>
      <c r="E3816" s="39" t="s">
        <v>1170</v>
      </c>
      <c r="F3816" s="174" t="s">
        <v>50</v>
      </c>
      <c r="G3816" s="162" t="s">
        <v>35</v>
      </c>
      <c r="H3816" s="39" t="str">
        <f t="shared" si="507"/>
        <v>6105AK124-6263-TSPC-0004</v>
      </c>
      <c r="I3816" s="39" t="str">
        <f t="shared" si="511"/>
        <v>Q24050972-04-6263-T-SPC-0004</v>
      </c>
      <c r="J3816" s="162"/>
      <c r="K3816" s="33" t="str">
        <f>VLOOKUP(C3816,'PPE WBS Codes'!$E$3:$F$79,2,0)</f>
        <v>36 MVA Power Station 1</v>
      </c>
      <c r="L3816" s="162" t="s">
        <v>1976</v>
      </c>
      <c r="M3816" s="162" t="s">
        <v>1455</v>
      </c>
      <c r="N3816" s="33" t="str">
        <f t="shared" si="508"/>
        <v>36 MVA Power Station 1 - Collection Sump from Bunds for 36 MVA Power Station Gen Pad 1B - Civil Design and Requirements</v>
      </c>
      <c r="O3816" s="175"/>
      <c r="P3816" s="175"/>
      <c r="Q3816" s="33" t="str">
        <f>IFERROR(VLOOKUP(PPE_PH1_CDDL[[#This Row],[RDMC Document Number]],[3]Docs!$B:$F,4,0),"No Placeholder Yet")</f>
        <v>RES - Reserved Placeholder</v>
      </c>
      <c r="R3816" s="33" t="str">
        <f>IFERROR(VLOOKUP(PPE_PH1_CDDL[[#This Row],[RDMC Document Number]],[3]Docs!$B:$F,5,0),"No Placeholder Yet")</f>
        <v>Pending</v>
      </c>
      <c r="S3816" s="137">
        <f t="shared" si="509"/>
        <v>0</v>
      </c>
      <c r="T3816" s="39" t="s">
        <v>1119</v>
      </c>
      <c r="U3816" s="162"/>
      <c r="V3816" s="126"/>
      <c r="W3816" s="162" t="s">
        <v>1932</v>
      </c>
      <c r="X3816" s="162" t="s">
        <v>1975</v>
      </c>
      <c r="Y3816" s="162"/>
      <c r="Z3816" s="162"/>
      <c r="AA3816" s="39"/>
      <c r="AB3816" s="152" t="s">
        <v>3165</v>
      </c>
    </row>
    <row r="3817" spans="1:28" ht="21.75" customHeight="1" x14ac:dyDescent="0.25">
      <c r="A3817" s="37" t="s">
        <v>30</v>
      </c>
      <c r="B3817" s="37" t="s">
        <v>31</v>
      </c>
      <c r="C3817" s="39">
        <v>6263</v>
      </c>
      <c r="D3817" s="39" t="s">
        <v>1456</v>
      </c>
      <c r="E3817" s="39" t="s">
        <v>1457</v>
      </c>
      <c r="F3817" s="128" t="s">
        <v>34</v>
      </c>
      <c r="G3817" s="162" t="s">
        <v>35</v>
      </c>
      <c r="H3817" s="39" t="str">
        <f t="shared" si="507"/>
        <v>6105AK124-6263-WELE-0001</v>
      </c>
      <c r="I3817" s="39" t="str">
        <f t="shared" si="511"/>
        <v>Q24050972-04-6263-W-ELE-0001</v>
      </c>
      <c r="J3817" s="39"/>
      <c r="K3817" s="33" t="str">
        <f>VLOOKUP(C3817,'PPE WBS Codes'!$E$3:$F$79,2,0)</f>
        <v>36 MVA Power Station 1</v>
      </c>
      <c r="L3817" s="39" t="s">
        <v>1969</v>
      </c>
      <c r="M3817" s="39" t="s">
        <v>1458</v>
      </c>
      <c r="N3817" s="33" t="str">
        <f t="shared" si="508"/>
        <v>36 MVA Power Station 1 - Bund wall System for 36 MVA Power Station Gen Pad 1A - Bulk Earth Works Design and Report</v>
      </c>
      <c r="O3817" s="134"/>
      <c r="P3817" s="134"/>
      <c r="Q3817" s="33" t="str">
        <f>IFERROR(VLOOKUP(PPE_PH1_CDDL[[#This Row],[RDMC Document Number]],[3]Docs!$B:$F,4,0),"No Placeholder Yet")</f>
        <v>RES - Reserved Placeholder</v>
      </c>
      <c r="R3817" s="33" t="str">
        <f>IFERROR(VLOOKUP(PPE_PH1_CDDL[[#This Row],[RDMC Document Number]],[3]Docs!$B:$F,5,0),"No Placeholder Yet")</f>
        <v>Pending</v>
      </c>
      <c r="S3817" s="137">
        <f t="shared" si="509"/>
        <v>0</v>
      </c>
      <c r="T3817" s="39" t="s">
        <v>1119</v>
      </c>
      <c r="U3817" s="39"/>
      <c r="V3817" s="126"/>
      <c r="W3817" s="39" t="s">
        <v>1970</v>
      </c>
      <c r="X3817" s="39" t="s">
        <v>1973</v>
      </c>
      <c r="Y3817" s="39"/>
      <c r="Z3817" s="39"/>
      <c r="AA3817" s="39"/>
      <c r="AB3817" s="152" t="s">
        <v>3165</v>
      </c>
    </row>
    <row r="3818" spans="1:28" ht="21.75" customHeight="1" x14ac:dyDescent="0.25">
      <c r="A3818" s="37" t="s">
        <v>30</v>
      </c>
      <c r="B3818" s="37" t="s">
        <v>31</v>
      </c>
      <c r="C3818" s="39">
        <v>6263</v>
      </c>
      <c r="D3818" s="39" t="s">
        <v>1456</v>
      </c>
      <c r="E3818" s="39" t="s">
        <v>1457</v>
      </c>
      <c r="F3818" s="128" t="s">
        <v>46</v>
      </c>
      <c r="G3818" s="162" t="s">
        <v>35</v>
      </c>
      <c r="H3818" s="39" t="str">
        <f t="shared" si="507"/>
        <v>6105AK124-6263-WELE-0002</v>
      </c>
      <c r="I3818" s="39" t="str">
        <f t="shared" si="511"/>
        <v>Q24050972-04-6263-W-ELE-0002</v>
      </c>
      <c r="J3818" s="39"/>
      <c r="K3818" s="33" t="str">
        <f>VLOOKUP(C3818,'PPE WBS Codes'!$E$3:$F$79,2,0)</f>
        <v>36 MVA Power Station 1</v>
      </c>
      <c r="L3818" s="39" t="s">
        <v>1972</v>
      </c>
      <c r="M3818" s="39" t="s">
        <v>1458</v>
      </c>
      <c r="N3818" s="33" t="str">
        <f t="shared" si="508"/>
        <v>36 MVA Power Station 1 - Collection Sump from Bunds for 36 MVA Power Station Gen Pad 1A - Bulk Earth Works Design and Report</v>
      </c>
      <c r="O3818" s="134"/>
      <c r="P3818" s="134"/>
      <c r="Q3818" s="33" t="str">
        <f>IFERROR(VLOOKUP(PPE_PH1_CDDL[[#This Row],[RDMC Document Number]],[3]Docs!$B:$F,4,0),"No Placeholder Yet")</f>
        <v>RES - Reserved Placeholder</v>
      </c>
      <c r="R3818" s="33" t="str">
        <f>IFERROR(VLOOKUP(PPE_PH1_CDDL[[#This Row],[RDMC Document Number]],[3]Docs!$B:$F,5,0),"No Placeholder Yet")</f>
        <v>Pending</v>
      </c>
      <c r="S3818" s="137">
        <f t="shared" si="509"/>
        <v>0</v>
      </c>
      <c r="T3818" s="39" t="s">
        <v>1119</v>
      </c>
      <c r="U3818" s="39"/>
      <c r="V3818" s="126"/>
      <c r="W3818" s="39" t="s">
        <v>1932</v>
      </c>
      <c r="X3818" s="39" t="s">
        <v>1971</v>
      </c>
      <c r="Y3818" s="39"/>
      <c r="Z3818" s="39"/>
      <c r="AA3818" s="39"/>
      <c r="AB3818" s="152" t="s">
        <v>3165</v>
      </c>
    </row>
    <row r="3819" spans="1:28" ht="21.75" customHeight="1" x14ac:dyDescent="0.25">
      <c r="A3819" s="37" t="s">
        <v>30</v>
      </c>
      <c r="B3819" s="37" t="s">
        <v>31</v>
      </c>
      <c r="C3819" s="39">
        <v>6263</v>
      </c>
      <c r="D3819" s="39" t="s">
        <v>1456</v>
      </c>
      <c r="E3819" s="39" t="s">
        <v>1457</v>
      </c>
      <c r="F3819" s="128" t="s">
        <v>48</v>
      </c>
      <c r="G3819" s="162" t="s">
        <v>35</v>
      </c>
      <c r="H3819" s="39" t="str">
        <f t="shared" si="507"/>
        <v>6105AK124-6263-WELE-0003</v>
      </c>
      <c r="I3819" s="39" t="str">
        <f t="shared" si="511"/>
        <v>Q24050972-04-6263-W-ELE-0003</v>
      </c>
      <c r="J3819" s="39"/>
      <c r="K3819" s="33" t="str">
        <f>VLOOKUP(C3819,'PPE WBS Codes'!$E$3:$F$79,2,0)</f>
        <v>36 MVA Power Station 1</v>
      </c>
      <c r="L3819" s="39" t="s">
        <v>1974</v>
      </c>
      <c r="M3819" s="39" t="s">
        <v>1458</v>
      </c>
      <c r="N3819" s="33" t="str">
        <f t="shared" si="508"/>
        <v>36 MVA Power Station 1 - Bund wall System for 36 MVA Power Station Gen Pad 1B - Bulk Earth Works Design and Report</v>
      </c>
      <c r="O3819" s="134"/>
      <c r="P3819" s="134"/>
      <c r="Q3819" s="33" t="str">
        <f>IFERROR(VLOOKUP(PPE_PH1_CDDL[[#This Row],[RDMC Document Number]],[3]Docs!$B:$F,4,0),"No Placeholder Yet")</f>
        <v>RES - Reserved Placeholder</v>
      </c>
      <c r="R3819" s="33" t="str">
        <f>IFERROR(VLOOKUP(PPE_PH1_CDDL[[#This Row],[RDMC Document Number]],[3]Docs!$B:$F,5,0),"No Placeholder Yet")</f>
        <v>Pending</v>
      </c>
      <c r="S3819" s="137">
        <f t="shared" si="509"/>
        <v>0</v>
      </c>
      <c r="T3819" s="39" t="s">
        <v>1119</v>
      </c>
      <c r="U3819" s="39"/>
      <c r="V3819" s="126"/>
      <c r="W3819" s="39" t="s">
        <v>1970</v>
      </c>
      <c r="X3819" s="39" t="s">
        <v>1978</v>
      </c>
      <c r="Y3819" s="39"/>
      <c r="Z3819" s="39"/>
      <c r="AA3819" s="39"/>
      <c r="AB3819" s="152" t="s">
        <v>3165</v>
      </c>
    </row>
    <row r="3820" spans="1:28" ht="21.75" customHeight="1" x14ac:dyDescent="0.25">
      <c r="A3820" s="37" t="s">
        <v>30</v>
      </c>
      <c r="B3820" s="37" t="s">
        <v>31</v>
      </c>
      <c r="C3820" s="39">
        <v>6263</v>
      </c>
      <c r="D3820" s="39" t="s">
        <v>1456</v>
      </c>
      <c r="E3820" s="39" t="s">
        <v>1457</v>
      </c>
      <c r="F3820" s="174" t="s">
        <v>50</v>
      </c>
      <c r="G3820" s="162" t="s">
        <v>35</v>
      </c>
      <c r="H3820" s="39" t="str">
        <f t="shared" si="507"/>
        <v>6105AK124-6263-WELE-0004</v>
      </c>
      <c r="I3820" s="39" t="str">
        <f t="shared" si="511"/>
        <v>Q24050972-04-6263-W-ELE-0004</v>
      </c>
      <c r="J3820" s="162"/>
      <c r="K3820" s="33" t="str">
        <f>VLOOKUP(C3820,'PPE WBS Codes'!$E$3:$F$79,2,0)</f>
        <v>36 MVA Power Station 1</v>
      </c>
      <c r="L3820" s="162" t="s">
        <v>1976</v>
      </c>
      <c r="M3820" s="162" t="s">
        <v>1458</v>
      </c>
      <c r="N3820" s="33" t="str">
        <f t="shared" si="508"/>
        <v>36 MVA Power Station 1 - Collection Sump from Bunds for 36 MVA Power Station Gen Pad 1B - Bulk Earth Works Design and Report</v>
      </c>
      <c r="O3820" s="175"/>
      <c r="P3820" s="175"/>
      <c r="Q3820" s="33" t="str">
        <f>IFERROR(VLOOKUP(PPE_PH1_CDDL[[#This Row],[RDMC Document Number]],[3]Docs!$B:$F,4,0),"No Placeholder Yet")</f>
        <v>RES - Reserved Placeholder</v>
      </c>
      <c r="R3820" s="33" t="str">
        <f>IFERROR(VLOOKUP(PPE_PH1_CDDL[[#This Row],[RDMC Document Number]],[3]Docs!$B:$F,5,0),"No Placeholder Yet")</f>
        <v>Pending</v>
      </c>
      <c r="S3820" s="137">
        <f t="shared" si="509"/>
        <v>0</v>
      </c>
      <c r="T3820" s="39" t="s">
        <v>1119</v>
      </c>
      <c r="U3820" s="162"/>
      <c r="V3820" s="126"/>
      <c r="W3820" s="162" t="s">
        <v>1932</v>
      </c>
      <c r="X3820" s="162" t="s">
        <v>1975</v>
      </c>
      <c r="Y3820" s="162"/>
      <c r="Z3820" s="162"/>
      <c r="AA3820" s="39"/>
      <c r="AB3820" s="152" t="s">
        <v>3165</v>
      </c>
    </row>
    <row r="3821" spans="1:28" ht="21.75" customHeight="1" x14ac:dyDescent="0.25">
      <c r="A3821" s="37" t="s">
        <v>30</v>
      </c>
      <c r="B3821" s="37" t="s">
        <v>31</v>
      </c>
      <c r="C3821" s="39">
        <v>6263</v>
      </c>
      <c r="D3821" s="39" t="s">
        <v>1456</v>
      </c>
      <c r="E3821" s="39" t="s">
        <v>321</v>
      </c>
      <c r="F3821" s="128" t="s">
        <v>34</v>
      </c>
      <c r="G3821" s="162" t="s">
        <v>35</v>
      </c>
      <c r="H3821" s="39" t="str">
        <f t="shared" si="507"/>
        <v>6105AK124-6263-WLAY-0001</v>
      </c>
      <c r="I3821" s="39" t="str">
        <f t="shared" si="511"/>
        <v>Q24050972-04-6263-W-LAY-0001</v>
      </c>
      <c r="J3821" s="39"/>
      <c r="K3821" s="33" t="str">
        <f>VLOOKUP(C3821,'PPE WBS Codes'!$E$3:$F$79,2,0)</f>
        <v>36 MVA Power Station 1</v>
      </c>
      <c r="L3821" s="39" t="s">
        <v>1969</v>
      </c>
      <c r="M3821" s="39" t="s">
        <v>1459</v>
      </c>
      <c r="N3821" s="33" t="str">
        <f t="shared" si="508"/>
        <v>36 MVA Power Station 1 - Bund wall System for 36 MVA Power Station Gen Pad 1A - Drainage, Run-off and Impoundment Design</v>
      </c>
      <c r="O3821" s="134"/>
      <c r="P3821" s="134"/>
      <c r="Q3821" s="33" t="str">
        <f>IFERROR(VLOOKUP(PPE_PH1_CDDL[[#This Row],[RDMC Document Number]],[3]Docs!$B:$F,4,0),"No Placeholder Yet")</f>
        <v>RES - Reserved Placeholder</v>
      </c>
      <c r="R3821" s="33" t="str">
        <f>IFERROR(VLOOKUP(PPE_PH1_CDDL[[#This Row],[RDMC Document Number]],[3]Docs!$B:$F,5,0),"No Placeholder Yet")</f>
        <v>Pending</v>
      </c>
      <c r="S3821" s="137">
        <f t="shared" si="509"/>
        <v>0</v>
      </c>
      <c r="T3821" s="39" t="s">
        <v>1119</v>
      </c>
      <c r="U3821" s="39"/>
      <c r="V3821" s="126"/>
      <c r="W3821" s="39" t="s">
        <v>1970</v>
      </c>
      <c r="X3821" s="39" t="s">
        <v>1973</v>
      </c>
      <c r="Y3821" s="39"/>
      <c r="Z3821" s="39"/>
      <c r="AA3821" s="39"/>
      <c r="AB3821" s="152" t="s">
        <v>3165</v>
      </c>
    </row>
    <row r="3822" spans="1:28" ht="21.75" customHeight="1" x14ac:dyDescent="0.25">
      <c r="A3822" s="37" t="s">
        <v>30</v>
      </c>
      <c r="B3822" s="37" t="s">
        <v>31</v>
      </c>
      <c r="C3822" s="39">
        <v>6263</v>
      </c>
      <c r="D3822" s="39" t="s">
        <v>1456</v>
      </c>
      <c r="E3822" s="39" t="s">
        <v>321</v>
      </c>
      <c r="F3822" s="128" t="s">
        <v>46</v>
      </c>
      <c r="G3822" s="162" t="s">
        <v>35</v>
      </c>
      <c r="H3822" s="39" t="str">
        <f t="shared" si="507"/>
        <v>6105AK124-6263-WLAY-0002</v>
      </c>
      <c r="I3822" s="39" t="str">
        <f t="shared" si="511"/>
        <v>Q24050972-04-6263-W-LAY-0002</v>
      </c>
      <c r="J3822" s="39"/>
      <c r="K3822" s="33" t="str">
        <f>VLOOKUP(C3822,'PPE WBS Codes'!$E$3:$F$79,2,0)</f>
        <v>36 MVA Power Station 1</v>
      </c>
      <c r="L3822" s="39" t="s">
        <v>1972</v>
      </c>
      <c r="M3822" s="39" t="s">
        <v>1459</v>
      </c>
      <c r="N3822" s="33" t="str">
        <f t="shared" si="508"/>
        <v>36 MVA Power Station 1 - Collection Sump from Bunds for 36 MVA Power Station Gen Pad 1A - Drainage, Run-off and Impoundment Design</v>
      </c>
      <c r="O3822" s="134"/>
      <c r="P3822" s="134"/>
      <c r="Q3822" s="33" t="str">
        <f>IFERROR(VLOOKUP(PPE_PH1_CDDL[[#This Row],[RDMC Document Number]],[3]Docs!$B:$F,4,0),"No Placeholder Yet")</f>
        <v>RES - Reserved Placeholder</v>
      </c>
      <c r="R3822" s="33" t="str">
        <f>IFERROR(VLOOKUP(PPE_PH1_CDDL[[#This Row],[RDMC Document Number]],[3]Docs!$B:$F,5,0),"No Placeholder Yet")</f>
        <v>Pending</v>
      </c>
      <c r="S3822" s="137">
        <f t="shared" si="509"/>
        <v>0</v>
      </c>
      <c r="T3822" s="39" t="s">
        <v>1119</v>
      </c>
      <c r="U3822" s="39"/>
      <c r="V3822" s="126"/>
      <c r="W3822" s="39" t="s">
        <v>1932</v>
      </c>
      <c r="X3822" s="39" t="s">
        <v>1971</v>
      </c>
      <c r="Y3822" s="39"/>
      <c r="Z3822" s="39"/>
      <c r="AA3822" s="39"/>
      <c r="AB3822" s="152" t="s">
        <v>3165</v>
      </c>
    </row>
    <row r="3823" spans="1:28" ht="21.75" customHeight="1" x14ac:dyDescent="0.25">
      <c r="A3823" s="37" t="s">
        <v>30</v>
      </c>
      <c r="B3823" s="37" t="s">
        <v>31</v>
      </c>
      <c r="C3823" s="39">
        <v>6263</v>
      </c>
      <c r="D3823" s="39" t="s">
        <v>1456</v>
      </c>
      <c r="E3823" s="39" t="s">
        <v>321</v>
      </c>
      <c r="F3823" s="128" t="s">
        <v>48</v>
      </c>
      <c r="G3823" s="162" t="s">
        <v>35</v>
      </c>
      <c r="H3823" s="39" t="str">
        <f t="shared" si="507"/>
        <v>6105AK124-6263-WLAY-0003</v>
      </c>
      <c r="I3823" s="39" t="str">
        <f t="shared" si="511"/>
        <v>Q24050972-04-6263-W-LAY-0003</v>
      </c>
      <c r="J3823" s="39"/>
      <c r="K3823" s="33" t="str">
        <f>VLOOKUP(C3823,'PPE WBS Codes'!$E$3:$F$79,2,0)</f>
        <v>36 MVA Power Station 1</v>
      </c>
      <c r="L3823" s="39" t="s">
        <v>1974</v>
      </c>
      <c r="M3823" s="39" t="s">
        <v>1459</v>
      </c>
      <c r="N3823" s="33" t="str">
        <f t="shared" si="508"/>
        <v>36 MVA Power Station 1 - Bund wall System for 36 MVA Power Station Gen Pad 1B - Drainage, Run-off and Impoundment Design</v>
      </c>
      <c r="O3823" s="134"/>
      <c r="P3823" s="134"/>
      <c r="Q3823" s="33" t="str">
        <f>IFERROR(VLOOKUP(PPE_PH1_CDDL[[#This Row],[RDMC Document Number]],[3]Docs!$B:$F,4,0),"No Placeholder Yet")</f>
        <v>RES - Reserved Placeholder</v>
      </c>
      <c r="R3823" s="33" t="str">
        <f>IFERROR(VLOOKUP(PPE_PH1_CDDL[[#This Row],[RDMC Document Number]],[3]Docs!$B:$F,5,0),"No Placeholder Yet")</f>
        <v>Pending</v>
      </c>
      <c r="S3823" s="137">
        <f t="shared" si="509"/>
        <v>0</v>
      </c>
      <c r="T3823" s="39" t="s">
        <v>1119</v>
      </c>
      <c r="U3823" s="39"/>
      <c r="V3823" s="126"/>
      <c r="W3823" s="39" t="s">
        <v>1970</v>
      </c>
      <c r="X3823" s="39" t="s">
        <v>1978</v>
      </c>
      <c r="Y3823" s="39"/>
      <c r="Z3823" s="39"/>
      <c r="AA3823" s="39"/>
      <c r="AB3823" s="152" t="s">
        <v>3165</v>
      </c>
    </row>
    <row r="3824" spans="1:28" ht="21.75" customHeight="1" x14ac:dyDescent="0.25">
      <c r="A3824" s="37" t="s">
        <v>30</v>
      </c>
      <c r="B3824" s="37" t="s">
        <v>31</v>
      </c>
      <c r="C3824" s="39">
        <v>6263</v>
      </c>
      <c r="D3824" s="39" t="s">
        <v>1456</v>
      </c>
      <c r="E3824" s="39" t="s">
        <v>321</v>
      </c>
      <c r="F3824" s="174" t="s">
        <v>50</v>
      </c>
      <c r="G3824" s="162" t="s">
        <v>35</v>
      </c>
      <c r="H3824" s="39" t="str">
        <f t="shared" si="507"/>
        <v>6105AK124-6263-WLAY-0004</v>
      </c>
      <c r="I3824" s="39" t="str">
        <f t="shared" si="511"/>
        <v>Q24050972-04-6263-W-LAY-0004</v>
      </c>
      <c r="J3824" s="162"/>
      <c r="K3824" s="33" t="str">
        <f>VLOOKUP(C3824,'PPE WBS Codes'!$E$3:$F$79,2,0)</f>
        <v>36 MVA Power Station 1</v>
      </c>
      <c r="L3824" s="162" t="s">
        <v>1976</v>
      </c>
      <c r="M3824" s="162" t="s">
        <v>1459</v>
      </c>
      <c r="N3824" s="33" t="str">
        <f t="shared" si="508"/>
        <v>36 MVA Power Station 1 - Collection Sump from Bunds for 36 MVA Power Station Gen Pad 1B - Drainage, Run-off and Impoundment Design</v>
      </c>
      <c r="O3824" s="175"/>
      <c r="P3824" s="175"/>
      <c r="Q3824" s="33" t="str">
        <f>IFERROR(VLOOKUP(PPE_PH1_CDDL[[#This Row],[RDMC Document Number]],[3]Docs!$B:$F,4,0),"No Placeholder Yet")</f>
        <v>RES - Reserved Placeholder</v>
      </c>
      <c r="R3824" s="33" t="str">
        <f>IFERROR(VLOOKUP(PPE_PH1_CDDL[[#This Row],[RDMC Document Number]],[3]Docs!$B:$F,5,0),"No Placeholder Yet")</f>
        <v>Pending</v>
      </c>
      <c r="S3824" s="137">
        <f t="shared" si="509"/>
        <v>0</v>
      </c>
      <c r="T3824" s="39" t="s">
        <v>1119</v>
      </c>
      <c r="U3824" s="162"/>
      <c r="V3824" s="126"/>
      <c r="W3824" s="162" t="s">
        <v>1932</v>
      </c>
      <c r="X3824" s="162" t="s">
        <v>1975</v>
      </c>
      <c r="Y3824" s="162"/>
      <c r="Z3824" s="162"/>
      <c r="AA3824" s="39"/>
      <c r="AB3824" s="152" t="s">
        <v>3165</v>
      </c>
    </row>
    <row r="3825" spans="1:28" ht="21.75" customHeight="1" x14ac:dyDescent="0.25">
      <c r="A3825" s="37" t="s">
        <v>30</v>
      </c>
      <c r="B3825" s="37" t="s">
        <v>31</v>
      </c>
      <c r="C3825" s="39">
        <v>6263</v>
      </c>
      <c r="D3825" s="39" t="s">
        <v>1456</v>
      </c>
      <c r="E3825" s="39" t="s">
        <v>1460</v>
      </c>
      <c r="F3825" s="128" t="s">
        <v>34</v>
      </c>
      <c r="G3825" s="162" t="s">
        <v>35</v>
      </c>
      <c r="H3825" s="39" t="str">
        <f t="shared" ref="H3825:H3858" si="512">A3825&amp;B3825&amp;"-"&amp;C3825&amp;"-"&amp;D3825&amp;E3825&amp;"-"&amp;F3825</f>
        <v>6105AK124-6263-WTRP-0001</v>
      </c>
      <c r="I3825" s="39" t="str">
        <f t="shared" si="511"/>
        <v>Q24050972-04-6263-W-TRP-0001</v>
      </c>
      <c r="J3825" s="39"/>
      <c r="K3825" s="33" t="str">
        <f>VLOOKUP(C3825,'PPE WBS Codes'!$E$3:$F$79,2,0)</f>
        <v>36 MVA Power Station 1</v>
      </c>
      <c r="L3825" s="39" t="s">
        <v>1969</v>
      </c>
      <c r="M3825" s="39" t="s">
        <v>1461</v>
      </c>
      <c r="N3825" s="33" t="str">
        <f t="shared" ref="N3825:N3859" si="513">K3825&amp;" - "&amp;L3825&amp;" - "&amp;M3825</f>
        <v>36 MVA Power Station 1 - Bund wall System for 36 MVA Power Station Gen Pad 1A - Soil Classification and Nomination Deliverables</v>
      </c>
      <c r="O3825" s="134"/>
      <c r="P3825" s="134"/>
      <c r="Q3825" s="33" t="str">
        <f>IFERROR(VLOOKUP(PPE_PH1_CDDL[[#This Row],[RDMC Document Number]],[3]Docs!$B:$F,4,0),"No Placeholder Yet")</f>
        <v>RES - Reserved Placeholder</v>
      </c>
      <c r="R3825" s="33" t="str">
        <f>IFERROR(VLOOKUP(PPE_PH1_CDDL[[#This Row],[RDMC Document Number]],[3]Docs!$B:$F,5,0),"No Placeholder Yet")</f>
        <v>Pending</v>
      </c>
      <c r="S3825" s="137">
        <f t="shared" ref="S3825:S3858" si="514">IF(AND(O3825&lt;&gt;"",P3825&lt;&gt;"",R3825="Approved"),100%,
 IF(AND(O3825&lt;&gt;"",P3825&lt;&gt;""),66.67%,
 IF(O3825&lt;&gt;"",33.33%,
 0)))</f>
        <v>0</v>
      </c>
      <c r="T3825" s="39" t="s">
        <v>1119</v>
      </c>
      <c r="U3825" s="39"/>
      <c r="V3825" s="126"/>
      <c r="W3825" s="39" t="s">
        <v>1970</v>
      </c>
      <c r="X3825" s="39" t="s">
        <v>1973</v>
      </c>
      <c r="Y3825" s="39"/>
      <c r="Z3825" s="39"/>
      <c r="AA3825" s="39"/>
      <c r="AB3825" s="152" t="s">
        <v>3165</v>
      </c>
    </row>
    <row r="3826" spans="1:28" ht="21.75" customHeight="1" x14ac:dyDescent="0.25">
      <c r="A3826" s="37" t="s">
        <v>30</v>
      </c>
      <c r="B3826" s="37" t="s">
        <v>31</v>
      </c>
      <c r="C3826" s="39">
        <v>6263</v>
      </c>
      <c r="D3826" s="39" t="s">
        <v>1456</v>
      </c>
      <c r="E3826" s="39" t="s">
        <v>1460</v>
      </c>
      <c r="F3826" s="174" t="s">
        <v>46</v>
      </c>
      <c r="G3826" s="162" t="s">
        <v>35</v>
      </c>
      <c r="H3826" s="39" t="str">
        <f t="shared" si="512"/>
        <v>6105AK124-6263-WTRP-0002</v>
      </c>
      <c r="I3826" s="39" t="str">
        <f t="shared" si="511"/>
        <v>Q24050972-04-6263-W-TRP-0002</v>
      </c>
      <c r="J3826" s="162"/>
      <c r="K3826" s="33" t="str">
        <f>VLOOKUP(C3826,'PPE WBS Codes'!$E$3:$F$79,2,0)</f>
        <v>36 MVA Power Station 1</v>
      </c>
      <c r="L3826" s="162" t="s">
        <v>1974</v>
      </c>
      <c r="M3826" s="162" t="s">
        <v>1461</v>
      </c>
      <c r="N3826" s="33" t="str">
        <f t="shared" si="513"/>
        <v>36 MVA Power Station 1 - Bund wall System for 36 MVA Power Station Gen Pad 1B - Soil Classification and Nomination Deliverables</v>
      </c>
      <c r="O3826" s="175"/>
      <c r="P3826" s="175"/>
      <c r="Q3826" s="33" t="str">
        <f>IFERROR(VLOOKUP(PPE_PH1_CDDL[[#This Row],[RDMC Document Number]],[3]Docs!$B:$F,4,0),"No Placeholder Yet")</f>
        <v>RES - Reserved Placeholder</v>
      </c>
      <c r="R3826" s="33" t="str">
        <f>IFERROR(VLOOKUP(PPE_PH1_CDDL[[#This Row],[RDMC Document Number]],[3]Docs!$B:$F,5,0),"No Placeholder Yet")</f>
        <v>Pending</v>
      </c>
      <c r="S3826" s="137">
        <f t="shared" si="514"/>
        <v>0</v>
      </c>
      <c r="T3826" s="39" t="s">
        <v>1119</v>
      </c>
      <c r="U3826" s="162"/>
      <c r="V3826" s="126"/>
      <c r="W3826" s="39" t="s">
        <v>1970</v>
      </c>
      <c r="X3826" s="39" t="s">
        <v>1978</v>
      </c>
      <c r="Y3826" s="162"/>
      <c r="Z3826" s="162"/>
      <c r="AA3826" s="39"/>
      <c r="AB3826" s="152" t="s">
        <v>3165</v>
      </c>
    </row>
    <row r="3827" spans="1:28" ht="21.75" customHeight="1" x14ac:dyDescent="0.25">
      <c r="A3827" s="37" t="s">
        <v>30</v>
      </c>
      <c r="B3827" s="37" t="s">
        <v>31</v>
      </c>
      <c r="C3827" s="39">
        <v>6264</v>
      </c>
      <c r="D3827" s="39" t="s">
        <v>32</v>
      </c>
      <c r="E3827" s="39" t="s">
        <v>394</v>
      </c>
      <c r="F3827" s="128" t="s">
        <v>34</v>
      </c>
      <c r="G3827" s="162" t="s">
        <v>35</v>
      </c>
      <c r="H3827" s="39" t="str">
        <f t="shared" si="512"/>
        <v>6105AK124-6264-BPHL-0001</v>
      </c>
      <c r="I3827" s="39" t="str">
        <f t="shared" si="511"/>
        <v>Q24050972-04-6264-B-PHL-0001</v>
      </c>
      <c r="J3827" s="39"/>
      <c r="K3827" s="33" t="str">
        <f>VLOOKUP(C3827,'PPE WBS Codes'!$E$3:$F$79,2,0)</f>
        <v>Bulk Diesel Storage 1</v>
      </c>
      <c r="L3827" s="39" t="s">
        <v>1981</v>
      </c>
      <c r="M3827" s="39" t="s">
        <v>1258</v>
      </c>
      <c r="N3827" s="33" t="str">
        <f t="shared" si="513"/>
        <v>Bulk Diesel Storage 1 - Emergency Equip for Bulk Diesel Storage Yard 1A - Control Philosophy</v>
      </c>
      <c r="O3827" s="134"/>
      <c r="P3827" s="134"/>
      <c r="Q3827" s="33" t="str">
        <f>IFERROR(VLOOKUP(PPE_PH1_CDDL[[#This Row],[RDMC Document Number]],[3]Docs!$B:$F,4,0),"No Placeholder Yet")</f>
        <v>RES - Reserved Placeholder</v>
      </c>
      <c r="R3827" s="33" t="str">
        <f>IFERROR(VLOOKUP(PPE_PH1_CDDL[[#This Row],[RDMC Document Number]],[3]Docs!$B:$F,5,0),"No Placeholder Yet")</f>
        <v>Pending</v>
      </c>
      <c r="S3827" s="137">
        <f t="shared" si="514"/>
        <v>0</v>
      </c>
      <c r="T3827" s="162" t="s">
        <v>1119</v>
      </c>
      <c r="U3827" s="39"/>
      <c r="V3827" s="126"/>
      <c r="W3827" s="162" t="s">
        <v>1982</v>
      </c>
      <c r="X3827" s="39" t="s">
        <v>1964</v>
      </c>
      <c r="Y3827" s="39"/>
      <c r="Z3827" s="39"/>
      <c r="AA3827" s="39"/>
      <c r="AB3827" s="152" t="s">
        <v>3165</v>
      </c>
    </row>
    <row r="3828" spans="1:28" ht="21.75" customHeight="1" x14ac:dyDescent="0.25">
      <c r="A3828" s="37" t="s">
        <v>30</v>
      </c>
      <c r="B3828" s="37" t="s">
        <v>31</v>
      </c>
      <c r="C3828" s="39">
        <v>6264</v>
      </c>
      <c r="D3828" s="39" t="s">
        <v>32</v>
      </c>
      <c r="E3828" s="39" t="s">
        <v>394</v>
      </c>
      <c r="F3828" s="128" t="s">
        <v>46</v>
      </c>
      <c r="G3828" s="162" t="s">
        <v>35</v>
      </c>
      <c r="H3828" s="39" t="str">
        <f t="shared" si="512"/>
        <v>6105AK124-6264-BPHL-0002</v>
      </c>
      <c r="I3828" s="39" t="str">
        <f t="shared" si="511"/>
        <v>Q24050972-04-6264-B-PHL-0002</v>
      </c>
      <c r="J3828" s="39"/>
      <c r="K3828" s="33" t="str">
        <f>VLOOKUP(C3828,'PPE WBS Codes'!$E$3:$F$79,2,0)</f>
        <v>Bulk Diesel Storage 1</v>
      </c>
      <c r="L3828" s="39" t="s">
        <v>1981</v>
      </c>
      <c r="M3828" s="39" t="s">
        <v>1520</v>
      </c>
      <c r="N3828" s="33" t="str">
        <f t="shared" si="513"/>
        <v>Bulk Diesel Storage 1 - Emergency Equip for Bulk Diesel Storage Yard 1A - Power Management System Philosophy</v>
      </c>
      <c r="O3828" s="134"/>
      <c r="P3828" s="134"/>
      <c r="Q3828" s="33" t="str">
        <f>IFERROR(VLOOKUP(PPE_PH1_CDDL[[#This Row],[RDMC Document Number]],[3]Docs!$B:$F,4,0),"No Placeholder Yet")</f>
        <v>RES - Reserved Placeholder</v>
      </c>
      <c r="R3828" s="33" t="str">
        <f>IFERROR(VLOOKUP(PPE_PH1_CDDL[[#This Row],[RDMC Document Number]],[3]Docs!$B:$F,5,0),"No Placeholder Yet")</f>
        <v>Pending</v>
      </c>
      <c r="S3828" s="137">
        <f t="shared" si="514"/>
        <v>0</v>
      </c>
      <c r="T3828" s="162" t="s">
        <v>1119</v>
      </c>
      <c r="U3828" s="39"/>
      <c r="V3828" s="126"/>
      <c r="W3828" s="162" t="s">
        <v>1982</v>
      </c>
      <c r="X3828" s="39" t="s">
        <v>1964</v>
      </c>
      <c r="Y3828" s="39"/>
      <c r="Z3828" s="39"/>
      <c r="AA3828" s="39"/>
      <c r="AB3828" s="152" t="s">
        <v>3165</v>
      </c>
    </row>
    <row r="3829" spans="1:28" ht="21.75" customHeight="1" x14ac:dyDescent="0.25">
      <c r="A3829" s="37" t="s">
        <v>30</v>
      </c>
      <c r="B3829" s="37" t="s">
        <v>31</v>
      </c>
      <c r="C3829" s="39">
        <v>6264</v>
      </c>
      <c r="D3829" s="39" t="s">
        <v>32</v>
      </c>
      <c r="E3829" s="39" t="s">
        <v>394</v>
      </c>
      <c r="F3829" s="128" t="s">
        <v>48</v>
      </c>
      <c r="G3829" s="162" t="s">
        <v>35</v>
      </c>
      <c r="H3829" s="39" t="str">
        <f t="shared" si="512"/>
        <v>6105AK124-6264-BPHL-0003</v>
      </c>
      <c r="I3829" s="39" t="str">
        <f t="shared" si="511"/>
        <v>Q24050972-04-6264-B-PHL-0003</v>
      </c>
      <c r="J3829" s="39"/>
      <c r="K3829" s="33" t="str">
        <f>VLOOKUP(C3829,'PPE WBS Codes'!$E$3:$F$79,2,0)</f>
        <v>Bulk Diesel Storage 1</v>
      </c>
      <c r="L3829" s="39" t="s">
        <v>2004</v>
      </c>
      <c r="M3829" s="39" t="s">
        <v>1258</v>
      </c>
      <c r="N3829" s="33" t="str">
        <f t="shared" si="513"/>
        <v>Bulk Diesel Storage 1 - Fuel Management System for Bulk Diesel Storage Yard 1A - Control Philosophy</v>
      </c>
      <c r="O3829" s="134"/>
      <c r="P3829" s="134"/>
      <c r="Q3829" s="33" t="str">
        <f>IFERROR(VLOOKUP(PPE_PH1_CDDL[[#This Row],[RDMC Document Number]],[3]Docs!$B:$F,4,0),"No Placeholder Yet")</f>
        <v>RES - Reserved Placeholder</v>
      </c>
      <c r="R3829" s="33" t="str">
        <f>IFERROR(VLOOKUP(PPE_PH1_CDDL[[#This Row],[RDMC Document Number]],[3]Docs!$B:$F,5,0),"No Placeholder Yet")</f>
        <v>Pending</v>
      </c>
      <c r="S3829" s="137">
        <f t="shared" si="514"/>
        <v>0</v>
      </c>
      <c r="T3829" s="162" t="s">
        <v>1119</v>
      </c>
      <c r="U3829" s="39"/>
      <c r="V3829" s="126"/>
      <c r="W3829" s="162" t="s">
        <v>1982</v>
      </c>
      <c r="X3829" s="39" t="s">
        <v>2006</v>
      </c>
      <c r="Y3829" s="39"/>
      <c r="Z3829" s="39"/>
      <c r="AA3829" s="39"/>
      <c r="AB3829" s="152" t="s">
        <v>3165</v>
      </c>
    </row>
    <row r="3830" spans="1:28" ht="21.75" customHeight="1" x14ac:dyDescent="0.25">
      <c r="A3830" s="37" t="s">
        <v>30</v>
      </c>
      <c r="B3830" s="37" t="s">
        <v>31</v>
      </c>
      <c r="C3830" s="39">
        <v>6264</v>
      </c>
      <c r="D3830" s="39" t="s">
        <v>32</v>
      </c>
      <c r="E3830" s="39" t="s">
        <v>394</v>
      </c>
      <c r="F3830" s="128" t="s">
        <v>50</v>
      </c>
      <c r="G3830" s="162" t="s">
        <v>35</v>
      </c>
      <c r="H3830" s="39" t="str">
        <f t="shared" si="512"/>
        <v>6105AK124-6264-BPHL-0004</v>
      </c>
      <c r="I3830" s="39" t="str">
        <f t="shared" ref="I3830:I3858" si="515">"Q24050972"&amp;"-"&amp;"04"&amp;"-"&amp;C3830&amp;"-"&amp;D3830&amp;"-"&amp;E3830&amp;"-"&amp;F3830</f>
        <v>Q24050972-04-6264-B-PHL-0004</v>
      </c>
      <c r="J3830" s="39"/>
      <c r="K3830" s="33" t="str">
        <f>VLOOKUP(C3830,'PPE WBS Codes'!$E$3:$F$79,2,0)</f>
        <v>Bulk Diesel Storage 1</v>
      </c>
      <c r="L3830" s="39" t="s">
        <v>2004</v>
      </c>
      <c r="M3830" s="39" t="s">
        <v>1520</v>
      </c>
      <c r="N3830" s="33" t="str">
        <f t="shared" si="513"/>
        <v>Bulk Diesel Storage 1 - Fuel Management System for Bulk Diesel Storage Yard 1A - Power Management System Philosophy</v>
      </c>
      <c r="O3830" s="134"/>
      <c r="P3830" s="134"/>
      <c r="Q3830" s="33" t="str">
        <f>IFERROR(VLOOKUP(PPE_PH1_CDDL[[#This Row],[RDMC Document Number]],[3]Docs!$B:$F,4,0),"No Placeholder Yet")</f>
        <v>RES - Reserved Placeholder</v>
      </c>
      <c r="R3830" s="33" t="str">
        <f>IFERROR(VLOOKUP(PPE_PH1_CDDL[[#This Row],[RDMC Document Number]],[3]Docs!$B:$F,5,0),"No Placeholder Yet")</f>
        <v>Pending</v>
      </c>
      <c r="S3830" s="137">
        <f t="shared" si="514"/>
        <v>0</v>
      </c>
      <c r="T3830" s="162" t="s">
        <v>1119</v>
      </c>
      <c r="U3830" s="39"/>
      <c r="V3830" s="126"/>
      <c r="W3830" s="162" t="s">
        <v>1982</v>
      </c>
      <c r="X3830" s="39" t="s">
        <v>2006</v>
      </c>
      <c r="Y3830" s="39"/>
      <c r="Z3830" s="39"/>
      <c r="AA3830" s="39"/>
      <c r="AB3830" s="152" t="s">
        <v>3165</v>
      </c>
    </row>
    <row r="3831" spans="1:28" ht="21.75" customHeight="1" x14ac:dyDescent="0.25">
      <c r="A3831" s="37" t="s">
        <v>30</v>
      </c>
      <c r="B3831" s="37" t="s">
        <v>31</v>
      </c>
      <c r="C3831" s="39">
        <v>6264</v>
      </c>
      <c r="D3831" s="39" t="s">
        <v>32</v>
      </c>
      <c r="E3831" s="39" t="s">
        <v>394</v>
      </c>
      <c r="F3831" s="128" t="s">
        <v>101</v>
      </c>
      <c r="G3831" s="162" t="s">
        <v>35</v>
      </c>
      <c r="H3831" s="39" t="str">
        <f t="shared" si="512"/>
        <v>6105AK124-6264-BPHL-0005</v>
      </c>
      <c r="I3831" s="39" t="str">
        <f t="shared" si="515"/>
        <v>Q24050972-04-6264-B-PHL-0005</v>
      </c>
      <c r="J3831" s="39"/>
      <c r="K3831" s="33" t="str">
        <f>VLOOKUP(C3831,'PPE WBS Codes'!$E$3:$F$79,2,0)</f>
        <v>Bulk Diesel Storage 1</v>
      </c>
      <c r="L3831" s="39" t="s">
        <v>1988</v>
      </c>
      <c r="M3831" s="39" t="s">
        <v>1258</v>
      </c>
      <c r="N3831" s="33" t="str">
        <f t="shared" si="513"/>
        <v>Bulk Diesel Storage 1 - Emergency Equip for Bulk Diesel Storage Fuel System Yard 1B - Control Philosophy</v>
      </c>
      <c r="O3831" s="134"/>
      <c r="P3831" s="134"/>
      <c r="Q3831" s="33" t="str">
        <f>IFERROR(VLOOKUP(PPE_PH1_CDDL[[#This Row],[RDMC Document Number]],[3]Docs!$B:$F,4,0),"No Placeholder Yet")</f>
        <v>RES - Reserved Placeholder</v>
      </c>
      <c r="R3831" s="33" t="str">
        <f>IFERROR(VLOOKUP(PPE_PH1_CDDL[[#This Row],[RDMC Document Number]],[3]Docs!$B:$F,5,0),"No Placeholder Yet")</f>
        <v>Pending</v>
      </c>
      <c r="S3831" s="137">
        <f t="shared" si="514"/>
        <v>0</v>
      </c>
      <c r="T3831" s="162" t="s">
        <v>1119</v>
      </c>
      <c r="U3831" s="39"/>
      <c r="V3831" s="126"/>
      <c r="W3831" s="162" t="s">
        <v>1982</v>
      </c>
      <c r="X3831" s="39" t="s">
        <v>1964</v>
      </c>
      <c r="Y3831" s="39"/>
      <c r="Z3831" s="39"/>
      <c r="AA3831" s="39"/>
      <c r="AB3831" s="152" t="s">
        <v>3165</v>
      </c>
    </row>
    <row r="3832" spans="1:28" ht="21.75" customHeight="1" x14ac:dyDescent="0.25">
      <c r="A3832" s="37" t="s">
        <v>30</v>
      </c>
      <c r="B3832" s="37" t="s">
        <v>31</v>
      </c>
      <c r="C3832" s="39">
        <v>6264</v>
      </c>
      <c r="D3832" s="39" t="s">
        <v>32</v>
      </c>
      <c r="E3832" s="39" t="s">
        <v>394</v>
      </c>
      <c r="F3832" s="128" t="s">
        <v>161</v>
      </c>
      <c r="G3832" s="162" t="s">
        <v>35</v>
      </c>
      <c r="H3832" s="39" t="str">
        <f t="shared" si="512"/>
        <v>6105AK124-6264-BPHL-0006</v>
      </c>
      <c r="I3832" s="39" t="str">
        <f t="shared" si="515"/>
        <v>Q24050972-04-6264-B-PHL-0006</v>
      </c>
      <c r="J3832" s="39"/>
      <c r="K3832" s="33" t="str">
        <f>VLOOKUP(C3832,'PPE WBS Codes'!$E$3:$F$79,2,0)</f>
        <v>Bulk Diesel Storage 1</v>
      </c>
      <c r="L3832" s="39" t="s">
        <v>1988</v>
      </c>
      <c r="M3832" s="39" t="s">
        <v>1520</v>
      </c>
      <c r="N3832" s="33" t="str">
        <f t="shared" si="513"/>
        <v>Bulk Diesel Storage 1 - Emergency Equip for Bulk Diesel Storage Fuel System Yard 1B - Power Management System Philosophy</v>
      </c>
      <c r="O3832" s="134"/>
      <c r="P3832" s="134"/>
      <c r="Q3832" s="33" t="str">
        <f>IFERROR(VLOOKUP(PPE_PH1_CDDL[[#This Row],[RDMC Document Number]],[3]Docs!$B:$F,4,0),"No Placeholder Yet")</f>
        <v>RES - Reserved Placeholder</v>
      </c>
      <c r="R3832" s="33" t="str">
        <f>IFERROR(VLOOKUP(PPE_PH1_CDDL[[#This Row],[RDMC Document Number]],[3]Docs!$B:$F,5,0),"No Placeholder Yet")</f>
        <v>Pending</v>
      </c>
      <c r="S3832" s="137">
        <f t="shared" si="514"/>
        <v>0</v>
      </c>
      <c r="T3832" s="162" t="s">
        <v>1119</v>
      </c>
      <c r="U3832" s="39"/>
      <c r="V3832" s="126"/>
      <c r="W3832" s="162" t="s">
        <v>1982</v>
      </c>
      <c r="X3832" s="39" t="s">
        <v>1964</v>
      </c>
      <c r="Y3832" s="39"/>
      <c r="Z3832" s="39"/>
      <c r="AA3832" s="39"/>
      <c r="AB3832" s="152" t="s">
        <v>3165</v>
      </c>
    </row>
    <row r="3833" spans="1:28" ht="21.75" customHeight="1" x14ac:dyDescent="0.25">
      <c r="A3833" s="37" t="s">
        <v>30</v>
      </c>
      <c r="B3833" s="37" t="s">
        <v>31</v>
      </c>
      <c r="C3833" s="39">
        <v>6264</v>
      </c>
      <c r="D3833" s="39" t="s">
        <v>32</v>
      </c>
      <c r="E3833" s="39" t="s">
        <v>394</v>
      </c>
      <c r="F3833" s="128" t="s">
        <v>170</v>
      </c>
      <c r="G3833" s="162" t="s">
        <v>35</v>
      </c>
      <c r="H3833" s="39" t="str">
        <f t="shared" si="512"/>
        <v>6105AK124-6264-BPHL-0007</v>
      </c>
      <c r="I3833" s="39" t="str">
        <f t="shared" si="515"/>
        <v>Q24050972-04-6264-B-PHL-0007</v>
      </c>
      <c r="J3833" s="39"/>
      <c r="K3833" s="33" t="str">
        <f>VLOOKUP(C3833,'PPE WBS Codes'!$E$3:$F$79,2,0)</f>
        <v>Bulk Diesel Storage 1</v>
      </c>
      <c r="L3833" s="39" t="s">
        <v>2005</v>
      </c>
      <c r="M3833" s="39" t="s">
        <v>1258</v>
      </c>
      <c r="N3833" s="33" t="str">
        <f t="shared" si="513"/>
        <v>Bulk Diesel Storage 1 - Fuel Management System for Bulk Diesel Storage Yard 1B - Control Philosophy</v>
      </c>
      <c r="O3833" s="134"/>
      <c r="P3833" s="134"/>
      <c r="Q3833" s="33" t="str">
        <f>IFERROR(VLOOKUP(PPE_PH1_CDDL[[#This Row],[RDMC Document Number]],[3]Docs!$B:$F,4,0),"No Placeholder Yet")</f>
        <v>RES - Reserved Placeholder</v>
      </c>
      <c r="R3833" s="33" t="str">
        <f>IFERROR(VLOOKUP(PPE_PH1_CDDL[[#This Row],[RDMC Document Number]],[3]Docs!$B:$F,5,0),"No Placeholder Yet")</f>
        <v>Pending</v>
      </c>
      <c r="S3833" s="137">
        <f t="shared" si="514"/>
        <v>0</v>
      </c>
      <c r="T3833" s="162" t="s">
        <v>1119</v>
      </c>
      <c r="U3833" s="39"/>
      <c r="V3833" s="126"/>
      <c r="W3833" s="162" t="s">
        <v>1982</v>
      </c>
      <c r="X3833" s="39" t="s">
        <v>2006</v>
      </c>
      <c r="Y3833" s="39"/>
      <c r="Z3833" s="39"/>
      <c r="AA3833" s="39"/>
      <c r="AB3833" s="152" t="s">
        <v>3165</v>
      </c>
    </row>
    <row r="3834" spans="1:28" ht="21.75" customHeight="1" x14ac:dyDescent="0.25">
      <c r="A3834" s="37" t="s">
        <v>30</v>
      </c>
      <c r="B3834" s="37" t="s">
        <v>31</v>
      </c>
      <c r="C3834" s="39">
        <v>6264</v>
      </c>
      <c r="D3834" s="39" t="s">
        <v>32</v>
      </c>
      <c r="E3834" s="39" t="s">
        <v>394</v>
      </c>
      <c r="F3834" s="174" t="s">
        <v>108</v>
      </c>
      <c r="G3834" s="162" t="s">
        <v>35</v>
      </c>
      <c r="H3834" s="39" t="str">
        <f t="shared" si="512"/>
        <v>6105AK124-6264-BPHL-0008</v>
      </c>
      <c r="I3834" s="39" t="str">
        <f t="shared" si="515"/>
        <v>Q24050972-04-6264-B-PHL-0008</v>
      </c>
      <c r="J3834" s="162"/>
      <c r="K3834" s="33" t="str">
        <f>VLOOKUP(C3834,'PPE WBS Codes'!$E$3:$F$79,2,0)</f>
        <v>Bulk Diesel Storage 1</v>
      </c>
      <c r="L3834" s="162" t="s">
        <v>2005</v>
      </c>
      <c r="M3834" s="162" t="s">
        <v>1520</v>
      </c>
      <c r="N3834" s="33" t="str">
        <f t="shared" si="513"/>
        <v>Bulk Diesel Storage 1 - Fuel Management System for Bulk Diesel Storage Yard 1B - Power Management System Philosophy</v>
      </c>
      <c r="O3834" s="175"/>
      <c r="P3834" s="175"/>
      <c r="Q3834" s="33" t="str">
        <f>IFERROR(VLOOKUP(PPE_PH1_CDDL[[#This Row],[RDMC Document Number]],[3]Docs!$B:$F,4,0),"No Placeholder Yet")</f>
        <v>RES - Reserved Placeholder</v>
      </c>
      <c r="R3834" s="33" t="str">
        <f>IFERROR(VLOOKUP(PPE_PH1_CDDL[[#This Row],[RDMC Document Number]],[3]Docs!$B:$F,5,0),"No Placeholder Yet")</f>
        <v>Pending</v>
      </c>
      <c r="S3834" s="137">
        <f t="shared" si="514"/>
        <v>0</v>
      </c>
      <c r="T3834" s="162" t="s">
        <v>1119</v>
      </c>
      <c r="U3834" s="162"/>
      <c r="V3834" s="126"/>
      <c r="W3834" s="162" t="s">
        <v>1982</v>
      </c>
      <c r="X3834" s="162" t="s">
        <v>2006</v>
      </c>
      <c r="Y3834" s="162"/>
      <c r="Z3834" s="162"/>
      <c r="AA3834" s="39"/>
      <c r="AB3834" s="152" t="s">
        <v>3165</v>
      </c>
    </row>
    <row r="3835" spans="1:28" ht="21.75" customHeight="1" x14ac:dyDescent="0.25">
      <c r="A3835" s="37" t="s">
        <v>30</v>
      </c>
      <c r="B3835" s="37" t="s">
        <v>31</v>
      </c>
      <c r="C3835" s="39">
        <v>6264</v>
      </c>
      <c r="D3835" s="39" t="s">
        <v>32</v>
      </c>
      <c r="E3835" s="39" t="s">
        <v>1170</v>
      </c>
      <c r="F3835" s="128" t="s">
        <v>34</v>
      </c>
      <c r="G3835" s="162" t="s">
        <v>35</v>
      </c>
      <c r="H3835" s="39" t="str">
        <f t="shared" si="512"/>
        <v>6105AK124-6264-BSPC-0001</v>
      </c>
      <c r="I3835" s="39" t="str">
        <f t="shared" si="515"/>
        <v>Q24050972-04-6264-B-SPC-0001</v>
      </c>
      <c r="J3835" s="39"/>
      <c r="K3835" s="33" t="str">
        <f>VLOOKUP(C3835,'PPE WBS Codes'!$E$3:$F$79,2,0)</f>
        <v>Bulk Diesel Storage 1</v>
      </c>
      <c r="L3835" s="39" t="s">
        <v>1981</v>
      </c>
      <c r="M3835" s="39" t="s">
        <v>1265</v>
      </c>
      <c r="N3835" s="33" t="str">
        <f t="shared" si="513"/>
        <v>Bulk Diesel Storage 1 - Emergency Equip for Bulk Diesel Storage Yard 1A - Functional Design Specification</v>
      </c>
      <c r="O3835" s="134"/>
      <c r="P3835" s="134"/>
      <c r="Q3835" s="33" t="str">
        <f>IFERROR(VLOOKUP(PPE_PH1_CDDL[[#This Row],[RDMC Document Number]],[3]Docs!$B:$F,4,0),"No Placeholder Yet")</f>
        <v>RES - Reserved Placeholder</v>
      </c>
      <c r="R3835" s="33" t="str">
        <f>IFERROR(VLOOKUP(PPE_PH1_CDDL[[#This Row],[RDMC Document Number]],[3]Docs!$B:$F,5,0),"No Placeholder Yet")</f>
        <v>Pending</v>
      </c>
      <c r="S3835" s="137">
        <f t="shared" si="514"/>
        <v>0</v>
      </c>
      <c r="T3835" s="162" t="s">
        <v>1119</v>
      </c>
      <c r="U3835" s="39"/>
      <c r="V3835" s="126"/>
      <c r="W3835" s="162" t="s">
        <v>1982</v>
      </c>
      <c r="X3835" s="39" t="s">
        <v>1964</v>
      </c>
      <c r="Y3835" s="39"/>
      <c r="Z3835" s="39"/>
      <c r="AA3835" s="39"/>
      <c r="AB3835" s="152" t="s">
        <v>3165</v>
      </c>
    </row>
    <row r="3836" spans="1:28" ht="21.75" customHeight="1" x14ac:dyDescent="0.25">
      <c r="A3836" s="37" t="s">
        <v>30</v>
      </c>
      <c r="B3836" s="37" t="s">
        <v>31</v>
      </c>
      <c r="C3836" s="39">
        <v>6264</v>
      </c>
      <c r="D3836" s="39" t="s">
        <v>32</v>
      </c>
      <c r="E3836" s="162" t="s">
        <v>1170</v>
      </c>
      <c r="F3836" s="174" t="s">
        <v>46</v>
      </c>
      <c r="G3836" s="162" t="s">
        <v>35</v>
      </c>
      <c r="H3836" s="39" t="str">
        <f t="shared" si="512"/>
        <v>6105AK124-6264-BSPC-0002</v>
      </c>
      <c r="I3836" s="39" t="str">
        <f t="shared" si="515"/>
        <v>Q24050972-04-6264-B-SPC-0002</v>
      </c>
      <c r="J3836" s="162"/>
      <c r="K3836" s="33" t="str">
        <f>VLOOKUP(C3836,'PPE WBS Codes'!$E$3:$F$79,2,0)</f>
        <v>Bulk Diesel Storage 1</v>
      </c>
      <c r="L3836" s="162" t="s">
        <v>1988</v>
      </c>
      <c r="M3836" s="162" t="s">
        <v>1265</v>
      </c>
      <c r="N3836" s="33" t="str">
        <f t="shared" si="513"/>
        <v>Bulk Diesel Storage 1 - Emergency Equip for Bulk Diesel Storage Fuel System Yard 1B - Functional Design Specification</v>
      </c>
      <c r="O3836" s="175"/>
      <c r="P3836" s="175"/>
      <c r="Q3836" s="33" t="str">
        <f>IFERROR(VLOOKUP(PPE_PH1_CDDL[[#This Row],[RDMC Document Number]],[3]Docs!$B:$F,4,0),"No Placeholder Yet")</f>
        <v>RES - Reserved Placeholder</v>
      </c>
      <c r="R3836" s="33" t="str">
        <f>IFERROR(VLOOKUP(PPE_PH1_CDDL[[#This Row],[RDMC Document Number]],[3]Docs!$B:$F,5,0),"No Placeholder Yet")</f>
        <v>Pending</v>
      </c>
      <c r="S3836" s="137">
        <f t="shared" si="514"/>
        <v>0</v>
      </c>
      <c r="T3836" s="162" t="s">
        <v>1119</v>
      </c>
      <c r="U3836" s="162"/>
      <c r="V3836" s="126"/>
      <c r="W3836" s="162" t="s">
        <v>1982</v>
      </c>
      <c r="X3836" s="39" t="s">
        <v>1964</v>
      </c>
      <c r="Y3836" s="162"/>
      <c r="Z3836" s="162"/>
      <c r="AA3836" s="39"/>
      <c r="AB3836" s="152" t="s">
        <v>3165</v>
      </c>
    </row>
    <row r="3837" spans="1:28" ht="21.75" customHeight="1" x14ac:dyDescent="0.25">
      <c r="A3837" s="37" t="s">
        <v>30</v>
      </c>
      <c r="B3837" s="37" t="s">
        <v>31</v>
      </c>
      <c r="C3837" s="39">
        <v>6264</v>
      </c>
      <c r="D3837" s="39" t="s">
        <v>32</v>
      </c>
      <c r="E3837" s="39" t="s">
        <v>700</v>
      </c>
      <c r="F3837" s="128" t="s">
        <v>34</v>
      </c>
      <c r="G3837" s="162" t="s">
        <v>35</v>
      </c>
      <c r="H3837" s="39" t="str">
        <f t="shared" si="512"/>
        <v>6105AK124-6264-BSTD-0001</v>
      </c>
      <c r="I3837" s="39" t="str">
        <f t="shared" si="515"/>
        <v>Q24050972-04-6264-B-STD-0001</v>
      </c>
      <c r="J3837" s="39"/>
      <c r="K3837" s="33" t="str">
        <f>VLOOKUP(C3837,'PPE WBS Codes'!$E$3:$F$79,2,0)</f>
        <v>Bulk Diesel Storage 1</v>
      </c>
      <c r="L3837" s="39" t="s">
        <v>1981</v>
      </c>
      <c r="M3837" s="39" t="s">
        <v>1264</v>
      </c>
      <c r="N3837" s="33" t="str">
        <f t="shared" si="513"/>
        <v>Bulk Diesel Storage 1 - Emergency Equip for Bulk Diesel Storage Yard 1A - System Detailed Engineering Design</v>
      </c>
      <c r="O3837" s="134"/>
      <c r="P3837" s="134"/>
      <c r="Q3837" s="33" t="str">
        <f>IFERROR(VLOOKUP(PPE_PH1_CDDL[[#This Row],[RDMC Document Number]],[3]Docs!$B:$F,4,0),"No Placeholder Yet")</f>
        <v>RES - Reserved Placeholder</v>
      </c>
      <c r="R3837" s="33" t="str">
        <f>IFERROR(VLOOKUP(PPE_PH1_CDDL[[#This Row],[RDMC Document Number]],[3]Docs!$B:$F,5,0),"No Placeholder Yet")</f>
        <v>Pending</v>
      </c>
      <c r="S3837" s="137">
        <f t="shared" si="514"/>
        <v>0</v>
      </c>
      <c r="T3837" s="162" t="s">
        <v>1119</v>
      </c>
      <c r="U3837" s="39"/>
      <c r="V3837" s="126"/>
      <c r="W3837" s="162" t="s">
        <v>1982</v>
      </c>
      <c r="X3837" s="39" t="s">
        <v>1964</v>
      </c>
      <c r="Y3837" s="39"/>
      <c r="Z3837" s="39"/>
      <c r="AA3837" s="39"/>
      <c r="AB3837" s="152" t="s">
        <v>3165</v>
      </c>
    </row>
    <row r="3838" spans="1:28" ht="21.75" customHeight="1" x14ac:dyDescent="0.25">
      <c r="A3838" s="37" t="s">
        <v>30</v>
      </c>
      <c r="B3838" s="37" t="s">
        <v>31</v>
      </c>
      <c r="C3838" s="39">
        <v>6264</v>
      </c>
      <c r="D3838" s="39" t="s">
        <v>32</v>
      </c>
      <c r="E3838" s="162" t="s">
        <v>700</v>
      </c>
      <c r="F3838" s="174" t="s">
        <v>46</v>
      </c>
      <c r="G3838" s="162" t="s">
        <v>35</v>
      </c>
      <c r="H3838" s="39" t="str">
        <f t="shared" si="512"/>
        <v>6105AK124-6264-BSTD-0002</v>
      </c>
      <c r="I3838" s="39" t="str">
        <f t="shared" si="515"/>
        <v>Q24050972-04-6264-B-STD-0002</v>
      </c>
      <c r="J3838" s="162"/>
      <c r="K3838" s="33" t="str">
        <f>VLOOKUP(C3838,'PPE WBS Codes'!$E$3:$F$79,2,0)</f>
        <v>Bulk Diesel Storage 1</v>
      </c>
      <c r="L3838" s="162" t="s">
        <v>1988</v>
      </c>
      <c r="M3838" s="162" t="s">
        <v>1264</v>
      </c>
      <c r="N3838" s="33" t="str">
        <f t="shared" si="513"/>
        <v>Bulk Diesel Storage 1 - Emergency Equip for Bulk Diesel Storage Fuel System Yard 1B - System Detailed Engineering Design</v>
      </c>
      <c r="O3838" s="175"/>
      <c r="P3838" s="175"/>
      <c r="Q3838" s="33" t="str">
        <f>IFERROR(VLOOKUP(PPE_PH1_CDDL[[#This Row],[RDMC Document Number]],[3]Docs!$B:$F,4,0),"No Placeholder Yet")</f>
        <v>RES - Reserved Placeholder</v>
      </c>
      <c r="R3838" s="33" t="str">
        <f>IFERROR(VLOOKUP(PPE_PH1_CDDL[[#This Row],[RDMC Document Number]],[3]Docs!$B:$F,5,0),"No Placeholder Yet")</f>
        <v>Pending</v>
      </c>
      <c r="S3838" s="137">
        <f t="shared" si="514"/>
        <v>0</v>
      </c>
      <c r="T3838" s="162" t="s">
        <v>1119</v>
      </c>
      <c r="U3838" s="162"/>
      <c r="V3838" s="126"/>
      <c r="W3838" s="162" t="s">
        <v>1982</v>
      </c>
      <c r="X3838" s="39" t="s">
        <v>1964</v>
      </c>
      <c r="Y3838" s="162"/>
      <c r="Z3838" s="162"/>
      <c r="AA3838" s="39"/>
      <c r="AB3838" s="152" t="s">
        <v>3165</v>
      </c>
    </row>
    <row r="3839" spans="1:28" ht="21.75" customHeight="1" x14ac:dyDescent="0.25">
      <c r="A3839" s="37" t="s">
        <v>30</v>
      </c>
      <c r="B3839" s="37" t="s">
        <v>31</v>
      </c>
      <c r="C3839" s="39">
        <v>6264</v>
      </c>
      <c r="D3839" s="162" t="s">
        <v>973</v>
      </c>
      <c r="E3839" s="39" t="s">
        <v>1397</v>
      </c>
      <c r="F3839" s="128" t="s">
        <v>34</v>
      </c>
      <c r="G3839" s="162" t="s">
        <v>35</v>
      </c>
      <c r="H3839" s="39" t="str">
        <f t="shared" si="512"/>
        <v>6105AK124-6264-FNAR-0001</v>
      </c>
      <c r="I3839" s="39" t="str">
        <f t="shared" si="515"/>
        <v>Q24050972-04-6264-F-NAR-0001</v>
      </c>
      <c r="J3839" s="39"/>
      <c r="K3839" s="33" t="str">
        <f>VLOOKUP(C3839,'PPE WBS Codes'!$E$3:$F$79,2,0)</f>
        <v>Bulk Diesel Storage 1</v>
      </c>
      <c r="L3839" s="39" t="s">
        <v>1981</v>
      </c>
      <c r="M3839" s="39" t="s">
        <v>1400</v>
      </c>
      <c r="N3839" s="33" t="str">
        <f t="shared" si="513"/>
        <v>Bulk Diesel Storage 1 - Emergency Equip for Bulk Diesel Storage Yard 1A - Emergency Shutdown System Control Narrative</v>
      </c>
      <c r="O3839" s="134"/>
      <c r="P3839" s="134"/>
      <c r="Q3839" s="33" t="str">
        <f>IFERROR(VLOOKUP(PPE_PH1_CDDL[[#This Row],[RDMC Document Number]],[3]Docs!$B:$F,4,0),"No Placeholder Yet")</f>
        <v>RES - Reserved Placeholder</v>
      </c>
      <c r="R3839" s="33" t="str">
        <f>IFERROR(VLOOKUP(PPE_PH1_CDDL[[#This Row],[RDMC Document Number]],[3]Docs!$B:$F,5,0),"No Placeholder Yet")</f>
        <v>Pending</v>
      </c>
      <c r="S3839" s="137">
        <f t="shared" si="514"/>
        <v>0</v>
      </c>
      <c r="T3839" s="162" t="s">
        <v>1119</v>
      </c>
      <c r="U3839" s="39"/>
      <c r="V3839" s="126"/>
      <c r="W3839" s="162" t="s">
        <v>1982</v>
      </c>
      <c r="X3839" s="39" t="s">
        <v>1964</v>
      </c>
      <c r="Y3839" s="39"/>
      <c r="Z3839" s="39"/>
      <c r="AA3839" s="39"/>
      <c r="AB3839" s="152" t="s">
        <v>3165</v>
      </c>
    </row>
    <row r="3840" spans="1:28" ht="21.75" customHeight="1" x14ac:dyDescent="0.25">
      <c r="A3840" s="37" t="s">
        <v>30</v>
      </c>
      <c r="B3840" s="37" t="s">
        <v>31</v>
      </c>
      <c r="C3840" s="39">
        <v>6264</v>
      </c>
      <c r="D3840" s="162" t="s">
        <v>973</v>
      </c>
      <c r="E3840" s="39" t="s">
        <v>1397</v>
      </c>
      <c r="F3840" s="128" t="s">
        <v>46</v>
      </c>
      <c r="G3840" s="162" t="s">
        <v>35</v>
      </c>
      <c r="H3840" s="39" t="str">
        <f t="shared" si="512"/>
        <v>6105AK124-6264-FNAR-0002</v>
      </c>
      <c r="I3840" s="39" t="str">
        <f t="shared" si="515"/>
        <v>Q24050972-04-6264-F-NAR-0002</v>
      </c>
      <c r="J3840" s="39"/>
      <c r="K3840" s="33" t="str">
        <f>VLOOKUP(C3840,'PPE WBS Codes'!$E$3:$F$79,2,0)</f>
        <v>Bulk Diesel Storage 1</v>
      </c>
      <c r="L3840" s="39" t="s">
        <v>1981</v>
      </c>
      <c r="M3840" s="39" t="s">
        <v>1398</v>
      </c>
      <c r="N3840" s="33" t="str">
        <f t="shared" si="513"/>
        <v>Bulk Diesel Storage 1 - Emergency Equip for Bulk Diesel Storage Yard 1A - Control System Control Narrative &amp; Interlock Design</v>
      </c>
      <c r="O3840" s="134"/>
      <c r="P3840" s="134"/>
      <c r="Q3840" s="33" t="str">
        <f>IFERROR(VLOOKUP(PPE_PH1_CDDL[[#This Row],[RDMC Document Number]],[3]Docs!$B:$F,4,0),"No Placeholder Yet")</f>
        <v>RES - Reserved Placeholder</v>
      </c>
      <c r="R3840" s="33" t="str">
        <f>IFERROR(VLOOKUP(PPE_PH1_CDDL[[#This Row],[RDMC Document Number]],[3]Docs!$B:$F,5,0),"No Placeholder Yet")</f>
        <v>Pending</v>
      </c>
      <c r="S3840" s="137">
        <f t="shared" si="514"/>
        <v>0</v>
      </c>
      <c r="T3840" s="162" t="s">
        <v>1119</v>
      </c>
      <c r="U3840" s="39"/>
      <c r="V3840" s="126"/>
      <c r="W3840" s="162" t="s">
        <v>1982</v>
      </c>
      <c r="X3840" s="39" t="s">
        <v>1964</v>
      </c>
      <c r="Y3840" s="39"/>
      <c r="Z3840" s="39"/>
      <c r="AA3840" s="39"/>
      <c r="AB3840" s="152" t="s">
        <v>3165</v>
      </c>
    </row>
    <row r="3841" spans="1:28" ht="21.75" customHeight="1" x14ac:dyDescent="0.25">
      <c r="A3841" s="37" t="s">
        <v>30</v>
      </c>
      <c r="B3841" s="37" t="s">
        <v>31</v>
      </c>
      <c r="C3841" s="39">
        <v>6264</v>
      </c>
      <c r="D3841" s="162" t="s">
        <v>973</v>
      </c>
      <c r="E3841" s="39" t="s">
        <v>1397</v>
      </c>
      <c r="F3841" s="128" t="s">
        <v>48</v>
      </c>
      <c r="G3841" s="162" t="s">
        <v>35</v>
      </c>
      <c r="H3841" s="39" t="str">
        <f t="shared" si="512"/>
        <v>6105AK124-6264-FNAR-0003</v>
      </c>
      <c r="I3841" s="39" t="str">
        <f t="shared" si="515"/>
        <v>Q24050972-04-6264-F-NAR-0003</v>
      </c>
      <c r="J3841" s="39"/>
      <c r="K3841" s="33" t="str">
        <f>VLOOKUP(C3841,'PPE WBS Codes'!$E$3:$F$79,2,0)</f>
        <v>Bulk Diesel Storage 1</v>
      </c>
      <c r="L3841" s="39" t="s">
        <v>1999</v>
      </c>
      <c r="M3841" s="39" t="s">
        <v>1398</v>
      </c>
      <c r="N3841" s="33" t="str">
        <f t="shared" si="513"/>
        <v>Bulk Diesel Storage 1 - Fire Detection System for Bulk Diesel Storage Yard 1A - Control System Control Narrative &amp; Interlock Design</v>
      </c>
      <c r="O3841" s="134"/>
      <c r="P3841" s="134"/>
      <c r="Q3841" s="33" t="str">
        <f>IFERROR(VLOOKUP(PPE_PH1_CDDL[[#This Row],[RDMC Document Number]],[3]Docs!$B:$F,4,0),"No Placeholder Yet")</f>
        <v>RES - Reserved Placeholder</v>
      </c>
      <c r="R3841" s="33" t="str">
        <f>IFERROR(VLOOKUP(PPE_PH1_CDDL[[#This Row],[RDMC Document Number]],[3]Docs!$B:$F,5,0),"No Placeholder Yet")</f>
        <v>Pending</v>
      </c>
      <c r="S3841" s="137">
        <f t="shared" si="514"/>
        <v>0</v>
      </c>
      <c r="T3841" s="162" t="s">
        <v>1119</v>
      </c>
      <c r="U3841" s="39"/>
      <c r="V3841" s="126"/>
      <c r="W3841" s="162" t="s">
        <v>1982</v>
      </c>
      <c r="X3841" s="39" t="s">
        <v>2007</v>
      </c>
      <c r="Y3841" s="39"/>
      <c r="Z3841" s="39"/>
      <c r="AA3841" s="39"/>
      <c r="AB3841" s="152" t="s">
        <v>3165</v>
      </c>
    </row>
    <row r="3842" spans="1:28" ht="21.75" customHeight="1" x14ac:dyDescent="0.25">
      <c r="A3842" s="37" t="s">
        <v>30</v>
      </c>
      <c r="B3842" s="37" t="s">
        <v>31</v>
      </c>
      <c r="C3842" s="39">
        <v>6264</v>
      </c>
      <c r="D3842" s="162" t="s">
        <v>973</v>
      </c>
      <c r="E3842" s="39" t="s">
        <v>1397</v>
      </c>
      <c r="F3842" s="128" t="s">
        <v>50</v>
      </c>
      <c r="G3842" s="162" t="s">
        <v>35</v>
      </c>
      <c r="H3842" s="39" t="str">
        <f t="shared" si="512"/>
        <v>6105AK124-6264-FNAR-0004</v>
      </c>
      <c r="I3842" s="39" t="str">
        <f t="shared" si="515"/>
        <v>Q24050972-04-6264-F-NAR-0004</v>
      </c>
      <c r="J3842" s="39"/>
      <c r="K3842" s="33" t="str">
        <f>VLOOKUP(C3842,'PPE WBS Codes'!$E$3:$F$79,2,0)</f>
        <v>Bulk Diesel Storage 1</v>
      </c>
      <c r="L3842" s="39" t="s">
        <v>1999</v>
      </c>
      <c r="M3842" s="39" t="s">
        <v>1400</v>
      </c>
      <c r="N3842" s="33" t="str">
        <f t="shared" si="513"/>
        <v>Bulk Diesel Storage 1 - Fire Detection System for Bulk Diesel Storage Yard 1A - Emergency Shutdown System Control Narrative</v>
      </c>
      <c r="O3842" s="134"/>
      <c r="P3842" s="134"/>
      <c r="Q3842" s="33" t="str">
        <f>IFERROR(VLOOKUP(PPE_PH1_CDDL[[#This Row],[RDMC Document Number]],[3]Docs!$B:$F,4,0),"No Placeholder Yet")</f>
        <v>RES - Reserved Placeholder</v>
      </c>
      <c r="R3842" s="33" t="str">
        <f>IFERROR(VLOOKUP(PPE_PH1_CDDL[[#This Row],[RDMC Document Number]],[3]Docs!$B:$F,5,0),"No Placeholder Yet")</f>
        <v>Pending</v>
      </c>
      <c r="S3842" s="137">
        <f t="shared" si="514"/>
        <v>0</v>
      </c>
      <c r="T3842" s="162" t="s">
        <v>1119</v>
      </c>
      <c r="U3842" s="39"/>
      <c r="V3842" s="126"/>
      <c r="W3842" s="162" t="s">
        <v>1982</v>
      </c>
      <c r="X3842" s="39" t="s">
        <v>2007</v>
      </c>
      <c r="Y3842" s="39"/>
      <c r="Z3842" s="39"/>
      <c r="AA3842" s="39"/>
      <c r="AB3842" s="152" t="s">
        <v>3165</v>
      </c>
    </row>
    <row r="3843" spans="1:28" ht="21.75" customHeight="1" x14ac:dyDescent="0.25">
      <c r="A3843" s="37" t="s">
        <v>30</v>
      </c>
      <c r="B3843" s="37" t="s">
        <v>31</v>
      </c>
      <c r="C3843" s="39">
        <v>6264</v>
      </c>
      <c r="D3843" s="162" t="s">
        <v>973</v>
      </c>
      <c r="E3843" s="39" t="s">
        <v>1397</v>
      </c>
      <c r="F3843" s="128" t="s">
        <v>101</v>
      </c>
      <c r="G3843" s="162" t="s">
        <v>35</v>
      </c>
      <c r="H3843" s="39" t="str">
        <f t="shared" si="512"/>
        <v>6105AK124-6264-FNAR-0005</v>
      </c>
      <c r="I3843" s="39" t="str">
        <f t="shared" si="515"/>
        <v>Q24050972-04-6264-F-NAR-0005</v>
      </c>
      <c r="J3843" s="39"/>
      <c r="K3843" s="33" t="str">
        <f>VLOOKUP(C3843,'PPE WBS Codes'!$E$3:$F$79,2,0)</f>
        <v>Bulk Diesel Storage 1</v>
      </c>
      <c r="L3843" s="39" t="s">
        <v>2004</v>
      </c>
      <c r="M3843" s="39" t="s">
        <v>1398</v>
      </c>
      <c r="N3843" s="33" t="str">
        <f t="shared" si="513"/>
        <v>Bulk Diesel Storage 1 - Fuel Management System for Bulk Diesel Storage Yard 1A - Control System Control Narrative &amp; Interlock Design</v>
      </c>
      <c r="O3843" s="134"/>
      <c r="P3843" s="134"/>
      <c r="Q3843" s="33" t="str">
        <f>IFERROR(VLOOKUP(PPE_PH1_CDDL[[#This Row],[RDMC Document Number]],[3]Docs!$B:$F,4,0),"No Placeholder Yet")</f>
        <v>RES - Reserved Placeholder</v>
      </c>
      <c r="R3843" s="33" t="str">
        <f>IFERROR(VLOOKUP(PPE_PH1_CDDL[[#This Row],[RDMC Document Number]],[3]Docs!$B:$F,5,0),"No Placeholder Yet")</f>
        <v>Pending</v>
      </c>
      <c r="S3843" s="137">
        <f t="shared" si="514"/>
        <v>0</v>
      </c>
      <c r="T3843" s="162" t="s">
        <v>1119</v>
      </c>
      <c r="U3843" s="39"/>
      <c r="V3843" s="126"/>
      <c r="W3843" s="162" t="s">
        <v>1982</v>
      </c>
      <c r="X3843" s="39" t="s">
        <v>2006</v>
      </c>
      <c r="Y3843" s="39"/>
      <c r="Z3843" s="39"/>
      <c r="AA3843" s="39"/>
      <c r="AB3843" s="152" t="s">
        <v>3165</v>
      </c>
    </row>
    <row r="3844" spans="1:28" ht="21.75" customHeight="1" x14ac:dyDescent="0.25">
      <c r="A3844" s="37" t="s">
        <v>30</v>
      </c>
      <c r="B3844" s="37" t="s">
        <v>31</v>
      </c>
      <c r="C3844" s="39">
        <v>6264</v>
      </c>
      <c r="D3844" s="162" t="s">
        <v>973</v>
      </c>
      <c r="E3844" s="39" t="s">
        <v>1397</v>
      </c>
      <c r="F3844" s="128" t="s">
        <v>161</v>
      </c>
      <c r="G3844" s="162" t="s">
        <v>35</v>
      </c>
      <c r="H3844" s="39" t="str">
        <f t="shared" si="512"/>
        <v>6105AK124-6264-FNAR-0006</v>
      </c>
      <c r="I3844" s="39" t="str">
        <f t="shared" si="515"/>
        <v>Q24050972-04-6264-F-NAR-0006</v>
      </c>
      <c r="J3844" s="39"/>
      <c r="K3844" s="33" t="str">
        <f>VLOOKUP(C3844,'PPE WBS Codes'!$E$3:$F$79,2,0)</f>
        <v>Bulk Diesel Storage 1</v>
      </c>
      <c r="L3844" s="39" t="s">
        <v>1987</v>
      </c>
      <c r="M3844" s="39" t="s">
        <v>1398</v>
      </c>
      <c r="N3844" s="33" t="str">
        <f t="shared" si="513"/>
        <v>Bulk Diesel Storage 1 - Auto ESD Shut-off  Valves for Bulk Diesel Storage Yard 1A - Control System Control Narrative &amp; Interlock Design</v>
      </c>
      <c r="O3844" s="134"/>
      <c r="P3844" s="134"/>
      <c r="Q3844" s="33" t="str">
        <f>IFERROR(VLOOKUP(PPE_PH1_CDDL[[#This Row],[RDMC Document Number]],[3]Docs!$B:$F,4,0),"No Placeholder Yet")</f>
        <v>RES - Reserved Placeholder</v>
      </c>
      <c r="R3844" s="33" t="str">
        <f>IFERROR(VLOOKUP(PPE_PH1_CDDL[[#This Row],[RDMC Document Number]],[3]Docs!$B:$F,5,0),"No Placeholder Yet")</f>
        <v>Pending</v>
      </c>
      <c r="S3844" s="137">
        <f t="shared" si="514"/>
        <v>0</v>
      </c>
      <c r="T3844" s="162" t="s">
        <v>1119</v>
      </c>
      <c r="U3844" s="39"/>
      <c r="V3844" s="126"/>
      <c r="W3844" s="162" t="s">
        <v>1982</v>
      </c>
      <c r="X3844" s="39" t="s">
        <v>2000</v>
      </c>
      <c r="Y3844" s="39"/>
      <c r="Z3844" s="39"/>
      <c r="AA3844" s="39"/>
      <c r="AB3844" s="152" t="s">
        <v>3165</v>
      </c>
    </row>
    <row r="3845" spans="1:28" ht="21.75" customHeight="1" x14ac:dyDescent="0.25">
      <c r="A3845" s="37" t="s">
        <v>30</v>
      </c>
      <c r="B3845" s="37" t="s">
        <v>31</v>
      </c>
      <c r="C3845" s="39">
        <v>6264</v>
      </c>
      <c r="D3845" s="162" t="s">
        <v>973</v>
      </c>
      <c r="E3845" s="39" t="s">
        <v>1397</v>
      </c>
      <c r="F3845" s="128" t="s">
        <v>170</v>
      </c>
      <c r="G3845" s="162" t="s">
        <v>35</v>
      </c>
      <c r="H3845" s="39" t="str">
        <f t="shared" si="512"/>
        <v>6105AK124-6264-FNAR-0007</v>
      </c>
      <c r="I3845" s="39" t="str">
        <f t="shared" si="515"/>
        <v>Q24050972-04-6264-F-NAR-0007</v>
      </c>
      <c r="J3845" s="39"/>
      <c r="K3845" s="33" t="str">
        <f>VLOOKUP(C3845,'PPE WBS Codes'!$E$3:$F$79,2,0)</f>
        <v>Bulk Diesel Storage 1</v>
      </c>
      <c r="L3845" s="39" t="s">
        <v>1987</v>
      </c>
      <c r="M3845" s="39" t="s">
        <v>1400</v>
      </c>
      <c r="N3845" s="33" t="str">
        <f t="shared" si="513"/>
        <v>Bulk Diesel Storage 1 - Auto ESD Shut-off  Valves for Bulk Diesel Storage Yard 1A - Emergency Shutdown System Control Narrative</v>
      </c>
      <c r="O3845" s="134"/>
      <c r="P3845" s="134"/>
      <c r="Q3845" s="33" t="str">
        <f>IFERROR(VLOOKUP(PPE_PH1_CDDL[[#This Row],[RDMC Document Number]],[3]Docs!$B:$F,4,0),"No Placeholder Yet")</f>
        <v>RES - Reserved Placeholder</v>
      </c>
      <c r="R3845" s="33" t="str">
        <f>IFERROR(VLOOKUP(PPE_PH1_CDDL[[#This Row],[RDMC Document Number]],[3]Docs!$B:$F,5,0),"No Placeholder Yet")</f>
        <v>Pending</v>
      </c>
      <c r="S3845" s="137">
        <f t="shared" si="514"/>
        <v>0</v>
      </c>
      <c r="T3845" s="162" t="s">
        <v>1119</v>
      </c>
      <c r="U3845" s="39"/>
      <c r="V3845" s="126"/>
      <c r="W3845" s="162" t="s">
        <v>1982</v>
      </c>
      <c r="X3845" s="39" t="s">
        <v>2000</v>
      </c>
      <c r="Y3845" s="39"/>
      <c r="Z3845" s="39"/>
      <c r="AA3845" s="39"/>
      <c r="AB3845" s="152" t="s">
        <v>3165</v>
      </c>
    </row>
    <row r="3846" spans="1:28" ht="21.75" customHeight="1" x14ac:dyDescent="0.25">
      <c r="A3846" s="37" t="s">
        <v>30</v>
      </c>
      <c r="B3846" s="37" t="s">
        <v>31</v>
      </c>
      <c r="C3846" s="39">
        <v>6264</v>
      </c>
      <c r="D3846" s="162" t="s">
        <v>973</v>
      </c>
      <c r="E3846" s="39" t="s">
        <v>1397</v>
      </c>
      <c r="F3846" s="128" t="s">
        <v>108</v>
      </c>
      <c r="G3846" s="162" t="s">
        <v>35</v>
      </c>
      <c r="H3846" s="39" t="str">
        <f t="shared" si="512"/>
        <v>6105AK124-6264-FNAR-0008</v>
      </c>
      <c r="I3846" s="39" t="str">
        <f t="shared" si="515"/>
        <v>Q24050972-04-6264-F-NAR-0008</v>
      </c>
      <c r="J3846" s="39"/>
      <c r="K3846" s="33" t="str">
        <f>VLOOKUP(C3846,'PPE WBS Codes'!$E$3:$F$79,2,0)</f>
        <v>Bulk Diesel Storage 1</v>
      </c>
      <c r="L3846" s="39" t="s">
        <v>1988</v>
      </c>
      <c r="M3846" s="39" t="s">
        <v>1400</v>
      </c>
      <c r="N3846" s="33" t="str">
        <f t="shared" si="513"/>
        <v>Bulk Diesel Storage 1 - Emergency Equip for Bulk Diesel Storage Fuel System Yard 1B - Emergency Shutdown System Control Narrative</v>
      </c>
      <c r="O3846" s="134"/>
      <c r="P3846" s="134"/>
      <c r="Q3846" s="33" t="str">
        <f>IFERROR(VLOOKUP(PPE_PH1_CDDL[[#This Row],[RDMC Document Number]],[3]Docs!$B:$F,4,0),"No Placeholder Yet")</f>
        <v>RES - Reserved Placeholder</v>
      </c>
      <c r="R3846" s="33" t="str">
        <f>IFERROR(VLOOKUP(PPE_PH1_CDDL[[#This Row],[RDMC Document Number]],[3]Docs!$B:$F,5,0),"No Placeholder Yet")</f>
        <v>Pending</v>
      </c>
      <c r="S3846" s="137">
        <f t="shared" si="514"/>
        <v>0</v>
      </c>
      <c r="T3846" s="162" t="s">
        <v>1119</v>
      </c>
      <c r="U3846" s="39"/>
      <c r="V3846" s="126"/>
      <c r="W3846" s="162" t="s">
        <v>1982</v>
      </c>
      <c r="X3846" s="39" t="s">
        <v>1964</v>
      </c>
      <c r="Y3846" s="39"/>
      <c r="Z3846" s="39"/>
      <c r="AA3846" s="39"/>
      <c r="AB3846" s="152" t="s">
        <v>3165</v>
      </c>
    </row>
    <row r="3847" spans="1:28" ht="21.75" customHeight="1" x14ac:dyDescent="0.25">
      <c r="A3847" s="37" t="s">
        <v>30</v>
      </c>
      <c r="B3847" s="37" t="s">
        <v>31</v>
      </c>
      <c r="C3847" s="39">
        <v>6264</v>
      </c>
      <c r="D3847" s="162" t="s">
        <v>973</v>
      </c>
      <c r="E3847" s="39" t="s">
        <v>1397</v>
      </c>
      <c r="F3847" s="128" t="s">
        <v>173</v>
      </c>
      <c r="G3847" s="162" t="s">
        <v>35</v>
      </c>
      <c r="H3847" s="39" t="str">
        <f t="shared" si="512"/>
        <v>6105AK124-6264-FNAR-0009</v>
      </c>
      <c r="I3847" s="39" t="str">
        <f t="shared" si="515"/>
        <v>Q24050972-04-6264-F-NAR-0009</v>
      </c>
      <c r="J3847" s="39"/>
      <c r="K3847" s="33" t="str">
        <f>VLOOKUP(C3847,'PPE WBS Codes'!$E$3:$F$79,2,0)</f>
        <v>Bulk Diesel Storage 1</v>
      </c>
      <c r="L3847" s="39" t="s">
        <v>1988</v>
      </c>
      <c r="M3847" s="39" t="s">
        <v>1398</v>
      </c>
      <c r="N3847" s="33" t="str">
        <f t="shared" si="513"/>
        <v>Bulk Diesel Storage 1 - Emergency Equip for Bulk Diesel Storage Fuel System Yard 1B - Control System Control Narrative &amp; Interlock Design</v>
      </c>
      <c r="O3847" s="134"/>
      <c r="P3847" s="134"/>
      <c r="Q3847" s="33" t="str">
        <f>IFERROR(VLOOKUP(PPE_PH1_CDDL[[#This Row],[RDMC Document Number]],[3]Docs!$B:$F,4,0),"No Placeholder Yet")</f>
        <v>RES - Reserved Placeholder</v>
      </c>
      <c r="R3847" s="33" t="str">
        <f>IFERROR(VLOOKUP(PPE_PH1_CDDL[[#This Row],[RDMC Document Number]],[3]Docs!$B:$F,5,0),"No Placeholder Yet")</f>
        <v>Pending</v>
      </c>
      <c r="S3847" s="137">
        <f t="shared" si="514"/>
        <v>0</v>
      </c>
      <c r="T3847" s="162" t="s">
        <v>1119</v>
      </c>
      <c r="U3847" s="39"/>
      <c r="V3847" s="126"/>
      <c r="W3847" s="162" t="s">
        <v>1982</v>
      </c>
      <c r="X3847" s="39" t="s">
        <v>1964</v>
      </c>
      <c r="Y3847" s="39"/>
      <c r="Z3847" s="39"/>
      <c r="AA3847" s="39"/>
      <c r="AB3847" s="152" t="s">
        <v>3165</v>
      </c>
    </row>
    <row r="3848" spans="1:28" ht="21.75" customHeight="1" x14ac:dyDescent="0.25">
      <c r="A3848" s="37" t="s">
        <v>30</v>
      </c>
      <c r="B3848" s="37" t="s">
        <v>31</v>
      </c>
      <c r="C3848" s="39">
        <v>6264</v>
      </c>
      <c r="D3848" s="162" t="s">
        <v>973</v>
      </c>
      <c r="E3848" s="39" t="s">
        <v>1397</v>
      </c>
      <c r="F3848" s="128" t="s">
        <v>184</v>
      </c>
      <c r="G3848" s="162" t="s">
        <v>35</v>
      </c>
      <c r="H3848" s="39" t="str">
        <f t="shared" si="512"/>
        <v>6105AK124-6264-FNAR-0010</v>
      </c>
      <c r="I3848" s="39" t="str">
        <f t="shared" si="515"/>
        <v>Q24050972-04-6264-F-NAR-0010</v>
      </c>
      <c r="J3848" s="39"/>
      <c r="K3848" s="33" t="str">
        <f>VLOOKUP(C3848,'PPE WBS Codes'!$E$3:$F$79,2,0)</f>
        <v>Bulk Diesel Storage 1</v>
      </c>
      <c r="L3848" s="39" t="s">
        <v>2001</v>
      </c>
      <c r="M3848" s="39" t="s">
        <v>1398</v>
      </c>
      <c r="N3848" s="33" t="str">
        <f t="shared" si="513"/>
        <v>Bulk Diesel Storage 1 - Fire Detection System for Bulk Diesel Storage Yard 1B - Control System Control Narrative &amp; Interlock Design</v>
      </c>
      <c r="O3848" s="134"/>
      <c r="P3848" s="134"/>
      <c r="Q3848" s="33" t="str">
        <f>IFERROR(VLOOKUP(PPE_PH1_CDDL[[#This Row],[RDMC Document Number]],[3]Docs!$B:$F,4,0),"No Placeholder Yet")</f>
        <v>RES - Reserved Placeholder</v>
      </c>
      <c r="R3848" s="33" t="str">
        <f>IFERROR(VLOOKUP(PPE_PH1_CDDL[[#This Row],[RDMC Document Number]],[3]Docs!$B:$F,5,0),"No Placeholder Yet")</f>
        <v>Pending</v>
      </c>
      <c r="S3848" s="137">
        <f t="shared" si="514"/>
        <v>0</v>
      </c>
      <c r="T3848" s="162" t="s">
        <v>1119</v>
      </c>
      <c r="U3848" s="39"/>
      <c r="V3848" s="126"/>
      <c r="W3848" s="162" t="s">
        <v>1982</v>
      </c>
      <c r="X3848" s="39" t="s">
        <v>2007</v>
      </c>
      <c r="Y3848" s="39"/>
      <c r="Z3848" s="39"/>
      <c r="AA3848" s="39"/>
      <c r="AB3848" s="152" t="s">
        <v>3165</v>
      </c>
    </row>
    <row r="3849" spans="1:28" ht="21.75" customHeight="1" x14ac:dyDescent="0.25">
      <c r="A3849" s="37" t="s">
        <v>30</v>
      </c>
      <c r="B3849" s="37" t="s">
        <v>31</v>
      </c>
      <c r="C3849" s="39">
        <v>6264</v>
      </c>
      <c r="D3849" s="162" t="s">
        <v>973</v>
      </c>
      <c r="E3849" s="39" t="s">
        <v>1397</v>
      </c>
      <c r="F3849" s="128" t="s">
        <v>187</v>
      </c>
      <c r="G3849" s="162" t="s">
        <v>35</v>
      </c>
      <c r="H3849" s="39" t="str">
        <f t="shared" si="512"/>
        <v>6105AK124-6264-FNAR-0011</v>
      </c>
      <c r="I3849" s="39" t="str">
        <f t="shared" si="515"/>
        <v>Q24050972-04-6264-F-NAR-0011</v>
      </c>
      <c r="J3849" s="39"/>
      <c r="K3849" s="33" t="str">
        <f>VLOOKUP(C3849,'PPE WBS Codes'!$E$3:$F$79,2,0)</f>
        <v>Bulk Diesel Storage 1</v>
      </c>
      <c r="L3849" s="39" t="s">
        <v>2001</v>
      </c>
      <c r="M3849" s="39" t="s">
        <v>1400</v>
      </c>
      <c r="N3849" s="33" t="str">
        <f t="shared" si="513"/>
        <v>Bulk Diesel Storage 1 - Fire Detection System for Bulk Diesel Storage Yard 1B - Emergency Shutdown System Control Narrative</v>
      </c>
      <c r="O3849" s="134"/>
      <c r="P3849" s="134"/>
      <c r="Q3849" s="33" t="str">
        <f>IFERROR(VLOOKUP(PPE_PH1_CDDL[[#This Row],[RDMC Document Number]],[3]Docs!$B:$F,4,0),"No Placeholder Yet")</f>
        <v>RES - Reserved Placeholder</v>
      </c>
      <c r="R3849" s="33" t="str">
        <f>IFERROR(VLOOKUP(PPE_PH1_CDDL[[#This Row],[RDMC Document Number]],[3]Docs!$B:$F,5,0),"No Placeholder Yet")</f>
        <v>Pending</v>
      </c>
      <c r="S3849" s="137">
        <f t="shared" si="514"/>
        <v>0</v>
      </c>
      <c r="T3849" s="162" t="s">
        <v>1119</v>
      </c>
      <c r="U3849" s="39"/>
      <c r="V3849" s="126"/>
      <c r="W3849" s="162" t="s">
        <v>1982</v>
      </c>
      <c r="X3849" s="39" t="s">
        <v>2007</v>
      </c>
      <c r="Y3849" s="39"/>
      <c r="Z3849" s="39"/>
      <c r="AA3849" s="39"/>
      <c r="AB3849" s="152" t="s">
        <v>3165</v>
      </c>
    </row>
    <row r="3850" spans="1:28" ht="21.75" customHeight="1" x14ac:dyDescent="0.25">
      <c r="A3850" s="37" t="s">
        <v>30</v>
      </c>
      <c r="B3850" s="37" t="s">
        <v>31</v>
      </c>
      <c r="C3850" s="39">
        <v>6264</v>
      </c>
      <c r="D3850" s="162" t="s">
        <v>973</v>
      </c>
      <c r="E3850" s="39" t="s">
        <v>1397</v>
      </c>
      <c r="F3850" s="128" t="s">
        <v>213</v>
      </c>
      <c r="G3850" s="162" t="s">
        <v>35</v>
      </c>
      <c r="H3850" s="39" t="str">
        <f t="shared" si="512"/>
        <v>6105AK124-6264-FNAR-0012</v>
      </c>
      <c r="I3850" s="39" t="str">
        <f t="shared" si="515"/>
        <v>Q24050972-04-6264-F-NAR-0012</v>
      </c>
      <c r="J3850" s="39"/>
      <c r="K3850" s="33" t="str">
        <f>VLOOKUP(C3850,'PPE WBS Codes'!$E$3:$F$79,2,0)</f>
        <v>Bulk Diesel Storage 1</v>
      </c>
      <c r="L3850" s="39" t="s">
        <v>2005</v>
      </c>
      <c r="M3850" s="39" t="s">
        <v>1398</v>
      </c>
      <c r="N3850" s="33" t="str">
        <f t="shared" si="513"/>
        <v>Bulk Diesel Storage 1 - Fuel Management System for Bulk Diesel Storage Yard 1B - Control System Control Narrative &amp; Interlock Design</v>
      </c>
      <c r="O3850" s="134"/>
      <c r="P3850" s="134"/>
      <c r="Q3850" s="33" t="str">
        <f>IFERROR(VLOOKUP(PPE_PH1_CDDL[[#This Row],[RDMC Document Number]],[3]Docs!$B:$F,4,0),"No Placeholder Yet")</f>
        <v>RES - Reserved Placeholder</v>
      </c>
      <c r="R3850" s="33" t="str">
        <f>IFERROR(VLOOKUP(PPE_PH1_CDDL[[#This Row],[RDMC Document Number]],[3]Docs!$B:$F,5,0),"No Placeholder Yet")</f>
        <v>Pending</v>
      </c>
      <c r="S3850" s="137">
        <f t="shared" si="514"/>
        <v>0</v>
      </c>
      <c r="T3850" s="162" t="s">
        <v>1119</v>
      </c>
      <c r="U3850" s="39"/>
      <c r="V3850" s="126"/>
      <c r="W3850" s="162" t="s">
        <v>1982</v>
      </c>
      <c r="X3850" s="39" t="s">
        <v>2006</v>
      </c>
      <c r="Y3850" s="39"/>
      <c r="Z3850" s="39"/>
      <c r="AA3850" s="39"/>
      <c r="AB3850" s="152" t="s">
        <v>3165</v>
      </c>
    </row>
    <row r="3851" spans="1:28" ht="21.75" customHeight="1" x14ac:dyDescent="0.25">
      <c r="A3851" s="37" t="s">
        <v>30</v>
      </c>
      <c r="B3851" s="37" t="s">
        <v>31</v>
      </c>
      <c r="C3851" s="39">
        <v>6264</v>
      </c>
      <c r="D3851" s="162" t="s">
        <v>973</v>
      </c>
      <c r="E3851" s="39" t="s">
        <v>1397</v>
      </c>
      <c r="F3851" s="128" t="s">
        <v>215</v>
      </c>
      <c r="G3851" s="162" t="s">
        <v>35</v>
      </c>
      <c r="H3851" s="39" t="str">
        <f t="shared" si="512"/>
        <v>6105AK124-6264-FNAR-0013</v>
      </c>
      <c r="I3851" s="39" t="str">
        <f t="shared" si="515"/>
        <v>Q24050972-04-6264-F-NAR-0013</v>
      </c>
      <c r="J3851" s="39"/>
      <c r="K3851" s="33" t="str">
        <f>VLOOKUP(C3851,'PPE WBS Codes'!$E$3:$F$79,2,0)</f>
        <v>Bulk Diesel Storage 1</v>
      </c>
      <c r="L3851" s="39" t="s">
        <v>1992</v>
      </c>
      <c r="M3851" s="39" t="s">
        <v>1398</v>
      </c>
      <c r="N3851" s="33" t="str">
        <f t="shared" si="513"/>
        <v>Bulk Diesel Storage 1 - Auto ESD Shut-off  Valves for Bulk Diesel Storage Yard 1B - Control System Control Narrative &amp; Interlock Design</v>
      </c>
      <c r="O3851" s="134"/>
      <c r="P3851" s="134"/>
      <c r="Q3851" s="33" t="str">
        <f>IFERROR(VLOOKUP(PPE_PH1_CDDL[[#This Row],[RDMC Document Number]],[3]Docs!$B:$F,4,0),"No Placeholder Yet")</f>
        <v>RES - Reserved Placeholder</v>
      </c>
      <c r="R3851" s="33" t="str">
        <f>IFERROR(VLOOKUP(PPE_PH1_CDDL[[#This Row],[RDMC Document Number]],[3]Docs!$B:$F,5,0),"No Placeholder Yet")</f>
        <v>Pending</v>
      </c>
      <c r="S3851" s="137">
        <f t="shared" si="514"/>
        <v>0</v>
      </c>
      <c r="T3851" s="162" t="s">
        <v>1119</v>
      </c>
      <c r="U3851" s="39"/>
      <c r="V3851" s="126"/>
      <c r="W3851" s="162" t="s">
        <v>1982</v>
      </c>
      <c r="X3851" s="39" t="s">
        <v>2000</v>
      </c>
      <c r="Y3851" s="39"/>
      <c r="Z3851" s="39"/>
      <c r="AA3851" s="39"/>
      <c r="AB3851" s="152" t="s">
        <v>3165</v>
      </c>
    </row>
    <row r="3852" spans="1:28" ht="21.75" customHeight="1" x14ac:dyDescent="0.25">
      <c r="A3852" s="37" t="s">
        <v>30</v>
      </c>
      <c r="B3852" s="37" t="s">
        <v>31</v>
      </c>
      <c r="C3852" s="39">
        <v>6264</v>
      </c>
      <c r="D3852" s="162" t="s">
        <v>973</v>
      </c>
      <c r="E3852" s="39" t="s">
        <v>1397</v>
      </c>
      <c r="F3852" s="174" t="s">
        <v>217</v>
      </c>
      <c r="G3852" s="162" t="s">
        <v>35</v>
      </c>
      <c r="H3852" s="39" t="str">
        <f t="shared" si="512"/>
        <v>6105AK124-6264-FNAR-0014</v>
      </c>
      <c r="I3852" s="39" t="str">
        <f t="shared" si="515"/>
        <v>Q24050972-04-6264-F-NAR-0014</v>
      </c>
      <c r="J3852" s="162"/>
      <c r="K3852" s="33" t="str">
        <f>VLOOKUP(C3852,'PPE WBS Codes'!$E$3:$F$79,2,0)</f>
        <v>Bulk Diesel Storage 1</v>
      </c>
      <c r="L3852" s="162" t="s">
        <v>1992</v>
      </c>
      <c r="M3852" s="162" t="s">
        <v>1400</v>
      </c>
      <c r="N3852" s="33" t="str">
        <f t="shared" si="513"/>
        <v>Bulk Diesel Storage 1 - Auto ESD Shut-off  Valves for Bulk Diesel Storage Yard 1B - Emergency Shutdown System Control Narrative</v>
      </c>
      <c r="O3852" s="175"/>
      <c r="P3852" s="175"/>
      <c r="Q3852" s="33" t="str">
        <f>IFERROR(VLOOKUP(PPE_PH1_CDDL[[#This Row],[RDMC Document Number]],[3]Docs!$B:$F,4,0),"No Placeholder Yet")</f>
        <v>RES - Reserved Placeholder</v>
      </c>
      <c r="R3852" s="33" t="str">
        <f>IFERROR(VLOOKUP(PPE_PH1_CDDL[[#This Row],[RDMC Document Number]],[3]Docs!$B:$F,5,0),"No Placeholder Yet")</f>
        <v>Pending</v>
      </c>
      <c r="S3852" s="137">
        <f t="shared" si="514"/>
        <v>0</v>
      </c>
      <c r="T3852" s="162" t="s">
        <v>1119</v>
      </c>
      <c r="U3852" s="162"/>
      <c r="V3852" s="126"/>
      <c r="W3852" s="162" t="s">
        <v>1982</v>
      </c>
      <c r="X3852" s="39" t="s">
        <v>2000</v>
      </c>
      <c r="Y3852" s="162"/>
      <c r="Z3852" s="162"/>
      <c r="AA3852" s="39"/>
      <c r="AB3852" s="152" t="s">
        <v>3165</v>
      </c>
    </row>
    <row r="3853" spans="1:28" ht="21.75" customHeight="1" x14ac:dyDescent="0.25">
      <c r="A3853" s="37" t="s">
        <v>30</v>
      </c>
      <c r="B3853" s="37" t="s">
        <v>31</v>
      </c>
      <c r="C3853" s="39">
        <v>6264</v>
      </c>
      <c r="D3853" s="39" t="s">
        <v>712</v>
      </c>
      <c r="E3853" s="39" t="s">
        <v>1397</v>
      </c>
      <c r="F3853" s="128" t="s">
        <v>34</v>
      </c>
      <c r="G3853" s="162" t="s">
        <v>35</v>
      </c>
      <c r="H3853" s="39" t="str">
        <f t="shared" si="512"/>
        <v>6105AK124-6264-INAR-0001</v>
      </c>
      <c r="I3853" s="39" t="str">
        <f t="shared" si="515"/>
        <v>Q24050972-04-6264-I-NAR-0001</v>
      </c>
      <c r="J3853" s="39"/>
      <c r="K3853" s="33" t="str">
        <f>VLOOKUP(C3853,'PPE WBS Codes'!$E$3:$F$79,2,0)</f>
        <v>Bulk Diesel Storage 1</v>
      </c>
      <c r="L3853" s="39" t="s">
        <v>1981</v>
      </c>
      <c r="M3853" s="39" t="s">
        <v>2016</v>
      </c>
      <c r="N3853" s="33" t="str">
        <f t="shared" si="513"/>
        <v>Bulk Diesel Storage 1 - Emergency Equip for Bulk Diesel Storage Yard 1A - Plant Instruments Control Philosophy and Narrative</v>
      </c>
      <c r="O3853" s="134"/>
      <c r="P3853" s="134"/>
      <c r="Q3853" s="33" t="str">
        <f>IFERROR(VLOOKUP(PPE_PH1_CDDL[[#This Row],[RDMC Document Number]],[3]Docs!$B:$F,4,0),"No Placeholder Yet")</f>
        <v>RES - Reserved Placeholder</v>
      </c>
      <c r="R3853" s="33" t="str">
        <f>IFERROR(VLOOKUP(PPE_PH1_CDDL[[#This Row],[RDMC Document Number]],[3]Docs!$B:$F,5,0),"No Placeholder Yet")</f>
        <v>Pending</v>
      </c>
      <c r="S3853" s="137">
        <f t="shared" si="514"/>
        <v>0</v>
      </c>
      <c r="T3853" s="162" t="s">
        <v>1119</v>
      </c>
      <c r="U3853" s="39"/>
      <c r="V3853" s="126"/>
      <c r="W3853" s="162" t="s">
        <v>1982</v>
      </c>
      <c r="X3853" s="39" t="s">
        <v>1964</v>
      </c>
      <c r="Y3853" s="39"/>
      <c r="Z3853" s="39"/>
      <c r="AA3853" s="39"/>
      <c r="AB3853" s="152" t="s">
        <v>3165</v>
      </c>
    </row>
    <row r="3854" spans="1:28" ht="21.75" customHeight="1" x14ac:dyDescent="0.25">
      <c r="A3854" s="37" t="s">
        <v>30</v>
      </c>
      <c r="B3854" s="37" t="s">
        <v>31</v>
      </c>
      <c r="C3854" s="39">
        <v>6264</v>
      </c>
      <c r="D3854" s="39" t="s">
        <v>712</v>
      </c>
      <c r="E3854" s="39" t="s">
        <v>1397</v>
      </c>
      <c r="F3854" s="128" t="s">
        <v>46</v>
      </c>
      <c r="G3854" s="162" t="s">
        <v>35</v>
      </c>
      <c r="H3854" s="39" t="str">
        <f t="shared" si="512"/>
        <v>6105AK124-6264-INAR-0002</v>
      </c>
      <c r="I3854" s="39" t="str">
        <f t="shared" si="515"/>
        <v>Q24050972-04-6264-I-NAR-0002</v>
      </c>
      <c r="J3854" s="39"/>
      <c r="K3854" s="33" t="str">
        <f>VLOOKUP(C3854,'PPE WBS Codes'!$E$3:$F$79,2,0)</f>
        <v>Bulk Diesel Storage 1</v>
      </c>
      <c r="L3854" s="39" t="s">
        <v>1986</v>
      </c>
      <c r="M3854" s="39" t="s">
        <v>2016</v>
      </c>
      <c r="N3854" s="33" t="str">
        <f t="shared" si="513"/>
        <v>Bulk Diesel Storage 1 - Fire Protection System for Bulk Diesel Storage Yard 1A - Plant Instruments Control Philosophy and Narrative</v>
      </c>
      <c r="O3854" s="134"/>
      <c r="P3854" s="134"/>
      <c r="Q3854" s="33" t="str">
        <f>IFERROR(VLOOKUP(PPE_PH1_CDDL[[#This Row],[RDMC Document Number]],[3]Docs!$B:$F,4,0),"No Placeholder Yet")</f>
        <v>RES - Reserved Placeholder</v>
      </c>
      <c r="R3854" s="33" t="str">
        <f>IFERROR(VLOOKUP(PPE_PH1_CDDL[[#This Row],[RDMC Document Number]],[3]Docs!$B:$F,5,0),"No Placeholder Yet")</f>
        <v>Pending</v>
      </c>
      <c r="S3854" s="137">
        <f t="shared" si="514"/>
        <v>0</v>
      </c>
      <c r="T3854" s="162" t="s">
        <v>1119</v>
      </c>
      <c r="U3854" s="39"/>
      <c r="V3854" s="126"/>
      <c r="W3854" s="162" t="s">
        <v>1982</v>
      </c>
      <c r="X3854" s="39" t="s">
        <v>1636</v>
      </c>
      <c r="Y3854" s="39"/>
      <c r="Z3854" s="39"/>
      <c r="AA3854" s="39"/>
      <c r="AB3854" s="152" t="s">
        <v>3165</v>
      </c>
    </row>
    <row r="3855" spans="1:28" ht="21.75" customHeight="1" x14ac:dyDescent="0.25">
      <c r="A3855" s="37" t="s">
        <v>30</v>
      </c>
      <c r="B3855" s="37" t="s">
        <v>31</v>
      </c>
      <c r="C3855" s="39">
        <v>6264</v>
      </c>
      <c r="D3855" s="39" t="s">
        <v>712</v>
      </c>
      <c r="E3855" s="39" t="s">
        <v>1397</v>
      </c>
      <c r="F3855" s="128" t="s">
        <v>48</v>
      </c>
      <c r="G3855" s="162" t="s">
        <v>35</v>
      </c>
      <c r="H3855" s="39" t="str">
        <f t="shared" si="512"/>
        <v>6105AK124-6264-INAR-0003</v>
      </c>
      <c r="I3855" s="39" t="str">
        <f t="shared" si="515"/>
        <v>Q24050972-04-6264-I-NAR-0003</v>
      </c>
      <c r="J3855" s="39"/>
      <c r="K3855" s="33" t="str">
        <f>VLOOKUP(C3855,'PPE WBS Codes'!$E$3:$F$79,2,0)</f>
        <v>Bulk Diesel Storage 1</v>
      </c>
      <c r="L3855" s="39" t="s">
        <v>1999</v>
      </c>
      <c r="M3855" s="39" t="s">
        <v>2016</v>
      </c>
      <c r="N3855" s="33" t="str">
        <f t="shared" si="513"/>
        <v>Bulk Diesel Storage 1 - Fire Detection System for Bulk Diesel Storage Yard 1A - Plant Instruments Control Philosophy and Narrative</v>
      </c>
      <c r="O3855" s="134"/>
      <c r="P3855" s="134"/>
      <c r="Q3855" s="33" t="str">
        <f>IFERROR(VLOOKUP(PPE_PH1_CDDL[[#This Row],[RDMC Document Number]],[3]Docs!$B:$F,4,0),"No Placeholder Yet")</f>
        <v>RES - Reserved Placeholder</v>
      </c>
      <c r="R3855" s="33" t="str">
        <f>IFERROR(VLOOKUP(PPE_PH1_CDDL[[#This Row],[RDMC Document Number]],[3]Docs!$B:$F,5,0),"No Placeholder Yet")</f>
        <v>Pending</v>
      </c>
      <c r="S3855" s="137">
        <f t="shared" si="514"/>
        <v>0</v>
      </c>
      <c r="T3855" s="162" t="s">
        <v>1119</v>
      </c>
      <c r="U3855" s="39"/>
      <c r="V3855" s="126"/>
      <c r="W3855" s="162" t="s">
        <v>1982</v>
      </c>
      <c r="X3855" s="39" t="s">
        <v>1636</v>
      </c>
      <c r="Y3855" s="39"/>
      <c r="Z3855" s="39"/>
      <c r="AA3855" s="39"/>
      <c r="AB3855" s="152" t="s">
        <v>3165</v>
      </c>
    </row>
    <row r="3856" spans="1:28" ht="21.75" customHeight="1" x14ac:dyDescent="0.25">
      <c r="A3856" s="37" t="s">
        <v>30</v>
      </c>
      <c r="B3856" s="37" t="s">
        <v>31</v>
      </c>
      <c r="C3856" s="39">
        <v>6264</v>
      </c>
      <c r="D3856" s="39" t="s">
        <v>712</v>
      </c>
      <c r="E3856" s="39" t="s">
        <v>1397</v>
      </c>
      <c r="F3856" s="128" t="s">
        <v>50</v>
      </c>
      <c r="G3856" s="162" t="s">
        <v>35</v>
      </c>
      <c r="H3856" s="39" t="str">
        <f t="shared" si="512"/>
        <v>6105AK124-6264-INAR-0004</v>
      </c>
      <c r="I3856" s="39" t="str">
        <f t="shared" si="515"/>
        <v>Q24050972-04-6264-I-NAR-0004</v>
      </c>
      <c r="J3856" s="39"/>
      <c r="K3856" s="33" t="str">
        <f>VLOOKUP(C3856,'PPE WBS Codes'!$E$3:$F$79,2,0)</f>
        <v>Bulk Diesel Storage 1</v>
      </c>
      <c r="L3856" s="39" t="s">
        <v>1988</v>
      </c>
      <c r="M3856" s="39" t="s">
        <v>2016</v>
      </c>
      <c r="N3856" s="33" t="str">
        <f t="shared" si="513"/>
        <v>Bulk Diesel Storage 1 - Emergency Equip for Bulk Diesel Storage Fuel System Yard 1B - Plant Instruments Control Philosophy and Narrative</v>
      </c>
      <c r="O3856" s="134"/>
      <c r="P3856" s="134"/>
      <c r="Q3856" s="33" t="str">
        <f>IFERROR(VLOOKUP(PPE_PH1_CDDL[[#This Row],[RDMC Document Number]],[3]Docs!$B:$F,4,0),"No Placeholder Yet")</f>
        <v>RES - Reserved Placeholder</v>
      </c>
      <c r="R3856" s="33" t="str">
        <f>IFERROR(VLOOKUP(PPE_PH1_CDDL[[#This Row],[RDMC Document Number]],[3]Docs!$B:$F,5,0),"No Placeholder Yet")</f>
        <v>Pending</v>
      </c>
      <c r="S3856" s="137">
        <f t="shared" si="514"/>
        <v>0</v>
      </c>
      <c r="T3856" s="162" t="s">
        <v>1119</v>
      </c>
      <c r="U3856" s="39"/>
      <c r="V3856" s="126"/>
      <c r="W3856" s="162" t="s">
        <v>1982</v>
      </c>
      <c r="X3856" s="39" t="s">
        <v>1964</v>
      </c>
      <c r="Y3856" s="39"/>
      <c r="Z3856" s="39"/>
      <c r="AA3856" s="39"/>
      <c r="AB3856" s="152" t="s">
        <v>3165</v>
      </c>
    </row>
    <row r="3857" spans="1:28" ht="21.75" customHeight="1" x14ac:dyDescent="0.25">
      <c r="A3857" s="37" t="s">
        <v>30</v>
      </c>
      <c r="B3857" s="37" t="s">
        <v>31</v>
      </c>
      <c r="C3857" s="39">
        <v>6264</v>
      </c>
      <c r="D3857" s="39" t="s">
        <v>712</v>
      </c>
      <c r="E3857" s="39" t="s">
        <v>1397</v>
      </c>
      <c r="F3857" s="128" t="s">
        <v>101</v>
      </c>
      <c r="G3857" s="162" t="s">
        <v>35</v>
      </c>
      <c r="H3857" s="39" t="str">
        <f t="shared" si="512"/>
        <v>6105AK124-6264-INAR-0005</v>
      </c>
      <c r="I3857" s="39" t="str">
        <f t="shared" si="515"/>
        <v>Q24050972-04-6264-I-NAR-0005</v>
      </c>
      <c r="J3857" s="39"/>
      <c r="K3857" s="33" t="str">
        <f>VLOOKUP(C3857,'PPE WBS Codes'!$E$3:$F$79,2,0)</f>
        <v>Bulk Diesel Storage 1</v>
      </c>
      <c r="L3857" s="39" t="s">
        <v>1991</v>
      </c>
      <c r="M3857" s="39" t="s">
        <v>2016</v>
      </c>
      <c r="N3857" s="33" t="str">
        <f t="shared" si="513"/>
        <v>Bulk Diesel Storage 1 - Fire Protection System for Bulk Diesel Storage Yard 1B - Plant Instruments Control Philosophy and Narrative</v>
      </c>
      <c r="O3857" s="134"/>
      <c r="P3857" s="134"/>
      <c r="Q3857" s="33" t="str">
        <f>IFERROR(VLOOKUP(PPE_PH1_CDDL[[#This Row],[RDMC Document Number]],[3]Docs!$B:$F,4,0),"No Placeholder Yet")</f>
        <v>RES - Reserved Placeholder</v>
      </c>
      <c r="R3857" s="33" t="str">
        <f>IFERROR(VLOOKUP(PPE_PH1_CDDL[[#This Row],[RDMC Document Number]],[3]Docs!$B:$F,5,0),"No Placeholder Yet")</f>
        <v>Pending</v>
      </c>
      <c r="S3857" s="137">
        <f t="shared" si="514"/>
        <v>0</v>
      </c>
      <c r="T3857" s="162" t="s">
        <v>1119</v>
      </c>
      <c r="U3857" s="39"/>
      <c r="V3857" s="126"/>
      <c r="W3857" s="162" t="s">
        <v>1982</v>
      </c>
      <c r="X3857" s="39" t="s">
        <v>1636</v>
      </c>
      <c r="Y3857" s="39"/>
      <c r="Z3857" s="39"/>
      <c r="AA3857" s="39"/>
      <c r="AB3857" s="152" t="s">
        <v>3165</v>
      </c>
    </row>
    <row r="3858" spans="1:28" ht="21.75" customHeight="1" x14ac:dyDescent="0.25">
      <c r="A3858" s="37" t="s">
        <v>30</v>
      </c>
      <c r="B3858" s="37" t="s">
        <v>31</v>
      </c>
      <c r="C3858" s="39">
        <v>6264</v>
      </c>
      <c r="D3858" s="39" t="s">
        <v>712</v>
      </c>
      <c r="E3858" s="39" t="s">
        <v>1397</v>
      </c>
      <c r="F3858" s="174" t="s">
        <v>161</v>
      </c>
      <c r="G3858" s="162" t="s">
        <v>35</v>
      </c>
      <c r="H3858" s="39" t="str">
        <f t="shared" si="512"/>
        <v>6105AK124-6264-INAR-0006</v>
      </c>
      <c r="I3858" s="39" t="str">
        <f t="shared" si="515"/>
        <v>Q24050972-04-6264-I-NAR-0006</v>
      </c>
      <c r="J3858" s="162"/>
      <c r="K3858" s="33" t="str">
        <f>VLOOKUP(C3858,'PPE WBS Codes'!$E$3:$F$79,2,0)</f>
        <v>Bulk Diesel Storage 1</v>
      </c>
      <c r="L3858" s="162" t="s">
        <v>2001</v>
      </c>
      <c r="M3858" s="162" t="s">
        <v>2016</v>
      </c>
      <c r="N3858" s="33" t="str">
        <f t="shared" si="513"/>
        <v>Bulk Diesel Storage 1 - Fire Detection System for Bulk Diesel Storage Yard 1B - Plant Instruments Control Philosophy and Narrative</v>
      </c>
      <c r="O3858" s="175"/>
      <c r="P3858" s="175"/>
      <c r="Q3858" s="33" t="str">
        <f>IFERROR(VLOOKUP(PPE_PH1_CDDL[[#This Row],[RDMC Document Number]],[3]Docs!$B:$F,4,0),"No Placeholder Yet")</f>
        <v>RES - Reserved Placeholder</v>
      </c>
      <c r="R3858" s="33" t="str">
        <f>IFERROR(VLOOKUP(PPE_PH1_CDDL[[#This Row],[RDMC Document Number]],[3]Docs!$B:$F,5,0),"No Placeholder Yet")</f>
        <v>Pending</v>
      </c>
      <c r="S3858" s="137">
        <f t="shared" si="514"/>
        <v>0</v>
      </c>
      <c r="T3858" s="162" t="s">
        <v>1119</v>
      </c>
      <c r="U3858" s="162"/>
      <c r="V3858" s="126"/>
      <c r="W3858" s="162" t="s">
        <v>1982</v>
      </c>
      <c r="X3858" s="162" t="s">
        <v>1636</v>
      </c>
      <c r="Y3858" s="162"/>
      <c r="Z3858" s="162"/>
      <c r="AA3858" s="39"/>
      <c r="AB3858" s="152" t="s">
        <v>3165</v>
      </c>
    </row>
    <row r="3859" spans="1:28" ht="21.75" customHeight="1" x14ac:dyDescent="0.25">
      <c r="A3859" s="162" t="s">
        <v>30</v>
      </c>
      <c r="B3859" s="162" t="s">
        <v>31</v>
      </c>
      <c r="C3859" s="162" t="s">
        <v>4</v>
      </c>
      <c r="D3859" s="162" t="s">
        <v>145</v>
      </c>
      <c r="E3859" s="162" t="s">
        <v>397</v>
      </c>
      <c r="F3859" s="174" t="s">
        <v>34</v>
      </c>
      <c r="G3859" s="162" t="s">
        <v>35</v>
      </c>
      <c r="H3859" s="39" t="str">
        <f t="shared" ref="H3859:H3922" si="516">A3859&amp;B3859&amp;"-"&amp;C3859&amp;"-"&amp;D3859&amp;E3859&amp;"-"&amp;F3859</f>
        <v>6105AK124-0000-HPLN-0001</v>
      </c>
      <c r="I3859" s="39" t="str">
        <f t="shared" ref="I3859:I3922" si="517">"Q24050972"&amp;"-"&amp;"04"&amp;"-"&amp;C3859&amp;"-"&amp;D3859&amp;"-"&amp;E3859&amp;"-"&amp;F3859</f>
        <v>Q24050972-04-0000-H-PLN-0001</v>
      </c>
      <c r="J3859" s="162"/>
      <c r="K3859" s="33" t="s">
        <v>36</v>
      </c>
      <c r="L3859" s="162" t="s">
        <v>2020</v>
      </c>
      <c r="M3859" s="162" t="s">
        <v>2021</v>
      </c>
      <c r="N3859" s="33" t="str">
        <f t="shared" si="513"/>
        <v>General - Health &amp; Safety - Project Sustainability Plan - Phase 1 EC&amp;I Power Packages</v>
      </c>
      <c r="O3859" s="175"/>
      <c r="P3859" s="175"/>
      <c r="Q3859" s="33" t="str">
        <f>IFERROR(VLOOKUP(PPE_PH1_CDDL[[#This Row],[RDMC Document Number]],[3]Docs!$B:$F,4,0),"No Placeholder Yet")</f>
        <v>RES - Reserved Placeholder</v>
      </c>
      <c r="R3859" s="33" t="str">
        <f>IFERROR(VLOOKUP(PPE_PH1_CDDL[[#This Row],[RDMC Document Number]],[3]Docs!$B:$F,5,0),"No Placeholder Yet")</f>
        <v>Pending</v>
      </c>
      <c r="S3859" s="137">
        <f t="shared" ref="S3859:S3873" si="518">IF(AND(O3859&lt;&gt;"",P3859&lt;&gt;"",R3859="Approved"),100%,
 IF(AND(O3859&lt;&gt;"",P3859&lt;&gt;""),66.67%,
 IF(O3859&lt;&gt;"",33.33%,
 0)))</f>
        <v>0</v>
      </c>
      <c r="T3859" s="162" t="s">
        <v>71</v>
      </c>
      <c r="U3859" s="162"/>
      <c r="V3859" s="177">
        <v>46239</v>
      </c>
      <c r="W3859" s="162" t="s">
        <v>2020</v>
      </c>
      <c r="X3859" s="162" t="s">
        <v>2022</v>
      </c>
      <c r="Y3859" s="162"/>
      <c r="Z3859" s="162"/>
      <c r="AA3859" s="39"/>
      <c r="AB3859" s="152" t="s">
        <v>3165</v>
      </c>
    </row>
    <row r="3860" spans="1:28" ht="21.75" customHeight="1" x14ac:dyDescent="0.25">
      <c r="A3860" s="37" t="s">
        <v>30</v>
      </c>
      <c r="B3860" s="37" t="s">
        <v>31</v>
      </c>
      <c r="C3860" s="39">
        <v>6264</v>
      </c>
      <c r="D3860" s="39" t="s">
        <v>712</v>
      </c>
      <c r="E3860" s="39" t="s">
        <v>2017</v>
      </c>
      <c r="F3860" s="128" t="s">
        <v>34</v>
      </c>
      <c r="G3860" s="162" t="s">
        <v>35</v>
      </c>
      <c r="H3860" s="39" t="str">
        <f t="shared" si="516"/>
        <v>6105AK124-6264-IPFD-0001</v>
      </c>
      <c r="I3860" s="39" t="str">
        <f t="shared" si="517"/>
        <v>Q24050972-04-6264-I-PFD-0001</v>
      </c>
      <c r="J3860" s="39"/>
      <c r="K3860" s="33" t="str">
        <f>VLOOKUP(C3860,'PPE WBS Codes'!$E$3:$F$79,2,0)</f>
        <v>Bulk Diesel Storage 1</v>
      </c>
      <c r="L3860" s="39" t="s">
        <v>1981</v>
      </c>
      <c r="M3860" s="39" t="s">
        <v>2018</v>
      </c>
      <c r="N3860" s="33" t="str">
        <f t="shared" ref="N3860:N3923" si="519">K3860&amp;" - "&amp;L3860&amp;" - "&amp;M3860</f>
        <v>Bulk Diesel Storage 1 - Emergency Equip for Bulk Diesel Storage Yard 1A - Process Flow Diagram</v>
      </c>
      <c r="O3860" s="134"/>
      <c r="P3860" s="134"/>
      <c r="Q3860" s="33" t="str">
        <f>IFERROR(VLOOKUP(PPE_PH1_CDDL[[#This Row],[RDMC Document Number]],[3]Docs!$B:$F,4,0),"No Placeholder Yet")</f>
        <v>RES - Reserved Placeholder</v>
      </c>
      <c r="R3860" s="33" t="str">
        <f>IFERROR(VLOOKUP(PPE_PH1_CDDL[[#This Row],[RDMC Document Number]],[3]Docs!$B:$F,5,0),"No Placeholder Yet")</f>
        <v>Pending</v>
      </c>
      <c r="S3860" s="137">
        <f t="shared" si="518"/>
        <v>0</v>
      </c>
      <c r="T3860" s="162" t="s">
        <v>1119</v>
      </c>
      <c r="U3860" s="39"/>
      <c r="V3860" s="126"/>
      <c r="W3860" s="162" t="s">
        <v>1982</v>
      </c>
      <c r="X3860" s="39" t="s">
        <v>1964</v>
      </c>
      <c r="Y3860" s="39"/>
      <c r="Z3860" s="39"/>
      <c r="AA3860" s="39"/>
      <c r="AB3860" s="152" t="s">
        <v>3165</v>
      </c>
    </row>
    <row r="3861" spans="1:28" ht="21.75" customHeight="1" x14ac:dyDescent="0.25">
      <c r="A3861" s="37" t="s">
        <v>30</v>
      </c>
      <c r="B3861" s="37" t="s">
        <v>31</v>
      </c>
      <c r="C3861" s="39">
        <v>6264</v>
      </c>
      <c r="D3861" s="39" t="s">
        <v>712</v>
      </c>
      <c r="E3861" s="39" t="s">
        <v>2017</v>
      </c>
      <c r="F3861" s="128" t="s">
        <v>46</v>
      </c>
      <c r="G3861" s="162" t="s">
        <v>35</v>
      </c>
      <c r="H3861" s="39" t="str">
        <f t="shared" si="516"/>
        <v>6105AK124-6264-IPFD-0002</v>
      </c>
      <c r="I3861" s="39" t="str">
        <f t="shared" si="517"/>
        <v>Q24050972-04-6264-I-PFD-0002</v>
      </c>
      <c r="J3861" s="39"/>
      <c r="K3861" s="33" t="str">
        <f>VLOOKUP(C3861,'PPE WBS Codes'!$E$3:$F$79,2,0)</f>
        <v>Bulk Diesel Storage 1</v>
      </c>
      <c r="L3861" s="39" t="s">
        <v>1986</v>
      </c>
      <c r="M3861" s="39" t="s">
        <v>2018</v>
      </c>
      <c r="N3861" s="33" t="str">
        <f t="shared" si="519"/>
        <v>Bulk Diesel Storage 1 - Fire Protection System for Bulk Diesel Storage Yard 1A - Process Flow Diagram</v>
      </c>
      <c r="O3861" s="134"/>
      <c r="P3861" s="134"/>
      <c r="Q3861" s="33" t="str">
        <f>IFERROR(VLOOKUP(PPE_PH1_CDDL[[#This Row],[RDMC Document Number]],[3]Docs!$B:$F,4,0),"No Placeholder Yet")</f>
        <v>RES - Reserved Placeholder</v>
      </c>
      <c r="R3861" s="33" t="str">
        <f>IFERROR(VLOOKUP(PPE_PH1_CDDL[[#This Row],[RDMC Document Number]],[3]Docs!$B:$F,5,0),"No Placeholder Yet")</f>
        <v>Pending</v>
      </c>
      <c r="S3861" s="137">
        <f t="shared" si="518"/>
        <v>0</v>
      </c>
      <c r="T3861" s="162" t="s">
        <v>1119</v>
      </c>
      <c r="U3861" s="39"/>
      <c r="V3861" s="126"/>
      <c r="W3861" s="162" t="s">
        <v>1982</v>
      </c>
      <c r="X3861" s="39" t="s">
        <v>1636</v>
      </c>
      <c r="Y3861" s="39"/>
      <c r="Z3861" s="39"/>
      <c r="AA3861" s="39"/>
      <c r="AB3861" s="152" t="s">
        <v>3165</v>
      </c>
    </row>
    <row r="3862" spans="1:28" ht="21.75" customHeight="1" x14ac:dyDescent="0.25">
      <c r="A3862" s="37" t="s">
        <v>30</v>
      </c>
      <c r="B3862" s="37" t="s">
        <v>31</v>
      </c>
      <c r="C3862" s="39">
        <v>6264</v>
      </c>
      <c r="D3862" s="39" t="s">
        <v>712</v>
      </c>
      <c r="E3862" s="39" t="s">
        <v>2017</v>
      </c>
      <c r="F3862" s="128" t="s">
        <v>48</v>
      </c>
      <c r="G3862" s="162" t="s">
        <v>35</v>
      </c>
      <c r="H3862" s="39" t="str">
        <f t="shared" si="516"/>
        <v>6105AK124-6264-IPFD-0003</v>
      </c>
      <c r="I3862" s="39" t="str">
        <f t="shared" si="517"/>
        <v>Q24050972-04-6264-I-PFD-0003</v>
      </c>
      <c r="J3862" s="39"/>
      <c r="K3862" s="33" t="str">
        <f>VLOOKUP(C3862,'PPE WBS Codes'!$E$3:$F$79,2,0)</f>
        <v>Bulk Diesel Storage 1</v>
      </c>
      <c r="L3862" s="39" t="s">
        <v>1999</v>
      </c>
      <c r="M3862" s="39" t="s">
        <v>2018</v>
      </c>
      <c r="N3862" s="33" t="str">
        <f t="shared" si="519"/>
        <v>Bulk Diesel Storage 1 - Fire Detection System for Bulk Diesel Storage Yard 1A - Process Flow Diagram</v>
      </c>
      <c r="O3862" s="134"/>
      <c r="P3862" s="134"/>
      <c r="Q3862" s="33" t="str">
        <f>IFERROR(VLOOKUP(PPE_PH1_CDDL[[#This Row],[RDMC Document Number]],[3]Docs!$B:$F,4,0),"No Placeholder Yet")</f>
        <v>RES - Reserved Placeholder</v>
      </c>
      <c r="R3862" s="33" t="str">
        <f>IFERROR(VLOOKUP(PPE_PH1_CDDL[[#This Row],[RDMC Document Number]],[3]Docs!$B:$F,5,0),"No Placeholder Yet")</f>
        <v>Pending</v>
      </c>
      <c r="S3862" s="137">
        <f t="shared" si="518"/>
        <v>0</v>
      </c>
      <c r="T3862" s="162" t="s">
        <v>1119</v>
      </c>
      <c r="U3862" s="39"/>
      <c r="V3862" s="126"/>
      <c r="W3862" s="162" t="s">
        <v>1982</v>
      </c>
      <c r="X3862" s="39" t="s">
        <v>1636</v>
      </c>
      <c r="Y3862" s="39"/>
      <c r="Z3862" s="39"/>
      <c r="AA3862" s="39"/>
      <c r="AB3862" s="152" t="s">
        <v>3165</v>
      </c>
    </row>
    <row r="3863" spans="1:28" ht="21.75" customHeight="1" x14ac:dyDescent="0.25">
      <c r="A3863" s="37" t="s">
        <v>30</v>
      </c>
      <c r="B3863" s="37" t="s">
        <v>31</v>
      </c>
      <c r="C3863" s="39">
        <v>6264</v>
      </c>
      <c r="D3863" s="39" t="s">
        <v>712</v>
      </c>
      <c r="E3863" s="39" t="s">
        <v>2017</v>
      </c>
      <c r="F3863" s="128" t="s">
        <v>50</v>
      </c>
      <c r="G3863" s="162" t="s">
        <v>35</v>
      </c>
      <c r="H3863" s="39" t="str">
        <f t="shared" si="516"/>
        <v>6105AK124-6264-IPFD-0004</v>
      </c>
      <c r="I3863" s="39" t="str">
        <f t="shared" si="517"/>
        <v>Q24050972-04-6264-I-PFD-0004</v>
      </c>
      <c r="J3863" s="39"/>
      <c r="K3863" s="33" t="str">
        <f>VLOOKUP(C3863,'PPE WBS Codes'!$E$3:$F$79,2,0)</f>
        <v>Bulk Diesel Storage 1</v>
      </c>
      <c r="L3863" s="39" t="s">
        <v>1988</v>
      </c>
      <c r="M3863" s="39" t="s">
        <v>2018</v>
      </c>
      <c r="N3863" s="33" t="str">
        <f t="shared" si="519"/>
        <v>Bulk Diesel Storage 1 - Emergency Equip for Bulk Diesel Storage Fuel System Yard 1B - Process Flow Diagram</v>
      </c>
      <c r="O3863" s="134"/>
      <c r="P3863" s="134"/>
      <c r="Q3863" s="33" t="str">
        <f>IFERROR(VLOOKUP(PPE_PH1_CDDL[[#This Row],[RDMC Document Number]],[3]Docs!$B:$F,4,0),"No Placeholder Yet")</f>
        <v>RES - Reserved Placeholder</v>
      </c>
      <c r="R3863" s="33" t="str">
        <f>IFERROR(VLOOKUP(PPE_PH1_CDDL[[#This Row],[RDMC Document Number]],[3]Docs!$B:$F,5,0),"No Placeholder Yet")</f>
        <v>Pending</v>
      </c>
      <c r="S3863" s="137">
        <f t="shared" si="518"/>
        <v>0</v>
      </c>
      <c r="T3863" s="162" t="s">
        <v>1119</v>
      </c>
      <c r="U3863" s="39"/>
      <c r="V3863" s="126"/>
      <c r="W3863" s="162" t="s">
        <v>1982</v>
      </c>
      <c r="X3863" s="39" t="s">
        <v>1964</v>
      </c>
      <c r="Y3863" s="39"/>
      <c r="Z3863" s="39"/>
      <c r="AA3863" s="39"/>
      <c r="AB3863" s="152" t="s">
        <v>3165</v>
      </c>
    </row>
    <row r="3864" spans="1:28" ht="21.75" customHeight="1" x14ac:dyDescent="0.25">
      <c r="A3864" s="37" t="s">
        <v>30</v>
      </c>
      <c r="B3864" s="37" t="s">
        <v>31</v>
      </c>
      <c r="C3864" s="39">
        <v>6264</v>
      </c>
      <c r="D3864" s="39" t="s">
        <v>712</v>
      </c>
      <c r="E3864" s="39" t="s">
        <v>2017</v>
      </c>
      <c r="F3864" s="128" t="s">
        <v>101</v>
      </c>
      <c r="G3864" s="162" t="s">
        <v>35</v>
      </c>
      <c r="H3864" s="39" t="str">
        <f t="shared" si="516"/>
        <v>6105AK124-6264-IPFD-0005</v>
      </c>
      <c r="I3864" s="39" t="str">
        <f t="shared" si="517"/>
        <v>Q24050972-04-6264-I-PFD-0005</v>
      </c>
      <c r="J3864" s="39"/>
      <c r="K3864" s="33" t="str">
        <f>VLOOKUP(C3864,'PPE WBS Codes'!$E$3:$F$79,2,0)</f>
        <v>Bulk Diesel Storage 1</v>
      </c>
      <c r="L3864" s="39" t="s">
        <v>1991</v>
      </c>
      <c r="M3864" s="39" t="s">
        <v>2018</v>
      </c>
      <c r="N3864" s="33" t="str">
        <f t="shared" si="519"/>
        <v>Bulk Diesel Storage 1 - Fire Protection System for Bulk Diesel Storage Yard 1B - Process Flow Diagram</v>
      </c>
      <c r="O3864" s="134"/>
      <c r="P3864" s="134"/>
      <c r="Q3864" s="33" t="str">
        <f>IFERROR(VLOOKUP(PPE_PH1_CDDL[[#This Row],[RDMC Document Number]],[3]Docs!$B:$F,4,0),"No Placeholder Yet")</f>
        <v>RES - Reserved Placeholder</v>
      </c>
      <c r="R3864" s="33" t="str">
        <f>IFERROR(VLOOKUP(PPE_PH1_CDDL[[#This Row],[RDMC Document Number]],[3]Docs!$B:$F,5,0),"No Placeholder Yet")</f>
        <v>Pending</v>
      </c>
      <c r="S3864" s="137">
        <f t="shared" si="518"/>
        <v>0</v>
      </c>
      <c r="T3864" s="162" t="s">
        <v>1119</v>
      </c>
      <c r="U3864" s="39"/>
      <c r="V3864" s="126"/>
      <c r="W3864" s="162" t="s">
        <v>1982</v>
      </c>
      <c r="X3864" s="39" t="s">
        <v>1636</v>
      </c>
      <c r="Y3864" s="39"/>
      <c r="Z3864" s="39"/>
      <c r="AA3864" s="39"/>
      <c r="AB3864" s="152" t="s">
        <v>3165</v>
      </c>
    </row>
    <row r="3865" spans="1:28" ht="21.75" customHeight="1" x14ac:dyDescent="0.25">
      <c r="A3865" s="37" t="s">
        <v>30</v>
      </c>
      <c r="B3865" s="37" t="s">
        <v>31</v>
      </c>
      <c r="C3865" s="39">
        <v>6264</v>
      </c>
      <c r="D3865" s="39" t="s">
        <v>712</v>
      </c>
      <c r="E3865" s="39" t="s">
        <v>2017</v>
      </c>
      <c r="F3865" s="174" t="s">
        <v>161</v>
      </c>
      <c r="G3865" s="162" t="s">
        <v>35</v>
      </c>
      <c r="H3865" s="39" t="str">
        <f t="shared" si="516"/>
        <v>6105AK124-6264-IPFD-0006</v>
      </c>
      <c r="I3865" s="39" t="str">
        <f t="shared" si="517"/>
        <v>Q24050972-04-6264-I-PFD-0006</v>
      </c>
      <c r="J3865" s="162"/>
      <c r="K3865" s="33" t="str">
        <f>VLOOKUP(C3865,'PPE WBS Codes'!$E$3:$F$79,2,0)</f>
        <v>Bulk Diesel Storage 1</v>
      </c>
      <c r="L3865" s="162" t="s">
        <v>2001</v>
      </c>
      <c r="M3865" s="162" t="s">
        <v>2018</v>
      </c>
      <c r="N3865" s="33" t="str">
        <f t="shared" si="519"/>
        <v>Bulk Diesel Storage 1 - Fire Detection System for Bulk Diesel Storage Yard 1B - Process Flow Diagram</v>
      </c>
      <c r="O3865" s="175"/>
      <c r="P3865" s="175"/>
      <c r="Q3865" s="33" t="str">
        <f>IFERROR(VLOOKUP(PPE_PH1_CDDL[[#This Row],[RDMC Document Number]],[3]Docs!$B:$F,4,0),"No Placeholder Yet")</f>
        <v>RES - Reserved Placeholder</v>
      </c>
      <c r="R3865" s="33" t="str">
        <f>IFERROR(VLOOKUP(PPE_PH1_CDDL[[#This Row],[RDMC Document Number]],[3]Docs!$B:$F,5,0),"No Placeholder Yet")</f>
        <v>Pending</v>
      </c>
      <c r="S3865" s="137">
        <f t="shared" si="518"/>
        <v>0</v>
      </c>
      <c r="T3865" s="162" t="s">
        <v>1119</v>
      </c>
      <c r="U3865" s="162"/>
      <c r="V3865" s="126"/>
      <c r="W3865" s="162" t="s">
        <v>1982</v>
      </c>
      <c r="X3865" s="162" t="s">
        <v>1636</v>
      </c>
      <c r="Y3865" s="162"/>
      <c r="Z3865" s="162"/>
      <c r="AA3865" s="39"/>
      <c r="AB3865" s="152" t="s">
        <v>3165</v>
      </c>
    </row>
    <row r="3866" spans="1:28" ht="21.75" customHeight="1" x14ac:dyDescent="0.25">
      <c r="A3866" s="37" t="s">
        <v>30</v>
      </c>
      <c r="B3866" s="37" t="s">
        <v>31</v>
      </c>
      <c r="C3866" s="39">
        <v>6264</v>
      </c>
      <c r="D3866" s="162" t="s">
        <v>973</v>
      </c>
      <c r="E3866" s="39" t="s">
        <v>394</v>
      </c>
      <c r="F3866" s="128" t="s">
        <v>34</v>
      </c>
      <c r="G3866" s="162" t="s">
        <v>35</v>
      </c>
      <c r="H3866" s="39" t="str">
        <f t="shared" si="516"/>
        <v>6105AK124-6264-FPHL-0001</v>
      </c>
      <c r="I3866" s="39" t="str">
        <f t="shared" si="517"/>
        <v>Q24050972-04-6264-F-PHL-0001</v>
      </c>
      <c r="J3866" s="39"/>
      <c r="K3866" s="33" t="str">
        <f>VLOOKUP(C3866,'PPE WBS Codes'!$E$3:$F$79,2,0)</f>
        <v>Bulk Diesel Storage 1</v>
      </c>
      <c r="L3866" s="39" t="s">
        <v>1981</v>
      </c>
      <c r="M3866" s="39" t="s">
        <v>1547</v>
      </c>
      <c r="N3866" s="33" t="str">
        <f t="shared" si="519"/>
        <v>Bulk Diesel Storage 1 - Emergency Equip for Bulk Diesel Storage Yard 1A - Control System Control Philosophy</v>
      </c>
      <c r="O3866" s="134"/>
      <c r="P3866" s="134"/>
      <c r="Q3866" s="33" t="str">
        <f>IFERROR(VLOOKUP(PPE_PH1_CDDL[[#This Row],[RDMC Document Number]],[3]Docs!$B:$F,4,0),"No Placeholder Yet")</f>
        <v>RES - Reserved Placeholder</v>
      </c>
      <c r="R3866" s="33" t="str">
        <f>IFERROR(VLOOKUP(PPE_PH1_CDDL[[#This Row],[RDMC Document Number]],[3]Docs!$B:$F,5,0),"No Placeholder Yet")</f>
        <v>Pending</v>
      </c>
      <c r="S3866" s="137">
        <f t="shared" si="518"/>
        <v>0</v>
      </c>
      <c r="T3866" s="162" t="s">
        <v>1119</v>
      </c>
      <c r="U3866" s="39"/>
      <c r="V3866" s="126"/>
      <c r="W3866" s="162" t="s">
        <v>1982</v>
      </c>
      <c r="X3866" s="39" t="s">
        <v>1964</v>
      </c>
      <c r="Y3866" s="39"/>
      <c r="Z3866" s="39"/>
      <c r="AA3866" s="39"/>
      <c r="AB3866" s="152" t="s">
        <v>3165</v>
      </c>
    </row>
    <row r="3867" spans="1:28" ht="21.75" customHeight="1" x14ac:dyDescent="0.25">
      <c r="A3867" s="37" t="s">
        <v>30</v>
      </c>
      <c r="B3867" s="37" t="s">
        <v>31</v>
      </c>
      <c r="C3867" s="39">
        <v>6264</v>
      </c>
      <c r="D3867" s="162" t="s">
        <v>973</v>
      </c>
      <c r="E3867" s="39" t="s">
        <v>394</v>
      </c>
      <c r="F3867" s="128" t="s">
        <v>46</v>
      </c>
      <c r="G3867" s="162" t="s">
        <v>35</v>
      </c>
      <c r="H3867" s="39" t="str">
        <f t="shared" si="516"/>
        <v>6105AK124-6264-FPHL-0002</v>
      </c>
      <c r="I3867" s="39" t="str">
        <f t="shared" si="517"/>
        <v>Q24050972-04-6264-F-PHL-0002</v>
      </c>
      <c r="J3867" s="39"/>
      <c r="K3867" s="33" t="str">
        <f>VLOOKUP(C3867,'PPE WBS Codes'!$E$3:$F$79,2,0)</f>
        <v>Bulk Diesel Storage 1</v>
      </c>
      <c r="L3867" s="39" t="s">
        <v>1999</v>
      </c>
      <c r="M3867" s="39" t="s">
        <v>1547</v>
      </c>
      <c r="N3867" s="33" t="str">
        <f t="shared" si="519"/>
        <v>Bulk Diesel Storage 1 - Fire Detection System for Bulk Diesel Storage Yard 1A - Control System Control Philosophy</v>
      </c>
      <c r="O3867" s="134"/>
      <c r="P3867" s="134"/>
      <c r="Q3867" s="33" t="str">
        <f>IFERROR(VLOOKUP(PPE_PH1_CDDL[[#This Row],[RDMC Document Number]],[3]Docs!$B:$F,4,0),"No Placeholder Yet")</f>
        <v>RES - Reserved Placeholder</v>
      </c>
      <c r="R3867" s="33" t="str">
        <f>IFERROR(VLOOKUP(PPE_PH1_CDDL[[#This Row],[RDMC Document Number]],[3]Docs!$B:$F,5,0),"No Placeholder Yet")</f>
        <v>Pending</v>
      </c>
      <c r="S3867" s="137">
        <f t="shared" si="518"/>
        <v>0</v>
      </c>
      <c r="T3867" s="162" t="s">
        <v>1119</v>
      </c>
      <c r="U3867" s="39"/>
      <c r="V3867" s="126"/>
      <c r="W3867" s="162" t="s">
        <v>1982</v>
      </c>
      <c r="X3867" s="39" t="s">
        <v>2007</v>
      </c>
      <c r="Y3867" s="39"/>
      <c r="Z3867" s="39"/>
      <c r="AA3867" s="39"/>
      <c r="AB3867" s="152" t="s">
        <v>3165</v>
      </c>
    </row>
    <row r="3868" spans="1:28" ht="21.75" customHeight="1" x14ac:dyDescent="0.25">
      <c r="A3868" s="37" t="s">
        <v>30</v>
      </c>
      <c r="B3868" s="37" t="s">
        <v>31</v>
      </c>
      <c r="C3868" s="39">
        <v>6264</v>
      </c>
      <c r="D3868" s="162" t="s">
        <v>973</v>
      </c>
      <c r="E3868" s="39" t="s">
        <v>394</v>
      </c>
      <c r="F3868" s="128" t="s">
        <v>48</v>
      </c>
      <c r="G3868" s="162" t="s">
        <v>35</v>
      </c>
      <c r="H3868" s="39" t="str">
        <f t="shared" si="516"/>
        <v>6105AK124-6264-FPHL-0003</v>
      </c>
      <c r="I3868" s="39" t="str">
        <f t="shared" si="517"/>
        <v>Q24050972-04-6264-F-PHL-0003</v>
      </c>
      <c r="J3868" s="39"/>
      <c r="K3868" s="33" t="str">
        <f>VLOOKUP(C3868,'PPE WBS Codes'!$E$3:$F$79,2,0)</f>
        <v>Bulk Diesel Storage 1</v>
      </c>
      <c r="L3868" s="39" t="s">
        <v>2004</v>
      </c>
      <c r="M3868" s="39" t="s">
        <v>1547</v>
      </c>
      <c r="N3868" s="33" t="str">
        <f t="shared" si="519"/>
        <v>Bulk Diesel Storage 1 - Fuel Management System for Bulk Diesel Storage Yard 1A - Control System Control Philosophy</v>
      </c>
      <c r="O3868" s="134"/>
      <c r="P3868" s="134"/>
      <c r="Q3868" s="33" t="str">
        <f>IFERROR(VLOOKUP(PPE_PH1_CDDL[[#This Row],[RDMC Document Number]],[3]Docs!$B:$F,4,0),"No Placeholder Yet")</f>
        <v>RES - Reserved Placeholder</v>
      </c>
      <c r="R3868" s="33" t="str">
        <f>IFERROR(VLOOKUP(PPE_PH1_CDDL[[#This Row],[RDMC Document Number]],[3]Docs!$B:$F,5,0),"No Placeholder Yet")</f>
        <v>Pending</v>
      </c>
      <c r="S3868" s="137">
        <f t="shared" si="518"/>
        <v>0</v>
      </c>
      <c r="T3868" s="162" t="s">
        <v>1119</v>
      </c>
      <c r="U3868" s="39"/>
      <c r="V3868" s="126"/>
      <c r="W3868" s="162" t="s">
        <v>1982</v>
      </c>
      <c r="X3868" s="39" t="s">
        <v>2006</v>
      </c>
      <c r="Y3868" s="39"/>
      <c r="Z3868" s="39"/>
      <c r="AA3868" s="39"/>
      <c r="AB3868" s="152" t="s">
        <v>3165</v>
      </c>
    </row>
    <row r="3869" spans="1:28" ht="21.75" customHeight="1" x14ac:dyDescent="0.25">
      <c r="A3869" s="37" t="s">
        <v>30</v>
      </c>
      <c r="B3869" s="37" t="s">
        <v>31</v>
      </c>
      <c r="C3869" s="39">
        <v>6264</v>
      </c>
      <c r="D3869" s="162" t="s">
        <v>973</v>
      </c>
      <c r="E3869" s="39" t="s">
        <v>394</v>
      </c>
      <c r="F3869" s="128" t="s">
        <v>50</v>
      </c>
      <c r="G3869" s="162" t="s">
        <v>35</v>
      </c>
      <c r="H3869" s="39" t="str">
        <f t="shared" si="516"/>
        <v>6105AK124-6264-FPHL-0004</v>
      </c>
      <c r="I3869" s="39" t="str">
        <f t="shared" si="517"/>
        <v>Q24050972-04-6264-F-PHL-0004</v>
      </c>
      <c r="J3869" s="39"/>
      <c r="K3869" s="33" t="str">
        <f>VLOOKUP(C3869,'PPE WBS Codes'!$E$3:$F$79,2,0)</f>
        <v>Bulk Diesel Storage 1</v>
      </c>
      <c r="L3869" s="39" t="s">
        <v>1987</v>
      </c>
      <c r="M3869" s="39" t="s">
        <v>1547</v>
      </c>
      <c r="N3869" s="33" t="str">
        <f t="shared" si="519"/>
        <v>Bulk Diesel Storage 1 - Auto ESD Shut-off  Valves for Bulk Diesel Storage Yard 1A - Control System Control Philosophy</v>
      </c>
      <c r="O3869" s="134"/>
      <c r="P3869" s="134"/>
      <c r="Q3869" s="33" t="str">
        <f>IFERROR(VLOOKUP(PPE_PH1_CDDL[[#This Row],[RDMC Document Number]],[3]Docs!$B:$F,4,0),"No Placeholder Yet")</f>
        <v>RES - Reserved Placeholder</v>
      </c>
      <c r="R3869" s="33" t="str">
        <f>IFERROR(VLOOKUP(PPE_PH1_CDDL[[#This Row],[RDMC Document Number]],[3]Docs!$B:$F,5,0),"No Placeholder Yet")</f>
        <v>Pending</v>
      </c>
      <c r="S3869" s="137">
        <f t="shared" si="518"/>
        <v>0</v>
      </c>
      <c r="T3869" s="162" t="s">
        <v>1119</v>
      </c>
      <c r="U3869" s="39"/>
      <c r="V3869" s="126"/>
      <c r="W3869" s="162" t="s">
        <v>1982</v>
      </c>
      <c r="X3869" s="39" t="s">
        <v>2000</v>
      </c>
      <c r="Y3869" s="39"/>
      <c r="Z3869" s="39"/>
      <c r="AA3869" s="39"/>
      <c r="AB3869" s="152" t="s">
        <v>3165</v>
      </c>
    </row>
    <row r="3870" spans="1:28" ht="21.75" customHeight="1" x14ac:dyDescent="0.25">
      <c r="A3870" s="37" t="s">
        <v>30</v>
      </c>
      <c r="B3870" s="37" t="s">
        <v>31</v>
      </c>
      <c r="C3870" s="39">
        <v>6264</v>
      </c>
      <c r="D3870" s="162" t="s">
        <v>973</v>
      </c>
      <c r="E3870" s="39" t="s">
        <v>394</v>
      </c>
      <c r="F3870" s="128" t="s">
        <v>101</v>
      </c>
      <c r="G3870" s="162" t="s">
        <v>35</v>
      </c>
      <c r="H3870" s="39" t="str">
        <f t="shared" si="516"/>
        <v>6105AK124-6264-FPHL-0005</v>
      </c>
      <c r="I3870" s="39" t="str">
        <f t="shared" si="517"/>
        <v>Q24050972-04-6264-F-PHL-0005</v>
      </c>
      <c r="J3870" s="39"/>
      <c r="K3870" s="33" t="str">
        <f>VLOOKUP(C3870,'PPE WBS Codes'!$E$3:$F$79,2,0)</f>
        <v>Bulk Diesel Storage 1</v>
      </c>
      <c r="L3870" s="39" t="s">
        <v>1988</v>
      </c>
      <c r="M3870" s="39" t="s">
        <v>1547</v>
      </c>
      <c r="N3870" s="33" t="str">
        <f t="shared" si="519"/>
        <v>Bulk Diesel Storage 1 - Emergency Equip for Bulk Diesel Storage Fuel System Yard 1B - Control System Control Philosophy</v>
      </c>
      <c r="O3870" s="134"/>
      <c r="P3870" s="134"/>
      <c r="Q3870" s="33" t="str">
        <f>IFERROR(VLOOKUP(PPE_PH1_CDDL[[#This Row],[RDMC Document Number]],[3]Docs!$B:$F,4,0),"No Placeholder Yet")</f>
        <v>RES - Reserved Placeholder</v>
      </c>
      <c r="R3870" s="33" t="str">
        <f>IFERROR(VLOOKUP(PPE_PH1_CDDL[[#This Row],[RDMC Document Number]],[3]Docs!$B:$F,5,0),"No Placeholder Yet")</f>
        <v>Pending</v>
      </c>
      <c r="S3870" s="137">
        <f t="shared" si="518"/>
        <v>0</v>
      </c>
      <c r="T3870" s="162" t="s">
        <v>1119</v>
      </c>
      <c r="U3870" s="39"/>
      <c r="V3870" s="126"/>
      <c r="W3870" s="162" t="s">
        <v>1982</v>
      </c>
      <c r="X3870" s="39" t="s">
        <v>1964</v>
      </c>
      <c r="Y3870" s="39"/>
      <c r="Z3870" s="39"/>
      <c r="AA3870" s="39"/>
      <c r="AB3870" s="152" t="s">
        <v>3165</v>
      </c>
    </row>
    <row r="3871" spans="1:28" ht="21.75" customHeight="1" x14ac:dyDescent="0.25">
      <c r="A3871" s="37" t="s">
        <v>30</v>
      </c>
      <c r="B3871" s="37" t="s">
        <v>31</v>
      </c>
      <c r="C3871" s="39">
        <v>6264</v>
      </c>
      <c r="D3871" s="162" t="s">
        <v>973</v>
      </c>
      <c r="E3871" s="39" t="s">
        <v>394</v>
      </c>
      <c r="F3871" s="128" t="s">
        <v>161</v>
      </c>
      <c r="G3871" s="162" t="s">
        <v>35</v>
      </c>
      <c r="H3871" s="39" t="str">
        <f t="shared" si="516"/>
        <v>6105AK124-6264-FPHL-0006</v>
      </c>
      <c r="I3871" s="39" t="str">
        <f t="shared" si="517"/>
        <v>Q24050972-04-6264-F-PHL-0006</v>
      </c>
      <c r="J3871" s="39"/>
      <c r="K3871" s="33" t="str">
        <f>VLOOKUP(C3871,'PPE WBS Codes'!$E$3:$F$79,2,0)</f>
        <v>Bulk Diesel Storage 1</v>
      </c>
      <c r="L3871" s="39" t="s">
        <v>2001</v>
      </c>
      <c r="M3871" s="39" t="s">
        <v>1547</v>
      </c>
      <c r="N3871" s="33" t="str">
        <f t="shared" si="519"/>
        <v>Bulk Diesel Storage 1 - Fire Detection System for Bulk Diesel Storage Yard 1B - Control System Control Philosophy</v>
      </c>
      <c r="O3871" s="134"/>
      <c r="P3871" s="134"/>
      <c r="Q3871" s="33" t="str">
        <f>IFERROR(VLOOKUP(PPE_PH1_CDDL[[#This Row],[RDMC Document Number]],[3]Docs!$B:$F,4,0),"No Placeholder Yet")</f>
        <v>RES - Reserved Placeholder</v>
      </c>
      <c r="R3871" s="33" t="str">
        <f>IFERROR(VLOOKUP(PPE_PH1_CDDL[[#This Row],[RDMC Document Number]],[3]Docs!$B:$F,5,0),"No Placeholder Yet")</f>
        <v>Pending</v>
      </c>
      <c r="S3871" s="137">
        <f t="shared" si="518"/>
        <v>0</v>
      </c>
      <c r="T3871" s="162" t="s">
        <v>1119</v>
      </c>
      <c r="U3871" s="39"/>
      <c r="V3871" s="126"/>
      <c r="W3871" s="162" t="s">
        <v>1982</v>
      </c>
      <c r="X3871" s="39" t="s">
        <v>2007</v>
      </c>
      <c r="Y3871" s="39"/>
      <c r="Z3871" s="39"/>
      <c r="AA3871" s="39"/>
      <c r="AB3871" s="152" t="s">
        <v>3165</v>
      </c>
    </row>
    <row r="3872" spans="1:28" ht="21.75" customHeight="1" x14ac:dyDescent="0.25">
      <c r="A3872" s="37" t="s">
        <v>30</v>
      </c>
      <c r="B3872" s="37" t="s">
        <v>31</v>
      </c>
      <c r="C3872" s="39">
        <v>6264</v>
      </c>
      <c r="D3872" s="162" t="s">
        <v>973</v>
      </c>
      <c r="E3872" s="39" t="s">
        <v>394</v>
      </c>
      <c r="F3872" s="128" t="s">
        <v>170</v>
      </c>
      <c r="G3872" s="162" t="s">
        <v>35</v>
      </c>
      <c r="H3872" s="39" t="str">
        <f t="shared" si="516"/>
        <v>6105AK124-6264-FPHL-0007</v>
      </c>
      <c r="I3872" s="39" t="str">
        <f t="shared" si="517"/>
        <v>Q24050972-04-6264-F-PHL-0007</v>
      </c>
      <c r="J3872" s="39"/>
      <c r="K3872" s="33" t="str">
        <f>VLOOKUP(C3872,'PPE WBS Codes'!$E$3:$F$79,2,0)</f>
        <v>Bulk Diesel Storage 1</v>
      </c>
      <c r="L3872" s="39" t="s">
        <v>2005</v>
      </c>
      <c r="M3872" s="39" t="s">
        <v>1547</v>
      </c>
      <c r="N3872" s="33" t="str">
        <f t="shared" si="519"/>
        <v>Bulk Diesel Storage 1 - Fuel Management System for Bulk Diesel Storage Yard 1B - Control System Control Philosophy</v>
      </c>
      <c r="O3872" s="134"/>
      <c r="P3872" s="134"/>
      <c r="Q3872" s="33" t="str">
        <f>IFERROR(VLOOKUP(PPE_PH1_CDDL[[#This Row],[RDMC Document Number]],[3]Docs!$B:$F,4,0),"No Placeholder Yet")</f>
        <v>RES - Reserved Placeholder</v>
      </c>
      <c r="R3872" s="33" t="str">
        <f>IFERROR(VLOOKUP(PPE_PH1_CDDL[[#This Row],[RDMC Document Number]],[3]Docs!$B:$F,5,0),"No Placeholder Yet")</f>
        <v>Pending</v>
      </c>
      <c r="S3872" s="137">
        <f t="shared" si="518"/>
        <v>0</v>
      </c>
      <c r="T3872" s="162" t="s">
        <v>1119</v>
      </c>
      <c r="U3872" s="39"/>
      <c r="V3872" s="126"/>
      <c r="W3872" s="162" t="s">
        <v>1982</v>
      </c>
      <c r="X3872" s="39" t="s">
        <v>2006</v>
      </c>
      <c r="Y3872" s="39"/>
      <c r="Z3872" s="39"/>
      <c r="AA3872" s="39"/>
      <c r="AB3872" s="152" t="s">
        <v>3165</v>
      </c>
    </row>
    <row r="3873" spans="1:28" ht="21.75" customHeight="1" x14ac:dyDescent="0.25">
      <c r="A3873" s="37" t="s">
        <v>30</v>
      </c>
      <c r="B3873" s="37" t="s">
        <v>31</v>
      </c>
      <c r="C3873" s="39">
        <v>6264</v>
      </c>
      <c r="D3873" s="162" t="s">
        <v>973</v>
      </c>
      <c r="E3873" s="39" t="s">
        <v>394</v>
      </c>
      <c r="F3873" s="174" t="s">
        <v>108</v>
      </c>
      <c r="G3873" s="162" t="s">
        <v>35</v>
      </c>
      <c r="H3873" s="39" t="str">
        <f t="shared" si="516"/>
        <v>6105AK124-6264-FPHL-0008</v>
      </c>
      <c r="I3873" s="39" t="str">
        <f t="shared" si="517"/>
        <v>Q24050972-04-6264-F-PHL-0008</v>
      </c>
      <c r="J3873" s="162"/>
      <c r="K3873" s="33" t="str">
        <f>VLOOKUP(C3873,'PPE WBS Codes'!$E$3:$F$79,2,0)</f>
        <v>Bulk Diesel Storage 1</v>
      </c>
      <c r="L3873" s="162" t="s">
        <v>1992</v>
      </c>
      <c r="M3873" s="162" t="s">
        <v>1547</v>
      </c>
      <c r="N3873" s="33" t="str">
        <f t="shared" si="519"/>
        <v>Bulk Diesel Storage 1 - Auto ESD Shut-off  Valves for Bulk Diesel Storage Yard 1B - Control System Control Philosophy</v>
      </c>
      <c r="O3873" s="175"/>
      <c r="P3873" s="175"/>
      <c r="Q3873" s="33" t="str">
        <f>IFERROR(VLOOKUP(PPE_PH1_CDDL[[#This Row],[RDMC Document Number]],[3]Docs!$B:$F,4,0),"No Placeholder Yet")</f>
        <v>RES - Reserved Placeholder</v>
      </c>
      <c r="R3873" s="33" t="str">
        <f>IFERROR(VLOOKUP(PPE_PH1_CDDL[[#This Row],[RDMC Document Number]],[3]Docs!$B:$F,5,0),"No Placeholder Yet")</f>
        <v>Pending</v>
      </c>
      <c r="S3873" s="137">
        <f t="shared" si="518"/>
        <v>0</v>
      </c>
      <c r="T3873" s="162" t="s">
        <v>1119</v>
      </c>
      <c r="U3873" s="162"/>
      <c r="V3873" s="126"/>
      <c r="W3873" s="162" t="s">
        <v>1982</v>
      </c>
      <c r="X3873" s="39" t="s">
        <v>2000</v>
      </c>
      <c r="Y3873" s="162"/>
      <c r="Z3873" s="162"/>
      <c r="AA3873" s="39"/>
      <c r="AB3873" s="152" t="s">
        <v>3165</v>
      </c>
    </row>
    <row r="3874" spans="1:28" ht="21.75" customHeight="1" x14ac:dyDescent="0.25">
      <c r="A3874" s="37" t="s">
        <v>30</v>
      </c>
      <c r="B3874" s="37" t="s">
        <v>31</v>
      </c>
      <c r="C3874" s="39">
        <v>6264</v>
      </c>
      <c r="D3874" s="39" t="s">
        <v>712</v>
      </c>
      <c r="E3874" s="39" t="s">
        <v>1418</v>
      </c>
      <c r="F3874" s="128" t="s">
        <v>34</v>
      </c>
      <c r="G3874" s="162" t="s">
        <v>35</v>
      </c>
      <c r="H3874" s="39" t="str">
        <f t="shared" si="516"/>
        <v>6105AK124-6264-IPID-0001</v>
      </c>
      <c r="I3874" s="39" t="str">
        <f t="shared" si="517"/>
        <v>Q24050972-04-6264-I-PID-0001</v>
      </c>
      <c r="J3874" s="39"/>
      <c r="K3874" s="33" t="str">
        <f>VLOOKUP(C3874,'PPE WBS Codes'!$E$3:$F$79,2,0)</f>
        <v>Bulk Diesel Storage 1</v>
      </c>
      <c r="L3874" s="39" t="s">
        <v>1981</v>
      </c>
      <c r="M3874" s="39" t="s">
        <v>1419</v>
      </c>
      <c r="N3874" s="33" t="str">
        <f t="shared" si="519"/>
        <v xml:space="preserve">Bulk Diesel Storage 1 - Emergency Equip for Bulk Diesel Storage Yard 1A - Pipe &amp; Instrument Diagrams </v>
      </c>
      <c r="O3874" s="134"/>
      <c r="P3874" s="134"/>
      <c r="Q3874" s="33" t="str">
        <f>IFERROR(VLOOKUP(PPE_PH1_CDDL[[#This Row],[RDMC Document Number]],[3]Docs!$B:$F,4,0),"No Placeholder Yet")</f>
        <v>RES - Reserved Placeholder</v>
      </c>
      <c r="R3874" s="33" t="str">
        <f>IFERROR(VLOOKUP(PPE_PH1_CDDL[[#This Row],[RDMC Document Number]],[3]Docs!$B:$F,5,0),"No Placeholder Yet")</f>
        <v>Pending</v>
      </c>
      <c r="S3874" s="137">
        <f t="shared" ref="S3874:S3895" si="520">IF(AND(O3874&lt;&gt;"",P3874&lt;&gt;"",R3874="Approved"),100%,
 IF(AND(O3874&lt;&gt;"",P3874&lt;&gt;""),66.67%,
 IF(O3874&lt;&gt;"",33.33%,
 0)))</f>
        <v>0</v>
      </c>
      <c r="T3874" s="162" t="s">
        <v>1119</v>
      </c>
      <c r="U3874" s="39"/>
      <c r="V3874" s="126"/>
      <c r="W3874" s="162" t="s">
        <v>1982</v>
      </c>
      <c r="X3874" s="39" t="s">
        <v>1964</v>
      </c>
      <c r="Y3874" s="39"/>
      <c r="Z3874" s="39"/>
      <c r="AA3874" s="39"/>
      <c r="AB3874" s="152" t="s">
        <v>3165</v>
      </c>
    </row>
    <row r="3875" spans="1:28" ht="21.75" customHeight="1" x14ac:dyDescent="0.25">
      <c r="A3875" s="37" t="s">
        <v>30</v>
      </c>
      <c r="B3875" s="37" t="s">
        <v>31</v>
      </c>
      <c r="C3875" s="39">
        <v>6264</v>
      </c>
      <c r="D3875" s="39" t="s">
        <v>712</v>
      </c>
      <c r="E3875" s="39" t="s">
        <v>1418</v>
      </c>
      <c r="F3875" s="128" t="s">
        <v>46</v>
      </c>
      <c r="G3875" s="162" t="s">
        <v>35</v>
      </c>
      <c r="H3875" s="39" t="str">
        <f t="shared" si="516"/>
        <v>6105AK124-6264-IPID-0002</v>
      </c>
      <c r="I3875" s="39" t="str">
        <f t="shared" si="517"/>
        <v>Q24050972-04-6264-I-PID-0002</v>
      </c>
      <c r="J3875" s="39"/>
      <c r="K3875" s="33" t="str">
        <f>VLOOKUP(C3875,'PPE WBS Codes'!$E$3:$F$79,2,0)</f>
        <v>Bulk Diesel Storage 1</v>
      </c>
      <c r="L3875" s="39" t="s">
        <v>1994</v>
      </c>
      <c r="M3875" s="39" t="s">
        <v>1419</v>
      </c>
      <c r="N3875" s="33" t="str">
        <f t="shared" si="519"/>
        <v xml:space="preserve">Bulk Diesel Storage 1 - Collection Sump from Bunds for Bulk Diesel Storage Yard 1A - Pipe &amp; Instrument Diagrams </v>
      </c>
      <c r="O3875" s="134"/>
      <c r="P3875" s="134"/>
      <c r="Q3875" s="33" t="str">
        <f>IFERROR(VLOOKUP(PPE_PH1_CDDL[[#This Row],[RDMC Document Number]],[3]Docs!$B:$F,4,0),"No Placeholder Yet")</f>
        <v>RES - Reserved Placeholder</v>
      </c>
      <c r="R3875" s="33" t="str">
        <f>IFERROR(VLOOKUP(PPE_PH1_CDDL[[#This Row],[RDMC Document Number]],[3]Docs!$B:$F,5,0),"No Placeholder Yet")</f>
        <v>Pending</v>
      </c>
      <c r="S3875" s="137">
        <f t="shared" si="520"/>
        <v>0</v>
      </c>
      <c r="T3875" s="162" t="s">
        <v>1119</v>
      </c>
      <c r="U3875" s="39"/>
      <c r="V3875" s="126"/>
      <c r="W3875" s="162" t="s">
        <v>1982</v>
      </c>
      <c r="X3875" s="39" t="s">
        <v>1932</v>
      </c>
      <c r="Y3875" s="39"/>
      <c r="Z3875" s="39"/>
      <c r="AA3875" s="39"/>
      <c r="AB3875" s="152" t="s">
        <v>3165</v>
      </c>
    </row>
    <row r="3876" spans="1:28" ht="21.75" customHeight="1" x14ac:dyDescent="0.25">
      <c r="A3876" s="37" t="s">
        <v>30</v>
      </c>
      <c r="B3876" s="37" t="s">
        <v>31</v>
      </c>
      <c r="C3876" s="39">
        <v>6264</v>
      </c>
      <c r="D3876" s="39" t="s">
        <v>712</v>
      </c>
      <c r="E3876" s="39" t="s">
        <v>1418</v>
      </c>
      <c r="F3876" s="128" t="s">
        <v>48</v>
      </c>
      <c r="G3876" s="162" t="s">
        <v>35</v>
      </c>
      <c r="H3876" s="39" t="str">
        <f t="shared" si="516"/>
        <v>6105AK124-6264-IPID-0003</v>
      </c>
      <c r="I3876" s="39" t="str">
        <f t="shared" si="517"/>
        <v>Q24050972-04-6264-I-PID-0003</v>
      </c>
      <c r="J3876" s="39"/>
      <c r="K3876" s="33" t="str">
        <f>VLOOKUP(C3876,'PPE WBS Codes'!$E$3:$F$79,2,0)</f>
        <v>Bulk Diesel Storage 1</v>
      </c>
      <c r="L3876" s="39" t="s">
        <v>1986</v>
      </c>
      <c r="M3876" s="39" t="s">
        <v>1419</v>
      </c>
      <c r="N3876" s="33" t="str">
        <f t="shared" si="519"/>
        <v xml:space="preserve">Bulk Diesel Storage 1 - Fire Protection System for Bulk Diesel Storage Yard 1A - Pipe &amp; Instrument Diagrams </v>
      </c>
      <c r="O3876" s="134"/>
      <c r="P3876" s="134"/>
      <c r="Q3876" s="33" t="str">
        <f>IFERROR(VLOOKUP(PPE_PH1_CDDL[[#This Row],[RDMC Document Number]],[3]Docs!$B:$F,4,0),"No Placeholder Yet")</f>
        <v>RES - Reserved Placeholder</v>
      </c>
      <c r="R3876" s="33" t="str">
        <f>IFERROR(VLOOKUP(PPE_PH1_CDDL[[#This Row],[RDMC Document Number]],[3]Docs!$B:$F,5,0),"No Placeholder Yet")</f>
        <v>Pending</v>
      </c>
      <c r="S3876" s="137">
        <f t="shared" si="520"/>
        <v>0</v>
      </c>
      <c r="T3876" s="162" t="s">
        <v>1119</v>
      </c>
      <c r="U3876" s="39"/>
      <c r="V3876" s="126"/>
      <c r="W3876" s="162" t="s">
        <v>1982</v>
      </c>
      <c r="X3876" s="39" t="s">
        <v>1636</v>
      </c>
      <c r="Y3876" s="39"/>
      <c r="Z3876" s="39"/>
      <c r="AA3876" s="39"/>
      <c r="AB3876" s="152" t="s">
        <v>3165</v>
      </c>
    </row>
    <row r="3877" spans="1:28" ht="21.75" customHeight="1" x14ac:dyDescent="0.25">
      <c r="A3877" s="37" t="s">
        <v>30</v>
      </c>
      <c r="B3877" s="37" t="s">
        <v>31</v>
      </c>
      <c r="C3877" s="39">
        <v>6264</v>
      </c>
      <c r="D3877" s="39" t="s">
        <v>712</v>
      </c>
      <c r="E3877" s="39" t="s">
        <v>1418</v>
      </c>
      <c r="F3877" s="128" t="s">
        <v>50</v>
      </c>
      <c r="G3877" s="162" t="s">
        <v>35</v>
      </c>
      <c r="H3877" s="39" t="str">
        <f t="shared" si="516"/>
        <v>6105AK124-6264-IPID-0004</v>
      </c>
      <c r="I3877" s="39" t="str">
        <f t="shared" si="517"/>
        <v>Q24050972-04-6264-I-PID-0004</v>
      </c>
      <c r="J3877" s="39"/>
      <c r="K3877" s="33" t="str">
        <f>VLOOKUP(C3877,'PPE WBS Codes'!$E$3:$F$79,2,0)</f>
        <v>Bulk Diesel Storage 1</v>
      </c>
      <c r="L3877" s="39" t="s">
        <v>1999</v>
      </c>
      <c r="M3877" s="39" t="s">
        <v>1419</v>
      </c>
      <c r="N3877" s="33" t="str">
        <f t="shared" si="519"/>
        <v xml:space="preserve">Bulk Diesel Storage 1 - Fire Detection System for Bulk Diesel Storage Yard 1A - Pipe &amp; Instrument Diagrams </v>
      </c>
      <c r="O3877" s="134"/>
      <c r="P3877" s="134"/>
      <c r="Q3877" s="33" t="str">
        <f>IFERROR(VLOOKUP(PPE_PH1_CDDL[[#This Row],[RDMC Document Number]],[3]Docs!$B:$F,4,0),"No Placeholder Yet")</f>
        <v>RES - Reserved Placeholder</v>
      </c>
      <c r="R3877" s="33" t="str">
        <f>IFERROR(VLOOKUP(PPE_PH1_CDDL[[#This Row],[RDMC Document Number]],[3]Docs!$B:$F,5,0),"No Placeholder Yet")</f>
        <v>Pending</v>
      </c>
      <c r="S3877" s="137">
        <f t="shared" si="520"/>
        <v>0</v>
      </c>
      <c r="T3877" s="162" t="s">
        <v>1119</v>
      </c>
      <c r="U3877" s="39"/>
      <c r="V3877" s="126"/>
      <c r="W3877" s="162" t="s">
        <v>1982</v>
      </c>
      <c r="X3877" s="39" t="s">
        <v>2007</v>
      </c>
      <c r="Y3877" s="39"/>
      <c r="Z3877" s="39"/>
      <c r="AA3877" s="39"/>
      <c r="AB3877" s="152" t="s">
        <v>3165</v>
      </c>
    </row>
    <row r="3878" spans="1:28" ht="21.75" customHeight="1" x14ac:dyDescent="0.25">
      <c r="A3878" s="37" t="s">
        <v>30</v>
      </c>
      <c r="B3878" s="37" t="s">
        <v>31</v>
      </c>
      <c r="C3878" s="39">
        <v>6264</v>
      </c>
      <c r="D3878" s="39" t="s">
        <v>712</v>
      </c>
      <c r="E3878" s="39" t="s">
        <v>1418</v>
      </c>
      <c r="F3878" s="128" t="s">
        <v>101</v>
      </c>
      <c r="G3878" s="162" t="s">
        <v>35</v>
      </c>
      <c r="H3878" s="39" t="str">
        <f t="shared" si="516"/>
        <v>6105AK124-6264-IPID-0005</v>
      </c>
      <c r="I3878" s="39" t="str">
        <f t="shared" si="517"/>
        <v>Q24050972-04-6264-I-PID-0005</v>
      </c>
      <c r="J3878" s="39"/>
      <c r="K3878" s="33" t="str">
        <f>VLOOKUP(C3878,'PPE WBS Codes'!$E$3:$F$79,2,0)</f>
        <v>Bulk Diesel Storage 1</v>
      </c>
      <c r="L3878" s="39" t="s">
        <v>1987</v>
      </c>
      <c r="M3878" s="39" t="s">
        <v>1419</v>
      </c>
      <c r="N3878" s="33" t="str">
        <f t="shared" si="519"/>
        <v xml:space="preserve">Bulk Diesel Storage 1 - Auto ESD Shut-off  Valves for Bulk Diesel Storage Yard 1A - Pipe &amp; Instrument Diagrams </v>
      </c>
      <c r="O3878" s="134"/>
      <c r="P3878" s="134"/>
      <c r="Q3878" s="33" t="str">
        <f>IFERROR(VLOOKUP(PPE_PH1_CDDL[[#This Row],[RDMC Document Number]],[3]Docs!$B:$F,4,0),"No Placeholder Yet")</f>
        <v>RES - Reserved Placeholder</v>
      </c>
      <c r="R3878" s="33" t="str">
        <f>IFERROR(VLOOKUP(PPE_PH1_CDDL[[#This Row],[RDMC Document Number]],[3]Docs!$B:$F,5,0),"No Placeholder Yet")</f>
        <v>Pending</v>
      </c>
      <c r="S3878" s="137">
        <f t="shared" si="520"/>
        <v>0</v>
      </c>
      <c r="T3878" s="162" t="s">
        <v>1119</v>
      </c>
      <c r="U3878" s="39"/>
      <c r="V3878" s="126"/>
      <c r="W3878" s="162" t="s">
        <v>1982</v>
      </c>
      <c r="X3878" s="39" t="s">
        <v>2000</v>
      </c>
      <c r="Y3878" s="39"/>
      <c r="Z3878" s="39"/>
      <c r="AA3878" s="39"/>
      <c r="AB3878" s="152" t="s">
        <v>3165</v>
      </c>
    </row>
    <row r="3879" spans="1:28" ht="21.75" customHeight="1" x14ac:dyDescent="0.25">
      <c r="A3879" s="37" t="s">
        <v>30</v>
      </c>
      <c r="B3879" s="37" t="s">
        <v>31</v>
      </c>
      <c r="C3879" s="39">
        <v>6264</v>
      </c>
      <c r="D3879" s="39" t="s">
        <v>712</v>
      </c>
      <c r="E3879" s="39" t="s">
        <v>1418</v>
      </c>
      <c r="F3879" s="128" t="s">
        <v>161</v>
      </c>
      <c r="G3879" s="162" t="s">
        <v>35</v>
      </c>
      <c r="H3879" s="39" t="str">
        <f t="shared" si="516"/>
        <v>6105AK124-6264-IPID-0006</v>
      </c>
      <c r="I3879" s="39" t="str">
        <f t="shared" si="517"/>
        <v>Q24050972-04-6264-I-PID-0006</v>
      </c>
      <c r="J3879" s="39"/>
      <c r="K3879" s="33" t="str">
        <f>VLOOKUP(C3879,'PPE WBS Codes'!$E$3:$F$79,2,0)</f>
        <v>Bulk Diesel Storage 1</v>
      </c>
      <c r="L3879" s="39" t="s">
        <v>1988</v>
      </c>
      <c r="M3879" s="39" t="s">
        <v>1419</v>
      </c>
      <c r="N3879" s="33" t="str">
        <f t="shared" si="519"/>
        <v xml:space="preserve">Bulk Diesel Storage 1 - Emergency Equip for Bulk Diesel Storage Fuel System Yard 1B - Pipe &amp; Instrument Diagrams </v>
      </c>
      <c r="O3879" s="134"/>
      <c r="P3879" s="134"/>
      <c r="Q3879" s="33" t="str">
        <f>IFERROR(VLOOKUP(PPE_PH1_CDDL[[#This Row],[RDMC Document Number]],[3]Docs!$B:$F,4,0),"No Placeholder Yet")</f>
        <v>RES - Reserved Placeholder</v>
      </c>
      <c r="R3879" s="33" t="str">
        <f>IFERROR(VLOOKUP(PPE_PH1_CDDL[[#This Row],[RDMC Document Number]],[3]Docs!$B:$F,5,0),"No Placeholder Yet")</f>
        <v>Pending</v>
      </c>
      <c r="S3879" s="137">
        <f t="shared" si="520"/>
        <v>0</v>
      </c>
      <c r="T3879" s="162" t="s">
        <v>1119</v>
      </c>
      <c r="U3879" s="39"/>
      <c r="V3879" s="126"/>
      <c r="W3879" s="162" t="s">
        <v>1982</v>
      </c>
      <c r="X3879" s="39" t="s">
        <v>1964</v>
      </c>
      <c r="Y3879" s="39"/>
      <c r="Z3879" s="39"/>
      <c r="AA3879" s="39"/>
      <c r="AB3879" s="152" t="s">
        <v>3165</v>
      </c>
    </row>
    <row r="3880" spans="1:28" ht="21.75" customHeight="1" x14ac:dyDescent="0.25">
      <c r="A3880" s="37" t="s">
        <v>30</v>
      </c>
      <c r="B3880" s="37" t="s">
        <v>31</v>
      </c>
      <c r="C3880" s="39">
        <v>6264</v>
      </c>
      <c r="D3880" s="39" t="s">
        <v>712</v>
      </c>
      <c r="E3880" s="39" t="s">
        <v>1418</v>
      </c>
      <c r="F3880" s="128" t="s">
        <v>170</v>
      </c>
      <c r="G3880" s="162" t="s">
        <v>35</v>
      </c>
      <c r="H3880" s="39" t="str">
        <f t="shared" si="516"/>
        <v>6105AK124-6264-IPID-0007</v>
      </c>
      <c r="I3880" s="39" t="str">
        <f t="shared" si="517"/>
        <v>Q24050972-04-6264-I-PID-0007</v>
      </c>
      <c r="J3880" s="39"/>
      <c r="K3880" s="33" t="str">
        <f>VLOOKUP(C3880,'PPE WBS Codes'!$E$3:$F$79,2,0)</f>
        <v>Bulk Diesel Storage 1</v>
      </c>
      <c r="L3880" s="39" t="s">
        <v>1997</v>
      </c>
      <c r="M3880" s="39" t="s">
        <v>1419</v>
      </c>
      <c r="N3880" s="33" t="str">
        <f t="shared" si="519"/>
        <v xml:space="preserve">Bulk Diesel Storage 1 - Collection Sump from Bunds for Bulk Diesel Storage Yard 1B - Pipe &amp; Instrument Diagrams </v>
      </c>
      <c r="O3880" s="134"/>
      <c r="P3880" s="134"/>
      <c r="Q3880" s="33" t="str">
        <f>IFERROR(VLOOKUP(PPE_PH1_CDDL[[#This Row],[RDMC Document Number]],[3]Docs!$B:$F,4,0),"No Placeholder Yet")</f>
        <v>RES - Reserved Placeholder</v>
      </c>
      <c r="R3880" s="33" t="str">
        <f>IFERROR(VLOOKUP(PPE_PH1_CDDL[[#This Row],[RDMC Document Number]],[3]Docs!$B:$F,5,0),"No Placeholder Yet")</f>
        <v>Pending</v>
      </c>
      <c r="S3880" s="137">
        <f t="shared" si="520"/>
        <v>0</v>
      </c>
      <c r="T3880" s="162" t="s">
        <v>1119</v>
      </c>
      <c r="U3880" s="39"/>
      <c r="V3880" s="126"/>
      <c r="W3880" s="162" t="s">
        <v>1982</v>
      </c>
      <c r="X3880" s="39" t="s">
        <v>1932</v>
      </c>
      <c r="Y3880" s="39"/>
      <c r="Z3880" s="39"/>
      <c r="AA3880" s="39"/>
      <c r="AB3880" s="152" t="s">
        <v>3165</v>
      </c>
    </row>
    <row r="3881" spans="1:28" ht="21.75" customHeight="1" x14ac:dyDescent="0.25">
      <c r="A3881" s="37" t="s">
        <v>30</v>
      </c>
      <c r="B3881" s="37" t="s">
        <v>31</v>
      </c>
      <c r="C3881" s="39">
        <v>6264</v>
      </c>
      <c r="D3881" s="39" t="s">
        <v>712</v>
      </c>
      <c r="E3881" s="39" t="s">
        <v>1418</v>
      </c>
      <c r="F3881" s="128" t="s">
        <v>108</v>
      </c>
      <c r="G3881" s="162" t="s">
        <v>35</v>
      </c>
      <c r="H3881" s="39" t="str">
        <f t="shared" si="516"/>
        <v>6105AK124-6264-IPID-0008</v>
      </c>
      <c r="I3881" s="39" t="str">
        <f t="shared" si="517"/>
        <v>Q24050972-04-6264-I-PID-0008</v>
      </c>
      <c r="J3881" s="39"/>
      <c r="K3881" s="33" t="str">
        <f>VLOOKUP(C3881,'PPE WBS Codes'!$E$3:$F$79,2,0)</f>
        <v>Bulk Diesel Storage 1</v>
      </c>
      <c r="L3881" s="39" t="s">
        <v>1991</v>
      </c>
      <c r="M3881" s="39" t="s">
        <v>1419</v>
      </c>
      <c r="N3881" s="33" t="str">
        <f t="shared" si="519"/>
        <v xml:space="preserve">Bulk Diesel Storage 1 - Fire Protection System for Bulk Diesel Storage Yard 1B - Pipe &amp; Instrument Diagrams </v>
      </c>
      <c r="O3881" s="134"/>
      <c r="P3881" s="134"/>
      <c r="Q3881" s="33" t="str">
        <f>IFERROR(VLOOKUP(PPE_PH1_CDDL[[#This Row],[RDMC Document Number]],[3]Docs!$B:$F,4,0),"No Placeholder Yet")</f>
        <v>RES - Reserved Placeholder</v>
      </c>
      <c r="R3881" s="33" t="str">
        <f>IFERROR(VLOOKUP(PPE_PH1_CDDL[[#This Row],[RDMC Document Number]],[3]Docs!$B:$F,5,0),"No Placeholder Yet")</f>
        <v>Pending</v>
      </c>
      <c r="S3881" s="137">
        <f t="shared" si="520"/>
        <v>0</v>
      </c>
      <c r="T3881" s="162" t="s">
        <v>1119</v>
      </c>
      <c r="U3881" s="39"/>
      <c r="V3881" s="126"/>
      <c r="W3881" s="162" t="s">
        <v>1982</v>
      </c>
      <c r="X3881" s="39" t="s">
        <v>1636</v>
      </c>
      <c r="Y3881" s="39"/>
      <c r="Z3881" s="39"/>
      <c r="AA3881" s="39"/>
      <c r="AB3881" s="152" t="s">
        <v>3165</v>
      </c>
    </row>
    <row r="3882" spans="1:28" ht="21.75" customHeight="1" x14ac:dyDescent="0.25">
      <c r="A3882" s="37" t="s">
        <v>30</v>
      </c>
      <c r="B3882" s="37" t="s">
        <v>31</v>
      </c>
      <c r="C3882" s="39">
        <v>6264</v>
      </c>
      <c r="D3882" s="39" t="s">
        <v>712</v>
      </c>
      <c r="E3882" s="39" t="s">
        <v>1418</v>
      </c>
      <c r="F3882" s="128" t="s">
        <v>173</v>
      </c>
      <c r="G3882" s="162" t="s">
        <v>35</v>
      </c>
      <c r="H3882" s="39" t="str">
        <f t="shared" si="516"/>
        <v>6105AK124-6264-IPID-0009</v>
      </c>
      <c r="I3882" s="39" t="str">
        <f t="shared" si="517"/>
        <v>Q24050972-04-6264-I-PID-0009</v>
      </c>
      <c r="J3882" s="39"/>
      <c r="K3882" s="33" t="str">
        <f>VLOOKUP(C3882,'PPE WBS Codes'!$E$3:$F$79,2,0)</f>
        <v>Bulk Diesel Storage 1</v>
      </c>
      <c r="L3882" s="39" t="s">
        <v>2001</v>
      </c>
      <c r="M3882" s="39" t="s">
        <v>1419</v>
      </c>
      <c r="N3882" s="33" t="str">
        <f t="shared" si="519"/>
        <v xml:space="preserve">Bulk Diesel Storage 1 - Fire Detection System for Bulk Diesel Storage Yard 1B - Pipe &amp; Instrument Diagrams </v>
      </c>
      <c r="O3882" s="134"/>
      <c r="P3882" s="134"/>
      <c r="Q3882" s="33" t="str">
        <f>IFERROR(VLOOKUP(PPE_PH1_CDDL[[#This Row],[RDMC Document Number]],[3]Docs!$B:$F,4,0),"No Placeholder Yet")</f>
        <v>RES - Reserved Placeholder</v>
      </c>
      <c r="R3882" s="33" t="str">
        <f>IFERROR(VLOOKUP(PPE_PH1_CDDL[[#This Row],[RDMC Document Number]],[3]Docs!$B:$F,5,0),"No Placeholder Yet")</f>
        <v>Pending</v>
      </c>
      <c r="S3882" s="137">
        <f t="shared" si="520"/>
        <v>0</v>
      </c>
      <c r="T3882" s="162" t="s">
        <v>1119</v>
      </c>
      <c r="U3882" s="39"/>
      <c r="V3882" s="126"/>
      <c r="W3882" s="162" t="s">
        <v>1982</v>
      </c>
      <c r="X3882" s="39" t="s">
        <v>2007</v>
      </c>
      <c r="Y3882" s="39"/>
      <c r="Z3882" s="39"/>
      <c r="AA3882" s="39"/>
      <c r="AB3882" s="152" t="s">
        <v>3165</v>
      </c>
    </row>
    <row r="3883" spans="1:28" ht="21.75" customHeight="1" x14ac:dyDescent="0.25">
      <c r="A3883" s="37" t="s">
        <v>30</v>
      </c>
      <c r="B3883" s="37" t="s">
        <v>31</v>
      </c>
      <c r="C3883" s="39">
        <v>6264</v>
      </c>
      <c r="D3883" s="39" t="s">
        <v>712</v>
      </c>
      <c r="E3883" s="39" t="s">
        <v>1418</v>
      </c>
      <c r="F3883" s="174" t="s">
        <v>184</v>
      </c>
      <c r="G3883" s="162" t="s">
        <v>35</v>
      </c>
      <c r="H3883" s="39" t="str">
        <f t="shared" si="516"/>
        <v>6105AK124-6264-IPID-0010</v>
      </c>
      <c r="I3883" s="39" t="str">
        <f t="shared" si="517"/>
        <v>Q24050972-04-6264-I-PID-0010</v>
      </c>
      <c r="J3883" s="162"/>
      <c r="K3883" s="33" t="str">
        <f>VLOOKUP(C3883,'PPE WBS Codes'!$E$3:$F$79,2,0)</f>
        <v>Bulk Diesel Storage 1</v>
      </c>
      <c r="L3883" s="162" t="s">
        <v>1992</v>
      </c>
      <c r="M3883" s="162" t="s">
        <v>1419</v>
      </c>
      <c r="N3883" s="33" t="str">
        <f t="shared" si="519"/>
        <v xml:space="preserve">Bulk Diesel Storage 1 - Auto ESD Shut-off  Valves for Bulk Diesel Storage Yard 1B - Pipe &amp; Instrument Diagrams </v>
      </c>
      <c r="O3883" s="175"/>
      <c r="P3883" s="175"/>
      <c r="Q3883" s="33" t="str">
        <f>IFERROR(VLOOKUP(PPE_PH1_CDDL[[#This Row],[RDMC Document Number]],[3]Docs!$B:$F,4,0),"No Placeholder Yet")</f>
        <v>RES - Reserved Placeholder</v>
      </c>
      <c r="R3883" s="33" t="str">
        <f>IFERROR(VLOOKUP(PPE_PH1_CDDL[[#This Row],[RDMC Document Number]],[3]Docs!$B:$F,5,0),"No Placeholder Yet")</f>
        <v>Pending</v>
      </c>
      <c r="S3883" s="137">
        <f t="shared" si="520"/>
        <v>0</v>
      </c>
      <c r="T3883" s="162" t="s">
        <v>1119</v>
      </c>
      <c r="U3883" s="162"/>
      <c r="V3883" s="126"/>
      <c r="W3883" s="162" t="s">
        <v>1982</v>
      </c>
      <c r="X3883" s="39" t="s">
        <v>2000</v>
      </c>
      <c r="Y3883" s="162"/>
      <c r="Z3883" s="162"/>
      <c r="AA3883" s="39"/>
      <c r="AB3883" s="152" t="s">
        <v>3165</v>
      </c>
    </row>
    <row r="3884" spans="1:28" ht="21.75" customHeight="1" x14ac:dyDescent="0.25">
      <c r="A3884" s="37" t="s">
        <v>30</v>
      </c>
      <c r="B3884" s="37" t="s">
        <v>31</v>
      </c>
      <c r="C3884" s="39">
        <v>6264</v>
      </c>
      <c r="D3884" s="162" t="s">
        <v>1169</v>
      </c>
      <c r="E3884" s="39" t="s">
        <v>397</v>
      </c>
      <c r="F3884" s="128" t="s">
        <v>34</v>
      </c>
      <c r="G3884" s="162" t="s">
        <v>35</v>
      </c>
      <c r="H3884" s="39" t="str">
        <f t="shared" si="516"/>
        <v>6105AK124-6264-CPLN-0001</v>
      </c>
      <c r="I3884" s="39" t="str">
        <f t="shared" si="517"/>
        <v>Q24050972-04-6264-C-PLN-0001</v>
      </c>
      <c r="J3884" s="39"/>
      <c r="K3884" s="33" t="str">
        <f>VLOOKUP(C3884,'PPE WBS Codes'!$E$3:$F$79,2,0)</f>
        <v>Bulk Diesel Storage 1</v>
      </c>
      <c r="L3884" s="39" t="s">
        <v>1993</v>
      </c>
      <c r="M3884" s="39" t="s">
        <v>1530</v>
      </c>
      <c r="N3884" s="33" t="str">
        <f t="shared" si="519"/>
        <v>Bulk Diesel Storage 1 - Earthing System for Bulk Diesel Storage Yard 1A - Civil Works Execution Plan</v>
      </c>
      <c r="O3884" s="134"/>
      <c r="P3884" s="134"/>
      <c r="Q3884" s="33" t="str">
        <f>IFERROR(VLOOKUP(PPE_PH1_CDDL[[#This Row],[RDMC Document Number]],[3]Docs!$B:$F,4,0),"No Placeholder Yet")</f>
        <v>RES - Reserved Placeholder</v>
      </c>
      <c r="R3884" s="33" t="str">
        <f>IFERROR(VLOOKUP(PPE_PH1_CDDL[[#This Row],[RDMC Document Number]],[3]Docs!$B:$F,5,0),"No Placeholder Yet")</f>
        <v>Pending</v>
      </c>
      <c r="S3884" s="137">
        <f t="shared" si="520"/>
        <v>0</v>
      </c>
      <c r="T3884" s="162" t="s">
        <v>1119</v>
      </c>
      <c r="U3884" s="39"/>
      <c r="V3884" s="126"/>
      <c r="W3884" s="162" t="s">
        <v>1982</v>
      </c>
      <c r="X3884" s="39" t="s">
        <v>1649</v>
      </c>
      <c r="Y3884" s="39"/>
      <c r="Z3884" s="39"/>
      <c r="AA3884" s="39"/>
      <c r="AB3884" s="152" t="s">
        <v>3165</v>
      </c>
    </row>
    <row r="3885" spans="1:28" ht="21.75" customHeight="1" x14ac:dyDescent="0.25">
      <c r="A3885" s="37" t="s">
        <v>30</v>
      </c>
      <c r="B3885" s="37" t="s">
        <v>31</v>
      </c>
      <c r="C3885" s="39">
        <v>6264</v>
      </c>
      <c r="D3885" s="162" t="s">
        <v>1169</v>
      </c>
      <c r="E3885" s="39" t="s">
        <v>397</v>
      </c>
      <c r="F3885" s="128" t="s">
        <v>46</v>
      </c>
      <c r="G3885" s="162" t="s">
        <v>35</v>
      </c>
      <c r="H3885" s="39" t="str">
        <f t="shared" si="516"/>
        <v>6105AK124-6264-CPLN-0002</v>
      </c>
      <c r="I3885" s="39" t="str">
        <f t="shared" si="517"/>
        <v>Q24050972-04-6264-C-PLN-0002</v>
      </c>
      <c r="J3885" s="39"/>
      <c r="K3885" s="33" t="str">
        <f>VLOOKUP(C3885,'PPE WBS Codes'!$E$3:$F$79,2,0)</f>
        <v>Bulk Diesel Storage 1</v>
      </c>
      <c r="L3885" s="39" t="s">
        <v>2009</v>
      </c>
      <c r="M3885" s="39" t="s">
        <v>1530</v>
      </c>
      <c r="N3885" s="33" t="str">
        <f t="shared" si="519"/>
        <v>Bulk Diesel Storage 1 - Bund wall System for Bulk Diesel Storage Yard 1A - Civil Works Execution Plan</v>
      </c>
      <c r="O3885" s="134"/>
      <c r="P3885" s="134"/>
      <c r="Q3885" s="33" t="str">
        <f>IFERROR(VLOOKUP(PPE_PH1_CDDL[[#This Row],[RDMC Document Number]],[3]Docs!$B:$F,4,0),"No Placeholder Yet")</f>
        <v>RES - Reserved Placeholder</v>
      </c>
      <c r="R3885" s="33" t="str">
        <f>IFERROR(VLOOKUP(PPE_PH1_CDDL[[#This Row],[RDMC Document Number]],[3]Docs!$B:$F,5,0),"No Placeholder Yet")</f>
        <v>Pending</v>
      </c>
      <c r="S3885" s="137">
        <f t="shared" si="520"/>
        <v>0</v>
      </c>
      <c r="T3885" s="162" t="s">
        <v>1119</v>
      </c>
      <c r="U3885" s="39"/>
      <c r="V3885" s="126"/>
      <c r="W3885" s="162" t="s">
        <v>1982</v>
      </c>
      <c r="X3885" s="39" t="s">
        <v>1970</v>
      </c>
      <c r="Y3885" s="39"/>
      <c r="Z3885" s="39"/>
      <c r="AA3885" s="39"/>
      <c r="AB3885" s="152" t="s">
        <v>3165</v>
      </c>
    </row>
    <row r="3886" spans="1:28" ht="21.75" customHeight="1" x14ac:dyDescent="0.25">
      <c r="A3886" s="37" t="s">
        <v>30</v>
      </c>
      <c r="B3886" s="37" t="s">
        <v>31</v>
      </c>
      <c r="C3886" s="39">
        <v>6264</v>
      </c>
      <c r="D3886" s="162" t="s">
        <v>1169</v>
      </c>
      <c r="E3886" s="39" t="s">
        <v>397</v>
      </c>
      <c r="F3886" s="128" t="s">
        <v>48</v>
      </c>
      <c r="G3886" s="162" t="s">
        <v>35</v>
      </c>
      <c r="H3886" s="39" t="str">
        <f t="shared" si="516"/>
        <v>6105AK124-6264-CPLN-0003</v>
      </c>
      <c r="I3886" s="39" t="str">
        <f t="shared" si="517"/>
        <v>Q24050972-04-6264-C-PLN-0003</v>
      </c>
      <c r="J3886" s="39"/>
      <c r="K3886" s="33" t="str">
        <f>VLOOKUP(C3886,'PPE WBS Codes'!$E$3:$F$79,2,0)</f>
        <v>Bulk Diesel Storage 1</v>
      </c>
      <c r="L3886" s="39" t="s">
        <v>1994</v>
      </c>
      <c r="M3886" s="39" t="s">
        <v>1530</v>
      </c>
      <c r="N3886" s="33" t="str">
        <f t="shared" si="519"/>
        <v>Bulk Diesel Storage 1 - Collection Sump from Bunds for Bulk Diesel Storage Yard 1A - Civil Works Execution Plan</v>
      </c>
      <c r="O3886" s="134"/>
      <c r="P3886" s="134"/>
      <c r="Q3886" s="33" t="str">
        <f>IFERROR(VLOOKUP(PPE_PH1_CDDL[[#This Row],[RDMC Document Number]],[3]Docs!$B:$F,4,0),"No Placeholder Yet")</f>
        <v>RES - Reserved Placeholder</v>
      </c>
      <c r="R3886" s="33" t="str">
        <f>IFERROR(VLOOKUP(PPE_PH1_CDDL[[#This Row],[RDMC Document Number]],[3]Docs!$B:$F,5,0),"No Placeholder Yet")</f>
        <v>Pending</v>
      </c>
      <c r="S3886" s="137">
        <f t="shared" si="520"/>
        <v>0</v>
      </c>
      <c r="T3886" s="162" t="s">
        <v>1119</v>
      </c>
      <c r="U3886" s="39"/>
      <c r="V3886" s="126"/>
      <c r="W3886" s="162" t="s">
        <v>1982</v>
      </c>
      <c r="X3886" s="39" t="s">
        <v>1932</v>
      </c>
      <c r="Y3886" s="39"/>
      <c r="Z3886" s="39"/>
      <c r="AA3886" s="39"/>
      <c r="AB3886" s="152" t="s">
        <v>3165</v>
      </c>
    </row>
    <row r="3887" spans="1:28" ht="21.75" customHeight="1" x14ac:dyDescent="0.25">
      <c r="A3887" s="37" t="s">
        <v>30</v>
      </c>
      <c r="B3887" s="37" t="s">
        <v>31</v>
      </c>
      <c r="C3887" s="39">
        <v>6264</v>
      </c>
      <c r="D3887" s="162" t="s">
        <v>1169</v>
      </c>
      <c r="E3887" s="39" t="s">
        <v>397</v>
      </c>
      <c r="F3887" s="128" t="s">
        <v>50</v>
      </c>
      <c r="G3887" s="162" t="s">
        <v>35</v>
      </c>
      <c r="H3887" s="39" t="str">
        <f t="shared" si="516"/>
        <v>6105AK124-6264-CPLN-0004</v>
      </c>
      <c r="I3887" s="39" t="str">
        <f t="shared" si="517"/>
        <v>Q24050972-04-6264-C-PLN-0004</v>
      </c>
      <c r="J3887" s="39"/>
      <c r="K3887" s="33" t="str">
        <f>VLOOKUP(C3887,'PPE WBS Codes'!$E$3:$F$79,2,0)</f>
        <v>Bulk Diesel Storage 1</v>
      </c>
      <c r="L3887" s="39" t="s">
        <v>1984</v>
      </c>
      <c r="M3887" s="39" t="s">
        <v>1530</v>
      </c>
      <c r="N3887" s="33" t="str">
        <f t="shared" si="519"/>
        <v>Bulk Diesel Storage 1 - Access Staircase &amp; Platforms for Bulk Diesel Storage Yard 1A - Civil Works Execution Plan</v>
      </c>
      <c r="O3887" s="134"/>
      <c r="P3887" s="134"/>
      <c r="Q3887" s="33" t="str">
        <f>IFERROR(VLOOKUP(PPE_PH1_CDDL[[#This Row],[RDMC Document Number]],[3]Docs!$B:$F,4,0),"No Placeholder Yet")</f>
        <v>RES - Reserved Placeholder</v>
      </c>
      <c r="R3887" s="33" t="str">
        <f>IFERROR(VLOOKUP(PPE_PH1_CDDL[[#This Row],[RDMC Document Number]],[3]Docs!$B:$F,5,0),"No Placeholder Yet")</f>
        <v>Pending</v>
      </c>
      <c r="S3887" s="137">
        <f t="shared" si="520"/>
        <v>0</v>
      </c>
      <c r="T3887" s="162" t="s">
        <v>1119</v>
      </c>
      <c r="U3887" s="39"/>
      <c r="V3887" s="126"/>
      <c r="W3887" s="162" t="s">
        <v>1982</v>
      </c>
      <c r="X3887" s="39" t="s">
        <v>2003</v>
      </c>
      <c r="Y3887" s="39"/>
      <c r="Z3887" s="39"/>
      <c r="AA3887" s="39"/>
      <c r="AB3887" s="152" t="s">
        <v>3165</v>
      </c>
    </row>
    <row r="3888" spans="1:28" ht="21.75" customHeight="1" x14ac:dyDescent="0.25">
      <c r="A3888" s="37" t="s">
        <v>30</v>
      </c>
      <c r="B3888" s="37" t="s">
        <v>31</v>
      </c>
      <c r="C3888" s="39">
        <v>6264</v>
      </c>
      <c r="D3888" s="162" t="s">
        <v>1169</v>
      </c>
      <c r="E3888" s="39" t="s">
        <v>397</v>
      </c>
      <c r="F3888" s="128" t="s">
        <v>101</v>
      </c>
      <c r="G3888" s="162" t="s">
        <v>35</v>
      </c>
      <c r="H3888" s="39" t="str">
        <f t="shared" si="516"/>
        <v>6105AK124-6264-CPLN-0005</v>
      </c>
      <c r="I3888" s="39" t="str">
        <f t="shared" si="517"/>
        <v>Q24050972-04-6264-C-PLN-0005</v>
      </c>
      <c r="J3888" s="39"/>
      <c r="K3888" s="33" t="str">
        <f>VLOOKUP(C3888,'PPE WBS Codes'!$E$3:$F$79,2,0)</f>
        <v>Bulk Diesel Storage 1</v>
      </c>
      <c r="L3888" s="39" t="s">
        <v>1985</v>
      </c>
      <c r="M3888" s="39" t="s">
        <v>1530</v>
      </c>
      <c r="N3888" s="33" t="str">
        <f t="shared" si="519"/>
        <v>Bulk Diesel Storage 1 - Fire Wall Protection System for Bulk Diesel Storage Yard 1A - Civil Works Execution Plan</v>
      </c>
      <c r="O3888" s="134"/>
      <c r="P3888" s="134"/>
      <c r="Q3888" s="33" t="str">
        <f>IFERROR(VLOOKUP(PPE_PH1_CDDL[[#This Row],[RDMC Document Number]],[3]Docs!$B:$F,4,0),"No Placeholder Yet")</f>
        <v>RES - Reserved Placeholder</v>
      </c>
      <c r="R3888" s="33" t="str">
        <f>IFERROR(VLOOKUP(PPE_PH1_CDDL[[#This Row],[RDMC Document Number]],[3]Docs!$B:$F,5,0),"No Placeholder Yet")</f>
        <v>Pending</v>
      </c>
      <c r="S3888" s="137">
        <f t="shared" si="520"/>
        <v>0</v>
      </c>
      <c r="T3888" s="162" t="s">
        <v>1119</v>
      </c>
      <c r="U3888" s="39"/>
      <c r="V3888" s="126"/>
      <c r="W3888" s="162" t="s">
        <v>1982</v>
      </c>
      <c r="X3888" s="39" t="s">
        <v>2023</v>
      </c>
      <c r="Y3888" s="39"/>
      <c r="Z3888" s="39"/>
      <c r="AA3888" s="39"/>
      <c r="AB3888" s="152" t="s">
        <v>3165</v>
      </c>
    </row>
    <row r="3889" spans="1:28" ht="21.75" customHeight="1" x14ac:dyDescent="0.25">
      <c r="A3889" s="37" t="s">
        <v>30</v>
      </c>
      <c r="B3889" s="37" t="s">
        <v>31</v>
      </c>
      <c r="C3889" s="39">
        <v>6264</v>
      </c>
      <c r="D3889" s="162" t="s">
        <v>1169</v>
      </c>
      <c r="E3889" s="39" t="s">
        <v>397</v>
      </c>
      <c r="F3889" s="128" t="s">
        <v>161</v>
      </c>
      <c r="G3889" s="162" t="s">
        <v>35</v>
      </c>
      <c r="H3889" s="39" t="str">
        <f t="shared" si="516"/>
        <v>6105AK124-6264-CPLN-0006</v>
      </c>
      <c r="I3889" s="39" t="str">
        <f t="shared" si="517"/>
        <v>Q24050972-04-6264-C-PLN-0006</v>
      </c>
      <c r="J3889" s="39"/>
      <c r="K3889" s="33" t="str">
        <f>VLOOKUP(C3889,'PPE WBS Codes'!$E$3:$F$79,2,0)</f>
        <v>Bulk Diesel Storage 1</v>
      </c>
      <c r="L3889" s="39" t="s">
        <v>1986</v>
      </c>
      <c r="M3889" s="39" t="s">
        <v>1530</v>
      </c>
      <c r="N3889" s="33" t="str">
        <f t="shared" si="519"/>
        <v>Bulk Diesel Storage 1 - Fire Protection System for Bulk Diesel Storage Yard 1A - Civil Works Execution Plan</v>
      </c>
      <c r="O3889" s="134"/>
      <c r="P3889" s="134"/>
      <c r="Q3889" s="33" t="str">
        <f>IFERROR(VLOOKUP(PPE_PH1_CDDL[[#This Row],[RDMC Document Number]],[3]Docs!$B:$F,4,0),"No Placeholder Yet")</f>
        <v>RES - Reserved Placeholder</v>
      </c>
      <c r="R3889" s="33" t="str">
        <f>IFERROR(VLOOKUP(PPE_PH1_CDDL[[#This Row],[RDMC Document Number]],[3]Docs!$B:$F,5,0),"No Placeholder Yet")</f>
        <v>Pending</v>
      </c>
      <c r="S3889" s="137">
        <f t="shared" si="520"/>
        <v>0</v>
      </c>
      <c r="T3889" s="162" t="s">
        <v>1119</v>
      </c>
      <c r="U3889" s="39"/>
      <c r="V3889" s="126"/>
      <c r="W3889" s="162" t="s">
        <v>1982</v>
      </c>
      <c r="X3889" s="39" t="s">
        <v>1636</v>
      </c>
      <c r="Y3889" s="39"/>
      <c r="Z3889" s="39"/>
      <c r="AA3889" s="39"/>
      <c r="AB3889" s="152" t="s">
        <v>3165</v>
      </c>
    </row>
    <row r="3890" spans="1:28" ht="21.75" customHeight="1" x14ac:dyDescent="0.25">
      <c r="A3890" s="37" t="s">
        <v>30</v>
      </c>
      <c r="B3890" s="37" t="s">
        <v>31</v>
      </c>
      <c r="C3890" s="39">
        <v>6264</v>
      </c>
      <c r="D3890" s="162" t="s">
        <v>1169</v>
      </c>
      <c r="E3890" s="39" t="s">
        <v>397</v>
      </c>
      <c r="F3890" s="128" t="s">
        <v>170</v>
      </c>
      <c r="G3890" s="162" t="s">
        <v>35</v>
      </c>
      <c r="H3890" s="39" t="str">
        <f t="shared" si="516"/>
        <v>6105AK124-6264-CPLN-0007</v>
      </c>
      <c r="I3890" s="39" t="str">
        <f t="shared" si="517"/>
        <v>Q24050972-04-6264-C-PLN-0007</v>
      </c>
      <c r="J3890" s="39"/>
      <c r="K3890" s="33" t="str">
        <f>VLOOKUP(C3890,'PPE WBS Codes'!$E$3:$F$79,2,0)</f>
        <v>Bulk Diesel Storage 1</v>
      </c>
      <c r="L3890" s="39" t="s">
        <v>1996</v>
      </c>
      <c r="M3890" s="39" t="s">
        <v>1530</v>
      </c>
      <c r="N3890" s="33" t="str">
        <f t="shared" si="519"/>
        <v>Bulk Diesel Storage 1 - Earthing System for Bulk Diesel Storage Yard 1B - Civil Works Execution Plan</v>
      </c>
      <c r="O3890" s="134"/>
      <c r="P3890" s="134"/>
      <c r="Q3890" s="33" t="str">
        <f>IFERROR(VLOOKUP(PPE_PH1_CDDL[[#This Row],[RDMC Document Number]],[3]Docs!$B:$F,4,0),"No Placeholder Yet")</f>
        <v>RES - Reserved Placeholder</v>
      </c>
      <c r="R3890" s="33" t="str">
        <f>IFERROR(VLOOKUP(PPE_PH1_CDDL[[#This Row],[RDMC Document Number]],[3]Docs!$B:$F,5,0),"No Placeholder Yet")</f>
        <v>Pending</v>
      </c>
      <c r="S3890" s="137">
        <f t="shared" si="520"/>
        <v>0</v>
      </c>
      <c r="T3890" s="162" t="s">
        <v>1119</v>
      </c>
      <c r="U3890" s="39"/>
      <c r="V3890" s="126"/>
      <c r="W3890" s="162" t="s">
        <v>1982</v>
      </c>
      <c r="X3890" s="39" t="s">
        <v>1649</v>
      </c>
      <c r="Y3890" s="39"/>
      <c r="Z3890" s="39"/>
      <c r="AA3890" s="39"/>
      <c r="AB3890" s="152" t="s">
        <v>3165</v>
      </c>
    </row>
    <row r="3891" spans="1:28" ht="21.75" customHeight="1" x14ac:dyDescent="0.25">
      <c r="A3891" s="37" t="s">
        <v>30</v>
      </c>
      <c r="B3891" s="37" t="s">
        <v>31</v>
      </c>
      <c r="C3891" s="39">
        <v>6264</v>
      </c>
      <c r="D3891" s="162" t="s">
        <v>1169</v>
      </c>
      <c r="E3891" s="39" t="s">
        <v>397</v>
      </c>
      <c r="F3891" s="128" t="s">
        <v>108</v>
      </c>
      <c r="G3891" s="162" t="s">
        <v>35</v>
      </c>
      <c r="H3891" s="39" t="str">
        <f t="shared" si="516"/>
        <v>6105AK124-6264-CPLN-0008</v>
      </c>
      <c r="I3891" s="39" t="str">
        <f t="shared" si="517"/>
        <v>Q24050972-04-6264-C-PLN-0008</v>
      </c>
      <c r="J3891" s="39"/>
      <c r="K3891" s="33" t="str">
        <f>VLOOKUP(C3891,'PPE WBS Codes'!$E$3:$F$79,2,0)</f>
        <v>Bulk Diesel Storage 1</v>
      </c>
      <c r="L3891" s="39" t="s">
        <v>2011</v>
      </c>
      <c r="M3891" s="39" t="s">
        <v>1530</v>
      </c>
      <c r="N3891" s="33" t="str">
        <f t="shared" si="519"/>
        <v>Bulk Diesel Storage 1 - Bund wall System for Bulk Diesel Storage Yard 1B - Civil Works Execution Plan</v>
      </c>
      <c r="O3891" s="134"/>
      <c r="P3891" s="134"/>
      <c r="Q3891" s="33" t="str">
        <f>IFERROR(VLOOKUP(PPE_PH1_CDDL[[#This Row],[RDMC Document Number]],[3]Docs!$B:$F,4,0),"No Placeholder Yet")</f>
        <v>RES - Reserved Placeholder</v>
      </c>
      <c r="R3891" s="33" t="str">
        <f>IFERROR(VLOOKUP(PPE_PH1_CDDL[[#This Row],[RDMC Document Number]],[3]Docs!$B:$F,5,0),"No Placeholder Yet")</f>
        <v>Pending</v>
      </c>
      <c r="S3891" s="137">
        <f t="shared" si="520"/>
        <v>0</v>
      </c>
      <c r="T3891" s="162" t="s">
        <v>1119</v>
      </c>
      <c r="U3891" s="39"/>
      <c r="V3891" s="126"/>
      <c r="W3891" s="162" t="s">
        <v>1982</v>
      </c>
      <c r="X3891" s="39" t="s">
        <v>1970</v>
      </c>
      <c r="Y3891" s="39"/>
      <c r="Z3891" s="39"/>
      <c r="AA3891" s="39"/>
      <c r="AB3891" s="152" t="s">
        <v>3165</v>
      </c>
    </row>
    <row r="3892" spans="1:28" ht="21.75" customHeight="1" x14ac:dyDescent="0.25">
      <c r="A3892" s="37" t="s">
        <v>30</v>
      </c>
      <c r="B3892" s="37" t="s">
        <v>31</v>
      </c>
      <c r="C3892" s="39">
        <v>6264</v>
      </c>
      <c r="D3892" s="162" t="s">
        <v>1169</v>
      </c>
      <c r="E3892" s="39" t="s">
        <v>397</v>
      </c>
      <c r="F3892" s="128" t="s">
        <v>173</v>
      </c>
      <c r="G3892" s="162" t="s">
        <v>35</v>
      </c>
      <c r="H3892" s="39" t="str">
        <f t="shared" si="516"/>
        <v>6105AK124-6264-CPLN-0009</v>
      </c>
      <c r="I3892" s="39" t="str">
        <f t="shared" si="517"/>
        <v>Q24050972-04-6264-C-PLN-0009</v>
      </c>
      <c r="J3892" s="39"/>
      <c r="K3892" s="33" t="str">
        <f>VLOOKUP(C3892,'PPE WBS Codes'!$E$3:$F$79,2,0)</f>
        <v>Bulk Diesel Storage 1</v>
      </c>
      <c r="L3892" s="39" t="s">
        <v>1997</v>
      </c>
      <c r="M3892" s="39" t="s">
        <v>1530</v>
      </c>
      <c r="N3892" s="33" t="str">
        <f t="shared" si="519"/>
        <v>Bulk Diesel Storage 1 - Collection Sump from Bunds for Bulk Diesel Storage Yard 1B - Civil Works Execution Plan</v>
      </c>
      <c r="O3892" s="134"/>
      <c r="P3892" s="134"/>
      <c r="Q3892" s="33" t="str">
        <f>IFERROR(VLOOKUP(PPE_PH1_CDDL[[#This Row],[RDMC Document Number]],[3]Docs!$B:$F,4,0),"No Placeholder Yet")</f>
        <v>RES - Reserved Placeholder</v>
      </c>
      <c r="R3892" s="33" t="str">
        <f>IFERROR(VLOOKUP(PPE_PH1_CDDL[[#This Row],[RDMC Document Number]],[3]Docs!$B:$F,5,0),"No Placeholder Yet")</f>
        <v>Pending</v>
      </c>
      <c r="S3892" s="137">
        <f t="shared" si="520"/>
        <v>0</v>
      </c>
      <c r="T3892" s="162" t="s">
        <v>1119</v>
      </c>
      <c r="U3892" s="39"/>
      <c r="V3892" s="126"/>
      <c r="W3892" s="162" t="s">
        <v>1982</v>
      </c>
      <c r="X3892" s="39" t="s">
        <v>1932</v>
      </c>
      <c r="Y3892" s="39"/>
      <c r="Z3892" s="39"/>
      <c r="AA3892" s="39"/>
      <c r="AB3892" s="152" t="s">
        <v>3165</v>
      </c>
    </row>
    <row r="3893" spans="1:28" ht="21.75" customHeight="1" x14ac:dyDescent="0.25">
      <c r="A3893" s="37" t="s">
        <v>30</v>
      </c>
      <c r="B3893" s="37" t="s">
        <v>31</v>
      </c>
      <c r="C3893" s="39">
        <v>6264</v>
      </c>
      <c r="D3893" s="162" t="s">
        <v>1169</v>
      </c>
      <c r="E3893" s="39" t="s">
        <v>397</v>
      </c>
      <c r="F3893" s="128" t="s">
        <v>184</v>
      </c>
      <c r="G3893" s="162" t="s">
        <v>35</v>
      </c>
      <c r="H3893" s="39" t="str">
        <f t="shared" si="516"/>
        <v>6105AK124-6264-CPLN-0010</v>
      </c>
      <c r="I3893" s="39" t="str">
        <f t="shared" si="517"/>
        <v>Q24050972-04-6264-C-PLN-0010</v>
      </c>
      <c r="J3893" s="39"/>
      <c r="K3893" s="33" t="str">
        <f>VLOOKUP(C3893,'PPE WBS Codes'!$E$3:$F$79,2,0)</f>
        <v>Bulk Diesel Storage 1</v>
      </c>
      <c r="L3893" s="39" t="s">
        <v>1989</v>
      </c>
      <c r="M3893" s="39" t="s">
        <v>1530</v>
      </c>
      <c r="N3893" s="33" t="str">
        <f t="shared" si="519"/>
        <v>Bulk Diesel Storage 1 - Access Staircase &amp; Platforms for Bulk Diesel Storage Yard 1B - Civil Works Execution Plan</v>
      </c>
      <c r="O3893" s="134"/>
      <c r="P3893" s="134"/>
      <c r="Q3893" s="33" t="str">
        <f>IFERROR(VLOOKUP(PPE_PH1_CDDL[[#This Row],[RDMC Document Number]],[3]Docs!$B:$F,4,0),"No Placeholder Yet")</f>
        <v>RES - Reserved Placeholder</v>
      </c>
      <c r="R3893" s="33" t="str">
        <f>IFERROR(VLOOKUP(PPE_PH1_CDDL[[#This Row],[RDMC Document Number]],[3]Docs!$B:$F,5,0),"No Placeholder Yet")</f>
        <v>Pending</v>
      </c>
      <c r="S3893" s="137">
        <f t="shared" si="520"/>
        <v>0</v>
      </c>
      <c r="T3893" s="162" t="s">
        <v>1119</v>
      </c>
      <c r="U3893" s="39"/>
      <c r="V3893" s="126"/>
      <c r="W3893" s="162" t="s">
        <v>1982</v>
      </c>
      <c r="X3893" s="39" t="s">
        <v>2003</v>
      </c>
      <c r="Y3893" s="39"/>
      <c r="Z3893" s="39"/>
      <c r="AA3893" s="39"/>
      <c r="AB3893" s="152" t="s">
        <v>3165</v>
      </c>
    </row>
    <row r="3894" spans="1:28" ht="21.75" customHeight="1" x14ac:dyDescent="0.25">
      <c r="A3894" s="37" t="s">
        <v>30</v>
      </c>
      <c r="B3894" s="37" t="s">
        <v>31</v>
      </c>
      <c r="C3894" s="39">
        <v>6264</v>
      </c>
      <c r="D3894" s="162" t="s">
        <v>1169</v>
      </c>
      <c r="E3894" s="39" t="s">
        <v>397</v>
      </c>
      <c r="F3894" s="128" t="s">
        <v>187</v>
      </c>
      <c r="G3894" s="162" t="s">
        <v>35</v>
      </c>
      <c r="H3894" s="39" t="str">
        <f t="shared" si="516"/>
        <v>6105AK124-6264-CPLN-0011</v>
      </c>
      <c r="I3894" s="39" t="str">
        <f t="shared" si="517"/>
        <v>Q24050972-04-6264-C-PLN-0011</v>
      </c>
      <c r="J3894" s="39"/>
      <c r="K3894" s="33" t="str">
        <f>VLOOKUP(C3894,'PPE WBS Codes'!$E$3:$F$79,2,0)</f>
        <v>Bulk Diesel Storage 1</v>
      </c>
      <c r="L3894" s="39" t="s">
        <v>1990</v>
      </c>
      <c r="M3894" s="39" t="s">
        <v>1530</v>
      </c>
      <c r="N3894" s="33" t="str">
        <f t="shared" si="519"/>
        <v>Bulk Diesel Storage 1 - Fire Wall Protection System for Bulk Diesel Storage Yard 1B - Civil Works Execution Plan</v>
      </c>
      <c r="O3894" s="134"/>
      <c r="P3894" s="134"/>
      <c r="Q3894" s="33" t="str">
        <f>IFERROR(VLOOKUP(PPE_PH1_CDDL[[#This Row],[RDMC Document Number]],[3]Docs!$B:$F,4,0),"No Placeholder Yet")</f>
        <v>RES - Reserved Placeholder</v>
      </c>
      <c r="R3894" s="33" t="str">
        <f>IFERROR(VLOOKUP(PPE_PH1_CDDL[[#This Row],[RDMC Document Number]],[3]Docs!$B:$F,5,0),"No Placeholder Yet")</f>
        <v>Pending</v>
      </c>
      <c r="S3894" s="137">
        <f t="shared" si="520"/>
        <v>0</v>
      </c>
      <c r="T3894" s="162" t="s">
        <v>1119</v>
      </c>
      <c r="U3894" s="39"/>
      <c r="V3894" s="126"/>
      <c r="W3894" s="162" t="s">
        <v>1982</v>
      </c>
      <c r="X3894" s="39" t="s">
        <v>2023</v>
      </c>
      <c r="Y3894" s="39"/>
      <c r="Z3894" s="39"/>
      <c r="AA3894" s="39"/>
      <c r="AB3894" s="152" t="s">
        <v>3165</v>
      </c>
    </row>
    <row r="3895" spans="1:28" ht="21.75" customHeight="1" x14ac:dyDescent="0.25">
      <c r="A3895" s="37" t="s">
        <v>30</v>
      </c>
      <c r="B3895" s="37" t="s">
        <v>31</v>
      </c>
      <c r="C3895" s="39">
        <v>6264</v>
      </c>
      <c r="D3895" s="162" t="s">
        <v>1169</v>
      </c>
      <c r="E3895" s="39" t="s">
        <v>397</v>
      </c>
      <c r="F3895" s="174" t="s">
        <v>213</v>
      </c>
      <c r="G3895" s="162" t="s">
        <v>35</v>
      </c>
      <c r="H3895" s="39" t="str">
        <f t="shared" si="516"/>
        <v>6105AK124-6264-CPLN-0012</v>
      </c>
      <c r="I3895" s="39" t="str">
        <f t="shared" si="517"/>
        <v>Q24050972-04-6264-C-PLN-0012</v>
      </c>
      <c r="J3895" s="162"/>
      <c r="K3895" s="33" t="str">
        <f>VLOOKUP(C3895,'PPE WBS Codes'!$E$3:$F$79,2,0)</f>
        <v>Bulk Diesel Storage 1</v>
      </c>
      <c r="L3895" s="162" t="s">
        <v>1991</v>
      </c>
      <c r="M3895" s="162" t="s">
        <v>1530</v>
      </c>
      <c r="N3895" s="33" t="str">
        <f t="shared" si="519"/>
        <v>Bulk Diesel Storage 1 - Fire Protection System for Bulk Diesel Storage Yard 1B - Civil Works Execution Plan</v>
      </c>
      <c r="O3895" s="175"/>
      <c r="P3895" s="175"/>
      <c r="Q3895" s="33" t="str">
        <f>IFERROR(VLOOKUP(PPE_PH1_CDDL[[#This Row],[RDMC Document Number]],[3]Docs!$B:$F,4,0),"No Placeholder Yet")</f>
        <v>RES - Reserved Placeholder</v>
      </c>
      <c r="R3895" s="33" t="str">
        <f>IFERROR(VLOOKUP(PPE_PH1_CDDL[[#This Row],[RDMC Document Number]],[3]Docs!$B:$F,5,0),"No Placeholder Yet")</f>
        <v>Pending</v>
      </c>
      <c r="S3895" s="137">
        <f t="shared" si="520"/>
        <v>0</v>
      </c>
      <c r="T3895" s="162" t="s">
        <v>1119</v>
      </c>
      <c r="U3895" s="162"/>
      <c r="V3895" s="126"/>
      <c r="W3895" s="162" t="s">
        <v>1982</v>
      </c>
      <c r="X3895" s="39" t="s">
        <v>1636</v>
      </c>
      <c r="Y3895" s="162"/>
      <c r="Z3895" s="162"/>
      <c r="AA3895" s="39"/>
      <c r="AB3895" s="152" t="s">
        <v>3165</v>
      </c>
    </row>
    <row r="3896" spans="1:28" ht="21.75" customHeight="1" x14ac:dyDescent="0.25">
      <c r="A3896" s="37" t="s">
        <v>30</v>
      </c>
      <c r="B3896" s="37" t="s">
        <v>31</v>
      </c>
      <c r="C3896" s="39">
        <v>6264</v>
      </c>
      <c r="D3896" s="162" t="s">
        <v>1169</v>
      </c>
      <c r="E3896" s="39" t="s">
        <v>1330</v>
      </c>
      <c r="F3896" s="128" t="s">
        <v>34</v>
      </c>
      <c r="G3896" s="162" t="s">
        <v>35</v>
      </c>
      <c r="H3896" s="39" t="str">
        <f t="shared" si="516"/>
        <v>6105AK124-6264-CPPL-0001</v>
      </c>
      <c r="I3896" s="39" t="str">
        <f t="shared" si="517"/>
        <v>Q24050972-04-6264-C-PPL-0001</v>
      </c>
      <c r="J3896" s="39"/>
      <c r="K3896" s="33" t="str">
        <f>VLOOKUP(C3896,'PPE WBS Codes'!$E$3:$F$79,2,0)</f>
        <v>Bulk Diesel Storage 1</v>
      </c>
      <c r="L3896" s="39" t="s">
        <v>1984</v>
      </c>
      <c r="M3896" s="39" t="s">
        <v>1331</v>
      </c>
      <c r="N3896" s="33" t="str">
        <f t="shared" si="519"/>
        <v>Bulk Diesel Storage 1 - Access Staircase &amp; Platforms for Bulk Diesel Storage Yard 1A - Operational &amp; Maint Access Routes Design</v>
      </c>
      <c r="O3896" s="134"/>
      <c r="P3896" s="134"/>
      <c r="Q3896" s="33" t="str">
        <f>IFERROR(VLOOKUP(PPE_PH1_CDDL[[#This Row],[RDMC Document Number]],[3]Docs!$B:$F,4,0),"No Placeholder Yet")</f>
        <v>RES - Reserved Placeholder</v>
      </c>
      <c r="R3896" s="33" t="str">
        <f>IFERROR(VLOOKUP(PPE_PH1_CDDL[[#This Row],[RDMC Document Number]],[3]Docs!$B:$F,5,0),"No Placeholder Yet")</f>
        <v>Pending</v>
      </c>
      <c r="S3896" s="137">
        <f t="shared" ref="S3896:S3909" si="521">IF(AND(O3896&lt;&gt;"",P3896&lt;&gt;"",R3896="Approved"),100%,
 IF(AND(O3896&lt;&gt;"",P3896&lt;&gt;""),66.67%,
 IF(O3896&lt;&gt;"",33.33%,
 0)))</f>
        <v>0</v>
      </c>
      <c r="T3896" s="162" t="s">
        <v>1119</v>
      </c>
      <c r="U3896" s="39"/>
      <c r="V3896" s="126"/>
      <c r="W3896" s="162" t="s">
        <v>1982</v>
      </c>
      <c r="X3896" s="39" t="s">
        <v>2003</v>
      </c>
      <c r="Y3896" s="39"/>
      <c r="Z3896" s="39"/>
      <c r="AA3896" s="39"/>
      <c r="AB3896" s="152" t="s">
        <v>3165</v>
      </c>
    </row>
    <row r="3897" spans="1:28" ht="21.75" customHeight="1" x14ac:dyDescent="0.25">
      <c r="A3897" s="37" t="s">
        <v>30</v>
      </c>
      <c r="B3897" s="37" t="s">
        <v>31</v>
      </c>
      <c r="C3897" s="39">
        <v>6264</v>
      </c>
      <c r="D3897" s="162" t="s">
        <v>1169</v>
      </c>
      <c r="E3897" s="162" t="s">
        <v>1330</v>
      </c>
      <c r="F3897" s="174" t="s">
        <v>46</v>
      </c>
      <c r="G3897" s="162" t="s">
        <v>35</v>
      </c>
      <c r="H3897" s="39" t="str">
        <f t="shared" si="516"/>
        <v>6105AK124-6264-CPPL-0002</v>
      </c>
      <c r="I3897" s="39" t="str">
        <f t="shared" si="517"/>
        <v>Q24050972-04-6264-C-PPL-0002</v>
      </c>
      <c r="J3897" s="162"/>
      <c r="K3897" s="33" t="str">
        <f>VLOOKUP(C3897,'PPE WBS Codes'!$E$3:$F$79,2,0)</f>
        <v>Bulk Diesel Storage 1</v>
      </c>
      <c r="L3897" s="162" t="s">
        <v>1989</v>
      </c>
      <c r="M3897" s="162" t="s">
        <v>1331</v>
      </c>
      <c r="N3897" s="33" t="str">
        <f t="shared" si="519"/>
        <v>Bulk Diesel Storage 1 - Access Staircase &amp; Platforms for Bulk Diesel Storage Yard 1B - Operational &amp; Maint Access Routes Design</v>
      </c>
      <c r="O3897" s="175"/>
      <c r="P3897" s="175"/>
      <c r="Q3897" s="33" t="str">
        <f>IFERROR(VLOOKUP(PPE_PH1_CDDL[[#This Row],[RDMC Document Number]],[3]Docs!$B:$F,4,0),"No Placeholder Yet")</f>
        <v>RES - Reserved Placeholder</v>
      </c>
      <c r="R3897" s="33" t="str">
        <f>IFERROR(VLOOKUP(PPE_PH1_CDDL[[#This Row],[RDMC Document Number]],[3]Docs!$B:$F,5,0),"No Placeholder Yet")</f>
        <v>Pending</v>
      </c>
      <c r="S3897" s="137">
        <f t="shared" si="521"/>
        <v>0</v>
      </c>
      <c r="T3897" s="162" t="s">
        <v>1119</v>
      </c>
      <c r="U3897" s="162"/>
      <c r="V3897" s="126"/>
      <c r="W3897" s="162" t="s">
        <v>1982</v>
      </c>
      <c r="X3897" s="39" t="s">
        <v>2003</v>
      </c>
      <c r="Y3897" s="162"/>
      <c r="Z3897" s="162"/>
      <c r="AA3897" s="39"/>
      <c r="AB3897" s="152" t="s">
        <v>3165</v>
      </c>
    </row>
    <row r="3898" spans="1:28" ht="21.75" customHeight="1" x14ac:dyDescent="0.25">
      <c r="A3898" s="37" t="s">
        <v>30</v>
      </c>
      <c r="B3898" s="37" t="s">
        <v>31</v>
      </c>
      <c r="C3898" s="39">
        <v>6264</v>
      </c>
      <c r="D3898" s="162" t="s">
        <v>973</v>
      </c>
      <c r="E3898" s="39" t="s">
        <v>43</v>
      </c>
      <c r="F3898" s="128" t="s">
        <v>34</v>
      </c>
      <c r="G3898" s="162" t="s">
        <v>35</v>
      </c>
      <c r="H3898" s="39" t="str">
        <f t="shared" si="516"/>
        <v>6105AK124-6264-FPRC-0001</v>
      </c>
      <c r="I3898" s="39" t="str">
        <f t="shared" si="517"/>
        <v>Q24050972-04-6264-F-PRC-0001</v>
      </c>
      <c r="J3898" s="39"/>
      <c r="K3898" s="33" t="str">
        <f>VLOOKUP(C3898,'PPE WBS Codes'!$E$3:$F$79,2,0)</f>
        <v>Bulk Diesel Storage 1</v>
      </c>
      <c r="L3898" s="39" t="s">
        <v>1981</v>
      </c>
      <c r="M3898" s="39" t="s">
        <v>1548</v>
      </c>
      <c r="N3898" s="33" t="str">
        <f t="shared" si="519"/>
        <v>Bulk Diesel Storage 1 - Emergency Equip for Bulk Diesel Storage Yard 1A - Alarm Classification Methodology</v>
      </c>
      <c r="O3898" s="134"/>
      <c r="P3898" s="134"/>
      <c r="Q3898" s="33" t="str">
        <f>IFERROR(VLOOKUP(PPE_PH1_CDDL[[#This Row],[RDMC Document Number]],[3]Docs!$B:$F,4,0),"No Placeholder Yet")</f>
        <v>RES - Reserved Placeholder</v>
      </c>
      <c r="R3898" s="33" t="str">
        <f>IFERROR(VLOOKUP(PPE_PH1_CDDL[[#This Row],[RDMC Document Number]],[3]Docs!$B:$F,5,0),"No Placeholder Yet")</f>
        <v>Pending</v>
      </c>
      <c r="S3898" s="137">
        <f t="shared" si="521"/>
        <v>0</v>
      </c>
      <c r="T3898" s="162" t="s">
        <v>1119</v>
      </c>
      <c r="U3898" s="39"/>
      <c r="V3898" s="126"/>
      <c r="W3898" s="162" t="s">
        <v>1982</v>
      </c>
      <c r="X3898" s="39" t="s">
        <v>1964</v>
      </c>
      <c r="Y3898" s="39"/>
      <c r="Z3898" s="39"/>
      <c r="AA3898" s="39"/>
      <c r="AB3898" s="152" t="s">
        <v>3165</v>
      </c>
    </row>
    <row r="3899" spans="1:28" ht="21.75" customHeight="1" x14ac:dyDescent="0.25">
      <c r="A3899" s="37" t="s">
        <v>30</v>
      </c>
      <c r="B3899" s="37" t="s">
        <v>31</v>
      </c>
      <c r="C3899" s="39">
        <v>6264</v>
      </c>
      <c r="D3899" s="162" t="s">
        <v>973</v>
      </c>
      <c r="E3899" s="162" t="s">
        <v>43</v>
      </c>
      <c r="F3899" s="174" t="s">
        <v>46</v>
      </c>
      <c r="G3899" s="162" t="s">
        <v>35</v>
      </c>
      <c r="H3899" s="39" t="str">
        <f t="shared" si="516"/>
        <v>6105AK124-6264-FPRC-0002</v>
      </c>
      <c r="I3899" s="39" t="str">
        <f t="shared" si="517"/>
        <v>Q24050972-04-6264-F-PRC-0002</v>
      </c>
      <c r="J3899" s="162"/>
      <c r="K3899" s="33" t="str">
        <f>VLOOKUP(C3899,'PPE WBS Codes'!$E$3:$F$79,2,0)</f>
        <v>Bulk Diesel Storage 1</v>
      </c>
      <c r="L3899" s="162" t="s">
        <v>1988</v>
      </c>
      <c r="M3899" s="162" t="s">
        <v>1548</v>
      </c>
      <c r="N3899" s="33" t="str">
        <f t="shared" si="519"/>
        <v>Bulk Diesel Storage 1 - Emergency Equip for Bulk Diesel Storage Fuel System Yard 1B - Alarm Classification Methodology</v>
      </c>
      <c r="O3899" s="175"/>
      <c r="P3899" s="175"/>
      <c r="Q3899" s="33" t="str">
        <f>IFERROR(VLOOKUP(PPE_PH1_CDDL[[#This Row],[RDMC Document Number]],[3]Docs!$B:$F,4,0),"No Placeholder Yet")</f>
        <v>RES - Reserved Placeholder</v>
      </c>
      <c r="R3899" s="33" t="str">
        <f>IFERROR(VLOOKUP(PPE_PH1_CDDL[[#This Row],[RDMC Document Number]],[3]Docs!$B:$F,5,0),"No Placeholder Yet")</f>
        <v>Pending</v>
      </c>
      <c r="S3899" s="137">
        <f t="shared" si="521"/>
        <v>0</v>
      </c>
      <c r="T3899" s="162" t="s">
        <v>1119</v>
      </c>
      <c r="U3899" s="162"/>
      <c r="V3899" s="126"/>
      <c r="W3899" s="162" t="s">
        <v>1982</v>
      </c>
      <c r="X3899" s="39" t="s">
        <v>1964</v>
      </c>
      <c r="Y3899" s="162"/>
      <c r="Z3899" s="162"/>
      <c r="AA3899" s="39"/>
      <c r="AB3899" s="152" t="s">
        <v>3165</v>
      </c>
    </row>
    <row r="3900" spans="1:28" ht="21.75" customHeight="1" x14ac:dyDescent="0.25">
      <c r="A3900" s="33" t="s">
        <v>30</v>
      </c>
      <c r="B3900" s="33" t="s">
        <v>31</v>
      </c>
      <c r="C3900" s="39">
        <v>6264</v>
      </c>
      <c r="D3900" s="162" t="s">
        <v>268</v>
      </c>
      <c r="E3900" s="39" t="s">
        <v>43</v>
      </c>
      <c r="F3900" s="128" t="s">
        <v>34</v>
      </c>
      <c r="G3900" s="39" t="s">
        <v>35</v>
      </c>
      <c r="H3900" s="39" t="str">
        <f t="shared" si="516"/>
        <v>6105AK124-6264-MPRC-0001</v>
      </c>
      <c r="I3900" s="39" t="str">
        <f t="shared" si="517"/>
        <v>Q24050972-04-6264-M-PRC-0001</v>
      </c>
      <c r="J3900" s="39"/>
      <c r="K3900" s="33" t="str">
        <f>VLOOKUP(C3900,'PPE WBS Codes'!$E$3:$F$79,2,0)</f>
        <v>Bulk Diesel Storage 1</v>
      </c>
      <c r="L3900" s="39" t="s">
        <v>1981</v>
      </c>
      <c r="M3900" s="39" t="s">
        <v>1433</v>
      </c>
      <c r="N3900" s="33" t="str">
        <f t="shared" si="519"/>
        <v>Bulk Diesel Storage 1 - Emergency Equip for Bulk Diesel Storage Yard 1A - Fastener Specification and Torque Procedures</v>
      </c>
      <c r="O3900" s="134"/>
      <c r="P3900" s="134"/>
      <c r="Q3900" s="33" t="str">
        <f>IFERROR(VLOOKUP(PPE_PH1_CDDL[[#This Row],[RDMC Document Number]],[3]Docs!$B:$F,4,0),"No Placeholder Yet")</f>
        <v>RES - Reserved Placeholder</v>
      </c>
      <c r="R3900" s="33" t="str">
        <f>IFERROR(VLOOKUP(PPE_PH1_CDDL[[#This Row],[RDMC Document Number]],[3]Docs!$B:$F,5,0),"No Placeholder Yet")</f>
        <v>Pending</v>
      </c>
      <c r="S3900" s="137">
        <f t="shared" si="521"/>
        <v>0</v>
      </c>
      <c r="T3900" s="39" t="s">
        <v>1119</v>
      </c>
      <c r="U3900" s="39"/>
      <c r="V3900" s="126"/>
      <c r="W3900" s="39" t="s">
        <v>1982</v>
      </c>
      <c r="X3900" s="39" t="s">
        <v>1964</v>
      </c>
      <c r="Y3900" s="39"/>
      <c r="Z3900" s="39"/>
      <c r="AA3900" s="39"/>
      <c r="AB3900" s="152" t="s">
        <v>3165</v>
      </c>
    </row>
    <row r="3901" spans="1:28" ht="21.75" customHeight="1" x14ac:dyDescent="0.25">
      <c r="A3901" s="33" t="s">
        <v>30</v>
      </c>
      <c r="B3901" s="33" t="s">
        <v>31</v>
      </c>
      <c r="C3901" s="39">
        <v>6264</v>
      </c>
      <c r="D3901" s="162" t="s">
        <v>268</v>
      </c>
      <c r="E3901" s="39" t="s">
        <v>43</v>
      </c>
      <c r="F3901" s="128" t="s">
        <v>46</v>
      </c>
      <c r="G3901" s="39" t="s">
        <v>35</v>
      </c>
      <c r="H3901" s="39" t="str">
        <f t="shared" si="516"/>
        <v>6105AK124-6264-MPRC-0002</v>
      </c>
      <c r="I3901" s="39" t="str">
        <f t="shared" si="517"/>
        <v>Q24050972-04-6264-M-PRC-0002</v>
      </c>
      <c r="J3901" s="39"/>
      <c r="K3901" s="33" t="str">
        <f>VLOOKUP(C3901,'PPE WBS Codes'!$E$3:$F$79,2,0)</f>
        <v>Bulk Diesel Storage 1</v>
      </c>
      <c r="L3901" s="39" t="s">
        <v>1994</v>
      </c>
      <c r="M3901" s="39" t="s">
        <v>1433</v>
      </c>
      <c r="N3901" s="33" t="str">
        <f t="shared" si="519"/>
        <v>Bulk Diesel Storage 1 - Collection Sump from Bunds for Bulk Diesel Storage Yard 1A - Fastener Specification and Torque Procedures</v>
      </c>
      <c r="O3901" s="134"/>
      <c r="P3901" s="134"/>
      <c r="Q3901" s="33" t="str">
        <f>IFERROR(VLOOKUP(PPE_PH1_CDDL[[#This Row],[RDMC Document Number]],[3]Docs!$B:$F,4,0),"No Placeholder Yet")</f>
        <v>RES - Reserved Placeholder</v>
      </c>
      <c r="R3901" s="33" t="str">
        <f>IFERROR(VLOOKUP(PPE_PH1_CDDL[[#This Row],[RDMC Document Number]],[3]Docs!$B:$F,5,0),"No Placeholder Yet")</f>
        <v>Pending</v>
      </c>
      <c r="S3901" s="137">
        <f t="shared" si="521"/>
        <v>0</v>
      </c>
      <c r="T3901" s="39" t="s">
        <v>1119</v>
      </c>
      <c r="U3901" s="39"/>
      <c r="V3901" s="126"/>
      <c r="W3901" s="39" t="s">
        <v>1982</v>
      </c>
      <c r="X3901" s="39" t="s">
        <v>1932</v>
      </c>
      <c r="Y3901" s="39"/>
      <c r="Z3901" s="39"/>
      <c r="AA3901" s="39"/>
      <c r="AB3901" s="152" t="s">
        <v>3165</v>
      </c>
    </row>
    <row r="3902" spans="1:28" ht="21.75" customHeight="1" x14ac:dyDescent="0.25">
      <c r="A3902" s="33" t="s">
        <v>30</v>
      </c>
      <c r="B3902" s="33" t="s">
        <v>31</v>
      </c>
      <c r="C3902" s="39">
        <v>6264</v>
      </c>
      <c r="D3902" s="162" t="s">
        <v>268</v>
      </c>
      <c r="E3902" s="39" t="s">
        <v>43</v>
      </c>
      <c r="F3902" s="128" t="s">
        <v>48</v>
      </c>
      <c r="G3902" s="39" t="s">
        <v>35</v>
      </c>
      <c r="H3902" s="39" t="str">
        <f t="shared" si="516"/>
        <v>6105AK124-6264-MPRC-0003</v>
      </c>
      <c r="I3902" s="39" t="str">
        <f t="shared" si="517"/>
        <v>Q24050972-04-6264-M-PRC-0003</v>
      </c>
      <c r="J3902" s="39"/>
      <c r="K3902" s="33" t="str">
        <f>VLOOKUP(C3902,'PPE WBS Codes'!$E$3:$F$79,2,0)</f>
        <v>Bulk Diesel Storage 1</v>
      </c>
      <c r="L3902" s="39" t="s">
        <v>1986</v>
      </c>
      <c r="M3902" s="39" t="s">
        <v>1431</v>
      </c>
      <c r="N3902" s="33" t="str">
        <f t="shared" si="519"/>
        <v>Bulk Diesel Storage 1 - Fire Protection System for Bulk Diesel Storage Yard 1A - Rigging Study and Lifting Equipment Design</v>
      </c>
      <c r="O3902" s="134"/>
      <c r="P3902" s="134"/>
      <c r="Q3902" s="33" t="str">
        <f>IFERROR(VLOOKUP(PPE_PH1_CDDL[[#This Row],[RDMC Document Number]],[3]Docs!$B:$F,4,0),"No Placeholder Yet")</f>
        <v>RES - Reserved Placeholder</v>
      </c>
      <c r="R3902" s="33" t="str">
        <f>IFERROR(VLOOKUP(PPE_PH1_CDDL[[#This Row],[RDMC Document Number]],[3]Docs!$B:$F,5,0),"No Placeholder Yet")</f>
        <v>Pending</v>
      </c>
      <c r="S3902" s="137">
        <f t="shared" si="521"/>
        <v>0</v>
      </c>
      <c r="T3902" s="39" t="s">
        <v>1119</v>
      </c>
      <c r="U3902" s="39"/>
      <c r="V3902" s="126"/>
      <c r="W3902" s="39" t="s">
        <v>1982</v>
      </c>
      <c r="X3902" s="39" t="s">
        <v>1636</v>
      </c>
      <c r="Y3902" s="39"/>
      <c r="Z3902" s="39"/>
      <c r="AA3902" s="39"/>
      <c r="AB3902" s="152" t="s">
        <v>3165</v>
      </c>
    </row>
    <row r="3903" spans="1:28" ht="21.75" customHeight="1" x14ac:dyDescent="0.25">
      <c r="A3903" s="33" t="s">
        <v>30</v>
      </c>
      <c r="B3903" s="33" t="s">
        <v>31</v>
      </c>
      <c r="C3903" s="39">
        <v>6264</v>
      </c>
      <c r="D3903" s="162" t="s">
        <v>268</v>
      </c>
      <c r="E3903" s="39" t="s">
        <v>43</v>
      </c>
      <c r="F3903" s="128" t="s">
        <v>50</v>
      </c>
      <c r="G3903" s="39" t="s">
        <v>35</v>
      </c>
      <c r="H3903" s="39" t="str">
        <f t="shared" si="516"/>
        <v>6105AK124-6264-MPRC-0004</v>
      </c>
      <c r="I3903" s="39" t="str">
        <f t="shared" si="517"/>
        <v>Q24050972-04-6264-M-PRC-0004</v>
      </c>
      <c r="J3903" s="39"/>
      <c r="K3903" s="33" t="str">
        <f>VLOOKUP(C3903,'PPE WBS Codes'!$E$3:$F$79,2,0)</f>
        <v>Bulk Diesel Storage 1</v>
      </c>
      <c r="L3903" s="39" t="s">
        <v>1986</v>
      </c>
      <c r="M3903" s="39" t="s">
        <v>1433</v>
      </c>
      <c r="N3903" s="33" t="str">
        <f t="shared" si="519"/>
        <v>Bulk Diesel Storage 1 - Fire Protection System for Bulk Diesel Storage Yard 1A - Fastener Specification and Torque Procedures</v>
      </c>
      <c r="O3903" s="134"/>
      <c r="P3903" s="134"/>
      <c r="Q3903" s="33" t="str">
        <f>IFERROR(VLOOKUP(PPE_PH1_CDDL[[#This Row],[RDMC Document Number]],[3]Docs!$B:$F,4,0),"No Placeholder Yet")</f>
        <v>RES - Reserved Placeholder</v>
      </c>
      <c r="R3903" s="33" t="str">
        <f>IFERROR(VLOOKUP(PPE_PH1_CDDL[[#This Row],[RDMC Document Number]],[3]Docs!$B:$F,5,0),"No Placeholder Yet")</f>
        <v>Pending</v>
      </c>
      <c r="S3903" s="137">
        <f t="shared" si="521"/>
        <v>0</v>
      </c>
      <c r="T3903" s="39" t="s">
        <v>1119</v>
      </c>
      <c r="U3903" s="39"/>
      <c r="V3903" s="126"/>
      <c r="W3903" s="39" t="s">
        <v>1982</v>
      </c>
      <c r="X3903" s="39" t="s">
        <v>1636</v>
      </c>
      <c r="Y3903" s="39"/>
      <c r="Z3903" s="39"/>
      <c r="AA3903" s="39"/>
      <c r="AB3903" s="152" t="s">
        <v>3165</v>
      </c>
    </row>
    <row r="3904" spans="1:28" ht="21.75" customHeight="1" x14ac:dyDescent="0.25">
      <c r="A3904" s="33" t="s">
        <v>30</v>
      </c>
      <c r="B3904" s="33" t="s">
        <v>31</v>
      </c>
      <c r="C3904" s="39">
        <v>6264</v>
      </c>
      <c r="D3904" s="162" t="s">
        <v>268</v>
      </c>
      <c r="E3904" s="39" t="s">
        <v>43</v>
      </c>
      <c r="F3904" s="128" t="s">
        <v>101</v>
      </c>
      <c r="G3904" s="39" t="s">
        <v>35</v>
      </c>
      <c r="H3904" s="39" t="str">
        <f t="shared" si="516"/>
        <v>6105AK124-6264-MPRC-0005</v>
      </c>
      <c r="I3904" s="39" t="str">
        <f t="shared" si="517"/>
        <v>Q24050972-04-6264-M-PRC-0005</v>
      </c>
      <c r="J3904" s="39"/>
      <c r="K3904" s="33" t="str">
        <f>VLOOKUP(C3904,'PPE WBS Codes'!$E$3:$F$79,2,0)</f>
        <v>Bulk Diesel Storage 1</v>
      </c>
      <c r="L3904" s="39" t="s">
        <v>1987</v>
      </c>
      <c r="M3904" s="39" t="s">
        <v>1433</v>
      </c>
      <c r="N3904" s="33" t="str">
        <f t="shared" si="519"/>
        <v>Bulk Diesel Storage 1 - Auto ESD Shut-off  Valves for Bulk Diesel Storage Yard 1A - Fastener Specification and Torque Procedures</v>
      </c>
      <c r="O3904" s="134"/>
      <c r="P3904" s="134"/>
      <c r="Q3904" s="33" t="str">
        <f>IFERROR(VLOOKUP(PPE_PH1_CDDL[[#This Row],[RDMC Document Number]],[3]Docs!$B:$F,4,0),"No Placeholder Yet")</f>
        <v>RES - Reserved Placeholder</v>
      </c>
      <c r="R3904" s="33" t="str">
        <f>IFERROR(VLOOKUP(PPE_PH1_CDDL[[#This Row],[RDMC Document Number]],[3]Docs!$B:$F,5,0),"No Placeholder Yet")</f>
        <v>Pending</v>
      </c>
      <c r="S3904" s="137">
        <f t="shared" si="521"/>
        <v>0</v>
      </c>
      <c r="T3904" s="39" t="s">
        <v>1119</v>
      </c>
      <c r="U3904" s="39"/>
      <c r="V3904" s="126"/>
      <c r="W3904" s="39" t="s">
        <v>1982</v>
      </c>
      <c r="X3904" s="39" t="s">
        <v>2000</v>
      </c>
      <c r="Y3904" s="39"/>
      <c r="Z3904" s="39"/>
      <c r="AA3904" s="39"/>
      <c r="AB3904" s="152" t="s">
        <v>3165</v>
      </c>
    </row>
    <row r="3905" spans="1:28" ht="21.75" customHeight="1" x14ac:dyDescent="0.25">
      <c r="A3905" s="33" t="s">
        <v>30</v>
      </c>
      <c r="B3905" s="33" t="s">
        <v>31</v>
      </c>
      <c r="C3905" s="39">
        <v>6264</v>
      </c>
      <c r="D3905" s="162" t="s">
        <v>268</v>
      </c>
      <c r="E3905" s="39" t="s">
        <v>43</v>
      </c>
      <c r="F3905" s="128" t="s">
        <v>161</v>
      </c>
      <c r="G3905" s="39" t="s">
        <v>35</v>
      </c>
      <c r="H3905" s="39" t="str">
        <f t="shared" si="516"/>
        <v>6105AK124-6264-MPRC-0006</v>
      </c>
      <c r="I3905" s="39" t="str">
        <f t="shared" si="517"/>
        <v>Q24050972-04-6264-M-PRC-0006</v>
      </c>
      <c r="J3905" s="39"/>
      <c r="K3905" s="33" t="str">
        <f>VLOOKUP(C3905,'PPE WBS Codes'!$E$3:$F$79,2,0)</f>
        <v>Bulk Diesel Storage 1</v>
      </c>
      <c r="L3905" s="39" t="s">
        <v>1988</v>
      </c>
      <c r="M3905" s="39" t="s">
        <v>1433</v>
      </c>
      <c r="N3905" s="33" t="str">
        <f t="shared" si="519"/>
        <v>Bulk Diesel Storage 1 - Emergency Equip for Bulk Diesel Storage Fuel System Yard 1B - Fastener Specification and Torque Procedures</v>
      </c>
      <c r="O3905" s="134"/>
      <c r="P3905" s="134"/>
      <c r="Q3905" s="33" t="str">
        <f>IFERROR(VLOOKUP(PPE_PH1_CDDL[[#This Row],[RDMC Document Number]],[3]Docs!$B:$F,4,0),"No Placeholder Yet")</f>
        <v>RES - Reserved Placeholder</v>
      </c>
      <c r="R3905" s="33" t="str">
        <f>IFERROR(VLOOKUP(PPE_PH1_CDDL[[#This Row],[RDMC Document Number]],[3]Docs!$B:$F,5,0),"No Placeholder Yet")</f>
        <v>Pending</v>
      </c>
      <c r="S3905" s="137">
        <f t="shared" si="521"/>
        <v>0</v>
      </c>
      <c r="T3905" s="39" t="s">
        <v>1119</v>
      </c>
      <c r="U3905" s="39"/>
      <c r="V3905" s="126"/>
      <c r="W3905" s="39" t="s">
        <v>1982</v>
      </c>
      <c r="X3905" s="39" t="s">
        <v>1964</v>
      </c>
      <c r="Y3905" s="39"/>
      <c r="Z3905" s="39"/>
      <c r="AA3905" s="39"/>
      <c r="AB3905" s="152" t="s">
        <v>3165</v>
      </c>
    </row>
    <row r="3906" spans="1:28" ht="21.75" customHeight="1" x14ac:dyDescent="0.25">
      <c r="A3906" s="33" t="s">
        <v>30</v>
      </c>
      <c r="B3906" s="33" t="s">
        <v>31</v>
      </c>
      <c r="C3906" s="39">
        <v>6264</v>
      </c>
      <c r="D3906" s="162" t="s">
        <v>268</v>
      </c>
      <c r="E3906" s="39" t="s">
        <v>43</v>
      </c>
      <c r="F3906" s="128" t="s">
        <v>170</v>
      </c>
      <c r="G3906" s="39" t="s">
        <v>35</v>
      </c>
      <c r="H3906" s="39" t="str">
        <f t="shared" si="516"/>
        <v>6105AK124-6264-MPRC-0007</v>
      </c>
      <c r="I3906" s="39" t="str">
        <f t="shared" si="517"/>
        <v>Q24050972-04-6264-M-PRC-0007</v>
      </c>
      <c r="J3906" s="39"/>
      <c r="K3906" s="33" t="str">
        <f>VLOOKUP(C3906,'PPE WBS Codes'!$E$3:$F$79,2,0)</f>
        <v>Bulk Diesel Storage 1</v>
      </c>
      <c r="L3906" s="39" t="s">
        <v>1997</v>
      </c>
      <c r="M3906" s="39" t="s">
        <v>1433</v>
      </c>
      <c r="N3906" s="33" t="str">
        <f t="shared" si="519"/>
        <v>Bulk Diesel Storage 1 - Collection Sump from Bunds for Bulk Diesel Storage Yard 1B - Fastener Specification and Torque Procedures</v>
      </c>
      <c r="O3906" s="134"/>
      <c r="P3906" s="134"/>
      <c r="Q3906" s="33" t="str">
        <f>IFERROR(VLOOKUP(PPE_PH1_CDDL[[#This Row],[RDMC Document Number]],[3]Docs!$B:$F,4,0),"No Placeholder Yet")</f>
        <v>RES - Reserved Placeholder</v>
      </c>
      <c r="R3906" s="33" t="str">
        <f>IFERROR(VLOOKUP(PPE_PH1_CDDL[[#This Row],[RDMC Document Number]],[3]Docs!$B:$F,5,0),"No Placeholder Yet")</f>
        <v>Pending</v>
      </c>
      <c r="S3906" s="137">
        <f t="shared" si="521"/>
        <v>0</v>
      </c>
      <c r="T3906" s="39" t="s">
        <v>1119</v>
      </c>
      <c r="U3906" s="39"/>
      <c r="V3906" s="126"/>
      <c r="W3906" s="39" t="s">
        <v>1982</v>
      </c>
      <c r="X3906" s="39" t="s">
        <v>1932</v>
      </c>
      <c r="Y3906" s="39"/>
      <c r="Z3906" s="39"/>
      <c r="AA3906" s="39"/>
      <c r="AB3906" s="152" t="s">
        <v>3165</v>
      </c>
    </row>
    <row r="3907" spans="1:28" ht="21.75" customHeight="1" x14ac:dyDescent="0.25">
      <c r="A3907" s="33" t="s">
        <v>30</v>
      </c>
      <c r="B3907" s="33" t="s">
        <v>31</v>
      </c>
      <c r="C3907" s="39">
        <v>6264</v>
      </c>
      <c r="D3907" s="162" t="s">
        <v>268</v>
      </c>
      <c r="E3907" s="39" t="s">
        <v>43</v>
      </c>
      <c r="F3907" s="128" t="s">
        <v>108</v>
      </c>
      <c r="G3907" s="39" t="s">
        <v>35</v>
      </c>
      <c r="H3907" s="39" t="str">
        <f t="shared" si="516"/>
        <v>6105AK124-6264-MPRC-0008</v>
      </c>
      <c r="I3907" s="39" t="str">
        <f t="shared" si="517"/>
        <v>Q24050972-04-6264-M-PRC-0008</v>
      </c>
      <c r="J3907" s="39"/>
      <c r="K3907" s="33" t="str">
        <f>VLOOKUP(C3907,'PPE WBS Codes'!$E$3:$F$79,2,0)</f>
        <v>Bulk Diesel Storage 1</v>
      </c>
      <c r="L3907" s="39" t="s">
        <v>1991</v>
      </c>
      <c r="M3907" s="39" t="s">
        <v>1431</v>
      </c>
      <c r="N3907" s="33" t="str">
        <f t="shared" si="519"/>
        <v>Bulk Diesel Storage 1 - Fire Protection System for Bulk Diesel Storage Yard 1B - Rigging Study and Lifting Equipment Design</v>
      </c>
      <c r="O3907" s="134"/>
      <c r="P3907" s="134"/>
      <c r="Q3907" s="33" t="str">
        <f>IFERROR(VLOOKUP(PPE_PH1_CDDL[[#This Row],[RDMC Document Number]],[3]Docs!$B:$F,4,0),"No Placeholder Yet")</f>
        <v>RES - Reserved Placeholder</v>
      </c>
      <c r="R3907" s="33" t="str">
        <f>IFERROR(VLOOKUP(PPE_PH1_CDDL[[#This Row],[RDMC Document Number]],[3]Docs!$B:$F,5,0),"No Placeholder Yet")</f>
        <v>Pending</v>
      </c>
      <c r="S3907" s="137">
        <f t="shared" si="521"/>
        <v>0</v>
      </c>
      <c r="T3907" s="39" t="s">
        <v>1119</v>
      </c>
      <c r="U3907" s="39"/>
      <c r="V3907" s="126"/>
      <c r="W3907" s="39" t="s">
        <v>1982</v>
      </c>
      <c r="X3907" s="39" t="s">
        <v>1636</v>
      </c>
      <c r="Y3907" s="39"/>
      <c r="Z3907" s="39"/>
      <c r="AA3907" s="39"/>
      <c r="AB3907" s="152" t="s">
        <v>3165</v>
      </c>
    </row>
    <row r="3908" spans="1:28" ht="21.75" customHeight="1" x14ac:dyDescent="0.25">
      <c r="A3908" s="33" t="s">
        <v>30</v>
      </c>
      <c r="B3908" s="33" t="s">
        <v>31</v>
      </c>
      <c r="C3908" s="39">
        <v>6264</v>
      </c>
      <c r="D3908" s="162" t="s">
        <v>268</v>
      </c>
      <c r="E3908" s="39" t="s">
        <v>43</v>
      </c>
      <c r="F3908" s="128" t="s">
        <v>173</v>
      </c>
      <c r="G3908" s="39" t="s">
        <v>35</v>
      </c>
      <c r="H3908" s="39" t="str">
        <f t="shared" si="516"/>
        <v>6105AK124-6264-MPRC-0009</v>
      </c>
      <c r="I3908" s="39" t="str">
        <f t="shared" si="517"/>
        <v>Q24050972-04-6264-M-PRC-0009</v>
      </c>
      <c r="J3908" s="39"/>
      <c r="K3908" s="33" t="str">
        <f>VLOOKUP(C3908,'PPE WBS Codes'!$E$3:$F$79,2,0)</f>
        <v>Bulk Diesel Storage 1</v>
      </c>
      <c r="L3908" s="39" t="s">
        <v>1991</v>
      </c>
      <c r="M3908" s="39" t="s">
        <v>1433</v>
      </c>
      <c r="N3908" s="33" t="str">
        <f t="shared" si="519"/>
        <v>Bulk Diesel Storage 1 - Fire Protection System for Bulk Diesel Storage Yard 1B - Fastener Specification and Torque Procedures</v>
      </c>
      <c r="O3908" s="134"/>
      <c r="P3908" s="134"/>
      <c r="Q3908" s="33" t="str">
        <f>IFERROR(VLOOKUP(PPE_PH1_CDDL[[#This Row],[RDMC Document Number]],[3]Docs!$B:$F,4,0),"No Placeholder Yet")</f>
        <v>RES - Reserved Placeholder</v>
      </c>
      <c r="R3908" s="33" t="str">
        <f>IFERROR(VLOOKUP(PPE_PH1_CDDL[[#This Row],[RDMC Document Number]],[3]Docs!$B:$F,5,0),"No Placeholder Yet")</f>
        <v>Pending</v>
      </c>
      <c r="S3908" s="137">
        <f t="shared" si="521"/>
        <v>0</v>
      </c>
      <c r="T3908" s="39" t="s">
        <v>1119</v>
      </c>
      <c r="U3908" s="39"/>
      <c r="V3908" s="126"/>
      <c r="W3908" s="39" t="s">
        <v>1982</v>
      </c>
      <c r="X3908" s="39" t="s">
        <v>1636</v>
      </c>
      <c r="Y3908" s="39"/>
      <c r="Z3908" s="39"/>
      <c r="AA3908" s="39"/>
      <c r="AB3908" s="152" t="s">
        <v>3165</v>
      </c>
    </row>
    <row r="3909" spans="1:28" ht="21.75" customHeight="1" x14ac:dyDescent="0.25">
      <c r="A3909" s="33" t="s">
        <v>30</v>
      </c>
      <c r="B3909" s="33" t="s">
        <v>31</v>
      </c>
      <c r="C3909" s="39">
        <v>6264</v>
      </c>
      <c r="D3909" s="162" t="s">
        <v>268</v>
      </c>
      <c r="E3909" s="39" t="s">
        <v>43</v>
      </c>
      <c r="F3909" s="174" t="s">
        <v>184</v>
      </c>
      <c r="G3909" s="39" t="s">
        <v>35</v>
      </c>
      <c r="H3909" s="39" t="str">
        <f t="shared" si="516"/>
        <v>6105AK124-6264-MPRC-0010</v>
      </c>
      <c r="I3909" s="39" t="str">
        <f t="shared" si="517"/>
        <v>Q24050972-04-6264-M-PRC-0010</v>
      </c>
      <c r="J3909" s="162"/>
      <c r="K3909" s="33" t="str">
        <f>VLOOKUP(C3909,'PPE WBS Codes'!$E$3:$F$79,2,0)</f>
        <v>Bulk Diesel Storage 1</v>
      </c>
      <c r="L3909" s="162" t="s">
        <v>1992</v>
      </c>
      <c r="M3909" s="162" t="s">
        <v>1433</v>
      </c>
      <c r="N3909" s="33" t="str">
        <f t="shared" si="519"/>
        <v>Bulk Diesel Storage 1 - Auto ESD Shut-off  Valves for Bulk Diesel Storage Yard 1B - Fastener Specification and Torque Procedures</v>
      </c>
      <c r="O3909" s="175"/>
      <c r="P3909" s="175"/>
      <c r="Q3909" s="33" t="str">
        <f>IFERROR(VLOOKUP(PPE_PH1_CDDL[[#This Row],[RDMC Document Number]],[3]Docs!$B:$F,4,0),"No Placeholder Yet")</f>
        <v>RES - Reserved Placeholder</v>
      </c>
      <c r="R3909" s="33" t="str">
        <f>IFERROR(VLOOKUP(PPE_PH1_CDDL[[#This Row],[RDMC Document Number]],[3]Docs!$B:$F,5,0),"No Placeholder Yet")</f>
        <v>Pending</v>
      </c>
      <c r="S3909" s="137">
        <f t="shared" si="521"/>
        <v>0</v>
      </c>
      <c r="T3909" s="39" t="s">
        <v>1119</v>
      </c>
      <c r="U3909" s="162"/>
      <c r="V3909" s="126"/>
      <c r="W3909" s="39" t="s">
        <v>1982</v>
      </c>
      <c r="X3909" s="39" t="s">
        <v>2000</v>
      </c>
      <c r="Y3909" s="162"/>
      <c r="Z3909" s="162"/>
      <c r="AA3909" s="39"/>
      <c r="AB3909" s="152" t="s">
        <v>3165</v>
      </c>
    </row>
    <row r="3910" spans="1:28" ht="21.75" customHeight="1" x14ac:dyDescent="0.25">
      <c r="A3910" s="33" t="s">
        <v>30</v>
      </c>
      <c r="B3910" s="33" t="s">
        <v>31</v>
      </c>
      <c r="C3910" s="39">
        <v>6264</v>
      </c>
      <c r="D3910" s="162" t="s">
        <v>268</v>
      </c>
      <c r="E3910" s="39" t="s">
        <v>1435</v>
      </c>
      <c r="F3910" s="128" t="s">
        <v>34</v>
      </c>
      <c r="G3910" s="39" t="s">
        <v>35</v>
      </c>
      <c r="H3910" s="39" t="str">
        <f t="shared" si="516"/>
        <v>6105AK124-6264-MPSP-0001</v>
      </c>
      <c r="I3910" s="39" t="str">
        <f t="shared" si="517"/>
        <v>Q24050972-04-6264-M-PSP-0001</v>
      </c>
      <c r="J3910" s="39"/>
      <c r="K3910" s="33" t="str">
        <f>VLOOKUP(C3910,'PPE WBS Codes'!$E$3:$F$79,2,0)</f>
        <v>Bulk Diesel Storage 1</v>
      </c>
      <c r="L3910" s="39" t="s">
        <v>1981</v>
      </c>
      <c r="M3910" s="39" t="s">
        <v>1436</v>
      </c>
      <c r="N3910" s="33" t="str">
        <f t="shared" si="519"/>
        <v>Bulk Diesel Storage 1 - Emergency Equip for Bulk Diesel Storage Yard 1A - Pipe and Cable Support Racks Design</v>
      </c>
      <c r="O3910" s="134"/>
      <c r="P3910" s="134"/>
      <c r="Q3910" s="33" t="str">
        <f>IFERROR(VLOOKUP(PPE_PH1_CDDL[[#This Row],[RDMC Document Number]],[3]Docs!$B:$F,4,0),"No Placeholder Yet")</f>
        <v>RES - Reserved Placeholder</v>
      </c>
      <c r="R3910" s="33" t="str">
        <f>IFERROR(VLOOKUP(PPE_PH1_CDDL[[#This Row],[RDMC Document Number]],[3]Docs!$B:$F,5,0),"No Placeholder Yet")</f>
        <v>Pending</v>
      </c>
      <c r="S3910" s="137">
        <f t="shared" ref="S3910:S3915" si="522">IF(AND(O3910&lt;&gt;"",P3910&lt;&gt;"",R3910="Approved"),100%,
 IF(AND(O3910&lt;&gt;"",P3910&lt;&gt;""),66.67%,
 IF(O3910&lt;&gt;"",33.33%,
 0)))</f>
        <v>0</v>
      </c>
      <c r="T3910" s="39" t="s">
        <v>1119</v>
      </c>
      <c r="U3910" s="39"/>
      <c r="V3910" s="126"/>
      <c r="W3910" s="39" t="s">
        <v>1982</v>
      </c>
      <c r="X3910" s="39" t="s">
        <v>1964</v>
      </c>
      <c r="Y3910" s="39"/>
      <c r="Z3910" s="39"/>
      <c r="AA3910" s="39"/>
      <c r="AB3910" s="152" t="s">
        <v>3165</v>
      </c>
    </row>
    <row r="3911" spans="1:28" ht="21.75" customHeight="1" x14ac:dyDescent="0.25">
      <c r="A3911" s="33" t="s">
        <v>30</v>
      </c>
      <c r="B3911" s="33" t="s">
        <v>31</v>
      </c>
      <c r="C3911" s="39">
        <v>6264</v>
      </c>
      <c r="D3911" s="162" t="s">
        <v>268</v>
      </c>
      <c r="E3911" s="39" t="s">
        <v>1435</v>
      </c>
      <c r="F3911" s="128" t="s">
        <v>46</v>
      </c>
      <c r="G3911" s="39" t="s">
        <v>35</v>
      </c>
      <c r="H3911" s="39" t="str">
        <f t="shared" si="516"/>
        <v>6105AK124-6264-MPSP-0002</v>
      </c>
      <c r="I3911" s="39" t="str">
        <f t="shared" si="517"/>
        <v>Q24050972-04-6264-M-PSP-0002</v>
      </c>
      <c r="J3911" s="39"/>
      <c r="K3911" s="33" t="str">
        <f>VLOOKUP(C3911,'PPE WBS Codes'!$E$3:$F$79,2,0)</f>
        <v>Bulk Diesel Storage 1</v>
      </c>
      <c r="L3911" s="39" t="s">
        <v>1986</v>
      </c>
      <c r="M3911" s="39" t="s">
        <v>1436</v>
      </c>
      <c r="N3911" s="33" t="str">
        <f t="shared" si="519"/>
        <v>Bulk Diesel Storage 1 - Fire Protection System for Bulk Diesel Storage Yard 1A - Pipe and Cable Support Racks Design</v>
      </c>
      <c r="O3911" s="134"/>
      <c r="P3911" s="134"/>
      <c r="Q3911" s="33" t="str">
        <f>IFERROR(VLOOKUP(PPE_PH1_CDDL[[#This Row],[RDMC Document Number]],[3]Docs!$B:$F,4,0),"No Placeholder Yet")</f>
        <v>RES - Reserved Placeholder</v>
      </c>
      <c r="R3911" s="33" t="str">
        <f>IFERROR(VLOOKUP(PPE_PH1_CDDL[[#This Row],[RDMC Document Number]],[3]Docs!$B:$F,5,0),"No Placeholder Yet")</f>
        <v>Pending</v>
      </c>
      <c r="S3911" s="137">
        <f t="shared" si="522"/>
        <v>0</v>
      </c>
      <c r="T3911" s="39" t="s">
        <v>1119</v>
      </c>
      <c r="U3911" s="39"/>
      <c r="V3911" s="126"/>
      <c r="W3911" s="39" t="s">
        <v>1982</v>
      </c>
      <c r="X3911" s="39" t="s">
        <v>1636</v>
      </c>
      <c r="Y3911" s="39"/>
      <c r="Z3911" s="39"/>
      <c r="AA3911" s="39"/>
      <c r="AB3911" s="152" t="s">
        <v>3165</v>
      </c>
    </row>
    <row r="3912" spans="1:28" ht="21.75" customHeight="1" x14ac:dyDescent="0.25">
      <c r="A3912" s="33" t="s">
        <v>30</v>
      </c>
      <c r="B3912" s="33" t="s">
        <v>31</v>
      </c>
      <c r="C3912" s="39">
        <v>6264</v>
      </c>
      <c r="D3912" s="162" t="s">
        <v>268</v>
      </c>
      <c r="E3912" s="39" t="s">
        <v>1435</v>
      </c>
      <c r="F3912" s="128" t="s">
        <v>48</v>
      </c>
      <c r="G3912" s="39" t="s">
        <v>35</v>
      </c>
      <c r="H3912" s="39" t="str">
        <f t="shared" si="516"/>
        <v>6105AK124-6264-MPSP-0003</v>
      </c>
      <c r="I3912" s="39" t="str">
        <f t="shared" si="517"/>
        <v>Q24050972-04-6264-M-PSP-0003</v>
      </c>
      <c r="J3912" s="39"/>
      <c r="K3912" s="33" t="str">
        <f>VLOOKUP(C3912,'PPE WBS Codes'!$E$3:$F$79,2,0)</f>
        <v>Bulk Diesel Storage 1</v>
      </c>
      <c r="L3912" s="39" t="s">
        <v>1987</v>
      </c>
      <c r="M3912" s="39" t="s">
        <v>1436</v>
      </c>
      <c r="N3912" s="33" t="str">
        <f t="shared" si="519"/>
        <v>Bulk Diesel Storage 1 - Auto ESD Shut-off  Valves for Bulk Diesel Storage Yard 1A - Pipe and Cable Support Racks Design</v>
      </c>
      <c r="O3912" s="134"/>
      <c r="P3912" s="134"/>
      <c r="Q3912" s="33" t="str">
        <f>IFERROR(VLOOKUP(PPE_PH1_CDDL[[#This Row],[RDMC Document Number]],[3]Docs!$B:$F,4,0),"No Placeholder Yet")</f>
        <v>RES - Reserved Placeholder</v>
      </c>
      <c r="R3912" s="33" t="str">
        <f>IFERROR(VLOOKUP(PPE_PH1_CDDL[[#This Row],[RDMC Document Number]],[3]Docs!$B:$F,5,0),"No Placeholder Yet")</f>
        <v>Pending</v>
      </c>
      <c r="S3912" s="137">
        <f t="shared" si="522"/>
        <v>0</v>
      </c>
      <c r="T3912" s="39" t="s">
        <v>1119</v>
      </c>
      <c r="U3912" s="39"/>
      <c r="V3912" s="126"/>
      <c r="W3912" s="39" t="s">
        <v>1982</v>
      </c>
      <c r="X3912" s="39" t="s">
        <v>2000</v>
      </c>
      <c r="Y3912" s="39"/>
      <c r="Z3912" s="39"/>
      <c r="AA3912" s="39"/>
      <c r="AB3912" s="152" t="s">
        <v>3165</v>
      </c>
    </row>
    <row r="3913" spans="1:28" ht="21.75" customHeight="1" x14ac:dyDescent="0.25">
      <c r="A3913" s="33" t="s">
        <v>30</v>
      </c>
      <c r="B3913" s="33" t="s">
        <v>31</v>
      </c>
      <c r="C3913" s="39">
        <v>6264</v>
      </c>
      <c r="D3913" s="162" t="s">
        <v>268</v>
      </c>
      <c r="E3913" s="39" t="s">
        <v>1435</v>
      </c>
      <c r="F3913" s="128" t="s">
        <v>50</v>
      </c>
      <c r="G3913" s="39" t="s">
        <v>35</v>
      </c>
      <c r="H3913" s="39" t="str">
        <f t="shared" si="516"/>
        <v>6105AK124-6264-MPSP-0004</v>
      </c>
      <c r="I3913" s="39" t="str">
        <f t="shared" si="517"/>
        <v>Q24050972-04-6264-M-PSP-0004</v>
      </c>
      <c r="J3913" s="39"/>
      <c r="K3913" s="33" t="str">
        <f>VLOOKUP(C3913,'PPE WBS Codes'!$E$3:$F$79,2,0)</f>
        <v>Bulk Diesel Storage 1</v>
      </c>
      <c r="L3913" s="39" t="s">
        <v>1988</v>
      </c>
      <c r="M3913" s="39" t="s">
        <v>1436</v>
      </c>
      <c r="N3913" s="33" t="str">
        <f t="shared" si="519"/>
        <v>Bulk Diesel Storage 1 - Emergency Equip for Bulk Diesel Storage Fuel System Yard 1B - Pipe and Cable Support Racks Design</v>
      </c>
      <c r="O3913" s="134"/>
      <c r="P3913" s="134"/>
      <c r="Q3913" s="33" t="str">
        <f>IFERROR(VLOOKUP(PPE_PH1_CDDL[[#This Row],[RDMC Document Number]],[3]Docs!$B:$F,4,0),"No Placeholder Yet")</f>
        <v>RES - Reserved Placeholder</v>
      </c>
      <c r="R3913" s="33" t="str">
        <f>IFERROR(VLOOKUP(PPE_PH1_CDDL[[#This Row],[RDMC Document Number]],[3]Docs!$B:$F,5,0),"No Placeholder Yet")</f>
        <v>Pending</v>
      </c>
      <c r="S3913" s="137">
        <f t="shared" si="522"/>
        <v>0</v>
      </c>
      <c r="T3913" s="39" t="s">
        <v>1119</v>
      </c>
      <c r="U3913" s="39"/>
      <c r="V3913" s="126"/>
      <c r="W3913" s="39" t="s">
        <v>1982</v>
      </c>
      <c r="X3913" s="39" t="s">
        <v>1964</v>
      </c>
      <c r="Y3913" s="39"/>
      <c r="Z3913" s="39"/>
      <c r="AA3913" s="39"/>
      <c r="AB3913" s="152" t="s">
        <v>3165</v>
      </c>
    </row>
    <row r="3914" spans="1:28" ht="21.75" customHeight="1" x14ac:dyDescent="0.25">
      <c r="A3914" s="33" t="s">
        <v>30</v>
      </c>
      <c r="B3914" s="33" t="s">
        <v>31</v>
      </c>
      <c r="C3914" s="39">
        <v>6264</v>
      </c>
      <c r="D3914" s="162" t="s">
        <v>268</v>
      </c>
      <c r="E3914" s="39" t="s">
        <v>1435</v>
      </c>
      <c r="F3914" s="128" t="s">
        <v>101</v>
      </c>
      <c r="G3914" s="39" t="s">
        <v>35</v>
      </c>
      <c r="H3914" s="39" t="str">
        <f t="shared" si="516"/>
        <v>6105AK124-6264-MPSP-0005</v>
      </c>
      <c r="I3914" s="39" t="str">
        <f t="shared" si="517"/>
        <v>Q24050972-04-6264-M-PSP-0005</v>
      </c>
      <c r="J3914" s="39"/>
      <c r="K3914" s="33" t="str">
        <f>VLOOKUP(C3914,'PPE WBS Codes'!$E$3:$F$79,2,0)</f>
        <v>Bulk Diesel Storage 1</v>
      </c>
      <c r="L3914" s="39" t="s">
        <v>1991</v>
      </c>
      <c r="M3914" s="39" t="s">
        <v>1436</v>
      </c>
      <c r="N3914" s="33" t="str">
        <f t="shared" si="519"/>
        <v>Bulk Diesel Storage 1 - Fire Protection System for Bulk Diesel Storage Yard 1B - Pipe and Cable Support Racks Design</v>
      </c>
      <c r="O3914" s="134"/>
      <c r="P3914" s="134"/>
      <c r="Q3914" s="33" t="str">
        <f>IFERROR(VLOOKUP(PPE_PH1_CDDL[[#This Row],[RDMC Document Number]],[3]Docs!$B:$F,4,0),"No Placeholder Yet")</f>
        <v>RES - Reserved Placeholder</v>
      </c>
      <c r="R3914" s="33" t="str">
        <f>IFERROR(VLOOKUP(PPE_PH1_CDDL[[#This Row],[RDMC Document Number]],[3]Docs!$B:$F,5,0),"No Placeholder Yet")</f>
        <v>Pending</v>
      </c>
      <c r="S3914" s="137">
        <f t="shared" si="522"/>
        <v>0</v>
      </c>
      <c r="T3914" s="39" t="s">
        <v>1119</v>
      </c>
      <c r="U3914" s="39"/>
      <c r="V3914" s="126"/>
      <c r="W3914" s="39" t="s">
        <v>1982</v>
      </c>
      <c r="X3914" s="39" t="s">
        <v>1636</v>
      </c>
      <c r="Y3914" s="39"/>
      <c r="Z3914" s="39"/>
      <c r="AA3914" s="39"/>
      <c r="AB3914" s="152" t="s">
        <v>3165</v>
      </c>
    </row>
    <row r="3915" spans="1:28" ht="21.75" customHeight="1" x14ac:dyDescent="0.25">
      <c r="A3915" s="33" t="s">
        <v>30</v>
      </c>
      <c r="B3915" s="33" t="s">
        <v>31</v>
      </c>
      <c r="C3915" s="39">
        <v>6264</v>
      </c>
      <c r="D3915" s="162" t="s">
        <v>268</v>
      </c>
      <c r="E3915" s="39" t="s">
        <v>1435</v>
      </c>
      <c r="F3915" s="174" t="s">
        <v>161</v>
      </c>
      <c r="G3915" s="39" t="s">
        <v>35</v>
      </c>
      <c r="H3915" s="39" t="str">
        <f t="shared" si="516"/>
        <v>6105AK124-6264-MPSP-0006</v>
      </c>
      <c r="I3915" s="39" t="str">
        <f t="shared" si="517"/>
        <v>Q24050972-04-6264-M-PSP-0006</v>
      </c>
      <c r="J3915" s="162"/>
      <c r="K3915" s="33" t="str">
        <f>VLOOKUP(C3915,'PPE WBS Codes'!$E$3:$F$79,2,0)</f>
        <v>Bulk Diesel Storage 1</v>
      </c>
      <c r="L3915" s="162" t="s">
        <v>1992</v>
      </c>
      <c r="M3915" s="162" t="s">
        <v>1436</v>
      </c>
      <c r="N3915" s="33" t="str">
        <f t="shared" si="519"/>
        <v>Bulk Diesel Storage 1 - Auto ESD Shut-off  Valves for Bulk Diesel Storage Yard 1B - Pipe and Cable Support Racks Design</v>
      </c>
      <c r="O3915" s="175"/>
      <c r="P3915" s="175"/>
      <c r="Q3915" s="33" t="str">
        <f>IFERROR(VLOOKUP(PPE_PH1_CDDL[[#This Row],[RDMC Document Number]],[3]Docs!$B:$F,4,0),"No Placeholder Yet")</f>
        <v>RES - Reserved Placeholder</v>
      </c>
      <c r="R3915" s="33" t="str">
        <f>IFERROR(VLOOKUP(PPE_PH1_CDDL[[#This Row],[RDMC Document Number]],[3]Docs!$B:$F,5,0),"No Placeholder Yet")</f>
        <v>Pending</v>
      </c>
      <c r="S3915" s="137">
        <f t="shared" si="522"/>
        <v>0</v>
      </c>
      <c r="T3915" s="39" t="s">
        <v>1119</v>
      </c>
      <c r="U3915" s="162"/>
      <c r="V3915" s="126"/>
      <c r="W3915" s="39" t="s">
        <v>1982</v>
      </c>
      <c r="X3915" s="39" t="s">
        <v>2000</v>
      </c>
      <c r="Y3915" s="162"/>
      <c r="Z3915" s="162"/>
      <c r="AA3915" s="39"/>
      <c r="AB3915" s="152" t="s">
        <v>3165</v>
      </c>
    </row>
    <row r="3916" spans="1:28" ht="21.75" customHeight="1" x14ac:dyDescent="0.25">
      <c r="A3916" s="33" t="s">
        <v>30</v>
      </c>
      <c r="B3916" s="33" t="s">
        <v>31</v>
      </c>
      <c r="C3916" s="39">
        <v>6264</v>
      </c>
      <c r="D3916" s="162" t="s">
        <v>268</v>
      </c>
      <c r="E3916" s="39" t="s">
        <v>1144</v>
      </c>
      <c r="F3916" s="128" t="s">
        <v>34</v>
      </c>
      <c r="G3916" s="39" t="s">
        <v>35</v>
      </c>
      <c r="H3916" s="39" t="str">
        <f t="shared" si="516"/>
        <v>6105AK124-6264-MQAD-0001</v>
      </c>
      <c r="I3916" s="39" t="str">
        <f t="shared" si="517"/>
        <v>Q24050972-04-6264-M-QAD-0001</v>
      </c>
      <c r="J3916" s="39"/>
      <c r="K3916" s="33" t="str">
        <f>VLOOKUP(C3916,'PPE WBS Codes'!$E$3:$F$79,2,0)</f>
        <v>Bulk Diesel Storage 1</v>
      </c>
      <c r="L3916" s="39" t="s">
        <v>1981</v>
      </c>
      <c r="M3916" s="39" t="s">
        <v>1437</v>
      </c>
      <c r="N3916" s="33" t="str">
        <f t="shared" si="519"/>
        <v>Bulk Diesel Storage 1 - Emergency Equip for Bulk Diesel Storage Yard 1A - Fabrication Inspection QC Pack (Incl. NDT)</v>
      </c>
      <c r="O3916" s="134"/>
      <c r="P3916" s="134"/>
      <c r="Q3916" s="33" t="str">
        <f>IFERROR(VLOOKUP(PPE_PH1_CDDL[[#This Row],[RDMC Document Number]],[3]Docs!$B:$F,4,0),"No Placeholder Yet")</f>
        <v>RES - Reserved Placeholder</v>
      </c>
      <c r="R3916" s="33" t="str">
        <f>IFERROR(VLOOKUP(PPE_PH1_CDDL[[#This Row],[RDMC Document Number]],[3]Docs!$B:$F,5,0),"No Placeholder Yet")</f>
        <v>Pending</v>
      </c>
      <c r="S3916" s="137">
        <f t="shared" ref="S3916:S3939" si="523">IF(AND(O3916&lt;&gt;"",P3916&lt;&gt;"",R3916="Approved"),100%,
 IF(AND(O3916&lt;&gt;"",P3916&lt;&gt;""),66.67%,
 IF(O3916&lt;&gt;"",33.33%,
 0)))</f>
        <v>0</v>
      </c>
      <c r="T3916" s="39" t="s">
        <v>1119</v>
      </c>
      <c r="U3916" s="39"/>
      <c r="V3916" s="126"/>
      <c r="W3916" s="39" t="s">
        <v>1982</v>
      </c>
      <c r="X3916" s="39" t="s">
        <v>1964</v>
      </c>
      <c r="Y3916" s="39"/>
      <c r="Z3916" s="39"/>
      <c r="AA3916" s="39"/>
      <c r="AB3916" s="152" t="s">
        <v>3165</v>
      </c>
    </row>
    <row r="3917" spans="1:28" ht="21.75" customHeight="1" x14ac:dyDescent="0.25">
      <c r="A3917" s="33" t="s">
        <v>30</v>
      </c>
      <c r="B3917" s="33" t="s">
        <v>31</v>
      </c>
      <c r="C3917" s="39">
        <v>6264</v>
      </c>
      <c r="D3917" s="162" t="s">
        <v>268</v>
      </c>
      <c r="E3917" s="39" t="s">
        <v>1144</v>
      </c>
      <c r="F3917" s="128" t="s">
        <v>46</v>
      </c>
      <c r="G3917" s="39" t="s">
        <v>35</v>
      </c>
      <c r="H3917" s="39" t="str">
        <f t="shared" si="516"/>
        <v>6105AK124-6264-MQAD-0002</v>
      </c>
      <c r="I3917" s="39" t="str">
        <f t="shared" si="517"/>
        <v>Q24050972-04-6264-M-QAD-0002</v>
      </c>
      <c r="J3917" s="39"/>
      <c r="K3917" s="33" t="str">
        <f>VLOOKUP(C3917,'PPE WBS Codes'!$E$3:$F$79,2,0)</f>
        <v>Bulk Diesel Storage 1</v>
      </c>
      <c r="L3917" s="39" t="s">
        <v>1986</v>
      </c>
      <c r="M3917" s="39" t="s">
        <v>1437</v>
      </c>
      <c r="N3917" s="33" t="str">
        <f t="shared" si="519"/>
        <v>Bulk Diesel Storage 1 - Fire Protection System for Bulk Diesel Storage Yard 1A - Fabrication Inspection QC Pack (Incl. NDT)</v>
      </c>
      <c r="O3917" s="134"/>
      <c r="P3917" s="134"/>
      <c r="Q3917" s="33" t="str">
        <f>IFERROR(VLOOKUP(PPE_PH1_CDDL[[#This Row],[RDMC Document Number]],[3]Docs!$B:$F,4,0),"No Placeholder Yet")</f>
        <v>RES - Reserved Placeholder</v>
      </c>
      <c r="R3917" s="33" t="str">
        <f>IFERROR(VLOOKUP(PPE_PH1_CDDL[[#This Row],[RDMC Document Number]],[3]Docs!$B:$F,5,0),"No Placeholder Yet")</f>
        <v>Pending</v>
      </c>
      <c r="S3917" s="137">
        <f t="shared" si="523"/>
        <v>0</v>
      </c>
      <c r="T3917" s="39" t="s">
        <v>1119</v>
      </c>
      <c r="U3917" s="39"/>
      <c r="V3917" s="126"/>
      <c r="W3917" s="39" t="s">
        <v>1982</v>
      </c>
      <c r="X3917" s="39" t="s">
        <v>1636</v>
      </c>
      <c r="Y3917" s="39"/>
      <c r="Z3917" s="39"/>
      <c r="AA3917" s="39"/>
      <c r="AB3917" s="152" t="s">
        <v>3165</v>
      </c>
    </row>
    <row r="3918" spans="1:28" ht="21.75" customHeight="1" x14ac:dyDescent="0.25">
      <c r="A3918" s="33" t="s">
        <v>30</v>
      </c>
      <c r="B3918" s="33" t="s">
        <v>31</v>
      </c>
      <c r="C3918" s="39">
        <v>6264</v>
      </c>
      <c r="D3918" s="162" t="s">
        <v>268</v>
      </c>
      <c r="E3918" s="39" t="s">
        <v>1144</v>
      </c>
      <c r="F3918" s="128" t="s">
        <v>48</v>
      </c>
      <c r="G3918" s="39" t="s">
        <v>35</v>
      </c>
      <c r="H3918" s="39" t="str">
        <f t="shared" si="516"/>
        <v>6105AK124-6264-MQAD-0003</v>
      </c>
      <c r="I3918" s="39" t="str">
        <f t="shared" si="517"/>
        <v>Q24050972-04-6264-M-QAD-0003</v>
      </c>
      <c r="J3918" s="39"/>
      <c r="K3918" s="33" t="str">
        <f>VLOOKUP(C3918,'PPE WBS Codes'!$E$3:$F$79,2,0)</f>
        <v>Bulk Diesel Storage 1</v>
      </c>
      <c r="L3918" s="39" t="s">
        <v>1988</v>
      </c>
      <c r="M3918" s="39" t="s">
        <v>1437</v>
      </c>
      <c r="N3918" s="33" t="str">
        <f t="shared" si="519"/>
        <v>Bulk Diesel Storage 1 - Emergency Equip for Bulk Diesel Storage Fuel System Yard 1B - Fabrication Inspection QC Pack (Incl. NDT)</v>
      </c>
      <c r="O3918" s="134"/>
      <c r="P3918" s="134"/>
      <c r="Q3918" s="33" t="str">
        <f>IFERROR(VLOOKUP(PPE_PH1_CDDL[[#This Row],[RDMC Document Number]],[3]Docs!$B:$F,4,0),"No Placeholder Yet")</f>
        <v>RES - Reserved Placeholder</v>
      </c>
      <c r="R3918" s="33" t="str">
        <f>IFERROR(VLOOKUP(PPE_PH1_CDDL[[#This Row],[RDMC Document Number]],[3]Docs!$B:$F,5,0),"No Placeholder Yet")</f>
        <v>Pending</v>
      </c>
      <c r="S3918" s="137">
        <f t="shared" si="523"/>
        <v>0</v>
      </c>
      <c r="T3918" s="39" t="s">
        <v>1119</v>
      </c>
      <c r="U3918" s="39"/>
      <c r="V3918" s="126"/>
      <c r="W3918" s="39" t="s">
        <v>1982</v>
      </c>
      <c r="X3918" s="39" t="s">
        <v>1964</v>
      </c>
      <c r="Y3918" s="39"/>
      <c r="Z3918" s="39"/>
      <c r="AA3918" s="39"/>
      <c r="AB3918" s="152" t="s">
        <v>3165</v>
      </c>
    </row>
    <row r="3919" spans="1:28" ht="21.75" customHeight="1" x14ac:dyDescent="0.25">
      <c r="A3919" s="33" t="s">
        <v>30</v>
      </c>
      <c r="B3919" s="33" t="s">
        <v>31</v>
      </c>
      <c r="C3919" s="39">
        <v>6264</v>
      </c>
      <c r="D3919" s="162" t="s">
        <v>268</v>
      </c>
      <c r="E3919" s="39" t="s">
        <v>1144</v>
      </c>
      <c r="F3919" s="174" t="s">
        <v>50</v>
      </c>
      <c r="G3919" s="39" t="s">
        <v>35</v>
      </c>
      <c r="H3919" s="39" t="str">
        <f t="shared" si="516"/>
        <v>6105AK124-6264-MQAD-0004</v>
      </c>
      <c r="I3919" s="39" t="str">
        <f t="shared" si="517"/>
        <v>Q24050972-04-6264-M-QAD-0004</v>
      </c>
      <c r="J3919" s="162"/>
      <c r="K3919" s="33" t="str">
        <f>VLOOKUP(C3919,'PPE WBS Codes'!$E$3:$F$79,2,0)</f>
        <v>Bulk Diesel Storage 1</v>
      </c>
      <c r="L3919" s="162" t="s">
        <v>1991</v>
      </c>
      <c r="M3919" s="162" t="s">
        <v>1437</v>
      </c>
      <c r="N3919" s="33" t="str">
        <f t="shared" si="519"/>
        <v>Bulk Diesel Storage 1 - Fire Protection System for Bulk Diesel Storage Yard 1B - Fabrication Inspection QC Pack (Incl. NDT)</v>
      </c>
      <c r="O3919" s="175"/>
      <c r="P3919" s="175"/>
      <c r="Q3919" s="33" t="str">
        <f>IFERROR(VLOOKUP(PPE_PH1_CDDL[[#This Row],[RDMC Document Number]],[3]Docs!$B:$F,4,0),"No Placeholder Yet")</f>
        <v>RES - Reserved Placeholder</v>
      </c>
      <c r="R3919" s="33" t="str">
        <f>IFERROR(VLOOKUP(PPE_PH1_CDDL[[#This Row],[RDMC Document Number]],[3]Docs!$B:$F,5,0),"No Placeholder Yet")</f>
        <v>Pending</v>
      </c>
      <c r="S3919" s="137">
        <f t="shared" si="523"/>
        <v>0</v>
      </c>
      <c r="T3919" s="39" t="s">
        <v>1119</v>
      </c>
      <c r="U3919" s="162"/>
      <c r="V3919" s="126"/>
      <c r="W3919" s="39" t="s">
        <v>1982</v>
      </c>
      <c r="X3919" s="39" t="s">
        <v>1636</v>
      </c>
      <c r="Y3919" s="162"/>
      <c r="Z3919" s="162"/>
      <c r="AA3919" s="39"/>
      <c r="AB3919" s="152" t="s">
        <v>3165</v>
      </c>
    </row>
    <row r="3920" spans="1:28" ht="21.75" customHeight="1" x14ac:dyDescent="0.25">
      <c r="A3920" s="37" t="s">
        <v>30</v>
      </c>
      <c r="B3920" s="37" t="s">
        <v>31</v>
      </c>
      <c r="C3920" s="39">
        <v>6264</v>
      </c>
      <c r="D3920" s="162" t="s">
        <v>52</v>
      </c>
      <c r="E3920" s="39" t="s">
        <v>1377</v>
      </c>
      <c r="F3920" s="128" t="s">
        <v>34</v>
      </c>
      <c r="G3920" s="162" t="s">
        <v>35</v>
      </c>
      <c r="H3920" s="39" t="str">
        <f t="shared" si="516"/>
        <v>6105AK124-6264-EQRA-0001</v>
      </c>
      <c r="I3920" s="39" t="str">
        <f t="shared" si="517"/>
        <v>Q24050972-04-6264-E-QRA-0001</v>
      </c>
      <c r="J3920" s="39"/>
      <c r="K3920" s="33" t="str">
        <f>VLOOKUP(C3920,'PPE WBS Codes'!$E$3:$F$79,2,0)</f>
        <v>Bulk Diesel Storage 1</v>
      </c>
      <c r="L3920" s="39" t="s">
        <v>1981</v>
      </c>
      <c r="M3920" s="39" t="s">
        <v>1378</v>
      </c>
      <c r="N3920" s="33" t="str">
        <f t="shared" si="519"/>
        <v>Bulk Diesel Storage 1 - Emergency Equip for Bulk Diesel Storage Yard 1A - Lightning Protection Study and Risk Assessment</v>
      </c>
      <c r="O3920" s="134"/>
      <c r="P3920" s="134"/>
      <c r="Q3920" s="33" t="str">
        <f>IFERROR(VLOOKUP(PPE_PH1_CDDL[[#This Row],[RDMC Document Number]],[3]Docs!$B:$F,4,0),"No Placeholder Yet")</f>
        <v>RES - Reserved Placeholder</v>
      </c>
      <c r="R3920" s="33" t="str">
        <f>IFERROR(VLOOKUP(PPE_PH1_CDDL[[#This Row],[RDMC Document Number]],[3]Docs!$B:$F,5,0),"No Placeholder Yet")</f>
        <v>Pending</v>
      </c>
      <c r="S3920" s="137">
        <f t="shared" si="523"/>
        <v>0</v>
      </c>
      <c r="T3920" s="162" t="s">
        <v>1119</v>
      </c>
      <c r="U3920" s="39"/>
      <c r="V3920" s="126"/>
      <c r="W3920" s="162" t="s">
        <v>1982</v>
      </c>
      <c r="X3920" s="39" t="s">
        <v>1964</v>
      </c>
      <c r="Y3920" s="39"/>
      <c r="Z3920" s="39"/>
      <c r="AA3920" s="39"/>
      <c r="AB3920" s="152" t="s">
        <v>3165</v>
      </c>
    </row>
    <row r="3921" spans="1:28" ht="21.75" customHeight="1" x14ac:dyDescent="0.25">
      <c r="A3921" s="37" t="s">
        <v>30</v>
      </c>
      <c r="B3921" s="37" t="s">
        <v>31</v>
      </c>
      <c r="C3921" s="39">
        <v>6264</v>
      </c>
      <c r="D3921" s="162" t="s">
        <v>52</v>
      </c>
      <c r="E3921" s="39" t="s">
        <v>1377</v>
      </c>
      <c r="F3921" s="128" t="s">
        <v>46</v>
      </c>
      <c r="G3921" s="162" t="s">
        <v>35</v>
      </c>
      <c r="H3921" s="39" t="str">
        <f t="shared" si="516"/>
        <v>6105AK124-6264-EQRA-0002</v>
      </c>
      <c r="I3921" s="39" t="str">
        <f t="shared" si="517"/>
        <v>Q24050972-04-6264-E-QRA-0002</v>
      </c>
      <c r="J3921" s="39"/>
      <c r="K3921" s="33" t="str">
        <f>VLOOKUP(C3921,'PPE WBS Codes'!$E$3:$F$79,2,0)</f>
        <v>Bulk Diesel Storage 1</v>
      </c>
      <c r="L3921" s="39" t="s">
        <v>1981</v>
      </c>
      <c r="M3921" s="39" t="s">
        <v>1379</v>
      </c>
      <c r="N3921" s="33" t="str">
        <f t="shared" si="519"/>
        <v>Bulk Diesel Storage 1 - Emergency Equip for Bulk Diesel Storage Yard 1A - Risk Assessment: Electrical Hazards</v>
      </c>
      <c r="O3921" s="134"/>
      <c r="P3921" s="134"/>
      <c r="Q3921" s="33" t="str">
        <f>IFERROR(VLOOKUP(PPE_PH1_CDDL[[#This Row],[RDMC Document Number]],[3]Docs!$B:$F,4,0),"No Placeholder Yet")</f>
        <v>RES - Reserved Placeholder</v>
      </c>
      <c r="R3921" s="33" t="str">
        <f>IFERROR(VLOOKUP(PPE_PH1_CDDL[[#This Row],[RDMC Document Number]],[3]Docs!$B:$F,5,0),"No Placeholder Yet")</f>
        <v>Pending</v>
      </c>
      <c r="S3921" s="137">
        <f t="shared" si="523"/>
        <v>0</v>
      </c>
      <c r="T3921" s="162" t="s">
        <v>1119</v>
      </c>
      <c r="U3921" s="39"/>
      <c r="V3921" s="126"/>
      <c r="W3921" s="162" t="s">
        <v>1982</v>
      </c>
      <c r="X3921" s="39" t="s">
        <v>1964</v>
      </c>
      <c r="Y3921" s="39"/>
      <c r="Z3921" s="39"/>
      <c r="AA3921" s="39"/>
      <c r="AB3921" s="152" t="s">
        <v>3165</v>
      </c>
    </row>
    <row r="3922" spans="1:28" ht="21.75" customHeight="1" x14ac:dyDescent="0.25">
      <c r="A3922" s="37" t="s">
        <v>30</v>
      </c>
      <c r="B3922" s="37" t="s">
        <v>31</v>
      </c>
      <c r="C3922" s="39">
        <v>6264</v>
      </c>
      <c r="D3922" s="162" t="s">
        <v>52</v>
      </c>
      <c r="E3922" s="39" t="s">
        <v>1377</v>
      </c>
      <c r="F3922" s="128" t="s">
        <v>48</v>
      </c>
      <c r="G3922" s="162" t="s">
        <v>35</v>
      </c>
      <c r="H3922" s="39" t="str">
        <f t="shared" si="516"/>
        <v>6105AK124-6264-EQRA-0003</v>
      </c>
      <c r="I3922" s="39" t="str">
        <f t="shared" si="517"/>
        <v>Q24050972-04-6264-E-QRA-0003</v>
      </c>
      <c r="J3922" s="39"/>
      <c r="K3922" s="33" t="str">
        <f>VLOOKUP(C3922,'PPE WBS Codes'!$E$3:$F$79,2,0)</f>
        <v>Bulk Diesel Storage 1</v>
      </c>
      <c r="L3922" s="39" t="s">
        <v>1986</v>
      </c>
      <c r="M3922" s="39" t="s">
        <v>1378</v>
      </c>
      <c r="N3922" s="33" t="str">
        <f t="shared" si="519"/>
        <v>Bulk Diesel Storage 1 - Fire Protection System for Bulk Diesel Storage Yard 1A - Lightning Protection Study and Risk Assessment</v>
      </c>
      <c r="O3922" s="134"/>
      <c r="P3922" s="134"/>
      <c r="Q3922" s="33" t="str">
        <f>IFERROR(VLOOKUP(PPE_PH1_CDDL[[#This Row],[RDMC Document Number]],[3]Docs!$B:$F,4,0),"No Placeholder Yet")</f>
        <v>RES - Reserved Placeholder</v>
      </c>
      <c r="R3922" s="33" t="str">
        <f>IFERROR(VLOOKUP(PPE_PH1_CDDL[[#This Row],[RDMC Document Number]],[3]Docs!$B:$F,5,0),"No Placeholder Yet")</f>
        <v>Pending</v>
      </c>
      <c r="S3922" s="137">
        <f t="shared" si="523"/>
        <v>0</v>
      </c>
      <c r="T3922" s="162" t="s">
        <v>1119</v>
      </c>
      <c r="U3922" s="39"/>
      <c r="V3922" s="126"/>
      <c r="W3922" s="162" t="s">
        <v>1982</v>
      </c>
      <c r="X3922" s="39" t="s">
        <v>1636</v>
      </c>
      <c r="Y3922" s="39"/>
      <c r="Z3922" s="39"/>
      <c r="AA3922" s="39"/>
      <c r="AB3922" s="152" t="s">
        <v>3165</v>
      </c>
    </row>
    <row r="3923" spans="1:28" ht="21.75" customHeight="1" x14ac:dyDescent="0.25">
      <c r="A3923" s="37" t="s">
        <v>30</v>
      </c>
      <c r="B3923" s="37" t="s">
        <v>31</v>
      </c>
      <c r="C3923" s="39">
        <v>6264</v>
      </c>
      <c r="D3923" s="162" t="s">
        <v>52</v>
      </c>
      <c r="E3923" s="39" t="s">
        <v>1377</v>
      </c>
      <c r="F3923" s="128" t="s">
        <v>50</v>
      </c>
      <c r="G3923" s="162" t="s">
        <v>35</v>
      </c>
      <c r="H3923" s="39" t="str">
        <f t="shared" ref="H3923:H3986" si="524">A3923&amp;B3923&amp;"-"&amp;C3923&amp;"-"&amp;D3923&amp;E3923&amp;"-"&amp;F3923</f>
        <v>6105AK124-6264-EQRA-0004</v>
      </c>
      <c r="I3923" s="39" t="str">
        <f t="shared" ref="I3923:I3986" si="525">"Q24050972"&amp;"-"&amp;"04"&amp;"-"&amp;C3923&amp;"-"&amp;D3923&amp;"-"&amp;E3923&amp;"-"&amp;F3923</f>
        <v>Q24050972-04-6264-E-QRA-0004</v>
      </c>
      <c r="J3923" s="39"/>
      <c r="K3923" s="33" t="str">
        <f>VLOOKUP(C3923,'PPE WBS Codes'!$E$3:$F$79,2,0)</f>
        <v>Bulk Diesel Storage 1</v>
      </c>
      <c r="L3923" s="39" t="s">
        <v>1988</v>
      </c>
      <c r="M3923" s="39" t="s">
        <v>1378</v>
      </c>
      <c r="N3923" s="33" t="str">
        <f t="shared" si="519"/>
        <v>Bulk Diesel Storage 1 - Emergency Equip for Bulk Diesel Storage Fuel System Yard 1B - Lightning Protection Study and Risk Assessment</v>
      </c>
      <c r="O3923" s="134"/>
      <c r="P3923" s="134"/>
      <c r="Q3923" s="33" t="str">
        <f>IFERROR(VLOOKUP(PPE_PH1_CDDL[[#This Row],[RDMC Document Number]],[3]Docs!$B:$F,4,0),"No Placeholder Yet")</f>
        <v>RES - Reserved Placeholder</v>
      </c>
      <c r="R3923" s="33" t="str">
        <f>IFERROR(VLOOKUP(PPE_PH1_CDDL[[#This Row],[RDMC Document Number]],[3]Docs!$B:$F,5,0),"No Placeholder Yet")</f>
        <v>Pending</v>
      </c>
      <c r="S3923" s="137">
        <f t="shared" si="523"/>
        <v>0</v>
      </c>
      <c r="T3923" s="162" t="s">
        <v>1119</v>
      </c>
      <c r="U3923" s="39"/>
      <c r="V3923" s="126"/>
      <c r="W3923" s="162" t="s">
        <v>1982</v>
      </c>
      <c r="X3923" s="39" t="s">
        <v>1964</v>
      </c>
      <c r="Y3923" s="39"/>
      <c r="Z3923" s="39"/>
      <c r="AA3923" s="39"/>
      <c r="AB3923" s="152" t="s">
        <v>3165</v>
      </c>
    </row>
    <row r="3924" spans="1:28" ht="21.75" customHeight="1" x14ac:dyDescent="0.25">
      <c r="A3924" s="37" t="s">
        <v>30</v>
      </c>
      <c r="B3924" s="37" t="s">
        <v>31</v>
      </c>
      <c r="C3924" s="39">
        <v>6264</v>
      </c>
      <c r="D3924" s="162" t="s">
        <v>52</v>
      </c>
      <c r="E3924" s="39" t="s">
        <v>1377</v>
      </c>
      <c r="F3924" s="128" t="s">
        <v>101</v>
      </c>
      <c r="G3924" s="162" t="s">
        <v>35</v>
      </c>
      <c r="H3924" s="39" t="str">
        <f t="shared" si="524"/>
        <v>6105AK124-6264-EQRA-0005</v>
      </c>
      <c r="I3924" s="39" t="str">
        <f t="shared" si="525"/>
        <v>Q24050972-04-6264-E-QRA-0005</v>
      </c>
      <c r="J3924" s="39"/>
      <c r="K3924" s="33" t="str">
        <f>VLOOKUP(C3924,'PPE WBS Codes'!$E$3:$F$79,2,0)</f>
        <v>Bulk Diesel Storage 1</v>
      </c>
      <c r="L3924" s="39" t="s">
        <v>1988</v>
      </c>
      <c r="M3924" s="39" t="s">
        <v>1379</v>
      </c>
      <c r="N3924" s="33" t="str">
        <f t="shared" ref="N3924:N3987" si="526">K3924&amp;" - "&amp;L3924&amp;" - "&amp;M3924</f>
        <v>Bulk Diesel Storage 1 - Emergency Equip for Bulk Diesel Storage Fuel System Yard 1B - Risk Assessment: Electrical Hazards</v>
      </c>
      <c r="O3924" s="134"/>
      <c r="P3924" s="134"/>
      <c r="Q3924" s="33" t="str">
        <f>IFERROR(VLOOKUP(PPE_PH1_CDDL[[#This Row],[RDMC Document Number]],[3]Docs!$B:$F,4,0),"No Placeholder Yet")</f>
        <v>RES - Reserved Placeholder</v>
      </c>
      <c r="R3924" s="33" t="str">
        <f>IFERROR(VLOOKUP(PPE_PH1_CDDL[[#This Row],[RDMC Document Number]],[3]Docs!$B:$F,5,0),"No Placeholder Yet")</f>
        <v>Pending</v>
      </c>
      <c r="S3924" s="137">
        <f t="shared" si="523"/>
        <v>0</v>
      </c>
      <c r="T3924" s="162" t="s">
        <v>1119</v>
      </c>
      <c r="U3924" s="39"/>
      <c r="V3924" s="126"/>
      <c r="W3924" s="162" t="s">
        <v>1982</v>
      </c>
      <c r="X3924" s="39" t="s">
        <v>1964</v>
      </c>
      <c r="Y3924" s="39"/>
      <c r="Z3924" s="39"/>
      <c r="AA3924" s="39"/>
      <c r="AB3924" s="152" t="s">
        <v>3165</v>
      </c>
    </row>
    <row r="3925" spans="1:28" ht="21.75" customHeight="1" x14ac:dyDescent="0.25">
      <c r="A3925" s="37" t="s">
        <v>30</v>
      </c>
      <c r="B3925" s="37" t="s">
        <v>31</v>
      </c>
      <c r="C3925" s="39">
        <v>6264</v>
      </c>
      <c r="D3925" s="162" t="s">
        <v>52</v>
      </c>
      <c r="E3925" s="39" t="s">
        <v>1377</v>
      </c>
      <c r="F3925" s="174" t="s">
        <v>161</v>
      </c>
      <c r="G3925" s="162" t="s">
        <v>35</v>
      </c>
      <c r="H3925" s="39" t="str">
        <f t="shared" si="524"/>
        <v>6105AK124-6264-EQRA-0006</v>
      </c>
      <c r="I3925" s="39" t="str">
        <f t="shared" si="525"/>
        <v>Q24050972-04-6264-E-QRA-0006</v>
      </c>
      <c r="J3925" s="162"/>
      <c r="K3925" s="33" t="str">
        <f>VLOOKUP(C3925,'PPE WBS Codes'!$E$3:$F$79,2,0)</f>
        <v>Bulk Diesel Storage 1</v>
      </c>
      <c r="L3925" s="162" t="s">
        <v>1991</v>
      </c>
      <c r="M3925" s="162" t="s">
        <v>1378</v>
      </c>
      <c r="N3925" s="33" t="str">
        <f t="shared" si="526"/>
        <v>Bulk Diesel Storage 1 - Fire Protection System for Bulk Diesel Storage Yard 1B - Lightning Protection Study and Risk Assessment</v>
      </c>
      <c r="O3925" s="175"/>
      <c r="P3925" s="175"/>
      <c r="Q3925" s="33" t="str">
        <f>IFERROR(VLOOKUP(PPE_PH1_CDDL[[#This Row],[RDMC Document Number]],[3]Docs!$B:$F,4,0),"No Placeholder Yet")</f>
        <v>RES - Reserved Placeholder</v>
      </c>
      <c r="R3925" s="33" t="str">
        <f>IFERROR(VLOOKUP(PPE_PH1_CDDL[[#This Row],[RDMC Document Number]],[3]Docs!$B:$F,5,0),"No Placeholder Yet")</f>
        <v>Pending</v>
      </c>
      <c r="S3925" s="137">
        <f t="shared" si="523"/>
        <v>0</v>
      </c>
      <c r="T3925" s="162" t="s">
        <v>1119</v>
      </c>
      <c r="U3925" s="162"/>
      <c r="V3925" s="126"/>
      <c r="W3925" s="162" t="s">
        <v>1982</v>
      </c>
      <c r="X3925" s="162" t="s">
        <v>1636</v>
      </c>
      <c r="Y3925" s="162"/>
      <c r="Z3925" s="162"/>
      <c r="AA3925" s="39"/>
      <c r="AB3925" s="152" t="s">
        <v>3165</v>
      </c>
    </row>
    <row r="3926" spans="1:28" ht="21.75" customHeight="1" x14ac:dyDescent="0.25">
      <c r="A3926" s="37" t="s">
        <v>30</v>
      </c>
      <c r="B3926" s="37" t="s">
        <v>31</v>
      </c>
      <c r="C3926" s="39">
        <v>6264</v>
      </c>
      <c r="D3926" s="39" t="s">
        <v>712</v>
      </c>
      <c r="E3926" s="39" t="s">
        <v>1377</v>
      </c>
      <c r="F3926" s="128" t="s">
        <v>34</v>
      </c>
      <c r="G3926" s="162" t="s">
        <v>35</v>
      </c>
      <c r="H3926" s="39" t="str">
        <f t="shared" si="524"/>
        <v>6105AK124-6264-IQRA-0001</v>
      </c>
      <c r="I3926" s="39" t="str">
        <f t="shared" si="525"/>
        <v>Q24050972-04-6264-I-QRA-0001</v>
      </c>
      <c r="J3926" s="39"/>
      <c r="K3926" s="33" t="str">
        <f>VLOOKUP(C3926,'PPE WBS Codes'!$E$3:$F$79,2,0)</f>
        <v>Bulk Diesel Storage 1</v>
      </c>
      <c r="L3926" s="39" t="s">
        <v>1981</v>
      </c>
      <c r="M3926" s="39" t="s">
        <v>1420</v>
      </c>
      <c r="N3926" s="33" t="str">
        <f t="shared" si="526"/>
        <v>Bulk Diesel Storage 1 - Emergency Equip for Bulk Diesel Storage Yard 1A - Risk Assessment: Fire and Explosions</v>
      </c>
      <c r="O3926" s="134"/>
      <c r="P3926" s="134"/>
      <c r="Q3926" s="33" t="str">
        <f>IFERROR(VLOOKUP(PPE_PH1_CDDL[[#This Row],[RDMC Document Number]],[3]Docs!$B:$F,4,0),"No Placeholder Yet")</f>
        <v>RES - Reserved Placeholder</v>
      </c>
      <c r="R3926" s="33" t="str">
        <f>IFERROR(VLOOKUP(PPE_PH1_CDDL[[#This Row],[RDMC Document Number]],[3]Docs!$B:$F,5,0),"No Placeholder Yet")</f>
        <v>Pending</v>
      </c>
      <c r="S3926" s="137">
        <f t="shared" si="523"/>
        <v>0</v>
      </c>
      <c r="T3926" s="162" t="s">
        <v>1119</v>
      </c>
      <c r="U3926" s="39"/>
      <c r="V3926" s="126"/>
      <c r="W3926" s="162" t="s">
        <v>1982</v>
      </c>
      <c r="X3926" s="39" t="s">
        <v>1964</v>
      </c>
      <c r="Y3926" s="39"/>
      <c r="Z3926" s="39"/>
      <c r="AA3926" s="39"/>
      <c r="AB3926" s="152" t="s">
        <v>3165</v>
      </c>
    </row>
    <row r="3927" spans="1:28" ht="21.75" customHeight="1" x14ac:dyDescent="0.25">
      <c r="A3927" s="37" t="s">
        <v>30</v>
      </c>
      <c r="B3927" s="37" t="s">
        <v>31</v>
      </c>
      <c r="C3927" s="39">
        <v>6264</v>
      </c>
      <c r="D3927" s="39" t="s">
        <v>712</v>
      </c>
      <c r="E3927" s="39" t="s">
        <v>1377</v>
      </c>
      <c r="F3927" s="128" t="s">
        <v>46</v>
      </c>
      <c r="G3927" s="162" t="s">
        <v>35</v>
      </c>
      <c r="H3927" s="39" t="str">
        <f t="shared" si="524"/>
        <v>6105AK124-6264-IQRA-0002</v>
      </c>
      <c r="I3927" s="39" t="str">
        <f t="shared" si="525"/>
        <v>Q24050972-04-6264-I-QRA-0002</v>
      </c>
      <c r="J3927" s="39"/>
      <c r="K3927" s="33" t="str">
        <f>VLOOKUP(C3927,'PPE WBS Codes'!$E$3:$F$79,2,0)</f>
        <v>Bulk Diesel Storage 1</v>
      </c>
      <c r="L3927" s="39" t="s">
        <v>1981</v>
      </c>
      <c r="M3927" s="39" t="s">
        <v>2019</v>
      </c>
      <c r="N3927" s="33" t="str">
        <f t="shared" si="526"/>
        <v>Bulk Diesel Storage 1 - Emergency Equip for Bulk Diesel Storage Yard 1A - Risk Assessment: Hazardous Substances</v>
      </c>
      <c r="O3927" s="134"/>
      <c r="P3927" s="134"/>
      <c r="Q3927" s="33" t="str">
        <f>IFERROR(VLOOKUP(PPE_PH1_CDDL[[#This Row],[RDMC Document Number]],[3]Docs!$B:$F,4,0),"No Placeholder Yet")</f>
        <v>RES - Reserved Placeholder</v>
      </c>
      <c r="R3927" s="33" t="str">
        <f>IFERROR(VLOOKUP(PPE_PH1_CDDL[[#This Row],[RDMC Document Number]],[3]Docs!$B:$F,5,0),"No Placeholder Yet")</f>
        <v>Pending</v>
      </c>
      <c r="S3927" s="137">
        <f t="shared" si="523"/>
        <v>0</v>
      </c>
      <c r="T3927" s="162" t="s">
        <v>1119</v>
      </c>
      <c r="U3927" s="39"/>
      <c r="V3927" s="126"/>
      <c r="W3927" s="162" t="s">
        <v>1982</v>
      </c>
      <c r="X3927" s="39" t="s">
        <v>1964</v>
      </c>
      <c r="Y3927" s="39"/>
      <c r="Z3927" s="39"/>
      <c r="AA3927" s="39"/>
      <c r="AB3927" s="152" t="s">
        <v>3165</v>
      </c>
    </row>
    <row r="3928" spans="1:28" ht="21.75" customHeight="1" x14ac:dyDescent="0.25">
      <c r="A3928" s="37" t="s">
        <v>30</v>
      </c>
      <c r="B3928" s="37" t="s">
        <v>31</v>
      </c>
      <c r="C3928" s="39">
        <v>6264</v>
      </c>
      <c r="D3928" s="39" t="s">
        <v>712</v>
      </c>
      <c r="E3928" s="39" t="s">
        <v>1377</v>
      </c>
      <c r="F3928" s="128" t="s">
        <v>48</v>
      </c>
      <c r="G3928" s="162" t="s">
        <v>35</v>
      </c>
      <c r="H3928" s="39" t="str">
        <f t="shared" si="524"/>
        <v>6105AK124-6264-IQRA-0003</v>
      </c>
      <c r="I3928" s="39" t="str">
        <f t="shared" si="525"/>
        <v>Q24050972-04-6264-I-QRA-0003</v>
      </c>
      <c r="J3928" s="39"/>
      <c r="K3928" s="33" t="str">
        <f>VLOOKUP(C3928,'PPE WBS Codes'!$E$3:$F$79,2,0)</f>
        <v>Bulk Diesel Storage 1</v>
      </c>
      <c r="L3928" s="39" t="s">
        <v>1994</v>
      </c>
      <c r="M3928" s="39" t="s">
        <v>1420</v>
      </c>
      <c r="N3928" s="33" t="str">
        <f t="shared" si="526"/>
        <v>Bulk Diesel Storage 1 - Collection Sump from Bunds for Bulk Diesel Storage Yard 1A - Risk Assessment: Fire and Explosions</v>
      </c>
      <c r="O3928" s="134"/>
      <c r="P3928" s="134"/>
      <c r="Q3928" s="33" t="str">
        <f>IFERROR(VLOOKUP(PPE_PH1_CDDL[[#This Row],[RDMC Document Number]],[3]Docs!$B:$F,4,0),"No Placeholder Yet")</f>
        <v>RES - Reserved Placeholder</v>
      </c>
      <c r="R3928" s="33" t="str">
        <f>IFERROR(VLOOKUP(PPE_PH1_CDDL[[#This Row],[RDMC Document Number]],[3]Docs!$B:$F,5,0),"No Placeholder Yet")</f>
        <v>Pending</v>
      </c>
      <c r="S3928" s="137">
        <f t="shared" si="523"/>
        <v>0</v>
      </c>
      <c r="T3928" s="162" t="s">
        <v>1119</v>
      </c>
      <c r="U3928" s="39"/>
      <c r="V3928" s="126"/>
      <c r="W3928" s="162" t="s">
        <v>1982</v>
      </c>
      <c r="X3928" s="39" t="s">
        <v>1932</v>
      </c>
      <c r="Y3928" s="39"/>
      <c r="Z3928" s="39"/>
      <c r="AA3928" s="39"/>
      <c r="AB3928" s="152" t="s">
        <v>3165</v>
      </c>
    </row>
    <row r="3929" spans="1:28" ht="21.75" customHeight="1" x14ac:dyDescent="0.25">
      <c r="A3929" s="37" t="s">
        <v>30</v>
      </c>
      <c r="B3929" s="37" t="s">
        <v>31</v>
      </c>
      <c r="C3929" s="39">
        <v>6264</v>
      </c>
      <c r="D3929" s="39" t="s">
        <v>712</v>
      </c>
      <c r="E3929" s="39" t="s">
        <v>1377</v>
      </c>
      <c r="F3929" s="128" t="s">
        <v>50</v>
      </c>
      <c r="G3929" s="162" t="s">
        <v>35</v>
      </c>
      <c r="H3929" s="39" t="str">
        <f t="shared" si="524"/>
        <v>6105AK124-6264-IQRA-0004</v>
      </c>
      <c r="I3929" s="39" t="str">
        <f t="shared" si="525"/>
        <v>Q24050972-04-6264-I-QRA-0004</v>
      </c>
      <c r="J3929" s="39"/>
      <c r="K3929" s="33" t="str">
        <f>VLOOKUP(C3929,'PPE WBS Codes'!$E$3:$F$79,2,0)</f>
        <v>Bulk Diesel Storage 1</v>
      </c>
      <c r="L3929" s="39" t="s">
        <v>1985</v>
      </c>
      <c r="M3929" s="39" t="s">
        <v>1420</v>
      </c>
      <c r="N3929" s="33" t="str">
        <f t="shared" si="526"/>
        <v>Bulk Diesel Storage 1 - Fire Wall Protection System for Bulk Diesel Storage Yard 1A - Risk Assessment: Fire and Explosions</v>
      </c>
      <c r="O3929" s="134"/>
      <c r="P3929" s="134"/>
      <c r="Q3929" s="33" t="str">
        <f>IFERROR(VLOOKUP(PPE_PH1_CDDL[[#This Row],[RDMC Document Number]],[3]Docs!$B:$F,4,0),"No Placeholder Yet")</f>
        <v>RES - Reserved Placeholder</v>
      </c>
      <c r="R3929" s="33" t="str">
        <f>IFERROR(VLOOKUP(PPE_PH1_CDDL[[#This Row],[RDMC Document Number]],[3]Docs!$B:$F,5,0),"No Placeholder Yet")</f>
        <v>Pending</v>
      </c>
      <c r="S3929" s="137">
        <f t="shared" si="523"/>
        <v>0</v>
      </c>
      <c r="T3929" s="162" t="s">
        <v>1119</v>
      </c>
      <c r="U3929" s="39"/>
      <c r="V3929" s="126"/>
      <c r="W3929" s="162" t="s">
        <v>1982</v>
      </c>
      <c r="X3929" s="39" t="s">
        <v>2023</v>
      </c>
      <c r="Y3929" s="39"/>
      <c r="Z3929" s="39"/>
      <c r="AA3929" s="39"/>
      <c r="AB3929" s="152" t="s">
        <v>3165</v>
      </c>
    </row>
    <row r="3930" spans="1:28" ht="21.75" customHeight="1" x14ac:dyDescent="0.25">
      <c r="A3930" s="37" t="s">
        <v>30</v>
      </c>
      <c r="B3930" s="37" t="s">
        <v>31</v>
      </c>
      <c r="C3930" s="39">
        <v>6264</v>
      </c>
      <c r="D3930" s="39" t="s">
        <v>712</v>
      </c>
      <c r="E3930" s="39" t="s">
        <v>1377</v>
      </c>
      <c r="F3930" s="128" t="s">
        <v>101</v>
      </c>
      <c r="G3930" s="162" t="s">
        <v>35</v>
      </c>
      <c r="H3930" s="39" t="str">
        <f t="shared" si="524"/>
        <v>6105AK124-6264-IQRA-0005</v>
      </c>
      <c r="I3930" s="39" t="str">
        <f t="shared" si="525"/>
        <v>Q24050972-04-6264-I-QRA-0005</v>
      </c>
      <c r="J3930" s="39"/>
      <c r="K3930" s="33" t="str">
        <f>VLOOKUP(C3930,'PPE WBS Codes'!$E$3:$F$79,2,0)</f>
        <v>Bulk Diesel Storage 1</v>
      </c>
      <c r="L3930" s="39" t="s">
        <v>1986</v>
      </c>
      <c r="M3930" s="39" t="s">
        <v>1420</v>
      </c>
      <c r="N3930" s="33" t="str">
        <f t="shared" si="526"/>
        <v>Bulk Diesel Storage 1 - Fire Protection System for Bulk Diesel Storage Yard 1A - Risk Assessment: Fire and Explosions</v>
      </c>
      <c r="O3930" s="134"/>
      <c r="P3930" s="134"/>
      <c r="Q3930" s="33" t="str">
        <f>IFERROR(VLOOKUP(PPE_PH1_CDDL[[#This Row],[RDMC Document Number]],[3]Docs!$B:$F,4,0),"No Placeholder Yet")</f>
        <v>RES - Reserved Placeholder</v>
      </c>
      <c r="R3930" s="33" t="str">
        <f>IFERROR(VLOOKUP(PPE_PH1_CDDL[[#This Row],[RDMC Document Number]],[3]Docs!$B:$F,5,0),"No Placeholder Yet")</f>
        <v>Pending</v>
      </c>
      <c r="S3930" s="137">
        <f t="shared" si="523"/>
        <v>0</v>
      </c>
      <c r="T3930" s="162" t="s">
        <v>1119</v>
      </c>
      <c r="U3930" s="39"/>
      <c r="V3930" s="126"/>
      <c r="W3930" s="162" t="s">
        <v>1982</v>
      </c>
      <c r="X3930" s="39" t="s">
        <v>1636</v>
      </c>
      <c r="Y3930" s="39"/>
      <c r="Z3930" s="39"/>
      <c r="AA3930" s="39"/>
      <c r="AB3930" s="152" t="s">
        <v>3165</v>
      </c>
    </row>
    <row r="3931" spans="1:28" ht="21.75" customHeight="1" x14ac:dyDescent="0.25">
      <c r="A3931" s="37" t="s">
        <v>30</v>
      </c>
      <c r="B3931" s="37" t="s">
        <v>31</v>
      </c>
      <c r="C3931" s="39">
        <v>6264</v>
      </c>
      <c r="D3931" s="39" t="s">
        <v>712</v>
      </c>
      <c r="E3931" s="39" t="s">
        <v>1377</v>
      </c>
      <c r="F3931" s="128" t="s">
        <v>161</v>
      </c>
      <c r="G3931" s="162" t="s">
        <v>35</v>
      </c>
      <c r="H3931" s="39" t="str">
        <f t="shared" si="524"/>
        <v>6105AK124-6264-IQRA-0006</v>
      </c>
      <c r="I3931" s="39" t="str">
        <f t="shared" si="525"/>
        <v>Q24050972-04-6264-I-QRA-0006</v>
      </c>
      <c r="J3931" s="39"/>
      <c r="K3931" s="33" t="str">
        <f>VLOOKUP(C3931,'PPE WBS Codes'!$E$3:$F$79,2,0)</f>
        <v>Bulk Diesel Storage 1</v>
      </c>
      <c r="L3931" s="39" t="s">
        <v>1999</v>
      </c>
      <c r="M3931" s="39" t="s">
        <v>1420</v>
      </c>
      <c r="N3931" s="33" t="str">
        <f t="shared" si="526"/>
        <v>Bulk Diesel Storage 1 - Fire Detection System for Bulk Diesel Storage Yard 1A - Risk Assessment: Fire and Explosions</v>
      </c>
      <c r="O3931" s="134"/>
      <c r="P3931" s="134"/>
      <c r="Q3931" s="33" t="str">
        <f>IFERROR(VLOOKUP(PPE_PH1_CDDL[[#This Row],[RDMC Document Number]],[3]Docs!$B:$F,4,0),"No Placeholder Yet")</f>
        <v>RES - Reserved Placeholder</v>
      </c>
      <c r="R3931" s="33" t="str">
        <f>IFERROR(VLOOKUP(PPE_PH1_CDDL[[#This Row],[RDMC Document Number]],[3]Docs!$B:$F,5,0),"No Placeholder Yet")</f>
        <v>Pending</v>
      </c>
      <c r="S3931" s="137">
        <f t="shared" si="523"/>
        <v>0</v>
      </c>
      <c r="T3931" s="162" t="s">
        <v>1119</v>
      </c>
      <c r="U3931" s="39"/>
      <c r="V3931" s="126"/>
      <c r="W3931" s="162" t="s">
        <v>1982</v>
      </c>
      <c r="X3931" s="39" t="s">
        <v>2007</v>
      </c>
      <c r="Y3931" s="39"/>
      <c r="Z3931" s="39"/>
      <c r="AA3931" s="39"/>
      <c r="AB3931" s="152" t="s">
        <v>3165</v>
      </c>
    </row>
    <row r="3932" spans="1:28" ht="21.75" customHeight="1" x14ac:dyDescent="0.25">
      <c r="A3932" s="37" t="s">
        <v>30</v>
      </c>
      <c r="B3932" s="37" t="s">
        <v>31</v>
      </c>
      <c r="C3932" s="39">
        <v>6264</v>
      </c>
      <c r="D3932" s="39" t="s">
        <v>712</v>
      </c>
      <c r="E3932" s="39" t="s">
        <v>1377</v>
      </c>
      <c r="F3932" s="128" t="s">
        <v>170</v>
      </c>
      <c r="G3932" s="162" t="s">
        <v>35</v>
      </c>
      <c r="H3932" s="39" t="str">
        <f t="shared" si="524"/>
        <v>6105AK124-6264-IQRA-0007</v>
      </c>
      <c r="I3932" s="39" t="str">
        <f t="shared" si="525"/>
        <v>Q24050972-04-6264-I-QRA-0007</v>
      </c>
      <c r="J3932" s="39"/>
      <c r="K3932" s="33" t="str">
        <f>VLOOKUP(C3932,'PPE WBS Codes'!$E$3:$F$79,2,0)</f>
        <v>Bulk Diesel Storage 1</v>
      </c>
      <c r="L3932" s="39" t="s">
        <v>1999</v>
      </c>
      <c r="M3932" s="39" t="s">
        <v>2024</v>
      </c>
      <c r="N3932" s="33" t="str">
        <f t="shared" si="526"/>
        <v>Bulk Diesel Storage 1 - Fire Detection System for Bulk Diesel Storage Yard 1A - Risk Assessment: Hazardous Atm. Conditions</v>
      </c>
      <c r="O3932" s="134"/>
      <c r="P3932" s="134"/>
      <c r="Q3932" s="33" t="str">
        <f>IFERROR(VLOOKUP(PPE_PH1_CDDL[[#This Row],[RDMC Document Number]],[3]Docs!$B:$F,4,0),"No Placeholder Yet")</f>
        <v>RES - Reserved Placeholder</v>
      </c>
      <c r="R3932" s="33" t="str">
        <f>IFERROR(VLOOKUP(PPE_PH1_CDDL[[#This Row],[RDMC Document Number]],[3]Docs!$B:$F,5,0),"No Placeholder Yet")</f>
        <v>Pending</v>
      </c>
      <c r="S3932" s="137">
        <f t="shared" si="523"/>
        <v>0</v>
      </c>
      <c r="T3932" s="162" t="s">
        <v>1119</v>
      </c>
      <c r="U3932" s="39"/>
      <c r="V3932" s="126"/>
      <c r="W3932" s="162" t="s">
        <v>1982</v>
      </c>
      <c r="X3932" s="39" t="s">
        <v>2007</v>
      </c>
      <c r="Y3932" s="39"/>
      <c r="Z3932" s="39"/>
      <c r="AA3932" s="39"/>
      <c r="AB3932" s="152" t="s">
        <v>3165</v>
      </c>
    </row>
    <row r="3933" spans="1:28" ht="21.75" customHeight="1" x14ac:dyDescent="0.25">
      <c r="A3933" s="37" t="s">
        <v>30</v>
      </c>
      <c r="B3933" s="37" t="s">
        <v>31</v>
      </c>
      <c r="C3933" s="39">
        <v>6264</v>
      </c>
      <c r="D3933" s="39" t="s">
        <v>712</v>
      </c>
      <c r="E3933" s="39" t="s">
        <v>1377</v>
      </c>
      <c r="F3933" s="128" t="s">
        <v>108</v>
      </c>
      <c r="G3933" s="162" t="s">
        <v>35</v>
      </c>
      <c r="H3933" s="39" t="str">
        <f t="shared" si="524"/>
        <v>6105AK124-6264-IQRA-0008</v>
      </c>
      <c r="I3933" s="39" t="str">
        <f t="shared" si="525"/>
        <v>Q24050972-04-6264-I-QRA-0008</v>
      </c>
      <c r="J3933" s="39"/>
      <c r="K3933" s="33" t="str">
        <f>VLOOKUP(C3933,'PPE WBS Codes'!$E$3:$F$79,2,0)</f>
        <v>Bulk Diesel Storage 1</v>
      </c>
      <c r="L3933" s="39" t="s">
        <v>1988</v>
      </c>
      <c r="M3933" s="39" t="s">
        <v>1420</v>
      </c>
      <c r="N3933" s="33" t="str">
        <f t="shared" si="526"/>
        <v>Bulk Diesel Storage 1 - Emergency Equip for Bulk Diesel Storage Fuel System Yard 1B - Risk Assessment: Fire and Explosions</v>
      </c>
      <c r="O3933" s="134"/>
      <c r="P3933" s="134"/>
      <c r="Q3933" s="33" t="str">
        <f>IFERROR(VLOOKUP(PPE_PH1_CDDL[[#This Row],[RDMC Document Number]],[3]Docs!$B:$F,4,0),"No Placeholder Yet")</f>
        <v>RES - Reserved Placeholder</v>
      </c>
      <c r="R3933" s="33" t="str">
        <f>IFERROR(VLOOKUP(PPE_PH1_CDDL[[#This Row],[RDMC Document Number]],[3]Docs!$B:$F,5,0),"No Placeholder Yet")</f>
        <v>Pending</v>
      </c>
      <c r="S3933" s="137">
        <f t="shared" si="523"/>
        <v>0</v>
      </c>
      <c r="T3933" s="162" t="s">
        <v>1119</v>
      </c>
      <c r="U3933" s="39"/>
      <c r="V3933" s="126"/>
      <c r="W3933" s="162" t="s">
        <v>1982</v>
      </c>
      <c r="X3933" s="39" t="s">
        <v>1964</v>
      </c>
      <c r="Y3933" s="39"/>
      <c r="Z3933" s="39"/>
      <c r="AA3933" s="39"/>
      <c r="AB3933" s="152" t="s">
        <v>3165</v>
      </c>
    </row>
    <row r="3934" spans="1:28" ht="21.75" customHeight="1" x14ac:dyDescent="0.25">
      <c r="A3934" s="37" t="s">
        <v>30</v>
      </c>
      <c r="B3934" s="37" t="s">
        <v>31</v>
      </c>
      <c r="C3934" s="39">
        <v>6264</v>
      </c>
      <c r="D3934" s="39" t="s">
        <v>712</v>
      </c>
      <c r="E3934" s="39" t="s">
        <v>1377</v>
      </c>
      <c r="F3934" s="128" t="s">
        <v>173</v>
      </c>
      <c r="G3934" s="162" t="s">
        <v>35</v>
      </c>
      <c r="H3934" s="39" t="str">
        <f t="shared" si="524"/>
        <v>6105AK124-6264-IQRA-0009</v>
      </c>
      <c r="I3934" s="39" t="str">
        <f t="shared" si="525"/>
        <v>Q24050972-04-6264-I-QRA-0009</v>
      </c>
      <c r="J3934" s="39"/>
      <c r="K3934" s="33" t="str">
        <f>VLOOKUP(C3934,'PPE WBS Codes'!$E$3:$F$79,2,0)</f>
        <v>Bulk Diesel Storage 1</v>
      </c>
      <c r="L3934" s="39" t="s">
        <v>1988</v>
      </c>
      <c r="M3934" s="39" t="s">
        <v>2019</v>
      </c>
      <c r="N3934" s="33" t="str">
        <f t="shared" si="526"/>
        <v>Bulk Diesel Storage 1 - Emergency Equip for Bulk Diesel Storage Fuel System Yard 1B - Risk Assessment: Hazardous Substances</v>
      </c>
      <c r="O3934" s="134"/>
      <c r="P3934" s="134"/>
      <c r="Q3934" s="33" t="str">
        <f>IFERROR(VLOOKUP(PPE_PH1_CDDL[[#This Row],[RDMC Document Number]],[3]Docs!$B:$F,4,0),"No Placeholder Yet")</f>
        <v>RES - Reserved Placeholder</v>
      </c>
      <c r="R3934" s="33" t="str">
        <f>IFERROR(VLOOKUP(PPE_PH1_CDDL[[#This Row],[RDMC Document Number]],[3]Docs!$B:$F,5,0),"No Placeholder Yet")</f>
        <v>Pending</v>
      </c>
      <c r="S3934" s="137">
        <f t="shared" si="523"/>
        <v>0</v>
      </c>
      <c r="T3934" s="162" t="s">
        <v>1119</v>
      </c>
      <c r="U3934" s="39"/>
      <c r="V3934" s="126"/>
      <c r="W3934" s="162" t="s">
        <v>1982</v>
      </c>
      <c r="X3934" s="39" t="s">
        <v>1964</v>
      </c>
      <c r="Y3934" s="39"/>
      <c r="Z3934" s="39"/>
      <c r="AA3934" s="39"/>
      <c r="AB3934" s="152" t="s">
        <v>3165</v>
      </c>
    </row>
    <row r="3935" spans="1:28" ht="21.75" customHeight="1" x14ac:dyDescent="0.25">
      <c r="A3935" s="37" t="s">
        <v>30</v>
      </c>
      <c r="B3935" s="37" t="s">
        <v>31</v>
      </c>
      <c r="C3935" s="39">
        <v>6264</v>
      </c>
      <c r="D3935" s="39" t="s">
        <v>712</v>
      </c>
      <c r="E3935" s="39" t="s">
        <v>1377</v>
      </c>
      <c r="F3935" s="128" t="s">
        <v>184</v>
      </c>
      <c r="G3935" s="162" t="s">
        <v>35</v>
      </c>
      <c r="H3935" s="39" t="str">
        <f t="shared" si="524"/>
        <v>6105AK124-6264-IQRA-0010</v>
      </c>
      <c r="I3935" s="39" t="str">
        <f t="shared" si="525"/>
        <v>Q24050972-04-6264-I-QRA-0010</v>
      </c>
      <c r="J3935" s="39"/>
      <c r="K3935" s="33" t="str">
        <f>VLOOKUP(C3935,'PPE WBS Codes'!$E$3:$F$79,2,0)</f>
        <v>Bulk Diesel Storage 1</v>
      </c>
      <c r="L3935" s="39" t="s">
        <v>1997</v>
      </c>
      <c r="M3935" s="39" t="s">
        <v>1420</v>
      </c>
      <c r="N3935" s="33" t="str">
        <f t="shared" si="526"/>
        <v>Bulk Diesel Storage 1 - Collection Sump from Bunds for Bulk Diesel Storage Yard 1B - Risk Assessment: Fire and Explosions</v>
      </c>
      <c r="O3935" s="134"/>
      <c r="P3935" s="134"/>
      <c r="Q3935" s="33" t="str">
        <f>IFERROR(VLOOKUP(PPE_PH1_CDDL[[#This Row],[RDMC Document Number]],[3]Docs!$B:$F,4,0),"No Placeholder Yet")</f>
        <v>RES - Reserved Placeholder</v>
      </c>
      <c r="R3935" s="33" t="str">
        <f>IFERROR(VLOOKUP(PPE_PH1_CDDL[[#This Row],[RDMC Document Number]],[3]Docs!$B:$F,5,0),"No Placeholder Yet")</f>
        <v>Pending</v>
      </c>
      <c r="S3935" s="137">
        <f t="shared" si="523"/>
        <v>0</v>
      </c>
      <c r="T3935" s="162" t="s">
        <v>1119</v>
      </c>
      <c r="U3935" s="39"/>
      <c r="V3935" s="126"/>
      <c r="W3935" s="162" t="s">
        <v>1982</v>
      </c>
      <c r="X3935" s="39" t="s">
        <v>1932</v>
      </c>
      <c r="Y3935" s="39"/>
      <c r="Z3935" s="39"/>
      <c r="AA3935" s="39"/>
      <c r="AB3935" s="152" t="s">
        <v>3165</v>
      </c>
    </row>
    <row r="3936" spans="1:28" ht="21.75" customHeight="1" x14ac:dyDescent="0.25">
      <c r="A3936" s="37" t="s">
        <v>30</v>
      </c>
      <c r="B3936" s="37" t="s">
        <v>31</v>
      </c>
      <c r="C3936" s="39">
        <v>6264</v>
      </c>
      <c r="D3936" s="39" t="s">
        <v>712</v>
      </c>
      <c r="E3936" s="39" t="s">
        <v>1377</v>
      </c>
      <c r="F3936" s="128" t="s">
        <v>187</v>
      </c>
      <c r="G3936" s="162" t="s">
        <v>35</v>
      </c>
      <c r="H3936" s="39" t="str">
        <f t="shared" si="524"/>
        <v>6105AK124-6264-IQRA-0011</v>
      </c>
      <c r="I3936" s="39" t="str">
        <f t="shared" si="525"/>
        <v>Q24050972-04-6264-I-QRA-0011</v>
      </c>
      <c r="J3936" s="39"/>
      <c r="K3936" s="33" t="str">
        <f>VLOOKUP(C3936,'PPE WBS Codes'!$E$3:$F$79,2,0)</f>
        <v>Bulk Diesel Storage 1</v>
      </c>
      <c r="L3936" s="39" t="s">
        <v>1990</v>
      </c>
      <c r="M3936" s="39" t="s">
        <v>1420</v>
      </c>
      <c r="N3936" s="33" t="str">
        <f t="shared" si="526"/>
        <v>Bulk Diesel Storage 1 - Fire Wall Protection System for Bulk Diesel Storage Yard 1B - Risk Assessment: Fire and Explosions</v>
      </c>
      <c r="O3936" s="134"/>
      <c r="P3936" s="134"/>
      <c r="Q3936" s="33" t="str">
        <f>IFERROR(VLOOKUP(PPE_PH1_CDDL[[#This Row],[RDMC Document Number]],[3]Docs!$B:$F,4,0),"No Placeholder Yet")</f>
        <v>RES - Reserved Placeholder</v>
      </c>
      <c r="R3936" s="33" t="str">
        <f>IFERROR(VLOOKUP(PPE_PH1_CDDL[[#This Row],[RDMC Document Number]],[3]Docs!$B:$F,5,0),"No Placeholder Yet")</f>
        <v>Pending</v>
      </c>
      <c r="S3936" s="137">
        <f t="shared" si="523"/>
        <v>0</v>
      </c>
      <c r="T3936" s="162" t="s">
        <v>1119</v>
      </c>
      <c r="U3936" s="39"/>
      <c r="V3936" s="126"/>
      <c r="W3936" s="162" t="s">
        <v>1982</v>
      </c>
      <c r="X3936" s="39" t="s">
        <v>2023</v>
      </c>
      <c r="Y3936" s="39"/>
      <c r="Z3936" s="39"/>
      <c r="AA3936" s="39"/>
      <c r="AB3936" s="152" t="s">
        <v>3165</v>
      </c>
    </row>
    <row r="3937" spans="1:28" ht="21.75" customHeight="1" x14ac:dyDescent="0.25">
      <c r="A3937" s="37" t="s">
        <v>30</v>
      </c>
      <c r="B3937" s="37" t="s">
        <v>31</v>
      </c>
      <c r="C3937" s="39">
        <v>6264</v>
      </c>
      <c r="D3937" s="39" t="s">
        <v>712</v>
      </c>
      <c r="E3937" s="39" t="s">
        <v>1377</v>
      </c>
      <c r="F3937" s="128" t="s">
        <v>213</v>
      </c>
      <c r="G3937" s="162" t="s">
        <v>35</v>
      </c>
      <c r="H3937" s="39" t="str">
        <f t="shared" si="524"/>
        <v>6105AK124-6264-IQRA-0012</v>
      </c>
      <c r="I3937" s="39" t="str">
        <f t="shared" si="525"/>
        <v>Q24050972-04-6264-I-QRA-0012</v>
      </c>
      <c r="J3937" s="39"/>
      <c r="K3937" s="33" t="str">
        <f>VLOOKUP(C3937,'PPE WBS Codes'!$E$3:$F$79,2,0)</f>
        <v>Bulk Diesel Storage 1</v>
      </c>
      <c r="L3937" s="39" t="s">
        <v>1991</v>
      </c>
      <c r="M3937" s="39" t="s">
        <v>1420</v>
      </c>
      <c r="N3937" s="33" t="str">
        <f t="shared" si="526"/>
        <v>Bulk Diesel Storage 1 - Fire Protection System for Bulk Diesel Storage Yard 1B - Risk Assessment: Fire and Explosions</v>
      </c>
      <c r="O3937" s="134"/>
      <c r="P3937" s="134"/>
      <c r="Q3937" s="33" t="str">
        <f>IFERROR(VLOOKUP(PPE_PH1_CDDL[[#This Row],[RDMC Document Number]],[3]Docs!$B:$F,4,0),"No Placeholder Yet")</f>
        <v>RES - Reserved Placeholder</v>
      </c>
      <c r="R3937" s="33" t="str">
        <f>IFERROR(VLOOKUP(PPE_PH1_CDDL[[#This Row],[RDMC Document Number]],[3]Docs!$B:$F,5,0),"No Placeholder Yet")</f>
        <v>Pending</v>
      </c>
      <c r="S3937" s="137">
        <f t="shared" si="523"/>
        <v>0</v>
      </c>
      <c r="T3937" s="162" t="s">
        <v>1119</v>
      </c>
      <c r="U3937" s="39"/>
      <c r="V3937" s="126"/>
      <c r="W3937" s="162" t="s">
        <v>1982</v>
      </c>
      <c r="X3937" s="39" t="s">
        <v>1636</v>
      </c>
      <c r="Y3937" s="39"/>
      <c r="Z3937" s="39"/>
      <c r="AA3937" s="39"/>
      <c r="AB3937" s="152" t="s">
        <v>3165</v>
      </c>
    </row>
    <row r="3938" spans="1:28" ht="21.75" customHeight="1" x14ac:dyDescent="0.25">
      <c r="A3938" s="37" t="s">
        <v>30</v>
      </c>
      <c r="B3938" s="37" t="s">
        <v>31</v>
      </c>
      <c r="C3938" s="39">
        <v>6264</v>
      </c>
      <c r="D3938" s="39" t="s">
        <v>712</v>
      </c>
      <c r="E3938" s="39" t="s">
        <v>1377</v>
      </c>
      <c r="F3938" s="128" t="s">
        <v>215</v>
      </c>
      <c r="G3938" s="162" t="s">
        <v>35</v>
      </c>
      <c r="H3938" s="39" t="str">
        <f t="shared" si="524"/>
        <v>6105AK124-6264-IQRA-0013</v>
      </c>
      <c r="I3938" s="39" t="str">
        <f t="shared" si="525"/>
        <v>Q24050972-04-6264-I-QRA-0013</v>
      </c>
      <c r="J3938" s="39"/>
      <c r="K3938" s="33" t="str">
        <f>VLOOKUP(C3938,'PPE WBS Codes'!$E$3:$F$79,2,0)</f>
        <v>Bulk Diesel Storage 1</v>
      </c>
      <c r="L3938" s="39" t="s">
        <v>2001</v>
      </c>
      <c r="M3938" s="39" t="s">
        <v>1420</v>
      </c>
      <c r="N3938" s="33" t="str">
        <f t="shared" si="526"/>
        <v>Bulk Diesel Storage 1 - Fire Detection System for Bulk Diesel Storage Yard 1B - Risk Assessment: Fire and Explosions</v>
      </c>
      <c r="O3938" s="134"/>
      <c r="P3938" s="134"/>
      <c r="Q3938" s="33" t="str">
        <f>IFERROR(VLOOKUP(PPE_PH1_CDDL[[#This Row],[RDMC Document Number]],[3]Docs!$B:$F,4,0),"No Placeholder Yet")</f>
        <v>RES - Reserved Placeholder</v>
      </c>
      <c r="R3938" s="33" t="str">
        <f>IFERROR(VLOOKUP(PPE_PH1_CDDL[[#This Row],[RDMC Document Number]],[3]Docs!$B:$F,5,0),"No Placeholder Yet")</f>
        <v>Pending</v>
      </c>
      <c r="S3938" s="137">
        <f t="shared" si="523"/>
        <v>0</v>
      </c>
      <c r="T3938" s="162" t="s">
        <v>1119</v>
      </c>
      <c r="U3938" s="39"/>
      <c r="V3938" s="126"/>
      <c r="W3938" s="162" t="s">
        <v>1982</v>
      </c>
      <c r="X3938" s="39" t="s">
        <v>2007</v>
      </c>
      <c r="Y3938" s="39"/>
      <c r="Z3938" s="39"/>
      <c r="AA3938" s="39"/>
      <c r="AB3938" s="152" t="s">
        <v>3165</v>
      </c>
    </row>
    <row r="3939" spans="1:28" ht="21.75" customHeight="1" x14ac:dyDescent="0.25">
      <c r="A3939" s="37" t="s">
        <v>30</v>
      </c>
      <c r="B3939" s="37" t="s">
        <v>31</v>
      </c>
      <c r="C3939" s="39">
        <v>6264</v>
      </c>
      <c r="D3939" s="39" t="s">
        <v>712</v>
      </c>
      <c r="E3939" s="39" t="s">
        <v>1377</v>
      </c>
      <c r="F3939" s="174" t="s">
        <v>217</v>
      </c>
      <c r="G3939" s="162" t="s">
        <v>35</v>
      </c>
      <c r="H3939" s="39" t="str">
        <f t="shared" si="524"/>
        <v>6105AK124-6264-IQRA-0014</v>
      </c>
      <c r="I3939" s="39" t="str">
        <f t="shared" si="525"/>
        <v>Q24050972-04-6264-I-QRA-0014</v>
      </c>
      <c r="J3939" s="162"/>
      <c r="K3939" s="33" t="str">
        <f>VLOOKUP(C3939,'PPE WBS Codes'!$E$3:$F$79,2,0)</f>
        <v>Bulk Diesel Storage 1</v>
      </c>
      <c r="L3939" s="162" t="s">
        <v>2001</v>
      </c>
      <c r="M3939" s="162" t="s">
        <v>2024</v>
      </c>
      <c r="N3939" s="33" t="str">
        <f t="shared" si="526"/>
        <v>Bulk Diesel Storage 1 - Fire Detection System for Bulk Diesel Storage Yard 1B - Risk Assessment: Hazardous Atm. Conditions</v>
      </c>
      <c r="O3939" s="175"/>
      <c r="P3939" s="175"/>
      <c r="Q3939" s="33" t="str">
        <f>IFERROR(VLOOKUP(PPE_PH1_CDDL[[#This Row],[RDMC Document Number]],[3]Docs!$B:$F,4,0),"No Placeholder Yet")</f>
        <v>RES - Reserved Placeholder</v>
      </c>
      <c r="R3939" s="33" t="str">
        <f>IFERROR(VLOOKUP(PPE_PH1_CDDL[[#This Row],[RDMC Document Number]],[3]Docs!$B:$F,5,0),"No Placeholder Yet")</f>
        <v>Pending</v>
      </c>
      <c r="S3939" s="137">
        <f t="shared" si="523"/>
        <v>0</v>
      </c>
      <c r="T3939" s="162" t="s">
        <v>1119</v>
      </c>
      <c r="U3939" s="162"/>
      <c r="V3939" s="126"/>
      <c r="W3939" s="162" t="s">
        <v>1982</v>
      </c>
      <c r="X3939" s="39" t="s">
        <v>2007</v>
      </c>
      <c r="Y3939" s="162"/>
      <c r="Z3939" s="162"/>
      <c r="AA3939" s="39"/>
      <c r="AB3939" s="152" t="s">
        <v>3165</v>
      </c>
    </row>
    <row r="3940" spans="1:28" ht="21.75" customHeight="1" x14ac:dyDescent="0.25">
      <c r="A3940" s="37" t="s">
        <v>30</v>
      </c>
      <c r="B3940" s="37" t="s">
        <v>31</v>
      </c>
      <c r="C3940" s="39">
        <v>6264</v>
      </c>
      <c r="D3940" s="39" t="s">
        <v>1453</v>
      </c>
      <c r="E3940" s="39" t="s">
        <v>638</v>
      </c>
      <c r="F3940" s="128" t="s">
        <v>34</v>
      </c>
      <c r="G3940" s="162" t="s">
        <v>35</v>
      </c>
      <c r="H3940" s="39" t="str">
        <f t="shared" si="524"/>
        <v>6105AK124-6264-TRPT-0001</v>
      </c>
      <c r="I3940" s="39" t="str">
        <f t="shared" si="525"/>
        <v>Q24050972-04-6264-T-RPT-0001</v>
      </c>
      <c r="J3940" s="39"/>
      <c r="K3940" s="33" t="str">
        <f>VLOOKUP(C3940,'PPE WBS Codes'!$E$3:$F$79,2,0)</f>
        <v>Bulk Diesel Storage 1</v>
      </c>
      <c r="L3940" s="39" t="s">
        <v>1994</v>
      </c>
      <c r="M3940" s="39" t="s">
        <v>1454</v>
      </c>
      <c r="N3940" s="33" t="str">
        <f t="shared" si="526"/>
        <v>Bulk Diesel Storage 1 - Collection Sump from Bunds for Bulk Diesel Storage Yard 1A - Site Surveying &amp; Geotechnical Report</v>
      </c>
      <c r="O3940" s="134"/>
      <c r="P3940" s="134"/>
      <c r="Q3940" s="33" t="str">
        <f>IFERROR(VLOOKUP(PPE_PH1_CDDL[[#This Row],[RDMC Document Number]],[3]Docs!$B:$F,4,0),"No Placeholder Yet")</f>
        <v>RES - Reserved Placeholder</v>
      </c>
      <c r="R3940" s="33" t="str">
        <f>IFERROR(VLOOKUP(PPE_PH1_CDDL[[#This Row],[RDMC Document Number]],[3]Docs!$B:$F,5,0),"No Placeholder Yet")</f>
        <v>Pending</v>
      </c>
      <c r="S3940" s="137">
        <f t="shared" ref="S3940:S3959" si="527">IF(AND(O3940&lt;&gt;"",P3940&lt;&gt;"",R3940="Approved"),100%,
 IF(AND(O3940&lt;&gt;"",P3940&lt;&gt;""),66.67%,
 IF(O3940&lt;&gt;"",33.33%,
 0)))</f>
        <v>0</v>
      </c>
      <c r="T3940" s="162" t="s">
        <v>1119</v>
      </c>
      <c r="U3940" s="39"/>
      <c r="V3940" s="126"/>
      <c r="W3940" s="162" t="s">
        <v>1982</v>
      </c>
      <c r="X3940" s="39" t="s">
        <v>1932</v>
      </c>
      <c r="Y3940" s="39"/>
      <c r="Z3940" s="39"/>
      <c r="AA3940" s="39"/>
      <c r="AB3940" s="152" t="s">
        <v>3165</v>
      </c>
    </row>
    <row r="3941" spans="1:28" ht="21.75" customHeight="1" x14ac:dyDescent="0.25">
      <c r="A3941" s="37" t="s">
        <v>30</v>
      </c>
      <c r="B3941" s="37" t="s">
        <v>31</v>
      </c>
      <c r="C3941" s="39">
        <v>6264</v>
      </c>
      <c r="D3941" s="39" t="s">
        <v>1453</v>
      </c>
      <c r="E3941" s="39" t="s">
        <v>638</v>
      </c>
      <c r="F3941" s="128" t="s">
        <v>46</v>
      </c>
      <c r="G3941" s="162" t="s">
        <v>35</v>
      </c>
      <c r="H3941" s="39" t="str">
        <f t="shared" si="524"/>
        <v>6105AK124-6264-TRPT-0002</v>
      </c>
      <c r="I3941" s="39" t="str">
        <f t="shared" si="525"/>
        <v>Q24050972-04-6264-T-RPT-0002</v>
      </c>
      <c r="J3941" s="39"/>
      <c r="K3941" s="33" t="str">
        <f>VLOOKUP(C3941,'PPE WBS Codes'!$E$3:$F$79,2,0)</f>
        <v>Bulk Diesel Storage 1</v>
      </c>
      <c r="L3941" s="39" t="s">
        <v>1985</v>
      </c>
      <c r="M3941" s="39" t="s">
        <v>1454</v>
      </c>
      <c r="N3941" s="33" t="str">
        <f t="shared" si="526"/>
        <v>Bulk Diesel Storage 1 - Fire Wall Protection System for Bulk Diesel Storage Yard 1A - Site Surveying &amp; Geotechnical Report</v>
      </c>
      <c r="O3941" s="134"/>
      <c r="P3941" s="134"/>
      <c r="Q3941" s="33" t="str">
        <f>IFERROR(VLOOKUP(PPE_PH1_CDDL[[#This Row],[RDMC Document Number]],[3]Docs!$B:$F,4,0),"No Placeholder Yet")</f>
        <v>RES - Reserved Placeholder</v>
      </c>
      <c r="R3941" s="33" t="str">
        <f>IFERROR(VLOOKUP(PPE_PH1_CDDL[[#This Row],[RDMC Document Number]],[3]Docs!$B:$F,5,0),"No Placeholder Yet")</f>
        <v>Pending</v>
      </c>
      <c r="S3941" s="137">
        <f t="shared" si="527"/>
        <v>0</v>
      </c>
      <c r="T3941" s="162" t="s">
        <v>1119</v>
      </c>
      <c r="U3941" s="39"/>
      <c r="V3941" s="126"/>
      <c r="W3941" s="162" t="s">
        <v>1982</v>
      </c>
      <c r="X3941" s="39" t="s">
        <v>2023</v>
      </c>
      <c r="Y3941" s="39"/>
      <c r="Z3941" s="39"/>
      <c r="AA3941" s="39"/>
      <c r="AB3941" s="152" t="s">
        <v>3165</v>
      </c>
    </row>
    <row r="3942" spans="1:28" ht="21.75" customHeight="1" x14ac:dyDescent="0.25">
      <c r="A3942" s="37" t="s">
        <v>30</v>
      </c>
      <c r="B3942" s="37" t="s">
        <v>31</v>
      </c>
      <c r="C3942" s="39">
        <v>6264</v>
      </c>
      <c r="D3942" s="39" t="s">
        <v>1453</v>
      </c>
      <c r="E3942" s="39" t="s">
        <v>638</v>
      </c>
      <c r="F3942" s="128" t="s">
        <v>48</v>
      </c>
      <c r="G3942" s="162" t="s">
        <v>35</v>
      </c>
      <c r="H3942" s="39" t="str">
        <f t="shared" si="524"/>
        <v>6105AK124-6264-TRPT-0003</v>
      </c>
      <c r="I3942" s="39" t="str">
        <f t="shared" si="525"/>
        <v>Q24050972-04-6264-T-RPT-0003</v>
      </c>
      <c r="J3942" s="39"/>
      <c r="K3942" s="33" t="str">
        <f>VLOOKUP(C3942,'PPE WBS Codes'!$E$3:$F$79,2,0)</f>
        <v>Bulk Diesel Storage 1</v>
      </c>
      <c r="L3942" s="39" t="s">
        <v>1986</v>
      </c>
      <c r="M3942" s="39" t="s">
        <v>1454</v>
      </c>
      <c r="N3942" s="33" t="str">
        <f t="shared" si="526"/>
        <v>Bulk Diesel Storage 1 - Fire Protection System for Bulk Diesel Storage Yard 1A - Site Surveying &amp; Geotechnical Report</v>
      </c>
      <c r="O3942" s="134"/>
      <c r="P3942" s="134"/>
      <c r="Q3942" s="33" t="str">
        <f>IFERROR(VLOOKUP(PPE_PH1_CDDL[[#This Row],[RDMC Document Number]],[3]Docs!$B:$F,4,0),"No Placeholder Yet")</f>
        <v>RES - Reserved Placeholder</v>
      </c>
      <c r="R3942" s="33" t="str">
        <f>IFERROR(VLOOKUP(PPE_PH1_CDDL[[#This Row],[RDMC Document Number]],[3]Docs!$B:$F,5,0),"No Placeholder Yet")</f>
        <v>Pending</v>
      </c>
      <c r="S3942" s="137">
        <f t="shared" si="527"/>
        <v>0</v>
      </c>
      <c r="T3942" s="162" t="s">
        <v>1119</v>
      </c>
      <c r="U3942" s="39"/>
      <c r="V3942" s="126"/>
      <c r="W3942" s="162" t="s">
        <v>1982</v>
      </c>
      <c r="X3942" s="39" t="s">
        <v>1636</v>
      </c>
      <c r="Y3942" s="39"/>
      <c r="Z3942" s="39"/>
      <c r="AA3942" s="39"/>
      <c r="AB3942" s="152" t="s">
        <v>3165</v>
      </c>
    </row>
    <row r="3943" spans="1:28" ht="21.75" customHeight="1" x14ac:dyDescent="0.25">
      <c r="A3943" s="37" t="s">
        <v>30</v>
      </c>
      <c r="B3943" s="37" t="s">
        <v>31</v>
      </c>
      <c r="C3943" s="39">
        <v>6264</v>
      </c>
      <c r="D3943" s="39" t="s">
        <v>1453</v>
      </c>
      <c r="E3943" s="39" t="s">
        <v>638</v>
      </c>
      <c r="F3943" s="128" t="s">
        <v>50</v>
      </c>
      <c r="G3943" s="162" t="s">
        <v>35</v>
      </c>
      <c r="H3943" s="39" t="str">
        <f t="shared" si="524"/>
        <v>6105AK124-6264-TRPT-0004</v>
      </c>
      <c r="I3943" s="39" t="str">
        <f t="shared" si="525"/>
        <v>Q24050972-04-6264-T-RPT-0004</v>
      </c>
      <c r="J3943" s="39"/>
      <c r="K3943" s="33" t="str">
        <f>VLOOKUP(C3943,'PPE WBS Codes'!$E$3:$F$79,2,0)</f>
        <v>Bulk Diesel Storage 1</v>
      </c>
      <c r="L3943" s="39" t="s">
        <v>1997</v>
      </c>
      <c r="M3943" s="39" t="s">
        <v>1454</v>
      </c>
      <c r="N3943" s="33" t="str">
        <f t="shared" si="526"/>
        <v>Bulk Diesel Storage 1 - Collection Sump from Bunds for Bulk Diesel Storage Yard 1B - Site Surveying &amp; Geotechnical Report</v>
      </c>
      <c r="O3943" s="134"/>
      <c r="P3943" s="134"/>
      <c r="Q3943" s="33" t="str">
        <f>IFERROR(VLOOKUP(PPE_PH1_CDDL[[#This Row],[RDMC Document Number]],[3]Docs!$B:$F,4,0),"No Placeholder Yet")</f>
        <v>RES - Reserved Placeholder</v>
      </c>
      <c r="R3943" s="33" t="str">
        <f>IFERROR(VLOOKUP(PPE_PH1_CDDL[[#This Row],[RDMC Document Number]],[3]Docs!$B:$F,5,0),"No Placeholder Yet")</f>
        <v>Pending</v>
      </c>
      <c r="S3943" s="137">
        <f t="shared" si="527"/>
        <v>0</v>
      </c>
      <c r="T3943" s="162" t="s">
        <v>1119</v>
      </c>
      <c r="U3943" s="39"/>
      <c r="V3943" s="126"/>
      <c r="W3943" s="162" t="s">
        <v>1982</v>
      </c>
      <c r="X3943" s="39" t="s">
        <v>1932</v>
      </c>
      <c r="Y3943" s="39"/>
      <c r="Z3943" s="39"/>
      <c r="AA3943" s="39"/>
      <c r="AB3943" s="152" t="s">
        <v>3165</v>
      </c>
    </row>
    <row r="3944" spans="1:28" ht="21.75" customHeight="1" x14ac:dyDescent="0.25">
      <c r="A3944" s="37" t="s">
        <v>30</v>
      </c>
      <c r="B3944" s="37" t="s">
        <v>31</v>
      </c>
      <c r="C3944" s="39">
        <v>6264</v>
      </c>
      <c r="D3944" s="39" t="s">
        <v>1453</v>
      </c>
      <c r="E3944" s="39" t="s">
        <v>638</v>
      </c>
      <c r="F3944" s="128" t="s">
        <v>101</v>
      </c>
      <c r="G3944" s="162" t="s">
        <v>35</v>
      </c>
      <c r="H3944" s="39" t="str">
        <f t="shared" si="524"/>
        <v>6105AK124-6264-TRPT-0005</v>
      </c>
      <c r="I3944" s="39" t="str">
        <f t="shared" si="525"/>
        <v>Q24050972-04-6264-T-RPT-0005</v>
      </c>
      <c r="J3944" s="39"/>
      <c r="K3944" s="33" t="str">
        <f>VLOOKUP(C3944,'PPE WBS Codes'!$E$3:$F$79,2,0)</f>
        <v>Bulk Diesel Storage 1</v>
      </c>
      <c r="L3944" s="39" t="s">
        <v>1990</v>
      </c>
      <c r="M3944" s="39" t="s">
        <v>1454</v>
      </c>
      <c r="N3944" s="33" t="str">
        <f t="shared" si="526"/>
        <v>Bulk Diesel Storage 1 - Fire Wall Protection System for Bulk Diesel Storage Yard 1B - Site Surveying &amp; Geotechnical Report</v>
      </c>
      <c r="O3944" s="134"/>
      <c r="P3944" s="134"/>
      <c r="Q3944" s="33" t="str">
        <f>IFERROR(VLOOKUP(PPE_PH1_CDDL[[#This Row],[RDMC Document Number]],[3]Docs!$B:$F,4,0),"No Placeholder Yet")</f>
        <v>RES - Reserved Placeholder</v>
      </c>
      <c r="R3944" s="33" t="str">
        <f>IFERROR(VLOOKUP(PPE_PH1_CDDL[[#This Row],[RDMC Document Number]],[3]Docs!$B:$F,5,0),"No Placeholder Yet")</f>
        <v>Pending</v>
      </c>
      <c r="S3944" s="137">
        <f t="shared" si="527"/>
        <v>0</v>
      </c>
      <c r="T3944" s="162" t="s">
        <v>1119</v>
      </c>
      <c r="U3944" s="39"/>
      <c r="V3944" s="126"/>
      <c r="W3944" s="162" t="s">
        <v>1982</v>
      </c>
      <c r="X3944" s="39" t="s">
        <v>2023</v>
      </c>
      <c r="Y3944" s="39"/>
      <c r="Z3944" s="39"/>
      <c r="AA3944" s="39"/>
      <c r="AB3944" s="152" t="s">
        <v>3165</v>
      </c>
    </row>
    <row r="3945" spans="1:28" ht="21.75" customHeight="1" x14ac:dyDescent="0.25">
      <c r="A3945" s="37" t="s">
        <v>30</v>
      </c>
      <c r="B3945" s="37" t="s">
        <v>31</v>
      </c>
      <c r="C3945" s="39">
        <v>6264</v>
      </c>
      <c r="D3945" s="39" t="s">
        <v>1453</v>
      </c>
      <c r="E3945" s="39" t="s">
        <v>638</v>
      </c>
      <c r="F3945" s="174" t="s">
        <v>161</v>
      </c>
      <c r="G3945" s="162" t="s">
        <v>35</v>
      </c>
      <c r="H3945" s="39" t="str">
        <f t="shared" si="524"/>
        <v>6105AK124-6264-TRPT-0006</v>
      </c>
      <c r="I3945" s="39" t="str">
        <f t="shared" si="525"/>
        <v>Q24050972-04-6264-T-RPT-0006</v>
      </c>
      <c r="J3945" s="162"/>
      <c r="K3945" s="33" t="str">
        <f>VLOOKUP(C3945,'PPE WBS Codes'!$E$3:$F$79,2,0)</f>
        <v>Bulk Diesel Storage 1</v>
      </c>
      <c r="L3945" s="162" t="s">
        <v>1991</v>
      </c>
      <c r="M3945" s="162" t="s">
        <v>1454</v>
      </c>
      <c r="N3945" s="33" t="str">
        <f t="shared" si="526"/>
        <v>Bulk Diesel Storage 1 - Fire Protection System for Bulk Diesel Storage Yard 1B - Site Surveying &amp; Geotechnical Report</v>
      </c>
      <c r="O3945" s="175"/>
      <c r="P3945" s="175"/>
      <c r="Q3945" s="33" t="str">
        <f>IFERROR(VLOOKUP(PPE_PH1_CDDL[[#This Row],[RDMC Document Number]],[3]Docs!$B:$F,4,0),"No Placeholder Yet")</f>
        <v>RES - Reserved Placeholder</v>
      </c>
      <c r="R3945" s="33" t="str">
        <f>IFERROR(VLOOKUP(PPE_PH1_CDDL[[#This Row],[RDMC Document Number]],[3]Docs!$B:$F,5,0),"No Placeholder Yet")</f>
        <v>Pending</v>
      </c>
      <c r="S3945" s="137">
        <f t="shared" si="527"/>
        <v>0</v>
      </c>
      <c r="T3945" s="162" t="s">
        <v>1119</v>
      </c>
      <c r="U3945" s="162"/>
      <c r="V3945" s="126"/>
      <c r="W3945" s="162" t="s">
        <v>1982</v>
      </c>
      <c r="X3945" s="39" t="s">
        <v>1636</v>
      </c>
      <c r="Y3945" s="162"/>
      <c r="Z3945" s="162"/>
      <c r="AA3945" s="39"/>
      <c r="AB3945" s="152" t="s">
        <v>3165</v>
      </c>
    </row>
    <row r="3946" spans="1:28" ht="21.75" customHeight="1" x14ac:dyDescent="0.25">
      <c r="A3946" s="37" t="s">
        <v>30</v>
      </c>
      <c r="B3946" s="37" t="s">
        <v>31</v>
      </c>
      <c r="C3946" s="39">
        <v>6264</v>
      </c>
      <c r="D3946" s="162" t="s">
        <v>1169</v>
      </c>
      <c r="E3946" s="162" t="s">
        <v>659</v>
      </c>
      <c r="F3946" s="128" t="s">
        <v>48</v>
      </c>
      <c r="G3946" s="162" t="s">
        <v>35</v>
      </c>
      <c r="H3946" s="39" t="str">
        <f t="shared" si="524"/>
        <v>6105AK124-6264-CSEC-0003</v>
      </c>
      <c r="I3946" s="39" t="str">
        <f t="shared" si="525"/>
        <v>Q24050972-04-6264-C-SEC-0003</v>
      </c>
      <c r="J3946" s="39"/>
      <c r="K3946" s="33" t="str">
        <f>VLOOKUP(C3946,'PPE WBS Codes'!$E$3:$F$79,2,0)</f>
        <v>Bulk Diesel Storage 1</v>
      </c>
      <c r="L3946" s="39" t="s">
        <v>1981</v>
      </c>
      <c r="M3946" s="39" t="s">
        <v>1333</v>
      </c>
      <c r="N3946" s="33" t="str">
        <f t="shared" si="526"/>
        <v>Bulk Diesel Storage 1 - Emergency Equip for Bulk Diesel Storage Yard 1A - Corrosion Prevention and Protection Design</v>
      </c>
      <c r="O3946" s="134"/>
      <c r="P3946" s="134"/>
      <c r="Q3946" s="33" t="str">
        <f>IFERROR(VLOOKUP(PPE_PH1_CDDL[[#This Row],[RDMC Document Number]],[3]Docs!$B:$F,4,0),"No Placeholder Yet")</f>
        <v>RES - Reserved Placeholder</v>
      </c>
      <c r="R3946" s="33" t="str">
        <f>IFERROR(VLOOKUP(PPE_PH1_CDDL[[#This Row],[RDMC Document Number]],[3]Docs!$B:$F,5,0),"No Placeholder Yet")</f>
        <v>Pending</v>
      </c>
      <c r="S3946" s="137">
        <f t="shared" si="527"/>
        <v>0</v>
      </c>
      <c r="T3946" s="39" t="s">
        <v>1119</v>
      </c>
      <c r="U3946" s="39"/>
      <c r="V3946" s="126"/>
      <c r="W3946" s="39" t="s">
        <v>1982</v>
      </c>
      <c r="X3946" s="39" t="s">
        <v>1964</v>
      </c>
      <c r="Y3946" s="39"/>
      <c r="Z3946" s="39"/>
      <c r="AA3946" s="39"/>
      <c r="AB3946" s="152" t="s">
        <v>3165</v>
      </c>
    </row>
    <row r="3947" spans="1:28" ht="21.75" customHeight="1" x14ac:dyDescent="0.25">
      <c r="A3947" s="37" t="s">
        <v>30</v>
      </c>
      <c r="B3947" s="37" t="s">
        <v>31</v>
      </c>
      <c r="C3947" s="39">
        <v>6264</v>
      </c>
      <c r="D3947" s="162" t="s">
        <v>1169</v>
      </c>
      <c r="E3947" s="162" t="s">
        <v>659</v>
      </c>
      <c r="F3947" s="128" t="s">
        <v>50</v>
      </c>
      <c r="G3947" s="162" t="s">
        <v>35</v>
      </c>
      <c r="H3947" s="39" t="str">
        <f t="shared" si="524"/>
        <v>6105AK124-6264-CSEC-0004</v>
      </c>
      <c r="I3947" s="39" t="str">
        <f t="shared" si="525"/>
        <v>Q24050972-04-6264-C-SEC-0004</v>
      </c>
      <c r="J3947" s="39"/>
      <c r="K3947" s="33" t="str">
        <f>VLOOKUP(C3947,'PPE WBS Codes'!$E$3:$F$79,2,0)</f>
        <v>Bulk Diesel Storage 1</v>
      </c>
      <c r="L3947" s="39" t="s">
        <v>1981</v>
      </c>
      <c r="M3947" s="39" t="s">
        <v>1332</v>
      </c>
      <c r="N3947" s="33" t="str">
        <f t="shared" si="526"/>
        <v>Bulk Diesel Storage 1 - Emergency Equip for Bulk Diesel Storage Yard 1A - Structural Earthing and Bonding Design</v>
      </c>
      <c r="O3947" s="134"/>
      <c r="P3947" s="134"/>
      <c r="Q3947" s="33" t="str">
        <f>IFERROR(VLOOKUP(PPE_PH1_CDDL[[#This Row],[RDMC Document Number]],[3]Docs!$B:$F,4,0),"No Placeholder Yet")</f>
        <v>RES - Reserved Placeholder</v>
      </c>
      <c r="R3947" s="33" t="str">
        <f>IFERROR(VLOOKUP(PPE_PH1_CDDL[[#This Row],[RDMC Document Number]],[3]Docs!$B:$F,5,0),"No Placeholder Yet")</f>
        <v>Pending</v>
      </c>
      <c r="S3947" s="137">
        <f t="shared" si="527"/>
        <v>0</v>
      </c>
      <c r="T3947" s="39" t="s">
        <v>1119</v>
      </c>
      <c r="U3947" s="39"/>
      <c r="V3947" s="126"/>
      <c r="W3947" s="39" t="s">
        <v>1982</v>
      </c>
      <c r="X3947" s="39" t="s">
        <v>1964</v>
      </c>
      <c r="Y3947" s="39"/>
      <c r="Z3947" s="39"/>
      <c r="AA3947" s="39"/>
      <c r="AB3947" s="152" t="s">
        <v>3165</v>
      </c>
    </row>
    <row r="3948" spans="1:28" ht="21.75" customHeight="1" x14ac:dyDescent="0.25">
      <c r="A3948" s="37" t="s">
        <v>30</v>
      </c>
      <c r="B3948" s="37" t="s">
        <v>31</v>
      </c>
      <c r="C3948" s="39">
        <v>6264</v>
      </c>
      <c r="D3948" s="162" t="s">
        <v>1169</v>
      </c>
      <c r="E3948" s="162" t="s">
        <v>659</v>
      </c>
      <c r="F3948" s="128" t="s">
        <v>101</v>
      </c>
      <c r="G3948" s="162" t="s">
        <v>35</v>
      </c>
      <c r="H3948" s="39" t="str">
        <f t="shared" si="524"/>
        <v>6105AK124-6264-CSEC-0005</v>
      </c>
      <c r="I3948" s="39" t="str">
        <f t="shared" si="525"/>
        <v>Q24050972-04-6264-C-SEC-0005</v>
      </c>
      <c r="J3948" s="39"/>
      <c r="K3948" s="33" t="str">
        <f>VLOOKUP(C3948,'PPE WBS Codes'!$E$3:$F$79,2,0)</f>
        <v>Bulk Diesel Storage 1</v>
      </c>
      <c r="L3948" s="39" t="s">
        <v>1993</v>
      </c>
      <c r="M3948" s="39" t="s">
        <v>1333</v>
      </c>
      <c r="N3948" s="33" t="str">
        <f t="shared" si="526"/>
        <v>Bulk Diesel Storage 1 - Earthing System for Bulk Diesel Storage Yard 1A - Corrosion Prevention and Protection Design</v>
      </c>
      <c r="O3948" s="134"/>
      <c r="P3948" s="134"/>
      <c r="Q3948" s="33" t="str">
        <f>IFERROR(VLOOKUP(PPE_PH1_CDDL[[#This Row],[RDMC Document Number]],[3]Docs!$B:$F,4,0),"No Placeholder Yet")</f>
        <v>RES - Reserved Placeholder</v>
      </c>
      <c r="R3948" s="33" t="str">
        <f>IFERROR(VLOOKUP(PPE_PH1_CDDL[[#This Row],[RDMC Document Number]],[3]Docs!$B:$F,5,0),"No Placeholder Yet")</f>
        <v>Pending</v>
      </c>
      <c r="S3948" s="137">
        <f t="shared" si="527"/>
        <v>0</v>
      </c>
      <c r="T3948" s="39" t="s">
        <v>1119</v>
      </c>
      <c r="U3948" s="39"/>
      <c r="V3948" s="126"/>
      <c r="W3948" s="39" t="s">
        <v>1982</v>
      </c>
      <c r="X3948" s="39" t="s">
        <v>1649</v>
      </c>
      <c r="Y3948" s="39"/>
      <c r="Z3948" s="39"/>
      <c r="AA3948" s="39"/>
      <c r="AB3948" s="152" t="s">
        <v>3165</v>
      </c>
    </row>
    <row r="3949" spans="1:28" ht="21.75" customHeight="1" x14ac:dyDescent="0.25">
      <c r="A3949" s="37" t="s">
        <v>30</v>
      </c>
      <c r="B3949" s="37" t="s">
        <v>31</v>
      </c>
      <c r="C3949" s="39">
        <v>6264</v>
      </c>
      <c r="D3949" s="162" t="s">
        <v>1169</v>
      </c>
      <c r="E3949" s="162" t="s">
        <v>659</v>
      </c>
      <c r="F3949" s="128" t="s">
        <v>161</v>
      </c>
      <c r="G3949" s="162" t="s">
        <v>35</v>
      </c>
      <c r="H3949" s="39" t="str">
        <f t="shared" si="524"/>
        <v>6105AK124-6264-CSEC-0006</v>
      </c>
      <c r="I3949" s="39" t="str">
        <f t="shared" si="525"/>
        <v>Q24050972-04-6264-C-SEC-0006</v>
      </c>
      <c r="J3949" s="39"/>
      <c r="K3949" s="33" t="str">
        <f>VLOOKUP(C3949,'PPE WBS Codes'!$E$3:$F$79,2,0)</f>
        <v>Bulk Diesel Storage 1</v>
      </c>
      <c r="L3949" s="39" t="s">
        <v>1993</v>
      </c>
      <c r="M3949" s="39" t="s">
        <v>1332</v>
      </c>
      <c r="N3949" s="33" t="str">
        <f t="shared" si="526"/>
        <v>Bulk Diesel Storage 1 - Earthing System for Bulk Diesel Storage Yard 1A - Structural Earthing and Bonding Design</v>
      </c>
      <c r="O3949" s="134"/>
      <c r="P3949" s="134"/>
      <c r="Q3949" s="33" t="str">
        <f>IFERROR(VLOOKUP(PPE_PH1_CDDL[[#This Row],[RDMC Document Number]],[3]Docs!$B:$F,4,0),"No Placeholder Yet")</f>
        <v>RES - Reserved Placeholder</v>
      </c>
      <c r="R3949" s="33" t="str">
        <f>IFERROR(VLOOKUP(PPE_PH1_CDDL[[#This Row],[RDMC Document Number]],[3]Docs!$B:$F,5,0),"No Placeholder Yet")</f>
        <v>Pending</v>
      </c>
      <c r="S3949" s="137">
        <f t="shared" si="527"/>
        <v>0</v>
      </c>
      <c r="T3949" s="39" t="s">
        <v>1119</v>
      </c>
      <c r="U3949" s="39"/>
      <c r="V3949" s="126"/>
      <c r="W3949" s="39" t="s">
        <v>1982</v>
      </c>
      <c r="X3949" s="39" t="s">
        <v>1649</v>
      </c>
      <c r="Y3949" s="39"/>
      <c r="Z3949" s="39"/>
      <c r="AA3949" s="39"/>
      <c r="AB3949" s="152" t="s">
        <v>3165</v>
      </c>
    </row>
    <row r="3950" spans="1:28" ht="21.75" customHeight="1" x14ac:dyDescent="0.25">
      <c r="A3950" s="37" t="s">
        <v>30</v>
      </c>
      <c r="B3950" s="37" t="s">
        <v>31</v>
      </c>
      <c r="C3950" s="39">
        <v>6264</v>
      </c>
      <c r="D3950" s="162" t="s">
        <v>1169</v>
      </c>
      <c r="E3950" s="162" t="s">
        <v>659</v>
      </c>
      <c r="F3950" s="128" t="s">
        <v>170</v>
      </c>
      <c r="G3950" s="162" t="s">
        <v>35</v>
      </c>
      <c r="H3950" s="39" t="str">
        <f t="shared" si="524"/>
        <v>6105AK124-6264-CSEC-0007</v>
      </c>
      <c r="I3950" s="39" t="str">
        <f t="shared" si="525"/>
        <v>Q24050972-04-6264-C-SEC-0007</v>
      </c>
      <c r="J3950" s="39"/>
      <c r="K3950" s="33" t="str">
        <f>VLOOKUP(C3950,'PPE WBS Codes'!$E$3:$F$79,2,0)</f>
        <v>Bulk Diesel Storage 1</v>
      </c>
      <c r="L3950" s="39" t="s">
        <v>1984</v>
      </c>
      <c r="M3950" s="39" t="s">
        <v>1332</v>
      </c>
      <c r="N3950" s="33" t="str">
        <f t="shared" si="526"/>
        <v>Bulk Diesel Storage 1 - Access Staircase &amp; Platforms for Bulk Diesel Storage Yard 1A - Structural Earthing and Bonding Design</v>
      </c>
      <c r="O3950" s="134"/>
      <c r="P3950" s="134"/>
      <c r="Q3950" s="33" t="str">
        <f>IFERROR(VLOOKUP(PPE_PH1_CDDL[[#This Row],[RDMC Document Number]],[3]Docs!$B:$F,4,0),"No Placeholder Yet")</f>
        <v>RES - Reserved Placeholder</v>
      </c>
      <c r="R3950" s="33" t="str">
        <f>IFERROR(VLOOKUP(PPE_PH1_CDDL[[#This Row],[RDMC Document Number]],[3]Docs!$B:$F,5,0),"No Placeholder Yet")</f>
        <v>Pending</v>
      </c>
      <c r="S3950" s="137">
        <f t="shared" si="527"/>
        <v>0</v>
      </c>
      <c r="T3950" s="39" t="s">
        <v>1119</v>
      </c>
      <c r="U3950" s="39"/>
      <c r="V3950" s="126"/>
      <c r="W3950" s="39" t="s">
        <v>1982</v>
      </c>
      <c r="X3950" s="39" t="s">
        <v>2003</v>
      </c>
      <c r="Y3950" s="39"/>
      <c r="Z3950" s="39"/>
      <c r="AA3950" s="39"/>
      <c r="AB3950" s="152" t="s">
        <v>3165</v>
      </c>
    </row>
    <row r="3951" spans="1:28" ht="21.75" customHeight="1" x14ac:dyDescent="0.25">
      <c r="A3951" s="37" t="s">
        <v>30</v>
      </c>
      <c r="B3951" s="37" t="s">
        <v>31</v>
      </c>
      <c r="C3951" s="39">
        <v>6264</v>
      </c>
      <c r="D3951" s="162" t="s">
        <v>1169</v>
      </c>
      <c r="E3951" s="162" t="s">
        <v>659</v>
      </c>
      <c r="F3951" s="128" t="s">
        <v>108</v>
      </c>
      <c r="G3951" s="162" t="s">
        <v>35</v>
      </c>
      <c r="H3951" s="39" t="str">
        <f t="shared" si="524"/>
        <v>6105AK124-6264-CSEC-0008</v>
      </c>
      <c r="I3951" s="39" t="str">
        <f t="shared" si="525"/>
        <v>Q24050972-04-6264-C-SEC-0008</v>
      </c>
      <c r="J3951" s="39"/>
      <c r="K3951" s="33" t="str">
        <f>VLOOKUP(C3951,'PPE WBS Codes'!$E$3:$F$79,2,0)</f>
        <v>Bulk Diesel Storage 1</v>
      </c>
      <c r="L3951" s="39" t="s">
        <v>1986</v>
      </c>
      <c r="M3951" s="39" t="s">
        <v>1332</v>
      </c>
      <c r="N3951" s="33" t="str">
        <f t="shared" si="526"/>
        <v>Bulk Diesel Storage 1 - Fire Protection System for Bulk Diesel Storage Yard 1A - Structural Earthing and Bonding Design</v>
      </c>
      <c r="O3951" s="134"/>
      <c r="P3951" s="134"/>
      <c r="Q3951" s="33" t="str">
        <f>IFERROR(VLOOKUP(PPE_PH1_CDDL[[#This Row],[RDMC Document Number]],[3]Docs!$B:$F,4,0),"No Placeholder Yet")</f>
        <v>RES - Reserved Placeholder</v>
      </c>
      <c r="R3951" s="33" t="str">
        <f>IFERROR(VLOOKUP(PPE_PH1_CDDL[[#This Row],[RDMC Document Number]],[3]Docs!$B:$F,5,0),"No Placeholder Yet")</f>
        <v>Pending</v>
      </c>
      <c r="S3951" s="137">
        <f t="shared" si="527"/>
        <v>0</v>
      </c>
      <c r="T3951" s="39" t="s">
        <v>1119</v>
      </c>
      <c r="U3951" s="39"/>
      <c r="V3951" s="126"/>
      <c r="W3951" s="39" t="s">
        <v>1982</v>
      </c>
      <c r="X3951" s="39" t="s">
        <v>1636</v>
      </c>
      <c r="Y3951" s="39"/>
      <c r="Z3951" s="39"/>
      <c r="AA3951" s="39"/>
      <c r="AB3951" s="152" t="s">
        <v>3165</v>
      </c>
    </row>
    <row r="3952" spans="1:28" ht="21.75" customHeight="1" x14ac:dyDescent="0.25">
      <c r="A3952" s="37" t="s">
        <v>30</v>
      </c>
      <c r="B3952" s="37" t="s">
        <v>31</v>
      </c>
      <c r="C3952" s="39">
        <v>6264</v>
      </c>
      <c r="D3952" s="162" t="s">
        <v>1169</v>
      </c>
      <c r="E3952" s="162" t="s">
        <v>659</v>
      </c>
      <c r="F3952" s="128" t="s">
        <v>173</v>
      </c>
      <c r="G3952" s="162" t="s">
        <v>35</v>
      </c>
      <c r="H3952" s="39" t="str">
        <f t="shared" si="524"/>
        <v>6105AK124-6264-CSEC-0009</v>
      </c>
      <c r="I3952" s="39" t="str">
        <f t="shared" si="525"/>
        <v>Q24050972-04-6264-C-SEC-0009</v>
      </c>
      <c r="J3952" s="39"/>
      <c r="K3952" s="33" t="str">
        <f>VLOOKUP(C3952,'PPE WBS Codes'!$E$3:$F$79,2,0)</f>
        <v>Bulk Diesel Storage 1</v>
      </c>
      <c r="L3952" s="39" t="s">
        <v>1987</v>
      </c>
      <c r="M3952" s="39" t="s">
        <v>1333</v>
      </c>
      <c r="N3952" s="33" t="str">
        <f t="shared" si="526"/>
        <v>Bulk Diesel Storage 1 - Auto ESD Shut-off  Valves for Bulk Diesel Storage Yard 1A - Corrosion Prevention and Protection Design</v>
      </c>
      <c r="O3952" s="134"/>
      <c r="P3952" s="134"/>
      <c r="Q3952" s="33" t="str">
        <f>IFERROR(VLOOKUP(PPE_PH1_CDDL[[#This Row],[RDMC Document Number]],[3]Docs!$B:$F,4,0),"No Placeholder Yet")</f>
        <v>RES - Reserved Placeholder</v>
      </c>
      <c r="R3952" s="33" t="str">
        <f>IFERROR(VLOOKUP(PPE_PH1_CDDL[[#This Row],[RDMC Document Number]],[3]Docs!$B:$F,5,0),"No Placeholder Yet")</f>
        <v>Pending</v>
      </c>
      <c r="S3952" s="137">
        <f t="shared" si="527"/>
        <v>0</v>
      </c>
      <c r="T3952" s="39" t="s">
        <v>1119</v>
      </c>
      <c r="U3952" s="39"/>
      <c r="V3952" s="126"/>
      <c r="W3952" s="39" t="s">
        <v>1982</v>
      </c>
      <c r="X3952" s="39" t="s">
        <v>2000</v>
      </c>
      <c r="Y3952" s="39"/>
      <c r="Z3952" s="39"/>
      <c r="AA3952" s="39"/>
      <c r="AB3952" s="152" t="s">
        <v>3165</v>
      </c>
    </row>
    <row r="3953" spans="1:28" ht="21.75" customHeight="1" x14ac:dyDescent="0.25">
      <c r="A3953" s="37" t="s">
        <v>30</v>
      </c>
      <c r="B3953" s="37" t="s">
        <v>31</v>
      </c>
      <c r="C3953" s="39">
        <v>6264</v>
      </c>
      <c r="D3953" s="162" t="s">
        <v>1169</v>
      </c>
      <c r="E3953" s="162" t="s">
        <v>659</v>
      </c>
      <c r="F3953" s="128" t="s">
        <v>184</v>
      </c>
      <c r="G3953" s="162" t="s">
        <v>35</v>
      </c>
      <c r="H3953" s="39" t="str">
        <f t="shared" si="524"/>
        <v>6105AK124-6264-CSEC-0010</v>
      </c>
      <c r="I3953" s="39" t="str">
        <f t="shared" si="525"/>
        <v>Q24050972-04-6264-C-SEC-0010</v>
      </c>
      <c r="J3953" s="39"/>
      <c r="K3953" s="33" t="str">
        <f>VLOOKUP(C3953,'PPE WBS Codes'!$E$3:$F$79,2,0)</f>
        <v>Bulk Diesel Storage 1</v>
      </c>
      <c r="L3953" s="39" t="s">
        <v>1988</v>
      </c>
      <c r="M3953" s="39" t="s">
        <v>1333</v>
      </c>
      <c r="N3953" s="33" t="str">
        <f t="shared" si="526"/>
        <v>Bulk Diesel Storage 1 - Emergency Equip for Bulk Diesel Storage Fuel System Yard 1B - Corrosion Prevention and Protection Design</v>
      </c>
      <c r="O3953" s="134"/>
      <c r="P3953" s="134"/>
      <c r="Q3953" s="33" t="str">
        <f>IFERROR(VLOOKUP(PPE_PH1_CDDL[[#This Row],[RDMC Document Number]],[3]Docs!$B:$F,4,0),"No Placeholder Yet")</f>
        <v>RES - Reserved Placeholder</v>
      </c>
      <c r="R3953" s="33" t="str">
        <f>IFERROR(VLOOKUP(PPE_PH1_CDDL[[#This Row],[RDMC Document Number]],[3]Docs!$B:$F,5,0),"No Placeholder Yet")</f>
        <v>Pending</v>
      </c>
      <c r="S3953" s="137">
        <f t="shared" si="527"/>
        <v>0</v>
      </c>
      <c r="T3953" s="39" t="s">
        <v>1119</v>
      </c>
      <c r="U3953" s="39"/>
      <c r="V3953" s="126"/>
      <c r="W3953" s="39" t="s">
        <v>1982</v>
      </c>
      <c r="X3953" s="39" t="s">
        <v>1964</v>
      </c>
      <c r="Y3953" s="39"/>
      <c r="Z3953" s="39"/>
      <c r="AA3953" s="39"/>
      <c r="AB3953" s="152" t="s">
        <v>3165</v>
      </c>
    </row>
    <row r="3954" spans="1:28" ht="21.75" customHeight="1" x14ac:dyDescent="0.25">
      <c r="A3954" s="37" t="s">
        <v>30</v>
      </c>
      <c r="B3954" s="37" t="s">
        <v>31</v>
      </c>
      <c r="C3954" s="39">
        <v>6264</v>
      </c>
      <c r="D3954" s="162" t="s">
        <v>1169</v>
      </c>
      <c r="E3954" s="162" t="s">
        <v>659</v>
      </c>
      <c r="F3954" s="128" t="s">
        <v>187</v>
      </c>
      <c r="G3954" s="162" t="s">
        <v>35</v>
      </c>
      <c r="H3954" s="39" t="str">
        <f t="shared" si="524"/>
        <v>6105AK124-6264-CSEC-0011</v>
      </c>
      <c r="I3954" s="39" t="str">
        <f t="shared" si="525"/>
        <v>Q24050972-04-6264-C-SEC-0011</v>
      </c>
      <c r="J3954" s="39"/>
      <c r="K3954" s="33" t="str">
        <f>VLOOKUP(C3954,'PPE WBS Codes'!$E$3:$F$79,2,0)</f>
        <v>Bulk Diesel Storage 1</v>
      </c>
      <c r="L3954" s="39" t="s">
        <v>1988</v>
      </c>
      <c r="M3954" s="39" t="s">
        <v>1332</v>
      </c>
      <c r="N3954" s="33" t="str">
        <f t="shared" si="526"/>
        <v>Bulk Diesel Storage 1 - Emergency Equip for Bulk Diesel Storage Fuel System Yard 1B - Structural Earthing and Bonding Design</v>
      </c>
      <c r="O3954" s="134"/>
      <c r="P3954" s="134"/>
      <c r="Q3954" s="33" t="str">
        <f>IFERROR(VLOOKUP(PPE_PH1_CDDL[[#This Row],[RDMC Document Number]],[3]Docs!$B:$F,4,0),"No Placeholder Yet")</f>
        <v>RES - Reserved Placeholder</v>
      </c>
      <c r="R3954" s="33" t="str">
        <f>IFERROR(VLOOKUP(PPE_PH1_CDDL[[#This Row],[RDMC Document Number]],[3]Docs!$B:$F,5,0),"No Placeholder Yet")</f>
        <v>Pending</v>
      </c>
      <c r="S3954" s="137">
        <f t="shared" si="527"/>
        <v>0</v>
      </c>
      <c r="T3954" s="39" t="s">
        <v>1119</v>
      </c>
      <c r="U3954" s="39"/>
      <c r="V3954" s="126"/>
      <c r="W3954" s="39" t="s">
        <v>1982</v>
      </c>
      <c r="X3954" s="39" t="s">
        <v>1964</v>
      </c>
      <c r="Y3954" s="39"/>
      <c r="Z3954" s="39"/>
      <c r="AA3954" s="39"/>
      <c r="AB3954" s="152" t="s">
        <v>3165</v>
      </c>
    </row>
    <row r="3955" spans="1:28" ht="21.75" customHeight="1" x14ac:dyDescent="0.25">
      <c r="A3955" s="37" t="s">
        <v>30</v>
      </c>
      <c r="B3955" s="37" t="s">
        <v>31</v>
      </c>
      <c r="C3955" s="39">
        <v>6264</v>
      </c>
      <c r="D3955" s="162" t="s">
        <v>1169</v>
      </c>
      <c r="E3955" s="162" t="s">
        <v>659</v>
      </c>
      <c r="F3955" s="128" t="s">
        <v>213</v>
      </c>
      <c r="G3955" s="162" t="s">
        <v>35</v>
      </c>
      <c r="H3955" s="39" t="str">
        <f t="shared" si="524"/>
        <v>6105AK124-6264-CSEC-0012</v>
      </c>
      <c r="I3955" s="39" t="str">
        <f t="shared" si="525"/>
        <v>Q24050972-04-6264-C-SEC-0012</v>
      </c>
      <c r="J3955" s="39"/>
      <c r="K3955" s="33" t="str">
        <f>VLOOKUP(C3955,'PPE WBS Codes'!$E$3:$F$79,2,0)</f>
        <v>Bulk Diesel Storage 1</v>
      </c>
      <c r="L3955" s="39" t="s">
        <v>1996</v>
      </c>
      <c r="M3955" s="39" t="s">
        <v>1333</v>
      </c>
      <c r="N3955" s="33" t="str">
        <f t="shared" si="526"/>
        <v>Bulk Diesel Storage 1 - Earthing System for Bulk Diesel Storage Yard 1B - Corrosion Prevention and Protection Design</v>
      </c>
      <c r="O3955" s="134"/>
      <c r="P3955" s="134"/>
      <c r="Q3955" s="33" t="str">
        <f>IFERROR(VLOOKUP(PPE_PH1_CDDL[[#This Row],[RDMC Document Number]],[3]Docs!$B:$F,4,0),"No Placeholder Yet")</f>
        <v>RES - Reserved Placeholder</v>
      </c>
      <c r="R3955" s="33" t="str">
        <f>IFERROR(VLOOKUP(PPE_PH1_CDDL[[#This Row],[RDMC Document Number]],[3]Docs!$B:$F,5,0),"No Placeholder Yet")</f>
        <v>Pending</v>
      </c>
      <c r="S3955" s="137">
        <f t="shared" si="527"/>
        <v>0</v>
      </c>
      <c r="T3955" s="39" t="s">
        <v>1119</v>
      </c>
      <c r="U3955" s="39"/>
      <c r="V3955" s="126"/>
      <c r="W3955" s="39" t="s">
        <v>1982</v>
      </c>
      <c r="X3955" s="39" t="s">
        <v>1649</v>
      </c>
      <c r="Y3955" s="39"/>
      <c r="Z3955" s="39"/>
      <c r="AA3955" s="39"/>
      <c r="AB3955" s="152" t="s">
        <v>3165</v>
      </c>
    </row>
    <row r="3956" spans="1:28" ht="21.75" customHeight="1" x14ac:dyDescent="0.25">
      <c r="A3956" s="37" t="s">
        <v>30</v>
      </c>
      <c r="B3956" s="37" t="s">
        <v>31</v>
      </c>
      <c r="C3956" s="39">
        <v>6264</v>
      </c>
      <c r="D3956" s="162" t="s">
        <v>1169</v>
      </c>
      <c r="E3956" s="162" t="s">
        <v>659</v>
      </c>
      <c r="F3956" s="128" t="s">
        <v>215</v>
      </c>
      <c r="G3956" s="162" t="s">
        <v>35</v>
      </c>
      <c r="H3956" s="39" t="str">
        <f t="shared" si="524"/>
        <v>6105AK124-6264-CSEC-0013</v>
      </c>
      <c r="I3956" s="39" t="str">
        <f t="shared" si="525"/>
        <v>Q24050972-04-6264-C-SEC-0013</v>
      </c>
      <c r="J3956" s="39"/>
      <c r="K3956" s="33" t="str">
        <f>VLOOKUP(C3956,'PPE WBS Codes'!$E$3:$F$79,2,0)</f>
        <v>Bulk Diesel Storage 1</v>
      </c>
      <c r="L3956" s="39" t="s">
        <v>1996</v>
      </c>
      <c r="M3956" s="39" t="s">
        <v>1332</v>
      </c>
      <c r="N3956" s="33" t="str">
        <f t="shared" si="526"/>
        <v>Bulk Diesel Storage 1 - Earthing System for Bulk Diesel Storage Yard 1B - Structural Earthing and Bonding Design</v>
      </c>
      <c r="O3956" s="134"/>
      <c r="P3956" s="134"/>
      <c r="Q3956" s="33" t="str">
        <f>IFERROR(VLOOKUP(PPE_PH1_CDDL[[#This Row],[RDMC Document Number]],[3]Docs!$B:$F,4,0),"No Placeholder Yet")</f>
        <v>RES - Reserved Placeholder</v>
      </c>
      <c r="R3956" s="33" t="str">
        <f>IFERROR(VLOOKUP(PPE_PH1_CDDL[[#This Row],[RDMC Document Number]],[3]Docs!$B:$F,5,0),"No Placeholder Yet")</f>
        <v>Pending</v>
      </c>
      <c r="S3956" s="137">
        <f t="shared" si="527"/>
        <v>0</v>
      </c>
      <c r="T3956" s="39" t="s">
        <v>1119</v>
      </c>
      <c r="U3956" s="39"/>
      <c r="V3956" s="126"/>
      <c r="W3956" s="39" t="s">
        <v>1982</v>
      </c>
      <c r="X3956" s="39" t="s">
        <v>1649</v>
      </c>
      <c r="Y3956" s="39"/>
      <c r="Z3956" s="39"/>
      <c r="AA3956" s="39"/>
      <c r="AB3956" s="152" t="s">
        <v>3165</v>
      </c>
    </row>
    <row r="3957" spans="1:28" ht="21.75" customHeight="1" x14ac:dyDescent="0.25">
      <c r="A3957" s="37" t="s">
        <v>30</v>
      </c>
      <c r="B3957" s="37" t="s">
        <v>31</v>
      </c>
      <c r="C3957" s="39">
        <v>6264</v>
      </c>
      <c r="D3957" s="162" t="s">
        <v>1169</v>
      </c>
      <c r="E3957" s="162" t="s">
        <v>659</v>
      </c>
      <c r="F3957" s="128" t="s">
        <v>217</v>
      </c>
      <c r="G3957" s="162" t="s">
        <v>35</v>
      </c>
      <c r="H3957" s="39" t="str">
        <f t="shared" si="524"/>
        <v>6105AK124-6264-CSEC-0014</v>
      </c>
      <c r="I3957" s="39" t="str">
        <f t="shared" si="525"/>
        <v>Q24050972-04-6264-C-SEC-0014</v>
      </c>
      <c r="J3957" s="39"/>
      <c r="K3957" s="33" t="str">
        <f>VLOOKUP(C3957,'PPE WBS Codes'!$E$3:$F$79,2,0)</f>
        <v>Bulk Diesel Storage 1</v>
      </c>
      <c r="L3957" s="39" t="s">
        <v>1989</v>
      </c>
      <c r="M3957" s="39" t="s">
        <v>1332</v>
      </c>
      <c r="N3957" s="33" t="str">
        <f t="shared" si="526"/>
        <v>Bulk Diesel Storage 1 - Access Staircase &amp; Platforms for Bulk Diesel Storage Yard 1B - Structural Earthing and Bonding Design</v>
      </c>
      <c r="O3957" s="134"/>
      <c r="P3957" s="134"/>
      <c r="Q3957" s="33" t="str">
        <f>IFERROR(VLOOKUP(PPE_PH1_CDDL[[#This Row],[RDMC Document Number]],[3]Docs!$B:$F,4,0),"No Placeholder Yet")</f>
        <v>RES - Reserved Placeholder</v>
      </c>
      <c r="R3957" s="33" t="str">
        <f>IFERROR(VLOOKUP(PPE_PH1_CDDL[[#This Row],[RDMC Document Number]],[3]Docs!$B:$F,5,0),"No Placeholder Yet")</f>
        <v>Pending</v>
      </c>
      <c r="S3957" s="137">
        <f t="shared" si="527"/>
        <v>0</v>
      </c>
      <c r="T3957" s="39" t="s">
        <v>1119</v>
      </c>
      <c r="U3957" s="39"/>
      <c r="V3957" s="126"/>
      <c r="W3957" s="39" t="s">
        <v>1982</v>
      </c>
      <c r="X3957" s="39" t="s">
        <v>2003</v>
      </c>
      <c r="Y3957" s="39"/>
      <c r="Z3957" s="39"/>
      <c r="AA3957" s="39"/>
      <c r="AB3957" s="152" t="s">
        <v>3165</v>
      </c>
    </row>
    <row r="3958" spans="1:28" ht="21.75" customHeight="1" x14ac:dyDescent="0.25">
      <c r="A3958" s="37" t="s">
        <v>30</v>
      </c>
      <c r="B3958" s="37" t="s">
        <v>31</v>
      </c>
      <c r="C3958" s="39">
        <v>6264</v>
      </c>
      <c r="D3958" s="162" t="s">
        <v>1169</v>
      </c>
      <c r="E3958" s="162" t="s">
        <v>659</v>
      </c>
      <c r="F3958" s="128" t="s">
        <v>219</v>
      </c>
      <c r="G3958" s="162" t="s">
        <v>35</v>
      </c>
      <c r="H3958" s="39" t="str">
        <f t="shared" si="524"/>
        <v>6105AK124-6264-CSEC-0015</v>
      </c>
      <c r="I3958" s="39" t="str">
        <f t="shared" si="525"/>
        <v>Q24050972-04-6264-C-SEC-0015</v>
      </c>
      <c r="J3958" s="39"/>
      <c r="K3958" s="33" t="str">
        <f>VLOOKUP(C3958,'PPE WBS Codes'!$E$3:$F$79,2,0)</f>
        <v>Bulk Diesel Storage 1</v>
      </c>
      <c r="L3958" s="39" t="s">
        <v>1991</v>
      </c>
      <c r="M3958" s="39" t="s">
        <v>1332</v>
      </c>
      <c r="N3958" s="33" t="str">
        <f t="shared" si="526"/>
        <v>Bulk Diesel Storage 1 - Fire Protection System for Bulk Diesel Storage Yard 1B - Structural Earthing and Bonding Design</v>
      </c>
      <c r="O3958" s="134"/>
      <c r="P3958" s="134"/>
      <c r="Q3958" s="33" t="str">
        <f>IFERROR(VLOOKUP(PPE_PH1_CDDL[[#This Row],[RDMC Document Number]],[3]Docs!$B:$F,4,0),"No Placeholder Yet")</f>
        <v>RES - Reserved Placeholder</v>
      </c>
      <c r="R3958" s="33" t="str">
        <f>IFERROR(VLOOKUP(PPE_PH1_CDDL[[#This Row],[RDMC Document Number]],[3]Docs!$B:$F,5,0),"No Placeholder Yet")</f>
        <v>Pending</v>
      </c>
      <c r="S3958" s="137">
        <f t="shared" si="527"/>
        <v>0</v>
      </c>
      <c r="T3958" s="39" t="s">
        <v>1119</v>
      </c>
      <c r="U3958" s="39"/>
      <c r="V3958" s="126"/>
      <c r="W3958" s="39" t="s">
        <v>1982</v>
      </c>
      <c r="X3958" s="39" t="s">
        <v>1636</v>
      </c>
      <c r="Y3958" s="39"/>
      <c r="Z3958" s="39"/>
      <c r="AA3958" s="39"/>
      <c r="AB3958" s="152" t="s">
        <v>3165</v>
      </c>
    </row>
    <row r="3959" spans="1:28" ht="21.75" customHeight="1" x14ac:dyDescent="0.25">
      <c r="A3959" s="37" t="s">
        <v>30</v>
      </c>
      <c r="B3959" s="37" t="s">
        <v>31</v>
      </c>
      <c r="C3959" s="39">
        <v>6264</v>
      </c>
      <c r="D3959" s="162" t="s">
        <v>1169</v>
      </c>
      <c r="E3959" s="162" t="s">
        <v>659</v>
      </c>
      <c r="F3959" s="174" t="s">
        <v>88</v>
      </c>
      <c r="G3959" s="162" t="s">
        <v>35</v>
      </c>
      <c r="H3959" s="39" t="str">
        <f t="shared" si="524"/>
        <v>6105AK124-6264-CSEC-0016</v>
      </c>
      <c r="I3959" s="39" t="str">
        <f t="shared" si="525"/>
        <v>Q24050972-04-6264-C-SEC-0016</v>
      </c>
      <c r="J3959" s="162"/>
      <c r="K3959" s="33" t="str">
        <f>VLOOKUP(C3959,'PPE WBS Codes'!$E$3:$F$79,2,0)</f>
        <v>Bulk Diesel Storage 1</v>
      </c>
      <c r="L3959" s="162" t="s">
        <v>1992</v>
      </c>
      <c r="M3959" s="162" t="s">
        <v>1333</v>
      </c>
      <c r="N3959" s="33" t="str">
        <f t="shared" si="526"/>
        <v>Bulk Diesel Storage 1 - Auto ESD Shut-off  Valves for Bulk Diesel Storage Yard 1B - Corrosion Prevention and Protection Design</v>
      </c>
      <c r="O3959" s="175"/>
      <c r="P3959" s="175"/>
      <c r="Q3959" s="33" t="str">
        <f>IFERROR(VLOOKUP(PPE_PH1_CDDL[[#This Row],[RDMC Document Number]],[3]Docs!$B:$F,4,0),"No Placeholder Yet")</f>
        <v>RES - Reserved Placeholder</v>
      </c>
      <c r="R3959" s="33" t="str">
        <f>IFERROR(VLOOKUP(PPE_PH1_CDDL[[#This Row],[RDMC Document Number]],[3]Docs!$B:$F,5,0),"No Placeholder Yet")</f>
        <v>Pending</v>
      </c>
      <c r="S3959" s="137">
        <f t="shared" si="527"/>
        <v>0</v>
      </c>
      <c r="T3959" s="39" t="s">
        <v>1119</v>
      </c>
      <c r="U3959" s="162"/>
      <c r="V3959" s="126"/>
      <c r="W3959" s="39" t="s">
        <v>1982</v>
      </c>
      <c r="X3959" s="39" t="s">
        <v>2000</v>
      </c>
      <c r="Y3959" s="162"/>
      <c r="Z3959" s="162"/>
      <c r="AA3959" s="39"/>
      <c r="AB3959" s="152" t="s">
        <v>3165</v>
      </c>
    </row>
    <row r="3960" spans="1:28" ht="21.75" customHeight="1" x14ac:dyDescent="0.25">
      <c r="A3960" s="37" t="s">
        <v>30</v>
      </c>
      <c r="B3960" s="37" t="s">
        <v>31</v>
      </c>
      <c r="C3960" s="39">
        <v>6264</v>
      </c>
      <c r="D3960" s="162" t="s">
        <v>1169</v>
      </c>
      <c r="E3960" s="39" t="s">
        <v>1335</v>
      </c>
      <c r="F3960" s="128" t="s">
        <v>34</v>
      </c>
      <c r="G3960" s="162" t="s">
        <v>35</v>
      </c>
      <c r="H3960" s="39" t="str">
        <f t="shared" si="524"/>
        <v>6105AK124-6264-CSHP-0001</v>
      </c>
      <c r="I3960" s="39" t="str">
        <f t="shared" si="525"/>
        <v>Q24050972-04-6264-C-SHP-0001</v>
      </c>
      <c r="J3960" s="39"/>
      <c r="K3960" s="33" t="str">
        <f>VLOOKUP(C3960,'PPE WBS Codes'!$E$3:$F$79,2,0)</f>
        <v>Bulk Diesel Storage 1</v>
      </c>
      <c r="L3960" s="39" t="s">
        <v>1986</v>
      </c>
      <c r="M3960" s="39" t="s">
        <v>1336</v>
      </c>
      <c r="N3960" s="33" t="str">
        <f t="shared" si="526"/>
        <v>Bulk Diesel Storage 1 - Fire Protection System for Bulk Diesel Storage Yard 1A - Equipment Assembly Drawings</v>
      </c>
      <c r="O3960" s="134"/>
      <c r="P3960" s="134"/>
      <c r="Q3960" s="33" t="str">
        <f>IFERROR(VLOOKUP(PPE_PH1_CDDL[[#This Row],[RDMC Document Number]],[3]Docs!$B:$F,4,0),"No Placeholder Yet")</f>
        <v>RES - Reserved Placeholder</v>
      </c>
      <c r="R3960" s="33" t="str">
        <f>IFERROR(VLOOKUP(PPE_PH1_CDDL[[#This Row],[RDMC Document Number]],[3]Docs!$B:$F,5,0),"No Placeholder Yet")</f>
        <v>Pending</v>
      </c>
      <c r="S3960" s="137">
        <f t="shared" ref="S3960:S3965" si="528">IF(AND(O3960&lt;&gt;"",P3960&lt;&gt;"",R3960="Approved"),100%,
 IF(AND(O3960&lt;&gt;"",P3960&lt;&gt;""),66.67%,
 IF(O3960&lt;&gt;"",33.33%,
 0)))</f>
        <v>0</v>
      </c>
      <c r="T3960" s="39" t="s">
        <v>1119</v>
      </c>
      <c r="U3960" s="39"/>
      <c r="V3960" s="126"/>
      <c r="W3960" s="39" t="s">
        <v>1982</v>
      </c>
      <c r="X3960" s="39" t="s">
        <v>1636</v>
      </c>
      <c r="Y3960" s="39"/>
      <c r="Z3960" s="39"/>
      <c r="AA3960" s="39"/>
      <c r="AB3960" s="152" t="s">
        <v>3165</v>
      </c>
    </row>
    <row r="3961" spans="1:28" ht="21.75" customHeight="1" x14ac:dyDescent="0.25">
      <c r="A3961" s="37" t="s">
        <v>30</v>
      </c>
      <c r="B3961" s="37" t="s">
        <v>31</v>
      </c>
      <c r="C3961" s="39">
        <v>6264</v>
      </c>
      <c r="D3961" s="162" t="s">
        <v>1169</v>
      </c>
      <c r="E3961" s="39" t="s">
        <v>1335</v>
      </c>
      <c r="F3961" s="174" t="s">
        <v>46</v>
      </c>
      <c r="G3961" s="162" t="s">
        <v>35</v>
      </c>
      <c r="H3961" s="39" t="str">
        <f t="shared" si="524"/>
        <v>6105AK124-6264-CSHP-0002</v>
      </c>
      <c r="I3961" s="39" t="str">
        <f t="shared" si="525"/>
        <v>Q24050972-04-6264-C-SHP-0002</v>
      </c>
      <c r="J3961" s="162"/>
      <c r="K3961" s="33" t="str">
        <f>VLOOKUP(C3961,'PPE WBS Codes'!$E$3:$F$79,2,0)</f>
        <v>Bulk Diesel Storage 1</v>
      </c>
      <c r="L3961" s="162" t="s">
        <v>1991</v>
      </c>
      <c r="M3961" s="162" t="s">
        <v>1336</v>
      </c>
      <c r="N3961" s="33" t="str">
        <f t="shared" si="526"/>
        <v>Bulk Diesel Storage 1 - Fire Protection System for Bulk Diesel Storage Yard 1B - Equipment Assembly Drawings</v>
      </c>
      <c r="O3961" s="175"/>
      <c r="P3961" s="175"/>
      <c r="Q3961" s="33" t="str">
        <f>IFERROR(VLOOKUP(PPE_PH1_CDDL[[#This Row],[RDMC Document Number]],[3]Docs!$B:$F,4,0),"No Placeholder Yet")</f>
        <v>RES - Reserved Placeholder</v>
      </c>
      <c r="R3961" s="33" t="str">
        <f>IFERROR(VLOOKUP(PPE_PH1_CDDL[[#This Row],[RDMC Document Number]],[3]Docs!$B:$F,5,0),"No Placeholder Yet")</f>
        <v>Pending</v>
      </c>
      <c r="S3961" s="137">
        <f t="shared" si="528"/>
        <v>0</v>
      </c>
      <c r="T3961" s="39" t="s">
        <v>1119</v>
      </c>
      <c r="U3961" s="162"/>
      <c r="V3961" s="126"/>
      <c r="W3961" s="39" t="s">
        <v>1982</v>
      </c>
      <c r="X3961" s="162" t="s">
        <v>1636</v>
      </c>
      <c r="Y3961" s="162"/>
      <c r="Z3961" s="162"/>
      <c r="AA3961" s="39"/>
      <c r="AB3961" s="152" t="s">
        <v>3165</v>
      </c>
    </row>
    <row r="3962" spans="1:28" ht="21.75" customHeight="1" x14ac:dyDescent="0.25">
      <c r="A3962" s="33" t="s">
        <v>30</v>
      </c>
      <c r="B3962" s="33" t="s">
        <v>31</v>
      </c>
      <c r="C3962" s="39">
        <v>6264</v>
      </c>
      <c r="D3962" s="162" t="s">
        <v>268</v>
      </c>
      <c r="E3962" s="39" t="s">
        <v>1335</v>
      </c>
      <c r="F3962" s="128" t="s">
        <v>34</v>
      </c>
      <c r="G3962" s="39" t="s">
        <v>35</v>
      </c>
      <c r="H3962" s="39" t="str">
        <f t="shared" si="524"/>
        <v>6105AK124-6264-MSHP-0001</v>
      </c>
      <c r="I3962" s="39" t="str">
        <f t="shared" si="525"/>
        <v>Q24050972-04-6264-M-SHP-0001</v>
      </c>
      <c r="J3962" s="39"/>
      <c r="K3962" s="33" t="str">
        <f>VLOOKUP(C3962,'PPE WBS Codes'!$E$3:$F$79,2,0)</f>
        <v>Bulk Diesel Storage 1</v>
      </c>
      <c r="L3962" s="39" t="s">
        <v>1984</v>
      </c>
      <c r="M3962" s="39" t="s">
        <v>1439</v>
      </c>
      <c r="N3962" s="33" t="str">
        <f t="shared" si="526"/>
        <v>Bulk Diesel Storage 1 - Access Staircase &amp; Platforms for Bulk Diesel Storage Yard 1A - Equipment Fabrication Drawings</v>
      </c>
      <c r="O3962" s="134"/>
      <c r="P3962" s="134"/>
      <c r="Q3962" s="33" t="str">
        <f>IFERROR(VLOOKUP(PPE_PH1_CDDL[[#This Row],[RDMC Document Number]],[3]Docs!$B:$F,4,0),"No Placeholder Yet")</f>
        <v>RES - Reserved Placeholder</v>
      </c>
      <c r="R3962" s="33" t="str">
        <f>IFERROR(VLOOKUP(PPE_PH1_CDDL[[#This Row],[RDMC Document Number]],[3]Docs!$B:$F,5,0),"No Placeholder Yet")</f>
        <v>Pending</v>
      </c>
      <c r="S3962" s="137">
        <f t="shared" si="528"/>
        <v>0</v>
      </c>
      <c r="T3962" s="39" t="s">
        <v>1119</v>
      </c>
      <c r="U3962" s="39"/>
      <c r="V3962" s="126"/>
      <c r="W3962" s="39" t="s">
        <v>1982</v>
      </c>
      <c r="X3962" s="39" t="s">
        <v>2003</v>
      </c>
      <c r="Y3962" s="39"/>
      <c r="Z3962" s="39"/>
      <c r="AA3962" s="39"/>
      <c r="AB3962" s="152" t="s">
        <v>3165</v>
      </c>
    </row>
    <row r="3963" spans="1:28" ht="21.75" customHeight="1" x14ac:dyDescent="0.25">
      <c r="A3963" s="33" t="s">
        <v>30</v>
      </c>
      <c r="B3963" s="33" t="s">
        <v>31</v>
      </c>
      <c r="C3963" s="39">
        <v>6264</v>
      </c>
      <c r="D3963" s="162" t="s">
        <v>268</v>
      </c>
      <c r="E3963" s="162" t="s">
        <v>1335</v>
      </c>
      <c r="F3963" s="174" t="s">
        <v>46</v>
      </c>
      <c r="G3963" s="39" t="s">
        <v>35</v>
      </c>
      <c r="H3963" s="39" t="str">
        <f t="shared" si="524"/>
        <v>6105AK124-6264-MSHP-0002</v>
      </c>
      <c r="I3963" s="39" t="str">
        <f t="shared" si="525"/>
        <v>Q24050972-04-6264-M-SHP-0002</v>
      </c>
      <c r="J3963" s="162"/>
      <c r="K3963" s="33" t="str">
        <f>VLOOKUP(C3963,'PPE WBS Codes'!$E$3:$F$79,2,0)</f>
        <v>Bulk Diesel Storage 1</v>
      </c>
      <c r="L3963" s="162" t="s">
        <v>1989</v>
      </c>
      <c r="M3963" s="162" t="s">
        <v>1439</v>
      </c>
      <c r="N3963" s="33" t="str">
        <f t="shared" si="526"/>
        <v>Bulk Diesel Storage 1 - Access Staircase &amp; Platforms for Bulk Diesel Storage Yard 1B - Equipment Fabrication Drawings</v>
      </c>
      <c r="O3963" s="175"/>
      <c r="P3963" s="175"/>
      <c r="Q3963" s="33" t="str">
        <f>IFERROR(VLOOKUP(PPE_PH1_CDDL[[#This Row],[RDMC Document Number]],[3]Docs!$B:$F,4,0),"No Placeholder Yet")</f>
        <v>RES - Reserved Placeholder</v>
      </c>
      <c r="R3963" s="33" t="str">
        <f>IFERROR(VLOOKUP(PPE_PH1_CDDL[[#This Row],[RDMC Document Number]],[3]Docs!$B:$F,5,0),"No Placeholder Yet")</f>
        <v>Pending</v>
      </c>
      <c r="S3963" s="137">
        <f t="shared" si="528"/>
        <v>0</v>
      </c>
      <c r="T3963" s="39" t="s">
        <v>1119</v>
      </c>
      <c r="U3963" s="162"/>
      <c r="V3963" s="126"/>
      <c r="W3963" s="39" t="s">
        <v>1982</v>
      </c>
      <c r="X3963" s="162" t="s">
        <v>2003</v>
      </c>
      <c r="Y3963" s="162"/>
      <c r="Z3963" s="162"/>
      <c r="AA3963" s="39"/>
      <c r="AB3963" s="152" t="s">
        <v>3165</v>
      </c>
    </row>
    <row r="3964" spans="1:28" ht="21.75" customHeight="1" x14ac:dyDescent="0.25">
      <c r="A3964" s="37" t="s">
        <v>30</v>
      </c>
      <c r="B3964" s="37" t="s">
        <v>31</v>
      </c>
      <c r="C3964" s="39">
        <v>6264</v>
      </c>
      <c r="D3964" s="162" t="s">
        <v>52</v>
      </c>
      <c r="E3964" s="39" t="s">
        <v>662</v>
      </c>
      <c r="F3964" s="128" t="s">
        <v>34</v>
      </c>
      <c r="G3964" s="162" t="s">
        <v>35</v>
      </c>
      <c r="H3964" s="39" t="str">
        <f t="shared" si="524"/>
        <v>6105AK124-6264-ESLD-0001</v>
      </c>
      <c r="I3964" s="39" t="str">
        <f t="shared" si="525"/>
        <v>Q24050972-04-6264-E-SLD-0001</v>
      </c>
      <c r="J3964" s="39"/>
      <c r="K3964" s="33" t="str">
        <f>VLOOKUP(C3964,'PPE WBS Codes'!$E$3:$F$79,2,0)</f>
        <v>Bulk Diesel Storage 1</v>
      </c>
      <c r="L3964" s="39" t="s">
        <v>1986</v>
      </c>
      <c r="M3964" s="39" t="s">
        <v>1381</v>
      </c>
      <c r="N3964" s="33" t="str">
        <f t="shared" si="526"/>
        <v>Bulk Diesel Storage 1 - Fire Protection System for Bulk Diesel Storage Yard 1A - Electrical Single Line Diagram</v>
      </c>
      <c r="O3964" s="134"/>
      <c r="P3964" s="134"/>
      <c r="Q3964" s="33" t="str">
        <f>IFERROR(VLOOKUP(PPE_PH1_CDDL[[#This Row],[RDMC Document Number]],[3]Docs!$B:$F,4,0),"No Placeholder Yet")</f>
        <v>RES - Reserved Placeholder</v>
      </c>
      <c r="R3964" s="33" t="str">
        <f>IFERROR(VLOOKUP(PPE_PH1_CDDL[[#This Row],[RDMC Document Number]],[3]Docs!$B:$F,5,0),"No Placeholder Yet")</f>
        <v>Pending</v>
      </c>
      <c r="S3964" s="137">
        <f t="shared" si="528"/>
        <v>0</v>
      </c>
      <c r="T3964" s="162" t="s">
        <v>1119</v>
      </c>
      <c r="U3964" s="39"/>
      <c r="V3964" s="126"/>
      <c r="W3964" s="162" t="s">
        <v>1982</v>
      </c>
      <c r="X3964" s="162" t="s">
        <v>1636</v>
      </c>
      <c r="Y3964" s="39"/>
      <c r="Z3964" s="39"/>
      <c r="AA3964" s="39"/>
      <c r="AB3964" s="152" t="s">
        <v>3165</v>
      </c>
    </row>
    <row r="3965" spans="1:28" ht="21.75" customHeight="1" x14ac:dyDescent="0.25">
      <c r="A3965" s="37" t="s">
        <v>30</v>
      </c>
      <c r="B3965" s="37" t="s">
        <v>31</v>
      </c>
      <c r="C3965" s="39">
        <v>6264</v>
      </c>
      <c r="D3965" s="162" t="s">
        <v>52</v>
      </c>
      <c r="E3965" s="162" t="s">
        <v>662</v>
      </c>
      <c r="F3965" s="174" t="s">
        <v>46</v>
      </c>
      <c r="G3965" s="162" t="s">
        <v>35</v>
      </c>
      <c r="H3965" s="39" t="str">
        <f t="shared" si="524"/>
        <v>6105AK124-6264-ESLD-0002</v>
      </c>
      <c r="I3965" s="39" t="str">
        <f t="shared" si="525"/>
        <v>Q24050972-04-6264-E-SLD-0002</v>
      </c>
      <c r="J3965" s="162"/>
      <c r="K3965" s="33" t="str">
        <f>VLOOKUP(C3965,'PPE WBS Codes'!$E$3:$F$79,2,0)</f>
        <v>Bulk Diesel Storage 1</v>
      </c>
      <c r="L3965" s="162" t="s">
        <v>1991</v>
      </c>
      <c r="M3965" s="162" t="s">
        <v>1381</v>
      </c>
      <c r="N3965" s="33" t="str">
        <f t="shared" si="526"/>
        <v>Bulk Diesel Storage 1 - Fire Protection System for Bulk Diesel Storage Yard 1B - Electrical Single Line Diagram</v>
      </c>
      <c r="O3965" s="175"/>
      <c r="P3965" s="175"/>
      <c r="Q3965" s="33" t="str">
        <f>IFERROR(VLOOKUP(PPE_PH1_CDDL[[#This Row],[RDMC Document Number]],[3]Docs!$B:$F,4,0),"No Placeholder Yet")</f>
        <v>RES - Reserved Placeholder</v>
      </c>
      <c r="R3965" s="33" t="str">
        <f>IFERROR(VLOOKUP(PPE_PH1_CDDL[[#This Row],[RDMC Document Number]],[3]Docs!$B:$F,5,0),"No Placeholder Yet")</f>
        <v>Pending</v>
      </c>
      <c r="S3965" s="137">
        <f t="shared" si="528"/>
        <v>0</v>
      </c>
      <c r="T3965" s="162" t="s">
        <v>1119</v>
      </c>
      <c r="U3965" s="162"/>
      <c r="V3965" s="126"/>
      <c r="W3965" s="162" t="s">
        <v>1982</v>
      </c>
      <c r="X3965" s="162" t="s">
        <v>1636</v>
      </c>
      <c r="Y3965" s="162"/>
      <c r="Z3965" s="162"/>
      <c r="AA3965" s="39"/>
      <c r="AB3965" s="152" t="s">
        <v>3165</v>
      </c>
    </row>
    <row r="3966" spans="1:28" ht="21.75" customHeight="1" x14ac:dyDescent="0.25">
      <c r="A3966" s="37" t="s">
        <v>30</v>
      </c>
      <c r="B3966" s="37" t="s">
        <v>31</v>
      </c>
      <c r="C3966" s="39">
        <v>6264</v>
      </c>
      <c r="D3966" s="162" t="s">
        <v>1169</v>
      </c>
      <c r="E3966" s="39" t="s">
        <v>1170</v>
      </c>
      <c r="F3966" s="128" t="s">
        <v>34</v>
      </c>
      <c r="G3966" s="162" t="s">
        <v>35</v>
      </c>
      <c r="H3966" s="39" t="str">
        <f t="shared" si="524"/>
        <v>6105AK124-6264-CSPC-0001</v>
      </c>
      <c r="I3966" s="39" t="str">
        <f t="shared" si="525"/>
        <v>Q24050972-04-6264-C-SPC-0001</v>
      </c>
      <c r="J3966" s="39"/>
      <c r="K3966" s="33" t="str">
        <f>VLOOKUP(C3966,'PPE WBS Codes'!$E$3:$F$79,2,0)</f>
        <v>Bulk Diesel Storage 1</v>
      </c>
      <c r="L3966" s="39" t="s">
        <v>1981</v>
      </c>
      <c r="M3966" s="39" t="s">
        <v>1340</v>
      </c>
      <c r="N3966" s="33" t="str">
        <f t="shared" si="526"/>
        <v>Bulk Diesel Storage 1 - Emergency Equip for Bulk Diesel Storage Yard 1A - Steel Structures Corrosion Protection Specification</v>
      </c>
      <c r="O3966" s="134"/>
      <c r="P3966" s="134"/>
      <c r="Q3966" s="33" t="str">
        <f>IFERROR(VLOOKUP(PPE_PH1_CDDL[[#This Row],[RDMC Document Number]],[3]Docs!$B:$F,4,0),"No Placeholder Yet")</f>
        <v>RES - Reserved Placeholder</v>
      </c>
      <c r="R3966" s="33" t="str">
        <f>IFERROR(VLOOKUP(PPE_PH1_CDDL[[#This Row],[RDMC Document Number]],[3]Docs!$B:$F,5,0),"No Placeholder Yet")</f>
        <v>Pending</v>
      </c>
      <c r="S3966" s="137">
        <f t="shared" ref="S3966:S4027" si="529">IF(AND(O3966&lt;&gt;"",P3966&lt;&gt;"",R3966="Approved"),100%,
 IF(AND(O3966&lt;&gt;"",P3966&lt;&gt;""),66.67%,
 IF(O3966&lt;&gt;"",33.33%,
 0)))</f>
        <v>0</v>
      </c>
      <c r="T3966" s="39" t="s">
        <v>1119</v>
      </c>
      <c r="U3966" s="39"/>
      <c r="V3966" s="126"/>
      <c r="W3966" s="39" t="s">
        <v>1982</v>
      </c>
      <c r="X3966" s="39" t="s">
        <v>1964</v>
      </c>
      <c r="Y3966" s="39"/>
      <c r="Z3966" s="39"/>
      <c r="AA3966" s="39"/>
      <c r="AB3966" s="152" t="s">
        <v>3165</v>
      </c>
    </row>
    <row r="3967" spans="1:28" ht="21.75" customHeight="1" x14ac:dyDescent="0.25">
      <c r="A3967" s="37" t="s">
        <v>30</v>
      </c>
      <c r="B3967" s="37" t="s">
        <v>31</v>
      </c>
      <c r="C3967" s="39">
        <v>6264</v>
      </c>
      <c r="D3967" s="162" t="s">
        <v>1169</v>
      </c>
      <c r="E3967" s="39" t="s">
        <v>1170</v>
      </c>
      <c r="F3967" s="128" t="s">
        <v>46</v>
      </c>
      <c r="G3967" s="162" t="s">
        <v>35</v>
      </c>
      <c r="H3967" s="39" t="str">
        <f t="shared" si="524"/>
        <v>6105AK124-6264-CSPC-0002</v>
      </c>
      <c r="I3967" s="39" t="str">
        <f t="shared" si="525"/>
        <v>Q24050972-04-6264-C-SPC-0002</v>
      </c>
      <c r="J3967" s="39"/>
      <c r="K3967" s="33" t="str">
        <f>VLOOKUP(C3967,'PPE WBS Codes'!$E$3:$F$79,2,0)</f>
        <v>Bulk Diesel Storage 1</v>
      </c>
      <c r="L3967" s="39" t="s">
        <v>1993</v>
      </c>
      <c r="M3967" s="39" t="s">
        <v>1339</v>
      </c>
      <c r="N3967" s="33" t="str">
        <f t="shared" si="526"/>
        <v>Bulk Diesel Storage 1 - Earthing System for Bulk Diesel Storage Yard 1A - Concrete Construction Material Specifications</v>
      </c>
      <c r="O3967" s="134"/>
      <c r="P3967" s="134"/>
      <c r="Q3967" s="33" t="str">
        <f>IFERROR(VLOOKUP(PPE_PH1_CDDL[[#This Row],[RDMC Document Number]],[3]Docs!$B:$F,4,0),"No Placeholder Yet")</f>
        <v>RES - Reserved Placeholder</v>
      </c>
      <c r="R3967" s="33" t="str">
        <f>IFERROR(VLOOKUP(PPE_PH1_CDDL[[#This Row],[RDMC Document Number]],[3]Docs!$B:$F,5,0),"No Placeholder Yet")</f>
        <v>Pending</v>
      </c>
      <c r="S3967" s="137">
        <f t="shared" si="529"/>
        <v>0</v>
      </c>
      <c r="T3967" s="39" t="s">
        <v>1119</v>
      </c>
      <c r="U3967" s="39"/>
      <c r="V3967" s="126"/>
      <c r="W3967" s="39" t="s">
        <v>1982</v>
      </c>
      <c r="X3967" s="39" t="s">
        <v>1649</v>
      </c>
      <c r="Y3967" s="39"/>
      <c r="Z3967" s="39"/>
      <c r="AA3967" s="39"/>
      <c r="AB3967" s="152" t="s">
        <v>3165</v>
      </c>
    </row>
    <row r="3968" spans="1:28" ht="21.75" customHeight="1" x14ac:dyDescent="0.25">
      <c r="A3968" s="37" t="s">
        <v>30</v>
      </c>
      <c r="B3968" s="37" t="s">
        <v>31</v>
      </c>
      <c r="C3968" s="39">
        <v>6264</v>
      </c>
      <c r="D3968" s="162" t="s">
        <v>1169</v>
      </c>
      <c r="E3968" s="39" t="s">
        <v>1170</v>
      </c>
      <c r="F3968" s="128" t="s">
        <v>48</v>
      </c>
      <c r="G3968" s="162" t="s">
        <v>35</v>
      </c>
      <c r="H3968" s="39" t="str">
        <f t="shared" si="524"/>
        <v>6105AK124-6264-CSPC-0003</v>
      </c>
      <c r="I3968" s="39" t="str">
        <f t="shared" si="525"/>
        <v>Q24050972-04-6264-C-SPC-0003</v>
      </c>
      <c r="J3968" s="39"/>
      <c r="K3968" s="33" t="str">
        <f>VLOOKUP(C3968,'PPE WBS Codes'!$E$3:$F$79,2,0)</f>
        <v>Bulk Diesel Storage 1</v>
      </c>
      <c r="L3968" s="39" t="s">
        <v>1993</v>
      </c>
      <c r="M3968" s="39" t="s">
        <v>1338</v>
      </c>
      <c r="N3968" s="33" t="str">
        <f t="shared" si="526"/>
        <v>Bulk Diesel Storage 1 - Earthing System for Bulk Diesel Storage Yard 1A - Excavation, Trenching and Compacting Design</v>
      </c>
      <c r="O3968" s="134"/>
      <c r="P3968" s="134"/>
      <c r="Q3968" s="33" t="str">
        <f>IFERROR(VLOOKUP(PPE_PH1_CDDL[[#This Row],[RDMC Document Number]],[3]Docs!$B:$F,4,0),"No Placeholder Yet")</f>
        <v>RES - Reserved Placeholder</v>
      </c>
      <c r="R3968" s="33" t="str">
        <f>IFERROR(VLOOKUP(PPE_PH1_CDDL[[#This Row],[RDMC Document Number]],[3]Docs!$B:$F,5,0),"No Placeholder Yet")</f>
        <v>Pending</v>
      </c>
      <c r="S3968" s="137">
        <f t="shared" si="529"/>
        <v>0</v>
      </c>
      <c r="T3968" s="39" t="s">
        <v>1119</v>
      </c>
      <c r="U3968" s="39"/>
      <c r="V3968" s="126"/>
      <c r="W3968" s="39" t="s">
        <v>1982</v>
      </c>
      <c r="X3968" s="39" t="s">
        <v>1649</v>
      </c>
      <c r="Y3968" s="39"/>
      <c r="Z3968" s="39"/>
      <c r="AA3968" s="39"/>
      <c r="AB3968" s="152" t="s">
        <v>3165</v>
      </c>
    </row>
    <row r="3969" spans="1:28" ht="21.75" customHeight="1" x14ac:dyDescent="0.25">
      <c r="A3969" s="37" t="s">
        <v>30</v>
      </c>
      <c r="B3969" s="37" t="s">
        <v>31</v>
      </c>
      <c r="C3969" s="39">
        <v>6264</v>
      </c>
      <c r="D3969" s="162" t="s">
        <v>1169</v>
      </c>
      <c r="E3969" s="39" t="s">
        <v>1170</v>
      </c>
      <c r="F3969" s="128" t="s">
        <v>50</v>
      </c>
      <c r="G3969" s="162" t="s">
        <v>35</v>
      </c>
      <c r="H3969" s="39" t="str">
        <f t="shared" si="524"/>
        <v>6105AK124-6264-CSPC-0004</v>
      </c>
      <c r="I3969" s="39" t="str">
        <f t="shared" si="525"/>
        <v>Q24050972-04-6264-C-SPC-0004</v>
      </c>
      <c r="J3969" s="39"/>
      <c r="K3969" s="33" t="str">
        <f>VLOOKUP(C3969,'PPE WBS Codes'!$E$3:$F$79,2,0)</f>
        <v>Bulk Diesel Storage 1</v>
      </c>
      <c r="L3969" s="39" t="s">
        <v>2009</v>
      </c>
      <c r="M3969" s="39" t="s">
        <v>1337</v>
      </c>
      <c r="N3969" s="33" t="str">
        <f t="shared" si="526"/>
        <v>Bulk Diesel Storage 1 - Bund wall System for Bulk Diesel Storage Yard 1A - Civil Design Requirements</v>
      </c>
      <c r="O3969" s="134"/>
      <c r="P3969" s="134"/>
      <c r="Q3969" s="33" t="str">
        <f>IFERROR(VLOOKUP(PPE_PH1_CDDL[[#This Row],[RDMC Document Number]],[3]Docs!$B:$F,4,0),"No Placeholder Yet")</f>
        <v>RES - Reserved Placeholder</v>
      </c>
      <c r="R3969" s="33" t="str">
        <f>IFERROR(VLOOKUP(PPE_PH1_CDDL[[#This Row],[RDMC Document Number]],[3]Docs!$B:$F,5,0),"No Placeholder Yet")</f>
        <v>Pending</v>
      </c>
      <c r="S3969" s="137">
        <f t="shared" si="529"/>
        <v>0</v>
      </c>
      <c r="T3969" s="39" t="s">
        <v>1119</v>
      </c>
      <c r="U3969" s="39"/>
      <c r="V3969" s="126"/>
      <c r="W3969" s="39" t="s">
        <v>1982</v>
      </c>
      <c r="X3969" s="39" t="s">
        <v>1970</v>
      </c>
      <c r="Y3969" s="39"/>
      <c r="Z3969" s="39"/>
      <c r="AA3969" s="39"/>
      <c r="AB3969" s="152" t="s">
        <v>3165</v>
      </c>
    </row>
    <row r="3970" spans="1:28" ht="21.75" customHeight="1" x14ac:dyDescent="0.25">
      <c r="A3970" s="37" t="s">
        <v>30</v>
      </c>
      <c r="B3970" s="37" t="s">
        <v>31</v>
      </c>
      <c r="C3970" s="39">
        <v>6264</v>
      </c>
      <c r="D3970" s="162" t="s">
        <v>1169</v>
      </c>
      <c r="E3970" s="39" t="s">
        <v>1170</v>
      </c>
      <c r="F3970" s="128" t="s">
        <v>101</v>
      </c>
      <c r="G3970" s="162" t="s">
        <v>35</v>
      </c>
      <c r="H3970" s="39" t="str">
        <f t="shared" si="524"/>
        <v>6105AK124-6264-CSPC-0005</v>
      </c>
      <c r="I3970" s="39" t="str">
        <f t="shared" si="525"/>
        <v>Q24050972-04-6264-C-SPC-0005</v>
      </c>
      <c r="J3970" s="39"/>
      <c r="K3970" s="33" t="str">
        <f>VLOOKUP(C3970,'PPE WBS Codes'!$E$3:$F$79,2,0)</f>
        <v>Bulk Diesel Storage 1</v>
      </c>
      <c r="L3970" s="39" t="s">
        <v>2009</v>
      </c>
      <c r="M3970" s="39" t="s">
        <v>1338</v>
      </c>
      <c r="N3970" s="33" t="str">
        <f t="shared" si="526"/>
        <v>Bulk Diesel Storage 1 - Bund wall System for Bulk Diesel Storage Yard 1A - Excavation, Trenching and Compacting Design</v>
      </c>
      <c r="O3970" s="134"/>
      <c r="P3970" s="134"/>
      <c r="Q3970" s="33" t="str">
        <f>IFERROR(VLOOKUP(PPE_PH1_CDDL[[#This Row],[RDMC Document Number]],[3]Docs!$B:$F,4,0),"No Placeholder Yet")</f>
        <v>RES - Reserved Placeholder</v>
      </c>
      <c r="R3970" s="33" t="str">
        <f>IFERROR(VLOOKUP(PPE_PH1_CDDL[[#This Row],[RDMC Document Number]],[3]Docs!$B:$F,5,0),"No Placeholder Yet")</f>
        <v>Pending</v>
      </c>
      <c r="S3970" s="137">
        <f t="shared" si="529"/>
        <v>0</v>
      </c>
      <c r="T3970" s="39" t="s">
        <v>1119</v>
      </c>
      <c r="U3970" s="39"/>
      <c r="V3970" s="126"/>
      <c r="W3970" s="39" t="s">
        <v>1982</v>
      </c>
      <c r="X3970" s="39" t="s">
        <v>1970</v>
      </c>
      <c r="Y3970" s="39"/>
      <c r="Z3970" s="39"/>
      <c r="AA3970" s="39"/>
      <c r="AB3970" s="152" t="s">
        <v>3165</v>
      </c>
    </row>
    <row r="3971" spans="1:28" ht="21.75" customHeight="1" x14ac:dyDescent="0.25">
      <c r="A3971" s="37" t="s">
        <v>30</v>
      </c>
      <c r="B3971" s="37" t="s">
        <v>31</v>
      </c>
      <c r="C3971" s="39">
        <v>6264</v>
      </c>
      <c r="D3971" s="162" t="s">
        <v>1169</v>
      </c>
      <c r="E3971" s="39" t="s">
        <v>1170</v>
      </c>
      <c r="F3971" s="128" t="s">
        <v>161</v>
      </c>
      <c r="G3971" s="162" t="s">
        <v>35</v>
      </c>
      <c r="H3971" s="39" t="str">
        <f t="shared" si="524"/>
        <v>6105AK124-6264-CSPC-0006</v>
      </c>
      <c r="I3971" s="39" t="str">
        <f t="shared" si="525"/>
        <v>Q24050972-04-6264-C-SPC-0006</v>
      </c>
      <c r="J3971" s="39"/>
      <c r="K3971" s="33" t="str">
        <f>VLOOKUP(C3971,'PPE WBS Codes'!$E$3:$F$79,2,0)</f>
        <v>Bulk Diesel Storage 1</v>
      </c>
      <c r="L3971" s="39" t="s">
        <v>2009</v>
      </c>
      <c r="M3971" s="39" t="s">
        <v>1339</v>
      </c>
      <c r="N3971" s="33" t="str">
        <f t="shared" si="526"/>
        <v>Bulk Diesel Storage 1 - Bund wall System for Bulk Diesel Storage Yard 1A - Concrete Construction Material Specifications</v>
      </c>
      <c r="O3971" s="134"/>
      <c r="P3971" s="134"/>
      <c r="Q3971" s="33" t="str">
        <f>IFERROR(VLOOKUP(PPE_PH1_CDDL[[#This Row],[RDMC Document Number]],[3]Docs!$B:$F,4,0),"No Placeholder Yet")</f>
        <v>RES - Reserved Placeholder</v>
      </c>
      <c r="R3971" s="33" t="str">
        <f>IFERROR(VLOOKUP(PPE_PH1_CDDL[[#This Row],[RDMC Document Number]],[3]Docs!$B:$F,5,0),"No Placeholder Yet")</f>
        <v>Pending</v>
      </c>
      <c r="S3971" s="137">
        <f t="shared" si="529"/>
        <v>0</v>
      </c>
      <c r="T3971" s="39" t="s">
        <v>1119</v>
      </c>
      <c r="U3971" s="39"/>
      <c r="V3971" s="126"/>
      <c r="W3971" s="39" t="s">
        <v>1982</v>
      </c>
      <c r="X3971" s="39" t="s">
        <v>1970</v>
      </c>
      <c r="Y3971" s="39"/>
      <c r="Z3971" s="39"/>
      <c r="AA3971" s="39"/>
      <c r="AB3971" s="152" t="s">
        <v>3165</v>
      </c>
    </row>
    <row r="3972" spans="1:28" ht="21.75" customHeight="1" x14ac:dyDescent="0.25">
      <c r="A3972" s="37" t="s">
        <v>30</v>
      </c>
      <c r="B3972" s="37" t="s">
        <v>31</v>
      </c>
      <c r="C3972" s="39">
        <v>6264</v>
      </c>
      <c r="D3972" s="162" t="s">
        <v>1169</v>
      </c>
      <c r="E3972" s="39" t="s">
        <v>1170</v>
      </c>
      <c r="F3972" s="128" t="s">
        <v>170</v>
      </c>
      <c r="G3972" s="162" t="s">
        <v>35</v>
      </c>
      <c r="H3972" s="39" t="str">
        <f t="shared" si="524"/>
        <v>6105AK124-6264-CSPC-0007</v>
      </c>
      <c r="I3972" s="39" t="str">
        <f t="shared" si="525"/>
        <v>Q24050972-04-6264-C-SPC-0007</v>
      </c>
      <c r="J3972" s="39"/>
      <c r="K3972" s="33" t="str">
        <f>VLOOKUP(C3972,'PPE WBS Codes'!$E$3:$F$79,2,0)</f>
        <v>Bulk Diesel Storage 1</v>
      </c>
      <c r="L3972" s="39" t="s">
        <v>1994</v>
      </c>
      <c r="M3972" s="39" t="s">
        <v>1337</v>
      </c>
      <c r="N3972" s="33" t="str">
        <f t="shared" si="526"/>
        <v>Bulk Diesel Storage 1 - Collection Sump from Bunds for Bulk Diesel Storage Yard 1A - Civil Design Requirements</v>
      </c>
      <c r="O3972" s="134"/>
      <c r="P3972" s="134"/>
      <c r="Q3972" s="33" t="str">
        <f>IFERROR(VLOOKUP(PPE_PH1_CDDL[[#This Row],[RDMC Document Number]],[3]Docs!$B:$F,4,0),"No Placeholder Yet")</f>
        <v>RES - Reserved Placeholder</v>
      </c>
      <c r="R3972" s="33" t="str">
        <f>IFERROR(VLOOKUP(PPE_PH1_CDDL[[#This Row],[RDMC Document Number]],[3]Docs!$B:$F,5,0),"No Placeholder Yet")</f>
        <v>Pending</v>
      </c>
      <c r="S3972" s="137">
        <f t="shared" si="529"/>
        <v>0</v>
      </c>
      <c r="T3972" s="39" t="s">
        <v>1119</v>
      </c>
      <c r="U3972" s="39"/>
      <c r="V3972" s="126"/>
      <c r="W3972" s="39" t="s">
        <v>1982</v>
      </c>
      <c r="X3972" s="39" t="s">
        <v>1932</v>
      </c>
      <c r="Y3972" s="39"/>
      <c r="Z3972" s="39"/>
      <c r="AA3972" s="39"/>
      <c r="AB3972" s="152" t="s">
        <v>3165</v>
      </c>
    </row>
    <row r="3973" spans="1:28" ht="21.75" customHeight="1" x14ac:dyDescent="0.25">
      <c r="A3973" s="37" t="s">
        <v>30</v>
      </c>
      <c r="B3973" s="37" t="s">
        <v>31</v>
      </c>
      <c r="C3973" s="39">
        <v>6264</v>
      </c>
      <c r="D3973" s="162" t="s">
        <v>1169</v>
      </c>
      <c r="E3973" s="39" t="s">
        <v>1170</v>
      </c>
      <c r="F3973" s="128" t="s">
        <v>108</v>
      </c>
      <c r="G3973" s="162" t="s">
        <v>35</v>
      </c>
      <c r="H3973" s="39" t="str">
        <f t="shared" si="524"/>
        <v>6105AK124-6264-CSPC-0008</v>
      </c>
      <c r="I3973" s="39" t="str">
        <f t="shared" si="525"/>
        <v>Q24050972-04-6264-C-SPC-0008</v>
      </c>
      <c r="J3973" s="39"/>
      <c r="K3973" s="33" t="str">
        <f>VLOOKUP(C3973,'PPE WBS Codes'!$E$3:$F$79,2,0)</f>
        <v>Bulk Diesel Storage 1</v>
      </c>
      <c r="L3973" s="39" t="s">
        <v>1994</v>
      </c>
      <c r="M3973" s="39" t="s">
        <v>1338</v>
      </c>
      <c r="N3973" s="33" t="str">
        <f t="shared" si="526"/>
        <v>Bulk Diesel Storage 1 - Collection Sump from Bunds for Bulk Diesel Storage Yard 1A - Excavation, Trenching and Compacting Design</v>
      </c>
      <c r="O3973" s="134"/>
      <c r="P3973" s="134"/>
      <c r="Q3973" s="33" t="str">
        <f>IFERROR(VLOOKUP(PPE_PH1_CDDL[[#This Row],[RDMC Document Number]],[3]Docs!$B:$F,4,0),"No Placeholder Yet")</f>
        <v>RES - Reserved Placeholder</v>
      </c>
      <c r="R3973" s="33" t="str">
        <f>IFERROR(VLOOKUP(PPE_PH1_CDDL[[#This Row],[RDMC Document Number]],[3]Docs!$B:$F,5,0),"No Placeholder Yet")</f>
        <v>Pending</v>
      </c>
      <c r="S3973" s="137">
        <f t="shared" si="529"/>
        <v>0</v>
      </c>
      <c r="T3973" s="39" t="s">
        <v>1119</v>
      </c>
      <c r="U3973" s="39"/>
      <c r="V3973" s="126"/>
      <c r="W3973" s="39" t="s">
        <v>1982</v>
      </c>
      <c r="X3973" s="39" t="s">
        <v>1932</v>
      </c>
      <c r="Y3973" s="39"/>
      <c r="Z3973" s="39"/>
      <c r="AA3973" s="39"/>
      <c r="AB3973" s="152" t="s">
        <v>3165</v>
      </c>
    </row>
    <row r="3974" spans="1:28" ht="21.75" customHeight="1" x14ac:dyDescent="0.25">
      <c r="A3974" s="37" t="s">
        <v>30</v>
      </c>
      <c r="B3974" s="37" t="s">
        <v>31</v>
      </c>
      <c r="C3974" s="39">
        <v>6264</v>
      </c>
      <c r="D3974" s="162" t="s">
        <v>1169</v>
      </c>
      <c r="E3974" s="39" t="s">
        <v>1170</v>
      </c>
      <c r="F3974" s="128" t="s">
        <v>173</v>
      </c>
      <c r="G3974" s="162" t="s">
        <v>35</v>
      </c>
      <c r="H3974" s="39" t="str">
        <f t="shared" si="524"/>
        <v>6105AK124-6264-CSPC-0009</v>
      </c>
      <c r="I3974" s="39" t="str">
        <f t="shared" si="525"/>
        <v>Q24050972-04-6264-C-SPC-0009</v>
      </c>
      <c r="J3974" s="39"/>
      <c r="K3974" s="33" t="str">
        <f>VLOOKUP(C3974,'PPE WBS Codes'!$E$3:$F$79,2,0)</f>
        <v>Bulk Diesel Storage 1</v>
      </c>
      <c r="L3974" s="39" t="s">
        <v>1994</v>
      </c>
      <c r="M3974" s="39" t="s">
        <v>1339</v>
      </c>
      <c r="N3974" s="33" t="str">
        <f t="shared" si="526"/>
        <v>Bulk Diesel Storage 1 - Collection Sump from Bunds for Bulk Diesel Storage Yard 1A - Concrete Construction Material Specifications</v>
      </c>
      <c r="O3974" s="134"/>
      <c r="P3974" s="134"/>
      <c r="Q3974" s="33" t="str">
        <f>IFERROR(VLOOKUP(PPE_PH1_CDDL[[#This Row],[RDMC Document Number]],[3]Docs!$B:$F,4,0),"No Placeholder Yet")</f>
        <v>RES - Reserved Placeholder</v>
      </c>
      <c r="R3974" s="33" t="str">
        <f>IFERROR(VLOOKUP(PPE_PH1_CDDL[[#This Row],[RDMC Document Number]],[3]Docs!$B:$F,5,0),"No Placeholder Yet")</f>
        <v>Pending</v>
      </c>
      <c r="S3974" s="137">
        <f t="shared" si="529"/>
        <v>0</v>
      </c>
      <c r="T3974" s="39" t="s">
        <v>1119</v>
      </c>
      <c r="U3974" s="39"/>
      <c r="V3974" s="126"/>
      <c r="W3974" s="39" t="s">
        <v>1982</v>
      </c>
      <c r="X3974" s="39" t="s">
        <v>1932</v>
      </c>
      <c r="Y3974" s="39"/>
      <c r="Z3974" s="39"/>
      <c r="AA3974" s="39"/>
      <c r="AB3974" s="152" t="s">
        <v>3165</v>
      </c>
    </row>
    <row r="3975" spans="1:28" ht="21.75" customHeight="1" x14ac:dyDescent="0.25">
      <c r="A3975" s="37" t="s">
        <v>30</v>
      </c>
      <c r="B3975" s="37" t="s">
        <v>31</v>
      </c>
      <c r="C3975" s="39">
        <v>6264</v>
      </c>
      <c r="D3975" s="162" t="s">
        <v>1169</v>
      </c>
      <c r="E3975" s="39" t="s">
        <v>1170</v>
      </c>
      <c r="F3975" s="128" t="s">
        <v>184</v>
      </c>
      <c r="G3975" s="162" t="s">
        <v>35</v>
      </c>
      <c r="H3975" s="39" t="str">
        <f t="shared" si="524"/>
        <v>6105AK124-6264-CSPC-0010</v>
      </c>
      <c r="I3975" s="39" t="str">
        <f t="shared" si="525"/>
        <v>Q24050972-04-6264-C-SPC-0010</v>
      </c>
      <c r="J3975" s="39"/>
      <c r="K3975" s="33" t="str">
        <f>VLOOKUP(C3975,'PPE WBS Codes'!$E$3:$F$79,2,0)</f>
        <v>Bulk Diesel Storage 1</v>
      </c>
      <c r="L3975" s="39" t="s">
        <v>1984</v>
      </c>
      <c r="M3975" s="39" t="s">
        <v>1340</v>
      </c>
      <c r="N3975" s="33" t="str">
        <f t="shared" si="526"/>
        <v>Bulk Diesel Storage 1 - Access Staircase &amp; Platforms for Bulk Diesel Storage Yard 1A - Steel Structures Corrosion Protection Specification</v>
      </c>
      <c r="O3975" s="134"/>
      <c r="P3975" s="134"/>
      <c r="Q3975" s="33" t="str">
        <f>IFERROR(VLOOKUP(PPE_PH1_CDDL[[#This Row],[RDMC Document Number]],[3]Docs!$B:$F,4,0),"No Placeholder Yet")</f>
        <v>RES - Reserved Placeholder</v>
      </c>
      <c r="R3975" s="33" t="str">
        <f>IFERROR(VLOOKUP(PPE_PH1_CDDL[[#This Row],[RDMC Document Number]],[3]Docs!$B:$F,5,0),"No Placeholder Yet")</f>
        <v>Pending</v>
      </c>
      <c r="S3975" s="137">
        <f t="shared" si="529"/>
        <v>0</v>
      </c>
      <c r="T3975" s="39" t="s">
        <v>1119</v>
      </c>
      <c r="U3975" s="39"/>
      <c r="V3975" s="126"/>
      <c r="W3975" s="39" t="s">
        <v>1982</v>
      </c>
      <c r="X3975" s="39" t="s">
        <v>2003</v>
      </c>
      <c r="Y3975" s="39"/>
      <c r="Z3975" s="39"/>
      <c r="AA3975" s="39"/>
      <c r="AB3975" s="152" t="s">
        <v>3165</v>
      </c>
    </row>
    <row r="3976" spans="1:28" ht="21.75" customHeight="1" x14ac:dyDescent="0.25">
      <c r="A3976" s="37" t="s">
        <v>30</v>
      </c>
      <c r="B3976" s="37" t="s">
        <v>31</v>
      </c>
      <c r="C3976" s="39">
        <v>6264</v>
      </c>
      <c r="D3976" s="162" t="s">
        <v>1169</v>
      </c>
      <c r="E3976" s="39" t="s">
        <v>1170</v>
      </c>
      <c r="F3976" s="128" t="s">
        <v>187</v>
      </c>
      <c r="G3976" s="162" t="s">
        <v>35</v>
      </c>
      <c r="H3976" s="39" t="str">
        <f t="shared" si="524"/>
        <v>6105AK124-6264-CSPC-0011</v>
      </c>
      <c r="I3976" s="39" t="str">
        <f t="shared" si="525"/>
        <v>Q24050972-04-6264-C-SPC-0011</v>
      </c>
      <c r="J3976" s="39"/>
      <c r="K3976" s="33" t="str">
        <f>VLOOKUP(C3976,'PPE WBS Codes'!$E$3:$F$79,2,0)</f>
        <v>Bulk Diesel Storage 1</v>
      </c>
      <c r="L3976" s="39" t="s">
        <v>1985</v>
      </c>
      <c r="M3976" s="39" t="s">
        <v>1337</v>
      </c>
      <c r="N3976" s="33" t="str">
        <f t="shared" si="526"/>
        <v>Bulk Diesel Storage 1 - Fire Wall Protection System for Bulk Diesel Storage Yard 1A - Civil Design Requirements</v>
      </c>
      <c r="O3976" s="134"/>
      <c r="P3976" s="134"/>
      <c r="Q3976" s="33" t="str">
        <f>IFERROR(VLOOKUP(PPE_PH1_CDDL[[#This Row],[RDMC Document Number]],[3]Docs!$B:$F,4,0),"No Placeholder Yet")</f>
        <v>RES - Reserved Placeholder</v>
      </c>
      <c r="R3976" s="33" t="str">
        <f>IFERROR(VLOOKUP(PPE_PH1_CDDL[[#This Row],[RDMC Document Number]],[3]Docs!$B:$F,5,0),"No Placeholder Yet")</f>
        <v>Pending</v>
      </c>
      <c r="S3976" s="137">
        <f t="shared" si="529"/>
        <v>0</v>
      </c>
      <c r="T3976" s="39" t="s">
        <v>1119</v>
      </c>
      <c r="U3976" s="39"/>
      <c r="V3976" s="126"/>
      <c r="W3976" s="39" t="s">
        <v>1982</v>
      </c>
      <c r="X3976" s="39" t="s">
        <v>2023</v>
      </c>
      <c r="Y3976" s="39"/>
      <c r="Z3976" s="39"/>
      <c r="AA3976" s="39"/>
      <c r="AB3976" s="152" t="s">
        <v>3165</v>
      </c>
    </row>
    <row r="3977" spans="1:28" ht="21.75" customHeight="1" x14ac:dyDescent="0.25">
      <c r="A3977" s="37" t="s">
        <v>30</v>
      </c>
      <c r="B3977" s="37" t="s">
        <v>31</v>
      </c>
      <c r="C3977" s="39">
        <v>6264</v>
      </c>
      <c r="D3977" s="162" t="s">
        <v>1169</v>
      </c>
      <c r="E3977" s="39" t="s">
        <v>1170</v>
      </c>
      <c r="F3977" s="128" t="s">
        <v>213</v>
      </c>
      <c r="G3977" s="162" t="s">
        <v>35</v>
      </c>
      <c r="H3977" s="39" t="str">
        <f t="shared" si="524"/>
        <v>6105AK124-6264-CSPC-0012</v>
      </c>
      <c r="I3977" s="39" t="str">
        <f t="shared" si="525"/>
        <v>Q24050972-04-6264-C-SPC-0012</v>
      </c>
      <c r="J3977" s="39"/>
      <c r="K3977" s="33" t="str">
        <f>VLOOKUP(C3977,'PPE WBS Codes'!$E$3:$F$79,2,0)</f>
        <v>Bulk Diesel Storage 1</v>
      </c>
      <c r="L3977" s="39" t="s">
        <v>1985</v>
      </c>
      <c r="M3977" s="39" t="s">
        <v>1339</v>
      </c>
      <c r="N3977" s="33" t="str">
        <f t="shared" si="526"/>
        <v>Bulk Diesel Storage 1 - Fire Wall Protection System for Bulk Diesel Storage Yard 1A - Concrete Construction Material Specifications</v>
      </c>
      <c r="O3977" s="134"/>
      <c r="P3977" s="134"/>
      <c r="Q3977" s="33" t="str">
        <f>IFERROR(VLOOKUP(PPE_PH1_CDDL[[#This Row],[RDMC Document Number]],[3]Docs!$B:$F,4,0),"No Placeholder Yet")</f>
        <v>RES - Reserved Placeholder</v>
      </c>
      <c r="R3977" s="33" t="str">
        <f>IFERROR(VLOOKUP(PPE_PH1_CDDL[[#This Row],[RDMC Document Number]],[3]Docs!$B:$F,5,0),"No Placeholder Yet")</f>
        <v>Pending</v>
      </c>
      <c r="S3977" s="137">
        <f t="shared" si="529"/>
        <v>0</v>
      </c>
      <c r="T3977" s="39" t="s">
        <v>1119</v>
      </c>
      <c r="U3977" s="39"/>
      <c r="V3977" s="126"/>
      <c r="W3977" s="39" t="s">
        <v>1982</v>
      </c>
      <c r="X3977" s="39" t="s">
        <v>2023</v>
      </c>
      <c r="Y3977" s="39"/>
      <c r="Z3977" s="39"/>
      <c r="AA3977" s="39"/>
      <c r="AB3977" s="152" t="s">
        <v>3165</v>
      </c>
    </row>
    <row r="3978" spans="1:28" ht="21.75" customHeight="1" x14ac:dyDescent="0.25">
      <c r="A3978" s="37" t="s">
        <v>30</v>
      </c>
      <c r="B3978" s="37" t="s">
        <v>31</v>
      </c>
      <c r="C3978" s="39">
        <v>6264</v>
      </c>
      <c r="D3978" s="162" t="s">
        <v>1169</v>
      </c>
      <c r="E3978" s="39" t="s">
        <v>1170</v>
      </c>
      <c r="F3978" s="128" t="s">
        <v>215</v>
      </c>
      <c r="G3978" s="162" t="s">
        <v>35</v>
      </c>
      <c r="H3978" s="39" t="str">
        <f t="shared" si="524"/>
        <v>6105AK124-6264-CSPC-0013</v>
      </c>
      <c r="I3978" s="39" t="str">
        <f t="shared" si="525"/>
        <v>Q24050972-04-6264-C-SPC-0013</v>
      </c>
      <c r="J3978" s="39"/>
      <c r="K3978" s="33" t="str">
        <f>VLOOKUP(C3978,'PPE WBS Codes'!$E$3:$F$79,2,0)</f>
        <v>Bulk Diesel Storage 1</v>
      </c>
      <c r="L3978" s="39" t="s">
        <v>1986</v>
      </c>
      <c r="M3978" s="39" t="s">
        <v>1337</v>
      </c>
      <c r="N3978" s="33" t="str">
        <f t="shared" si="526"/>
        <v>Bulk Diesel Storage 1 - Fire Protection System for Bulk Diesel Storage Yard 1A - Civil Design Requirements</v>
      </c>
      <c r="O3978" s="134"/>
      <c r="P3978" s="134"/>
      <c r="Q3978" s="33" t="str">
        <f>IFERROR(VLOOKUP(PPE_PH1_CDDL[[#This Row],[RDMC Document Number]],[3]Docs!$B:$F,4,0),"No Placeholder Yet")</f>
        <v>RES - Reserved Placeholder</v>
      </c>
      <c r="R3978" s="33" t="str">
        <f>IFERROR(VLOOKUP(PPE_PH1_CDDL[[#This Row],[RDMC Document Number]],[3]Docs!$B:$F,5,0),"No Placeholder Yet")</f>
        <v>Pending</v>
      </c>
      <c r="S3978" s="137">
        <f t="shared" si="529"/>
        <v>0</v>
      </c>
      <c r="T3978" s="39" t="s">
        <v>1119</v>
      </c>
      <c r="U3978" s="39"/>
      <c r="V3978" s="126"/>
      <c r="W3978" s="39" t="s">
        <v>1982</v>
      </c>
      <c r="X3978" s="39" t="s">
        <v>1636</v>
      </c>
      <c r="Y3978" s="39"/>
      <c r="Z3978" s="39"/>
      <c r="AA3978" s="39"/>
      <c r="AB3978" s="152" t="s">
        <v>3165</v>
      </c>
    </row>
    <row r="3979" spans="1:28" ht="21.75" customHeight="1" x14ac:dyDescent="0.25">
      <c r="A3979" s="37" t="s">
        <v>30</v>
      </c>
      <c r="B3979" s="37" t="s">
        <v>31</v>
      </c>
      <c r="C3979" s="39">
        <v>6264</v>
      </c>
      <c r="D3979" s="162" t="s">
        <v>1169</v>
      </c>
      <c r="E3979" s="39" t="s">
        <v>1170</v>
      </c>
      <c r="F3979" s="128" t="s">
        <v>217</v>
      </c>
      <c r="G3979" s="162" t="s">
        <v>35</v>
      </c>
      <c r="H3979" s="39" t="str">
        <f t="shared" si="524"/>
        <v>6105AK124-6264-CSPC-0014</v>
      </c>
      <c r="I3979" s="39" t="str">
        <f t="shared" si="525"/>
        <v>Q24050972-04-6264-C-SPC-0014</v>
      </c>
      <c r="J3979" s="39"/>
      <c r="K3979" s="33" t="str">
        <f>VLOOKUP(C3979,'PPE WBS Codes'!$E$3:$F$79,2,0)</f>
        <v>Bulk Diesel Storage 1</v>
      </c>
      <c r="L3979" s="39" t="s">
        <v>1986</v>
      </c>
      <c r="M3979" s="39" t="s">
        <v>1338</v>
      </c>
      <c r="N3979" s="33" t="str">
        <f t="shared" si="526"/>
        <v>Bulk Diesel Storage 1 - Fire Protection System for Bulk Diesel Storage Yard 1A - Excavation, Trenching and Compacting Design</v>
      </c>
      <c r="O3979" s="134"/>
      <c r="P3979" s="134"/>
      <c r="Q3979" s="33" t="str">
        <f>IFERROR(VLOOKUP(PPE_PH1_CDDL[[#This Row],[RDMC Document Number]],[3]Docs!$B:$F,4,0),"No Placeholder Yet")</f>
        <v>RES - Reserved Placeholder</v>
      </c>
      <c r="R3979" s="33" t="str">
        <f>IFERROR(VLOOKUP(PPE_PH1_CDDL[[#This Row],[RDMC Document Number]],[3]Docs!$B:$F,5,0),"No Placeholder Yet")</f>
        <v>Pending</v>
      </c>
      <c r="S3979" s="137">
        <f t="shared" si="529"/>
        <v>0</v>
      </c>
      <c r="T3979" s="39" t="s">
        <v>1119</v>
      </c>
      <c r="U3979" s="39"/>
      <c r="V3979" s="126"/>
      <c r="W3979" s="39" t="s">
        <v>1982</v>
      </c>
      <c r="X3979" s="39" t="s">
        <v>1636</v>
      </c>
      <c r="Y3979" s="39"/>
      <c r="Z3979" s="39"/>
      <c r="AA3979" s="39"/>
      <c r="AB3979" s="152" t="s">
        <v>3165</v>
      </c>
    </row>
    <row r="3980" spans="1:28" ht="21.75" customHeight="1" x14ac:dyDescent="0.25">
      <c r="A3980" s="37" t="s">
        <v>30</v>
      </c>
      <c r="B3980" s="37" t="s">
        <v>31</v>
      </c>
      <c r="C3980" s="39">
        <v>6264</v>
      </c>
      <c r="D3980" s="162" t="s">
        <v>1169</v>
      </c>
      <c r="E3980" s="39" t="s">
        <v>1170</v>
      </c>
      <c r="F3980" s="128" t="s">
        <v>219</v>
      </c>
      <c r="G3980" s="162" t="s">
        <v>35</v>
      </c>
      <c r="H3980" s="39" t="str">
        <f t="shared" si="524"/>
        <v>6105AK124-6264-CSPC-0015</v>
      </c>
      <c r="I3980" s="39" t="str">
        <f t="shared" si="525"/>
        <v>Q24050972-04-6264-C-SPC-0015</v>
      </c>
      <c r="J3980" s="39"/>
      <c r="K3980" s="33" t="str">
        <f>VLOOKUP(C3980,'PPE WBS Codes'!$E$3:$F$79,2,0)</f>
        <v>Bulk Diesel Storage 1</v>
      </c>
      <c r="L3980" s="39" t="s">
        <v>1986</v>
      </c>
      <c r="M3980" s="39" t="s">
        <v>1339</v>
      </c>
      <c r="N3980" s="33" t="str">
        <f t="shared" si="526"/>
        <v>Bulk Diesel Storage 1 - Fire Protection System for Bulk Diesel Storage Yard 1A - Concrete Construction Material Specifications</v>
      </c>
      <c r="O3980" s="134"/>
      <c r="P3980" s="134"/>
      <c r="Q3980" s="33" t="str">
        <f>IFERROR(VLOOKUP(PPE_PH1_CDDL[[#This Row],[RDMC Document Number]],[3]Docs!$B:$F,4,0),"No Placeholder Yet")</f>
        <v>RES - Reserved Placeholder</v>
      </c>
      <c r="R3980" s="33" t="str">
        <f>IFERROR(VLOOKUP(PPE_PH1_CDDL[[#This Row],[RDMC Document Number]],[3]Docs!$B:$F,5,0),"No Placeholder Yet")</f>
        <v>Pending</v>
      </c>
      <c r="S3980" s="137">
        <f t="shared" si="529"/>
        <v>0</v>
      </c>
      <c r="T3980" s="39" t="s">
        <v>1119</v>
      </c>
      <c r="U3980" s="39"/>
      <c r="V3980" s="126"/>
      <c r="W3980" s="39" t="s">
        <v>1982</v>
      </c>
      <c r="X3980" s="39" t="s">
        <v>1636</v>
      </c>
      <c r="Y3980" s="39"/>
      <c r="Z3980" s="39"/>
      <c r="AA3980" s="39"/>
      <c r="AB3980" s="152" t="s">
        <v>3165</v>
      </c>
    </row>
    <row r="3981" spans="1:28" ht="21.75" customHeight="1" x14ac:dyDescent="0.25">
      <c r="A3981" s="37" t="s">
        <v>30</v>
      </c>
      <c r="B3981" s="37" t="s">
        <v>31</v>
      </c>
      <c r="C3981" s="39">
        <v>6264</v>
      </c>
      <c r="D3981" s="162" t="s">
        <v>1169</v>
      </c>
      <c r="E3981" s="39" t="s">
        <v>1170</v>
      </c>
      <c r="F3981" s="128" t="s">
        <v>88</v>
      </c>
      <c r="G3981" s="162" t="s">
        <v>35</v>
      </c>
      <c r="H3981" s="39" t="str">
        <f t="shared" si="524"/>
        <v>6105AK124-6264-CSPC-0016</v>
      </c>
      <c r="I3981" s="39" t="str">
        <f t="shared" si="525"/>
        <v>Q24050972-04-6264-C-SPC-0016</v>
      </c>
      <c r="J3981" s="39"/>
      <c r="K3981" s="33" t="str">
        <f>VLOOKUP(C3981,'PPE WBS Codes'!$E$3:$F$79,2,0)</f>
        <v>Bulk Diesel Storage 1</v>
      </c>
      <c r="L3981" s="39" t="s">
        <v>1986</v>
      </c>
      <c r="M3981" s="39" t="s">
        <v>1340</v>
      </c>
      <c r="N3981" s="33" t="str">
        <f t="shared" si="526"/>
        <v>Bulk Diesel Storage 1 - Fire Protection System for Bulk Diesel Storage Yard 1A - Steel Structures Corrosion Protection Specification</v>
      </c>
      <c r="O3981" s="134"/>
      <c r="P3981" s="134"/>
      <c r="Q3981" s="33" t="str">
        <f>IFERROR(VLOOKUP(PPE_PH1_CDDL[[#This Row],[RDMC Document Number]],[3]Docs!$B:$F,4,0),"No Placeholder Yet")</f>
        <v>RES - Reserved Placeholder</v>
      </c>
      <c r="R3981" s="33" t="str">
        <f>IFERROR(VLOOKUP(PPE_PH1_CDDL[[#This Row],[RDMC Document Number]],[3]Docs!$B:$F,5,0),"No Placeholder Yet")</f>
        <v>Pending</v>
      </c>
      <c r="S3981" s="137">
        <f t="shared" si="529"/>
        <v>0</v>
      </c>
      <c r="T3981" s="39" t="s">
        <v>1119</v>
      </c>
      <c r="U3981" s="39"/>
      <c r="V3981" s="126"/>
      <c r="W3981" s="39" t="s">
        <v>1982</v>
      </c>
      <c r="X3981" s="39" t="s">
        <v>1636</v>
      </c>
      <c r="Y3981" s="39"/>
      <c r="Z3981" s="39"/>
      <c r="AA3981" s="39"/>
      <c r="AB3981" s="152" t="s">
        <v>3165</v>
      </c>
    </row>
    <row r="3982" spans="1:28" ht="21.75" customHeight="1" x14ac:dyDescent="0.25">
      <c r="A3982" s="37" t="s">
        <v>30</v>
      </c>
      <c r="B3982" s="37" t="s">
        <v>31</v>
      </c>
      <c r="C3982" s="39">
        <v>6264</v>
      </c>
      <c r="D3982" s="162" t="s">
        <v>1169</v>
      </c>
      <c r="E3982" s="39" t="s">
        <v>1170</v>
      </c>
      <c r="F3982" s="128" t="s">
        <v>143</v>
      </c>
      <c r="G3982" s="162" t="s">
        <v>35</v>
      </c>
      <c r="H3982" s="39" t="str">
        <f t="shared" si="524"/>
        <v>6105AK124-6264-CSPC-0017</v>
      </c>
      <c r="I3982" s="39" t="str">
        <f t="shared" si="525"/>
        <v>Q24050972-04-6264-C-SPC-0017</v>
      </c>
      <c r="J3982" s="39"/>
      <c r="K3982" s="33" t="str">
        <f>VLOOKUP(C3982,'PPE WBS Codes'!$E$3:$F$79,2,0)</f>
        <v>Bulk Diesel Storage 1</v>
      </c>
      <c r="L3982" s="39" t="s">
        <v>1987</v>
      </c>
      <c r="M3982" s="39" t="s">
        <v>1340</v>
      </c>
      <c r="N3982" s="33" t="str">
        <f t="shared" si="526"/>
        <v>Bulk Diesel Storage 1 - Auto ESD Shut-off  Valves for Bulk Diesel Storage Yard 1A - Steel Structures Corrosion Protection Specification</v>
      </c>
      <c r="O3982" s="134"/>
      <c r="P3982" s="134"/>
      <c r="Q3982" s="33" t="str">
        <f>IFERROR(VLOOKUP(PPE_PH1_CDDL[[#This Row],[RDMC Document Number]],[3]Docs!$B:$F,4,0),"No Placeholder Yet")</f>
        <v>RES - Reserved Placeholder</v>
      </c>
      <c r="R3982" s="33" t="str">
        <f>IFERROR(VLOOKUP(PPE_PH1_CDDL[[#This Row],[RDMC Document Number]],[3]Docs!$B:$F,5,0),"No Placeholder Yet")</f>
        <v>Pending</v>
      </c>
      <c r="S3982" s="137">
        <f t="shared" si="529"/>
        <v>0</v>
      </c>
      <c r="T3982" s="39" t="s">
        <v>1119</v>
      </c>
      <c r="U3982" s="39"/>
      <c r="V3982" s="126"/>
      <c r="W3982" s="39" t="s">
        <v>1982</v>
      </c>
      <c r="X3982" s="39" t="s">
        <v>2000</v>
      </c>
      <c r="Y3982" s="39"/>
      <c r="Z3982" s="39"/>
      <c r="AA3982" s="39"/>
      <c r="AB3982" s="152" t="s">
        <v>3165</v>
      </c>
    </row>
    <row r="3983" spans="1:28" ht="21.75" customHeight="1" x14ac:dyDescent="0.25">
      <c r="A3983" s="37" t="s">
        <v>30</v>
      </c>
      <c r="B3983" s="37" t="s">
        <v>31</v>
      </c>
      <c r="C3983" s="39">
        <v>6264</v>
      </c>
      <c r="D3983" s="162" t="s">
        <v>1169</v>
      </c>
      <c r="E3983" s="39" t="s">
        <v>1170</v>
      </c>
      <c r="F3983" s="128" t="s">
        <v>223</v>
      </c>
      <c r="G3983" s="162" t="s">
        <v>35</v>
      </c>
      <c r="H3983" s="39" t="str">
        <f t="shared" si="524"/>
        <v>6105AK124-6264-CSPC-0018</v>
      </c>
      <c r="I3983" s="39" t="str">
        <f t="shared" si="525"/>
        <v>Q24050972-04-6264-C-SPC-0018</v>
      </c>
      <c r="J3983" s="39"/>
      <c r="K3983" s="33" t="str">
        <f>VLOOKUP(C3983,'PPE WBS Codes'!$E$3:$F$79,2,0)</f>
        <v>Bulk Diesel Storage 1</v>
      </c>
      <c r="L3983" s="39" t="s">
        <v>1988</v>
      </c>
      <c r="M3983" s="39" t="s">
        <v>1340</v>
      </c>
      <c r="N3983" s="33" t="str">
        <f t="shared" si="526"/>
        <v>Bulk Diesel Storage 1 - Emergency Equip for Bulk Diesel Storage Fuel System Yard 1B - Steel Structures Corrosion Protection Specification</v>
      </c>
      <c r="O3983" s="134"/>
      <c r="P3983" s="134"/>
      <c r="Q3983" s="33" t="str">
        <f>IFERROR(VLOOKUP(PPE_PH1_CDDL[[#This Row],[RDMC Document Number]],[3]Docs!$B:$F,4,0),"No Placeholder Yet")</f>
        <v>RES - Reserved Placeholder</v>
      </c>
      <c r="R3983" s="33" t="str">
        <f>IFERROR(VLOOKUP(PPE_PH1_CDDL[[#This Row],[RDMC Document Number]],[3]Docs!$B:$F,5,0),"No Placeholder Yet")</f>
        <v>Pending</v>
      </c>
      <c r="S3983" s="137">
        <f t="shared" si="529"/>
        <v>0</v>
      </c>
      <c r="T3983" s="39" t="s">
        <v>1119</v>
      </c>
      <c r="U3983" s="39"/>
      <c r="V3983" s="126"/>
      <c r="W3983" s="39" t="s">
        <v>1982</v>
      </c>
      <c r="X3983" s="39" t="s">
        <v>1964</v>
      </c>
      <c r="Y3983" s="39"/>
      <c r="Z3983" s="39"/>
      <c r="AA3983" s="39"/>
      <c r="AB3983" s="152" t="s">
        <v>3165</v>
      </c>
    </row>
    <row r="3984" spans="1:28" ht="21.75" customHeight="1" x14ac:dyDescent="0.25">
      <c r="A3984" s="37" t="s">
        <v>30</v>
      </c>
      <c r="B3984" s="37" t="s">
        <v>31</v>
      </c>
      <c r="C3984" s="39">
        <v>6264</v>
      </c>
      <c r="D3984" s="162" t="s">
        <v>1169</v>
      </c>
      <c r="E3984" s="39" t="s">
        <v>1170</v>
      </c>
      <c r="F3984" s="128" t="s">
        <v>150</v>
      </c>
      <c r="G3984" s="162" t="s">
        <v>35</v>
      </c>
      <c r="H3984" s="39" t="str">
        <f t="shared" si="524"/>
        <v>6105AK124-6264-CSPC-0019</v>
      </c>
      <c r="I3984" s="39" t="str">
        <f t="shared" si="525"/>
        <v>Q24050972-04-6264-C-SPC-0019</v>
      </c>
      <c r="J3984" s="39"/>
      <c r="K3984" s="33" t="str">
        <f>VLOOKUP(C3984,'PPE WBS Codes'!$E$3:$F$79,2,0)</f>
        <v>Bulk Diesel Storage 1</v>
      </c>
      <c r="L3984" s="39" t="s">
        <v>1996</v>
      </c>
      <c r="M3984" s="39" t="s">
        <v>1339</v>
      </c>
      <c r="N3984" s="33" t="str">
        <f t="shared" si="526"/>
        <v>Bulk Diesel Storage 1 - Earthing System for Bulk Diesel Storage Yard 1B - Concrete Construction Material Specifications</v>
      </c>
      <c r="O3984" s="134"/>
      <c r="P3984" s="134"/>
      <c r="Q3984" s="33" t="str">
        <f>IFERROR(VLOOKUP(PPE_PH1_CDDL[[#This Row],[RDMC Document Number]],[3]Docs!$B:$F,4,0),"No Placeholder Yet")</f>
        <v>RES - Reserved Placeholder</v>
      </c>
      <c r="R3984" s="33" t="str">
        <f>IFERROR(VLOOKUP(PPE_PH1_CDDL[[#This Row],[RDMC Document Number]],[3]Docs!$B:$F,5,0),"No Placeholder Yet")</f>
        <v>Pending</v>
      </c>
      <c r="S3984" s="137">
        <f t="shared" si="529"/>
        <v>0</v>
      </c>
      <c r="T3984" s="39" t="s">
        <v>1119</v>
      </c>
      <c r="U3984" s="39"/>
      <c r="V3984" s="126"/>
      <c r="W3984" s="39" t="s">
        <v>1982</v>
      </c>
      <c r="X3984" s="39" t="s">
        <v>1649</v>
      </c>
      <c r="Y3984" s="39"/>
      <c r="Z3984" s="39"/>
      <c r="AA3984" s="39"/>
      <c r="AB3984" s="152" t="s">
        <v>3165</v>
      </c>
    </row>
    <row r="3985" spans="1:28" ht="21.75" customHeight="1" x14ac:dyDescent="0.25">
      <c r="A3985" s="37" t="s">
        <v>30</v>
      </c>
      <c r="B3985" s="37" t="s">
        <v>31</v>
      </c>
      <c r="C3985" s="39">
        <v>6264</v>
      </c>
      <c r="D3985" s="162" t="s">
        <v>1169</v>
      </c>
      <c r="E3985" s="39" t="s">
        <v>1170</v>
      </c>
      <c r="F3985" s="128" t="s">
        <v>226</v>
      </c>
      <c r="G3985" s="162" t="s">
        <v>35</v>
      </c>
      <c r="H3985" s="39" t="str">
        <f t="shared" si="524"/>
        <v>6105AK124-6264-CSPC-0020</v>
      </c>
      <c r="I3985" s="39" t="str">
        <f t="shared" si="525"/>
        <v>Q24050972-04-6264-C-SPC-0020</v>
      </c>
      <c r="J3985" s="39"/>
      <c r="K3985" s="33" t="str">
        <f>VLOOKUP(C3985,'PPE WBS Codes'!$E$3:$F$79,2,0)</f>
        <v>Bulk Diesel Storage 1</v>
      </c>
      <c r="L3985" s="39" t="s">
        <v>1996</v>
      </c>
      <c r="M3985" s="39" t="s">
        <v>1338</v>
      </c>
      <c r="N3985" s="33" t="str">
        <f t="shared" si="526"/>
        <v>Bulk Diesel Storage 1 - Earthing System for Bulk Diesel Storage Yard 1B - Excavation, Trenching and Compacting Design</v>
      </c>
      <c r="O3985" s="134"/>
      <c r="P3985" s="134"/>
      <c r="Q3985" s="33" t="str">
        <f>IFERROR(VLOOKUP(PPE_PH1_CDDL[[#This Row],[RDMC Document Number]],[3]Docs!$B:$F,4,0),"No Placeholder Yet")</f>
        <v>RES - Reserved Placeholder</v>
      </c>
      <c r="R3985" s="33" t="str">
        <f>IFERROR(VLOOKUP(PPE_PH1_CDDL[[#This Row],[RDMC Document Number]],[3]Docs!$B:$F,5,0),"No Placeholder Yet")</f>
        <v>Pending</v>
      </c>
      <c r="S3985" s="137">
        <f t="shared" si="529"/>
        <v>0</v>
      </c>
      <c r="T3985" s="39" t="s">
        <v>1119</v>
      </c>
      <c r="U3985" s="39"/>
      <c r="V3985" s="126"/>
      <c r="W3985" s="39" t="s">
        <v>1982</v>
      </c>
      <c r="X3985" s="39" t="s">
        <v>1649</v>
      </c>
      <c r="Y3985" s="39"/>
      <c r="Z3985" s="39"/>
      <c r="AA3985" s="39"/>
      <c r="AB3985" s="152" t="s">
        <v>3165</v>
      </c>
    </row>
    <row r="3986" spans="1:28" ht="21.75" customHeight="1" x14ac:dyDescent="0.25">
      <c r="A3986" s="37" t="s">
        <v>30</v>
      </c>
      <c r="B3986" s="37" t="s">
        <v>31</v>
      </c>
      <c r="C3986" s="39">
        <v>6264</v>
      </c>
      <c r="D3986" s="162" t="s">
        <v>1169</v>
      </c>
      <c r="E3986" s="39" t="s">
        <v>1170</v>
      </c>
      <c r="F3986" s="128" t="s">
        <v>228</v>
      </c>
      <c r="G3986" s="162" t="s">
        <v>35</v>
      </c>
      <c r="H3986" s="39" t="str">
        <f t="shared" si="524"/>
        <v>6105AK124-6264-CSPC-0021</v>
      </c>
      <c r="I3986" s="39" t="str">
        <f t="shared" si="525"/>
        <v>Q24050972-04-6264-C-SPC-0021</v>
      </c>
      <c r="J3986" s="39"/>
      <c r="K3986" s="33" t="str">
        <f>VLOOKUP(C3986,'PPE WBS Codes'!$E$3:$F$79,2,0)</f>
        <v>Bulk Diesel Storage 1</v>
      </c>
      <c r="L3986" s="39" t="s">
        <v>2011</v>
      </c>
      <c r="M3986" s="39" t="s">
        <v>1337</v>
      </c>
      <c r="N3986" s="33" t="str">
        <f t="shared" si="526"/>
        <v>Bulk Diesel Storage 1 - Bund wall System for Bulk Diesel Storage Yard 1B - Civil Design Requirements</v>
      </c>
      <c r="O3986" s="134"/>
      <c r="P3986" s="134"/>
      <c r="Q3986" s="33" t="str">
        <f>IFERROR(VLOOKUP(PPE_PH1_CDDL[[#This Row],[RDMC Document Number]],[3]Docs!$B:$F,4,0),"No Placeholder Yet")</f>
        <v>RES - Reserved Placeholder</v>
      </c>
      <c r="R3986" s="33" t="str">
        <f>IFERROR(VLOOKUP(PPE_PH1_CDDL[[#This Row],[RDMC Document Number]],[3]Docs!$B:$F,5,0),"No Placeholder Yet")</f>
        <v>Pending</v>
      </c>
      <c r="S3986" s="137">
        <f t="shared" si="529"/>
        <v>0</v>
      </c>
      <c r="T3986" s="39" t="s">
        <v>1119</v>
      </c>
      <c r="U3986" s="39"/>
      <c r="V3986" s="126"/>
      <c r="W3986" s="39" t="s">
        <v>1982</v>
      </c>
      <c r="X3986" s="39" t="s">
        <v>1970</v>
      </c>
      <c r="Y3986" s="39"/>
      <c r="Z3986" s="39"/>
      <c r="AA3986" s="39"/>
      <c r="AB3986" s="152" t="s">
        <v>3165</v>
      </c>
    </row>
    <row r="3987" spans="1:28" ht="21.75" customHeight="1" x14ac:dyDescent="0.25">
      <c r="A3987" s="37" t="s">
        <v>30</v>
      </c>
      <c r="B3987" s="37" t="s">
        <v>31</v>
      </c>
      <c r="C3987" s="39">
        <v>6264</v>
      </c>
      <c r="D3987" s="162" t="s">
        <v>1169</v>
      </c>
      <c r="E3987" s="39" t="s">
        <v>1170</v>
      </c>
      <c r="F3987" s="128" t="s">
        <v>231</v>
      </c>
      <c r="G3987" s="162" t="s">
        <v>35</v>
      </c>
      <c r="H3987" s="39" t="str">
        <f t="shared" ref="H3987:H4050" si="530">A3987&amp;B3987&amp;"-"&amp;C3987&amp;"-"&amp;D3987&amp;E3987&amp;"-"&amp;F3987</f>
        <v>6105AK124-6264-CSPC-0022</v>
      </c>
      <c r="I3987" s="39" t="str">
        <f t="shared" ref="I3987:I4050" si="531">"Q24050972"&amp;"-"&amp;"04"&amp;"-"&amp;C3987&amp;"-"&amp;D3987&amp;"-"&amp;E3987&amp;"-"&amp;F3987</f>
        <v>Q24050972-04-6264-C-SPC-0022</v>
      </c>
      <c r="J3987" s="39"/>
      <c r="K3987" s="33" t="str">
        <f>VLOOKUP(C3987,'PPE WBS Codes'!$E$3:$F$79,2,0)</f>
        <v>Bulk Diesel Storage 1</v>
      </c>
      <c r="L3987" s="39" t="s">
        <v>2011</v>
      </c>
      <c r="M3987" s="39" t="s">
        <v>1338</v>
      </c>
      <c r="N3987" s="33" t="str">
        <f t="shared" si="526"/>
        <v>Bulk Diesel Storage 1 - Bund wall System for Bulk Diesel Storage Yard 1B - Excavation, Trenching and Compacting Design</v>
      </c>
      <c r="O3987" s="134"/>
      <c r="P3987" s="134"/>
      <c r="Q3987" s="33" t="str">
        <f>IFERROR(VLOOKUP(PPE_PH1_CDDL[[#This Row],[RDMC Document Number]],[3]Docs!$B:$F,4,0),"No Placeholder Yet")</f>
        <v>RES - Reserved Placeholder</v>
      </c>
      <c r="R3987" s="33" t="str">
        <f>IFERROR(VLOOKUP(PPE_PH1_CDDL[[#This Row],[RDMC Document Number]],[3]Docs!$B:$F,5,0),"No Placeholder Yet")</f>
        <v>Pending</v>
      </c>
      <c r="S3987" s="137">
        <f t="shared" si="529"/>
        <v>0</v>
      </c>
      <c r="T3987" s="39" t="s">
        <v>1119</v>
      </c>
      <c r="U3987" s="39"/>
      <c r="V3987" s="126"/>
      <c r="W3987" s="39" t="s">
        <v>1982</v>
      </c>
      <c r="X3987" s="39" t="s">
        <v>1970</v>
      </c>
      <c r="Y3987" s="39"/>
      <c r="Z3987" s="39"/>
      <c r="AA3987" s="39"/>
      <c r="AB3987" s="152" t="s">
        <v>3165</v>
      </c>
    </row>
    <row r="3988" spans="1:28" ht="21.75" customHeight="1" x14ac:dyDescent="0.25">
      <c r="A3988" s="37" t="s">
        <v>30</v>
      </c>
      <c r="B3988" s="37" t="s">
        <v>31</v>
      </c>
      <c r="C3988" s="39">
        <v>6264</v>
      </c>
      <c r="D3988" s="162" t="s">
        <v>1169</v>
      </c>
      <c r="E3988" s="39" t="s">
        <v>1170</v>
      </c>
      <c r="F3988" s="128" t="s">
        <v>234</v>
      </c>
      <c r="G3988" s="162" t="s">
        <v>35</v>
      </c>
      <c r="H3988" s="39" t="str">
        <f t="shared" si="530"/>
        <v>6105AK124-6264-CSPC-0023</v>
      </c>
      <c r="I3988" s="39" t="str">
        <f t="shared" si="531"/>
        <v>Q24050972-04-6264-C-SPC-0023</v>
      </c>
      <c r="J3988" s="39"/>
      <c r="K3988" s="33" t="str">
        <f>VLOOKUP(C3988,'PPE WBS Codes'!$E$3:$F$79,2,0)</f>
        <v>Bulk Diesel Storage 1</v>
      </c>
      <c r="L3988" s="39" t="s">
        <v>2011</v>
      </c>
      <c r="M3988" s="39" t="s">
        <v>1339</v>
      </c>
      <c r="N3988" s="33" t="str">
        <f t="shared" ref="N3988:N4050" si="532">K3988&amp;" - "&amp;L3988&amp;" - "&amp;M3988</f>
        <v>Bulk Diesel Storage 1 - Bund wall System for Bulk Diesel Storage Yard 1B - Concrete Construction Material Specifications</v>
      </c>
      <c r="O3988" s="134"/>
      <c r="P3988" s="134"/>
      <c r="Q3988" s="33" t="str">
        <f>IFERROR(VLOOKUP(PPE_PH1_CDDL[[#This Row],[RDMC Document Number]],[3]Docs!$B:$F,4,0),"No Placeholder Yet")</f>
        <v>RES - Reserved Placeholder</v>
      </c>
      <c r="R3988" s="33" t="str">
        <f>IFERROR(VLOOKUP(PPE_PH1_CDDL[[#This Row],[RDMC Document Number]],[3]Docs!$B:$F,5,0),"No Placeholder Yet")</f>
        <v>Pending</v>
      </c>
      <c r="S3988" s="137">
        <f t="shared" si="529"/>
        <v>0</v>
      </c>
      <c r="T3988" s="39" t="s">
        <v>1119</v>
      </c>
      <c r="U3988" s="39"/>
      <c r="V3988" s="126"/>
      <c r="W3988" s="39" t="s">
        <v>1982</v>
      </c>
      <c r="X3988" s="39" t="s">
        <v>1970</v>
      </c>
      <c r="Y3988" s="39"/>
      <c r="Z3988" s="39"/>
      <c r="AA3988" s="39"/>
      <c r="AB3988" s="152" t="s">
        <v>3165</v>
      </c>
    </row>
    <row r="3989" spans="1:28" ht="21.75" customHeight="1" x14ac:dyDescent="0.25">
      <c r="A3989" s="37" t="s">
        <v>30</v>
      </c>
      <c r="B3989" s="37" t="s">
        <v>31</v>
      </c>
      <c r="C3989" s="39">
        <v>6264</v>
      </c>
      <c r="D3989" s="162" t="s">
        <v>1169</v>
      </c>
      <c r="E3989" s="39" t="s">
        <v>1170</v>
      </c>
      <c r="F3989" s="128" t="s">
        <v>236</v>
      </c>
      <c r="G3989" s="162" t="s">
        <v>35</v>
      </c>
      <c r="H3989" s="39" t="str">
        <f t="shared" si="530"/>
        <v>6105AK124-6264-CSPC-0024</v>
      </c>
      <c r="I3989" s="39" t="str">
        <f t="shared" si="531"/>
        <v>Q24050972-04-6264-C-SPC-0024</v>
      </c>
      <c r="J3989" s="39"/>
      <c r="K3989" s="33" t="str">
        <f>VLOOKUP(C3989,'PPE WBS Codes'!$E$3:$F$79,2,0)</f>
        <v>Bulk Diesel Storage 1</v>
      </c>
      <c r="L3989" s="39" t="s">
        <v>1997</v>
      </c>
      <c r="M3989" s="39" t="s">
        <v>1337</v>
      </c>
      <c r="N3989" s="33" t="str">
        <f t="shared" si="532"/>
        <v>Bulk Diesel Storage 1 - Collection Sump from Bunds for Bulk Diesel Storage Yard 1B - Civil Design Requirements</v>
      </c>
      <c r="O3989" s="134"/>
      <c r="P3989" s="134"/>
      <c r="Q3989" s="33" t="str">
        <f>IFERROR(VLOOKUP(PPE_PH1_CDDL[[#This Row],[RDMC Document Number]],[3]Docs!$B:$F,4,0),"No Placeholder Yet")</f>
        <v>RES - Reserved Placeholder</v>
      </c>
      <c r="R3989" s="33" t="str">
        <f>IFERROR(VLOOKUP(PPE_PH1_CDDL[[#This Row],[RDMC Document Number]],[3]Docs!$B:$F,5,0),"No Placeholder Yet")</f>
        <v>Pending</v>
      </c>
      <c r="S3989" s="137">
        <f t="shared" si="529"/>
        <v>0</v>
      </c>
      <c r="T3989" s="39" t="s">
        <v>1119</v>
      </c>
      <c r="U3989" s="39"/>
      <c r="V3989" s="126"/>
      <c r="W3989" s="39" t="s">
        <v>1982</v>
      </c>
      <c r="X3989" s="39" t="s">
        <v>1932</v>
      </c>
      <c r="Y3989" s="39"/>
      <c r="Z3989" s="39"/>
      <c r="AA3989" s="39"/>
      <c r="AB3989" s="152" t="s">
        <v>3165</v>
      </c>
    </row>
    <row r="3990" spans="1:28" ht="21.75" customHeight="1" x14ac:dyDescent="0.25">
      <c r="A3990" s="37" t="s">
        <v>30</v>
      </c>
      <c r="B3990" s="37" t="s">
        <v>31</v>
      </c>
      <c r="C3990" s="39">
        <v>6264</v>
      </c>
      <c r="D3990" s="162" t="s">
        <v>1169</v>
      </c>
      <c r="E3990" s="39" t="s">
        <v>1170</v>
      </c>
      <c r="F3990" s="128" t="s">
        <v>238</v>
      </c>
      <c r="G3990" s="162" t="s">
        <v>35</v>
      </c>
      <c r="H3990" s="39" t="str">
        <f t="shared" si="530"/>
        <v>6105AK124-6264-CSPC-0025</v>
      </c>
      <c r="I3990" s="39" t="str">
        <f t="shared" si="531"/>
        <v>Q24050972-04-6264-C-SPC-0025</v>
      </c>
      <c r="J3990" s="39"/>
      <c r="K3990" s="33" t="str">
        <f>VLOOKUP(C3990,'PPE WBS Codes'!$E$3:$F$79,2,0)</f>
        <v>Bulk Diesel Storage 1</v>
      </c>
      <c r="L3990" s="39" t="s">
        <v>1997</v>
      </c>
      <c r="M3990" s="39" t="s">
        <v>1338</v>
      </c>
      <c r="N3990" s="33" t="str">
        <f t="shared" si="532"/>
        <v>Bulk Diesel Storage 1 - Collection Sump from Bunds for Bulk Diesel Storage Yard 1B - Excavation, Trenching and Compacting Design</v>
      </c>
      <c r="O3990" s="134"/>
      <c r="P3990" s="134"/>
      <c r="Q3990" s="33" t="str">
        <f>IFERROR(VLOOKUP(PPE_PH1_CDDL[[#This Row],[RDMC Document Number]],[3]Docs!$B:$F,4,0),"No Placeholder Yet")</f>
        <v>RES - Reserved Placeholder</v>
      </c>
      <c r="R3990" s="33" t="str">
        <f>IFERROR(VLOOKUP(PPE_PH1_CDDL[[#This Row],[RDMC Document Number]],[3]Docs!$B:$F,5,0),"No Placeholder Yet")</f>
        <v>Pending</v>
      </c>
      <c r="S3990" s="137">
        <f t="shared" si="529"/>
        <v>0</v>
      </c>
      <c r="T3990" s="39" t="s">
        <v>1119</v>
      </c>
      <c r="U3990" s="39"/>
      <c r="V3990" s="126"/>
      <c r="W3990" s="39" t="s">
        <v>1982</v>
      </c>
      <c r="X3990" s="39" t="s">
        <v>1932</v>
      </c>
      <c r="Y3990" s="39"/>
      <c r="Z3990" s="39"/>
      <c r="AA3990" s="39"/>
      <c r="AB3990" s="152" t="s">
        <v>3165</v>
      </c>
    </row>
    <row r="3991" spans="1:28" ht="21.75" customHeight="1" x14ac:dyDescent="0.25">
      <c r="A3991" s="37" t="s">
        <v>30</v>
      </c>
      <c r="B3991" s="37" t="s">
        <v>31</v>
      </c>
      <c r="C3991" s="39">
        <v>6264</v>
      </c>
      <c r="D3991" s="162" t="s">
        <v>1169</v>
      </c>
      <c r="E3991" s="39" t="s">
        <v>1170</v>
      </c>
      <c r="F3991" s="128" t="s">
        <v>240</v>
      </c>
      <c r="G3991" s="162" t="s">
        <v>35</v>
      </c>
      <c r="H3991" s="39" t="str">
        <f t="shared" si="530"/>
        <v>6105AK124-6264-CSPC-0026</v>
      </c>
      <c r="I3991" s="39" t="str">
        <f t="shared" si="531"/>
        <v>Q24050972-04-6264-C-SPC-0026</v>
      </c>
      <c r="J3991" s="39"/>
      <c r="K3991" s="33" t="str">
        <f>VLOOKUP(C3991,'PPE WBS Codes'!$E$3:$F$79,2,0)</f>
        <v>Bulk Diesel Storage 1</v>
      </c>
      <c r="L3991" s="39" t="s">
        <v>1997</v>
      </c>
      <c r="M3991" s="39" t="s">
        <v>1339</v>
      </c>
      <c r="N3991" s="33" t="str">
        <f t="shared" si="532"/>
        <v>Bulk Diesel Storage 1 - Collection Sump from Bunds for Bulk Diesel Storage Yard 1B - Concrete Construction Material Specifications</v>
      </c>
      <c r="O3991" s="134"/>
      <c r="P3991" s="134"/>
      <c r="Q3991" s="33" t="str">
        <f>IFERROR(VLOOKUP(PPE_PH1_CDDL[[#This Row],[RDMC Document Number]],[3]Docs!$B:$F,4,0),"No Placeholder Yet")</f>
        <v>RES - Reserved Placeholder</v>
      </c>
      <c r="R3991" s="33" t="str">
        <f>IFERROR(VLOOKUP(PPE_PH1_CDDL[[#This Row],[RDMC Document Number]],[3]Docs!$B:$F,5,0),"No Placeholder Yet")</f>
        <v>Pending</v>
      </c>
      <c r="S3991" s="137">
        <f t="shared" si="529"/>
        <v>0</v>
      </c>
      <c r="T3991" s="39" t="s">
        <v>1119</v>
      </c>
      <c r="U3991" s="39"/>
      <c r="V3991" s="126"/>
      <c r="W3991" s="39" t="s">
        <v>1982</v>
      </c>
      <c r="X3991" s="39" t="s">
        <v>1932</v>
      </c>
      <c r="Y3991" s="39"/>
      <c r="Z3991" s="39"/>
      <c r="AA3991" s="39"/>
      <c r="AB3991" s="152" t="s">
        <v>3165</v>
      </c>
    </row>
    <row r="3992" spans="1:28" ht="21.75" customHeight="1" x14ac:dyDescent="0.25">
      <c r="A3992" s="37" t="s">
        <v>30</v>
      </c>
      <c r="B3992" s="37" t="s">
        <v>31</v>
      </c>
      <c r="C3992" s="39">
        <v>6264</v>
      </c>
      <c r="D3992" s="162" t="s">
        <v>1169</v>
      </c>
      <c r="E3992" s="39" t="s">
        <v>1170</v>
      </c>
      <c r="F3992" s="128" t="s">
        <v>242</v>
      </c>
      <c r="G3992" s="162" t="s">
        <v>35</v>
      </c>
      <c r="H3992" s="39" t="str">
        <f t="shared" si="530"/>
        <v>6105AK124-6264-CSPC-0027</v>
      </c>
      <c r="I3992" s="39" t="str">
        <f t="shared" si="531"/>
        <v>Q24050972-04-6264-C-SPC-0027</v>
      </c>
      <c r="J3992" s="39"/>
      <c r="K3992" s="33" t="str">
        <f>VLOOKUP(C3992,'PPE WBS Codes'!$E$3:$F$79,2,0)</f>
        <v>Bulk Diesel Storage 1</v>
      </c>
      <c r="L3992" s="39" t="s">
        <v>1989</v>
      </c>
      <c r="M3992" s="39" t="s">
        <v>1340</v>
      </c>
      <c r="N3992" s="33" t="str">
        <f t="shared" si="532"/>
        <v>Bulk Diesel Storage 1 - Access Staircase &amp; Platforms for Bulk Diesel Storage Yard 1B - Steel Structures Corrosion Protection Specification</v>
      </c>
      <c r="O3992" s="134"/>
      <c r="P3992" s="134"/>
      <c r="Q3992" s="33" t="str">
        <f>IFERROR(VLOOKUP(PPE_PH1_CDDL[[#This Row],[RDMC Document Number]],[3]Docs!$B:$F,4,0),"No Placeholder Yet")</f>
        <v>RES - Reserved Placeholder</v>
      </c>
      <c r="R3992" s="33" t="str">
        <f>IFERROR(VLOOKUP(PPE_PH1_CDDL[[#This Row],[RDMC Document Number]],[3]Docs!$B:$F,5,0),"No Placeholder Yet")</f>
        <v>Pending</v>
      </c>
      <c r="S3992" s="137">
        <f t="shared" si="529"/>
        <v>0</v>
      </c>
      <c r="T3992" s="39" t="s">
        <v>1119</v>
      </c>
      <c r="U3992" s="39"/>
      <c r="V3992" s="126"/>
      <c r="W3992" s="39" t="s">
        <v>1982</v>
      </c>
      <c r="X3992" s="39" t="s">
        <v>2003</v>
      </c>
      <c r="Y3992" s="39"/>
      <c r="Z3992" s="39"/>
      <c r="AA3992" s="39"/>
      <c r="AB3992" s="152" t="s">
        <v>3165</v>
      </c>
    </row>
    <row r="3993" spans="1:28" ht="21.75" customHeight="1" x14ac:dyDescent="0.25">
      <c r="A3993" s="37" t="s">
        <v>30</v>
      </c>
      <c r="B3993" s="37" t="s">
        <v>31</v>
      </c>
      <c r="C3993" s="39">
        <v>6264</v>
      </c>
      <c r="D3993" s="162" t="s">
        <v>1169</v>
      </c>
      <c r="E3993" s="39" t="s">
        <v>1170</v>
      </c>
      <c r="F3993" s="128" t="s">
        <v>244</v>
      </c>
      <c r="G3993" s="162" t="s">
        <v>35</v>
      </c>
      <c r="H3993" s="39" t="str">
        <f t="shared" si="530"/>
        <v>6105AK124-6264-CSPC-0028</v>
      </c>
      <c r="I3993" s="39" t="str">
        <f t="shared" si="531"/>
        <v>Q24050972-04-6264-C-SPC-0028</v>
      </c>
      <c r="J3993" s="39"/>
      <c r="K3993" s="33" t="str">
        <f>VLOOKUP(C3993,'PPE WBS Codes'!$E$3:$F$79,2,0)</f>
        <v>Bulk Diesel Storage 1</v>
      </c>
      <c r="L3993" s="39" t="s">
        <v>1990</v>
      </c>
      <c r="M3993" s="39" t="s">
        <v>1337</v>
      </c>
      <c r="N3993" s="33" t="str">
        <f t="shared" si="532"/>
        <v>Bulk Diesel Storage 1 - Fire Wall Protection System for Bulk Diesel Storage Yard 1B - Civil Design Requirements</v>
      </c>
      <c r="O3993" s="134"/>
      <c r="P3993" s="134"/>
      <c r="Q3993" s="33" t="str">
        <f>IFERROR(VLOOKUP(PPE_PH1_CDDL[[#This Row],[RDMC Document Number]],[3]Docs!$B:$F,4,0),"No Placeholder Yet")</f>
        <v>RES - Reserved Placeholder</v>
      </c>
      <c r="R3993" s="33" t="str">
        <f>IFERROR(VLOOKUP(PPE_PH1_CDDL[[#This Row],[RDMC Document Number]],[3]Docs!$B:$F,5,0),"No Placeholder Yet")</f>
        <v>Pending</v>
      </c>
      <c r="S3993" s="137">
        <f t="shared" si="529"/>
        <v>0</v>
      </c>
      <c r="T3993" s="39" t="s">
        <v>1119</v>
      </c>
      <c r="U3993" s="39"/>
      <c r="V3993" s="126"/>
      <c r="W3993" s="39" t="s">
        <v>1982</v>
      </c>
      <c r="X3993" s="39" t="s">
        <v>2023</v>
      </c>
      <c r="Y3993" s="39"/>
      <c r="Z3993" s="39"/>
      <c r="AA3993" s="39"/>
      <c r="AB3993" s="152" t="s">
        <v>3165</v>
      </c>
    </row>
    <row r="3994" spans="1:28" ht="21.75" customHeight="1" x14ac:dyDescent="0.25">
      <c r="A3994" s="37" t="s">
        <v>30</v>
      </c>
      <c r="B3994" s="37" t="s">
        <v>31</v>
      </c>
      <c r="C3994" s="39">
        <v>6264</v>
      </c>
      <c r="D3994" s="162" t="s">
        <v>1169</v>
      </c>
      <c r="E3994" s="39" t="s">
        <v>1170</v>
      </c>
      <c r="F3994" s="128" t="s">
        <v>246</v>
      </c>
      <c r="G3994" s="162" t="s">
        <v>35</v>
      </c>
      <c r="H3994" s="39" t="str">
        <f t="shared" si="530"/>
        <v>6105AK124-6264-CSPC-0029</v>
      </c>
      <c r="I3994" s="39" t="str">
        <f t="shared" si="531"/>
        <v>Q24050972-04-6264-C-SPC-0029</v>
      </c>
      <c r="J3994" s="39"/>
      <c r="K3994" s="33" t="str">
        <f>VLOOKUP(C3994,'PPE WBS Codes'!$E$3:$F$79,2,0)</f>
        <v>Bulk Diesel Storage 1</v>
      </c>
      <c r="L3994" s="39" t="s">
        <v>1990</v>
      </c>
      <c r="M3994" s="39" t="s">
        <v>1339</v>
      </c>
      <c r="N3994" s="33" t="str">
        <f t="shared" si="532"/>
        <v>Bulk Diesel Storage 1 - Fire Wall Protection System for Bulk Diesel Storage Yard 1B - Concrete Construction Material Specifications</v>
      </c>
      <c r="O3994" s="134"/>
      <c r="P3994" s="134"/>
      <c r="Q3994" s="33" t="str">
        <f>IFERROR(VLOOKUP(PPE_PH1_CDDL[[#This Row],[RDMC Document Number]],[3]Docs!$B:$F,4,0),"No Placeholder Yet")</f>
        <v>RES - Reserved Placeholder</v>
      </c>
      <c r="R3994" s="33" t="str">
        <f>IFERROR(VLOOKUP(PPE_PH1_CDDL[[#This Row],[RDMC Document Number]],[3]Docs!$B:$F,5,0),"No Placeholder Yet")</f>
        <v>Pending</v>
      </c>
      <c r="S3994" s="137">
        <f t="shared" si="529"/>
        <v>0</v>
      </c>
      <c r="T3994" s="39" t="s">
        <v>1119</v>
      </c>
      <c r="U3994" s="39"/>
      <c r="V3994" s="126"/>
      <c r="W3994" s="39" t="s">
        <v>1982</v>
      </c>
      <c r="X3994" s="39" t="s">
        <v>2023</v>
      </c>
      <c r="Y3994" s="39"/>
      <c r="Z3994" s="39"/>
      <c r="AA3994" s="39"/>
      <c r="AB3994" s="152" t="s">
        <v>3165</v>
      </c>
    </row>
    <row r="3995" spans="1:28" ht="21.75" customHeight="1" x14ac:dyDescent="0.25">
      <c r="A3995" s="37" t="s">
        <v>30</v>
      </c>
      <c r="B3995" s="37" t="s">
        <v>31</v>
      </c>
      <c r="C3995" s="39">
        <v>6264</v>
      </c>
      <c r="D3995" s="162" t="s">
        <v>1169</v>
      </c>
      <c r="E3995" s="39" t="s">
        <v>1170</v>
      </c>
      <c r="F3995" s="128" t="s">
        <v>248</v>
      </c>
      <c r="G3995" s="162" t="s">
        <v>35</v>
      </c>
      <c r="H3995" s="39" t="str">
        <f t="shared" si="530"/>
        <v>6105AK124-6264-CSPC-0030</v>
      </c>
      <c r="I3995" s="39" t="str">
        <f t="shared" si="531"/>
        <v>Q24050972-04-6264-C-SPC-0030</v>
      </c>
      <c r="J3995" s="39"/>
      <c r="K3995" s="33" t="str">
        <f>VLOOKUP(C3995,'PPE WBS Codes'!$E$3:$F$79,2,0)</f>
        <v>Bulk Diesel Storage 1</v>
      </c>
      <c r="L3995" s="39" t="s">
        <v>1991</v>
      </c>
      <c r="M3995" s="39" t="s">
        <v>1337</v>
      </c>
      <c r="N3995" s="33" t="str">
        <f t="shared" si="532"/>
        <v>Bulk Diesel Storage 1 - Fire Protection System for Bulk Diesel Storage Yard 1B - Civil Design Requirements</v>
      </c>
      <c r="O3995" s="134"/>
      <c r="P3995" s="134"/>
      <c r="Q3995" s="33" t="str">
        <f>IFERROR(VLOOKUP(PPE_PH1_CDDL[[#This Row],[RDMC Document Number]],[3]Docs!$B:$F,4,0),"No Placeholder Yet")</f>
        <v>RES - Reserved Placeholder</v>
      </c>
      <c r="R3995" s="33" t="str">
        <f>IFERROR(VLOOKUP(PPE_PH1_CDDL[[#This Row],[RDMC Document Number]],[3]Docs!$B:$F,5,0),"No Placeholder Yet")</f>
        <v>Pending</v>
      </c>
      <c r="S3995" s="137">
        <f t="shared" si="529"/>
        <v>0</v>
      </c>
      <c r="T3995" s="39" t="s">
        <v>1119</v>
      </c>
      <c r="U3995" s="39"/>
      <c r="V3995" s="126"/>
      <c r="W3995" s="39" t="s">
        <v>1982</v>
      </c>
      <c r="X3995" s="39" t="s">
        <v>1636</v>
      </c>
      <c r="Y3995" s="39"/>
      <c r="Z3995" s="39"/>
      <c r="AA3995" s="39"/>
      <c r="AB3995" s="152" t="s">
        <v>3165</v>
      </c>
    </row>
    <row r="3996" spans="1:28" ht="21.75" customHeight="1" x14ac:dyDescent="0.25">
      <c r="A3996" s="37" t="s">
        <v>30</v>
      </c>
      <c r="B3996" s="37" t="s">
        <v>31</v>
      </c>
      <c r="C3996" s="39">
        <v>6264</v>
      </c>
      <c r="D3996" s="162" t="s">
        <v>1169</v>
      </c>
      <c r="E3996" s="39" t="s">
        <v>1170</v>
      </c>
      <c r="F3996" s="128" t="s">
        <v>486</v>
      </c>
      <c r="G3996" s="162" t="s">
        <v>35</v>
      </c>
      <c r="H3996" s="39" t="str">
        <f t="shared" si="530"/>
        <v>6105AK124-6264-CSPC-0031</v>
      </c>
      <c r="I3996" s="39" t="str">
        <f t="shared" si="531"/>
        <v>Q24050972-04-6264-C-SPC-0031</v>
      </c>
      <c r="J3996" s="39"/>
      <c r="K3996" s="33" t="str">
        <f>VLOOKUP(C3996,'PPE WBS Codes'!$E$3:$F$79,2,0)</f>
        <v>Bulk Diesel Storage 1</v>
      </c>
      <c r="L3996" s="39" t="s">
        <v>1991</v>
      </c>
      <c r="M3996" s="39" t="s">
        <v>1338</v>
      </c>
      <c r="N3996" s="33" t="str">
        <f t="shared" si="532"/>
        <v>Bulk Diesel Storage 1 - Fire Protection System for Bulk Diesel Storage Yard 1B - Excavation, Trenching and Compacting Design</v>
      </c>
      <c r="O3996" s="134"/>
      <c r="P3996" s="134"/>
      <c r="Q3996" s="33" t="str">
        <f>IFERROR(VLOOKUP(PPE_PH1_CDDL[[#This Row],[RDMC Document Number]],[3]Docs!$B:$F,4,0),"No Placeholder Yet")</f>
        <v>RES - Reserved Placeholder</v>
      </c>
      <c r="R3996" s="33" t="str">
        <f>IFERROR(VLOOKUP(PPE_PH1_CDDL[[#This Row],[RDMC Document Number]],[3]Docs!$B:$F,5,0),"No Placeholder Yet")</f>
        <v>Pending</v>
      </c>
      <c r="S3996" s="137">
        <f t="shared" si="529"/>
        <v>0</v>
      </c>
      <c r="T3996" s="39" t="s">
        <v>1119</v>
      </c>
      <c r="U3996" s="39"/>
      <c r="V3996" s="126"/>
      <c r="W3996" s="39" t="s">
        <v>1982</v>
      </c>
      <c r="X3996" s="39" t="s">
        <v>1636</v>
      </c>
      <c r="Y3996" s="39"/>
      <c r="Z3996" s="39"/>
      <c r="AA3996" s="39"/>
      <c r="AB3996" s="152" t="s">
        <v>3165</v>
      </c>
    </row>
    <row r="3997" spans="1:28" ht="21.75" customHeight="1" x14ac:dyDescent="0.25">
      <c r="A3997" s="37" t="s">
        <v>30</v>
      </c>
      <c r="B3997" s="37" t="s">
        <v>31</v>
      </c>
      <c r="C3997" s="39">
        <v>6264</v>
      </c>
      <c r="D3997" s="162" t="s">
        <v>1169</v>
      </c>
      <c r="E3997" s="39" t="s">
        <v>1170</v>
      </c>
      <c r="F3997" s="128" t="s">
        <v>489</v>
      </c>
      <c r="G3997" s="162" t="s">
        <v>35</v>
      </c>
      <c r="H3997" s="39" t="str">
        <f t="shared" si="530"/>
        <v>6105AK124-6264-CSPC-0032</v>
      </c>
      <c r="I3997" s="39" t="str">
        <f t="shared" si="531"/>
        <v>Q24050972-04-6264-C-SPC-0032</v>
      </c>
      <c r="J3997" s="39"/>
      <c r="K3997" s="33" t="str">
        <f>VLOOKUP(C3997,'PPE WBS Codes'!$E$3:$F$79,2,0)</f>
        <v>Bulk Diesel Storage 1</v>
      </c>
      <c r="L3997" s="39" t="s">
        <v>1991</v>
      </c>
      <c r="M3997" s="39" t="s">
        <v>1339</v>
      </c>
      <c r="N3997" s="33" t="str">
        <f t="shared" si="532"/>
        <v>Bulk Diesel Storage 1 - Fire Protection System for Bulk Diesel Storage Yard 1B - Concrete Construction Material Specifications</v>
      </c>
      <c r="O3997" s="134"/>
      <c r="P3997" s="134"/>
      <c r="Q3997" s="33" t="str">
        <f>IFERROR(VLOOKUP(PPE_PH1_CDDL[[#This Row],[RDMC Document Number]],[3]Docs!$B:$F,4,0),"No Placeholder Yet")</f>
        <v>RES - Reserved Placeholder</v>
      </c>
      <c r="R3997" s="33" t="str">
        <f>IFERROR(VLOOKUP(PPE_PH1_CDDL[[#This Row],[RDMC Document Number]],[3]Docs!$B:$F,5,0),"No Placeholder Yet")</f>
        <v>Pending</v>
      </c>
      <c r="S3997" s="137">
        <f t="shared" si="529"/>
        <v>0</v>
      </c>
      <c r="T3997" s="39" t="s">
        <v>1119</v>
      </c>
      <c r="U3997" s="39"/>
      <c r="V3997" s="126"/>
      <c r="W3997" s="39" t="s">
        <v>1982</v>
      </c>
      <c r="X3997" s="39" t="s">
        <v>1636</v>
      </c>
      <c r="Y3997" s="39"/>
      <c r="Z3997" s="39"/>
      <c r="AA3997" s="39"/>
      <c r="AB3997" s="152" t="s">
        <v>3165</v>
      </c>
    </row>
    <row r="3998" spans="1:28" ht="21.75" customHeight="1" x14ac:dyDescent="0.25">
      <c r="A3998" s="37" t="s">
        <v>30</v>
      </c>
      <c r="B3998" s="37" t="s">
        <v>31</v>
      </c>
      <c r="C3998" s="39">
        <v>6264</v>
      </c>
      <c r="D3998" s="162" t="s">
        <v>1169</v>
      </c>
      <c r="E3998" s="39" t="s">
        <v>1170</v>
      </c>
      <c r="F3998" s="174" t="s">
        <v>492</v>
      </c>
      <c r="G3998" s="162" t="s">
        <v>35</v>
      </c>
      <c r="H3998" s="39" t="str">
        <f t="shared" si="530"/>
        <v>6105AK124-6264-CSPC-0033</v>
      </c>
      <c r="I3998" s="39" t="str">
        <f t="shared" si="531"/>
        <v>Q24050972-04-6264-C-SPC-0033</v>
      </c>
      <c r="J3998" s="162"/>
      <c r="K3998" s="33" t="str">
        <f>VLOOKUP(C3998,'PPE WBS Codes'!$E$3:$F$79,2,0)</f>
        <v>Bulk Diesel Storage 1</v>
      </c>
      <c r="L3998" s="162" t="s">
        <v>1991</v>
      </c>
      <c r="M3998" s="162" t="s">
        <v>1340</v>
      </c>
      <c r="N3998" s="33" t="str">
        <f t="shared" si="532"/>
        <v>Bulk Diesel Storage 1 - Fire Protection System for Bulk Diesel Storage Yard 1B - Steel Structures Corrosion Protection Specification</v>
      </c>
      <c r="O3998" s="175"/>
      <c r="P3998" s="175"/>
      <c r="Q3998" s="33" t="str">
        <f>IFERROR(VLOOKUP(PPE_PH1_CDDL[[#This Row],[RDMC Document Number]],[3]Docs!$B:$F,4,0),"No Placeholder Yet")</f>
        <v>RES - Reserved Placeholder</v>
      </c>
      <c r="R3998" s="33" t="str">
        <f>IFERROR(VLOOKUP(PPE_PH1_CDDL[[#This Row],[RDMC Document Number]],[3]Docs!$B:$F,5,0),"No Placeholder Yet")</f>
        <v>Pending</v>
      </c>
      <c r="S3998" s="137">
        <f t="shared" si="529"/>
        <v>0</v>
      </c>
      <c r="T3998" s="39" t="s">
        <v>1119</v>
      </c>
      <c r="U3998" s="162"/>
      <c r="V3998" s="126"/>
      <c r="W3998" s="39" t="s">
        <v>1982</v>
      </c>
      <c r="X3998" s="39" t="s">
        <v>1636</v>
      </c>
      <c r="Y3998" s="162"/>
      <c r="Z3998" s="162"/>
      <c r="AA3998" s="39"/>
      <c r="AB3998" s="152" t="s">
        <v>3165</v>
      </c>
    </row>
    <row r="3999" spans="1:28" ht="21.75" customHeight="1" x14ac:dyDescent="0.25">
      <c r="A3999" s="37" t="s">
        <v>30</v>
      </c>
      <c r="B3999" s="37" t="s">
        <v>31</v>
      </c>
      <c r="C3999" s="39">
        <v>6264</v>
      </c>
      <c r="D3999" s="162" t="s">
        <v>1169</v>
      </c>
      <c r="E3999" s="39" t="s">
        <v>1170</v>
      </c>
      <c r="F3999" s="174" t="s">
        <v>495</v>
      </c>
      <c r="G3999" s="162" t="s">
        <v>35</v>
      </c>
      <c r="H3999" s="39" t="str">
        <f t="shared" si="530"/>
        <v>6105AK124-6264-CSPC-0034</v>
      </c>
      <c r="I3999" s="39" t="str">
        <f t="shared" si="531"/>
        <v>Q24050972-04-6264-C-SPC-0034</v>
      </c>
      <c r="J3999" s="162"/>
      <c r="K3999" s="33" t="str">
        <f>VLOOKUP(C3999,'PPE WBS Codes'!$E$3:$F$79,2,0)</f>
        <v>Bulk Diesel Storage 1</v>
      </c>
      <c r="L3999" s="162" t="s">
        <v>1992</v>
      </c>
      <c r="M3999" s="162" t="s">
        <v>1340</v>
      </c>
      <c r="N3999" s="33" t="str">
        <f t="shared" si="532"/>
        <v>Bulk Diesel Storage 1 - Auto ESD Shut-off  Valves for Bulk Diesel Storage Yard 1B - Steel Structures Corrosion Protection Specification</v>
      </c>
      <c r="O3999" s="175"/>
      <c r="P3999" s="175"/>
      <c r="Q3999" s="33" t="str">
        <f>IFERROR(VLOOKUP(PPE_PH1_CDDL[[#This Row],[RDMC Document Number]],[3]Docs!$B:$F,4,0),"No Placeholder Yet")</f>
        <v>RES - Reserved Placeholder</v>
      </c>
      <c r="R3999" s="33" t="str">
        <f>IFERROR(VLOOKUP(PPE_PH1_CDDL[[#This Row],[RDMC Document Number]],[3]Docs!$B:$F,5,0),"No Placeholder Yet")</f>
        <v>Pending</v>
      </c>
      <c r="S3999" s="137">
        <f t="shared" si="529"/>
        <v>0</v>
      </c>
      <c r="T3999" s="39" t="s">
        <v>1119</v>
      </c>
      <c r="U3999" s="162"/>
      <c r="V3999" s="126"/>
      <c r="W3999" s="39" t="s">
        <v>1982</v>
      </c>
      <c r="X3999" s="39" t="s">
        <v>2000</v>
      </c>
      <c r="Y3999" s="162"/>
      <c r="Z3999" s="162"/>
      <c r="AA3999" s="39"/>
      <c r="AB3999" s="152" t="s">
        <v>3165</v>
      </c>
    </row>
    <row r="4000" spans="1:28" ht="21.75" customHeight="1" x14ac:dyDescent="0.25">
      <c r="A4000" s="37" t="s">
        <v>30</v>
      </c>
      <c r="B4000" s="37" t="s">
        <v>31</v>
      </c>
      <c r="C4000" s="39">
        <v>6264</v>
      </c>
      <c r="D4000" s="162" t="s">
        <v>52</v>
      </c>
      <c r="E4000" s="39" t="s">
        <v>1170</v>
      </c>
      <c r="F4000" s="128" t="s">
        <v>34</v>
      </c>
      <c r="G4000" s="162" t="s">
        <v>35</v>
      </c>
      <c r="H4000" s="39" t="str">
        <f t="shared" si="530"/>
        <v>6105AK124-6264-ESPC-0001</v>
      </c>
      <c r="I4000" s="39" t="str">
        <f t="shared" si="531"/>
        <v>Q24050972-04-6264-E-SPC-0001</v>
      </c>
      <c r="J4000" s="39"/>
      <c r="K4000" s="33" t="str">
        <f>VLOOKUP(C4000,'PPE WBS Codes'!$E$3:$F$79,2,0)</f>
        <v>Bulk Diesel Storage 1</v>
      </c>
      <c r="L4000" s="39" t="s">
        <v>1986</v>
      </c>
      <c r="M4000" s="39" t="s">
        <v>1382</v>
      </c>
      <c r="N4000" s="33" t="str">
        <f t="shared" si="532"/>
        <v>Bulk Diesel Storage 1 - Fire Protection System for Bulk Diesel Storage Yard 1A - Cable and Conductor Specifications</v>
      </c>
      <c r="O4000" s="134"/>
      <c r="P4000" s="134"/>
      <c r="Q4000" s="33" t="str">
        <f>IFERROR(VLOOKUP(PPE_PH1_CDDL[[#This Row],[RDMC Document Number]],[3]Docs!$B:$F,4,0),"No Placeholder Yet")</f>
        <v>RES - Reserved Placeholder</v>
      </c>
      <c r="R4000" s="33" t="str">
        <f>IFERROR(VLOOKUP(PPE_PH1_CDDL[[#This Row],[RDMC Document Number]],[3]Docs!$B:$F,5,0),"No Placeholder Yet")</f>
        <v>Pending</v>
      </c>
      <c r="S4000" s="137">
        <f t="shared" si="529"/>
        <v>0</v>
      </c>
      <c r="T4000" s="162" t="s">
        <v>1119</v>
      </c>
      <c r="U4000" s="39"/>
      <c r="V4000" s="126"/>
      <c r="W4000" s="162" t="s">
        <v>1982</v>
      </c>
      <c r="X4000" s="162" t="s">
        <v>1636</v>
      </c>
      <c r="Y4000" s="39"/>
      <c r="Z4000" s="39"/>
      <c r="AA4000" s="39"/>
      <c r="AB4000" s="152" t="s">
        <v>3165</v>
      </c>
    </row>
    <row r="4001" spans="1:28" ht="21.75" customHeight="1" x14ac:dyDescent="0.25">
      <c r="A4001" s="37" t="s">
        <v>30</v>
      </c>
      <c r="B4001" s="37" t="s">
        <v>31</v>
      </c>
      <c r="C4001" s="39">
        <v>6264</v>
      </c>
      <c r="D4001" s="162" t="s">
        <v>52</v>
      </c>
      <c r="E4001" s="39" t="s">
        <v>1170</v>
      </c>
      <c r="F4001" s="128" t="s">
        <v>46</v>
      </c>
      <c r="G4001" s="162" t="s">
        <v>35</v>
      </c>
      <c r="H4001" s="39" t="str">
        <f t="shared" si="530"/>
        <v>6105AK124-6264-ESPC-0002</v>
      </c>
      <c r="I4001" s="39" t="str">
        <f t="shared" si="531"/>
        <v>Q24050972-04-6264-E-SPC-0002</v>
      </c>
      <c r="J4001" s="39"/>
      <c r="K4001" s="33" t="str">
        <f>VLOOKUP(C4001,'PPE WBS Codes'!$E$3:$F$79,2,0)</f>
        <v>Bulk Diesel Storage 1</v>
      </c>
      <c r="L4001" s="39" t="s">
        <v>1986</v>
      </c>
      <c r="M4001" s="39" t="s">
        <v>1384</v>
      </c>
      <c r="N4001" s="33" t="str">
        <f t="shared" si="532"/>
        <v>Bulk Diesel Storage 1 - Fire Protection System for Bulk Diesel Storage Yard 1A - Cable Termination Specifications</v>
      </c>
      <c r="O4001" s="134"/>
      <c r="P4001" s="134"/>
      <c r="Q4001" s="33" t="str">
        <f>IFERROR(VLOOKUP(PPE_PH1_CDDL[[#This Row],[RDMC Document Number]],[3]Docs!$B:$F,4,0),"No Placeholder Yet")</f>
        <v>RES - Reserved Placeholder</v>
      </c>
      <c r="R4001" s="33" t="str">
        <f>IFERROR(VLOOKUP(PPE_PH1_CDDL[[#This Row],[RDMC Document Number]],[3]Docs!$B:$F,5,0),"No Placeholder Yet")</f>
        <v>Pending</v>
      </c>
      <c r="S4001" s="137">
        <f t="shared" si="529"/>
        <v>0</v>
      </c>
      <c r="T4001" s="162" t="s">
        <v>1119</v>
      </c>
      <c r="U4001" s="39"/>
      <c r="V4001" s="126"/>
      <c r="W4001" s="162" t="s">
        <v>1982</v>
      </c>
      <c r="X4001" s="162" t="s">
        <v>1636</v>
      </c>
      <c r="Y4001" s="39"/>
      <c r="Z4001" s="39"/>
      <c r="AA4001" s="39"/>
      <c r="AB4001" s="152" t="s">
        <v>3165</v>
      </c>
    </row>
    <row r="4002" spans="1:28" ht="21.75" customHeight="1" x14ac:dyDescent="0.25">
      <c r="A4002" s="37" t="s">
        <v>30</v>
      </c>
      <c r="B4002" s="37" t="s">
        <v>31</v>
      </c>
      <c r="C4002" s="39">
        <v>6264</v>
      </c>
      <c r="D4002" s="162" t="s">
        <v>52</v>
      </c>
      <c r="E4002" s="39" t="s">
        <v>1170</v>
      </c>
      <c r="F4002" s="128" t="s">
        <v>48</v>
      </c>
      <c r="G4002" s="162" t="s">
        <v>35</v>
      </c>
      <c r="H4002" s="39" t="str">
        <f t="shared" si="530"/>
        <v>6105AK124-6264-ESPC-0003</v>
      </c>
      <c r="I4002" s="39" t="str">
        <f t="shared" si="531"/>
        <v>Q24050972-04-6264-E-SPC-0003</v>
      </c>
      <c r="J4002" s="39"/>
      <c r="K4002" s="33" t="str">
        <f>VLOOKUP(C4002,'PPE WBS Codes'!$E$3:$F$79,2,0)</f>
        <v>Bulk Diesel Storage 1</v>
      </c>
      <c r="L4002" s="39" t="s">
        <v>2004</v>
      </c>
      <c r="M4002" s="39" t="s">
        <v>2025</v>
      </c>
      <c r="N4002" s="33" t="str">
        <f t="shared" si="532"/>
        <v>Bulk Diesel Storage 1 - Fuel Management System for Bulk Diesel Storage Yard 1A - Generator Requirements and Specification</v>
      </c>
      <c r="O4002" s="134"/>
      <c r="P4002" s="134"/>
      <c r="Q4002" s="33" t="str">
        <f>IFERROR(VLOOKUP(PPE_PH1_CDDL[[#This Row],[RDMC Document Number]],[3]Docs!$B:$F,4,0),"No Placeholder Yet")</f>
        <v>RES - Reserved Placeholder</v>
      </c>
      <c r="R4002" s="33" t="str">
        <f>IFERROR(VLOOKUP(PPE_PH1_CDDL[[#This Row],[RDMC Document Number]],[3]Docs!$B:$F,5,0),"No Placeholder Yet")</f>
        <v>Pending</v>
      </c>
      <c r="S4002" s="137">
        <f t="shared" si="529"/>
        <v>0</v>
      </c>
      <c r="T4002" s="162" t="s">
        <v>1119</v>
      </c>
      <c r="U4002" s="39"/>
      <c r="V4002" s="126"/>
      <c r="W4002" s="162" t="s">
        <v>1982</v>
      </c>
      <c r="X4002" s="39" t="s">
        <v>2006</v>
      </c>
      <c r="Y4002" s="39"/>
      <c r="Z4002" s="39"/>
      <c r="AA4002" s="39"/>
      <c r="AB4002" s="152" t="s">
        <v>3165</v>
      </c>
    </row>
    <row r="4003" spans="1:28" ht="21.75" customHeight="1" x14ac:dyDescent="0.25">
      <c r="A4003" s="37" t="s">
        <v>30</v>
      </c>
      <c r="B4003" s="37" t="s">
        <v>31</v>
      </c>
      <c r="C4003" s="39">
        <v>6264</v>
      </c>
      <c r="D4003" s="162" t="s">
        <v>52</v>
      </c>
      <c r="E4003" s="39" t="s">
        <v>1170</v>
      </c>
      <c r="F4003" s="128" t="s">
        <v>50</v>
      </c>
      <c r="G4003" s="162" t="s">
        <v>35</v>
      </c>
      <c r="H4003" s="39" t="str">
        <f t="shared" si="530"/>
        <v>6105AK124-6264-ESPC-0004</v>
      </c>
      <c r="I4003" s="39" t="str">
        <f t="shared" si="531"/>
        <v>Q24050972-04-6264-E-SPC-0004</v>
      </c>
      <c r="J4003" s="39"/>
      <c r="K4003" s="33" t="str">
        <f>VLOOKUP(C4003,'PPE WBS Codes'!$E$3:$F$79,2,0)</f>
        <v>Bulk Diesel Storage 1</v>
      </c>
      <c r="L4003" s="39" t="s">
        <v>1991</v>
      </c>
      <c r="M4003" s="39" t="s">
        <v>1382</v>
      </c>
      <c r="N4003" s="33" t="str">
        <f t="shared" si="532"/>
        <v>Bulk Diesel Storage 1 - Fire Protection System for Bulk Diesel Storage Yard 1B - Cable and Conductor Specifications</v>
      </c>
      <c r="O4003" s="134"/>
      <c r="P4003" s="134"/>
      <c r="Q4003" s="33" t="str">
        <f>IFERROR(VLOOKUP(PPE_PH1_CDDL[[#This Row],[RDMC Document Number]],[3]Docs!$B:$F,4,0),"No Placeholder Yet")</f>
        <v>RES - Reserved Placeholder</v>
      </c>
      <c r="R4003" s="33" t="str">
        <f>IFERROR(VLOOKUP(PPE_PH1_CDDL[[#This Row],[RDMC Document Number]],[3]Docs!$B:$F,5,0),"No Placeholder Yet")</f>
        <v>Pending</v>
      </c>
      <c r="S4003" s="137">
        <f t="shared" si="529"/>
        <v>0</v>
      </c>
      <c r="T4003" s="162" t="s">
        <v>1119</v>
      </c>
      <c r="U4003" s="39"/>
      <c r="V4003" s="126"/>
      <c r="W4003" s="162" t="s">
        <v>1982</v>
      </c>
      <c r="X4003" s="162" t="s">
        <v>1636</v>
      </c>
      <c r="Y4003" s="39"/>
      <c r="Z4003" s="39"/>
      <c r="AA4003" s="39"/>
      <c r="AB4003" s="152" t="s">
        <v>3165</v>
      </c>
    </row>
    <row r="4004" spans="1:28" ht="21.75" customHeight="1" x14ac:dyDescent="0.25">
      <c r="A4004" s="37" t="s">
        <v>30</v>
      </c>
      <c r="B4004" s="37" t="s">
        <v>31</v>
      </c>
      <c r="C4004" s="39">
        <v>6264</v>
      </c>
      <c r="D4004" s="162" t="s">
        <v>52</v>
      </c>
      <c r="E4004" s="39" t="s">
        <v>1170</v>
      </c>
      <c r="F4004" s="128" t="s">
        <v>101</v>
      </c>
      <c r="G4004" s="162" t="s">
        <v>35</v>
      </c>
      <c r="H4004" s="39" t="str">
        <f t="shared" si="530"/>
        <v>6105AK124-6264-ESPC-0005</v>
      </c>
      <c r="I4004" s="39" t="str">
        <f t="shared" si="531"/>
        <v>Q24050972-04-6264-E-SPC-0005</v>
      </c>
      <c r="J4004" s="39"/>
      <c r="K4004" s="33" t="str">
        <f>VLOOKUP(C4004,'PPE WBS Codes'!$E$3:$F$79,2,0)</f>
        <v>Bulk Diesel Storage 1</v>
      </c>
      <c r="L4004" s="39" t="s">
        <v>1991</v>
      </c>
      <c r="M4004" s="39" t="s">
        <v>1384</v>
      </c>
      <c r="N4004" s="33" t="str">
        <f t="shared" si="532"/>
        <v>Bulk Diesel Storage 1 - Fire Protection System for Bulk Diesel Storage Yard 1B - Cable Termination Specifications</v>
      </c>
      <c r="O4004" s="134"/>
      <c r="P4004" s="134"/>
      <c r="Q4004" s="33" t="str">
        <f>IFERROR(VLOOKUP(PPE_PH1_CDDL[[#This Row],[RDMC Document Number]],[3]Docs!$B:$F,4,0),"No Placeholder Yet")</f>
        <v>RES - Reserved Placeholder</v>
      </c>
      <c r="R4004" s="33" t="str">
        <f>IFERROR(VLOOKUP(PPE_PH1_CDDL[[#This Row],[RDMC Document Number]],[3]Docs!$B:$F,5,0),"No Placeholder Yet")</f>
        <v>Pending</v>
      </c>
      <c r="S4004" s="137">
        <f t="shared" si="529"/>
        <v>0</v>
      </c>
      <c r="T4004" s="162" t="s">
        <v>1119</v>
      </c>
      <c r="U4004" s="39"/>
      <c r="V4004" s="126"/>
      <c r="W4004" s="162" t="s">
        <v>1982</v>
      </c>
      <c r="X4004" s="162" t="s">
        <v>1636</v>
      </c>
      <c r="Y4004" s="39"/>
      <c r="Z4004" s="39"/>
      <c r="AA4004" s="39"/>
      <c r="AB4004" s="152" t="s">
        <v>3165</v>
      </c>
    </row>
    <row r="4005" spans="1:28" ht="21.75" customHeight="1" x14ac:dyDescent="0.25">
      <c r="A4005" s="37" t="s">
        <v>30</v>
      </c>
      <c r="B4005" s="37" t="s">
        <v>31</v>
      </c>
      <c r="C4005" s="39">
        <v>6264</v>
      </c>
      <c r="D4005" s="162" t="s">
        <v>52</v>
      </c>
      <c r="E4005" s="39" t="s">
        <v>1170</v>
      </c>
      <c r="F4005" s="174" t="s">
        <v>161</v>
      </c>
      <c r="G4005" s="162" t="s">
        <v>35</v>
      </c>
      <c r="H4005" s="39" t="str">
        <f t="shared" si="530"/>
        <v>6105AK124-6264-ESPC-0006</v>
      </c>
      <c r="I4005" s="39" t="str">
        <f t="shared" si="531"/>
        <v>Q24050972-04-6264-E-SPC-0006</v>
      </c>
      <c r="J4005" s="162"/>
      <c r="K4005" s="33" t="str">
        <f>VLOOKUP(C4005,'PPE WBS Codes'!$E$3:$F$79,2,0)</f>
        <v>Bulk Diesel Storage 1</v>
      </c>
      <c r="L4005" s="162" t="s">
        <v>2005</v>
      </c>
      <c r="M4005" s="162" t="s">
        <v>2025</v>
      </c>
      <c r="N4005" s="33" t="str">
        <f t="shared" si="532"/>
        <v>Bulk Diesel Storage 1 - Fuel Management System for Bulk Diesel Storage Yard 1B - Generator Requirements and Specification</v>
      </c>
      <c r="O4005" s="175"/>
      <c r="P4005" s="175"/>
      <c r="Q4005" s="33" t="str">
        <f>IFERROR(VLOOKUP(PPE_PH1_CDDL[[#This Row],[RDMC Document Number]],[3]Docs!$B:$F,4,0),"No Placeholder Yet")</f>
        <v>RES - Reserved Placeholder</v>
      </c>
      <c r="R4005" s="33" t="str">
        <f>IFERROR(VLOOKUP(PPE_PH1_CDDL[[#This Row],[RDMC Document Number]],[3]Docs!$B:$F,5,0),"No Placeholder Yet")</f>
        <v>Pending</v>
      </c>
      <c r="S4005" s="137">
        <f t="shared" si="529"/>
        <v>0</v>
      </c>
      <c r="T4005" s="162" t="s">
        <v>1119</v>
      </c>
      <c r="U4005" s="162"/>
      <c r="V4005" s="126"/>
      <c r="W4005" s="162" t="s">
        <v>1982</v>
      </c>
      <c r="X4005" s="162" t="s">
        <v>2006</v>
      </c>
      <c r="Y4005" s="162"/>
      <c r="Z4005" s="162"/>
      <c r="AA4005" s="39"/>
      <c r="AB4005" s="152" t="s">
        <v>3165</v>
      </c>
    </row>
    <row r="4006" spans="1:28" ht="21.75" customHeight="1" x14ac:dyDescent="0.25">
      <c r="A4006" s="37" t="s">
        <v>30</v>
      </c>
      <c r="B4006" s="37" t="s">
        <v>31</v>
      </c>
      <c r="C4006" s="39">
        <v>6264</v>
      </c>
      <c r="D4006" s="162" t="s">
        <v>973</v>
      </c>
      <c r="E4006" s="39" t="s">
        <v>1170</v>
      </c>
      <c r="F4006" s="128" t="s">
        <v>34</v>
      </c>
      <c r="G4006" s="162" t="s">
        <v>35</v>
      </c>
      <c r="H4006" s="39" t="str">
        <f t="shared" si="530"/>
        <v>6105AK124-6264-FSPC-0001</v>
      </c>
      <c r="I4006" s="39" t="str">
        <f t="shared" si="531"/>
        <v>Q24050972-04-6264-F-SPC-0001</v>
      </c>
      <c r="J4006" s="39"/>
      <c r="K4006" s="33" t="str">
        <f>VLOOKUP(C4006,'PPE WBS Codes'!$E$3:$F$79,2,0)</f>
        <v>Bulk Diesel Storage 1</v>
      </c>
      <c r="L4006" s="39" t="s">
        <v>1981</v>
      </c>
      <c r="M4006" s="39" t="s">
        <v>1549</v>
      </c>
      <c r="N4006" s="33" t="str">
        <f t="shared" si="532"/>
        <v>Bulk Diesel Storage 1 - Emergency Equip for Bulk Diesel Storage Yard 1A - Control System Design Requirements</v>
      </c>
      <c r="O4006" s="134"/>
      <c r="P4006" s="134"/>
      <c r="Q4006" s="33" t="str">
        <f>IFERROR(VLOOKUP(PPE_PH1_CDDL[[#This Row],[RDMC Document Number]],[3]Docs!$B:$F,4,0),"No Placeholder Yet")</f>
        <v>RES - Reserved Placeholder</v>
      </c>
      <c r="R4006" s="33" t="str">
        <f>IFERROR(VLOOKUP(PPE_PH1_CDDL[[#This Row],[RDMC Document Number]],[3]Docs!$B:$F,5,0),"No Placeholder Yet")</f>
        <v>Pending</v>
      </c>
      <c r="S4006" s="137">
        <f t="shared" si="529"/>
        <v>0</v>
      </c>
      <c r="T4006" s="162" t="s">
        <v>1119</v>
      </c>
      <c r="U4006" s="39"/>
      <c r="V4006" s="126"/>
      <c r="W4006" s="162" t="s">
        <v>1982</v>
      </c>
      <c r="X4006" s="39" t="s">
        <v>1964</v>
      </c>
      <c r="Y4006" s="39"/>
      <c r="Z4006" s="39"/>
      <c r="AA4006" s="39"/>
      <c r="AB4006" s="152" t="s">
        <v>3165</v>
      </c>
    </row>
    <row r="4007" spans="1:28" ht="21.75" customHeight="1" x14ac:dyDescent="0.25">
      <c r="A4007" s="37" t="s">
        <v>30</v>
      </c>
      <c r="B4007" s="37" t="s">
        <v>31</v>
      </c>
      <c r="C4007" s="39">
        <v>6264</v>
      </c>
      <c r="D4007" s="162" t="s">
        <v>973</v>
      </c>
      <c r="E4007" s="39" t="s">
        <v>1170</v>
      </c>
      <c r="F4007" s="128" t="s">
        <v>46</v>
      </c>
      <c r="G4007" s="162" t="s">
        <v>35</v>
      </c>
      <c r="H4007" s="39" t="str">
        <f t="shared" si="530"/>
        <v>6105AK124-6264-FSPC-0002</v>
      </c>
      <c r="I4007" s="39" t="str">
        <f t="shared" si="531"/>
        <v>Q24050972-04-6264-F-SPC-0002</v>
      </c>
      <c r="J4007" s="39"/>
      <c r="K4007" s="33" t="str">
        <f>VLOOKUP(C4007,'PPE WBS Codes'!$E$3:$F$79,2,0)</f>
        <v>Bulk Diesel Storage 1</v>
      </c>
      <c r="L4007" s="39" t="s">
        <v>1981</v>
      </c>
      <c r="M4007" s="39" t="s">
        <v>1550</v>
      </c>
      <c r="N4007" s="33" t="str">
        <f t="shared" si="532"/>
        <v>Bulk Diesel Storage 1 - Emergency Equip for Bulk Diesel Storage Yard 1A - Historian and Server Design</v>
      </c>
      <c r="O4007" s="134"/>
      <c r="P4007" s="134"/>
      <c r="Q4007" s="33" t="str">
        <f>IFERROR(VLOOKUP(PPE_PH1_CDDL[[#This Row],[RDMC Document Number]],[3]Docs!$B:$F,4,0),"No Placeholder Yet")</f>
        <v>RES - Reserved Placeholder</v>
      </c>
      <c r="R4007" s="33" t="str">
        <f>IFERROR(VLOOKUP(PPE_PH1_CDDL[[#This Row],[RDMC Document Number]],[3]Docs!$B:$F,5,0),"No Placeholder Yet")</f>
        <v>Pending</v>
      </c>
      <c r="S4007" s="137">
        <f t="shared" si="529"/>
        <v>0</v>
      </c>
      <c r="T4007" s="162" t="s">
        <v>1119</v>
      </c>
      <c r="U4007" s="39"/>
      <c r="V4007" s="126"/>
      <c r="W4007" s="162" t="s">
        <v>1982</v>
      </c>
      <c r="X4007" s="39" t="s">
        <v>1964</v>
      </c>
      <c r="Y4007" s="39"/>
      <c r="Z4007" s="39"/>
      <c r="AA4007" s="39"/>
      <c r="AB4007" s="152" t="s">
        <v>3165</v>
      </c>
    </row>
    <row r="4008" spans="1:28" ht="21.75" customHeight="1" x14ac:dyDescent="0.25">
      <c r="A4008" s="37" t="s">
        <v>30</v>
      </c>
      <c r="B4008" s="37" t="s">
        <v>31</v>
      </c>
      <c r="C4008" s="39">
        <v>6264</v>
      </c>
      <c r="D4008" s="162" t="s">
        <v>973</v>
      </c>
      <c r="E4008" s="39" t="s">
        <v>1170</v>
      </c>
      <c r="F4008" s="128" t="s">
        <v>48</v>
      </c>
      <c r="G4008" s="162" t="s">
        <v>35</v>
      </c>
      <c r="H4008" s="39" t="str">
        <f t="shared" si="530"/>
        <v>6105AK124-6264-FSPC-0003</v>
      </c>
      <c r="I4008" s="39" t="str">
        <f t="shared" si="531"/>
        <v>Q24050972-04-6264-F-SPC-0003</v>
      </c>
      <c r="J4008" s="39"/>
      <c r="K4008" s="33" t="str">
        <f>VLOOKUP(C4008,'PPE WBS Codes'!$E$3:$F$79,2,0)</f>
        <v>Bulk Diesel Storage 1</v>
      </c>
      <c r="L4008" s="39" t="s">
        <v>1999</v>
      </c>
      <c r="M4008" s="39" t="s">
        <v>1549</v>
      </c>
      <c r="N4008" s="33" t="str">
        <f t="shared" si="532"/>
        <v>Bulk Diesel Storage 1 - Fire Detection System for Bulk Diesel Storage Yard 1A - Control System Design Requirements</v>
      </c>
      <c r="O4008" s="134"/>
      <c r="P4008" s="134"/>
      <c r="Q4008" s="33" t="str">
        <f>IFERROR(VLOOKUP(PPE_PH1_CDDL[[#This Row],[RDMC Document Number]],[3]Docs!$B:$F,4,0),"No Placeholder Yet")</f>
        <v>RES - Reserved Placeholder</v>
      </c>
      <c r="R4008" s="33" t="str">
        <f>IFERROR(VLOOKUP(PPE_PH1_CDDL[[#This Row],[RDMC Document Number]],[3]Docs!$B:$F,5,0),"No Placeholder Yet")</f>
        <v>Pending</v>
      </c>
      <c r="S4008" s="137">
        <f t="shared" si="529"/>
        <v>0</v>
      </c>
      <c r="T4008" s="162" t="s">
        <v>1119</v>
      </c>
      <c r="U4008" s="39"/>
      <c r="V4008" s="126"/>
      <c r="W4008" s="162" t="s">
        <v>1982</v>
      </c>
      <c r="X4008" s="39" t="s">
        <v>2007</v>
      </c>
      <c r="Y4008" s="39"/>
      <c r="Z4008" s="39"/>
      <c r="AA4008" s="39"/>
      <c r="AB4008" s="152" t="s">
        <v>3165</v>
      </c>
    </row>
    <row r="4009" spans="1:28" ht="21.75" customHeight="1" x14ac:dyDescent="0.25">
      <c r="A4009" s="37" t="s">
        <v>30</v>
      </c>
      <c r="B4009" s="37" t="s">
        <v>31</v>
      </c>
      <c r="C4009" s="39">
        <v>6264</v>
      </c>
      <c r="D4009" s="162" t="s">
        <v>973</v>
      </c>
      <c r="E4009" s="39" t="s">
        <v>1170</v>
      </c>
      <c r="F4009" s="128" t="s">
        <v>50</v>
      </c>
      <c r="G4009" s="162" t="s">
        <v>35</v>
      </c>
      <c r="H4009" s="39" t="str">
        <f t="shared" si="530"/>
        <v>6105AK124-6264-FSPC-0004</v>
      </c>
      <c r="I4009" s="39" t="str">
        <f t="shared" si="531"/>
        <v>Q24050972-04-6264-F-SPC-0004</v>
      </c>
      <c r="J4009" s="39"/>
      <c r="K4009" s="33" t="str">
        <f>VLOOKUP(C4009,'PPE WBS Codes'!$E$3:$F$79,2,0)</f>
        <v>Bulk Diesel Storage 1</v>
      </c>
      <c r="L4009" s="39" t="s">
        <v>1999</v>
      </c>
      <c r="M4009" s="39" t="s">
        <v>1550</v>
      </c>
      <c r="N4009" s="33" t="str">
        <f t="shared" si="532"/>
        <v>Bulk Diesel Storage 1 - Fire Detection System for Bulk Diesel Storage Yard 1A - Historian and Server Design</v>
      </c>
      <c r="O4009" s="134"/>
      <c r="P4009" s="134"/>
      <c r="Q4009" s="33" t="str">
        <f>IFERROR(VLOOKUP(PPE_PH1_CDDL[[#This Row],[RDMC Document Number]],[3]Docs!$B:$F,4,0),"No Placeholder Yet")</f>
        <v>RES - Reserved Placeholder</v>
      </c>
      <c r="R4009" s="33" t="str">
        <f>IFERROR(VLOOKUP(PPE_PH1_CDDL[[#This Row],[RDMC Document Number]],[3]Docs!$B:$F,5,0),"No Placeholder Yet")</f>
        <v>Pending</v>
      </c>
      <c r="S4009" s="137">
        <f t="shared" si="529"/>
        <v>0</v>
      </c>
      <c r="T4009" s="162" t="s">
        <v>1119</v>
      </c>
      <c r="U4009" s="39"/>
      <c r="V4009" s="126"/>
      <c r="W4009" s="162" t="s">
        <v>1982</v>
      </c>
      <c r="X4009" s="39" t="s">
        <v>2007</v>
      </c>
      <c r="Y4009" s="39"/>
      <c r="Z4009" s="39"/>
      <c r="AA4009" s="39"/>
      <c r="AB4009" s="152" t="s">
        <v>3165</v>
      </c>
    </row>
    <row r="4010" spans="1:28" ht="21.75" customHeight="1" x14ac:dyDescent="0.25">
      <c r="A4010" s="37" t="s">
        <v>30</v>
      </c>
      <c r="B4010" s="37" t="s">
        <v>31</v>
      </c>
      <c r="C4010" s="39">
        <v>6264</v>
      </c>
      <c r="D4010" s="162" t="s">
        <v>973</v>
      </c>
      <c r="E4010" s="39" t="s">
        <v>1170</v>
      </c>
      <c r="F4010" s="128" t="s">
        <v>101</v>
      </c>
      <c r="G4010" s="162" t="s">
        <v>35</v>
      </c>
      <c r="H4010" s="39" t="str">
        <f t="shared" si="530"/>
        <v>6105AK124-6264-FSPC-0005</v>
      </c>
      <c r="I4010" s="39" t="str">
        <f t="shared" si="531"/>
        <v>Q24050972-04-6264-F-SPC-0005</v>
      </c>
      <c r="J4010" s="39"/>
      <c r="K4010" s="33" t="str">
        <f>VLOOKUP(C4010,'PPE WBS Codes'!$E$3:$F$79,2,0)</f>
        <v>Bulk Diesel Storage 1</v>
      </c>
      <c r="L4010" s="39" t="s">
        <v>2004</v>
      </c>
      <c r="M4010" s="39" t="s">
        <v>1549</v>
      </c>
      <c r="N4010" s="33" t="str">
        <f t="shared" si="532"/>
        <v>Bulk Diesel Storage 1 - Fuel Management System for Bulk Diesel Storage Yard 1A - Control System Design Requirements</v>
      </c>
      <c r="O4010" s="134"/>
      <c r="P4010" s="134"/>
      <c r="Q4010" s="33" t="str">
        <f>IFERROR(VLOOKUP(PPE_PH1_CDDL[[#This Row],[RDMC Document Number]],[3]Docs!$B:$F,4,0),"No Placeholder Yet")</f>
        <v>RES - Reserved Placeholder</v>
      </c>
      <c r="R4010" s="33" t="str">
        <f>IFERROR(VLOOKUP(PPE_PH1_CDDL[[#This Row],[RDMC Document Number]],[3]Docs!$B:$F,5,0),"No Placeholder Yet")</f>
        <v>Pending</v>
      </c>
      <c r="S4010" s="137">
        <f t="shared" si="529"/>
        <v>0</v>
      </c>
      <c r="T4010" s="162" t="s">
        <v>1119</v>
      </c>
      <c r="U4010" s="39"/>
      <c r="V4010" s="126"/>
      <c r="W4010" s="162" t="s">
        <v>1982</v>
      </c>
      <c r="X4010" s="39" t="s">
        <v>2006</v>
      </c>
      <c r="Y4010" s="39"/>
      <c r="Z4010" s="39"/>
      <c r="AA4010" s="39"/>
      <c r="AB4010" s="152" t="s">
        <v>3165</v>
      </c>
    </row>
    <row r="4011" spans="1:28" ht="21.75" customHeight="1" x14ac:dyDescent="0.25">
      <c r="A4011" s="37" t="s">
        <v>30</v>
      </c>
      <c r="B4011" s="37" t="s">
        <v>31</v>
      </c>
      <c r="C4011" s="39">
        <v>6264</v>
      </c>
      <c r="D4011" s="162" t="s">
        <v>973</v>
      </c>
      <c r="E4011" s="39" t="s">
        <v>1170</v>
      </c>
      <c r="F4011" s="128" t="s">
        <v>161</v>
      </c>
      <c r="G4011" s="162" t="s">
        <v>35</v>
      </c>
      <c r="H4011" s="39" t="str">
        <f t="shared" si="530"/>
        <v>6105AK124-6264-FSPC-0006</v>
      </c>
      <c r="I4011" s="39" t="str">
        <f t="shared" si="531"/>
        <v>Q24050972-04-6264-F-SPC-0006</v>
      </c>
      <c r="J4011" s="39"/>
      <c r="K4011" s="33" t="str">
        <f>VLOOKUP(C4011,'PPE WBS Codes'!$E$3:$F$79,2,0)</f>
        <v>Bulk Diesel Storage 1</v>
      </c>
      <c r="L4011" s="39" t="s">
        <v>1988</v>
      </c>
      <c r="M4011" s="39" t="s">
        <v>1549</v>
      </c>
      <c r="N4011" s="33" t="str">
        <f t="shared" si="532"/>
        <v>Bulk Diesel Storage 1 - Emergency Equip for Bulk Diesel Storage Fuel System Yard 1B - Control System Design Requirements</v>
      </c>
      <c r="O4011" s="134"/>
      <c r="P4011" s="134"/>
      <c r="Q4011" s="33" t="str">
        <f>IFERROR(VLOOKUP(PPE_PH1_CDDL[[#This Row],[RDMC Document Number]],[3]Docs!$B:$F,4,0),"No Placeholder Yet")</f>
        <v>RES - Reserved Placeholder</v>
      </c>
      <c r="R4011" s="33" t="str">
        <f>IFERROR(VLOOKUP(PPE_PH1_CDDL[[#This Row],[RDMC Document Number]],[3]Docs!$B:$F,5,0),"No Placeholder Yet")</f>
        <v>Pending</v>
      </c>
      <c r="S4011" s="137">
        <f t="shared" si="529"/>
        <v>0</v>
      </c>
      <c r="T4011" s="162" t="s">
        <v>1119</v>
      </c>
      <c r="U4011" s="39"/>
      <c r="V4011" s="126"/>
      <c r="W4011" s="162" t="s">
        <v>1982</v>
      </c>
      <c r="X4011" s="39" t="s">
        <v>1964</v>
      </c>
      <c r="Y4011" s="39"/>
      <c r="Z4011" s="39"/>
      <c r="AA4011" s="39"/>
      <c r="AB4011" s="152" t="s">
        <v>3165</v>
      </c>
    </row>
    <row r="4012" spans="1:28" ht="21.75" customHeight="1" x14ac:dyDescent="0.25">
      <c r="A4012" s="37" t="s">
        <v>30</v>
      </c>
      <c r="B4012" s="37" t="s">
        <v>31</v>
      </c>
      <c r="C4012" s="39">
        <v>6264</v>
      </c>
      <c r="D4012" s="162" t="s">
        <v>973</v>
      </c>
      <c r="E4012" s="39" t="s">
        <v>1170</v>
      </c>
      <c r="F4012" s="128" t="s">
        <v>170</v>
      </c>
      <c r="G4012" s="162" t="s">
        <v>35</v>
      </c>
      <c r="H4012" s="39" t="str">
        <f t="shared" si="530"/>
        <v>6105AK124-6264-FSPC-0007</v>
      </c>
      <c r="I4012" s="39" t="str">
        <f t="shared" si="531"/>
        <v>Q24050972-04-6264-F-SPC-0007</v>
      </c>
      <c r="J4012" s="39"/>
      <c r="K4012" s="33" t="str">
        <f>VLOOKUP(C4012,'PPE WBS Codes'!$E$3:$F$79,2,0)</f>
        <v>Bulk Diesel Storage 1</v>
      </c>
      <c r="L4012" s="39" t="s">
        <v>1988</v>
      </c>
      <c r="M4012" s="39" t="s">
        <v>1550</v>
      </c>
      <c r="N4012" s="33" t="str">
        <f t="shared" si="532"/>
        <v>Bulk Diesel Storage 1 - Emergency Equip for Bulk Diesel Storage Fuel System Yard 1B - Historian and Server Design</v>
      </c>
      <c r="O4012" s="134"/>
      <c r="P4012" s="134"/>
      <c r="Q4012" s="33" t="str">
        <f>IFERROR(VLOOKUP(PPE_PH1_CDDL[[#This Row],[RDMC Document Number]],[3]Docs!$B:$F,4,0),"No Placeholder Yet")</f>
        <v>RES - Reserved Placeholder</v>
      </c>
      <c r="R4012" s="33" t="str">
        <f>IFERROR(VLOOKUP(PPE_PH1_CDDL[[#This Row],[RDMC Document Number]],[3]Docs!$B:$F,5,0),"No Placeholder Yet")</f>
        <v>Pending</v>
      </c>
      <c r="S4012" s="137">
        <f t="shared" si="529"/>
        <v>0</v>
      </c>
      <c r="T4012" s="162" t="s">
        <v>1119</v>
      </c>
      <c r="U4012" s="39"/>
      <c r="V4012" s="126"/>
      <c r="W4012" s="162" t="s">
        <v>1982</v>
      </c>
      <c r="X4012" s="39" t="s">
        <v>1964</v>
      </c>
      <c r="Y4012" s="39"/>
      <c r="Z4012" s="39"/>
      <c r="AA4012" s="39"/>
      <c r="AB4012" s="152" t="s">
        <v>3165</v>
      </c>
    </row>
    <row r="4013" spans="1:28" ht="21.75" customHeight="1" x14ac:dyDescent="0.25">
      <c r="A4013" s="37" t="s">
        <v>30</v>
      </c>
      <c r="B4013" s="37" t="s">
        <v>31</v>
      </c>
      <c r="C4013" s="39">
        <v>6264</v>
      </c>
      <c r="D4013" s="162" t="s">
        <v>973</v>
      </c>
      <c r="E4013" s="39" t="s">
        <v>1170</v>
      </c>
      <c r="F4013" s="128" t="s">
        <v>108</v>
      </c>
      <c r="G4013" s="162" t="s">
        <v>35</v>
      </c>
      <c r="H4013" s="39" t="str">
        <f t="shared" si="530"/>
        <v>6105AK124-6264-FSPC-0008</v>
      </c>
      <c r="I4013" s="39" t="str">
        <f t="shared" si="531"/>
        <v>Q24050972-04-6264-F-SPC-0008</v>
      </c>
      <c r="J4013" s="39"/>
      <c r="K4013" s="33" t="str">
        <f>VLOOKUP(C4013,'PPE WBS Codes'!$E$3:$F$79,2,0)</f>
        <v>Bulk Diesel Storage 1</v>
      </c>
      <c r="L4013" s="39" t="s">
        <v>2001</v>
      </c>
      <c r="M4013" s="39" t="s">
        <v>1549</v>
      </c>
      <c r="N4013" s="33" t="str">
        <f t="shared" si="532"/>
        <v>Bulk Diesel Storage 1 - Fire Detection System for Bulk Diesel Storage Yard 1B - Control System Design Requirements</v>
      </c>
      <c r="O4013" s="134"/>
      <c r="P4013" s="134"/>
      <c r="Q4013" s="33" t="str">
        <f>IFERROR(VLOOKUP(PPE_PH1_CDDL[[#This Row],[RDMC Document Number]],[3]Docs!$B:$F,4,0),"No Placeholder Yet")</f>
        <v>RES - Reserved Placeholder</v>
      </c>
      <c r="R4013" s="33" t="str">
        <f>IFERROR(VLOOKUP(PPE_PH1_CDDL[[#This Row],[RDMC Document Number]],[3]Docs!$B:$F,5,0),"No Placeholder Yet")</f>
        <v>Pending</v>
      </c>
      <c r="S4013" s="137">
        <f t="shared" si="529"/>
        <v>0</v>
      </c>
      <c r="T4013" s="162" t="s">
        <v>1119</v>
      </c>
      <c r="U4013" s="39"/>
      <c r="V4013" s="126"/>
      <c r="W4013" s="162" t="s">
        <v>1982</v>
      </c>
      <c r="X4013" s="39" t="s">
        <v>2007</v>
      </c>
      <c r="Y4013" s="39"/>
      <c r="Z4013" s="39"/>
      <c r="AA4013" s="39"/>
      <c r="AB4013" s="152" t="s">
        <v>3165</v>
      </c>
    </row>
    <row r="4014" spans="1:28" ht="21.75" customHeight="1" x14ac:dyDescent="0.25">
      <c r="A4014" s="37" t="s">
        <v>30</v>
      </c>
      <c r="B4014" s="37" t="s">
        <v>31</v>
      </c>
      <c r="C4014" s="39">
        <v>6264</v>
      </c>
      <c r="D4014" s="162" t="s">
        <v>973</v>
      </c>
      <c r="E4014" s="39" t="s">
        <v>1170</v>
      </c>
      <c r="F4014" s="128" t="s">
        <v>173</v>
      </c>
      <c r="G4014" s="162" t="s">
        <v>35</v>
      </c>
      <c r="H4014" s="39" t="str">
        <f t="shared" si="530"/>
        <v>6105AK124-6264-FSPC-0009</v>
      </c>
      <c r="I4014" s="39" t="str">
        <f t="shared" si="531"/>
        <v>Q24050972-04-6264-F-SPC-0009</v>
      </c>
      <c r="J4014" s="39"/>
      <c r="K4014" s="33" t="str">
        <f>VLOOKUP(C4014,'PPE WBS Codes'!$E$3:$F$79,2,0)</f>
        <v>Bulk Diesel Storage 1</v>
      </c>
      <c r="L4014" s="39" t="s">
        <v>2001</v>
      </c>
      <c r="M4014" s="39" t="s">
        <v>1550</v>
      </c>
      <c r="N4014" s="33" t="str">
        <f t="shared" si="532"/>
        <v>Bulk Diesel Storage 1 - Fire Detection System for Bulk Diesel Storage Yard 1B - Historian and Server Design</v>
      </c>
      <c r="O4014" s="134"/>
      <c r="P4014" s="134"/>
      <c r="Q4014" s="33" t="str">
        <f>IFERROR(VLOOKUP(PPE_PH1_CDDL[[#This Row],[RDMC Document Number]],[3]Docs!$B:$F,4,0),"No Placeholder Yet")</f>
        <v>RES - Reserved Placeholder</v>
      </c>
      <c r="R4014" s="33" t="str">
        <f>IFERROR(VLOOKUP(PPE_PH1_CDDL[[#This Row],[RDMC Document Number]],[3]Docs!$B:$F,5,0),"No Placeholder Yet")</f>
        <v>Pending</v>
      </c>
      <c r="S4014" s="137">
        <f t="shared" si="529"/>
        <v>0</v>
      </c>
      <c r="T4014" s="162" t="s">
        <v>1119</v>
      </c>
      <c r="U4014" s="39"/>
      <c r="V4014" s="126"/>
      <c r="W4014" s="162" t="s">
        <v>1982</v>
      </c>
      <c r="X4014" s="39" t="s">
        <v>2007</v>
      </c>
      <c r="Y4014" s="39"/>
      <c r="Z4014" s="39"/>
      <c r="AA4014" s="39"/>
      <c r="AB4014" s="152" t="s">
        <v>3165</v>
      </c>
    </row>
    <row r="4015" spans="1:28" ht="21.75" customHeight="1" x14ac:dyDescent="0.25">
      <c r="A4015" s="37" t="s">
        <v>30</v>
      </c>
      <c r="B4015" s="37" t="s">
        <v>31</v>
      </c>
      <c r="C4015" s="39">
        <v>6264</v>
      </c>
      <c r="D4015" s="162" t="s">
        <v>973</v>
      </c>
      <c r="E4015" s="39" t="s">
        <v>1170</v>
      </c>
      <c r="F4015" s="174" t="s">
        <v>184</v>
      </c>
      <c r="G4015" s="162" t="s">
        <v>35</v>
      </c>
      <c r="H4015" s="39" t="str">
        <f t="shared" si="530"/>
        <v>6105AK124-6264-FSPC-0010</v>
      </c>
      <c r="I4015" s="39" t="str">
        <f t="shared" si="531"/>
        <v>Q24050972-04-6264-F-SPC-0010</v>
      </c>
      <c r="J4015" s="162"/>
      <c r="K4015" s="33" t="str">
        <f>VLOOKUP(C4015,'PPE WBS Codes'!$E$3:$F$79,2,0)</f>
        <v>Bulk Diesel Storage 1</v>
      </c>
      <c r="L4015" s="162" t="s">
        <v>2005</v>
      </c>
      <c r="M4015" s="162" t="s">
        <v>1549</v>
      </c>
      <c r="N4015" s="33" t="str">
        <f t="shared" si="532"/>
        <v>Bulk Diesel Storage 1 - Fuel Management System for Bulk Diesel Storage Yard 1B - Control System Design Requirements</v>
      </c>
      <c r="O4015" s="175"/>
      <c r="P4015" s="175"/>
      <c r="Q4015" s="33" t="str">
        <f>IFERROR(VLOOKUP(PPE_PH1_CDDL[[#This Row],[RDMC Document Number]],[3]Docs!$B:$F,4,0),"No Placeholder Yet")</f>
        <v>RES - Reserved Placeholder</v>
      </c>
      <c r="R4015" s="33" t="str">
        <f>IFERROR(VLOOKUP(PPE_PH1_CDDL[[#This Row],[RDMC Document Number]],[3]Docs!$B:$F,5,0),"No Placeholder Yet")</f>
        <v>Pending</v>
      </c>
      <c r="S4015" s="137">
        <f t="shared" si="529"/>
        <v>0</v>
      </c>
      <c r="T4015" s="162" t="s">
        <v>1119</v>
      </c>
      <c r="U4015" s="162"/>
      <c r="V4015" s="126"/>
      <c r="W4015" s="162" t="s">
        <v>1982</v>
      </c>
      <c r="X4015" s="39" t="s">
        <v>2006</v>
      </c>
      <c r="Y4015" s="162"/>
      <c r="Z4015" s="162"/>
      <c r="AA4015" s="39"/>
      <c r="AB4015" s="152" t="s">
        <v>3165</v>
      </c>
    </row>
    <row r="4016" spans="1:28" ht="21.75" customHeight="1" x14ac:dyDescent="0.25">
      <c r="A4016" s="37" t="s">
        <v>30</v>
      </c>
      <c r="B4016" s="37" t="s">
        <v>31</v>
      </c>
      <c r="C4016" s="39">
        <v>6264</v>
      </c>
      <c r="D4016" s="39" t="s">
        <v>712</v>
      </c>
      <c r="E4016" s="39" t="s">
        <v>1170</v>
      </c>
      <c r="F4016" s="128" t="s">
        <v>34</v>
      </c>
      <c r="G4016" s="162" t="s">
        <v>35</v>
      </c>
      <c r="H4016" s="39" t="str">
        <f t="shared" si="530"/>
        <v>6105AK124-6264-ISPC-0001</v>
      </c>
      <c r="I4016" s="39" t="str">
        <f t="shared" si="531"/>
        <v>Q24050972-04-6264-I-SPC-0001</v>
      </c>
      <c r="J4016" s="39"/>
      <c r="K4016" s="33" t="str">
        <f>VLOOKUP(C4016,'PPE WBS Codes'!$E$3:$F$79,2,0)</f>
        <v>Bulk Diesel Storage 1</v>
      </c>
      <c r="L4016" s="39" t="s">
        <v>1981</v>
      </c>
      <c r="M4016" s="39" t="s">
        <v>1421</v>
      </c>
      <c r="N4016" s="33" t="str">
        <f t="shared" si="532"/>
        <v>Bulk Diesel Storage 1 - Emergency Equip for Bulk Diesel Storage Yard 1A - Automated Isolation Valve Specification</v>
      </c>
      <c r="O4016" s="134"/>
      <c r="P4016" s="134"/>
      <c r="Q4016" s="33" t="str">
        <f>IFERROR(VLOOKUP(PPE_PH1_CDDL[[#This Row],[RDMC Document Number]],[3]Docs!$B:$F,4,0),"No Placeholder Yet")</f>
        <v>RES - Reserved Placeholder</v>
      </c>
      <c r="R4016" s="33" t="str">
        <f>IFERROR(VLOOKUP(PPE_PH1_CDDL[[#This Row],[RDMC Document Number]],[3]Docs!$B:$F,5,0),"No Placeholder Yet")</f>
        <v>Pending</v>
      </c>
      <c r="S4016" s="137">
        <f t="shared" si="529"/>
        <v>0</v>
      </c>
      <c r="T4016" s="162" t="s">
        <v>1119</v>
      </c>
      <c r="U4016" s="39"/>
      <c r="V4016" s="126"/>
      <c r="W4016" s="162" t="s">
        <v>1982</v>
      </c>
      <c r="X4016" s="39" t="s">
        <v>1964</v>
      </c>
      <c r="Y4016" s="39"/>
      <c r="Z4016" s="39"/>
      <c r="AA4016" s="39"/>
      <c r="AB4016" s="152" t="s">
        <v>3165</v>
      </c>
    </row>
    <row r="4017" spans="1:28" ht="21.75" customHeight="1" x14ac:dyDescent="0.25">
      <c r="A4017" s="37" t="s">
        <v>30</v>
      </c>
      <c r="B4017" s="37" t="s">
        <v>31</v>
      </c>
      <c r="C4017" s="39">
        <v>6264</v>
      </c>
      <c r="D4017" s="39" t="s">
        <v>712</v>
      </c>
      <c r="E4017" s="39" t="s">
        <v>1170</v>
      </c>
      <c r="F4017" s="128" t="s">
        <v>46</v>
      </c>
      <c r="G4017" s="162" t="s">
        <v>35</v>
      </c>
      <c r="H4017" s="39" t="str">
        <f t="shared" si="530"/>
        <v>6105AK124-6264-ISPC-0002</v>
      </c>
      <c r="I4017" s="39" t="str">
        <f t="shared" si="531"/>
        <v>Q24050972-04-6264-I-SPC-0002</v>
      </c>
      <c r="J4017" s="39"/>
      <c r="K4017" s="33" t="str">
        <f>VLOOKUP(C4017,'PPE WBS Codes'!$E$3:$F$79,2,0)</f>
        <v>Bulk Diesel Storage 1</v>
      </c>
      <c r="L4017" s="39" t="s">
        <v>1981</v>
      </c>
      <c r="M4017" s="39" t="s">
        <v>1423</v>
      </c>
      <c r="N4017" s="33" t="str">
        <f t="shared" si="532"/>
        <v>Bulk Diesel Storage 1 - Emergency Equip for Bulk Diesel Storage Yard 1A - Junction Box and Interface Cabinet Design</v>
      </c>
      <c r="O4017" s="134"/>
      <c r="P4017" s="134"/>
      <c r="Q4017" s="33" t="str">
        <f>IFERROR(VLOOKUP(PPE_PH1_CDDL[[#This Row],[RDMC Document Number]],[3]Docs!$B:$F,4,0),"No Placeholder Yet")</f>
        <v>RES - Reserved Placeholder</v>
      </c>
      <c r="R4017" s="33" t="str">
        <f>IFERROR(VLOOKUP(PPE_PH1_CDDL[[#This Row],[RDMC Document Number]],[3]Docs!$B:$F,5,0),"No Placeholder Yet")</f>
        <v>Pending</v>
      </c>
      <c r="S4017" s="137">
        <f t="shared" si="529"/>
        <v>0</v>
      </c>
      <c r="T4017" s="162" t="s">
        <v>1119</v>
      </c>
      <c r="U4017" s="39"/>
      <c r="V4017" s="126"/>
      <c r="W4017" s="162" t="s">
        <v>1982</v>
      </c>
      <c r="X4017" s="39" t="s">
        <v>1964</v>
      </c>
      <c r="Y4017" s="39"/>
      <c r="Z4017" s="39"/>
      <c r="AA4017" s="39"/>
      <c r="AB4017" s="152" t="s">
        <v>3165</v>
      </c>
    </row>
    <row r="4018" spans="1:28" ht="21.75" customHeight="1" x14ac:dyDescent="0.25">
      <c r="A4018" s="37" t="s">
        <v>30</v>
      </c>
      <c r="B4018" s="37" t="s">
        <v>31</v>
      </c>
      <c r="C4018" s="39">
        <v>6264</v>
      </c>
      <c r="D4018" s="39" t="s">
        <v>712</v>
      </c>
      <c r="E4018" s="39" t="s">
        <v>1170</v>
      </c>
      <c r="F4018" s="128" t="s">
        <v>48</v>
      </c>
      <c r="G4018" s="162" t="s">
        <v>35</v>
      </c>
      <c r="H4018" s="39" t="str">
        <f t="shared" si="530"/>
        <v>6105AK124-6264-ISPC-0003</v>
      </c>
      <c r="I4018" s="39" t="str">
        <f t="shared" si="531"/>
        <v>Q24050972-04-6264-I-SPC-0003</v>
      </c>
      <c r="J4018" s="39"/>
      <c r="K4018" s="33" t="str">
        <f>VLOOKUP(C4018,'PPE WBS Codes'!$E$3:$F$79,2,0)</f>
        <v>Bulk Diesel Storage 1</v>
      </c>
      <c r="L4018" s="39" t="s">
        <v>1993</v>
      </c>
      <c r="M4018" s="39" t="s">
        <v>1423</v>
      </c>
      <c r="N4018" s="33" t="str">
        <f t="shared" si="532"/>
        <v>Bulk Diesel Storage 1 - Earthing System for Bulk Diesel Storage Yard 1A - Junction Box and Interface Cabinet Design</v>
      </c>
      <c r="O4018" s="134"/>
      <c r="P4018" s="134"/>
      <c r="Q4018" s="33" t="str">
        <f>IFERROR(VLOOKUP(PPE_PH1_CDDL[[#This Row],[RDMC Document Number]],[3]Docs!$B:$F,4,0),"No Placeholder Yet")</f>
        <v>RES - Reserved Placeholder</v>
      </c>
      <c r="R4018" s="33" t="str">
        <f>IFERROR(VLOOKUP(PPE_PH1_CDDL[[#This Row],[RDMC Document Number]],[3]Docs!$B:$F,5,0),"No Placeholder Yet")</f>
        <v>Pending</v>
      </c>
      <c r="S4018" s="137">
        <f t="shared" si="529"/>
        <v>0</v>
      </c>
      <c r="T4018" s="162" t="s">
        <v>1119</v>
      </c>
      <c r="U4018" s="39"/>
      <c r="V4018" s="126"/>
      <c r="W4018" s="162" t="s">
        <v>1982</v>
      </c>
      <c r="X4018" s="39" t="s">
        <v>1649</v>
      </c>
      <c r="Y4018" s="39"/>
      <c r="Z4018" s="39"/>
      <c r="AA4018" s="39"/>
      <c r="AB4018" s="152" t="s">
        <v>3165</v>
      </c>
    </row>
    <row r="4019" spans="1:28" ht="21.75" customHeight="1" x14ac:dyDescent="0.25">
      <c r="A4019" s="37" t="s">
        <v>30</v>
      </c>
      <c r="B4019" s="37" t="s">
        <v>31</v>
      </c>
      <c r="C4019" s="39">
        <v>6264</v>
      </c>
      <c r="D4019" s="39" t="s">
        <v>712</v>
      </c>
      <c r="E4019" s="39" t="s">
        <v>1170</v>
      </c>
      <c r="F4019" s="128" t="s">
        <v>50</v>
      </c>
      <c r="G4019" s="162" t="s">
        <v>35</v>
      </c>
      <c r="H4019" s="39" t="str">
        <f t="shared" si="530"/>
        <v>6105AK124-6264-ISPC-0004</v>
      </c>
      <c r="I4019" s="39" t="str">
        <f t="shared" si="531"/>
        <v>Q24050972-04-6264-I-SPC-0004</v>
      </c>
      <c r="J4019" s="39"/>
      <c r="K4019" s="33" t="str">
        <f>VLOOKUP(C4019,'PPE WBS Codes'!$E$3:$F$79,2,0)</f>
        <v>Bulk Diesel Storage 1</v>
      </c>
      <c r="L4019" s="39" t="s">
        <v>1994</v>
      </c>
      <c r="M4019" s="39" t="s">
        <v>1421</v>
      </c>
      <c r="N4019" s="33" t="str">
        <f t="shared" si="532"/>
        <v>Bulk Diesel Storage 1 - Collection Sump from Bunds for Bulk Diesel Storage Yard 1A - Automated Isolation Valve Specification</v>
      </c>
      <c r="O4019" s="134"/>
      <c r="P4019" s="134"/>
      <c r="Q4019" s="33" t="str">
        <f>IFERROR(VLOOKUP(PPE_PH1_CDDL[[#This Row],[RDMC Document Number]],[3]Docs!$B:$F,4,0),"No Placeholder Yet")</f>
        <v>RES - Reserved Placeholder</v>
      </c>
      <c r="R4019" s="33" t="str">
        <f>IFERROR(VLOOKUP(PPE_PH1_CDDL[[#This Row],[RDMC Document Number]],[3]Docs!$B:$F,5,0),"No Placeholder Yet")</f>
        <v>Pending</v>
      </c>
      <c r="S4019" s="137">
        <f t="shared" si="529"/>
        <v>0</v>
      </c>
      <c r="T4019" s="162" t="s">
        <v>1119</v>
      </c>
      <c r="U4019" s="39"/>
      <c r="V4019" s="126"/>
      <c r="W4019" s="162" t="s">
        <v>1982</v>
      </c>
      <c r="X4019" s="39" t="s">
        <v>1932</v>
      </c>
      <c r="Y4019" s="39"/>
      <c r="Z4019" s="39"/>
      <c r="AA4019" s="39"/>
      <c r="AB4019" s="152" t="s">
        <v>3165</v>
      </c>
    </row>
    <row r="4020" spans="1:28" ht="21.75" customHeight="1" x14ac:dyDescent="0.25">
      <c r="A4020" s="37" t="s">
        <v>30</v>
      </c>
      <c r="B4020" s="37" t="s">
        <v>31</v>
      </c>
      <c r="C4020" s="39">
        <v>6264</v>
      </c>
      <c r="D4020" s="39" t="s">
        <v>712</v>
      </c>
      <c r="E4020" s="39" t="s">
        <v>1170</v>
      </c>
      <c r="F4020" s="128" t="s">
        <v>101</v>
      </c>
      <c r="G4020" s="162" t="s">
        <v>35</v>
      </c>
      <c r="H4020" s="39" t="str">
        <f t="shared" si="530"/>
        <v>6105AK124-6264-ISPC-0005</v>
      </c>
      <c r="I4020" s="39" t="str">
        <f t="shared" si="531"/>
        <v>Q24050972-04-6264-I-SPC-0005</v>
      </c>
      <c r="J4020" s="39"/>
      <c r="K4020" s="33" t="str">
        <f>VLOOKUP(C4020,'PPE WBS Codes'!$E$3:$F$79,2,0)</f>
        <v>Bulk Diesel Storage 1</v>
      </c>
      <c r="L4020" s="39" t="s">
        <v>1986</v>
      </c>
      <c r="M4020" s="39" t="s">
        <v>1421</v>
      </c>
      <c r="N4020" s="33" t="str">
        <f t="shared" si="532"/>
        <v>Bulk Diesel Storage 1 - Fire Protection System for Bulk Diesel Storage Yard 1A - Automated Isolation Valve Specification</v>
      </c>
      <c r="O4020" s="134"/>
      <c r="P4020" s="134"/>
      <c r="Q4020" s="33" t="str">
        <f>IFERROR(VLOOKUP(PPE_PH1_CDDL[[#This Row],[RDMC Document Number]],[3]Docs!$B:$F,4,0),"No Placeholder Yet")</f>
        <v>RES - Reserved Placeholder</v>
      </c>
      <c r="R4020" s="33" t="str">
        <f>IFERROR(VLOOKUP(PPE_PH1_CDDL[[#This Row],[RDMC Document Number]],[3]Docs!$B:$F,5,0),"No Placeholder Yet")</f>
        <v>Pending</v>
      </c>
      <c r="S4020" s="137">
        <f t="shared" si="529"/>
        <v>0</v>
      </c>
      <c r="T4020" s="162" t="s">
        <v>1119</v>
      </c>
      <c r="U4020" s="39"/>
      <c r="V4020" s="126"/>
      <c r="W4020" s="162" t="s">
        <v>1982</v>
      </c>
      <c r="X4020" s="39" t="s">
        <v>1636</v>
      </c>
      <c r="Y4020" s="39"/>
      <c r="Z4020" s="39"/>
      <c r="AA4020" s="39"/>
      <c r="AB4020" s="152" t="s">
        <v>3165</v>
      </c>
    </row>
    <row r="4021" spans="1:28" ht="21.75" customHeight="1" x14ac:dyDescent="0.25">
      <c r="A4021" s="37" t="s">
        <v>30</v>
      </c>
      <c r="B4021" s="37" t="s">
        <v>31</v>
      </c>
      <c r="C4021" s="39">
        <v>6264</v>
      </c>
      <c r="D4021" s="39" t="s">
        <v>712</v>
      </c>
      <c r="E4021" s="39" t="s">
        <v>1170</v>
      </c>
      <c r="F4021" s="128" t="s">
        <v>161</v>
      </c>
      <c r="G4021" s="162" t="s">
        <v>35</v>
      </c>
      <c r="H4021" s="39" t="str">
        <f t="shared" si="530"/>
        <v>6105AK124-6264-ISPC-0006</v>
      </c>
      <c r="I4021" s="39" t="str">
        <f t="shared" si="531"/>
        <v>Q24050972-04-6264-I-SPC-0006</v>
      </c>
      <c r="J4021" s="39"/>
      <c r="K4021" s="33" t="str">
        <f>VLOOKUP(C4021,'PPE WBS Codes'!$E$3:$F$79,2,0)</f>
        <v>Bulk Diesel Storage 1</v>
      </c>
      <c r="L4021" s="39" t="s">
        <v>1986</v>
      </c>
      <c r="M4021" s="39" t="s">
        <v>1423</v>
      </c>
      <c r="N4021" s="33" t="str">
        <f t="shared" si="532"/>
        <v>Bulk Diesel Storage 1 - Fire Protection System for Bulk Diesel Storage Yard 1A - Junction Box and Interface Cabinet Design</v>
      </c>
      <c r="O4021" s="134"/>
      <c r="P4021" s="134"/>
      <c r="Q4021" s="33" t="str">
        <f>IFERROR(VLOOKUP(PPE_PH1_CDDL[[#This Row],[RDMC Document Number]],[3]Docs!$B:$F,4,0),"No Placeholder Yet")</f>
        <v>RES - Reserved Placeholder</v>
      </c>
      <c r="R4021" s="33" t="str">
        <f>IFERROR(VLOOKUP(PPE_PH1_CDDL[[#This Row],[RDMC Document Number]],[3]Docs!$B:$F,5,0),"No Placeholder Yet")</f>
        <v>Pending</v>
      </c>
      <c r="S4021" s="137">
        <f t="shared" si="529"/>
        <v>0</v>
      </c>
      <c r="T4021" s="162" t="s">
        <v>1119</v>
      </c>
      <c r="U4021" s="39"/>
      <c r="V4021" s="126"/>
      <c r="W4021" s="162" t="s">
        <v>1982</v>
      </c>
      <c r="X4021" s="39" t="s">
        <v>1636</v>
      </c>
      <c r="Y4021" s="39"/>
      <c r="Z4021" s="39"/>
      <c r="AA4021" s="39"/>
      <c r="AB4021" s="152" t="s">
        <v>3165</v>
      </c>
    </row>
    <row r="4022" spans="1:28" ht="21.75" customHeight="1" x14ac:dyDescent="0.25">
      <c r="A4022" s="37" t="s">
        <v>30</v>
      </c>
      <c r="B4022" s="37" t="s">
        <v>31</v>
      </c>
      <c r="C4022" s="39">
        <v>6264</v>
      </c>
      <c r="D4022" s="39" t="s">
        <v>712</v>
      </c>
      <c r="E4022" s="39" t="s">
        <v>1170</v>
      </c>
      <c r="F4022" s="128" t="s">
        <v>170</v>
      </c>
      <c r="G4022" s="162" t="s">
        <v>35</v>
      </c>
      <c r="H4022" s="39" t="str">
        <f t="shared" si="530"/>
        <v>6105AK124-6264-ISPC-0007</v>
      </c>
      <c r="I4022" s="39" t="str">
        <f t="shared" si="531"/>
        <v>Q24050972-04-6264-I-SPC-0007</v>
      </c>
      <c r="J4022" s="39"/>
      <c r="K4022" s="33" t="str">
        <f>VLOOKUP(C4022,'PPE WBS Codes'!$E$3:$F$79,2,0)</f>
        <v>Bulk Diesel Storage 1</v>
      </c>
      <c r="L4022" s="39" t="s">
        <v>1999</v>
      </c>
      <c r="M4022" s="39" t="s">
        <v>1423</v>
      </c>
      <c r="N4022" s="33" t="str">
        <f t="shared" si="532"/>
        <v>Bulk Diesel Storage 1 - Fire Detection System for Bulk Diesel Storage Yard 1A - Junction Box and Interface Cabinet Design</v>
      </c>
      <c r="O4022" s="134"/>
      <c r="P4022" s="134"/>
      <c r="Q4022" s="33" t="str">
        <f>IFERROR(VLOOKUP(PPE_PH1_CDDL[[#This Row],[RDMC Document Number]],[3]Docs!$B:$F,4,0),"No Placeholder Yet")</f>
        <v>RES - Reserved Placeholder</v>
      </c>
      <c r="R4022" s="33" t="str">
        <f>IFERROR(VLOOKUP(PPE_PH1_CDDL[[#This Row],[RDMC Document Number]],[3]Docs!$B:$F,5,0),"No Placeholder Yet")</f>
        <v>Pending</v>
      </c>
      <c r="S4022" s="137">
        <f t="shared" si="529"/>
        <v>0</v>
      </c>
      <c r="T4022" s="162" t="s">
        <v>1119</v>
      </c>
      <c r="U4022" s="39"/>
      <c r="V4022" s="126"/>
      <c r="W4022" s="162" t="s">
        <v>1982</v>
      </c>
      <c r="X4022" s="39" t="s">
        <v>2007</v>
      </c>
      <c r="Y4022" s="39"/>
      <c r="Z4022" s="39"/>
      <c r="AA4022" s="39"/>
      <c r="AB4022" s="152" t="s">
        <v>3165</v>
      </c>
    </row>
    <row r="4023" spans="1:28" ht="21.75" customHeight="1" x14ac:dyDescent="0.25">
      <c r="A4023" s="37" t="s">
        <v>30</v>
      </c>
      <c r="B4023" s="37" t="s">
        <v>31</v>
      </c>
      <c r="C4023" s="39">
        <v>6264</v>
      </c>
      <c r="D4023" s="39" t="s">
        <v>712</v>
      </c>
      <c r="E4023" s="39" t="s">
        <v>1170</v>
      </c>
      <c r="F4023" s="128" t="s">
        <v>108</v>
      </c>
      <c r="G4023" s="162" t="s">
        <v>35</v>
      </c>
      <c r="H4023" s="39" t="str">
        <f t="shared" si="530"/>
        <v>6105AK124-6264-ISPC-0008</v>
      </c>
      <c r="I4023" s="39" t="str">
        <f t="shared" si="531"/>
        <v>Q24050972-04-6264-I-SPC-0008</v>
      </c>
      <c r="J4023" s="39"/>
      <c r="K4023" s="33" t="str">
        <f>VLOOKUP(C4023,'PPE WBS Codes'!$E$3:$F$79,2,0)</f>
        <v>Bulk Diesel Storage 1</v>
      </c>
      <c r="L4023" s="39" t="s">
        <v>1999</v>
      </c>
      <c r="M4023" s="39" t="s">
        <v>1421</v>
      </c>
      <c r="N4023" s="33" t="str">
        <f t="shared" si="532"/>
        <v>Bulk Diesel Storage 1 - Fire Detection System for Bulk Diesel Storage Yard 1A - Automated Isolation Valve Specification</v>
      </c>
      <c r="O4023" s="134"/>
      <c r="P4023" s="134"/>
      <c r="Q4023" s="33" t="str">
        <f>IFERROR(VLOOKUP(PPE_PH1_CDDL[[#This Row],[RDMC Document Number]],[3]Docs!$B:$F,4,0),"No Placeholder Yet")</f>
        <v>RES - Reserved Placeholder</v>
      </c>
      <c r="R4023" s="33" t="str">
        <f>IFERROR(VLOOKUP(PPE_PH1_CDDL[[#This Row],[RDMC Document Number]],[3]Docs!$B:$F,5,0),"No Placeholder Yet")</f>
        <v>Pending</v>
      </c>
      <c r="S4023" s="137">
        <f t="shared" si="529"/>
        <v>0</v>
      </c>
      <c r="T4023" s="162" t="s">
        <v>1119</v>
      </c>
      <c r="U4023" s="39"/>
      <c r="V4023" s="126"/>
      <c r="W4023" s="162" t="s">
        <v>1982</v>
      </c>
      <c r="X4023" s="39" t="s">
        <v>2007</v>
      </c>
      <c r="Y4023" s="39"/>
      <c r="Z4023" s="39"/>
      <c r="AA4023" s="39"/>
      <c r="AB4023" s="152" t="s">
        <v>3165</v>
      </c>
    </row>
    <row r="4024" spans="1:28" ht="21.75" customHeight="1" x14ac:dyDescent="0.25">
      <c r="A4024" s="37" t="s">
        <v>30</v>
      </c>
      <c r="B4024" s="37" t="s">
        <v>31</v>
      </c>
      <c r="C4024" s="39">
        <v>6264</v>
      </c>
      <c r="D4024" s="39" t="s">
        <v>712</v>
      </c>
      <c r="E4024" s="39" t="s">
        <v>1170</v>
      </c>
      <c r="F4024" s="128" t="s">
        <v>173</v>
      </c>
      <c r="G4024" s="162" t="s">
        <v>35</v>
      </c>
      <c r="H4024" s="39" t="str">
        <f t="shared" si="530"/>
        <v>6105AK124-6264-ISPC-0009</v>
      </c>
      <c r="I4024" s="39" t="str">
        <f t="shared" si="531"/>
        <v>Q24050972-04-6264-I-SPC-0009</v>
      </c>
      <c r="J4024" s="39"/>
      <c r="K4024" s="33" t="str">
        <f>VLOOKUP(C4024,'PPE WBS Codes'!$E$3:$F$79,2,0)</f>
        <v>Bulk Diesel Storage 1</v>
      </c>
      <c r="L4024" s="39" t="s">
        <v>1999</v>
      </c>
      <c r="M4024" s="39" t="s">
        <v>2026</v>
      </c>
      <c r="N4024" s="33" t="str">
        <f t="shared" si="532"/>
        <v>Bulk Diesel Storage 1 - Fire Detection System for Bulk Diesel Storage Yard 1A - Instrument Communication Protocols Specification</v>
      </c>
      <c r="O4024" s="134"/>
      <c r="P4024" s="134"/>
      <c r="Q4024" s="33" t="str">
        <f>IFERROR(VLOOKUP(PPE_PH1_CDDL[[#This Row],[RDMC Document Number]],[3]Docs!$B:$F,4,0),"No Placeholder Yet")</f>
        <v>RES - Reserved Placeholder</v>
      </c>
      <c r="R4024" s="33" t="str">
        <f>IFERROR(VLOOKUP(PPE_PH1_CDDL[[#This Row],[RDMC Document Number]],[3]Docs!$B:$F,5,0),"No Placeholder Yet")</f>
        <v>Pending</v>
      </c>
      <c r="S4024" s="137">
        <f t="shared" si="529"/>
        <v>0</v>
      </c>
      <c r="T4024" s="162" t="s">
        <v>1119</v>
      </c>
      <c r="U4024" s="39"/>
      <c r="V4024" s="126"/>
      <c r="W4024" s="162" t="s">
        <v>1982</v>
      </c>
      <c r="X4024" s="39" t="s">
        <v>2007</v>
      </c>
      <c r="Y4024" s="39"/>
      <c r="Z4024" s="39"/>
      <c r="AA4024" s="39"/>
      <c r="AB4024" s="152" t="s">
        <v>3165</v>
      </c>
    </row>
    <row r="4025" spans="1:28" ht="21.75" customHeight="1" x14ac:dyDescent="0.25">
      <c r="A4025" s="37" t="s">
        <v>30</v>
      </c>
      <c r="B4025" s="37" t="s">
        <v>31</v>
      </c>
      <c r="C4025" s="39">
        <v>6264</v>
      </c>
      <c r="D4025" s="39" t="s">
        <v>712</v>
      </c>
      <c r="E4025" s="39" t="s">
        <v>1170</v>
      </c>
      <c r="F4025" s="128" t="s">
        <v>184</v>
      </c>
      <c r="G4025" s="162" t="s">
        <v>35</v>
      </c>
      <c r="H4025" s="39" t="str">
        <f t="shared" si="530"/>
        <v>6105AK124-6264-ISPC-0010</v>
      </c>
      <c r="I4025" s="39" t="str">
        <f t="shared" si="531"/>
        <v>Q24050972-04-6264-I-SPC-0010</v>
      </c>
      <c r="J4025" s="39"/>
      <c r="K4025" s="33" t="str">
        <f>VLOOKUP(C4025,'PPE WBS Codes'!$E$3:$F$79,2,0)</f>
        <v>Bulk Diesel Storage 1</v>
      </c>
      <c r="L4025" s="39" t="s">
        <v>2004</v>
      </c>
      <c r="M4025" s="39" t="s">
        <v>1423</v>
      </c>
      <c r="N4025" s="33" t="str">
        <f t="shared" si="532"/>
        <v>Bulk Diesel Storage 1 - Fuel Management System for Bulk Diesel Storage Yard 1A - Junction Box and Interface Cabinet Design</v>
      </c>
      <c r="O4025" s="134"/>
      <c r="P4025" s="134"/>
      <c r="Q4025" s="33" t="str">
        <f>IFERROR(VLOOKUP(PPE_PH1_CDDL[[#This Row],[RDMC Document Number]],[3]Docs!$B:$F,4,0),"No Placeholder Yet")</f>
        <v>RES - Reserved Placeholder</v>
      </c>
      <c r="R4025" s="33" t="str">
        <f>IFERROR(VLOOKUP(PPE_PH1_CDDL[[#This Row],[RDMC Document Number]],[3]Docs!$B:$F,5,0),"No Placeholder Yet")</f>
        <v>Pending</v>
      </c>
      <c r="S4025" s="137">
        <f t="shared" si="529"/>
        <v>0</v>
      </c>
      <c r="T4025" s="162" t="s">
        <v>1119</v>
      </c>
      <c r="U4025" s="39"/>
      <c r="V4025" s="126"/>
      <c r="W4025" s="162" t="s">
        <v>1982</v>
      </c>
      <c r="X4025" s="39" t="s">
        <v>2006</v>
      </c>
      <c r="Y4025" s="39"/>
      <c r="Z4025" s="39"/>
      <c r="AA4025" s="39"/>
      <c r="AB4025" s="152" t="s">
        <v>3165</v>
      </c>
    </row>
    <row r="4026" spans="1:28" ht="21.75" customHeight="1" x14ac:dyDescent="0.25">
      <c r="A4026" s="37" t="s">
        <v>30</v>
      </c>
      <c r="B4026" s="37" t="s">
        <v>31</v>
      </c>
      <c r="C4026" s="39">
        <v>6264</v>
      </c>
      <c r="D4026" s="39" t="s">
        <v>712</v>
      </c>
      <c r="E4026" s="39" t="s">
        <v>1170</v>
      </c>
      <c r="F4026" s="128" t="s">
        <v>187</v>
      </c>
      <c r="G4026" s="162" t="s">
        <v>35</v>
      </c>
      <c r="H4026" s="39" t="str">
        <f t="shared" si="530"/>
        <v>6105AK124-6264-ISPC-0011</v>
      </c>
      <c r="I4026" s="39" t="str">
        <f t="shared" si="531"/>
        <v>Q24050972-04-6264-I-SPC-0011</v>
      </c>
      <c r="J4026" s="39"/>
      <c r="K4026" s="33" t="str">
        <f>VLOOKUP(C4026,'PPE WBS Codes'!$E$3:$F$79,2,0)</f>
        <v>Bulk Diesel Storage 1</v>
      </c>
      <c r="L4026" s="39" t="s">
        <v>1987</v>
      </c>
      <c r="M4026" s="39" t="s">
        <v>1421</v>
      </c>
      <c r="N4026" s="33" t="str">
        <f t="shared" si="532"/>
        <v>Bulk Diesel Storage 1 - Auto ESD Shut-off  Valves for Bulk Diesel Storage Yard 1A - Automated Isolation Valve Specification</v>
      </c>
      <c r="O4026" s="134"/>
      <c r="P4026" s="134"/>
      <c r="Q4026" s="33" t="str">
        <f>IFERROR(VLOOKUP(PPE_PH1_CDDL[[#This Row],[RDMC Document Number]],[3]Docs!$B:$F,4,0),"No Placeholder Yet")</f>
        <v>RES - Reserved Placeholder</v>
      </c>
      <c r="R4026" s="33" t="str">
        <f>IFERROR(VLOOKUP(PPE_PH1_CDDL[[#This Row],[RDMC Document Number]],[3]Docs!$B:$F,5,0),"No Placeholder Yet")</f>
        <v>Pending</v>
      </c>
      <c r="S4026" s="137">
        <f t="shared" si="529"/>
        <v>0</v>
      </c>
      <c r="T4026" s="162" t="s">
        <v>1119</v>
      </c>
      <c r="U4026" s="39"/>
      <c r="V4026" s="126"/>
      <c r="W4026" s="162" t="s">
        <v>1982</v>
      </c>
      <c r="X4026" s="39" t="s">
        <v>2000</v>
      </c>
      <c r="Y4026" s="39"/>
      <c r="Z4026" s="39"/>
      <c r="AA4026" s="39"/>
      <c r="AB4026" s="152" t="s">
        <v>3165</v>
      </c>
    </row>
    <row r="4027" spans="1:28" ht="21.75" customHeight="1" x14ac:dyDescent="0.25">
      <c r="A4027" s="37" t="s">
        <v>30</v>
      </c>
      <c r="B4027" s="37" t="s">
        <v>31</v>
      </c>
      <c r="C4027" s="39">
        <v>6264</v>
      </c>
      <c r="D4027" s="39" t="s">
        <v>712</v>
      </c>
      <c r="E4027" s="39" t="s">
        <v>1170</v>
      </c>
      <c r="F4027" s="128" t="s">
        <v>213</v>
      </c>
      <c r="G4027" s="162" t="s">
        <v>35</v>
      </c>
      <c r="H4027" s="39" t="str">
        <f t="shared" si="530"/>
        <v>6105AK124-6264-ISPC-0012</v>
      </c>
      <c r="I4027" s="39" t="str">
        <f t="shared" si="531"/>
        <v>Q24050972-04-6264-I-SPC-0012</v>
      </c>
      <c r="J4027" s="39"/>
      <c r="K4027" s="33" t="str">
        <f>VLOOKUP(C4027,'PPE WBS Codes'!$E$3:$F$79,2,0)</f>
        <v>Bulk Diesel Storage 1</v>
      </c>
      <c r="L4027" s="39" t="s">
        <v>1988</v>
      </c>
      <c r="M4027" s="39" t="s">
        <v>1421</v>
      </c>
      <c r="N4027" s="33" t="str">
        <f t="shared" si="532"/>
        <v>Bulk Diesel Storage 1 - Emergency Equip for Bulk Diesel Storage Fuel System Yard 1B - Automated Isolation Valve Specification</v>
      </c>
      <c r="O4027" s="134"/>
      <c r="P4027" s="134"/>
      <c r="Q4027" s="33" t="str">
        <f>IFERROR(VLOOKUP(PPE_PH1_CDDL[[#This Row],[RDMC Document Number]],[3]Docs!$B:$F,4,0),"No Placeholder Yet")</f>
        <v>RES - Reserved Placeholder</v>
      </c>
      <c r="R4027" s="33" t="str">
        <f>IFERROR(VLOOKUP(PPE_PH1_CDDL[[#This Row],[RDMC Document Number]],[3]Docs!$B:$F,5,0),"No Placeholder Yet")</f>
        <v>Pending</v>
      </c>
      <c r="S4027" s="137">
        <f t="shared" si="529"/>
        <v>0</v>
      </c>
      <c r="T4027" s="162" t="s">
        <v>1119</v>
      </c>
      <c r="U4027" s="39"/>
      <c r="V4027" s="126"/>
      <c r="W4027" s="162" t="s">
        <v>1982</v>
      </c>
      <c r="X4027" s="39" t="s">
        <v>1964</v>
      </c>
      <c r="Y4027" s="39"/>
      <c r="Z4027" s="39"/>
      <c r="AA4027" s="39"/>
      <c r="AB4027" s="152" t="s">
        <v>3165</v>
      </c>
    </row>
    <row r="4028" spans="1:28" ht="21.75" customHeight="1" x14ac:dyDescent="0.25">
      <c r="A4028" s="37" t="s">
        <v>30</v>
      </c>
      <c r="B4028" s="37" t="s">
        <v>31</v>
      </c>
      <c r="C4028" s="39">
        <v>6264</v>
      </c>
      <c r="D4028" s="39" t="s">
        <v>712</v>
      </c>
      <c r="E4028" s="39" t="s">
        <v>1170</v>
      </c>
      <c r="F4028" s="128" t="s">
        <v>215</v>
      </c>
      <c r="G4028" s="162" t="s">
        <v>35</v>
      </c>
      <c r="H4028" s="39" t="str">
        <f t="shared" si="530"/>
        <v>6105AK124-6264-ISPC-0013</v>
      </c>
      <c r="I4028" s="39" t="str">
        <f t="shared" si="531"/>
        <v>Q24050972-04-6264-I-SPC-0013</v>
      </c>
      <c r="J4028" s="39"/>
      <c r="K4028" s="33" t="str">
        <f>VLOOKUP(C4028,'PPE WBS Codes'!$E$3:$F$79,2,0)</f>
        <v>Bulk Diesel Storage 1</v>
      </c>
      <c r="L4028" s="39" t="s">
        <v>1988</v>
      </c>
      <c r="M4028" s="39" t="s">
        <v>1423</v>
      </c>
      <c r="N4028" s="33" t="str">
        <f t="shared" si="532"/>
        <v>Bulk Diesel Storage 1 - Emergency Equip for Bulk Diesel Storage Fuel System Yard 1B - Junction Box and Interface Cabinet Design</v>
      </c>
      <c r="O4028" s="134"/>
      <c r="P4028" s="134"/>
      <c r="Q4028" s="33" t="str">
        <f>IFERROR(VLOOKUP(PPE_PH1_CDDL[[#This Row],[RDMC Document Number]],[3]Docs!$B:$F,4,0),"No Placeholder Yet")</f>
        <v>RES - Reserved Placeholder</v>
      </c>
      <c r="R4028" s="33" t="str">
        <f>IFERROR(VLOOKUP(PPE_PH1_CDDL[[#This Row],[RDMC Document Number]],[3]Docs!$B:$F,5,0),"No Placeholder Yet")</f>
        <v>Pending</v>
      </c>
      <c r="S4028" s="137">
        <f t="shared" ref="S4028:S4087" si="533">IF(AND(O4028&lt;&gt;"",P4028&lt;&gt;"",R4028="Approved"),100%,
 IF(AND(O4028&lt;&gt;"",P4028&lt;&gt;""),66.67%,
 IF(O4028&lt;&gt;"",33.33%,
 0)))</f>
        <v>0</v>
      </c>
      <c r="T4028" s="162" t="s">
        <v>1119</v>
      </c>
      <c r="U4028" s="39"/>
      <c r="V4028" s="126"/>
      <c r="W4028" s="162" t="s">
        <v>1982</v>
      </c>
      <c r="X4028" s="39" t="s">
        <v>1964</v>
      </c>
      <c r="Y4028" s="39"/>
      <c r="Z4028" s="39"/>
      <c r="AA4028" s="39"/>
      <c r="AB4028" s="152" t="s">
        <v>3165</v>
      </c>
    </row>
    <row r="4029" spans="1:28" ht="21.75" customHeight="1" x14ac:dyDescent="0.25">
      <c r="A4029" s="37" t="s">
        <v>30</v>
      </c>
      <c r="B4029" s="37" t="s">
        <v>31</v>
      </c>
      <c r="C4029" s="39">
        <v>6264</v>
      </c>
      <c r="D4029" s="39" t="s">
        <v>712</v>
      </c>
      <c r="E4029" s="39" t="s">
        <v>1170</v>
      </c>
      <c r="F4029" s="128" t="s">
        <v>217</v>
      </c>
      <c r="G4029" s="162" t="s">
        <v>35</v>
      </c>
      <c r="H4029" s="39" t="str">
        <f t="shared" si="530"/>
        <v>6105AK124-6264-ISPC-0014</v>
      </c>
      <c r="I4029" s="39" t="str">
        <f t="shared" si="531"/>
        <v>Q24050972-04-6264-I-SPC-0014</v>
      </c>
      <c r="J4029" s="39"/>
      <c r="K4029" s="33" t="str">
        <f>VLOOKUP(C4029,'PPE WBS Codes'!$E$3:$F$79,2,0)</f>
        <v>Bulk Diesel Storage 1</v>
      </c>
      <c r="L4029" s="39" t="s">
        <v>1996</v>
      </c>
      <c r="M4029" s="39" t="s">
        <v>1423</v>
      </c>
      <c r="N4029" s="33" t="str">
        <f t="shared" si="532"/>
        <v>Bulk Diesel Storage 1 - Earthing System for Bulk Diesel Storage Yard 1B - Junction Box and Interface Cabinet Design</v>
      </c>
      <c r="O4029" s="134"/>
      <c r="P4029" s="134"/>
      <c r="Q4029" s="33" t="str">
        <f>IFERROR(VLOOKUP(PPE_PH1_CDDL[[#This Row],[RDMC Document Number]],[3]Docs!$B:$F,4,0),"No Placeholder Yet")</f>
        <v>RES - Reserved Placeholder</v>
      </c>
      <c r="R4029" s="33" t="str">
        <f>IFERROR(VLOOKUP(PPE_PH1_CDDL[[#This Row],[RDMC Document Number]],[3]Docs!$B:$F,5,0),"No Placeholder Yet")</f>
        <v>Pending</v>
      </c>
      <c r="S4029" s="137">
        <f t="shared" si="533"/>
        <v>0</v>
      </c>
      <c r="T4029" s="162" t="s">
        <v>1119</v>
      </c>
      <c r="U4029" s="39"/>
      <c r="V4029" s="126"/>
      <c r="W4029" s="162" t="s">
        <v>1982</v>
      </c>
      <c r="X4029" s="39" t="s">
        <v>1649</v>
      </c>
      <c r="Y4029" s="39"/>
      <c r="Z4029" s="39"/>
      <c r="AA4029" s="39"/>
      <c r="AB4029" s="152" t="s">
        <v>3165</v>
      </c>
    </row>
    <row r="4030" spans="1:28" ht="21.75" customHeight="1" x14ac:dyDescent="0.25">
      <c r="A4030" s="37" t="s">
        <v>30</v>
      </c>
      <c r="B4030" s="37" t="s">
        <v>31</v>
      </c>
      <c r="C4030" s="39">
        <v>6264</v>
      </c>
      <c r="D4030" s="39" t="s">
        <v>712</v>
      </c>
      <c r="E4030" s="39" t="s">
        <v>1170</v>
      </c>
      <c r="F4030" s="128" t="s">
        <v>219</v>
      </c>
      <c r="G4030" s="162" t="s">
        <v>35</v>
      </c>
      <c r="H4030" s="39" t="str">
        <f t="shared" si="530"/>
        <v>6105AK124-6264-ISPC-0015</v>
      </c>
      <c r="I4030" s="39" t="str">
        <f t="shared" si="531"/>
        <v>Q24050972-04-6264-I-SPC-0015</v>
      </c>
      <c r="J4030" s="39"/>
      <c r="K4030" s="33" t="str">
        <f>VLOOKUP(C4030,'PPE WBS Codes'!$E$3:$F$79,2,0)</f>
        <v>Bulk Diesel Storage 1</v>
      </c>
      <c r="L4030" s="39" t="s">
        <v>1997</v>
      </c>
      <c r="M4030" s="39" t="s">
        <v>1421</v>
      </c>
      <c r="N4030" s="33" t="str">
        <f t="shared" si="532"/>
        <v>Bulk Diesel Storage 1 - Collection Sump from Bunds for Bulk Diesel Storage Yard 1B - Automated Isolation Valve Specification</v>
      </c>
      <c r="O4030" s="134"/>
      <c r="P4030" s="134"/>
      <c r="Q4030" s="33" t="str">
        <f>IFERROR(VLOOKUP(PPE_PH1_CDDL[[#This Row],[RDMC Document Number]],[3]Docs!$B:$F,4,0),"No Placeholder Yet")</f>
        <v>RES - Reserved Placeholder</v>
      </c>
      <c r="R4030" s="33" t="str">
        <f>IFERROR(VLOOKUP(PPE_PH1_CDDL[[#This Row],[RDMC Document Number]],[3]Docs!$B:$F,5,0),"No Placeholder Yet")</f>
        <v>Pending</v>
      </c>
      <c r="S4030" s="137">
        <f t="shared" si="533"/>
        <v>0</v>
      </c>
      <c r="T4030" s="162" t="s">
        <v>1119</v>
      </c>
      <c r="U4030" s="39"/>
      <c r="V4030" s="126"/>
      <c r="W4030" s="162" t="s">
        <v>1982</v>
      </c>
      <c r="X4030" s="39" t="s">
        <v>1932</v>
      </c>
      <c r="Y4030" s="39"/>
      <c r="Z4030" s="39"/>
      <c r="AA4030" s="39"/>
      <c r="AB4030" s="152" t="s">
        <v>3165</v>
      </c>
    </row>
    <row r="4031" spans="1:28" ht="21.75" customHeight="1" x14ac:dyDescent="0.25">
      <c r="A4031" s="37" t="s">
        <v>30</v>
      </c>
      <c r="B4031" s="37" t="s">
        <v>31</v>
      </c>
      <c r="C4031" s="39">
        <v>6264</v>
      </c>
      <c r="D4031" s="39" t="s">
        <v>712</v>
      </c>
      <c r="E4031" s="39" t="s">
        <v>1170</v>
      </c>
      <c r="F4031" s="128" t="s">
        <v>88</v>
      </c>
      <c r="G4031" s="162" t="s">
        <v>35</v>
      </c>
      <c r="H4031" s="39" t="str">
        <f t="shared" si="530"/>
        <v>6105AK124-6264-ISPC-0016</v>
      </c>
      <c r="I4031" s="39" t="str">
        <f t="shared" si="531"/>
        <v>Q24050972-04-6264-I-SPC-0016</v>
      </c>
      <c r="J4031" s="39"/>
      <c r="K4031" s="33" t="str">
        <f>VLOOKUP(C4031,'PPE WBS Codes'!$E$3:$F$79,2,0)</f>
        <v>Bulk Diesel Storage 1</v>
      </c>
      <c r="L4031" s="39" t="s">
        <v>1991</v>
      </c>
      <c r="M4031" s="39" t="s">
        <v>1421</v>
      </c>
      <c r="N4031" s="33" t="str">
        <f t="shared" si="532"/>
        <v>Bulk Diesel Storage 1 - Fire Protection System for Bulk Diesel Storage Yard 1B - Automated Isolation Valve Specification</v>
      </c>
      <c r="O4031" s="134"/>
      <c r="P4031" s="134"/>
      <c r="Q4031" s="33" t="str">
        <f>IFERROR(VLOOKUP(PPE_PH1_CDDL[[#This Row],[RDMC Document Number]],[3]Docs!$B:$F,4,0),"No Placeholder Yet")</f>
        <v>RES - Reserved Placeholder</v>
      </c>
      <c r="R4031" s="33" t="str">
        <f>IFERROR(VLOOKUP(PPE_PH1_CDDL[[#This Row],[RDMC Document Number]],[3]Docs!$B:$F,5,0),"No Placeholder Yet")</f>
        <v>Pending</v>
      </c>
      <c r="S4031" s="137">
        <f t="shared" si="533"/>
        <v>0</v>
      </c>
      <c r="T4031" s="162" t="s">
        <v>1119</v>
      </c>
      <c r="U4031" s="39"/>
      <c r="V4031" s="126"/>
      <c r="W4031" s="162" t="s">
        <v>1982</v>
      </c>
      <c r="X4031" s="39" t="s">
        <v>1636</v>
      </c>
      <c r="Y4031" s="39"/>
      <c r="Z4031" s="39"/>
      <c r="AA4031" s="39"/>
      <c r="AB4031" s="152" t="s">
        <v>3165</v>
      </c>
    </row>
    <row r="4032" spans="1:28" ht="21.75" customHeight="1" x14ac:dyDescent="0.25">
      <c r="A4032" s="37" t="s">
        <v>30</v>
      </c>
      <c r="B4032" s="37" t="s">
        <v>31</v>
      </c>
      <c r="C4032" s="39">
        <v>6264</v>
      </c>
      <c r="D4032" s="39" t="s">
        <v>712</v>
      </c>
      <c r="E4032" s="39" t="s">
        <v>1170</v>
      </c>
      <c r="F4032" s="128" t="s">
        <v>143</v>
      </c>
      <c r="G4032" s="162" t="s">
        <v>35</v>
      </c>
      <c r="H4032" s="39" t="str">
        <f t="shared" si="530"/>
        <v>6105AK124-6264-ISPC-0017</v>
      </c>
      <c r="I4032" s="39" t="str">
        <f t="shared" si="531"/>
        <v>Q24050972-04-6264-I-SPC-0017</v>
      </c>
      <c r="J4032" s="39"/>
      <c r="K4032" s="33" t="str">
        <f>VLOOKUP(C4032,'PPE WBS Codes'!$E$3:$F$79,2,0)</f>
        <v>Bulk Diesel Storage 1</v>
      </c>
      <c r="L4032" s="39" t="s">
        <v>1991</v>
      </c>
      <c r="M4032" s="39" t="s">
        <v>1423</v>
      </c>
      <c r="N4032" s="33" t="str">
        <f t="shared" si="532"/>
        <v>Bulk Diesel Storage 1 - Fire Protection System for Bulk Diesel Storage Yard 1B - Junction Box and Interface Cabinet Design</v>
      </c>
      <c r="O4032" s="134"/>
      <c r="P4032" s="134"/>
      <c r="Q4032" s="33" t="str">
        <f>IFERROR(VLOOKUP(PPE_PH1_CDDL[[#This Row],[RDMC Document Number]],[3]Docs!$B:$F,4,0),"No Placeholder Yet")</f>
        <v>RES - Reserved Placeholder</v>
      </c>
      <c r="R4032" s="33" t="str">
        <f>IFERROR(VLOOKUP(PPE_PH1_CDDL[[#This Row],[RDMC Document Number]],[3]Docs!$B:$F,5,0),"No Placeholder Yet")</f>
        <v>Pending</v>
      </c>
      <c r="S4032" s="137">
        <f t="shared" si="533"/>
        <v>0</v>
      </c>
      <c r="T4032" s="162" t="s">
        <v>1119</v>
      </c>
      <c r="U4032" s="39"/>
      <c r="V4032" s="126"/>
      <c r="W4032" s="162" t="s">
        <v>1982</v>
      </c>
      <c r="X4032" s="39" t="s">
        <v>1636</v>
      </c>
      <c r="Y4032" s="39"/>
      <c r="Z4032" s="39"/>
      <c r="AA4032" s="39"/>
      <c r="AB4032" s="152" t="s">
        <v>3165</v>
      </c>
    </row>
    <row r="4033" spans="1:28" ht="21.75" customHeight="1" x14ac:dyDescent="0.25">
      <c r="A4033" s="37" t="s">
        <v>30</v>
      </c>
      <c r="B4033" s="37" t="s">
        <v>31</v>
      </c>
      <c r="C4033" s="39">
        <v>6264</v>
      </c>
      <c r="D4033" s="39" t="s">
        <v>712</v>
      </c>
      <c r="E4033" s="39" t="s">
        <v>1170</v>
      </c>
      <c r="F4033" s="128" t="s">
        <v>223</v>
      </c>
      <c r="G4033" s="162" t="s">
        <v>35</v>
      </c>
      <c r="H4033" s="39" t="str">
        <f t="shared" si="530"/>
        <v>6105AK124-6264-ISPC-0018</v>
      </c>
      <c r="I4033" s="39" t="str">
        <f t="shared" si="531"/>
        <v>Q24050972-04-6264-I-SPC-0018</v>
      </c>
      <c r="J4033" s="39"/>
      <c r="K4033" s="33" t="str">
        <f>VLOOKUP(C4033,'PPE WBS Codes'!$E$3:$F$79,2,0)</f>
        <v>Bulk Diesel Storage 1</v>
      </c>
      <c r="L4033" s="39" t="s">
        <v>2001</v>
      </c>
      <c r="M4033" s="39" t="s">
        <v>1423</v>
      </c>
      <c r="N4033" s="33" t="str">
        <f t="shared" si="532"/>
        <v>Bulk Diesel Storage 1 - Fire Detection System for Bulk Diesel Storage Yard 1B - Junction Box and Interface Cabinet Design</v>
      </c>
      <c r="O4033" s="134"/>
      <c r="P4033" s="134"/>
      <c r="Q4033" s="33" t="str">
        <f>IFERROR(VLOOKUP(PPE_PH1_CDDL[[#This Row],[RDMC Document Number]],[3]Docs!$B:$F,4,0),"No Placeholder Yet")</f>
        <v>RES - Reserved Placeholder</v>
      </c>
      <c r="R4033" s="33" t="str">
        <f>IFERROR(VLOOKUP(PPE_PH1_CDDL[[#This Row],[RDMC Document Number]],[3]Docs!$B:$F,5,0),"No Placeholder Yet")</f>
        <v>Pending</v>
      </c>
      <c r="S4033" s="137">
        <f t="shared" si="533"/>
        <v>0</v>
      </c>
      <c r="T4033" s="162" t="s">
        <v>1119</v>
      </c>
      <c r="U4033" s="39"/>
      <c r="V4033" s="126"/>
      <c r="W4033" s="162" t="s">
        <v>1982</v>
      </c>
      <c r="X4033" s="39" t="s">
        <v>2007</v>
      </c>
      <c r="Y4033" s="39"/>
      <c r="Z4033" s="39"/>
      <c r="AA4033" s="39"/>
      <c r="AB4033" s="152" t="s">
        <v>3165</v>
      </c>
    </row>
    <row r="4034" spans="1:28" ht="21.75" customHeight="1" x14ac:dyDescent="0.25">
      <c r="A4034" s="37" t="s">
        <v>30</v>
      </c>
      <c r="B4034" s="37" t="s">
        <v>31</v>
      </c>
      <c r="C4034" s="39">
        <v>6264</v>
      </c>
      <c r="D4034" s="39" t="s">
        <v>712</v>
      </c>
      <c r="E4034" s="39" t="s">
        <v>1170</v>
      </c>
      <c r="F4034" s="128" t="s">
        <v>150</v>
      </c>
      <c r="G4034" s="162" t="s">
        <v>35</v>
      </c>
      <c r="H4034" s="39" t="str">
        <f t="shared" si="530"/>
        <v>6105AK124-6264-ISPC-0019</v>
      </c>
      <c r="I4034" s="39" t="str">
        <f t="shared" si="531"/>
        <v>Q24050972-04-6264-I-SPC-0019</v>
      </c>
      <c r="J4034" s="39"/>
      <c r="K4034" s="33" t="str">
        <f>VLOOKUP(C4034,'PPE WBS Codes'!$E$3:$F$79,2,0)</f>
        <v>Bulk Diesel Storage 1</v>
      </c>
      <c r="L4034" s="39" t="s">
        <v>2001</v>
      </c>
      <c r="M4034" s="39" t="s">
        <v>1421</v>
      </c>
      <c r="N4034" s="33" t="str">
        <f t="shared" si="532"/>
        <v>Bulk Diesel Storage 1 - Fire Detection System for Bulk Diesel Storage Yard 1B - Automated Isolation Valve Specification</v>
      </c>
      <c r="O4034" s="134"/>
      <c r="P4034" s="134"/>
      <c r="Q4034" s="33" t="str">
        <f>IFERROR(VLOOKUP(PPE_PH1_CDDL[[#This Row],[RDMC Document Number]],[3]Docs!$B:$F,4,0),"No Placeholder Yet")</f>
        <v>RES - Reserved Placeholder</v>
      </c>
      <c r="R4034" s="33" t="str">
        <f>IFERROR(VLOOKUP(PPE_PH1_CDDL[[#This Row],[RDMC Document Number]],[3]Docs!$B:$F,5,0),"No Placeholder Yet")</f>
        <v>Pending</v>
      </c>
      <c r="S4034" s="137">
        <f t="shared" si="533"/>
        <v>0</v>
      </c>
      <c r="T4034" s="162" t="s">
        <v>1119</v>
      </c>
      <c r="U4034" s="39"/>
      <c r="V4034" s="126"/>
      <c r="W4034" s="162" t="s">
        <v>1982</v>
      </c>
      <c r="X4034" s="39" t="s">
        <v>2007</v>
      </c>
      <c r="Y4034" s="39"/>
      <c r="Z4034" s="39"/>
      <c r="AA4034" s="39"/>
      <c r="AB4034" s="152" t="s">
        <v>3165</v>
      </c>
    </row>
    <row r="4035" spans="1:28" ht="21.75" customHeight="1" x14ac:dyDescent="0.25">
      <c r="A4035" s="37" t="s">
        <v>30</v>
      </c>
      <c r="B4035" s="37" t="s">
        <v>31</v>
      </c>
      <c r="C4035" s="39">
        <v>6264</v>
      </c>
      <c r="D4035" s="39" t="s">
        <v>712</v>
      </c>
      <c r="E4035" s="39" t="s">
        <v>1170</v>
      </c>
      <c r="F4035" s="128" t="s">
        <v>226</v>
      </c>
      <c r="G4035" s="162" t="s">
        <v>35</v>
      </c>
      <c r="H4035" s="39" t="str">
        <f t="shared" si="530"/>
        <v>6105AK124-6264-ISPC-0020</v>
      </c>
      <c r="I4035" s="39" t="str">
        <f t="shared" si="531"/>
        <v>Q24050972-04-6264-I-SPC-0020</v>
      </c>
      <c r="J4035" s="39"/>
      <c r="K4035" s="33" t="str">
        <f>VLOOKUP(C4035,'PPE WBS Codes'!$E$3:$F$79,2,0)</f>
        <v>Bulk Diesel Storage 1</v>
      </c>
      <c r="L4035" s="39" t="s">
        <v>2001</v>
      </c>
      <c r="M4035" s="39" t="s">
        <v>2026</v>
      </c>
      <c r="N4035" s="33" t="str">
        <f t="shared" si="532"/>
        <v>Bulk Diesel Storage 1 - Fire Detection System for Bulk Diesel Storage Yard 1B - Instrument Communication Protocols Specification</v>
      </c>
      <c r="O4035" s="134"/>
      <c r="P4035" s="134"/>
      <c r="Q4035" s="33" t="str">
        <f>IFERROR(VLOOKUP(PPE_PH1_CDDL[[#This Row],[RDMC Document Number]],[3]Docs!$B:$F,4,0),"No Placeholder Yet")</f>
        <v>RES - Reserved Placeholder</v>
      </c>
      <c r="R4035" s="33" t="str">
        <f>IFERROR(VLOOKUP(PPE_PH1_CDDL[[#This Row],[RDMC Document Number]],[3]Docs!$B:$F,5,0),"No Placeholder Yet")</f>
        <v>Pending</v>
      </c>
      <c r="S4035" s="137">
        <f t="shared" si="533"/>
        <v>0</v>
      </c>
      <c r="T4035" s="162" t="s">
        <v>1119</v>
      </c>
      <c r="U4035" s="39"/>
      <c r="V4035" s="126"/>
      <c r="W4035" s="162" t="s">
        <v>1982</v>
      </c>
      <c r="X4035" s="39" t="s">
        <v>2007</v>
      </c>
      <c r="Y4035" s="39"/>
      <c r="Z4035" s="39"/>
      <c r="AA4035" s="39"/>
      <c r="AB4035" s="152" t="s">
        <v>3165</v>
      </c>
    </row>
    <row r="4036" spans="1:28" ht="21.75" customHeight="1" x14ac:dyDescent="0.25">
      <c r="A4036" s="37" t="s">
        <v>30</v>
      </c>
      <c r="B4036" s="37" t="s">
        <v>31</v>
      </c>
      <c r="C4036" s="39">
        <v>6264</v>
      </c>
      <c r="D4036" s="39" t="s">
        <v>712</v>
      </c>
      <c r="E4036" s="39" t="s">
        <v>1170</v>
      </c>
      <c r="F4036" s="128" t="s">
        <v>228</v>
      </c>
      <c r="G4036" s="162" t="s">
        <v>35</v>
      </c>
      <c r="H4036" s="39" t="str">
        <f t="shared" si="530"/>
        <v>6105AK124-6264-ISPC-0021</v>
      </c>
      <c r="I4036" s="39" t="str">
        <f t="shared" si="531"/>
        <v>Q24050972-04-6264-I-SPC-0021</v>
      </c>
      <c r="J4036" s="39"/>
      <c r="K4036" s="33" t="str">
        <f>VLOOKUP(C4036,'PPE WBS Codes'!$E$3:$F$79,2,0)</f>
        <v>Bulk Diesel Storage 1</v>
      </c>
      <c r="L4036" s="39" t="s">
        <v>2005</v>
      </c>
      <c r="M4036" s="39" t="s">
        <v>1423</v>
      </c>
      <c r="N4036" s="33" t="str">
        <f t="shared" si="532"/>
        <v>Bulk Diesel Storage 1 - Fuel Management System for Bulk Diesel Storage Yard 1B - Junction Box and Interface Cabinet Design</v>
      </c>
      <c r="O4036" s="134"/>
      <c r="P4036" s="134"/>
      <c r="Q4036" s="33" t="str">
        <f>IFERROR(VLOOKUP(PPE_PH1_CDDL[[#This Row],[RDMC Document Number]],[3]Docs!$B:$F,4,0),"No Placeholder Yet")</f>
        <v>RES - Reserved Placeholder</v>
      </c>
      <c r="R4036" s="33" t="str">
        <f>IFERROR(VLOOKUP(PPE_PH1_CDDL[[#This Row],[RDMC Document Number]],[3]Docs!$B:$F,5,0),"No Placeholder Yet")</f>
        <v>Pending</v>
      </c>
      <c r="S4036" s="137">
        <f t="shared" si="533"/>
        <v>0</v>
      </c>
      <c r="T4036" s="162" t="s">
        <v>1119</v>
      </c>
      <c r="U4036" s="39"/>
      <c r="V4036" s="126"/>
      <c r="W4036" s="162" t="s">
        <v>1982</v>
      </c>
      <c r="X4036" s="39" t="s">
        <v>2006</v>
      </c>
      <c r="Y4036" s="39"/>
      <c r="Z4036" s="39"/>
      <c r="AA4036" s="39"/>
      <c r="AB4036" s="152" t="s">
        <v>3165</v>
      </c>
    </row>
    <row r="4037" spans="1:28" ht="21.75" customHeight="1" x14ac:dyDescent="0.25">
      <c r="A4037" s="37" t="s">
        <v>30</v>
      </c>
      <c r="B4037" s="37" t="s">
        <v>31</v>
      </c>
      <c r="C4037" s="39">
        <v>6264</v>
      </c>
      <c r="D4037" s="39" t="s">
        <v>712</v>
      </c>
      <c r="E4037" s="39" t="s">
        <v>1170</v>
      </c>
      <c r="F4037" s="174" t="s">
        <v>231</v>
      </c>
      <c r="G4037" s="162" t="s">
        <v>35</v>
      </c>
      <c r="H4037" s="39" t="str">
        <f t="shared" si="530"/>
        <v>6105AK124-6264-ISPC-0022</v>
      </c>
      <c r="I4037" s="39" t="str">
        <f t="shared" si="531"/>
        <v>Q24050972-04-6264-I-SPC-0022</v>
      </c>
      <c r="J4037" s="162"/>
      <c r="K4037" s="33" t="str">
        <f>VLOOKUP(C4037,'PPE WBS Codes'!$E$3:$F$79,2,0)</f>
        <v>Bulk Diesel Storage 1</v>
      </c>
      <c r="L4037" s="162" t="s">
        <v>1992</v>
      </c>
      <c r="M4037" s="162" t="s">
        <v>1421</v>
      </c>
      <c r="N4037" s="33" t="str">
        <f>K4037&amp;" - "&amp;L4037&amp;" - "&amp;M4037</f>
        <v>Bulk Diesel Storage 1 - Auto ESD Shut-off  Valves for Bulk Diesel Storage Yard 1B - Automated Isolation Valve Specification</v>
      </c>
      <c r="O4037" s="175"/>
      <c r="P4037" s="175"/>
      <c r="Q4037" s="33" t="str">
        <f>IFERROR(VLOOKUP(PPE_PH1_CDDL[[#This Row],[RDMC Document Number]],[3]Docs!$B:$F,4,0),"No Placeholder Yet")</f>
        <v>RES - Reserved Placeholder</v>
      </c>
      <c r="R4037" s="33" t="str">
        <f>IFERROR(VLOOKUP(PPE_PH1_CDDL[[#This Row],[RDMC Document Number]],[3]Docs!$B:$F,5,0),"No Placeholder Yet")</f>
        <v>Pending</v>
      </c>
      <c r="S4037" s="137">
        <f t="shared" si="533"/>
        <v>0</v>
      </c>
      <c r="T4037" s="162" t="s">
        <v>1119</v>
      </c>
      <c r="U4037" s="162"/>
      <c r="V4037" s="126"/>
      <c r="W4037" s="162" t="s">
        <v>1982</v>
      </c>
      <c r="X4037" s="39" t="s">
        <v>2000</v>
      </c>
      <c r="Y4037" s="162"/>
      <c r="Z4037" s="162"/>
      <c r="AA4037" s="39"/>
      <c r="AB4037" s="152" t="s">
        <v>3165</v>
      </c>
    </row>
    <row r="4038" spans="1:28" ht="21.75" customHeight="1" x14ac:dyDescent="0.25">
      <c r="A4038" s="33" t="s">
        <v>30</v>
      </c>
      <c r="B4038" s="33" t="s">
        <v>31</v>
      </c>
      <c r="C4038" s="39">
        <v>6264</v>
      </c>
      <c r="D4038" s="162" t="s">
        <v>268</v>
      </c>
      <c r="E4038" s="162" t="s">
        <v>1170</v>
      </c>
      <c r="F4038" s="174" t="s">
        <v>34</v>
      </c>
      <c r="G4038" s="39" t="s">
        <v>35</v>
      </c>
      <c r="H4038" s="39" t="str">
        <f t="shared" si="530"/>
        <v>6105AK124-6264-MSPC-0001</v>
      </c>
      <c r="I4038" s="39" t="str">
        <f t="shared" si="531"/>
        <v>Q24050972-04-6264-M-SPC-0001</v>
      </c>
      <c r="J4038" s="162"/>
      <c r="K4038" s="33" t="str">
        <f>VLOOKUP(C4038,'PPE WBS Codes'!$E$3:$F$79,2,0)</f>
        <v>Bulk Diesel Storage 1</v>
      </c>
      <c r="L4038" s="162" t="s">
        <v>1981</v>
      </c>
      <c r="M4038" s="162" t="s">
        <v>1446</v>
      </c>
      <c r="N4038" s="33" t="str">
        <f t="shared" si="532"/>
        <v>Bulk Diesel Storage 1 - Emergency Equip for Bulk Diesel Storage Yard 1A - Material Selection and Verification Specification</v>
      </c>
      <c r="O4038" s="175"/>
      <c r="P4038" s="175"/>
      <c r="Q4038" s="33" t="str">
        <f>IFERROR(VLOOKUP(PPE_PH1_CDDL[[#This Row],[RDMC Document Number]],[3]Docs!$B:$F,4,0),"No Placeholder Yet")</f>
        <v>RES - Reserved Placeholder</v>
      </c>
      <c r="R4038" s="33" t="str">
        <f>IFERROR(VLOOKUP(PPE_PH1_CDDL[[#This Row],[RDMC Document Number]],[3]Docs!$B:$F,5,0),"No Placeholder Yet")</f>
        <v>Pending</v>
      </c>
      <c r="S4038" s="137">
        <f t="shared" si="533"/>
        <v>0</v>
      </c>
      <c r="T4038" s="39" t="s">
        <v>1119</v>
      </c>
      <c r="U4038" s="162"/>
      <c r="V4038" s="126"/>
      <c r="W4038" s="39" t="s">
        <v>1982</v>
      </c>
      <c r="X4038" s="162" t="s">
        <v>1964</v>
      </c>
      <c r="Y4038" s="162"/>
      <c r="Z4038" s="162"/>
      <c r="AA4038" s="39"/>
      <c r="AB4038" s="152" t="s">
        <v>3165</v>
      </c>
    </row>
    <row r="4039" spans="1:28" ht="21.75" customHeight="1" x14ac:dyDescent="0.25">
      <c r="A4039" s="33" t="s">
        <v>30</v>
      </c>
      <c r="B4039" s="33" t="s">
        <v>31</v>
      </c>
      <c r="C4039" s="39">
        <v>6264</v>
      </c>
      <c r="D4039" s="162" t="s">
        <v>268</v>
      </c>
      <c r="E4039" s="162" t="s">
        <v>1170</v>
      </c>
      <c r="F4039" s="128" t="s">
        <v>46</v>
      </c>
      <c r="G4039" s="39" t="s">
        <v>35</v>
      </c>
      <c r="H4039" s="39" t="str">
        <f t="shared" si="530"/>
        <v>6105AK124-6264-MSPC-0002</v>
      </c>
      <c r="I4039" s="39" t="str">
        <f t="shared" si="531"/>
        <v>Q24050972-04-6264-M-SPC-0002</v>
      </c>
      <c r="J4039" s="39"/>
      <c r="K4039" s="33" t="str">
        <f>VLOOKUP(C4039,'PPE WBS Codes'!$E$3:$F$79,2,0)</f>
        <v>Bulk Diesel Storage 1</v>
      </c>
      <c r="L4039" s="39" t="s">
        <v>1981</v>
      </c>
      <c r="M4039" s="39" t="s">
        <v>1443</v>
      </c>
      <c r="N4039" s="33" t="str">
        <f t="shared" si="532"/>
        <v>Bulk Diesel Storage 1 - Emergency Equip for Bulk Diesel Storage Yard 1A - Gasket Schedule and Material Specification</v>
      </c>
      <c r="O4039" s="134"/>
      <c r="P4039" s="134"/>
      <c r="Q4039" s="33" t="str">
        <f>IFERROR(VLOOKUP(PPE_PH1_CDDL[[#This Row],[RDMC Document Number]],[3]Docs!$B:$F,4,0),"No Placeholder Yet")</f>
        <v>RES - Reserved Placeholder</v>
      </c>
      <c r="R4039" s="33" t="str">
        <f>IFERROR(VLOOKUP(PPE_PH1_CDDL[[#This Row],[RDMC Document Number]],[3]Docs!$B:$F,5,0),"No Placeholder Yet")</f>
        <v>Pending</v>
      </c>
      <c r="S4039" s="137">
        <f t="shared" si="533"/>
        <v>0</v>
      </c>
      <c r="T4039" s="39" t="s">
        <v>1119</v>
      </c>
      <c r="U4039" s="162"/>
      <c r="V4039" s="126"/>
      <c r="W4039" s="39" t="s">
        <v>1982</v>
      </c>
      <c r="X4039" s="39" t="s">
        <v>1964</v>
      </c>
      <c r="Y4039" s="39"/>
      <c r="Z4039" s="39"/>
      <c r="AA4039" s="39"/>
      <c r="AB4039" s="152" t="s">
        <v>3165</v>
      </c>
    </row>
    <row r="4040" spans="1:28" ht="21.75" customHeight="1" x14ac:dyDescent="0.25">
      <c r="A4040" s="33" t="s">
        <v>30</v>
      </c>
      <c r="B4040" s="33" t="s">
        <v>31</v>
      </c>
      <c r="C4040" s="39">
        <v>6264</v>
      </c>
      <c r="D4040" s="162" t="s">
        <v>268</v>
      </c>
      <c r="E4040" s="162" t="s">
        <v>1170</v>
      </c>
      <c r="F4040" s="128" t="s">
        <v>48</v>
      </c>
      <c r="G4040" s="39" t="s">
        <v>35</v>
      </c>
      <c r="H4040" s="39" t="str">
        <f t="shared" si="530"/>
        <v>6105AK124-6264-MSPC-0003</v>
      </c>
      <c r="I4040" s="39" t="str">
        <f t="shared" si="531"/>
        <v>Q24050972-04-6264-M-SPC-0003</v>
      </c>
      <c r="J4040" s="39"/>
      <c r="K4040" s="33" t="str">
        <f>VLOOKUP(C4040,'PPE WBS Codes'!$E$3:$F$79,2,0)</f>
        <v>Bulk Diesel Storage 1</v>
      </c>
      <c r="L4040" s="39" t="s">
        <v>1994</v>
      </c>
      <c r="M4040" s="39" t="s">
        <v>1444</v>
      </c>
      <c r="N4040" s="33" t="str">
        <f t="shared" si="532"/>
        <v>Bulk Diesel Storage 1 - Collection Sump from Bunds for Bulk Diesel Storage Yard 1A - Pump Design and Specifications</v>
      </c>
      <c r="O4040" s="134"/>
      <c r="P4040" s="134"/>
      <c r="Q4040" s="33" t="str">
        <f>IFERROR(VLOOKUP(PPE_PH1_CDDL[[#This Row],[RDMC Document Number]],[3]Docs!$B:$F,4,0),"No Placeholder Yet")</f>
        <v>RES - Reserved Placeholder</v>
      </c>
      <c r="R4040" s="33" t="str">
        <f>IFERROR(VLOOKUP(PPE_PH1_CDDL[[#This Row],[RDMC Document Number]],[3]Docs!$B:$F,5,0),"No Placeholder Yet")</f>
        <v>Pending</v>
      </c>
      <c r="S4040" s="137">
        <f t="shared" si="533"/>
        <v>0</v>
      </c>
      <c r="T4040" s="39" t="s">
        <v>1119</v>
      </c>
      <c r="U4040" s="162"/>
      <c r="V4040" s="126"/>
      <c r="W4040" s="39" t="s">
        <v>1982</v>
      </c>
      <c r="X4040" s="39" t="s">
        <v>1979</v>
      </c>
      <c r="Y4040" s="39"/>
      <c r="Z4040" s="39"/>
      <c r="AA4040" s="39"/>
      <c r="AB4040" s="152" t="s">
        <v>3165</v>
      </c>
    </row>
    <row r="4041" spans="1:28" ht="21.75" customHeight="1" x14ac:dyDescent="0.25">
      <c r="A4041" s="33" t="s">
        <v>30</v>
      </c>
      <c r="B4041" s="33" t="s">
        <v>31</v>
      </c>
      <c r="C4041" s="39">
        <v>6264</v>
      </c>
      <c r="D4041" s="162" t="s">
        <v>268</v>
      </c>
      <c r="E4041" s="162" t="s">
        <v>1170</v>
      </c>
      <c r="F4041" s="128" t="s">
        <v>50</v>
      </c>
      <c r="G4041" s="39" t="s">
        <v>35</v>
      </c>
      <c r="H4041" s="39" t="str">
        <f t="shared" si="530"/>
        <v>6105AK124-6264-MSPC-0004</v>
      </c>
      <c r="I4041" s="39" t="str">
        <f t="shared" si="531"/>
        <v>Q24050972-04-6264-M-SPC-0004</v>
      </c>
      <c r="J4041" s="39"/>
      <c r="K4041" s="33" t="str">
        <f>VLOOKUP(C4041,'PPE WBS Codes'!$E$3:$F$79,2,0)</f>
        <v>Bulk Diesel Storage 1</v>
      </c>
      <c r="L4041" s="39" t="s">
        <v>1994</v>
      </c>
      <c r="M4041" s="39" t="s">
        <v>1445</v>
      </c>
      <c r="N4041" s="33" t="str">
        <f t="shared" si="532"/>
        <v>Bulk Diesel Storage 1 - Collection Sump from Bunds for Bulk Diesel Storage Yard 1A - Lifting and Crawl Beam Design Specification</v>
      </c>
      <c r="O4041" s="134"/>
      <c r="P4041" s="134"/>
      <c r="Q4041" s="33" t="str">
        <f>IFERROR(VLOOKUP(PPE_PH1_CDDL[[#This Row],[RDMC Document Number]],[3]Docs!$B:$F,4,0),"No Placeholder Yet")</f>
        <v>RES - Reserved Placeholder</v>
      </c>
      <c r="R4041" s="33" t="str">
        <f>IFERROR(VLOOKUP(PPE_PH1_CDDL[[#This Row],[RDMC Document Number]],[3]Docs!$B:$F,5,0),"No Placeholder Yet")</f>
        <v>Pending</v>
      </c>
      <c r="S4041" s="137">
        <f t="shared" si="533"/>
        <v>0</v>
      </c>
      <c r="T4041" s="39" t="s">
        <v>1119</v>
      </c>
      <c r="U4041" s="162"/>
      <c r="V4041" s="126"/>
      <c r="W4041" s="39" t="s">
        <v>1982</v>
      </c>
      <c r="X4041" s="39" t="s">
        <v>1979</v>
      </c>
      <c r="Y4041" s="39"/>
      <c r="Z4041" s="39"/>
      <c r="AA4041" s="39"/>
      <c r="AB4041" s="152" t="s">
        <v>3165</v>
      </c>
    </row>
    <row r="4042" spans="1:28" ht="21.75" customHeight="1" x14ac:dyDescent="0.25">
      <c r="A4042" s="33" t="s">
        <v>30</v>
      </c>
      <c r="B4042" s="33" t="s">
        <v>31</v>
      </c>
      <c r="C4042" s="39">
        <v>6264</v>
      </c>
      <c r="D4042" s="162" t="s">
        <v>268</v>
      </c>
      <c r="E4042" s="162" t="s">
        <v>1170</v>
      </c>
      <c r="F4042" s="128" t="s">
        <v>101</v>
      </c>
      <c r="G4042" s="39" t="s">
        <v>35</v>
      </c>
      <c r="H4042" s="39" t="str">
        <f t="shared" si="530"/>
        <v>6105AK124-6264-MSPC-0005</v>
      </c>
      <c r="I4042" s="39" t="str">
        <f t="shared" si="531"/>
        <v>Q24050972-04-6264-M-SPC-0005</v>
      </c>
      <c r="J4042" s="39"/>
      <c r="K4042" s="33" t="str">
        <f>VLOOKUP(C4042,'PPE WBS Codes'!$E$3:$F$79,2,0)</f>
        <v>Bulk Diesel Storage 1</v>
      </c>
      <c r="L4042" s="39" t="s">
        <v>1994</v>
      </c>
      <c r="M4042" s="39" t="s">
        <v>1446</v>
      </c>
      <c r="N4042" s="33" t="str">
        <f t="shared" si="532"/>
        <v>Bulk Diesel Storage 1 - Collection Sump from Bunds for Bulk Diesel Storage Yard 1A - Material Selection and Verification Specification</v>
      </c>
      <c r="O4042" s="134"/>
      <c r="P4042" s="134"/>
      <c r="Q4042" s="33" t="str">
        <f>IFERROR(VLOOKUP(PPE_PH1_CDDL[[#This Row],[RDMC Document Number]],[3]Docs!$B:$F,4,0),"No Placeholder Yet")</f>
        <v>RES - Reserved Placeholder</v>
      </c>
      <c r="R4042" s="33" t="str">
        <f>IFERROR(VLOOKUP(PPE_PH1_CDDL[[#This Row],[RDMC Document Number]],[3]Docs!$B:$F,5,0),"No Placeholder Yet")</f>
        <v>Pending</v>
      </c>
      <c r="S4042" s="137">
        <f t="shared" si="533"/>
        <v>0</v>
      </c>
      <c r="T4042" s="39" t="s">
        <v>1119</v>
      </c>
      <c r="U4042" s="162"/>
      <c r="V4042" s="126"/>
      <c r="W4042" s="39" t="s">
        <v>1982</v>
      </c>
      <c r="X4042" s="39" t="s">
        <v>1979</v>
      </c>
      <c r="Y4042" s="39"/>
      <c r="Z4042" s="39"/>
      <c r="AA4042" s="39"/>
      <c r="AB4042" s="152" t="s">
        <v>3165</v>
      </c>
    </row>
    <row r="4043" spans="1:28" ht="21.75" customHeight="1" x14ac:dyDescent="0.25">
      <c r="A4043" s="33" t="s">
        <v>30</v>
      </c>
      <c r="B4043" s="33" t="s">
        <v>31</v>
      </c>
      <c r="C4043" s="39">
        <v>6264</v>
      </c>
      <c r="D4043" s="162" t="s">
        <v>268</v>
      </c>
      <c r="E4043" s="162" t="s">
        <v>1170</v>
      </c>
      <c r="F4043" s="128" t="s">
        <v>161</v>
      </c>
      <c r="G4043" s="39" t="s">
        <v>35</v>
      </c>
      <c r="H4043" s="39" t="str">
        <f t="shared" si="530"/>
        <v>6105AK124-6264-MSPC-0006</v>
      </c>
      <c r="I4043" s="39" t="str">
        <f t="shared" si="531"/>
        <v>Q24050972-04-6264-M-SPC-0006</v>
      </c>
      <c r="J4043" s="39"/>
      <c r="K4043" s="33" t="str">
        <f>VLOOKUP(C4043,'PPE WBS Codes'!$E$3:$F$79,2,0)</f>
        <v>Bulk Diesel Storage 1</v>
      </c>
      <c r="L4043" s="39" t="s">
        <v>1994</v>
      </c>
      <c r="M4043" s="39" t="s">
        <v>1447</v>
      </c>
      <c r="N4043" s="33" t="str">
        <f t="shared" si="532"/>
        <v>Bulk Diesel Storage 1 - Collection Sump from Bunds for Bulk Diesel Storage Yard 1A - Rotating Equipment Alignment Specifications</v>
      </c>
      <c r="O4043" s="134"/>
      <c r="P4043" s="134"/>
      <c r="Q4043" s="33" t="str">
        <f>IFERROR(VLOOKUP(PPE_PH1_CDDL[[#This Row],[RDMC Document Number]],[3]Docs!$B:$F,4,0),"No Placeholder Yet")</f>
        <v>RES - Reserved Placeholder</v>
      </c>
      <c r="R4043" s="33" t="str">
        <f>IFERROR(VLOOKUP(PPE_PH1_CDDL[[#This Row],[RDMC Document Number]],[3]Docs!$B:$F,5,0),"No Placeholder Yet")</f>
        <v>Pending</v>
      </c>
      <c r="S4043" s="137">
        <f t="shared" si="533"/>
        <v>0</v>
      </c>
      <c r="T4043" s="39" t="s">
        <v>1119</v>
      </c>
      <c r="U4043" s="162"/>
      <c r="V4043" s="126"/>
      <c r="W4043" s="39" t="s">
        <v>1982</v>
      </c>
      <c r="X4043" s="39" t="s">
        <v>1979</v>
      </c>
      <c r="Y4043" s="39"/>
      <c r="Z4043" s="39"/>
      <c r="AA4043" s="39"/>
      <c r="AB4043" s="152" t="s">
        <v>3165</v>
      </c>
    </row>
    <row r="4044" spans="1:28" ht="21.75" customHeight="1" x14ac:dyDescent="0.25">
      <c r="A4044" s="33" t="s">
        <v>30</v>
      </c>
      <c r="B4044" s="33" t="s">
        <v>31</v>
      </c>
      <c r="C4044" s="39">
        <v>6264</v>
      </c>
      <c r="D4044" s="162" t="s">
        <v>268</v>
      </c>
      <c r="E4044" s="162" t="s">
        <v>1170</v>
      </c>
      <c r="F4044" s="128" t="s">
        <v>170</v>
      </c>
      <c r="G4044" s="39" t="s">
        <v>35</v>
      </c>
      <c r="H4044" s="39" t="str">
        <f t="shared" si="530"/>
        <v>6105AK124-6264-MSPC-0007</v>
      </c>
      <c r="I4044" s="39" t="str">
        <f t="shared" si="531"/>
        <v>Q24050972-04-6264-M-SPC-0007</v>
      </c>
      <c r="J4044" s="39"/>
      <c r="K4044" s="33" t="str">
        <f>VLOOKUP(C4044,'PPE WBS Codes'!$E$3:$F$79,2,0)</f>
        <v>Bulk Diesel Storage 1</v>
      </c>
      <c r="L4044" s="39" t="s">
        <v>1994</v>
      </c>
      <c r="M4044" s="39" t="s">
        <v>1449</v>
      </c>
      <c r="N4044" s="33" t="str">
        <f t="shared" si="532"/>
        <v>Bulk Diesel Storage 1 - Collection Sump from Bunds for Bulk Diesel Storage Yard 1A - Drive Coupling and Connector Design Specification</v>
      </c>
      <c r="O4044" s="134"/>
      <c r="P4044" s="134"/>
      <c r="Q4044" s="33" t="str">
        <f>IFERROR(VLOOKUP(PPE_PH1_CDDL[[#This Row],[RDMC Document Number]],[3]Docs!$B:$F,4,0),"No Placeholder Yet")</f>
        <v>RES - Reserved Placeholder</v>
      </c>
      <c r="R4044" s="33" t="str">
        <f>IFERROR(VLOOKUP(PPE_PH1_CDDL[[#This Row],[RDMC Document Number]],[3]Docs!$B:$F,5,0),"No Placeholder Yet")</f>
        <v>Pending</v>
      </c>
      <c r="S4044" s="137">
        <f t="shared" si="533"/>
        <v>0</v>
      </c>
      <c r="T4044" s="39" t="s">
        <v>1119</v>
      </c>
      <c r="U4044" s="162"/>
      <c r="V4044" s="126"/>
      <c r="W4044" s="39" t="s">
        <v>1982</v>
      </c>
      <c r="X4044" s="39" t="s">
        <v>1979</v>
      </c>
      <c r="Y4044" s="39"/>
      <c r="Z4044" s="39"/>
      <c r="AA4044" s="39"/>
      <c r="AB4044" s="152" t="s">
        <v>3165</v>
      </c>
    </row>
    <row r="4045" spans="1:28" ht="21.75" customHeight="1" x14ac:dyDescent="0.25">
      <c r="A4045" s="33" t="s">
        <v>30</v>
      </c>
      <c r="B4045" s="33" t="s">
        <v>31</v>
      </c>
      <c r="C4045" s="39">
        <v>6264</v>
      </c>
      <c r="D4045" s="162" t="s">
        <v>268</v>
      </c>
      <c r="E4045" s="162" t="s">
        <v>1170</v>
      </c>
      <c r="F4045" s="128" t="s">
        <v>108</v>
      </c>
      <c r="G4045" s="39" t="s">
        <v>35</v>
      </c>
      <c r="H4045" s="39" t="str">
        <f t="shared" si="530"/>
        <v>6105AK124-6264-MSPC-0008</v>
      </c>
      <c r="I4045" s="39" t="str">
        <f t="shared" si="531"/>
        <v>Q24050972-04-6264-M-SPC-0008</v>
      </c>
      <c r="J4045" s="39"/>
      <c r="K4045" s="33" t="str">
        <f>VLOOKUP(C4045,'PPE WBS Codes'!$E$3:$F$79,2,0)</f>
        <v>Bulk Diesel Storage 1</v>
      </c>
      <c r="L4045" s="39" t="s">
        <v>1984</v>
      </c>
      <c r="M4045" s="39" t="s">
        <v>2027</v>
      </c>
      <c r="N4045" s="33" t="str">
        <f t="shared" si="532"/>
        <v xml:space="preserve">Bulk Diesel Storage 1 - Access Staircase &amp; Platforms for Bulk Diesel Storage Yard 1A - Safety Barriers Design (Fencing, Handrails and Guards) </v>
      </c>
      <c r="O4045" s="134"/>
      <c r="P4045" s="134"/>
      <c r="Q4045" s="33" t="str">
        <f>IFERROR(VLOOKUP(PPE_PH1_CDDL[[#This Row],[RDMC Document Number]],[3]Docs!$B:$F,4,0),"No Placeholder Yet")</f>
        <v>RES - Reserved Placeholder</v>
      </c>
      <c r="R4045" s="33" t="str">
        <f>IFERROR(VLOOKUP(PPE_PH1_CDDL[[#This Row],[RDMC Document Number]],[3]Docs!$B:$F,5,0),"No Placeholder Yet")</f>
        <v>Pending</v>
      </c>
      <c r="S4045" s="137">
        <f t="shared" si="533"/>
        <v>0</v>
      </c>
      <c r="T4045" s="39" t="s">
        <v>1119</v>
      </c>
      <c r="U4045" s="162"/>
      <c r="V4045" s="126"/>
      <c r="W4045" s="39" t="s">
        <v>1982</v>
      </c>
      <c r="X4045" s="39" t="s">
        <v>2003</v>
      </c>
      <c r="Y4045" s="39"/>
      <c r="Z4045" s="39"/>
      <c r="AA4045" s="39"/>
      <c r="AB4045" s="152" t="s">
        <v>3165</v>
      </c>
    </row>
    <row r="4046" spans="1:28" ht="21.75" customHeight="1" x14ac:dyDescent="0.25">
      <c r="A4046" s="33" t="s">
        <v>30</v>
      </c>
      <c r="B4046" s="33" t="s">
        <v>31</v>
      </c>
      <c r="C4046" s="39">
        <v>6264</v>
      </c>
      <c r="D4046" s="162" t="s">
        <v>268</v>
      </c>
      <c r="E4046" s="162" t="s">
        <v>1170</v>
      </c>
      <c r="F4046" s="128" t="s">
        <v>173</v>
      </c>
      <c r="G4046" s="39" t="s">
        <v>35</v>
      </c>
      <c r="H4046" s="39" t="str">
        <f t="shared" si="530"/>
        <v>6105AK124-6264-MSPC-0009</v>
      </c>
      <c r="I4046" s="39" t="str">
        <f t="shared" si="531"/>
        <v>Q24050972-04-6264-M-SPC-0009</v>
      </c>
      <c r="J4046" s="39"/>
      <c r="K4046" s="33" t="str">
        <f>VLOOKUP(C4046,'PPE WBS Codes'!$E$3:$F$79,2,0)</f>
        <v>Bulk Diesel Storage 1</v>
      </c>
      <c r="L4046" s="39" t="s">
        <v>1984</v>
      </c>
      <c r="M4046" s="39" t="s">
        <v>1446</v>
      </c>
      <c r="N4046" s="33" t="str">
        <f t="shared" si="532"/>
        <v>Bulk Diesel Storage 1 - Access Staircase &amp; Platforms for Bulk Diesel Storage Yard 1A - Material Selection and Verification Specification</v>
      </c>
      <c r="O4046" s="134"/>
      <c r="P4046" s="134"/>
      <c r="Q4046" s="33" t="str">
        <f>IFERROR(VLOOKUP(PPE_PH1_CDDL[[#This Row],[RDMC Document Number]],[3]Docs!$B:$F,4,0),"No Placeholder Yet")</f>
        <v>RES - Reserved Placeholder</v>
      </c>
      <c r="R4046" s="33" t="str">
        <f>IFERROR(VLOOKUP(PPE_PH1_CDDL[[#This Row],[RDMC Document Number]],[3]Docs!$B:$F,5,0),"No Placeholder Yet")</f>
        <v>Pending</v>
      </c>
      <c r="S4046" s="137">
        <f t="shared" si="533"/>
        <v>0</v>
      </c>
      <c r="T4046" s="39" t="s">
        <v>1119</v>
      </c>
      <c r="U4046" s="162"/>
      <c r="V4046" s="126"/>
      <c r="W4046" s="39" t="s">
        <v>1982</v>
      </c>
      <c r="X4046" s="162" t="s">
        <v>2003</v>
      </c>
      <c r="Y4046" s="39"/>
      <c r="Z4046" s="39"/>
      <c r="AA4046" s="39"/>
      <c r="AB4046" s="152" t="s">
        <v>3165</v>
      </c>
    </row>
    <row r="4047" spans="1:28" ht="21.75" customHeight="1" x14ac:dyDescent="0.25">
      <c r="A4047" s="33" t="s">
        <v>30</v>
      </c>
      <c r="B4047" s="33" t="s">
        <v>31</v>
      </c>
      <c r="C4047" s="39">
        <v>6264</v>
      </c>
      <c r="D4047" s="162" t="s">
        <v>268</v>
      </c>
      <c r="E4047" s="162" t="s">
        <v>1170</v>
      </c>
      <c r="F4047" s="128" t="s">
        <v>184</v>
      </c>
      <c r="G4047" s="39" t="s">
        <v>35</v>
      </c>
      <c r="H4047" s="39" t="str">
        <f t="shared" si="530"/>
        <v>6105AK124-6264-MSPC-0010</v>
      </c>
      <c r="I4047" s="39" t="str">
        <f t="shared" si="531"/>
        <v>Q24050972-04-6264-M-SPC-0010</v>
      </c>
      <c r="J4047" s="39"/>
      <c r="K4047" s="33" t="str">
        <f>VLOOKUP(C4047,'PPE WBS Codes'!$E$3:$F$79,2,0)</f>
        <v>Bulk Diesel Storage 1</v>
      </c>
      <c r="L4047" s="39" t="s">
        <v>1986</v>
      </c>
      <c r="M4047" s="39" t="s">
        <v>1441</v>
      </c>
      <c r="N4047" s="33" t="str">
        <f t="shared" si="532"/>
        <v>Bulk Diesel Storage 1 - Fire Protection System for Bulk Diesel Storage Yard 1A - Manual Isolation Valve Design Specification</v>
      </c>
      <c r="O4047" s="134"/>
      <c r="P4047" s="134"/>
      <c r="Q4047" s="33" t="str">
        <f>IFERROR(VLOOKUP(PPE_PH1_CDDL[[#This Row],[RDMC Document Number]],[3]Docs!$B:$F,4,0),"No Placeholder Yet")</f>
        <v>RES - Reserved Placeholder</v>
      </c>
      <c r="R4047" s="33" t="str">
        <f>IFERROR(VLOOKUP(PPE_PH1_CDDL[[#This Row],[RDMC Document Number]],[3]Docs!$B:$F,5,0),"No Placeholder Yet")</f>
        <v>Pending</v>
      </c>
      <c r="S4047" s="137">
        <f t="shared" si="533"/>
        <v>0</v>
      </c>
      <c r="T4047" s="39" t="s">
        <v>1119</v>
      </c>
      <c r="U4047" s="162"/>
      <c r="V4047" s="126"/>
      <c r="W4047" s="39" t="s">
        <v>1982</v>
      </c>
      <c r="X4047" s="39" t="s">
        <v>1636</v>
      </c>
      <c r="Y4047" s="39"/>
      <c r="Z4047" s="39"/>
      <c r="AA4047" s="39"/>
      <c r="AB4047" s="152" t="s">
        <v>3165</v>
      </c>
    </row>
    <row r="4048" spans="1:28" ht="21.75" customHeight="1" x14ac:dyDescent="0.25">
      <c r="A4048" s="33" t="s">
        <v>30</v>
      </c>
      <c r="B4048" s="33" t="s">
        <v>31</v>
      </c>
      <c r="C4048" s="39">
        <v>6264</v>
      </c>
      <c r="D4048" s="162" t="s">
        <v>268</v>
      </c>
      <c r="E4048" s="162" t="s">
        <v>1170</v>
      </c>
      <c r="F4048" s="128" t="s">
        <v>187</v>
      </c>
      <c r="G4048" s="39" t="s">
        <v>35</v>
      </c>
      <c r="H4048" s="39" t="str">
        <f t="shared" si="530"/>
        <v>6105AK124-6264-MSPC-0011</v>
      </c>
      <c r="I4048" s="39" t="str">
        <f t="shared" si="531"/>
        <v>Q24050972-04-6264-M-SPC-0011</v>
      </c>
      <c r="J4048" s="39"/>
      <c r="K4048" s="33" t="str">
        <f>VLOOKUP(C4048,'PPE WBS Codes'!$E$3:$F$79,2,0)</f>
        <v>Bulk Diesel Storage 1</v>
      </c>
      <c r="L4048" s="39" t="s">
        <v>1986</v>
      </c>
      <c r="M4048" s="39" t="s">
        <v>1446</v>
      </c>
      <c r="N4048" s="33" t="str">
        <f t="shared" si="532"/>
        <v>Bulk Diesel Storage 1 - Fire Protection System for Bulk Diesel Storage Yard 1A - Material Selection and Verification Specification</v>
      </c>
      <c r="O4048" s="134"/>
      <c r="P4048" s="134"/>
      <c r="Q4048" s="33" t="str">
        <f>IFERROR(VLOOKUP(PPE_PH1_CDDL[[#This Row],[RDMC Document Number]],[3]Docs!$B:$F,4,0),"No Placeholder Yet")</f>
        <v>RES - Reserved Placeholder</v>
      </c>
      <c r="R4048" s="33" t="str">
        <f>IFERROR(VLOOKUP(PPE_PH1_CDDL[[#This Row],[RDMC Document Number]],[3]Docs!$B:$F,5,0),"No Placeholder Yet")</f>
        <v>Pending</v>
      </c>
      <c r="S4048" s="137">
        <f t="shared" si="533"/>
        <v>0</v>
      </c>
      <c r="T4048" s="39" t="s">
        <v>1119</v>
      </c>
      <c r="U4048" s="162"/>
      <c r="V4048" s="126"/>
      <c r="W4048" s="39" t="s">
        <v>1982</v>
      </c>
      <c r="X4048" s="39" t="s">
        <v>1636</v>
      </c>
      <c r="Y4048" s="39"/>
      <c r="Z4048" s="39"/>
      <c r="AA4048" s="39"/>
      <c r="AB4048" s="152" t="s">
        <v>3165</v>
      </c>
    </row>
    <row r="4049" spans="1:28" ht="21.75" customHeight="1" x14ac:dyDescent="0.25">
      <c r="A4049" s="33" t="s">
        <v>30</v>
      </c>
      <c r="B4049" s="33" t="s">
        <v>31</v>
      </c>
      <c r="C4049" s="39">
        <v>6264</v>
      </c>
      <c r="D4049" s="162" t="s">
        <v>268</v>
      </c>
      <c r="E4049" s="162" t="s">
        <v>1170</v>
      </c>
      <c r="F4049" s="128" t="s">
        <v>213</v>
      </c>
      <c r="G4049" s="39" t="s">
        <v>35</v>
      </c>
      <c r="H4049" s="39" t="str">
        <f t="shared" si="530"/>
        <v>6105AK124-6264-MSPC-0012</v>
      </c>
      <c r="I4049" s="39" t="str">
        <f t="shared" si="531"/>
        <v>Q24050972-04-6264-M-SPC-0012</v>
      </c>
      <c r="J4049" s="39"/>
      <c r="K4049" s="33" t="str">
        <f>VLOOKUP(C4049,'PPE WBS Codes'!$E$3:$F$79,2,0)</f>
        <v>Bulk Diesel Storage 1</v>
      </c>
      <c r="L4049" s="39" t="s">
        <v>1986</v>
      </c>
      <c r="M4049" s="39" t="s">
        <v>1443</v>
      </c>
      <c r="N4049" s="33" t="str">
        <f t="shared" si="532"/>
        <v>Bulk Diesel Storage 1 - Fire Protection System for Bulk Diesel Storage Yard 1A - Gasket Schedule and Material Specification</v>
      </c>
      <c r="O4049" s="134"/>
      <c r="P4049" s="134"/>
      <c r="Q4049" s="33" t="str">
        <f>IFERROR(VLOOKUP(PPE_PH1_CDDL[[#This Row],[RDMC Document Number]],[3]Docs!$B:$F,4,0),"No Placeholder Yet")</f>
        <v>RES - Reserved Placeholder</v>
      </c>
      <c r="R4049" s="33" t="str">
        <f>IFERROR(VLOOKUP(PPE_PH1_CDDL[[#This Row],[RDMC Document Number]],[3]Docs!$B:$F,5,0),"No Placeholder Yet")</f>
        <v>Pending</v>
      </c>
      <c r="S4049" s="137">
        <f t="shared" si="533"/>
        <v>0</v>
      </c>
      <c r="T4049" s="39" t="s">
        <v>1119</v>
      </c>
      <c r="U4049" s="162"/>
      <c r="V4049" s="126"/>
      <c r="W4049" s="39" t="s">
        <v>1982</v>
      </c>
      <c r="X4049" s="39" t="s">
        <v>1636</v>
      </c>
      <c r="Y4049" s="39"/>
      <c r="Z4049" s="39"/>
      <c r="AA4049" s="39"/>
      <c r="AB4049" s="152" t="s">
        <v>3165</v>
      </c>
    </row>
    <row r="4050" spans="1:28" ht="21.75" customHeight="1" x14ac:dyDescent="0.25">
      <c r="A4050" s="33" t="s">
        <v>30</v>
      </c>
      <c r="B4050" s="33" t="s">
        <v>31</v>
      </c>
      <c r="C4050" s="39">
        <v>6264</v>
      </c>
      <c r="D4050" s="162" t="s">
        <v>268</v>
      </c>
      <c r="E4050" s="162" t="s">
        <v>1170</v>
      </c>
      <c r="F4050" s="128" t="s">
        <v>215</v>
      </c>
      <c r="G4050" s="39" t="s">
        <v>35</v>
      </c>
      <c r="H4050" s="39" t="str">
        <f t="shared" si="530"/>
        <v>6105AK124-6264-MSPC-0013</v>
      </c>
      <c r="I4050" s="39" t="str">
        <f t="shared" si="531"/>
        <v>Q24050972-04-6264-M-SPC-0013</v>
      </c>
      <c r="J4050" s="39"/>
      <c r="K4050" s="33" t="str">
        <f>VLOOKUP(C4050,'PPE WBS Codes'!$E$3:$F$79,2,0)</f>
        <v>Bulk Diesel Storage 1</v>
      </c>
      <c r="L4050" s="39" t="s">
        <v>1986</v>
      </c>
      <c r="M4050" s="39" t="s">
        <v>1444</v>
      </c>
      <c r="N4050" s="33" t="str">
        <f t="shared" si="532"/>
        <v>Bulk Diesel Storage 1 - Fire Protection System for Bulk Diesel Storage Yard 1A - Pump Design and Specifications</v>
      </c>
      <c r="O4050" s="134"/>
      <c r="P4050" s="134"/>
      <c r="Q4050" s="33" t="str">
        <f>IFERROR(VLOOKUP(PPE_PH1_CDDL[[#This Row],[RDMC Document Number]],[3]Docs!$B:$F,4,0),"No Placeholder Yet")</f>
        <v>RES - Reserved Placeholder</v>
      </c>
      <c r="R4050" s="33" t="str">
        <f>IFERROR(VLOOKUP(PPE_PH1_CDDL[[#This Row],[RDMC Document Number]],[3]Docs!$B:$F,5,0),"No Placeholder Yet")</f>
        <v>Pending</v>
      </c>
      <c r="S4050" s="137">
        <f t="shared" si="533"/>
        <v>0</v>
      </c>
      <c r="T4050" s="39" t="s">
        <v>1119</v>
      </c>
      <c r="U4050" s="162"/>
      <c r="V4050" s="126"/>
      <c r="W4050" s="39" t="s">
        <v>1982</v>
      </c>
      <c r="X4050" s="39" t="s">
        <v>1636</v>
      </c>
      <c r="Y4050" s="39"/>
      <c r="Z4050" s="39"/>
      <c r="AA4050" s="39"/>
      <c r="AB4050" s="152" t="s">
        <v>3165</v>
      </c>
    </row>
    <row r="4051" spans="1:28" ht="21.75" customHeight="1" x14ac:dyDescent="0.25">
      <c r="A4051" s="33" t="s">
        <v>30</v>
      </c>
      <c r="B4051" s="33" t="s">
        <v>31</v>
      </c>
      <c r="C4051" s="39">
        <v>6264</v>
      </c>
      <c r="D4051" s="162" t="s">
        <v>268</v>
      </c>
      <c r="E4051" s="162" t="s">
        <v>1170</v>
      </c>
      <c r="F4051" s="128" t="s">
        <v>217</v>
      </c>
      <c r="G4051" s="39" t="s">
        <v>35</v>
      </c>
      <c r="H4051" s="39" t="str">
        <f t="shared" ref="H4051:H4114" si="534">A4051&amp;B4051&amp;"-"&amp;C4051&amp;"-"&amp;D4051&amp;E4051&amp;"-"&amp;F4051</f>
        <v>6105AK124-6264-MSPC-0014</v>
      </c>
      <c r="I4051" s="39" t="str">
        <f t="shared" ref="I4051:I4114" si="535">"Q24050972"&amp;"-"&amp;"04"&amp;"-"&amp;C4051&amp;"-"&amp;D4051&amp;"-"&amp;E4051&amp;"-"&amp;F4051</f>
        <v>Q24050972-04-6264-M-SPC-0014</v>
      </c>
      <c r="J4051" s="39"/>
      <c r="K4051" s="33" t="str">
        <f>VLOOKUP(C4051,'PPE WBS Codes'!$E$3:$F$79,2,0)</f>
        <v>Bulk Diesel Storage 1</v>
      </c>
      <c r="L4051" s="39" t="s">
        <v>1986</v>
      </c>
      <c r="M4051" s="39" t="s">
        <v>1447</v>
      </c>
      <c r="N4051" s="33" t="str">
        <f t="shared" ref="N4051:N4090" si="536">K4051&amp;" - "&amp;L4051&amp;" - "&amp;M4051</f>
        <v>Bulk Diesel Storage 1 - Fire Protection System for Bulk Diesel Storage Yard 1A - Rotating Equipment Alignment Specifications</v>
      </c>
      <c r="O4051" s="134"/>
      <c r="P4051" s="134"/>
      <c r="Q4051" s="33" t="str">
        <f>IFERROR(VLOOKUP(PPE_PH1_CDDL[[#This Row],[RDMC Document Number]],[3]Docs!$B:$F,4,0),"No Placeholder Yet")</f>
        <v>RES - Reserved Placeholder</v>
      </c>
      <c r="R4051" s="33" t="str">
        <f>IFERROR(VLOOKUP(PPE_PH1_CDDL[[#This Row],[RDMC Document Number]],[3]Docs!$B:$F,5,0),"No Placeholder Yet")</f>
        <v>Pending</v>
      </c>
      <c r="S4051" s="137">
        <f t="shared" si="533"/>
        <v>0</v>
      </c>
      <c r="T4051" s="39" t="s">
        <v>1119</v>
      </c>
      <c r="U4051" s="162"/>
      <c r="V4051" s="126"/>
      <c r="W4051" s="39" t="s">
        <v>1982</v>
      </c>
      <c r="X4051" s="39" t="s">
        <v>1636</v>
      </c>
      <c r="Y4051" s="39"/>
      <c r="Z4051" s="39"/>
      <c r="AA4051" s="39"/>
      <c r="AB4051" s="152" t="s">
        <v>3165</v>
      </c>
    </row>
    <row r="4052" spans="1:28" ht="21.75" customHeight="1" x14ac:dyDescent="0.25">
      <c r="A4052" s="33" t="s">
        <v>30</v>
      </c>
      <c r="B4052" s="33" t="s">
        <v>31</v>
      </c>
      <c r="C4052" s="39">
        <v>6264</v>
      </c>
      <c r="D4052" s="162" t="s">
        <v>268</v>
      </c>
      <c r="E4052" s="162" t="s">
        <v>1170</v>
      </c>
      <c r="F4052" s="128" t="s">
        <v>219</v>
      </c>
      <c r="G4052" s="39" t="s">
        <v>35</v>
      </c>
      <c r="H4052" s="39" t="str">
        <f t="shared" si="534"/>
        <v>6105AK124-6264-MSPC-0015</v>
      </c>
      <c r="I4052" s="39" t="str">
        <f t="shared" si="535"/>
        <v>Q24050972-04-6264-M-SPC-0015</v>
      </c>
      <c r="J4052" s="39"/>
      <c r="K4052" s="33" t="str">
        <f>VLOOKUP(C4052,'PPE WBS Codes'!$E$3:$F$79,2,0)</f>
        <v>Bulk Diesel Storage 1</v>
      </c>
      <c r="L4052" s="39" t="s">
        <v>1986</v>
      </c>
      <c r="M4052" s="39" t="s">
        <v>1449</v>
      </c>
      <c r="N4052" s="33" t="str">
        <f t="shared" si="536"/>
        <v>Bulk Diesel Storage 1 - Fire Protection System for Bulk Diesel Storage Yard 1A - Drive Coupling and Connector Design Specification</v>
      </c>
      <c r="O4052" s="134"/>
      <c r="P4052" s="134"/>
      <c r="Q4052" s="33" t="str">
        <f>IFERROR(VLOOKUP(PPE_PH1_CDDL[[#This Row],[RDMC Document Number]],[3]Docs!$B:$F,4,0),"No Placeholder Yet")</f>
        <v>RES - Reserved Placeholder</v>
      </c>
      <c r="R4052" s="33" t="str">
        <f>IFERROR(VLOOKUP(PPE_PH1_CDDL[[#This Row],[RDMC Document Number]],[3]Docs!$B:$F,5,0),"No Placeholder Yet")</f>
        <v>Pending</v>
      </c>
      <c r="S4052" s="137">
        <f t="shared" si="533"/>
        <v>0</v>
      </c>
      <c r="T4052" s="39" t="s">
        <v>1119</v>
      </c>
      <c r="U4052" s="162"/>
      <c r="V4052" s="126"/>
      <c r="W4052" s="39" t="s">
        <v>1982</v>
      </c>
      <c r="X4052" s="39" t="s">
        <v>1636</v>
      </c>
      <c r="Y4052" s="39"/>
      <c r="Z4052" s="39"/>
      <c r="AA4052" s="39"/>
      <c r="AB4052" s="152" t="s">
        <v>3165</v>
      </c>
    </row>
    <row r="4053" spans="1:28" ht="21.75" customHeight="1" x14ac:dyDescent="0.25">
      <c r="A4053" s="33" t="s">
        <v>30</v>
      </c>
      <c r="B4053" s="33" t="s">
        <v>31</v>
      </c>
      <c r="C4053" s="39">
        <v>6264</v>
      </c>
      <c r="D4053" s="162" t="s">
        <v>268</v>
      </c>
      <c r="E4053" s="162" t="s">
        <v>1170</v>
      </c>
      <c r="F4053" s="128" t="s">
        <v>88</v>
      </c>
      <c r="G4053" s="39" t="s">
        <v>35</v>
      </c>
      <c r="H4053" s="39" t="str">
        <f t="shared" si="534"/>
        <v>6105AK124-6264-MSPC-0016</v>
      </c>
      <c r="I4053" s="39" t="str">
        <f t="shared" si="535"/>
        <v>Q24050972-04-6264-M-SPC-0016</v>
      </c>
      <c r="J4053" s="39"/>
      <c r="K4053" s="33" t="str">
        <f>VLOOKUP(C4053,'PPE WBS Codes'!$E$3:$F$79,2,0)</f>
        <v>Bulk Diesel Storage 1</v>
      </c>
      <c r="L4053" s="39" t="s">
        <v>1987</v>
      </c>
      <c r="M4053" s="39" t="s">
        <v>1446</v>
      </c>
      <c r="N4053" s="33" t="str">
        <f t="shared" si="536"/>
        <v>Bulk Diesel Storage 1 - Auto ESD Shut-off  Valves for Bulk Diesel Storage Yard 1A - Material Selection and Verification Specification</v>
      </c>
      <c r="O4053" s="134"/>
      <c r="P4053" s="134"/>
      <c r="Q4053" s="33" t="str">
        <f>IFERROR(VLOOKUP(PPE_PH1_CDDL[[#This Row],[RDMC Document Number]],[3]Docs!$B:$F,4,0),"No Placeholder Yet")</f>
        <v>RES - Reserved Placeholder</v>
      </c>
      <c r="R4053" s="33" t="str">
        <f>IFERROR(VLOOKUP(PPE_PH1_CDDL[[#This Row],[RDMC Document Number]],[3]Docs!$B:$F,5,0),"No Placeholder Yet")</f>
        <v>Pending</v>
      </c>
      <c r="S4053" s="137">
        <f t="shared" si="533"/>
        <v>0</v>
      </c>
      <c r="T4053" s="39" t="s">
        <v>1119</v>
      </c>
      <c r="U4053" s="162"/>
      <c r="V4053" s="126"/>
      <c r="W4053" s="39" t="s">
        <v>1982</v>
      </c>
      <c r="X4053" s="39" t="s">
        <v>2000</v>
      </c>
      <c r="Y4053" s="39"/>
      <c r="Z4053" s="39"/>
      <c r="AA4053" s="39"/>
      <c r="AB4053" s="152" t="s">
        <v>3165</v>
      </c>
    </row>
    <row r="4054" spans="1:28" ht="21.75" customHeight="1" x14ac:dyDescent="0.25">
      <c r="A4054" s="33" t="s">
        <v>30</v>
      </c>
      <c r="B4054" s="33" t="s">
        <v>31</v>
      </c>
      <c r="C4054" s="39">
        <v>6264</v>
      </c>
      <c r="D4054" s="162" t="s">
        <v>268</v>
      </c>
      <c r="E4054" s="162" t="s">
        <v>1170</v>
      </c>
      <c r="F4054" s="128" t="s">
        <v>143</v>
      </c>
      <c r="G4054" s="39" t="s">
        <v>35</v>
      </c>
      <c r="H4054" s="39" t="str">
        <f t="shared" si="534"/>
        <v>6105AK124-6264-MSPC-0017</v>
      </c>
      <c r="I4054" s="39" t="str">
        <f t="shared" si="535"/>
        <v>Q24050972-04-6264-M-SPC-0017</v>
      </c>
      <c r="J4054" s="39"/>
      <c r="K4054" s="33" t="str">
        <f>VLOOKUP(C4054,'PPE WBS Codes'!$E$3:$F$79,2,0)</f>
        <v>Bulk Diesel Storage 1</v>
      </c>
      <c r="L4054" s="39" t="s">
        <v>1987</v>
      </c>
      <c r="M4054" s="39" t="s">
        <v>1443</v>
      </c>
      <c r="N4054" s="33" t="str">
        <f t="shared" si="536"/>
        <v>Bulk Diesel Storage 1 - Auto ESD Shut-off  Valves for Bulk Diesel Storage Yard 1A - Gasket Schedule and Material Specification</v>
      </c>
      <c r="O4054" s="134"/>
      <c r="P4054" s="134"/>
      <c r="Q4054" s="33" t="str">
        <f>IFERROR(VLOOKUP(PPE_PH1_CDDL[[#This Row],[RDMC Document Number]],[3]Docs!$B:$F,4,0),"No Placeholder Yet")</f>
        <v>RES - Reserved Placeholder</v>
      </c>
      <c r="R4054" s="33" t="str">
        <f>IFERROR(VLOOKUP(PPE_PH1_CDDL[[#This Row],[RDMC Document Number]],[3]Docs!$B:$F,5,0),"No Placeholder Yet")</f>
        <v>Pending</v>
      </c>
      <c r="S4054" s="137">
        <f t="shared" si="533"/>
        <v>0</v>
      </c>
      <c r="T4054" s="39" t="s">
        <v>1119</v>
      </c>
      <c r="U4054" s="162"/>
      <c r="V4054" s="126"/>
      <c r="W4054" s="39" t="s">
        <v>1982</v>
      </c>
      <c r="X4054" s="39" t="s">
        <v>2000</v>
      </c>
      <c r="Y4054" s="39"/>
      <c r="Z4054" s="39"/>
      <c r="AA4054" s="39"/>
      <c r="AB4054" s="152" t="s">
        <v>3165</v>
      </c>
    </row>
    <row r="4055" spans="1:28" ht="21.75" customHeight="1" x14ac:dyDescent="0.25">
      <c r="A4055" s="33" t="s">
        <v>30</v>
      </c>
      <c r="B4055" s="33" t="s">
        <v>31</v>
      </c>
      <c r="C4055" s="39">
        <v>6264</v>
      </c>
      <c r="D4055" s="162" t="s">
        <v>268</v>
      </c>
      <c r="E4055" s="162" t="s">
        <v>1170</v>
      </c>
      <c r="F4055" s="128" t="s">
        <v>223</v>
      </c>
      <c r="G4055" s="39" t="s">
        <v>35</v>
      </c>
      <c r="H4055" s="39" t="str">
        <f t="shared" si="534"/>
        <v>6105AK124-6264-MSPC-0018</v>
      </c>
      <c r="I4055" s="39" t="str">
        <f t="shared" si="535"/>
        <v>Q24050972-04-6264-M-SPC-0018</v>
      </c>
      <c r="J4055" s="39"/>
      <c r="K4055" s="33" t="str">
        <f>VLOOKUP(C4055,'PPE WBS Codes'!$E$3:$F$79,2,0)</f>
        <v>Bulk Diesel Storage 1</v>
      </c>
      <c r="L4055" s="39" t="s">
        <v>1988</v>
      </c>
      <c r="M4055" s="39" t="s">
        <v>1446</v>
      </c>
      <c r="N4055" s="33" t="str">
        <f t="shared" si="536"/>
        <v>Bulk Diesel Storage 1 - Emergency Equip for Bulk Diesel Storage Fuel System Yard 1B - Material Selection and Verification Specification</v>
      </c>
      <c r="O4055" s="134"/>
      <c r="P4055" s="134"/>
      <c r="Q4055" s="33" t="str">
        <f>IFERROR(VLOOKUP(PPE_PH1_CDDL[[#This Row],[RDMC Document Number]],[3]Docs!$B:$F,4,0),"No Placeholder Yet")</f>
        <v>RES - Reserved Placeholder</v>
      </c>
      <c r="R4055" s="33" t="str">
        <f>IFERROR(VLOOKUP(PPE_PH1_CDDL[[#This Row],[RDMC Document Number]],[3]Docs!$B:$F,5,0),"No Placeholder Yet")</f>
        <v>Pending</v>
      </c>
      <c r="S4055" s="137">
        <f t="shared" si="533"/>
        <v>0</v>
      </c>
      <c r="T4055" s="39" t="s">
        <v>1119</v>
      </c>
      <c r="U4055" s="162"/>
      <c r="V4055" s="126"/>
      <c r="W4055" s="39" t="s">
        <v>1982</v>
      </c>
      <c r="X4055" s="162" t="s">
        <v>1964</v>
      </c>
      <c r="Y4055" s="39"/>
      <c r="Z4055" s="39"/>
      <c r="AA4055" s="39"/>
      <c r="AB4055" s="152" t="s">
        <v>3165</v>
      </c>
    </row>
    <row r="4056" spans="1:28" ht="21.75" customHeight="1" x14ac:dyDescent="0.25">
      <c r="A4056" s="33" t="s">
        <v>30</v>
      </c>
      <c r="B4056" s="33" t="s">
        <v>31</v>
      </c>
      <c r="C4056" s="39">
        <v>6264</v>
      </c>
      <c r="D4056" s="162" t="s">
        <v>268</v>
      </c>
      <c r="E4056" s="162" t="s">
        <v>1170</v>
      </c>
      <c r="F4056" s="128" t="s">
        <v>150</v>
      </c>
      <c r="G4056" s="39" t="s">
        <v>35</v>
      </c>
      <c r="H4056" s="39" t="str">
        <f t="shared" si="534"/>
        <v>6105AK124-6264-MSPC-0019</v>
      </c>
      <c r="I4056" s="39" t="str">
        <f t="shared" si="535"/>
        <v>Q24050972-04-6264-M-SPC-0019</v>
      </c>
      <c r="J4056" s="39"/>
      <c r="K4056" s="33" t="str">
        <f>VLOOKUP(C4056,'PPE WBS Codes'!$E$3:$F$79,2,0)</f>
        <v>Bulk Diesel Storage 1</v>
      </c>
      <c r="L4056" s="39" t="s">
        <v>1988</v>
      </c>
      <c r="M4056" s="39" t="s">
        <v>1443</v>
      </c>
      <c r="N4056" s="33" t="str">
        <f t="shared" si="536"/>
        <v>Bulk Diesel Storage 1 - Emergency Equip for Bulk Diesel Storage Fuel System Yard 1B - Gasket Schedule and Material Specification</v>
      </c>
      <c r="O4056" s="134"/>
      <c r="P4056" s="134"/>
      <c r="Q4056" s="33" t="str">
        <f>IFERROR(VLOOKUP(PPE_PH1_CDDL[[#This Row],[RDMC Document Number]],[3]Docs!$B:$F,4,0),"No Placeholder Yet")</f>
        <v>RES - Reserved Placeholder</v>
      </c>
      <c r="R4056" s="33" t="str">
        <f>IFERROR(VLOOKUP(PPE_PH1_CDDL[[#This Row],[RDMC Document Number]],[3]Docs!$B:$F,5,0),"No Placeholder Yet")</f>
        <v>Pending</v>
      </c>
      <c r="S4056" s="137">
        <f t="shared" si="533"/>
        <v>0</v>
      </c>
      <c r="T4056" s="39" t="s">
        <v>1119</v>
      </c>
      <c r="U4056" s="162"/>
      <c r="V4056" s="126"/>
      <c r="W4056" s="39" t="s">
        <v>1982</v>
      </c>
      <c r="X4056" s="39" t="s">
        <v>1964</v>
      </c>
      <c r="Y4056" s="39"/>
      <c r="Z4056" s="39"/>
      <c r="AA4056" s="39"/>
      <c r="AB4056" s="152" t="s">
        <v>3165</v>
      </c>
    </row>
    <row r="4057" spans="1:28" ht="21.75" customHeight="1" x14ac:dyDescent="0.25">
      <c r="A4057" s="33" t="s">
        <v>30</v>
      </c>
      <c r="B4057" s="33" t="s">
        <v>31</v>
      </c>
      <c r="C4057" s="39">
        <v>6264</v>
      </c>
      <c r="D4057" s="162" t="s">
        <v>268</v>
      </c>
      <c r="E4057" s="162" t="s">
        <v>1170</v>
      </c>
      <c r="F4057" s="128" t="s">
        <v>226</v>
      </c>
      <c r="G4057" s="39" t="s">
        <v>35</v>
      </c>
      <c r="H4057" s="39" t="str">
        <f t="shared" si="534"/>
        <v>6105AK124-6264-MSPC-0020</v>
      </c>
      <c r="I4057" s="39" t="str">
        <f t="shared" si="535"/>
        <v>Q24050972-04-6264-M-SPC-0020</v>
      </c>
      <c r="J4057" s="39"/>
      <c r="K4057" s="33" t="str">
        <f>VLOOKUP(C4057,'PPE WBS Codes'!$E$3:$F$79,2,0)</f>
        <v>Bulk Diesel Storage 1</v>
      </c>
      <c r="L4057" s="39" t="s">
        <v>1997</v>
      </c>
      <c r="M4057" s="39" t="s">
        <v>1444</v>
      </c>
      <c r="N4057" s="33" t="str">
        <f t="shared" si="536"/>
        <v>Bulk Diesel Storage 1 - Collection Sump from Bunds for Bulk Diesel Storage Yard 1B - Pump Design and Specifications</v>
      </c>
      <c r="O4057" s="134"/>
      <c r="P4057" s="134"/>
      <c r="Q4057" s="33" t="str">
        <f>IFERROR(VLOOKUP(PPE_PH1_CDDL[[#This Row],[RDMC Document Number]],[3]Docs!$B:$F,4,0),"No Placeholder Yet")</f>
        <v>RES - Reserved Placeholder</v>
      </c>
      <c r="R4057" s="33" t="str">
        <f>IFERROR(VLOOKUP(PPE_PH1_CDDL[[#This Row],[RDMC Document Number]],[3]Docs!$B:$F,5,0),"No Placeholder Yet")</f>
        <v>Pending</v>
      </c>
      <c r="S4057" s="137">
        <f t="shared" si="533"/>
        <v>0</v>
      </c>
      <c r="T4057" s="39" t="s">
        <v>1119</v>
      </c>
      <c r="U4057" s="162"/>
      <c r="V4057" s="126"/>
      <c r="W4057" s="39" t="s">
        <v>1982</v>
      </c>
      <c r="X4057" s="39" t="s">
        <v>1979</v>
      </c>
      <c r="Y4057" s="39"/>
      <c r="Z4057" s="39"/>
      <c r="AA4057" s="39"/>
      <c r="AB4057" s="152" t="s">
        <v>3165</v>
      </c>
    </row>
    <row r="4058" spans="1:28" ht="21.75" customHeight="1" x14ac:dyDescent="0.25">
      <c r="A4058" s="33" t="s">
        <v>30</v>
      </c>
      <c r="B4058" s="33" t="s">
        <v>31</v>
      </c>
      <c r="C4058" s="39">
        <v>6264</v>
      </c>
      <c r="D4058" s="162" t="s">
        <v>268</v>
      </c>
      <c r="E4058" s="162" t="s">
        <v>1170</v>
      </c>
      <c r="F4058" s="128" t="s">
        <v>228</v>
      </c>
      <c r="G4058" s="39" t="s">
        <v>35</v>
      </c>
      <c r="H4058" s="39" t="str">
        <f t="shared" si="534"/>
        <v>6105AK124-6264-MSPC-0021</v>
      </c>
      <c r="I4058" s="39" t="str">
        <f t="shared" si="535"/>
        <v>Q24050972-04-6264-M-SPC-0021</v>
      </c>
      <c r="J4058" s="39"/>
      <c r="K4058" s="33" t="str">
        <f>VLOOKUP(C4058,'PPE WBS Codes'!$E$3:$F$79,2,0)</f>
        <v>Bulk Diesel Storage 1</v>
      </c>
      <c r="L4058" s="39" t="s">
        <v>1997</v>
      </c>
      <c r="M4058" s="39" t="s">
        <v>1445</v>
      </c>
      <c r="N4058" s="33" t="str">
        <f t="shared" si="536"/>
        <v>Bulk Diesel Storage 1 - Collection Sump from Bunds for Bulk Diesel Storage Yard 1B - Lifting and Crawl Beam Design Specification</v>
      </c>
      <c r="O4058" s="134"/>
      <c r="P4058" s="134"/>
      <c r="Q4058" s="33" t="str">
        <f>IFERROR(VLOOKUP(PPE_PH1_CDDL[[#This Row],[RDMC Document Number]],[3]Docs!$B:$F,4,0),"No Placeholder Yet")</f>
        <v>RES - Reserved Placeholder</v>
      </c>
      <c r="R4058" s="33" t="str">
        <f>IFERROR(VLOOKUP(PPE_PH1_CDDL[[#This Row],[RDMC Document Number]],[3]Docs!$B:$F,5,0),"No Placeholder Yet")</f>
        <v>Pending</v>
      </c>
      <c r="S4058" s="137">
        <f t="shared" si="533"/>
        <v>0</v>
      </c>
      <c r="T4058" s="39" t="s">
        <v>1119</v>
      </c>
      <c r="U4058" s="162"/>
      <c r="V4058" s="126"/>
      <c r="W4058" s="39" t="s">
        <v>1982</v>
      </c>
      <c r="X4058" s="39" t="s">
        <v>1979</v>
      </c>
      <c r="Y4058" s="39"/>
      <c r="Z4058" s="39"/>
      <c r="AA4058" s="39"/>
      <c r="AB4058" s="152" t="s">
        <v>3165</v>
      </c>
    </row>
    <row r="4059" spans="1:28" ht="21.75" customHeight="1" x14ac:dyDescent="0.25">
      <c r="A4059" s="33" t="s">
        <v>30</v>
      </c>
      <c r="B4059" s="33" t="s">
        <v>31</v>
      </c>
      <c r="C4059" s="39">
        <v>6264</v>
      </c>
      <c r="D4059" s="162" t="s">
        <v>268</v>
      </c>
      <c r="E4059" s="162" t="s">
        <v>1170</v>
      </c>
      <c r="F4059" s="128" t="s">
        <v>231</v>
      </c>
      <c r="G4059" s="39" t="s">
        <v>35</v>
      </c>
      <c r="H4059" s="39" t="str">
        <f t="shared" si="534"/>
        <v>6105AK124-6264-MSPC-0022</v>
      </c>
      <c r="I4059" s="39" t="str">
        <f t="shared" si="535"/>
        <v>Q24050972-04-6264-M-SPC-0022</v>
      </c>
      <c r="J4059" s="39"/>
      <c r="K4059" s="33" t="str">
        <f>VLOOKUP(C4059,'PPE WBS Codes'!$E$3:$F$79,2,0)</f>
        <v>Bulk Diesel Storage 1</v>
      </c>
      <c r="L4059" s="39" t="s">
        <v>1997</v>
      </c>
      <c r="M4059" s="39" t="s">
        <v>1446</v>
      </c>
      <c r="N4059" s="33" t="str">
        <f t="shared" si="536"/>
        <v>Bulk Diesel Storage 1 - Collection Sump from Bunds for Bulk Diesel Storage Yard 1B - Material Selection and Verification Specification</v>
      </c>
      <c r="O4059" s="134"/>
      <c r="P4059" s="134"/>
      <c r="Q4059" s="33" t="str">
        <f>IFERROR(VLOOKUP(PPE_PH1_CDDL[[#This Row],[RDMC Document Number]],[3]Docs!$B:$F,4,0),"No Placeholder Yet")</f>
        <v>RES - Reserved Placeholder</v>
      </c>
      <c r="R4059" s="33" t="str">
        <f>IFERROR(VLOOKUP(PPE_PH1_CDDL[[#This Row],[RDMC Document Number]],[3]Docs!$B:$F,5,0),"No Placeholder Yet")</f>
        <v>Pending</v>
      </c>
      <c r="S4059" s="137">
        <f t="shared" si="533"/>
        <v>0</v>
      </c>
      <c r="T4059" s="39" t="s">
        <v>1119</v>
      </c>
      <c r="U4059" s="162"/>
      <c r="V4059" s="126"/>
      <c r="W4059" s="39" t="s">
        <v>1982</v>
      </c>
      <c r="X4059" s="39" t="s">
        <v>1979</v>
      </c>
      <c r="Y4059" s="39"/>
      <c r="Z4059" s="39"/>
      <c r="AA4059" s="39"/>
      <c r="AB4059" s="152" t="s">
        <v>3165</v>
      </c>
    </row>
    <row r="4060" spans="1:28" ht="21.75" customHeight="1" x14ac:dyDescent="0.25">
      <c r="A4060" s="33" t="s">
        <v>30</v>
      </c>
      <c r="B4060" s="33" t="s">
        <v>31</v>
      </c>
      <c r="C4060" s="39">
        <v>6264</v>
      </c>
      <c r="D4060" s="162" t="s">
        <v>268</v>
      </c>
      <c r="E4060" s="162" t="s">
        <v>1170</v>
      </c>
      <c r="F4060" s="128" t="s">
        <v>234</v>
      </c>
      <c r="G4060" s="39" t="s">
        <v>35</v>
      </c>
      <c r="H4060" s="39" t="str">
        <f t="shared" si="534"/>
        <v>6105AK124-6264-MSPC-0023</v>
      </c>
      <c r="I4060" s="39" t="str">
        <f t="shared" si="535"/>
        <v>Q24050972-04-6264-M-SPC-0023</v>
      </c>
      <c r="J4060" s="39"/>
      <c r="K4060" s="33" t="str">
        <f>VLOOKUP(C4060,'PPE WBS Codes'!$E$3:$F$79,2,0)</f>
        <v>Bulk Diesel Storage 1</v>
      </c>
      <c r="L4060" s="39" t="s">
        <v>1997</v>
      </c>
      <c r="M4060" s="39" t="s">
        <v>1447</v>
      </c>
      <c r="N4060" s="33" t="str">
        <f t="shared" si="536"/>
        <v>Bulk Diesel Storage 1 - Collection Sump from Bunds for Bulk Diesel Storage Yard 1B - Rotating Equipment Alignment Specifications</v>
      </c>
      <c r="O4060" s="134"/>
      <c r="P4060" s="134"/>
      <c r="Q4060" s="33" t="str">
        <f>IFERROR(VLOOKUP(PPE_PH1_CDDL[[#This Row],[RDMC Document Number]],[3]Docs!$B:$F,4,0),"No Placeholder Yet")</f>
        <v>RES - Reserved Placeholder</v>
      </c>
      <c r="R4060" s="33" t="str">
        <f>IFERROR(VLOOKUP(PPE_PH1_CDDL[[#This Row],[RDMC Document Number]],[3]Docs!$B:$F,5,0),"No Placeholder Yet")</f>
        <v>Pending</v>
      </c>
      <c r="S4060" s="137">
        <f t="shared" si="533"/>
        <v>0</v>
      </c>
      <c r="T4060" s="39" t="s">
        <v>1119</v>
      </c>
      <c r="U4060" s="162"/>
      <c r="V4060" s="126"/>
      <c r="W4060" s="39" t="s">
        <v>1982</v>
      </c>
      <c r="X4060" s="39" t="s">
        <v>1979</v>
      </c>
      <c r="Y4060" s="39"/>
      <c r="Z4060" s="39"/>
      <c r="AA4060" s="39"/>
      <c r="AB4060" s="152" t="s">
        <v>3165</v>
      </c>
    </row>
    <row r="4061" spans="1:28" ht="21.75" customHeight="1" x14ac:dyDescent="0.25">
      <c r="A4061" s="33" t="s">
        <v>30</v>
      </c>
      <c r="B4061" s="33" t="s">
        <v>31</v>
      </c>
      <c r="C4061" s="39">
        <v>6264</v>
      </c>
      <c r="D4061" s="162" t="s">
        <v>268</v>
      </c>
      <c r="E4061" s="162" t="s">
        <v>1170</v>
      </c>
      <c r="F4061" s="128" t="s">
        <v>236</v>
      </c>
      <c r="G4061" s="39" t="s">
        <v>35</v>
      </c>
      <c r="H4061" s="39" t="str">
        <f t="shared" si="534"/>
        <v>6105AK124-6264-MSPC-0024</v>
      </c>
      <c r="I4061" s="39" t="str">
        <f t="shared" si="535"/>
        <v>Q24050972-04-6264-M-SPC-0024</v>
      </c>
      <c r="J4061" s="39"/>
      <c r="K4061" s="33" t="str">
        <f>VLOOKUP(C4061,'PPE WBS Codes'!$E$3:$F$79,2,0)</f>
        <v>Bulk Diesel Storage 1</v>
      </c>
      <c r="L4061" s="39" t="s">
        <v>1997</v>
      </c>
      <c r="M4061" s="39" t="s">
        <v>1449</v>
      </c>
      <c r="N4061" s="33" t="str">
        <f t="shared" si="536"/>
        <v>Bulk Diesel Storage 1 - Collection Sump from Bunds for Bulk Diesel Storage Yard 1B - Drive Coupling and Connector Design Specification</v>
      </c>
      <c r="O4061" s="134"/>
      <c r="P4061" s="134"/>
      <c r="Q4061" s="33" t="str">
        <f>IFERROR(VLOOKUP(PPE_PH1_CDDL[[#This Row],[RDMC Document Number]],[3]Docs!$B:$F,4,0),"No Placeholder Yet")</f>
        <v>RES - Reserved Placeholder</v>
      </c>
      <c r="R4061" s="33" t="str">
        <f>IFERROR(VLOOKUP(PPE_PH1_CDDL[[#This Row],[RDMC Document Number]],[3]Docs!$B:$F,5,0),"No Placeholder Yet")</f>
        <v>Pending</v>
      </c>
      <c r="S4061" s="137">
        <f t="shared" si="533"/>
        <v>0</v>
      </c>
      <c r="T4061" s="39" t="s">
        <v>1119</v>
      </c>
      <c r="U4061" s="162"/>
      <c r="V4061" s="126"/>
      <c r="W4061" s="39" t="s">
        <v>1982</v>
      </c>
      <c r="X4061" s="39" t="s">
        <v>1979</v>
      </c>
      <c r="Y4061" s="39"/>
      <c r="Z4061" s="39"/>
      <c r="AA4061" s="39"/>
      <c r="AB4061" s="152" t="s">
        <v>3165</v>
      </c>
    </row>
    <row r="4062" spans="1:28" ht="21.75" customHeight="1" x14ac:dyDescent="0.25">
      <c r="A4062" s="33" t="s">
        <v>30</v>
      </c>
      <c r="B4062" s="33" t="s">
        <v>31</v>
      </c>
      <c r="C4062" s="39">
        <v>6264</v>
      </c>
      <c r="D4062" s="162" t="s">
        <v>268</v>
      </c>
      <c r="E4062" s="162" t="s">
        <v>1170</v>
      </c>
      <c r="F4062" s="128" t="s">
        <v>238</v>
      </c>
      <c r="G4062" s="39" t="s">
        <v>35</v>
      </c>
      <c r="H4062" s="39" t="str">
        <f t="shared" si="534"/>
        <v>6105AK124-6264-MSPC-0025</v>
      </c>
      <c r="I4062" s="39" t="str">
        <f t="shared" si="535"/>
        <v>Q24050972-04-6264-M-SPC-0025</v>
      </c>
      <c r="J4062" s="39"/>
      <c r="K4062" s="33" t="str">
        <f>VLOOKUP(C4062,'PPE WBS Codes'!$E$3:$F$79,2,0)</f>
        <v>Bulk Diesel Storage 1</v>
      </c>
      <c r="L4062" s="39" t="s">
        <v>1989</v>
      </c>
      <c r="M4062" s="39" t="s">
        <v>2027</v>
      </c>
      <c r="N4062" s="33" t="str">
        <f t="shared" si="536"/>
        <v xml:space="preserve">Bulk Diesel Storage 1 - Access Staircase &amp; Platforms for Bulk Diesel Storage Yard 1B - Safety Barriers Design (Fencing, Handrails and Guards) </v>
      </c>
      <c r="O4062" s="134"/>
      <c r="P4062" s="134"/>
      <c r="Q4062" s="33" t="str">
        <f>IFERROR(VLOOKUP(PPE_PH1_CDDL[[#This Row],[RDMC Document Number]],[3]Docs!$B:$F,4,0),"No Placeholder Yet")</f>
        <v>RES - Reserved Placeholder</v>
      </c>
      <c r="R4062" s="33" t="str">
        <f>IFERROR(VLOOKUP(PPE_PH1_CDDL[[#This Row],[RDMC Document Number]],[3]Docs!$B:$F,5,0),"No Placeholder Yet")</f>
        <v>Pending</v>
      </c>
      <c r="S4062" s="137">
        <f t="shared" si="533"/>
        <v>0</v>
      </c>
      <c r="T4062" s="39" t="s">
        <v>1119</v>
      </c>
      <c r="U4062" s="162"/>
      <c r="V4062" s="126"/>
      <c r="W4062" s="39" t="s">
        <v>1982</v>
      </c>
      <c r="X4062" s="39" t="s">
        <v>2003</v>
      </c>
      <c r="Y4062" s="39"/>
      <c r="Z4062" s="39"/>
      <c r="AA4062" s="39"/>
      <c r="AB4062" s="152" t="s">
        <v>3165</v>
      </c>
    </row>
    <row r="4063" spans="1:28" ht="21.75" customHeight="1" x14ac:dyDescent="0.25">
      <c r="A4063" s="33" t="s">
        <v>30</v>
      </c>
      <c r="B4063" s="33" t="s">
        <v>31</v>
      </c>
      <c r="C4063" s="39">
        <v>6264</v>
      </c>
      <c r="D4063" s="162" t="s">
        <v>268</v>
      </c>
      <c r="E4063" s="162" t="s">
        <v>1170</v>
      </c>
      <c r="F4063" s="128" t="s">
        <v>240</v>
      </c>
      <c r="G4063" s="39" t="s">
        <v>35</v>
      </c>
      <c r="H4063" s="39" t="str">
        <f t="shared" si="534"/>
        <v>6105AK124-6264-MSPC-0026</v>
      </c>
      <c r="I4063" s="39" t="str">
        <f t="shared" si="535"/>
        <v>Q24050972-04-6264-M-SPC-0026</v>
      </c>
      <c r="J4063" s="39"/>
      <c r="K4063" s="33" t="str">
        <f>VLOOKUP(C4063,'PPE WBS Codes'!$E$3:$F$79,2,0)</f>
        <v>Bulk Diesel Storage 1</v>
      </c>
      <c r="L4063" s="39" t="s">
        <v>1989</v>
      </c>
      <c r="M4063" s="39" t="s">
        <v>1446</v>
      </c>
      <c r="N4063" s="33" t="str">
        <f t="shared" si="536"/>
        <v>Bulk Diesel Storage 1 - Access Staircase &amp; Platforms for Bulk Diesel Storage Yard 1B - Material Selection and Verification Specification</v>
      </c>
      <c r="O4063" s="134"/>
      <c r="P4063" s="134"/>
      <c r="Q4063" s="33" t="str">
        <f>IFERROR(VLOOKUP(PPE_PH1_CDDL[[#This Row],[RDMC Document Number]],[3]Docs!$B:$F,4,0),"No Placeholder Yet")</f>
        <v>RES - Reserved Placeholder</v>
      </c>
      <c r="R4063" s="33" t="str">
        <f>IFERROR(VLOOKUP(PPE_PH1_CDDL[[#This Row],[RDMC Document Number]],[3]Docs!$B:$F,5,0),"No Placeholder Yet")</f>
        <v>Pending</v>
      </c>
      <c r="S4063" s="137">
        <f t="shared" si="533"/>
        <v>0</v>
      </c>
      <c r="T4063" s="39" t="s">
        <v>1119</v>
      </c>
      <c r="U4063" s="162"/>
      <c r="V4063" s="126"/>
      <c r="W4063" s="39" t="s">
        <v>1982</v>
      </c>
      <c r="X4063" s="162" t="s">
        <v>2003</v>
      </c>
      <c r="Y4063" s="39"/>
      <c r="Z4063" s="39"/>
      <c r="AA4063" s="39"/>
      <c r="AB4063" s="152" t="s">
        <v>3165</v>
      </c>
    </row>
    <row r="4064" spans="1:28" ht="21.75" customHeight="1" x14ac:dyDescent="0.25">
      <c r="A4064" s="33" t="s">
        <v>30</v>
      </c>
      <c r="B4064" s="33" t="s">
        <v>31</v>
      </c>
      <c r="C4064" s="39">
        <v>6264</v>
      </c>
      <c r="D4064" s="162" t="s">
        <v>268</v>
      </c>
      <c r="E4064" s="162" t="s">
        <v>1170</v>
      </c>
      <c r="F4064" s="128" t="s">
        <v>242</v>
      </c>
      <c r="G4064" s="39" t="s">
        <v>35</v>
      </c>
      <c r="H4064" s="39" t="str">
        <f t="shared" si="534"/>
        <v>6105AK124-6264-MSPC-0027</v>
      </c>
      <c r="I4064" s="39" t="str">
        <f t="shared" si="535"/>
        <v>Q24050972-04-6264-M-SPC-0027</v>
      </c>
      <c r="J4064" s="39"/>
      <c r="K4064" s="33" t="str">
        <f>VLOOKUP(C4064,'PPE WBS Codes'!$E$3:$F$79,2,0)</f>
        <v>Bulk Diesel Storage 1</v>
      </c>
      <c r="L4064" s="39" t="s">
        <v>1991</v>
      </c>
      <c r="M4064" s="39" t="s">
        <v>1441</v>
      </c>
      <c r="N4064" s="33" t="str">
        <f t="shared" si="536"/>
        <v>Bulk Diesel Storage 1 - Fire Protection System for Bulk Diesel Storage Yard 1B - Manual Isolation Valve Design Specification</v>
      </c>
      <c r="O4064" s="134"/>
      <c r="P4064" s="134"/>
      <c r="Q4064" s="33" t="str">
        <f>IFERROR(VLOOKUP(PPE_PH1_CDDL[[#This Row],[RDMC Document Number]],[3]Docs!$B:$F,4,0),"No Placeholder Yet")</f>
        <v>RES - Reserved Placeholder</v>
      </c>
      <c r="R4064" s="33" t="str">
        <f>IFERROR(VLOOKUP(PPE_PH1_CDDL[[#This Row],[RDMC Document Number]],[3]Docs!$B:$F,5,0),"No Placeholder Yet")</f>
        <v>Pending</v>
      </c>
      <c r="S4064" s="137">
        <f t="shared" si="533"/>
        <v>0</v>
      </c>
      <c r="T4064" s="39" t="s">
        <v>1119</v>
      </c>
      <c r="U4064" s="162"/>
      <c r="V4064" s="126"/>
      <c r="W4064" s="39" t="s">
        <v>1982</v>
      </c>
      <c r="X4064" s="39" t="s">
        <v>1636</v>
      </c>
      <c r="Y4064" s="39"/>
      <c r="Z4064" s="39"/>
      <c r="AA4064" s="39"/>
      <c r="AB4064" s="152" t="s">
        <v>3165</v>
      </c>
    </row>
    <row r="4065" spans="1:28" ht="21.75" customHeight="1" x14ac:dyDescent="0.25">
      <c r="A4065" s="33" t="s">
        <v>30</v>
      </c>
      <c r="B4065" s="33" t="s">
        <v>31</v>
      </c>
      <c r="C4065" s="39">
        <v>6264</v>
      </c>
      <c r="D4065" s="162" t="s">
        <v>268</v>
      </c>
      <c r="E4065" s="162" t="s">
        <v>1170</v>
      </c>
      <c r="F4065" s="128" t="s">
        <v>244</v>
      </c>
      <c r="G4065" s="39" t="s">
        <v>35</v>
      </c>
      <c r="H4065" s="39" t="str">
        <f t="shared" si="534"/>
        <v>6105AK124-6264-MSPC-0028</v>
      </c>
      <c r="I4065" s="39" t="str">
        <f t="shared" si="535"/>
        <v>Q24050972-04-6264-M-SPC-0028</v>
      </c>
      <c r="J4065" s="39"/>
      <c r="K4065" s="33" t="str">
        <f>VLOOKUP(C4065,'PPE WBS Codes'!$E$3:$F$79,2,0)</f>
        <v>Bulk Diesel Storage 1</v>
      </c>
      <c r="L4065" s="39" t="s">
        <v>1991</v>
      </c>
      <c r="M4065" s="39" t="s">
        <v>1446</v>
      </c>
      <c r="N4065" s="33" t="str">
        <f t="shared" si="536"/>
        <v>Bulk Diesel Storage 1 - Fire Protection System for Bulk Diesel Storage Yard 1B - Material Selection and Verification Specification</v>
      </c>
      <c r="O4065" s="134"/>
      <c r="P4065" s="134"/>
      <c r="Q4065" s="33" t="str">
        <f>IFERROR(VLOOKUP(PPE_PH1_CDDL[[#This Row],[RDMC Document Number]],[3]Docs!$B:$F,4,0),"No Placeholder Yet")</f>
        <v>RES - Reserved Placeholder</v>
      </c>
      <c r="R4065" s="33" t="str">
        <f>IFERROR(VLOOKUP(PPE_PH1_CDDL[[#This Row],[RDMC Document Number]],[3]Docs!$B:$F,5,0),"No Placeholder Yet")</f>
        <v>Pending</v>
      </c>
      <c r="S4065" s="137">
        <f t="shared" si="533"/>
        <v>0</v>
      </c>
      <c r="T4065" s="39" t="s">
        <v>1119</v>
      </c>
      <c r="U4065" s="162"/>
      <c r="V4065" s="126"/>
      <c r="W4065" s="39" t="s">
        <v>1982</v>
      </c>
      <c r="X4065" s="39" t="s">
        <v>1636</v>
      </c>
      <c r="Y4065" s="39"/>
      <c r="Z4065" s="39"/>
      <c r="AA4065" s="39"/>
      <c r="AB4065" s="152" t="s">
        <v>3165</v>
      </c>
    </row>
    <row r="4066" spans="1:28" ht="21.75" customHeight="1" x14ac:dyDescent="0.25">
      <c r="A4066" s="33" t="s">
        <v>30</v>
      </c>
      <c r="B4066" s="33" t="s">
        <v>31</v>
      </c>
      <c r="C4066" s="39">
        <v>6264</v>
      </c>
      <c r="D4066" s="162" t="s">
        <v>268</v>
      </c>
      <c r="E4066" s="162" t="s">
        <v>1170</v>
      </c>
      <c r="F4066" s="128" t="s">
        <v>246</v>
      </c>
      <c r="G4066" s="39" t="s">
        <v>35</v>
      </c>
      <c r="H4066" s="39" t="str">
        <f t="shared" si="534"/>
        <v>6105AK124-6264-MSPC-0029</v>
      </c>
      <c r="I4066" s="39" t="str">
        <f t="shared" si="535"/>
        <v>Q24050972-04-6264-M-SPC-0029</v>
      </c>
      <c r="J4066" s="39"/>
      <c r="K4066" s="33" t="str">
        <f>VLOOKUP(C4066,'PPE WBS Codes'!$E$3:$F$79,2,0)</f>
        <v>Bulk Diesel Storage 1</v>
      </c>
      <c r="L4066" s="39" t="s">
        <v>1991</v>
      </c>
      <c r="M4066" s="39" t="s">
        <v>1443</v>
      </c>
      <c r="N4066" s="33" t="str">
        <f t="shared" si="536"/>
        <v>Bulk Diesel Storage 1 - Fire Protection System for Bulk Diesel Storage Yard 1B - Gasket Schedule and Material Specification</v>
      </c>
      <c r="O4066" s="134"/>
      <c r="P4066" s="134"/>
      <c r="Q4066" s="33" t="str">
        <f>IFERROR(VLOOKUP(PPE_PH1_CDDL[[#This Row],[RDMC Document Number]],[3]Docs!$B:$F,4,0),"No Placeholder Yet")</f>
        <v>RES - Reserved Placeholder</v>
      </c>
      <c r="R4066" s="33" t="str">
        <f>IFERROR(VLOOKUP(PPE_PH1_CDDL[[#This Row],[RDMC Document Number]],[3]Docs!$B:$F,5,0),"No Placeholder Yet")</f>
        <v>Pending</v>
      </c>
      <c r="S4066" s="137">
        <f t="shared" si="533"/>
        <v>0</v>
      </c>
      <c r="T4066" s="39" t="s">
        <v>1119</v>
      </c>
      <c r="U4066" s="162"/>
      <c r="V4066" s="126"/>
      <c r="W4066" s="39" t="s">
        <v>1982</v>
      </c>
      <c r="X4066" s="39" t="s">
        <v>1636</v>
      </c>
      <c r="Y4066" s="39"/>
      <c r="Z4066" s="39"/>
      <c r="AA4066" s="39"/>
      <c r="AB4066" s="152" t="s">
        <v>3165</v>
      </c>
    </row>
    <row r="4067" spans="1:28" ht="21.75" customHeight="1" x14ac:dyDescent="0.25">
      <c r="A4067" s="33" t="s">
        <v>30</v>
      </c>
      <c r="B4067" s="33" t="s">
        <v>31</v>
      </c>
      <c r="C4067" s="39">
        <v>6264</v>
      </c>
      <c r="D4067" s="162" t="s">
        <v>268</v>
      </c>
      <c r="E4067" s="162" t="s">
        <v>1170</v>
      </c>
      <c r="F4067" s="128" t="s">
        <v>248</v>
      </c>
      <c r="G4067" s="39" t="s">
        <v>35</v>
      </c>
      <c r="H4067" s="39" t="str">
        <f t="shared" si="534"/>
        <v>6105AK124-6264-MSPC-0030</v>
      </c>
      <c r="I4067" s="39" t="str">
        <f t="shared" si="535"/>
        <v>Q24050972-04-6264-M-SPC-0030</v>
      </c>
      <c r="J4067" s="39"/>
      <c r="K4067" s="33" t="str">
        <f>VLOOKUP(C4067,'PPE WBS Codes'!$E$3:$F$79,2,0)</f>
        <v>Bulk Diesel Storage 1</v>
      </c>
      <c r="L4067" s="39" t="s">
        <v>1991</v>
      </c>
      <c r="M4067" s="39" t="s">
        <v>1444</v>
      </c>
      <c r="N4067" s="33" t="str">
        <f t="shared" si="536"/>
        <v>Bulk Diesel Storage 1 - Fire Protection System for Bulk Diesel Storage Yard 1B - Pump Design and Specifications</v>
      </c>
      <c r="O4067" s="134"/>
      <c r="P4067" s="134"/>
      <c r="Q4067" s="33" t="str">
        <f>IFERROR(VLOOKUP(PPE_PH1_CDDL[[#This Row],[RDMC Document Number]],[3]Docs!$B:$F,4,0),"No Placeholder Yet")</f>
        <v>RES - Reserved Placeholder</v>
      </c>
      <c r="R4067" s="33" t="str">
        <f>IFERROR(VLOOKUP(PPE_PH1_CDDL[[#This Row],[RDMC Document Number]],[3]Docs!$B:$F,5,0),"No Placeholder Yet")</f>
        <v>Pending</v>
      </c>
      <c r="S4067" s="137">
        <f t="shared" si="533"/>
        <v>0</v>
      </c>
      <c r="T4067" s="39" t="s">
        <v>1119</v>
      </c>
      <c r="U4067" s="162"/>
      <c r="V4067" s="126"/>
      <c r="W4067" s="39" t="s">
        <v>1982</v>
      </c>
      <c r="X4067" s="39" t="s">
        <v>1636</v>
      </c>
      <c r="Y4067" s="39"/>
      <c r="Z4067" s="39"/>
      <c r="AA4067" s="39"/>
      <c r="AB4067" s="152" t="s">
        <v>3165</v>
      </c>
    </row>
    <row r="4068" spans="1:28" ht="21.75" customHeight="1" x14ac:dyDescent="0.25">
      <c r="A4068" s="33" t="s">
        <v>30</v>
      </c>
      <c r="B4068" s="33" t="s">
        <v>31</v>
      </c>
      <c r="C4068" s="39">
        <v>6264</v>
      </c>
      <c r="D4068" s="162" t="s">
        <v>268</v>
      </c>
      <c r="E4068" s="162" t="s">
        <v>1170</v>
      </c>
      <c r="F4068" s="128" t="s">
        <v>486</v>
      </c>
      <c r="G4068" s="39" t="s">
        <v>35</v>
      </c>
      <c r="H4068" s="39" t="str">
        <f t="shared" si="534"/>
        <v>6105AK124-6264-MSPC-0031</v>
      </c>
      <c r="I4068" s="39" t="str">
        <f t="shared" si="535"/>
        <v>Q24050972-04-6264-M-SPC-0031</v>
      </c>
      <c r="J4068" s="39"/>
      <c r="K4068" s="33" t="str">
        <f>VLOOKUP(C4068,'PPE WBS Codes'!$E$3:$F$79,2,0)</f>
        <v>Bulk Diesel Storage 1</v>
      </c>
      <c r="L4068" s="39" t="s">
        <v>1991</v>
      </c>
      <c r="M4068" s="39" t="s">
        <v>1447</v>
      </c>
      <c r="N4068" s="33" t="str">
        <f t="shared" si="536"/>
        <v>Bulk Diesel Storage 1 - Fire Protection System for Bulk Diesel Storage Yard 1B - Rotating Equipment Alignment Specifications</v>
      </c>
      <c r="O4068" s="134"/>
      <c r="P4068" s="134"/>
      <c r="Q4068" s="33" t="str">
        <f>IFERROR(VLOOKUP(PPE_PH1_CDDL[[#This Row],[RDMC Document Number]],[3]Docs!$B:$F,4,0),"No Placeholder Yet")</f>
        <v>RES - Reserved Placeholder</v>
      </c>
      <c r="R4068" s="33" t="str">
        <f>IFERROR(VLOOKUP(PPE_PH1_CDDL[[#This Row],[RDMC Document Number]],[3]Docs!$B:$F,5,0),"No Placeholder Yet")</f>
        <v>Pending</v>
      </c>
      <c r="S4068" s="137">
        <f t="shared" si="533"/>
        <v>0</v>
      </c>
      <c r="T4068" s="39" t="s">
        <v>1119</v>
      </c>
      <c r="U4068" s="162"/>
      <c r="V4068" s="126"/>
      <c r="W4068" s="39" t="s">
        <v>1982</v>
      </c>
      <c r="X4068" s="39" t="s">
        <v>1636</v>
      </c>
      <c r="Y4068" s="39"/>
      <c r="Z4068" s="39"/>
      <c r="AA4068" s="39"/>
      <c r="AB4068" s="152" t="s">
        <v>3165</v>
      </c>
    </row>
    <row r="4069" spans="1:28" ht="21.75" customHeight="1" x14ac:dyDescent="0.25">
      <c r="A4069" s="33" t="s">
        <v>30</v>
      </c>
      <c r="B4069" s="33" t="s">
        <v>31</v>
      </c>
      <c r="C4069" s="39">
        <v>6264</v>
      </c>
      <c r="D4069" s="162" t="s">
        <v>268</v>
      </c>
      <c r="E4069" s="162" t="s">
        <v>1170</v>
      </c>
      <c r="F4069" s="128" t="s">
        <v>489</v>
      </c>
      <c r="G4069" s="39" t="s">
        <v>35</v>
      </c>
      <c r="H4069" s="39" t="str">
        <f t="shared" si="534"/>
        <v>6105AK124-6264-MSPC-0032</v>
      </c>
      <c r="I4069" s="39" t="str">
        <f t="shared" si="535"/>
        <v>Q24050972-04-6264-M-SPC-0032</v>
      </c>
      <c r="J4069" s="39"/>
      <c r="K4069" s="33" t="str">
        <f>VLOOKUP(C4069,'PPE WBS Codes'!$E$3:$F$79,2,0)</f>
        <v>Bulk Diesel Storage 1</v>
      </c>
      <c r="L4069" s="39" t="s">
        <v>1991</v>
      </c>
      <c r="M4069" s="39" t="s">
        <v>1449</v>
      </c>
      <c r="N4069" s="33" t="str">
        <f t="shared" si="536"/>
        <v>Bulk Diesel Storage 1 - Fire Protection System for Bulk Diesel Storage Yard 1B - Drive Coupling and Connector Design Specification</v>
      </c>
      <c r="O4069" s="134"/>
      <c r="P4069" s="134"/>
      <c r="Q4069" s="33" t="str">
        <f>IFERROR(VLOOKUP(PPE_PH1_CDDL[[#This Row],[RDMC Document Number]],[3]Docs!$B:$F,4,0),"No Placeholder Yet")</f>
        <v>RES - Reserved Placeholder</v>
      </c>
      <c r="R4069" s="33" t="str">
        <f>IFERROR(VLOOKUP(PPE_PH1_CDDL[[#This Row],[RDMC Document Number]],[3]Docs!$B:$F,5,0),"No Placeholder Yet")</f>
        <v>Pending</v>
      </c>
      <c r="S4069" s="137">
        <f t="shared" si="533"/>
        <v>0</v>
      </c>
      <c r="T4069" s="39" t="s">
        <v>1119</v>
      </c>
      <c r="U4069" s="162"/>
      <c r="V4069" s="126"/>
      <c r="W4069" s="39" t="s">
        <v>1982</v>
      </c>
      <c r="X4069" s="39" t="s">
        <v>1636</v>
      </c>
      <c r="Y4069" s="39"/>
      <c r="Z4069" s="39"/>
      <c r="AA4069" s="39"/>
      <c r="AB4069" s="152" t="s">
        <v>3165</v>
      </c>
    </row>
    <row r="4070" spans="1:28" ht="21.75" customHeight="1" x14ac:dyDescent="0.25">
      <c r="A4070" s="33" t="s">
        <v>30</v>
      </c>
      <c r="B4070" s="33" t="s">
        <v>31</v>
      </c>
      <c r="C4070" s="39">
        <v>6264</v>
      </c>
      <c r="D4070" s="162" t="s">
        <v>268</v>
      </c>
      <c r="E4070" s="162" t="s">
        <v>1170</v>
      </c>
      <c r="F4070" s="128" t="s">
        <v>492</v>
      </c>
      <c r="G4070" s="39" t="s">
        <v>35</v>
      </c>
      <c r="H4070" s="39" t="str">
        <f t="shared" si="534"/>
        <v>6105AK124-6264-MSPC-0033</v>
      </c>
      <c r="I4070" s="39" t="str">
        <f t="shared" si="535"/>
        <v>Q24050972-04-6264-M-SPC-0033</v>
      </c>
      <c r="J4070" s="39"/>
      <c r="K4070" s="33" t="str">
        <f>VLOOKUP(C4070,'PPE WBS Codes'!$E$3:$F$79,2,0)</f>
        <v>Bulk Diesel Storage 1</v>
      </c>
      <c r="L4070" s="39" t="s">
        <v>1992</v>
      </c>
      <c r="M4070" s="39" t="s">
        <v>1446</v>
      </c>
      <c r="N4070" s="33" t="str">
        <f t="shared" si="536"/>
        <v>Bulk Diesel Storage 1 - Auto ESD Shut-off  Valves for Bulk Diesel Storage Yard 1B - Material Selection and Verification Specification</v>
      </c>
      <c r="O4070" s="134"/>
      <c r="P4070" s="134"/>
      <c r="Q4070" s="33" t="str">
        <f>IFERROR(VLOOKUP(PPE_PH1_CDDL[[#This Row],[RDMC Document Number]],[3]Docs!$B:$F,4,0),"No Placeholder Yet")</f>
        <v>RES - Reserved Placeholder</v>
      </c>
      <c r="R4070" s="33" t="str">
        <f>IFERROR(VLOOKUP(PPE_PH1_CDDL[[#This Row],[RDMC Document Number]],[3]Docs!$B:$F,5,0),"No Placeholder Yet")</f>
        <v>Pending</v>
      </c>
      <c r="S4070" s="137">
        <f t="shared" si="533"/>
        <v>0</v>
      </c>
      <c r="T4070" s="39" t="s">
        <v>1119</v>
      </c>
      <c r="U4070" s="162"/>
      <c r="V4070" s="126"/>
      <c r="W4070" s="39" t="s">
        <v>1982</v>
      </c>
      <c r="X4070" s="39" t="s">
        <v>2000</v>
      </c>
      <c r="Y4070" s="39"/>
      <c r="Z4070" s="39"/>
      <c r="AA4070" s="39"/>
      <c r="AB4070" s="152" t="s">
        <v>3165</v>
      </c>
    </row>
    <row r="4071" spans="1:28" ht="21.75" customHeight="1" x14ac:dyDescent="0.25">
      <c r="A4071" s="33" t="s">
        <v>30</v>
      </c>
      <c r="B4071" s="33" t="s">
        <v>31</v>
      </c>
      <c r="C4071" s="39">
        <v>6264</v>
      </c>
      <c r="D4071" s="162" t="s">
        <v>268</v>
      </c>
      <c r="E4071" s="162" t="s">
        <v>1170</v>
      </c>
      <c r="F4071" s="174" t="s">
        <v>495</v>
      </c>
      <c r="G4071" s="39" t="s">
        <v>35</v>
      </c>
      <c r="H4071" s="39" t="str">
        <f t="shared" si="534"/>
        <v>6105AK124-6264-MSPC-0034</v>
      </c>
      <c r="I4071" s="39" t="str">
        <f t="shared" si="535"/>
        <v>Q24050972-04-6264-M-SPC-0034</v>
      </c>
      <c r="J4071" s="162"/>
      <c r="K4071" s="33" t="str">
        <f>VLOOKUP(C4071,'PPE WBS Codes'!$E$3:$F$79,2,0)</f>
        <v>Bulk Diesel Storage 1</v>
      </c>
      <c r="L4071" s="162" t="s">
        <v>1992</v>
      </c>
      <c r="M4071" s="162" t="s">
        <v>1443</v>
      </c>
      <c r="N4071" s="33" t="str">
        <f t="shared" si="536"/>
        <v>Bulk Diesel Storage 1 - Auto ESD Shut-off  Valves for Bulk Diesel Storage Yard 1B - Gasket Schedule and Material Specification</v>
      </c>
      <c r="O4071" s="175"/>
      <c r="P4071" s="175"/>
      <c r="Q4071" s="33" t="str">
        <f>IFERROR(VLOOKUP(PPE_PH1_CDDL[[#This Row],[RDMC Document Number]],[3]Docs!$B:$F,4,0),"No Placeholder Yet")</f>
        <v>RES - Reserved Placeholder</v>
      </c>
      <c r="R4071" s="33" t="str">
        <f>IFERROR(VLOOKUP(PPE_PH1_CDDL[[#This Row],[RDMC Document Number]],[3]Docs!$B:$F,5,0),"No Placeholder Yet")</f>
        <v>Pending</v>
      </c>
      <c r="S4071" s="137">
        <f t="shared" si="533"/>
        <v>0</v>
      </c>
      <c r="T4071" s="39" t="s">
        <v>1119</v>
      </c>
      <c r="U4071" s="162"/>
      <c r="V4071" s="126"/>
      <c r="W4071" s="39" t="s">
        <v>1982</v>
      </c>
      <c r="X4071" s="39" t="s">
        <v>2000</v>
      </c>
      <c r="Y4071" s="162"/>
      <c r="Z4071" s="162"/>
      <c r="AA4071" s="39"/>
      <c r="AB4071" s="152" t="s">
        <v>3165</v>
      </c>
    </row>
    <row r="4072" spans="1:28" ht="21.75" customHeight="1" x14ac:dyDescent="0.25">
      <c r="A4072" s="37" t="s">
        <v>30</v>
      </c>
      <c r="B4072" s="37" t="s">
        <v>31</v>
      </c>
      <c r="C4072" s="39">
        <v>6264</v>
      </c>
      <c r="D4072" s="39" t="s">
        <v>1453</v>
      </c>
      <c r="E4072" s="39" t="s">
        <v>1170</v>
      </c>
      <c r="F4072" s="128" t="s">
        <v>34</v>
      </c>
      <c r="G4072" s="162" t="s">
        <v>35</v>
      </c>
      <c r="H4072" s="39" t="str">
        <f t="shared" si="534"/>
        <v>6105AK124-6264-TSPC-0001</v>
      </c>
      <c r="I4072" s="39" t="str">
        <f t="shared" si="535"/>
        <v>Q24050972-04-6264-T-SPC-0001</v>
      </c>
      <c r="J4072" s="39"/>
      <c r="K4072" s="33" t="str">
        <f>VLOOKUP(C4072,'PPE WBS Codes'!$E$3:$F$79,2,0)</f>
        <v>Bulk Diesel Storage 1</v>
      </c>
      <c r="L4072" s="39" t="s">
        <v>1993</v>
      </c>
      <c r="M4072" s="39" t="s">
        <v>1455</v>
      </c>
      <c r="N4072" s="33" t="str">
        <f t="shared" si="536"/>
        <v>Bulk Diesel Storage 1 - Earthing System for Bulk Diesel Storage Yard 1A - Civil Design and Requirements</v>
      </c>
      <c r="O4072" s="134"/>
      <c r="P4072" s="134"/>
      <c r="Q4072" s="33" t="str">
        <f>IFERROR(VLOOKUP(PPE_PH1_CDDL[[#This Row],[RDMC Document Number]],[3]Docs!$B:$F,4,0),"No Placeholder Yet")</f>
        <v>RES - Reserved Placeholder</v>
      </c>
      <c r="R4072" s="33" t="str">
        <f>IFERROR(VLOOKUP(PPE_PH1_CDDL[[#This Row],[RDMC Document Number]],[3]Docs!$B:$F,5,0),"No Placeholder Yet")</f>
        <v>Pending</v>
      </c>
      <c r="S4072" s="137">
        <f t="shared" si="533"/>
        <v>0</v>
      </c>
      <c r="T4072" s="162" t="s">
        <v>1119</v>
      </c>
      <c r="U4072" s="162"/>
      <c r="V4072" s="126"/>
      <c r="W4072" s="162" t="s">
        <v>1982</v>
      </c>
      <c r="X4072" s="39" t="s">
        <v>1649</v>
      </c>
      <c r="Y4072" s="39"/>
      <c r="Z4072" s="39"/>
      <c r="AA4072" s="39"/>
      <c r="AB4072" s="152" t="s">
        <v>3165</v>
      </c>
    </row>
    <row r="4073" spans="1:28" ht="21.75" customHeight="1" x14ac:dyDescent="0.25">
      <c r="A4073" s="37" t="s">
        <v>30</v>
      </c>
      <c r="B4073" s="37" t="s">
        <v>31</v>
      </c>
      <c r="C4073" s="39">
        <v>6264</v>
      </c>
      <c r="D4073" s="39" t="s">
        <v>1453</v>
      </c>
      <c r="E4073" s="39" t="s">
        <v>1170</v>
      </c>
      <c r="F4073" s="128" t="s">
        <v>46</v>
      </c>
      <c r="G4073" s="162" t="s">
        <v>35</v>
      </c>
      <c r="H4073" s="39" t="str">
        <f t="shared" si="534"/>
        <v>6105AK124-6264-TSPC-0002</v>
      </c>
      <c r="I4073" s="39" t="str">
        <f t="shared" si="535"/>
        <v>Q24050972-04-6264-T-SPC-0002</v>
      </c>
      <c r="J4073" s="39"/>
      <c r="K4073" s="33" t="str">
        <f>VLOOKUP(C4073,'PPE WBS Codes'!$E$3:$F$79,2,0)</f>
        <v>Bulk Diesel Storage 1</v>
      </c>
      <c r="L4073" s="39" t="s">
        <v>2009</v>
      </c>
      <c r="M4073" s="39" t="s">
        <v>1455</v>
      </c>
      <c r="N4073" s="33" t="str">
        <f t="shared" si="536"/>
        <v>Bulk Diesel Storage 1 - Bund wall System for Bulk Diesel Storage Yard 1A - Civil Design and Requirements</v>
      </c>
      <c r="O4073" s="134"/>
      <c r="P4073" s="134"/>
      <c r="Q4073" s="33" t="str">
        <f>IFERROR(VLOOKUP(PPE_PH1_CDDL[[#This Row],[RDMC Document Number]],[3]Docs!$B:$F,4,0),"No Placeholder Yet")</f>
        <v>RES - Reserved Placeholder</v>
      </c>
      <c r="R4073" s="33" t="str">
        <f>IFERROR(VLOOKUP(PPE_PH1_CDDL[[#This Row],[RDMC Document Number]],[3]Docs!$B:$F,5,0),"No Placeholder Yet")</f>
        <v>Pending</v>
      </c>
      <c r="S4073" s="137">
        <f t="shared" si="533"/>
        <v>0</v>
      </c>
      <c r="T4073" s="162" t="s">
        <v>1119</v>
      </c>
      <c r="U4073" s="162"/>
      <c r="V4073" s="126"/>
      <c r="W4073" s="162" t="s">
        <v>1982</v>
      </c>
      <c r="X4073" s="39" t="s">
        <v>1970</v>
      </c>
      <c r="Y4073" s="39"/>
      <c r="Z4073" s="39"/>
      <c r="AA4073" s="39"/>
      <c r="AB4073" s="152" t="s">
        <v>3165</v>
      </c>
    </row>
    <row r="4074" spans="1:28" ht="21.75" customHeight="1" x14ac:dyDescent="0.25">
      <c r="A4074" s="37" t="s">
        <v>30</v>
      </c>
      <c r="B4074" s="37" t="s">
        <v>31</v>
      </c>
      <c r="C4074" s="39">
        <v>6264</v>
      </c>
      <c r="D4074" s="39" t="s">
        <v>1453</v>
      </c>
      <c r="E4074" s="39" t="s">
        <v>1170</v>
      </c>
      <c r="F4074" s="128" t="s">
        <v>48</v>
      </c>
      <c r="G4074" s="162" t="s">
        <v>35</v>
      </c>
      <c r="H4074" s="39" t="str">
        <f t="shared" si="534"/>
        <v>6105AK124-6264-TSPC-0003</v>
      </c>
      <c r="I4074" s="39" t="str">
        <f t="shared" si="535"/>
        <v>Q24050972-04-6264-T-SPC-0003</v>
      </c>
      <c r="J4074" s="39"/>
      <c r="K4074" s="33" t="str">
        <f>VLOOKUP(C4074,'PPE WBS Codes'!$E$3:$F$79,2,0)</f>
        <v>Bulk Diesel Storage 1</v>
      </c>
      <c r="L4074" s="39" t="s">
        <v>1994</v>
      </c>
      <c r="M4074" s="39" t="s">
        <v>1455</v>
      </c>
      <c r="N4074" s="33" t="str">
        <f t="shared" si="536"/>
        <v>Bulk Diesel Storage 1 - Collection Sump from Bunds for Bulk Diesel Storage Yard 1A - Civil Design and Requirements</v>
      </c>
      <c r="O4074" s="134"/>
      <c r="P4074" s="134"/>
      <c r="Q4074" s="33" t="str">
        <f>IFERROR(VLOOKUP(PPE_PH1_CDDL[[#This Row],[RDMC Document Number]],[3]Docs!$B:$F,4,0),"No Placeholder Yet")</f>
        <v>RES - Reserved Placeholder</v>
      </c>
      <c r="R4074" s="33" t="str">
        <f>IFERROR(VLOOKUP(PPE_PH1_CDDL[[#This Row],[RDMC Document Number]],[3]Docs!$B:$F,5,0),"No Placeholder Yet")</f>
        <v>Pending</v>
      </c>
      <c r="S4074" s="137">
        <f t="shared" si="533"/>
        <v>0</v>
      </c>
      <c r="T4074" s="162" t="s">
        <v>1119</v>
      </c>
      <c r="U4074" s="162"/>
      <c r="V4074" s="126"/>
      <c r="W4074" s="162" t="s">
        <v>1982</v>
      </c>
      <c r="X4074" s="39" t="s">
        <v>1932</v>
      </c>
      <c r="Y4074" s="39"/>
      <c r="Z4074" s="39"/>
      <c r="AA4074" s="39"/>
      <c r="AB4074" s="152" t="s">
        <v>3165</v>
      </c>
    </row>
    <row r="4075" spans="1:28" ht="21.75" customHeight="1" x14ac:dyDescent="0.25">
      <c r="A4075" s="37" t="s">
        <v>30</v>
      </c>
      <c r="B4075" s="37" t="s">
        <v>31</v>
      </c>
      <c r="C4075" s="39">
        <v>6264</v>
      </c>
      <c r="D4075" s="39" t="s">
        <v>1453</v>
      </c>
      <c r="E4075" s="39" t="s">
        <v>1170</v>
      </c>
      <c r="F4075" s="128" t="s">
        <v>50</v>
      </c>
      <c r="G4075" s="162" t="s">
        <v>35</v>
      </c>
      <c r="H4075" s="39" t="str">
        <f t="shared" si="534"/>
        <v>6105AK124-6264-TSPC-0004</v>
      </c>
      <c r="I4075" s="39" t="str">
        <f t="shared" si="535"/>
        <v>Q24050972-04-6264-T-SPC-0004</v>
      </c>
      <c r="J4075" s="39"/>
      <c r="K4075" s="33" t="str">
        <f>VLOOKUP(C4075,'PPE WBS Codes'!$E$3:$F$79,2,0)</f>
        <v>Bulk Diesel Storage 1</v>
      </c>
      <c r="L4075" s="39" t="s">
        <v>1985</v>
      </c>
      <c r="M4075" s="39" t="s">
        <v>1455</v>
      </c>
      <c r="N4075" s="33" t="str">
        <f t="shared" si="536"/>
        <v>Bulk Diesel Storage 1 - Fire Wall Protection System for Bulk Diesel Storage Yard 1A - Civil Design and Requirements</v>
      </c>
      <c r="O4075" s="134"/>
      <c r="P4075" s="134"/>
      <c r="Q4075" s="33" t="str">
        <f>IFERROR(VLOOKUP(PPE_PH1_CDDL[[#This Row],[RDMC Document Number]],[3]Docs!$B:$F,4,0),"No Placeholder Yet")</f>
        <v>RES - Reserved Placeholder</v>
      </c>
      <c r="R4075" s="33" t="str">
        <f>IFERROR(VLOOKUP(PPE_PH1_CDDL[[#This Row],[RDMC Document Number]],[3]Docs!$B:$F,5,0),"No Placeholder Yet")</f>
        <v>Pending</v>
      </c>
      <c r="S4075" s="137">
        <f t="shared" si="533"/>
        <v>0</v>
      </c>
      <c r="T4075" s="162" t="s">
        <v>1119</v>
      </c>
      <c r="U4075" s="162"/>
      <c r="V4075" s="126"/>
      <c r="W4075" s="162" t="s">
        <v>1982</v>
      </c>
      <c r="X4075" s="39" t="s">
        <v>2023</v>
      </c>
      <c r="Y4075" s="39"/>
      <c r="Z4075" s="39"/>
      <c r="AA4075" s="39"/>
      <c r="AB4075" s="152" t="s">
        <v>3165</v>
      </c>
    </row>
    <row r="4076" spans="1:28" ht="21.75" customHeight="1" x14ac:dyDescent="0.25">
      <c r="A4076" s="37" t="s">
        <v>30</v>
      </c>
      <c r="B4076" s="37" t="s">
        <v>31</v>
      </c>
      <c r="C4076" s="39">
        <v>6264</v>
      </c>
      <c r="D4076" s="39" t="s">
        <v>1453</v>
      </c>
      <c r="E4076" s="39" t="s">
        <v>1170</v>
      </c>
      <c r="F4076" s="128" t="s">
        <v>101</v>
      </c>
      <c r="G4076" s="162" t="s">
        <v>35</v>
      </c>
      <c r="H4076" s="39" t="str">
        <f t="shared" si="534"/>
        <v>6105AK124-6264-TSPC-0005</v>
      </c>
      <c r="I4076" s="39" t="str">
        <f t="shared" si="535"/>
        <v>Q24050972-04-6264-T-SPC-0005</v>
      </c>
      <c r="J4076" s="39"/>
      <c r="K4076" s="33" t="str">
        <f>VLOOKUP(C4076,'PPE WBS Codes'!$E$3:$F$79,2,0)</f>
        <v>Bulk Diesel Storage 1</v>
      </c>
      <c r="L4076" s="39" t="s">
        <v>1986</v>
      </c>
      <c r="M4076" s="39" t="s">
        <v>1455</v>
      </c>
      <c r="N4076" s="33" t="str">
        <f t="shared" si="536"/>
        <v>Bulk Diesel Storage 1 - Fire Protection System for Bulk Diesel Storage Yard 1A - Civil Design and Requirements</v>
      </c>
      <c r="O4076" s="134"/>
      <c r="P4076" s="134"/>
      <c r="Q4076" s="33" t="str">
        <f>IFERROR(VLOOKUP(PPE_PH1_CDDL[[#This Row],[RDMC Document Number]],[3]Docs!$B:$F,4,0),"No Placeholder Yet")</f>
        <v>RES - Reserved Placeholder</v>
      </c>
      <c r="R4076" s="33" t="str">
        <f>IFERROR(VLOOKUP(PPE_PH1_CDDL[[#This Row],[RDMC Document Number]],[3]Docs!$B:$F,5,0),"No Placeholder Yet")</f>
        <v>Pending</v>
      </c>
      <c r="S4076" s="137">
        <f t="shared" si="533"/>
        <v>0</v>
      </c>
      <c r="T4076" s="162" t="s">
        <v>1119</v>
      </c>
      <c r="U4076" s="162"/>
      <c r="V4076" s="126"/>
      <c r="W4076" s="162" t="s">
        <v>1982</v>
      </c>
      <c r="X4076" s="39" t="s">
        <v>1636</v>
      </c>
      <c r="Y4076" s="39"/>
      <c r="Z4076" s="39"/>
      <c r="AA4076" s="39"/>
      <c r="AB4076" s="152" t="s">
        <v>3165</v>
      </c>
    </row>
    <row r="4077" spans="1:28" ht="21.75" customHeight="1" x14ac:dyDescent="0.25">
      <c r="A4077" s="37" t="s">
        <v>30</v>
      </c>
      <c r="B4077" s="37" t="s">
        <v>31</v>
      </c>
      <c r="C4077" s="39">
        <v>6264</v>
      </c>
      <c r="D4077" s="39" t="s">
        <v>1453</v>
      </c>
      <c r="E4077" s="39" t="s">
        <v>1170</v>
      </c>
      <c r="F4077" s="128" t="s">
        <v>161</v>
      </c>
      <c r="G4077" s="162" t="s">
        <v>35</v>
      </c>
      <c r="H4077" s="39" t="str">
        <f t="shared" si="534"/>
        <v>6105AK124-6264-TSPC-0006</v>
      </c>
      <c r="I4077" s="39" t="str">
        <f t="shared" si="535"/>
        <v>Q24050972-04-6264-T-SPC-0006</v>
      </c>
      <c r="J4077" s="39"/>
      <c r="K4077" s="33" t="str">
        <f>VLOOKUP(C4077,'PPE WBS Codes'!$E$3:$F$79,2,0)</f>
        <v>Bulk Diesel Storage 1</v>
      </c>
      <c r="L4077" s="39" t="s">
        <v>1996</v>
      </c>
      <c r="M4077" s="39" t="s">
        <v>1455</v>
      </c>
      <c r="N4077" s="33" t="str">
        <f t="shared" si="536"/>
        <v>Bulk Diesel Storage 1 - Earthing System for Bulk Diesel Storage Yard 1B - Civil Design and Requirements</v>
      </c>
      <c r="O4077" s="134"/>
      <c r="P4077" s="134"/>
      <c r="Q4077" s="33" t="str">
        <f>IFERROR(VLOOKUP(PPE_PH1_CDDL[[#This Row],[RDMC Document Number]],[3]Docs!$B:$F,4,0),"No Placeholder Yet")</f>
        <v>RES - Reserved Placeholder</v>
      </c>
      <c r="R4077" s="33" t="str">
        <f>IFERROR(VLOOKUP(PPE_PH1_CDDL[[#This Row],[RDMC Document Number]],[3]Docs!$B:$F,5,0),"No Placeholder Yet")</f>
        <v>Pending</v>
      </c>
      <c r="S4077" s="137">
        <f t="shared" si="533"/>
        <v>0</v>
      </c>
      <c r="T4077" s="162" t="s">
        <v>1119</v>
      </c>
      <c r="U4077" s="162"/>
      <c r="V4077" s="126"/>
      <c r="W4077" s="162" t="s">
        <v>1982</v>
      </c>
      <c r="X4077" s="39" t="s">
        <v>1649</v>
      </c>
      <c r="Y4077" s="39"/>
      <c r="Z4077" s="39"/>
      <c r="AA4077" s="39"/>
      <c r="AB4077" s="152" t="s">
        <v>3165</v>
      </c>
    </row>
    <row r="4078" spans="1:28" ht="21.75" customHeight="1" x14ac:dyDescent="0.25">
      <c r="A4078" s="37" t="s">
        <v>30</v>
      </c>
      <c r="B4078" s="37" t="s">
        <v>31</v>
      </c>
      <c r="C4078" s="39">
        <v>6264</v>
      </c>
      <c r="D4078" s="39" t="s">
        <v>1453</v>
      </c>
      <c r="E4078" s="39" t="s">
        <v>1170</v>
      </c>
      <c r="F4078" s="128" t="s">
        <v>170</v>
      </c>
      <c r="G4078" s="162" t="s">
        <v>35</v>
      </c>
      <c r="H4078" s="39" t="str">
        <f t="shared" si="534"/>
        <v>6105AK124-6264-TSPC-0007</v>
      </c>
      <c r="I4078" s="39" t="str">
        <f t="shared" si="535"/>
        <v>Q24050972-04-6264-T-SPC-0007</v>
      </c>
      <c r="J4078" s="39"/>
      <c r="K4078" s="33" t="str">
        <f>VLOOKUP(C4078,'PPE WBS Codes'!$E$3:$F$79,2,0)</f>
        <v>Bulk Diesel Storage 1</v>
      </c>
      <c r="L4078" s="39" t="s">
        <v>2011</v>
      </c>
      <c r="M4078" s="39" t="s">
        <v>1455</v>
      </c>
      <c r="N4078" s="33" t="str">
        <f t="shared" si="536"/>
        <v>Bulk Diesel Storage 1 - Bund wall System for Bulk Diesel Storage Yard 1B - Civil Design and Requirements</v>
      </c>
      <c r="O4078" s="134"/>
      <c r="P4078" s="134"/>
      <c r="Q4078" s="33" t="str">
        <f>IFERROR(VLOOKUP(PPE_PH1_CDDL[[#This Row],[RDMC Document Number]],[3]Docs!$B:$F,4,0),"No Placeholder Yet")</f>
        <v>RES - Reserved Placeholder</v>
      </c>
      <c r="R4078" s="33" t="str">
        <f>IFERROR(VLOOKUP(PPE_PH1_CDDL[[#This Row],[RDMC Document Number]],[3]Docs!$B:$F,5,0),"No Placeholder Yet")</f>
        <v>Pending</v>
      </c>
      <c r="S4078" s="137">
        <f t="shared" si="533"/>
        <v>0</v>
      </c>
      <c r="T4078" s="162" t="s">
        <v>1119</v>
      </c>
      <c r="U4078" s="162"/>
      <c r="V4078" s="126"/>
      <c r="W4078" s="162" t="s">
        <v>1982</v>
      </c>
      <c r="X4078" s="39" t="s">
        <v>1970</v>
      </c>
      <c r="Y4078" s="39"/>
      <c r="Z4078" s="39"/>
      <c r="AA4078" s="39"/>
      <c r="AB4078" s="152" t="s">
        <v>3165</v>
      </c>
    </row>
    <row r="4079" spans="1:28" ht="21.75" customHeight="1" x14ac:dyDescent="0.25">
      <c r="A4079" s="37" t="s">
        <v>30</v>
      </c>
      <c r="B4079" s="37" t="s">
        <v>31</v>
      </c>
      <c r="C4079" s="39">
        <v>6264</v>
      </c>
      <c r="D4079" s="39" t="s">
        <v>1453</v>
      </c>
      <c r="E4079" s="39" t="s">
        <v>1170</v>
      </c>
      <c r="F4079" s="128" t="s">
        <v>108</v>
      </c>
      <c r="G4079" s="162" t="s">
        <v>35</v>
      </c>
      <c r="H4079" s="39" t="str">
        <f t="shared" si="534"/>
        <v>6105AK124-6264-TSPC-0008</v>
      </c>
      <c r="I4079" s="39" t="str">
        <f t="shared" si="535"/>
        <v>Q24050972-04-6264-T-SPC-0008</v>
      </c>
      <c r="J4079" s="39"/>
      <c r="K4079" s="33" t="str">
        <f>VLOOKUP(C4079,'PPE WBS Codes'!$E$3:$F$79,2,0)</f>
        <v>Bulk Diesel Storage 1</v>
      </c>
      <c r="L4079" s="39" t="s">
        <v>1997</v>
      </c>
      <c r="M4079" s="39" t="s">
        <v>1455</v>
      </c>
      <c r="N4079" s="33" t="str">
        <f t="shared" si="536"/>
        <v>Bulk Diesel Storage 1 - Collection Sump from Bunds for Bulk Diesel Storage Yard 1B - Civil Design and Requirements</v>
      </c>
      <c r="O4079" s="134"/>
      <c r="P4079" s="134"/>
      <c r="Q4079" s="33" t="str">
        <f>IFERROR(VLOOKUP(PPE_PH1_CDDL[[#This Row],[RDMC Document Number]],[3]Docs!$B:$F,4,0),"No Placeholder Yet")</f>
        <v>RES - Reserved Placeholder</v>
      </c>
      <c r="R4079" s="33" t="str">
        <f>IFERROR(VLOOKUP(PPE_PH1_CDDL[[#This Row],[RDMC Document Number]],[3]Docs!$B:$F,5,0),"No Placeholder Yet")</f>
        <v>Pending</v>
      </c>
      <c r="S4079" s="137">
        <f t="shared" si="533"/>
        <v>0</v>
      </c>
      <c r="T4079" s="162" t="s">
        <v>1119</v>
      </c>
      <c r="U4079" s="162"/>
      <c r="V4079" s="126"/>
      <c r="W4079" s="162" t="s">
        <v>1982</v>
      </c>
      <c r="X4079" s="39" t="s">
        <v>1932</v>
      </c>
      <c r="Y4079" s="39"/>
      <c r="Z4079" s="39"/>
      <c r="AA4079" s="39"/>
      <c r="AB4079" s="152" t="s">
        <v>3165</v>
      </c>
    </row>
    <row r="4080" spans="1:28" ht="21.75" customHeight="1" x14ac:dyDescent="0.25">
      <c r="A4080" s="37" t="s">
        <v>30</v>
      </c>
      <c r="B4080" s="37" t="s">
        <v>31</v>
      </c>
      <c r="C4080" s="39">
        <v>6264</v>
      </c>
      <c r="D4080" s="39" t="s">
        <v>1453</v>
      </c>
      <c r="E4080" s="39" t="s">
        <v>1170</v>
      </c>
      <c r="F4080" s="128" t="s">
        <v>173</v>
      </c>
      <c r="G4080" s="162" t="s">
        <v>35</v>
      </c>
      <c r="H4080" s="39" t="str">
        <f t="shared" si="534"/>
        <v>6105AK124-6264-TSPC-0009</v>
      </c>
      <c r="I4080" s="39" t="str">
        <f t="shared" si="535"/>
        <v>Q24050972-04-6264-T-SPC-0009</v>
      </c>
      <c r="J4080" s="39"/>
      <c r="K4080" s="33" t="str">
        <f>VLOOKUP(C4080,'PPE WBS Codes'!$E$3:$F$79,2,0)</f>
        <v>Bulk Diesel Storage 1</v>
      </c>
      <c r="L4080" s="39" t="s">
        <v>1990</v>
      </c>
      <c r="M4080" s="39" t="s">
        <v>1455</v>
      </c>
      <c r="N4080" s="33" t="str">
        <f t="shared" si="536"/>
        <v>Bulk Diesel Storage 1 - Fire Wall Protection System for Bulk Diesel Storage Yard 1B - Civil Design and Requirements</v>
      </c>
      <c r="O4080" s="134"/>
      <c r="P4080" s="134"/>
      <c r="Q4080" s="33" t="str">
        <f>IFERROR(VLOOKUP(PPE_PH1_CDDL[[#This Row],[RDMC Document Number]],[3]Docs!$B:$F,4,0),"No Placeholder Yet")</f>
        <v>RES - Reserved Placeholder</v>
      </c>
      <c r="R4080" s="33" t="str">
        <f>IFERROR(VLOOKUP(PPE_PH1_CDDL[[#This Row],[RDMC Document Number]],[3]Docs!$B:$F,5,0),"No Placeholder Yet")</f>
        <v>Pending</v>
      </c>
      <c r="S4080" s="137">
        <f t="shared" si="533"/>
        <v>0</v>
      </c>
      <c r="T4080" s="162" t="s">
        <v>1119</v>
      </c>
      <c r="U4080" s="162"/>
      <c r="V4080" s="126"/>
      <c r="W4080" s="162" t="s">
        <v>1982</v>
      </c>
      <c r="X4080" s="39" t="s">
        <v>2023</v>
      </c>
      <c r="Y4080" s="39"/>
      <c r="Z4080" s="39"/>
      <c r="AA4080" s="39"/>
      <c r="AB4080" s="152" t="s">
        <v>3165</v>
      </c>
    </row>
    <row r="4081" spans="1:28" ht="21.75" customHeight="1" x14ac:dyDescent="0.25">
      <c r="A4081" s="37" t="s">
        <v>30</v>
      </c>
      <c r="B4081" s="37" t="s">
        <v>31</v>
      </c>
      <c r="C4081" s="39">
        <v>6264</v>
      </c>
      <c r="D4081" s="39" t="s">
        <v>1453</v>
      </c>
      <c r="E4081" s="39" t="s">
        <v>1170</v>
      </c>
      <c r="F4081" s="174" t="s">
        <v>184</v>
      </c>
      <c r="G4081" s="162" t="s">
        <v>35</v>
      </c>
      <c r="H4081" s="39" t="str">
        <f t="shared" si="534"/>
        <v>6105AK124-6264-TSPC-0010</v>
      </c>
      <c r="I4081" s="39" t="str">
        <f t="shared" si="535"/>
        <v>Q24050972-04-6264-T-SPC-0010</v>
      </c>
      <c r="J4081" s="162"/>
      <c r="K4081" s="33" t="str">
        <f>VLOOKUP(C4081,'PPE WBS Codes'!$E$3:$F$79,2,0)</f>
        <v>Bulk Diesel Storage 1</v>
      </c>
      <c r="L4081" s="162" t="s">
        <v>1991</v>
      </c>
      <c r="M4081" s="162" t="s">
        <v>1455</v>
      </c>
      <c r="N4081" s="33" t="str">
        <f t="shared" si="536"/>
        <v>Bulk Diesel Storage 1 - Fire Protection System for Bulk Diesel Storage Yard 1B - Civil Design and Requirements</v>
      </c>
      <c r="O4081" s="175"/>
      <c r="P4081" s="175"/>
      <c r="Q4081" s="33" t="str">
        <f>IFERROR(VLOOKUP(PPE_PH1_CDDL[[#This Row],[RDMC Document Number]],[3]Docs!$B:$F,4,0),"No Placeholder Yet")</f>
        <v>RES - Reserved Placeholder</v>
      </c>
      <c r="R4081" s="33" t="str">
        <f>IFERROR(VLOOKUP(PPE_PH1_CDDL[[#This Row],[RDMC Document Number]],[3]Docs!$B:$F,5,0),"No Placeholder Yet")</f>
        <v>Pending</v>
      </c>
      <c r="S4081" s="137">
        <f t="shared" si="533"/>
        <v>0</v>
      </c>
      <c r="T4081" s="162" t="s">
        <v>1119</v>
      </c>
      <c r="U4081" s="162"/>
      <c r="V4081" s="126"/>
      <c r="W4081" s="162" t="s">
        <v>1982</v>
      </c>
      <c r="X4081" s="39" t="s">
        <v>1636</v>
      </c>
      <c r="Y4081" s="162"/>
      <c r="Z4081" s="162"/>
      <c r="AA4081" s="39"/>
      <c r="AB4081" s="152" t="s">
        <v>3165</v>
      </c>
    </row>
    <row r="4082" spans="1:28" ht="21.75" customHeight="1" x14ac:dyDescent="0.25">
      <c r="A4082" s="37" t="s">
        <v>30</v>
      </c>
      <c r="B4082" s="37" t="s">
        <v>31</v>
      </c>
      <c r="C4082" s="39">
        <v>6264</v>
      </c>
      <c r="D4082" s="162" t="s">
        <v>1169</v>
      </c>
      <c r="E4082" s="39" t="s">
        <v>1346</v>
      </c>
      <c r="F4082" s="128" t="s">
        <v>34</v>
      </c>
      <c r="G4082" s="162" t="s">
        <v>35</v>
      </c>
      <c r="H4082" s="39" t="str">
        <f t="shared" si="534"/>
        <v>6105AK124-6264-CSPL-0001</v>
      </c>
      <c r="I4082" s="39" t="str">
        <f t="shared" si="535"/>
        <v>Q24050972-04-6264-C-SPL-0001</v>
      </c>
      <c r="J4082" s="39"/>
      <c r="K4082" s="33" t="str">
        <f>VLOOKUP(C4082,'PPE WBS Codes'!$E$3:$F$79,2,0)</f>
        <v>Bulk Diesel Storage 1</v>
      </c>
      <c r="L4082" s="39" t="s">
        <v>1981</v>
      </c>
      <c r="M4082" s="39" t="s">
        <v>1347</v>
      </c>
      <c r="N4082" s="33" t="str">
        <f t="shared" si="536"/>
        <v>Bulk Diesel Storage 1 - Emergency Equip for Bulk Diesel Storage Yard 1A - Pipe Fabrication and Field Installation Inspection</v>
      </c>
      <c r="O4082" s="134"/>
      <c r="P4082" s="134"/>
      <c r="Q4082" s="33" t="str">
        <f>IFERROR(VLOOKUP(PPE_PH1_CDDL[[#This Row],[RDMC Document Number]],[3]Docs!$B:$F,4,0),"No Placeholder Yet")</f>
        <v>RES - Reserved Placeholder</v>
      </c>
      <c r="R4082" s="33" t="str">
        <f>IFERROR(VLOOKUP(PPE_PH1_CDDL[[#This Row],[RDMC Document Number]],[3]Docs!$B:$F,5,0),"No Placeholder Yet")</f>
        <v>Pending</v>
      </c>
      <c r="S4082" s="137">
        <f t="shared" si="533"/>
        <v>0</v>
      </c>
      <c r="T4082" s="39" t="s">
        <v>1119</v>
      </c>
      <c r="U4082" s="162"/>
      <c r="V4082" s="126"/>
      <c r="W4082" s="39" t="s">
        <v>1982</v>
      </c>
      <c r="X4082" s="39" t="s">
        <v>1964</v>
      </c>
      <c r="Y4082" s="39"/>
      <c r="Z4082" s="39"/>
      <c r="AA4082" s="39"/>
      <c r="AB4082" s="152" t="s">
        <v>3165</v>
      </c>
    </row>
    <row r="4083" spans="1:28" ht="21.75" customHeight="1" x14ac:dyDescent="0.25">
      <c r="A4083" s="37" t="s">
        <v>30</v>
      </c>
      <c r="B4083" s="37" t="s">
        <v>31</v>
      </c>
      <c r="C4083" s="39">
        <v>6264</v>
      </c>
      <c r="D4083" s="162" t="s">
        <v>1169</v>
      </c>
      <c r="E4083" s="39" t="s">
        <v>1346</v>
      </c>
      <c r="F4083" s="128" t="s">
        <v>46</v>
      </c>
      <c r="G4083" s="162" t="s">
        <v>35</v>
      </c>
      <c r="H4083" s="39" t="str">
        <f t="shared" si="534"/>
        <v>6105AK124-6264-CSPL-0002</v>
      </c>
      <c r="I4083" s="39" t="str">
        <f t="shared" si="535"/>
        <v>Q24050972-04-6264-C-SPL-0002</v>
      </c>
      <c r="J4083" s="39"/>
      <c r="K4083" s="33" t="str">
        <f>VLOOKUP(C4083,'PPE WBS Codes'!$E$3:$F$79,2,0)</f>
        <v>Bulk Diesel Storage 1</v>
      </c>
      <c r="L4083" s="39" t="s">
        <v>1986</v>
      </c>
      <c r="M4083" s="39" t="s">
        <v>1347</v>
      </c>
      <c r="N4083" s="33" t="str">
        <f t="shared" si="536"/>
        <v>Bulk Diesel Storage 1 - Fire Protection System for Bulk Diesel Storage Yard 1A - Pipe Fabrication and Field Installation Inspection</v>
      </c>
      <c r="O4083" s="134"/>
      <c r="P4083" s="134"/>
      <c r="Q4083" s="33" t="str">
        <f>IFERROR(VLOOKUP(PPE_PH1_CDDL[[#This Row],[RDMC Document Number]],[3]Docs!$B:$F,4,0),"No Placeholder Yet")</f>
        <v>RES - Reserved Placeholder</v>
      </c>
      <c r="R4083" s="33" t="str">
        <f>IFERROR(VLOOKUP(PPE_PH1_CDDL[[#This Row],[RDMC Document Number]],[3]Docs!$B:$F,5,0),"No Placeholder Yet")</f>
        <v>Pending</v>
      </c>
      <c r="S4083" s="137">
        <f t="shared" si="533"/>
        <v>0</v>
      </c>
      <c r="T4083" s="39" t="s">
        <v>1119</v>
      </c>
      <c r="U4083" s="162"/>
      <c r="V4083" s="126"/>
      <c r="W4083" s="39" t="s">
        <v>1982</v>
      </c>
      <c r="X4083" s="39" t="s">
        <v>1636</v>
      </c>
      <c r="Y4083" s="39"/>
      <c r="Z4083" s="39"/>
      <c r="AA4083" s="39"/>
      <c r="AB4083" s="152" t="s">
        <v>3165</v>
      </c>
    </row>
    <row r="4084" spans="1:28" ht="21.75" customHeight="1" x14ac:dyDescent="0.25">
      <c r="A4084" s="37" t="s">
        <v>30</v>
      </c>
      <c r="B4084" s="37" t="s">
        <v>31</v>
      </c>
      <c r="C4084" s="39">
        <v>6264</v>
      </c>
      <c r="D4084" s="162" t="s">
        <v>1169</v>
      </c>
      <c r="E4084" s="39" t="s">
        <v>1346</v>
      </c>
      <c r="F4084" s="128" t="s">
        <v>48</v>
      </c>
      <c r="G4084" s="162" t="s">
        <v>35</v>
      </c>
      <c r="H4084" s="39" t="str">
        <f t="shared" si="534"/>
        <v>6105AK124-6264-CSPL-0003</v>
      </c>
      <c r="I4084" s="39" t="str">
        <f t="shared" si="535"/>
        <v>Q24050972-04-6264-C-SPL-0003</v>
      </c>
      <c r="J4084" s="39"/>
      <c r="K4084" s="33" t="str">
        <f>VLOOKUP(C4084,'PPE WBS Codes'!$E$3:$F$79,2,0)</f>
        <v>Bulk Diesel Storage 1</v>
      </c>
      <c r="L4084" s="39" t="s">
        <v>1987</v>
      </c>
      <c r="M4084" s="39" t="s">
        <v>1347</v>
      </c>
      <c r="N4084" s="33" t="str">
        <f t="shared" si="536"/>
        <v>Bulk Diesel Storage 1 - Auto ESD Shut-off  Valves for Bulk Diesel Storage Yard 1A - Pipe Fabrication and Field Installation Inspection</v>
      </c>
      <c r="O4084" s="134"/>
      <c r="P4084" s="134"/>
      <c r="Q4084" s="33" t="str">
        <f>IFERROR(VLOOKUP(PPE_PH1_CDDL[[#This Row],[RDMC Document Number]],[3]Docs!$B:$F,4,0),"No Placeholder Yet")</f>
        <v>RES - Reserved Placeholder</v>
      </c>
      <c r="R4084" s="33" t="str">
        <f>IFERROR(VLOOKUP(PPE_PH1_CDDL[[#This Row],[RDMC Document Number]],[3]Docs!$B:$F,5,0),"No Placeholder Yet")</f>
        <v>Pending</v>
      </c>
      <c r="S4084" s="137">
        <f t="shared" si="533"/>
        <v>0</v>
      </c>
      <c r="T4084" s="39" t="s">
        <v>1119</v>
      </c>
      <c r="U4084" s="162"/>
      <c r="V4084" s="126"/>
      <c r="W4084" s="39" t="s">
        <v>1982</v>
      </c>
      <c r="X4084" s="39" t="s">
        <v>2000</v>
      </c>
      <c r="Y4084" s="39"/>
      <c r="Z4084" s="39"/>
      <c r="AA4084" s="39"/>
      <c r="AB4084" s="152" t="s">
        <v>3165</v>
      </c>
    </row>
    <row r="4085" spans="1:28" ht="21.75" customHeight="1" x14ac:dyDescent="0.25">
      <c r="A4085" s="37" t="s">
        <v>30</v>
      </c>
      <c r="B4085" s="37" t="s">
        <v>31</v>
      </c>
      <c r="C4085" s="39">
        <v>6264</v>
      </c>
      <c r="D4085" s="162" t="s">
        <v>1169</v>
      </c>
      <c r="E4085" s="39" t="s">
        <v>1346</v>
      </c>
      <c r="F4085" s="128" t="s">
        <v>50</v>
      </c>
      <c r="G4085" s="162" t="s">
        <v>35</v>
      </c>
      <c r="H4085" s="39" t="str">
        <f t="shared" si="534"/>
        <v>6105AK124-6264-CSPL-0004</v>
      </c>
      <c r="I4085" s="39" t="str">
        <f t="shared" si="535"/>
        <v>Q24050972-04-6264-C-SPL-0004</v>
      </c>
      <c r="J4085" s="39"/>
      <c r="K4085" s="33" t="str">
        <f>VLOOKUP(C4085,'PPE WBS Codes'!$E$3:$F$79,2,0)</f>
        <v>Bulk Diesel Storage 1</v>
      </c>
      <c r="L4085" s="39" t="s">
        <v>1988</v>
      </c>
      <c r="M4085" s="39" t="s">
        <v>1347</v>
      </c>
      <c r="N4085" s="33" t="str">
        <f t="shared" si="536"/>
        <v>Bulk Diesel Storage 1 - Emergency Equip for Bulk Diesel Storage Fuel System Yard 1B - Pipe Fabrication and Field Installation Inspection</v>
      </c>
      <c r="O4085" s="134"/>
      <c r="P4085" s="134"/>
      <c r="Q4085" s="33" t="str">
        <f>IFERROR(VLOOKUP(PPE_PH1_CDDL[[#This Row],[RDMC Document Number]],[3]Docs!$B:$F,4,0),"No Placeholder Yet")</f>
        <v>RES - Reserved Placeholder</v>
      </c>
      <c r="R4085" s="33" t="str">
        <f>IFERROR(VLOOKUP(PPE_PH1_CDDL[[#This Row],[RDMC Document Number]],[3]Docs!$B:$F,5,0),"No Placeholder Yet")</f>
        <v>Pending</v>
      </c>
      <c r="S4085" s="137">
        <f t="shared" si="533"/>
        <v>0</v>
      </c>
      <c r="T4085" s="39" t="s">
        <v>1119</v>
      </c>
      <c r="U4085" s="162"/>
      <c r="V4085" s="126"/>
      <c r="W4085" s="39" t="s">
        <v>1982</v>
      </c>
      <c r="X4085" s="39" t="s">
        <v>1964</v>
      </c>
      <c r="Y4085" s="39"/>
      <c r="Z4085" s="39"/>
      <c r="AA4085" s="39"/>
      <c r="AB4085" s="152" t="s">
        <v>3165</v>
      </c>
    </row>
    <row r="4086" spans="1:28" ht="21.75" customHeight="1" x14ac:dyDescent="0.25">
      <c r="A4086" s="37" t="s">
        <v>30</v>
      </c>
      <c r="B4086" s="37" t="s">
        <v>31</v>
      </c>
      <c r="C4086" s="39">
        <v>6264</v>
      </c>
      <c r="D4086" s="162" t="s">
        <v>1169</v>
      </c>
      <c r="E4086" s="39" t="s">
        <v>1346</v>
      </c>
      <c r="F4086" s="128" t="s">
        <v>101</v>
      </c>
      <c r="G4086" s="162" t="s">
        <v>35</v>
      </c>
      <c r="H4086" s="39" t="str">
        <f t="shared" si="534"/>
        <v>6105AK124-6264-CSPL-0005</v>
      </c>
      <c r="I4086" s="39" t="str">
        <f t="shared" si="535"/>
        <v>Q24050972-04-6264-C-SPL-0005</v>
      </c>
      <c r="J4086" s="39"/>
      <c r="K4086" s="33" t="str">
        <f>VLOOKUP(C4086,'PPE WBS Codes'!$E$3:$F$79,2,0)</f>
        <v>Bulk Diesel Storage 1</v>
      </c>
      <c r="L4086" s="39" t="s">
        <v>1991</v>
      </c>
      <c r="M4086" s="39" t="s">
        <v>1347</v>
      </c>
      <c r="N4086" s="33" t="str">
        <f t="shared" si="536"/>
        <v>Bulk Diesel Storage 1 - Fire Protection System for Bulk Diesel Storage Yard 1B - Pipe Fabrication and Field Installation Inspection</v>
      </c>
      <c r="O4086" s="134"/>
      <c r="P4086" s="134"/>
      <c r="Q4086" s="33" t="str">
        <f>IFERROR(VLOOKUP(PPE_PH1_CDDL[[#This Row],[RDMC Document Number]],[3]Docs!$B:$F,4,0),"No Placeholder Yet")</f>
        <v>RES - Reserved Placeholder</v>
      </c>
      <c r="R4086" s="33" t="str">
        <f>IFERROR(VLOOKUP(PPE_PH1_CDDL[[#This Row],[RDMC Document Number]],[3]Docs!$B:$F,5,0),"No Placeholder Yet")</f>
        <v>Pending</v>
      </c>
      <c r="S4086" s="137">
        <f t="shared" si="533"/>
        <v>0</v>
      </c>
      <c r="T4086" s="39" t="s">
        <v>1119</v>
      </c>
      <c r="U4086" s="162"/>
      <c r="V4086" s="126"/>
      <c r="W4086" s="39" t="s">
        <v>1982</v>
      </c>
      <c r="X4086" s="39" t="s">
        <v>1636</v>
      </c>
      <c r="Y4086" s="39"/>
      <c r="Z4086" s="39"/>
      <c r="AA4086" s="39"/>
      <c r="AB4086" s="152" t="s">
        <v>3165</v>
      </c>
    </row>
    <row r="4087" spans="1:28" ht="21.75" customHeight="1" x14ac:dyDescent="0.25">
      <c r="A4087" s="37" t="s">
        <v>30</v>
      </c>
      <c r="B4087" s="37" t="s">
        <v>31</v>
      </c>
      <c r="C4087" s="39">
        <v>6264</v>
      </c>
      <c r="D4087" s="162" t="s">
        <v>1169</v>
      </c>
      <c r="E4087" s="39" t="s">
        <v>1346</v>
      </c>
      <c r="F4087" s="174" t="s">
        <v>161</v>
      </c>
      <c r="G4087" s="162" t="s">
        <v>35</v>
      </c>
      <c r="H4087" s="39" t="str">
        <f t="shared" si="534"/>
        <v>6105AK124-6264-CSPL-0006</v>
      </c>
      <c r="I4087" s="39" t="str">
        <f t="shared" si="535"/>
        <v>Q24050972-04-6264-C-SPL-0006</v>
      </c>
      <c r="J4087" s="162"/>
      <c r="K4087" s="33" t="str">
        <f>VLOOKUP(C4087,'PPE WBS Codes'!$E$3:$F$79,2,0)</f>
        <v>Bulk Diesel Storage 1</v>
      </c>
      <c r="L4087" s="162" t="s">
        <v>1992</v>
      </c>
      <c r="M4087" s="162" t="s">
        <v>1347</v>
      </c>
      <c r="N4087" s="33" t="str">
        <f t="shared" si="536"/>
        <v>Bulk Diesel Storage 1 - Auto ESD Shut-off  Valves for Bulk Diesel Storage Yard 1B - Pipe Fabrication and Field Installation Inspection</v>
      </c>
      <c r="O4087" s="175"/>
      <c r="P4087" s="175"/>
      <c r="Q4087" s="33" t="str">
        <f>IFERROR(VLOOKUP(PPE_PH1_CDDL[[#This Row],[RDMC Document Number]],[3]Docs!$B:$F,4,0),"No Placeholder Yet")</f>
        <v>RES - Reserved Placeholder</v>
      </c>
      <c r="R4087" s="33" t="str">
        <f>IFERROR(VLOOKUP(PPE_PH1_CDDL[[#This Row],[RDMC Document Number]],[3]Docs!$B:$F,5,0),"No Placeholder Yet")</f>
        <v>Pending</v>
      </c>
      <c r="S4087" s="137">
        <f t="shared" si="533"/>
        <v>0</v>
      </c>
      <c r="T4087" s="39" t="s">
        <v>1119</v>
      </c>
      <c r="U4087" s="162"/>
      <c r="V4087" s="126"/>
      <c r="W4087" s="39" t="s">
        <v>1982</v>
      </c>
      <c r="X4087" s="39" t="s">
        <v>2000</v>
      </c>
      <c r="Y4087" s="162"/>
      <c r="Z4087" s="162"/>
      <c r="AA4087" s="39"/>
      <c r="AB4087" s="152" t="s">
        <v>3165</v>
      </c>
    </row>
    <row r="4088" spans="1:28" ht="21.75" customHeight="1" x14ac:dyDescent="0.25">
      <c r="A4088" s="37" t="s">
        <v>30</v>
      </c>
      <c r="B4088" s="37" t="s">
        <v>31</v>
      </c>
      <c r="C4088" s="39">
        <v>6264</v>
      </c>
      <c r="D4088" s="162" t="s">
        <v>1169</v>
      </c>
      <c r="E4088" s="39" t="s">
        <v>1349</v>
      </c>
      <c r="F4088" s="128" t="s">
        <v>34</v>
      </c>
      <c r="G4088" s="162" t="s">
        <v>35</v>
      </c>
      <c r="H4088" s="39" t="str">
        <f t="shared" si="534"/>
        <v>6105AK124-6264-CSSD-0001</v>
      </c>
      <c r="I4088" s="39" t="str">
        <f t="shared" si="535"/>
        <v>Q24050972-04-6264-C-SSD-0001</v>
      </c>
      <c r="J4088" s="39"/>
      <c r="K4088" s="33" t="str">
        <f>VLOOKUP(C4088,'PPE WBS Codes'!$E$3:$F$79,2,0)</f>
        <v>Bulk Diesel Storage 1</v>
      </c>
      <c r="L4088" s="39" t="s">
        <v>1981</v>
      </c>
      <c r="M4088" s="39" t="s">
        <v>1350</v>
      </c>
      <c r="N4088" s="33" t="str">
        <f t="shared" si="536"/>
        <v>Bulk Diesel Storage 1 - Emergency Equip for Bulk Diesel Storage Yard 1A - Steel Support Structures Design</v>
      </c>
      <c r="O4088" s="134"/>
      <c r="P4088" s="134"/>
      <c r="Q4088" s="33" t="str">
        <f>IFERROR(VLOOKUP(PPE_PH1_CDDL[[#This Row],[RDMC Document Number]],[3]Docs!$B:$F,4,0),"No Placeholder Yet")</f>
        <v>RES - Reserved Placeholder</v>
      </c>
      <c r="R4088" s="33" t="str">
        <f>IFERROR(VLOOKUP(PPE_PH1_CDDL[[#This Row],[RDMC Document Number]],[3]Docs!$B:$F,5,0),"No Placeholder Yet")</f>
        <v>Pending</v>
      </c>
      <c r="S4088" s="137">
        <f t="shared" ref="S4088:S4091" si="537">IF(AND(O4088&lt;&gt;"",P4088&lt;&gt;"",R4088="Approved"),100%,
 IF(AND(O4088&lt;&gt;"",P4088&lt;&gt;""),66.67%,
 IF(O4088&lt;&gt;"",33.33%,
 0)))</f>
        <v>0</v>
      </c>
      <c r="T4088" s="39" t="s">
        <v>1119</v>
      </c>
      <c r="U4088" s="162"/>
      <c r="V4088" s="126"/>
      <c r="W4088" s="39" t="s">
        <v>1982</v>
      </c>
      <c r="X4088" s="39" t="s">
        <v>1964</v>
      </c>
      <c r="Y4088" s="39"/>
      <c r="Z4088" s="39"/>
      <c r="AA4088" s="39"/>
      <c r="AB4088" s="152" t="s">
        <v>3165</v>
      </c>
    </row>
    <row r="4089" spans="1:28" ht="21.75" customHeight="1" x14ac:dyDescent="0.25">
      <c r="A4089" s="37" t="s">
        <v>30</v>
      </c>
      <c r="B4089" s="37" t="s">
        <v>31</v>
      </c>
      <c r="C4089" s="39">
        <v>6264</v>
      </c>
      <c r="D4089" s="162" t="s">
        <v>1169</v>
      </c>
      <c r="E4089" s="39" t="s">
        <v>1349</v>
      </c>
      <c r="F4089" s="128" t="s">
        <v>46</v>
      </c>
      <c r="G4089" s="162" t="s">
        <v>35</v>
      </c>
      <c r="H4089" s="39" t="str">
        <f t="shared" si="534"/>
        <v>6105AK124-6264-CSSD-0002</v>
      </c>
      <c r="I4089" s="39" t="str">
        <f t="shared" si="535"/>
        <v>Q24050972-04-6264-C-SSD-0002</v>
      </c>
      <c r="J4089" s="39"/>
      <c r="K4089" s="33" t="str">
        <f>VLOOKUP(C4089,'PPE WBS Codes'!$E$3:$F$79,2,0)</f>
        <v>Bulk Diesel Storage 1</v>
      </c>
      <c r="L4089" s="39" t="s">
        <v>1986</v>
      </c>
      <c r="M4089" s="39" t="s">
        <v>1350</v>
      </c>
      <c r="N4089" s="33" t="str">
        <f t="shared" si="536"/>
        <v>Bulk Diesel Storage 1 - Fire Protection System for Bulk Diesel Storage Yard 1A - Steel Support Structures Design</v>
      </c>
      <c r="O4089" s="134"/>
      <c r="P4089" s="134"/>
      <c r="Q4089" s="33" t="str">
        <f>IFERROR(VLOOKUP(PPE_PH1_CDDL[[#This Row],[RDMC Document Number]],[3]Docs!$B:$F,4,0),"No Placeholder Yet")</f>
        <v>RES - Reserved Placeholder</v>
      </c>
      <c r="R4089" s="33" t="str">
        <f>IFERROR(VLOOKUP(PPE_PH1_CDDL[[#This Row],[RDMC Document Number]],[3]Docs!$B:$F,5,0),"No Placeholder Yet")</f>
        <v>Pending</v>
      </c>
      <c r="S4089" s="137">
        <f t="shared" si="537"/>
        <v>0</v>
      </c>
      <c r="T4089" s="39" t="s">
        <v>1119</v>
      </c>
      <c r="U4089" s="162"/>
      <c r="V4089" s="126"/>
      <c r="W4089" s="39" t="s">
        <v>1982</v>
      </c>
      <c r="X4089" s="39" t="s">
        <v>1636</v>
      </c>
      <c r="Y4089" s="39"/>
      <c r="Z4089" s="39"/>
      <c r="AA4089" s="39"/>
      <c r="AB4089" s="152" t="s">
        <v>3165</v>
      </c>
    </row>
    <row r="4090" spans="1:28" ht="21.75" customHeight="1" x14ac:dyDescent="0.25">
      <c r="A4090" s="37" t="s">
        <v>30</v>
      </c>
      <c r="B4090" s="37" t="s">
        <v>31</v>
      </c>
      <c r="C4090" s="39">
        <v>6264</v>
      </c>
      <c r="D4090" s="162" t="s">
        <v>1169</v>
      </c>
      <c r="E4090" s="39" t="s">
        <v>1349</v>
      </c>
      <c r="F4090" s="128" t="s">
        <v>48</v>
      </c>
      <c r="G4090" s="162" t="s">
        <v>35</v>
      </c>
      <c r="H4090" s="39" t="str">
        <f t="shared" si="534"/>
        <v>6105AK124-6264-CSSD-0003</v>
      </c>
      <c r="I4090" s="39" t="str">
        <f t="shared" si="535"/>
        <v>Q24050972-04-6264-C-SSD-0003</v>
      </c>
      <c r="J4090" s="39"/>
      <c r="K4090" s="33" t="str">
        <f>VLOOKUP(C4090,'PPE WBS Codes'!$E$3:$F$79,2,0)</f>
        <v>Bulk Diesel Storage 1</v>
      </c>
      <c r="L4090" s="39" t="s">
        <v>1988</v>
      </c>
      <c r="M4090" s="39" t="s">
        <v>1350</v>
      </c>
      <c r="N4090" s="33" t="str">
        <f t="shared" si="536"/>
        <v>Bulk Diesel Storage 1 - Emergency Equip for Bulk Diesel Storage Fuel System Yard 1B - Steel Support Structures Design</v>
      </c>
      <c r="O4090" s="134"/>
      <c r="P4090" s="134"/>
      <c r="Q4090" s="33" t="str">
        <f>IFERROR(VLOOKUP(PPE_PH1_CDDL[[#This Row],[RDMC Document Number]],[3]Docs!$B:$F,4,0),"No Placeholder Yet")</f>
        <v>RES - Reserved Placeholder</v>
      </c>
      <c r="R4090" s="33" t="str">
        <f>IFERROR(VLOOKUP(PPE_PH1_CDDL[[#This Row],[RDMC Document Number]],[3]Docs!$B:$F,5,0),"No Placeholder Yet")</f>
        <v>Pending</v>
      </c>
      <c r="S4090" s="137">
        <f t="shared" si="537"/>
        <v>0</v>
      </c>
      <c r="T4090" s="39" t="s">
        <v>1119</v>
      </c>
      <c r="U4090" s="162"/>
      <c r="V4090" s="126"/>
      <c r="W4090" s="39" t="s">
        <v>1982</v>
      </c>
      <c r="X4090" s="39" t="s">
        <v>1964</v>
      </c>
      <c r="Y4090" s="39"/>
      <c r="Z4090" s="39"/>
      <c r="AA4090" s="39"/>
      <c r="AB4090" s="152" t="s">
        <v>3165</v>
      </c>
    </row>
    <row r="4091" spans="1:28" ht="21.75" customHeight="1" x14ac:dyDescent="0.25">
      <c r="A4091" s="37" t="s">
        <v>30</v>
      </c>
      <c r="B4091" s="37" t="s">
        <v>31</v>
      </c>
      <c r="C4091" s="39">
        <v>6264</v>
      </c>
      <c r="D4091" s="162" t="s">
        <v>1169</v>
      </c>
      <c r="E4091" s="39" t="s">
        <v>1349</v>
      </c>
      <c r="F4091" s="174" t="s">
        <v>50</v>
      </c>
      <c r="G4091" s="162" t="s">
        <v>35</v>
      </c>
      <c r="H4091" s="39" t="str">
        <f t="shared" si="534"/>
        <v>6105AK124-6264-CSSD-0004</v>
      </c>
      <c r="I4091" s="39" t="str">
        <f t="shared" si="535"/>
        <v>Q24050972-04-6264-C-SSD-0004</v>
      </c>
      <c r="J4091" s="162"/>
      <c r="K4091" s="33" t="str">
        <f>VLOOKUP(C4091,'PPE WBS Codes'!$E$3:$F$79,2,0)</f>
        <v>Bulk Diesel Storage 1</v>
      </c>
      <c r="L4091" s="162" t="s">
        <v>1991</v>
      </c>
      <c r="M4091" s="162" t="s">
        <v>1350</v>
      </c>
      <c r="N4091" s="33" t="str">
        <f>K4092&amp;" - "&amp;L4091&amp;" - "&amp;M4091</f>
        <v>Bulk Diesel Storage 1 - Fire Protection System for Bulk Diesel Storage Yard 1B - Steel Support Structures Design</v>
      </c>
      <c r="O4091" s="175"/>
      <c r="P4091" s="175"/>
      <c r="Q4091" s="33" t="str">
        <f>IFERROR(VLOOKUP(PPE_PH1_CDDL[[#This Row],[RDMC Document Number]],[3]Docs!$B:$F,4,0),"No Placeholder Yet")</f>
        <v>RES - Reserved Placeholder</v>
      </c>
      <c r="R4091" s="33" t="str">
        <f>IFERROR(VLOOKUP(PPE_PH1_CDDL[[#This Row],[RDMC Document Number]],[3]Docs!$B:$F,5,0),"No Placeholder Yet")</f>
        <v>Pending</v>
      </c>
      <c r="S4091" s="137">
        <f t="shared" si="537"/>
        <v>0</v>
      </c>
      <c r="T4091" s="39" t="s">
        <v>1119</v>
      </c>
      <c r="U4091" s="162"/>
      <c r="V4091" s="126"/>
      <c r="W4091" s="39" t="s">
        <v>1982</v>
      </c>
      <c r="X4091" s="39" t="s">
        <v>1636</v>
      </c>
      <c r="Y4091" s="162"/>
      <c r="Z4091" s="162"/>
      <c r="AA4091" s="39"/>
      <c r="AB4091" s="152" t="s">
        <v>3165</v>
      </c>
    </row>
    <row r="4092" spans="1:28" ht="21.75" customHeight="1" x14ac:dyDescent="0.25">
      <c r="A4092" s="37" t="s">
        <v>30</v>
      </c>
      <c r="B4092" s="37" t="s">
        <v>31</v>
      </c>
      <c r="C4092" s="39">
        <v>6264</v>
      </c>
      <c r="D4092" s="162" t="s">
        <v>1169</v>
      </c>
      <c r="E4092" s="39" t="s">
        <v>700</v>
      </c>
      <c r="F4092" s="128" t="s">
        <v>34</v>
      </c>
      <c r="G4092" s="162" t="s">
        <v>35</v>
      </c>
      <c r="H4092" s="39" t="str">
        <f t="shared" si="534"/>
        <v>6105AK124-6264-CSTD-0001</v>
      </c>
      <c r="I4092" s="39" t="str">
        <f t="shared" si="535"/>
        <v>Q24050972-04-6264-C-STD-0001</v>
      </c>
      <c r="J4092" s="39"/>
      <c r="K4092" s="33" t="str">
        <f>VLOOKUP(C4092,'PPE WBS Codes'!$E$3:$F$79,2,0)</f>
        <v>Bulk Diesel Storage 1</v>
      </c>
      <c r="L4092" s="39" t="s">
        <v>1981</v>
      </c>
      <c r="M4092" s="39" t="s">
        <v>1353</v>
      </c>
      <c r="N4092" s="33" t="str">
        <f t="shared" ref="N4092:N4121" si="538">K4093&amp;" - "&amp;L4092&amp;" - "&amp;M4092</f>
        <v>Bulk Diesel Storage 1 - Emergency Equip for Bulk Diesel Storage Yard 1A - Underground Pipe Route and Cable Bedding Design</v>
      </c>
      <c r="O4092" s="134"/>
      <c r="P4092" s="134"/>
      <c r="Q4092" s="33" t="str">
        <f>IFERROR(VLOOKUP(PPE_PH1_CDDL[[#This Row],[RDMC Document Number]],[3]Docs!$B:$F,4,0),"No Placeholder Yet")</f>
        <v>RES - Reserved Placeholder</v>
      </c>
      <c r="R4092" s="33" t="str">
        <f>IFERROR(VLOOKUP(PPE_PH1_CDDL[[#This Row],[RDMC Document Number]],[3]Docs!$B:$F,5,0),"No Placeholder Yet")</f>
        <v>Pending</v>
      </c>
      <c r="S4092" s="137">
        <f t="shared" ref="S4092:S4155" si="539">IF(AND(O4092&lt;&gt;"",P4092&lt;&gt;"",R4092="Approved"),100%,
 IF(AND(O4092&lt;&gt;"",P4092&lt;&gt;""),66.67%,
 IF(O4092&lt;&gt;"",33.33%,
 0)))</f>
        <v>0</v>
      </c>
      <c r="T4092" s="39" t="s">
        <v>1119</v>
      </c>
      <c r="U4092" s="162"/>
      <c r="V4092" s="126"/>
      <c r="W4092" s="39" t="s">
        <v>1982</v>
      </c>
      <c r="X4092" s="39" t="s">
        <v>1964</v>
      </c>
      <c r="Y4092" s="39"/>
      <c r="Z4092" s="39"/>
      <c r="AA4092" s="39"/>
      <c r="AB4092" s="152" t="s">
        <v>3165</v>
      </c>
    </row>
    <row r="4093" spans="1:28" ht="21.75" customHeight="1" x14ac:dyDescent="0.25">
      <c r="A4093" s="37" t="s">
        <v>30</v>
      </c>
      <c r="B4093" s="37" t="s">
        <v>31</v>
      </c>
      <c r="C4093" s="39">
        <v>6264</v>
      </c>
      <c r="D4093" s="162" t="s">
        <v>1169</v>
      </c>
      <c r="E4093" s="39" t="s">
        <v>700</v>
      </c>
      <c r="F4093" s="128" t="s">
        <v>46</v>
      </c>
      <c r="G4093" s="162" t="s">
        <v>35</v>
      </c>
      <c r="H4093" s="39" t="str">
        <f t="shared" si="534"/>
        <v>6105AK124-6264-CSTD-0002</v>
      </c>
      <c r="I4093" s="39" t="str">
        <f t="shared" si="535"/>
        <v>Q24050972-04-6264-C-STD-0002</v>
      </c>
      <c r="J4093" s="39"/>
      <c r="K4093" s="33" t="str">
        <f>VLOOKUP(C4093,'PPE WBS Codes'!$E$3:$F$79,2,0)</f>
        <v>Bulk Diesel Storage 1</v>
      </c>
      <c r="L4093" s="39" t="s">
        <v>2009</v>
      </c>
      <c r="M4093" s="39" t="s">
        <v>1351</v>
      </c>
      <c r="N4093" s="33" t="str">
        <f t="shared" si="538"/>
        <v>Bulk Diesel Storage 1 - Bund wall System for Bulk Diesel Storage Yard 1A - Bund-wall Requirements and Design</v>
      </c>
      <c r="O4093" s="134"/>
      <c r="P4093" s="134"/>
      <c r="Q4093" s="33" t="str">
        <f>IFERROR(VLOOKUP(PPE_PH1_CDDL[[#This Row],[RDMC Document Number]],[3]Docs!$B:$F,4,0),"No Placeholder Yet")</f>
        <v>RES - Reserved Placeholder</v>
      </c>
      <c r="R4093" s="33" t="str">
        <f>IFERROR(VLOOKUP(PPE_PH1_CDDL[[#This Row],[RDMC Document Number]],[3]Docs!$B:$F,5,0),"No Placeholder Yet")</f>
        <v>Pending</v>
      </c>
      <c r="S4093" s="137">
        <f t="shared" si="539"/>
        <v>0</v>
      </c>
      <c r="T4093" s="39" t="s">
        <v>1119</v>
      </c>
      <c r="U4093" s="162"/>
      <c r="V4093" s="126"/>
      <c r="W4093" s="39" t="s">
        <v>1982</v>
      </c>
      <c r="X4093" s="39" t="s">
        <v>1970</v>
      </c>
      <c r="Y4093" s="39"/>
      <c r="Z4093" s="39"/>
      <c r="AA4093" s="39"/>
      <c r="AB4093" s="152" t="s">
        <v>3165</v>
      </c>
    </row>
    <row r="4094" spans="1:28" ht="21.75" customHeight="1" x14ac:dyDescent="0.25">
      <c r="A4094" s="37" t="s">
        <v>30</v>
      </c>
      <c r="B4094" s="37" t="s">
        <v>31</v>
      </c>
      <c r="C4094" s="39">
        <v>6264</v>
      </c>
      <c r="D4094" s="162" t="s">
        <v>1169</v>
      </c>
      <c r="E4094" s="39" t="s">
        <v>700</v>
      </c>
      <c r="F4094" s="128" t="s">
        <v>48</v>
      </c>
      <c r="G4094" s="162" t="s">
        <v>35</v>
      </c>
      <c r="H4094" s="39" t="str">
        <f t="shared" si="534"/>
        <v>6105AK124-6264-CSTD-0003</v>
      </c>
      <c r="I4094" s="39" t="str">
        <f t="shared" si="535"/>
        <v>Q24050972-04-6264-C-STD-0003</v>
      </c>
      <c r="J4094" s="39"/>
      <c r="K4094" s="33" t="str">
        <f>VLOOKUP(C4094,'PPE WBS Codes'!$E$3:$F$79,2,0)</f>
        <v>Bulk Diesel Storage 1</v>
      </c>
      <c r="L4094" s="39" t="s">
        <v>2009</v>
      </c>
      <c r="M4094" s="39" t="s">
        <v>1357</v>
      </c>
      <c r="N4094" s="33" t="str">
        <f t="shared" si="538"/>
        <v>Bulk Diesel Storage 1 - Bund wall System for Bulk Diesel Storage Yard 1A - Fire Protection System Design (Civil Works)</v>
      </c>
      <c r="O4094" s="134"/>
      <c r="P4094" s="134"/>
      <c r="Q4094" s="33" t="str">
        <f>IFERROR(VLOOKUP(PPE_PH1_CDDL[[#This Row],[RDMC Document Number]],[3]Docs!$B:$F,4,0),"No Placeholder Yet")</f>
        <v>RES - Reserved Placeholder</v>
      </c>
      <c r="R4094" s="33" t="str">
        <f>IFERROR(VLOOKUP(PPE_PH1_CDDL[[#This Row],[RDMC Document Number]],[3]Docs!$B:$F,5,0),"No Placeholder Yet")</f>
        <v>Pending</v>
      </c>
      <c r="S4094" s="137">
        <f t="shared" si="539"/>
        <v>0</v>
      </c>
      <c r="T4094" s="39" t="s">
        <v>1119</v>
      </c>
      <c r="U4094" s="162"/>
      <c r="V4094" s="126"/>
      <c r="W4094" s="39" t="s">
        <v>1982</v>
      </c>
      <c r="X4094" s="39" t="s">
        <v>1970</v>
      </c>
      <c r="Y4094" s="39"/>
      <c r="Z4094" s="39"/>
      <c r="AA4094" s="39"/>
      <c r="AB4094" s="152" t="s">
        <v>3165</v>
      </c>
    </row>
    <row r="4095" spans="1:28" ht="21.75" customHeight="1" x14ac:dyDescent="0.25">
      <c r="A4095" s="37" t="s">
        <v>30</v>
      </c>
      <c r="B4095" s="37" t="s">
        <v>31</v>
      </c>
      <c r="C4095" s="39">
        <v>6264</v>
      </c>
      <c r="D4095" s="162" t="s">
        <v>1169</v>
      </c>
      <c r="E4095" s="39" t="s">
        <v>700</v>
      </c>
      <c r="F4095" s="128" t="s">
        <v>50</v>
      </c>
      <c r="G4095" s="162" t="s">
        <v>35</v>
      </c>
      <c r="H4095" s="39" t="str">
        <f t="shared" si="534"/>
        <v>6105AK124-6264-CSTD-0004</v>
      </c>
      <c r="I4095" s="39" t="str">
        <f t="shared" si="535"/>
        <v>Q24050972-04-6264-C-STD-0004</v>
      </c>
      <c r="J4095" s="39"/>
      <c r="K4095" s="33" t="str">
        <f>VLOOKUP(C4095,'PPE WBS Codes'!$E$3:$F$79,2,0)</f>
        <v>Bulk Diesel Storage 1</v>
      </c>
      <c r="L4095" s="39" t="s">
        <v>2009</v>
      </c>
      <c r="M4095" s="39" t="s">
        <v>1352</v>
      </c>
      <c r="N4095" s="33" t="str">
        <f t="shared" si="538"/>
        <v>Bulk Diesel Storage 1 - Bund wall System for Bulk Diesel Storage Yard 1A - Civil Construction Requirements</v>
      </c>
      <c r="O4095" s="134"/>
      <c r="P4095" s="134"/>
      <c r="Q4095" s="33" t="str">
        <f>IFERROR(VLOOKUP(PPE_PH1_CDDL[[#This Row],[RDMC Document Number]],[3]Docs!$B:$F,4,0),"No Placeholder Yet")</f>
        <v>RES - Reserved Placeholder</v>
      </c>
      <c r="R4095" s="33" t="str">
        <f>IFERROR(VLOOKUP(PPE_PH1_CDDL[[#This Row],[RDMC Document Number]],[3]Docs!$B:$F,5,0),"No Placeholder Yet")</f>
        <v>Pending</v>
      </c>
      <c r="S4095" s="137">
        <f t="shared" si="539"/>
        <v>0</v>
      </c>
      <c r="T4095" s="39" t="s">
        <v>1119</v>
      </c>
      <c r="U4095" s="162"/>
      <c r="V4095" s="126"/>
      <c r="W4095" s="39" t="s">
        <v>1982</v>
      </c>
      <c r="X4095" s="39" t="s">
        <v>1970</v>
      </c>
      <c r="Y4095" s="39"/>
      <c r="Z4095" s="39"/>
      <c r="AA4095" s="39"/>
      <c r="AB4095" s="152" t="s">
        <v>3165</v>
      </c>
    </row>
    <row r="4096" spans="1:28" ht="21.75" customHeight="1" x14ac:dyDescent="0.25">
      <c r="A4096" s="37" t="s">
        <v>30</v>
      </c>
      <c r="B4096" s="37" t="s">
        <v>31</v>
      </c>
      <c r="C4096" s="39">
        <v>6264</v>
      </c>
      <c r="D4096" s="162" t="s">
        <v>1169</v>
      </c>
      <c r="E4096" s="39" t="s">
        <v>700</v>
      </c>
      <c r="F4096" s="128" t="s">
        <v>101</v>
      </c>
      <c r="G4096" s="162" t="s">
        <v>35</v>
      </c>
      <c r="H4096" s="39" t="str">
        <f t="shared" si="534"/>
        <v>6105AK124-6264-CSTD-0005</v>
      </c>
      <c r="I4096" s="39" t="str">
        <f t="shared" si="535"/>
        <v>Q24050972-04-6264-C-STD-0005</v>
      </c>
      <c r="J4096" s="39"/>
      <c r="K4096" s="33" t="str">
        <f>VLOOKUP(C4096,'PPE WBS Codes'!$E$3:$F$79,2,0)</f>
        <v>Bulk Diesel Storage 1</v>
      </c>
      <c r="L4096" s="39" t="s">
        <v>2009</v>
      </c>
      <c r="M4096" s="39" t="s">
        <v>1353</v>
      </c>
      <c r="N4096" s="33" t="str">
        <f t="shared" si="538"/>
        <v>Bulk Diesel Storage 1 - Bund wall System for Bulk Diesel Storage Yard 1A - Underground Pipe Route and Cable Bedding Design</v>
      </c>
      <c r="O4096" s="134"/>
      <c r="P4096" s="134"/>
      <c r="Q4096" s="33" t="str">
        <f>IFERROR(VLOOKUP(PPE_PH1_CDDL[[#This Row],[RDMC Document Number]],[3]Docs!$B:$F,4,0),"No Placeholder Yet")</f>
        <v>RES - Reserved Placeholder</v>
      </c>
      <c r="R4096" s="33" t="str">
        <f>IFERROR(VLOOKUP(PPE_PH1_CDDL[[#This Row],[RDMC Document Number]],[3]Docs!$B:$F,5,0),"No Placeholder Yet")</f>
        <v>Pending</v>
      </c>
      <c r="S4096" s="137">
        <f t="shared" si="539"/>
        <v>0</v>
      </c>
      <c r="T4096" s="39" t="s">
        <v>1119</v>
      </c>
      <c r="U4096" s="162"/>
      <c r="V4096" s="126"/>
      <c r="W4096" s="39" t="s">
        <v>1982</v>
      </c>
      <c r="X4096" s="39" t="s">
        <v>1970</v>
      </c>
      <c r="Y4096" s="39"/>
      <c r="Z4096" s="39"/>
      <c r="AA4096" s="39"/>
      <c r="AB4096" s="152" t="s">
        <v>3165</v>
      </c>
    </row>
    <row r="4097" spans="1:28" ht="21.75" customHeight="1" x14ac:dyDescent="0.25">
      <c r="A4097" s="37" t="s">
        <v>30</v>
      </c>
      <c r="B4097" s="37" t="s">
        <v>31</v>
      </c>
      <c r="C4097" s="39">
        <v>6264</v>
      </c>
      <c r="D4097" s="162" t="s">
        <v>1169</v>
      </c>
      <c r="E4097" s="39" t="s">
        <v>700</v>
      </c>
      <c r="F4097" s="128" t="s">
        <v>161</v>
      </c>
      <c r="G4097" s="162" t="s">
        <v>35</v>
      </c>
      <c r="H4097" s="39" t="str">
        <f t="shared" si="534"/>
        <v>6105AK124-6264-CSTD-0006</v>
      </c>
      <c r="I4097" s="39" t="str">
        <f t="shared" si="535"/>
        <v>Q24050972-04-6264-C-STD-0006</v>
      </c>
      <c r="J4097" s="39"/>
      <c r="K4097" s="33" t="str">
        <f>VLOOKUP(C4097,'PPE WBS Codes'!$E$3:$F$79,2,0)</f>
        <v>Bulk Diesel Storage 1</v>
      </c>
      <c r="L4097" s="39" t="s">
        <v>1994</v>
      </c>
      <c r="M4097" s="39" t="s">
        <v>1351</v>
      </c>
      <c r="N4097" s="33" t="str">
        <f t="shared" si="538"/>
        <v>Bulk Diesel Storage 1 - Collection Sump from Bunds for Bulk Diesel Storage Yard 1A - Bund-wall Requirements and Design</v>
      </c>
      <c r="O4097" s="134"/>
      <c r="P4097" s="134"/>
      <c r="Q4097" s="33" t="str">
        <f>IFERROR(VLOOKUP(PPE_PH1_CDDL[[#This Row],[RDMC Document Number]],[3]Docs!$B:$F,4,0),"No Placeholder Yet")</f>
        <v>RES - Reserved Placeholder</v>
      </c>
      <c r="R4097" s="33" t="str">
        <f>IFERROR(VLOOKUP(PPE_PH1_CDDL[[#This Row],[RDMC Document Number]],[3]Docs!$B:$F,5,0),"No Placeholder Yet")</f>
        <v>Pending</v>
      </c>
      <c r="S4097" s="137">
        <f t="shared" si="539"/>
        <v>0</v>
      </c>
      <c r="T4097" s="39" t="s">
        <v>1119</v>
      </c>
      <c r="U4097" s="162"/>
      <c r="V4097" s="126"/>
      <c r="W4097" s="39" t="s">
        <v>1982</v>
      </c>
      <c r="X4097" s="39" t="s">
        <v>1932</v>
      </c>
      <c r="Y4097" s="39"/>
      <c r="Z4097" s="39"/>
      <c r="AA4097" s="39"/>
      <c r="AB4097" s="152" t="s">
        <v>3165</v>
      </c>
    </row>
    <row r="4098" spans="1:28" ht="21.75" customHeight="1" x14ac:dyDescent="0.25">
      <c r="A4098" s="37" t="s">
        <v>30</v>
      </c>
      <c r="B4098" s="37" t="s">
        <v>31</v>
      </c>
      <c r="C4098" s="39">
        <v>6264</v>
      </c>
      <c r="D4098" s="162" t="s">
        <v>1169</v>
      </c>
      <c r="E4098" s="39" t="s">
        <v>700</v>
      </c>
      <c r="F4098" s="128" t="s">
        <v>170</v>
      </c>
      <c r="G4098" s="162" t="s">
        <v>35</v>
      </c>
      <c r="H4098" s="39" t="str">
        <f t="shared" si="534"/>
        <v>6105AK124-6264-CSTD-0007</v>
      </c>
      <c r="I4098" s="39" t="str">
        <f t="shared" si="535"/>
        <v>Q24050972-04-6264-C-STD-0007</v>
      </c>
      <c r="J4098" s="39"/>
      <c r="K4098" s="33" t="str">
        <f>VLOOKUP(C4098,'PPE WBS Codes'!$E$3:$F$79,2,0)</f>
        <v>Bulk Diesel Storage 1</v>
      </c>
      <c r="L4098" s="39" t="s">
        <v>1994</v>
      </c>
      <c r="M4098" s="39" t="s">
        <v>1357</v>
      </c>
      <c r="N4098" s="33" t="str">
        <f t="shared" si="538"/>
        <v>Bulk Diesel Storage 1 - Collection Sump from Bunds for Bulk Diesel Storage Yard 1A - Fire Protection System Design (Civil Works)</v>
      </c>
      <c r="O4098" s="134"/>
      <c r="P4098" s="134"/>
      <c r="Q4098" s="33" t="str">
        <f>IFERROR(VLOOKUP(PPE_PH1_CDDL[[#This Row],[RDMC Document Number]],[3]Docs!$B:$F,4,0),"No Placeholder Yet")</f>
        <v>RES - Reserved Placeholder</v>
      </c>
      <c r="R4098" s="33" t="str">
        <f>IFERROR(VLOOKUP(PPE_PH1_CDDL[[#This Row],[RDMC Document Number]],[3]Docs!$B:$F,5,0),"No Placeholder Yet")</f>
        <v>Pending</v>
      </c>
      <c r="S4098" s="137">
        <f t="shared" si="539"/>
        <v>0</v>
      </c>
      <c r="T4098" s="39" t="s">
        <v>1119</v>
      </c>
      <c r="U4098" s="162"/>
      <c r="V4098" s="126"/>
      <c r="W4098" s="39" t="s">
        <v>1982</v>
      </c>
      <c r="X4098" s="39" t="s">
        <v>1932</v>
      </c>
      <c r="Y4098" s="39"/>
      <c r="Z4098" s="39"/>
      <c r="AA4098" s="39"/>
      <c r="AB4098" s="152" t="s">
        <v>3165</v>
      </c>
    </row>
    <row r="4099" spans="1:28" ht="21.75" customHeight="1" x14ac:dyDescent="0.25">
      <c r="A4099" s="37" t="s">
        <v>30</v>
      </c>
      <c r="B4099" s="37" t="s">
        <v>31</v>
      </c>
      <c r="C4099" s="39">
        <v>6264</v>
      </c>
      <c r="D4099" s="162" t="s">
        <v>1169</v>
      </c>
      <c r="E4099" s="39" t="s">
        <v>700</v>
      </c>
      <c r="F4099" s="128" t="s">
        <v>108</v>
      </c>
      <c r="G4099" s="162" t="s">
        <v>35</v>
      </c>
      <c r="H4099" s="39" t="str">
        <f t="shared" si="534"/>
        <v>6105AK124-6264-CSTD-0008</v>
      </c>
      <c r="I4099" s="39" t="str">
        <f t="shared" si="535"/>
        <v>Q24050972-04-6264-C-STD-0008</v>
      </c>
      <c r="J4099" s="39"/>
      <c r="K4099" s="33" t="str">
        <f>VLOOKUP(C4099,'PPE WBS Codes'!$E$3:$F$79,2,0)</f>
        <v>Bulk Diesel Storage 1</v>
      </c>
      <c r="L4099" s="39" t="s">
        <v>1994</v>
      </c>
      <c r="M4099" s="39" t="s">
        <v>1352</v>
      </c>
      <c r="N4099" s="33" t="str">
        <f t="shared" si="538"/>
        <v>Bulk Diesel Storage 1 - Collection Sump from Bunds for Bulk Diesel Storage Yard 1A - Civil Construction Requirements</v>
      </c>
      <c r="O4099" s="134"/>
      <c r="P4099" s="134"/>
      <c r="Q4099" s="33" t="str">
        <f>IFERROR(VLOOKUP(PPE_PH1_CDDL[[#This Row],[RDMC Document Number]],[3]Docs!$B:$F,4,0),"No Placeholder Yet")</f>
        <v>RES - Reserved Placeholder</v>
      </c>
      <c r="R4099" s="33" t="str">
        <f>IFERROR(VLOOKUP(PPE_PH1_CDDL[[#This Row],[RDMC Document Number]],[3]Docs!$B:$F,5,0),"No Placeholder Yet")</f>
        <v>Pending</v>
      </c>
      <c r="S4099" s="137">
        <f t="shared" si="539"/>
        <v>0</v>
      </c>
      <c r="T4099" s="39" t="s">
        <v>1119</v>
      </c>
      <c r="U4099" s="162"/>
      <c r="V4099" s="126"/>
      <c r="W4099" s="39" t="s">
        <v>1982</v>
      </c>
      <c r="X4099" s="39" t="s">
        <v>1932</v>
      </c>
      <c r="Y4099" s="39"/>
      <c r="Z4099" s="39"/>
      <c r="AA4099" s="39"/>
      <c r="AB4099" s="152" t="s">
        <v>3165</v>
      </c>
    </row>
    <row r="4100" spans="1:28" ht="21.75" customHeight="1" x14ac:dyDescent="0.25">
      <c r="A4100" s="37" t="s">
        <v>30</v>
      </c>
      <c r="B4100" s="37" t="s">
        <v>31</v>
      </c>
      <c r="C4100" s="39">
        <v>6264</v>
      </c>
      <c r="D4100" s="162" t="s">
        <v>1169</v>
      </c>
      <c r="E4100" s="39" t="s">
        <v>700</v>
      </c>
      <c r="F4100" s="128" t="s">
        <v>173</v>
      </c>
      <c r="G4100" s="162" t="s">
        <v>35</v>
      </c>
      <c r="H4100" s="39" t="str">
        <f t="shared" si="534"/>
        <v>6105AK124-6264-CSTD-0009</v>
      </c>
      <c r="I4100" s="39" t="str">
        <f t="shared" si="535"/>
        <v>Q24050972-04-6264-C-STD-0009</v>
      </c>
      <c r="J4100" s="39"/>
      <c r="K4100" s="33" t="str">
        <f>VLOOKUP(C4100,'PPE WBS Codes'!$E$3:$F$79,2,0)</f>
        <v>Bulk Diesel Storage 1</v>
      </c>
      <c r="L4100" s="39" t="s">
        <v>1994</v>
      </c>
      <c r="M4100" s="39" t="s">
        <v>1353</v>
      </c>
      <c r="N4100" s="33" t="str">
        <f t="shared" si="538"/>
        <v>Bulk Diesel Storage 1 - Collection Sump from Bunds for Bulk Diesel Storage Yard 1A - Underground Pipe Route and Cable Bedding Design</v>
      </c>
      <c r="O4100" s="134"/>
      <c r="P4100" s="134"/>
      <c r="Q4100" s="33" t="str">
        <f>IFERROR(VLOOKUP(PPE_PH1_CDDL[[#This Row],[RDMC Document Number]],[3]Docs!$B:$F,4,0),"No Placeholder Yet")</f>
        <v>RES - Reserved Placeholder</v>
      </c>
      <c r="R4100" s="33" t="str">
        <f>IFERROR(VLOOKUP(PPE_PH1_CDDL[[#This Row],[RDMC Document Number]],[3]Docs!$B:$F,5,0),"No Placeholder Yet")</f>
        <v>Pending</v>
      </c>
      <c r="S4100" s="137">
        <f t="shared" si="539"/>
        <v>0</v>
      </c>
      <c r="T4100" s="39" t="s">
        <v>1119</v>
      </c>
      <c r="U4100" s="162"/>
      <c r="V4100" s="126"/>
      <c r="W4100" s="39" t="s">
        <v>1982</v>
      </c>
      <c r="X4100" s="39" t="s">
        <v>1932</v>
      </c>
      <c r="Y4100" s="39"/>
      <c r="Z4100" s="39"/>
      <c r="AA4100" s="39"/>
      <c r="AB4100" s="152" t="s">
        <v>3165</v>
      </c>
    </row>
    <row r="4101" spans="1:28" ht="21.75" customHeight="1" x14ac:dyDescent="0.25">
      <c r="A4101" s="37" t="s">
        <v>30</v>
      </c>
      <c r="B4101" s="37" t="s">
        <v>31</v>
      </c>
      <c r="C4101" s="39">
        <v>6264</v>
      </c>
      <c r="D4101" s="162" t="s">
        <v>1169</v>
      </c>
      <c r="E4101" s="39" t="s">
        <v>700</v>
      </c>
      <c r="F4101" s="128" t="s">
        <v>184</v>
      </c>
      <c r="G4101" s="162" t="s">
        <v>35</v>
      </c>
      <c r="H4101" s="39" t="str">
        <f t="shared" si="534"/>
        <v>6105AK124-6264-CSTD-0010</v>
      </c>
      <c r="I4101" s="39" t="str">
        <f t="shared" si="535"/>
        <v>Q24050972-04-6264-C-STD-0010</v>
      </c>
      <c r="J4101" s="39"/>
      <c r="K4101" s="33" t="str">
        <f>VLOOKUP(C4101,'PPE WBS Codes'!$E$3:$F$79,2,0)</f>
        <v>Bulk Diesel Storage 1</v>
      </c>
      <c r="L4101" s="39" t="s">
        <v>1984</v>
      </c>
      <c r="M4101" s="39" t="s">
        <v>1352</v>
      </c>
      <c r="N4101" s="33" t="str">
        <f t="shared" si="538"/>
        <v>Bulk Diesel Storage 1 - Access Staircase &amp; Platforms for Bulk Diesel Storage Yard 1A - Civil Construction Requirements</v>
      </c>
      <c r="O4101" s="134"/>
      <c r="P4101" s="134"/>
      <c r="Q4101" s="33" t="str">
        <f>IFERROR(VLOOKUP(PPE_PH1_CDDL[[#This Row],[RDMC Document Number]],[3]Docs!$B:$F,4,0),"No Placeholder Yet")</f>
        <v>RES - Reserved Placeholder</v>
      </c>
      <c r="R4101" s="33" t="str">
        <f>IFERROR(VLOOKUP(PPE_PH1_CDDL[[#This Row],[RDMC Document Number]],[3]Docs!$B:$F,5,0),"No Placeholder Yet")</f>
        <v>Pending</v>
      </c>
      <c r="S4101" s="137">
        <f t="shared" si="539"/>
        <v>0</v>
      </c>
      <c r="T4101" s="39" t="s">
        <v>1119</v>
      </c>
      <c r="U4101" s="162"/>
      <c r="V4101" s="126"/>
      <c r="W4101" s="39" t="s">
        <v>1982</v>
      </c>
      <c r="X4101" s="39" t="s">
        <v>2003</v>
      </c>
      <c r="Y4101" s="39"/>
      <c r="Z4101" s="39"/>
      <c r="AA4101" s="39"/>
      <c r="AB4101" s="152" t="s">
        <v>3165</v>
      </c>
    </row>
    <row r="4102" spans="1:28" ht="21.75" customHeight="1" x14ac:dyDescent="0.25">
      <c r="A4102" s="37" t="s">
        <v>30</v>
      </c>
      <c r="B4102" s="37" t="s">
        <v>31</v>
      </c>
      <c r="C4102" s="39">
        <v>6264</v>
      </c>
      <c r="D4102" s="162" t="s">
        <v>1169</v>
      </c>
      <c r="E4102" s="39" t="s">
        <v>700</v>
      </c>
      <c r="F4102" s="128" t="s">
        <v>187</v>
      </c>
      <c r="G4102" s="162" t="s">
        <v>35</v>
      </c>
      <c r="H4102" s="39" t="str">
        <f t="shared" si="534"/>
        <v>6105AK124-6264-CSTD-0011</v>
      </c>
      <c r="I4102" s="39" t="str">
        <f t="shared" si="535"/>
        <v>Q24050972-04-6264-C-STD-0011</v>
      </c>
      <c r="J4102" s="39"/>
      <c r="K4102" s="33" t="str">
        <f>VLOOKUP(C4102,'PPE WBS Codes'!$E$3:$F$79,2,0)</f>
        <v>Bulk Diesel Storage 1</v>
      </c>
      <c r="L4102" s="39" t="s">
        <v>1984</v>
      </c>
      <c r="M4102" s="39" t="s">
        <v>1355</v>
      </c>
      <c r="N4102" s="33" t="str">
        <f t="shared" si="538"/>
        <v>Bulk Diesel Storage 1 - Access Staircase &amp; Platforms for Bulk Diesel Storage Yard 1A - Roofing and Elevated Platforms Design</v>
      </c>
      <c r="O4102" s="134"/>
      <c r="P4102" s="134"/>
      <c r="Q4102" s="33" t="str">
        <f>IFERROR(VLOOKUP(PPE_PH1_CDDL[[#This Row],[RDMC Document Number]],[3]Docs!$B:$F,4,0),"No Placeholder Yet")</f>
        <v>RES - Reserved Placeholder</v>
      </c>
      <c r="R4102" s="33" t="str">
        <f>IFERROR(VLOOKUP(PPE_PH1_CDDL[[#This Row],[RDMC Document Number]],[3]Docs!$B:$F,5,0),"No Placeholder Yet")</f>
        <v>Pending</v>
      </c>
      <c r="S4102" s="137">
        <f t="shared" si="539"/>
        <v>0</v>
      </c>
      <c r="T4102" s="39" t="s">
        <v>1119</v>
      </c>
      <c r="U4102" s="162"/>
      <c r="V4102" s="126"/>
      <c r="W4102" s="39" t="s">
        <v>1982</v>
      </c>
      <c r="X4102" s="39" t="s">
        <v>2003</v>
      </c>
      <c r="Y4102" s="39"/>
      <c r="Z4102" s="39"/>
      <c r="AA4102" s="39"/>
      <c r="AB4102" s="152" t="s">
        <v>3165</v>
      </c>
    </row>
    <row r="4103" spans="1:28" ht="21.75" customHeight="1" x14ac:dyDescent="0.25">
      <c r="A4103" s="37" t="s">
        <v>30</v>
      </c>
      <c r="B4103" s="37" t="s">
        <v>31</v>
      </c>
      <c r="C4103" s="39">
        <v>6264</v>
      </c>
      <c r="D4103" s="162" t="s">
        <v>1169</v>
      </c>
      <c r="E4103" s="39" t="s">
        <v>700</v>
      </c>
      <c r="F4103" s="128" t="s">
        <v>213</v>
      </c>
      <c r="G4103" s="162" t="s">
        <v>35</v>
      </c>
      <c r="H4103" s="39" t="str">
        <f t="shared" si="534"/>
        <v>6105AK124-6264-CSTD-0012</v>
      </c>
      <c r="I4103" s="39" t="str">
        <f t="shared" si="535"/>
        <v>Q24050972-04-6264-C-STD-0012</v>
      </c>
      <c r="J4103" s="39"/>
      <c r="K4103" s="33" t="str">
        <f>VLOOKUP(C4103,'PPE WBS Codes'!$E$3:$F$79,2,0)</f>
        <v>Bulk Diesel Storage 1</v>
      </c>
      <c r="L4103" s="39" t="s">
        <v>1985</v>
      </c>
      <c r="M4103" s="39" t="s">
        <v>1352</v>
      </c>
      <c r="N4103" s="33" t="str">
        <f t="shared" si="538"/>
        <v>Bulk Diesel Storage 1 - Fire Wall Protection System for Bulk Diesel Storage Yard 1A - Civil Construction Requirements</v>
      </c>
      <c r="O4103" s="134"/>
      <c r="P4103" s="134"/>
      <c r="Q4103" s="33" t="str">
        <f>IFERROR(VLOOKUP(PPE_PH1_CDDL[[#This Row],[RDMC Document Number]],[3]Docs!$B:$F,4,0),"No Placeholder Yet")</f>
        <v>RES - Reserved Placeholder</v>
      </c>
      <c r="R4103" s="33" t="str">
        <f>IFERROR(VLOOKUP(PPE_PH1_CDDL[[#This Row],[RDMC Document Number]],[3]Docs!$B:$F,5,0),"No Placeholder Yet")</f>
        <v>Pending</v>
      </c>
      <c r="S4103" s="137">
        <f t="shared" si="539"/>
        <v>0</v>
      </c>
      <c r="T4103" s="39" t="s">
        <v>1119</v>
      </c>
      <c r="U4103" s="162"/>
      <c r="V4103" s="126"/>
      <c r="W4103" s="39" t="s">
        <v>1982</v>
      </c>
      <c r="X4103" s="39" t="s">
        <v>2023</v>
      </c>
      <c r="Y4103" s="39"/>
      <c r="Z4103" s="39"/>
      <c r="AA4103" s="39"/>
      <c r="AB4103" s="152" t="s">
        <v>3165</v>
      </c>
    </row>
    <row r="4104" spans="1:28" ht="21.75" customHeight="1" x14ac:dyDescent="0.25">
      <c r="A4104" s="37" t="s">
        <v>30</v>
      </c>
      <c r="B4104" s="37" t="s">
        <v>31</v>
      </c>
      <c r="C4104" s="39">
        <v>6264</v>
      </c>
      <c r="D4104" s="162" t="s">
        <v>1169</v>
      </c>
      <c r="E4104" s="39" t="s">
        <v>700</v>
      </c>
      <c r="F4104" s="128" t="s">
        <v>215</v>
      </c>
      <c r="G4104" s="162" t="s">
        <v>35</v>
      </c>
      <c r="H4104" s="39" t="str">
        <f t="shared" si="534"/>
        <v>6105AK124-6264-CSTD-0013</v>
      </c>
      <c r="I4104" s="39" t="str">
        <f t="shared" si="535"/>
        <v>Q24050972-04-6264-C-STD-0013</v>
      </c>
      <c r="J4104" s="39"/>
      <c r="K4104" s="33" t="str">
        <f>VLOOKUP(C4104,'PPE WBS Codes'!$E$3:$F$79,2,0)</f>
        <v>Bulk Diesel Storage 1</v>
      </c>
      <c r="L4104" s="39" t="s">
        <v>1986</v>
      </c>
      <c r="M4104" s="39" t="s">
        <v>1357</v>
      </c>
      <c r="N4104" s="33" t="str">
        <f t="shared" si="538"/>
        <v>Bulk Diesel Storage 1 - Fire Protection System for Bulk Diesel Storage Yard 1A - Fire Protection System Design (Civil Works)</v>
      </c>
      <c r="O4104" s="134"/>
      <c r="P4104" s="134"/>
      <c r="Q4104" s="33" t="str">
        <f>IFERROR(VLOOKUP(PPE_PH1_CDDL[[#This Row],[RDMC Document Number]],[3]Docs!$B:$F,4,0),"No Placeholder Yet")</f>
        <v>RES - Reserved Placeholder</v>
      </c>
      <c r="R4104" s="33" t="str">
        <f>IFERROR(VLOOKUP(PPE_PH1_CDDL[[#This Row],[RDMC Document Number]],[3]Docs!$B:$F,5,0),"No Placeholder Yet")</f>
        <v>Pending</v>
      </c>
      <c r="S4104" s="137">
        <f t="shared" si="539"/>
        <v>0</v>
      </c>
      <c r="T4104" s="39" t="s">
        <v>1119</v>
      </c>
      <c r="U4104" s="162"/>
      <c r="V4104" s="126"/>
      <c r="W4104" s="39" t="s">
        <v>1982</v>
      </c>
      <c r="X4104" s="39" t="s">
        <v>1636</v>
      </c>
      <c r="Y4104" s="39"/>
      <c r="Z4104" s="39"/>
      <c r="AA4104" s="39"/>
      <c r="AB4104" s="152" t="s">
        <v>3165</v>
      </c>
    </row>
    <row r="4105" spans="1:28" ht="21.75" customHeight="1" x14ac:dyDescent="0.25">
      <c r="A4105" s="37" t="s">
        <v>30</v>
      </c>
      <c r="B4105" s="37" t="s">
        <v>31</v>
      </c>
      <c r="C4105" s="39">
        <v>6264</v>
      </c>
      <c r="D4105" s="162" t="s">
        <v>1169</v>
      </c>
      <c r="E4105" s="39" t="s">
        <v>700</v>
      </c>
      <c r="F4105" s="128" t="s">
        <v>217</v>
      </c>
      <c r="G4105" s="162" t="s">
        <v>35</v>
      </c>
      <c r="H4105" s="39" t="str">
        <f t="shared" si="534"/>
        <v>6105AK124-6264-CSTD-0014</v>
      </c>
      <c r="I4105" s="39" t="str">
        <f t="shared" si="535"/>
        <v>Q24050972-04-6264-C-STD-0014</v>
      </c>
      <c r="J4105" s="39"/>
      <c r="K4105" s="33" t="str">
        <f>VLOOKUP(C4105,'PPE WBS Codes'!$E$3:$F$79,2,0)</f>
        <v>Bulk Diesel Storage 1</v>
      </c>
      <c r="L4105" s="39" t="s">
        <v>1986</v>
      </c>
      <c r="M4105" s="39" t="s">
        <v>1352</v>
      </c>
      <c r="N4105" s="33" t="str">
        <f t="shared" si="538"/>
        <v>Bulk Diesel Storage 1 - Fire Protection System for Bulk Diesel Storage Yard 1A - Civil Construction Requirements</v>
      </c>
      <c r="O4105" s="134"/>
      <c r="P4105" s="134"/>
      <c r="Q4105" s="33" t="str">
        <f>IFERROR(VLOOKUP(PPE_PH1_CDDL[[#This Row],[RDMC Document Number]],[3]Docs!$B:$F,4,0),"No Placeholder Yet")</f>
        <v>RES - Reserved Placeholder</v>
      </c>
      <c r="R4105" s="33" t="str">
        <f>IFERROR(VLOOKUP(PPE_PH1_CDDL[[#This Row],[RDMC Document Number]],[3]Docs!$B:$F,5,0),"No Placeholder Yet")</f>
        <v>Pending</v>
      </c>
      <c r="S4105" s="137">
        <f t="shared" si="539"/>
        <v>0</v>
      </c>
      <c r="T4105" s="39" t="s">
        <v>1119</v>
      </c>
      <c r="U4105" s="162"/>
      <c r="V4105" s="126"/>
      <c r="W4105" s="39" t="s">
        <v>1982</v>
      </c>
      <c r="X4105" s="39" t="s">
        <v>1636</v>
      </c>
      <c r="Y4105" s="39"/>
      <c r="Z4105" s="39"/>
      <c r="AA4105" s="39"/>
      <c r="AB4105" s="152" t="s">
        <v>3165</v>
      </c>
    </row>
    <row r="4106" spans="1:28" ht="21.75" customHeight="1" x14ac:dyDescent="0.25">
      <c r="A4106" s="37" t="s">
        <v>30</v>
      </c>
      <c r="B4106" s="37" t="s">
        <v>31</v>
      </c>
      <c r="C4106" s="39">
        <v>6264</v>
      </c>
      <c r="D4106" s="162" t="s">
        <v>1169</v>
      </c>
      <c r="E4106" s="39" t="s">
        <v>700</v>
      </c>
      <c r="F4106" s="128" t="s">
        <v>219</v>
      </c>
      <c r="G4106" s="162" t="s">
        <v>35</v>
      </c>
      <c r="H4106" s="39" t="str">
        <f t="shared" si="534"/>
        <v>6105AK124-6264-CSTD-0015</v>
      </c>
      <c r="I4106" s="39" t="str">
        <f t="shared" si="535"/>
        <v>Q24050972-04-6264-C-STD-0015</v>
      </c>
      <c r="J4106" s="39"/>
      <c r="K4106" s="33" t="str">
        <f>VLOOKUP(C4106,'PPE WBS Codes'!$E$3:$F$79,2,0)</f>
        <v>Bulk Diesel Storage 1</v>
      </c>
      <c r="L4106" s="39" t="s">
        <v>1986</v>
      </c>
      <c r="M4106" s="39" t="s">
        <v>1353</v>
      </c>
      <c r="N4106" s="33" t="str">
        <f t="shared" si="538"/>
        <v>Bulk Diesel Storage 1 - Fire Protection System for Bulk Diesel Storage Yard 1A - Underground Pipe Route and Cable Bedding Design</v>
      </c>
      <c r="O4106" s="134"/>
      <c r="P4106" s="134"/>
      <c r="Q4106" s="33" t="str">
        <f>IFERROR(VLOOKUP(PPE_PH1_CDDL[[#This Row],[RDMC Document Number]],[3]Docs!$B:$F,4,0),"No Placeholder Yet")</f>
        <v>RES - Reserved Placeholder</v>
      </c>
      <c r="R4106" s="33" t="str">
        <f>IFERROR(VLOOKUP(PPE_PH1_CDDL[[#This Row],[RDMC Document Number]],[3]Docs!$B:$F,5,0),"No Placeholder Yet")</f>
        <v>Pending</v>
      </c>
      <c r="S4106" s="137">
        <f t="shared" si="539"/>
        <v>0</v>
      </c>
      <c r="T4106" s="39" t="s">
        <v>1119</v>
      </c>
      <c r="U4106" s="162"/>
      <c r="V4106" s="126"/>
      <c r="W4106" s="39" t="s">
        <v>1982</v>
      </c>
      <c r="X4106" s="39" t="s">
        <v>1636</v>
      </c>
      <c r="Y4106" s="39"/>
      <c r="Z4106" s="39"/>
      <c r="AA4106" s="39"/>
      <c r="AB4106" s="152" t="s">
        <v>3165</v>
      </c>
    </row>
    <row r="4107" spans="1:28" ht="21.75" customHeight="1" x14ac:dyDescent="0.25">
      <c r="A4107" s="37" t="s">
        <v>30</v>
      </c>
      <c r="B4107" s="37" t="s">
        <v>31</v>
      </c>
      <c r="C4107" s="39">
        <v>6264</v>
      </c>
      <c r="D4107" s="162" t="s">
        <v>1169</v>
      </c>
      <c r="E4107" s="39" t="s">
        <v>700</v>
      </c>
      <c r="F4107" s="128" t="s">
        <v>88</v>
      </c>
      <c r="G4107" s="162" t="s">
        <v>35</v>
      </c>
      <c r="H4107" s="39" t="str">
        <f t="shared" si="534"/>
        <v>6105AK124-6264-CSTD-0016</v>
      </c>
      <c r="I4107" s="39" t="str">
        <f t="shared" si="535"/>
        <v>Q24050972-04-6264-C-STD-0016</v>
      </c>
      <c r="J4107" s="39"/>
      <c r="K4107" s="33" t="str">
        <f>VLOOKUP(C4107,'PPE WBS Codes'!$E$3:$F$79,2,0)</f>
        <v>Bulk Diesel Storage 1</v>
      </c>
      <c r="L4107" s="39" t="s">
        <v>1988</v>
      </c>
      <c r="M4107" s="39" t="s">
        <v>1353</v>
      </c>
      <c r="N4107" s="33" t="str">
        <f t="shared" si="538"/>
        <v>Bulk Diesel Storage 1 - Emergency Equip for Bulk Diesel Storage Fuel System Yard 1B - Underground Pipe Route and Cable Bedding Design</v>
      </c>
      <c r="O4107" s="134"/>
      <c r="P4107" s="134"/>
      <c r="Q4107" s="33" t="str">
        <f>IFERROR(VLOOKUP(PPE_PH1_CDDL[[#This Row],[RDMC Document Number]],[3]Docs!$B:$F,4,0),"No Placeholder Yet")</f>
        <v>RES - Reserved Placeholder</v>
      </c>
      <c r="R4107" s="33" t="str">
        <f>IFERROR(VLOOKUP(PPE_PH1_CDDL[[#This Row],[RDMC Document Number]],[3]Docs!$B:$F,5,0),"No Placeholder Yet")</f>
        <v>Pending</v>
      </c>
      <c r="S4107" s="137">
        <f t="shared" si="539"/>
        <v>0</v>
      </c>
      <c r="T4107" s="39" t="s">
        <v>1119</v>
      </c>
      <c r="U4107" s="162"/>
      <c r="V4107" s="126"/>
      <c r="W4107" s="39" t="s">
        <v>1982</v>
      </c>
      <c r="X4107" s="39" t="s">
        <v>1964</v>
      </c>
      <c r="Y4107" s="39"/>
      <c r="Z4107" s="39"/>
      <c r="AA4107" s="39"/>
      <c r="AB4107" s="152" t="s">
        <v>3165</v>
      </c>
    </row>
    <row r="4108" spans="1:28" ht="21.75" customHeight="1" x14ac:dyDescent="0.25">
      <c r="A4108" s="37" t="s">
        <v>30</v>
      </c>
      <c r="B4108" s="37" t="s">
        <v>31</v>
      </c>
      <c r="C4108" s="39">
        <v>6264</v>
      </c>
      <c r="D4108" s="162" t="s">
        <v>1169</v>
      </c>
      <c r="E4108" s="39" t="s">
        <v>700</v>
      </c>
      <c r="F4108" s="128" t="s">
        <v>143</v>
      </c>
      <c r="G4108" s="162" t="s">
        <v>35</v>
      </c>
      <c r="H4108" s="39" t="str">
        <f t="shared" si="534"/>
        <v>6105AK124-6264-CSTD-0017</v>
      </c>
      <c r="I4108" s="39" t="str">
        <f t="shared" si="535"/>
        <v>Q24050972-04-6264-C-STD-0017</v>
      </c>
      <c r="J4108" s="39"/>
      <c r="K4108" s="33" t="str">
        <f>VLOOKUP(C4108,'PPE WBS Codes'!$E$3:$F$79,2,0)</f>
        <v>Bulk Diesel Storage 1</v>
      </c>
      <c r="L4108" s="39" t="s">
        <v>2011</v>
      </c>
      <c r="M4108" s="39" t="s">
        <v>1351</v>
      </c>
      <c r="N4108" s="33" t="str">
        <f t="shared" si="538"/>
        <v>Bulk Diesel Storage 1 - Bund wall System for Bulk Diesel Storage Yard 1B - Bund-wall Requirements and Design</v>
      </c>
      <c r="O4108" s="134"/>
      <c r="P4108" s="134"/>
      <c r="Q4108" s="33" t="str">
        <f>IFERROR(VLOOKUP(PPE_PH1_CDDL[[#This Row],[RDMC Document Number]],[3]Docs!$B:$F,4,0),"No Placeholder Yet")</f>
        <v>RES - Reserved Placeholder</v>
      </c>
      <c r="R4108" s="33" t="str">
        <f>IFERROR(VLOOKUP(PPE_PH1_CDDL[[#This Row],[RDMC Document Number]],[3]Docs!$B:$F,5,0),"No Placeholder Yet")</f>
        <v>Pending</v>
      </c>
      <c r="S4108" s="137">
        <f t="shared" si="539"/>
        <v>0</v>
      </c>
      <c r="T4108" s="39" t="s">
        <v>1119</v>
      </c>
      <c r="U4108" s="162"/>
      <c r="V4108" s="126"/>
      <c r="W4108" s="39" t="s">
        <v>1982</v>
      </c>
      <c r="X4108" s="39" t="s">
        <v>1970</v>
      </c>
      <c r="Y4108" s="39"/>
      <c r="Z4108" s="39"/>
      <c r="AA4108" s="39"/>
      <c r="AB4108" s="152" t="s">
        <v>3165</v>
      </c>
    </row>
    <row r="4109" spans="1:28" ht="21.75" customHeight="1" x14ac:dyDescent="0.25">
      <c r="A4109" s="37" t="s">
        <v>30</v>
      </c>
      <c r="B4109" s="37" t="s">
        <v>31</v>
      </c>
      <c r="C4109" s="39">
        <v>6264</v>
      </c>
      <c r="D4109" s="162" t="s">
        <v>1169</v>
      </c>
      <c r="E4109" s="39" t="s">
        <v>700</v>
      </c>
      <c r="F4109" s="128" t="s">
        <v>223</v>
      </c>
      <c r="G4109" s="162" t="s">
        <v>35</v>
      </c>
      <c r="H4109" s="39" t="str">
        <f t="shared" si="534"/>
        <v>6105AK124-6264-CSTD-0018</v>
      </c>
      <c r="I4109" s="39" t="str">
        <f t="shared" si="535"/>
        <v>Q24050972-04-6264-C-STD-0018</v>
      </c>
      <c r="J4109" s="39"/>
      <c r="K4109" s="33" t="str">
        <f>VLOOKUP(C4109,'PPE WBS Codes'!$E$3:$F$79,2,0)</f>
        <v>Bulk Diesel Storage 1</v>
      </c>
      <c r="L4109" s="39" t="s">
        <v>2011</v>
      </c>
      <c r="M4109" s="39" t="s">
        <v>1357</v>
      </c>
      <c r="N4109" s="33" t="str">
        <f t="shared" si="538"/>
        <v>Bulk Diesel Storage 1 - Bund wall System for Bulk Diesel Storage Yard 1B - Fire Protection System Design (Civil Works)</v>
      </c>
      <c r="O4109" s="134"/>
      <c r="P4109" s="134"/>
      <c r="Q4109" s="33" t="str">
        <f>IFERROR(VLOOKUP(PPE_PH1_CDDL[[#This Row],[RDMC Document Number]],[3]Docs!$B:$F,4,0),"No Placeholder Yet")</f>
        <v>RES - Reserved Placeholder</v>
      </c>
      <c r="R4109" s="33" t="str">
        <f>IFERROR(VLOOKUP(PPE_PH1_CDDL[[#This Row],[RDMC Document Number]],[3]Docs!$B:$F,5,0),"No Placeholder Yet")</f>
        <v>Pending</v>
      </c>
      <c r="S4109" s="137">
        <f t="shared" si="539"/>
        <v>0</v>
      </c>
      <c r="T4109" s="39" t="s">
        <v>1119</v>
      </c>
      <c r="U4109" s="162"/>
      <c r="V4109" s="126"/>
      <c r="W4109" s="39" t="s">
        <v>1982</v>
      </c>
      <c r="X4109" s="39" t="s">
        <v>1970</v>
      </c>
      <c r="Y4109" s="39"/>
      <c r="Z4109" s="39"/>
      <c r="AA4109" s="39"/>
      <c r="AB4109" s="152" t="s">
        <v>3165</v>
      </c>
    </row>
    <row r="4110" spans="1:28" ht="21.75" customHeight="1" x14ac:dyDescent="0.25">
      <c r="A4110" s="37" t="s">
        <v>30</v>
      </c>
      <c r="B4110" s="37" t="s">
        <v>31</v>
      </c>
      <c r="C4110" s="39">
        <v>6264</v>
      </c>
      <c r="D4110" s="162" t="s">
        <v>1169</v>
      </c>
      <c r="E4110" s="39" t="s">
        <v>700</v>
      </c>
      <c r="F4110" s="128" t="s">
        <v>150</v>
      </c>
      <c r="G4110" s="162" t="s">
        <v>35</v>
      </c>
      <c r="H4110" s="39" t="str">
        <f t="shared" si="534"/>
        <v>6105AK124-6264-CSTD-0019</v>
      </c>
      <c r="I4110" s="39" t="str">
        <f t="shared" si="535"/>
        <v>Q24050972-04-6264-C-STD-0019</v>
      </c>
      <c r="J4110" s="39"/>
      <c r="K4110" s="33" t="str">
        <f>VLOOKUP(C4110,'PPE WBS Codes'!$E$3:$F$79,2,0)</f>
        <v>Bulk Diesel Storage 1</v>
      </c>
      <c r="L4110" s="39" t="s">
        <v>2011</v>
      </c>
      <c r="M4110" s="39" t="s">
        <v>1352</v>
      </c>
      <c r="N4110" s="33" t="str">
        <f t="shared" si="538"/>
        <v>Bulk Diesel Storage 1 - Bund wall System for Bulk Diesel Storage Yard 1B - Civil Construction Requirements</v>
      </c>
      <c r="O4110" s="134"/>
      <c r="P4110" s="134"/>
      <c r="Q4110" s="33" t="str">
        <f>IFERROR(VLOOKUP(PPE_PH1_CDDL[[#This Row],[RDMC Document Number]],[3]Docs!$B:$F,4,0),"No Placeholder Yet")</f>
        <v>RES - Reserved Placeholder</v>
      </c>
      <c r="R4110" s="33" t="str">
        <f>IFERROR(VLOOKUP(PPE_PH1_CDDL[[#This Row],[RDMC Document Number]],[3]Docs!$B:$F,5,0),"No Placeholder Yet")</f>
        <v>Pending</v>
      </c>
      <c r="S4110" s="137">
        <f t="shared" si="539"/>
        <v>0</v>
      </c>
      <c r="T4110" s="39" t="s">
        <v>1119</v>
      </c>
      <c r="U4110" s="162"/>
      <c r="V4110" s="126"/>
      <c r="W4110" s="39" t="s">
        <v>1982</v>
      </c>
      <c r="X4110" s="39" t="s">
        <v>1970</v>
      </c>
      <c r="Y4110" s="39"/>
      <c r="Z4110" s="39"/>
      <c r="AA4110" s="39"/>
      <c r="AB4110" s="152" t="s">
        <v>3165</v>
      </c>
    </row>
    <row r="4111" spans="1:28" ht="21.75" customHeight="1" x14ac:dyDescent="0.25">
      <c r="A4111" s="37" t="s">
        <v>30</v>
      </c>
      <c r="B4111" s="37" t="s">
        <v>31</v>
      </c>
      <c r="C4111" s="39">
        <v>6264</v>
      </c>
      <c r="D4111" s="162" t="s">
        <v>1169</v>
      </c>
      <c r="E4111" s="39" t="s">
        <v>700</v>
      </c>
      <c r="F4111" s="128" t="s">
        <v>226</v>
      </c>
      <c r="G4111" s="162" t="s">
        <v>35</v>
      </c>
      <c r="H4111" s="39" t="str">
        <f t="shared" si="534"/>
        <v>6105AK124-6264-CSTD-0020</v>
      </c>
      <c r="I4111" s="39" t="str">
        <f t="shared" si="535"/>
        <v>Q24050972-04-6264-C-STD-0020</v>
      </c>
      <c r="J4111" s="39"/>
      <c r="K4111" s="33" t="str">
        <f>VLOOKUP(C4111,'PPE WBS Codes'!$E$3:$F$79,2,0)</f>
        <v>Bulk Diesel Storage 1</v>
      </c>
      <c r="L4111" s="39" t="s">
        <v>2011</v>
      </c>
      <c r="M4111" s="39" t="s">
        <v>1353</v>
      </c>
      <c r="N4111" s="33" t="str">
        <f t="shared" si="538"/>
        <v>Bulk Diesel Storage 1 - Bund wall System for Bulk Diesel Storage Yard 1B - Underground Pipe Route and Cable Bedding Design</v>
      </c>
      <c r="O4111" s="134"/>
      <c r="P4111" s="134"/>
      <c r="Q4111" s="33" t="str">
        <f>IFERROR(VLOOKUP(PPE_PH1_CDDL[[#This Row],[RDMC Document Number]],[3]Docs!$B:$F,4,0),"No Placeholder Yet")</f>
        <v>RES - Reserved Placeholder</v>
      </c>
      <c r="R4111" s="33" t="str">
        <f>IFERROR(VLOOKUP(PPE_PH1_CDDL[[#This Row],[RDMC Document Number]],[3]Docs!$B:$F,5,0),"No Placeholder Yet")</f>
        <v>Pending</v>
      </c>
      <c r="S4111" s="137">
        <f t="shared" si="539"/>
        <v>0</v>
      </c>
      <c r="T4111" s="39" t="s">
        <v>1119</v>
      </c>
      <c r="U4111" s="162"/>
      <c r="V4111" s="126"/>
      <c r="W4111" s="39" t="s">
        <v>1982</v>
      </c>
      <c r="X4111" s="39" t="s">
        <v>1970</v>
      </c>
      <c r="Y4111" s="39"/>
      <c r="Z4111" s="39"/>
      <c r="AA4111" s="39"/>
      <c r="AB4111" s="152" t="s">
        <v>3165</v>
      </c>
    </row>
    <row r="4112" spans="1:28" ht="21.75" customHeight="1" x14ac:dyDescent="0.25">
      <c r="A4112" s="37" t="s">
        <v>30</v>
      </c>
      <c r="B4112" s="37" t="s">
        <v>31</v>
      </c>
      <c r="C4112" s="39">
        <v>6264</v>
      </c>
      <c r="D4112" s="162" t="s">
        <v>1169</v>
      </c>
      <c r="E4112" s="39" t="s">
        <v>700</v>
      </c>
      <c r="F4112" s="128" t="s">
        <v>228</v>
      </c>
      <c r="G4112" s="162" t="s">
        <v>35</v>
      </c>
      <c r="H4112" s="39" t="str">
        <f t="shared" si="534"/>
        <v>6105AK124-6264-CSTD-0021</v>
      </c>
      <c r="I4112" s="39" t="str">
        <f t="shared" si="535"/>
        <v>Q24050972-04-6264-C-STD-0021</v>
      </c>
      <c r="J4112" s="39"/>
      <c r="K4112" s="33" t="str">
        <f>VLOOKUP(C4112,'PPE WBS Codes'!$E$3:$F$79,2,0)</f>
        <v>Bulk Diesel Storage 1</v>
      </c>
      <c r="L4112" s="39" t="s">
        <v>1997</v>
      </c>
      <c r="M4112" s="39" t="s">
        <v>1351</v>
      </c>
      <c r="N4112" s="33" t="str">
        <f t="shared" si="538"/>
        <v>Bulk Diesel Storage 1 - Collection Sump from Bunds for Bulk Diesel Storage Yard 1B - Bund-wall Requirements and Design</v>
      </c>
      <c r="O4112" s="134"/>
      <c r="P4112" s="134"/>
      <c r="Q4112" s="33" t="str">
        <f>IFERROR(VLOOKUP(PPE_PH1_CDDL[[#This Row],[RDMC Document Number]],[3]Docs!$B:$F,4,0),"No Placeholder Yet")</f>
        <v>RES - Reserved Placeholder</v>
      </c>
      <c r="R4112" s="33" t="str">
        <f>IFERROR(VLOOKUP(PPE_PH1_CDDL[[#This Row],[RDMC Document Number]],[3]Docs!$B:$F,5,0),"No Placeholder Yet")</f>
        <v>Pending</v>
      </c>
      <c r="S4112" s="137">
        <f t="shared" si="539"/>
        <v>0</v>
      </c>
      <c r="T4112" s="39" t="s">
        <v>1119</v>
      </c>
      <c r="U4112" s="162"/>
      <c r="V4112" s="126"/>
      <c r="W4112" s="39" t="s">
        <v>1982</v>
      </c>
      <c r="X4112" s="39" t="s">
        <v>1932</v>
      </c>
      <c r="Y4112" s="39"/>
      <c r="Z4112" s="39"/>
      <c r="AA4112" s="39"/>
      <c r="AB4112" s="152" t="s">
        <v>3165</v>
      </c>
    </row>
    <row r="4113" spans="1:28" ht="21.75" customHeight="1" x14ac:dyDescent="0.25">
      <c r="A4113" s="37" t="s">
        <v>30</v>
      </c>
      <c r="B4113" s="37" t="s">
        <v>31</v>
      </c>
      <c r="C4113" s="39">
        <v>6264</v>
      </c>
      <c r="D4113" s="162" t="s">
        <v>1169</v>
      </c>
      <c r="E4113" s="39" t="s">
        <v>700</v>
      </c>
      <c r="F4113" s="128" t="s">
        <v>231</v>
      </c>
      <c r="G4113" s="162" t="s">
        <v>35</v>
      </c>
      <c r="H4113" s="39" t="str">
        <f t="shared" si="534"/>
        <v>6105AK124-6264-CSTD-0022</v>
      </c>
      <c r="I4113" s="39" t="str">
        <f t="shared" si="535"/>
        <v>Q24050972-04-6264-C-STD-0022</v>
      </c>
      <c r="J4113" s="39"/>
      <c r="K4113" s="33" t="str">
        <f>VLOOKUP(C4113,'PPE WBS Codes'!$E$3:$F$79,2,0)</f>
        <v>Bulk Diesel Storage 1</v>
      </c>
      <c r="L4113" s="39" t="s">
        <v>1997</v>
      </c>
      <c r="M4113" s="39" t="s">
        <v>1357</v>
      </c>
      <c r="N4113" s="33" t="str">
        <f t="shared" si="538"/>
        <v>Bulk Diesel Storage 1 - Collection Sump from Bunds for Bulk Diesel Storage Yard 1B - Fire Protection System Design (Civil Works)</v>
      </c>
      <c r="O4113" s="134"/>
      <c r="P4113" s="134"/>
      <c r="Q4113" s="33" t="str">
        <f>IFERROR(VLOOKUP(PPE_PH1_CDDL[[#This Row],[RDMC Document Number]],[3]Docs!$B:$F,4,0),"No Placeholder Yet")</f>
        <v>RES - Reserved Placeholder</v>
      </c>
      <c r="R4113" s="33" t="str">
        <f>IFERROR(VLOOKUP(PPE_PH1_CDDL[[#This Row],[RDMC Document Number]],[3]Docs!$B:$F,5,0),"No Placeholder Yet")</f>
        <v>Pending</v>
      </c>
      <c r="S4113" s="137">
        <f t="shared" si="539"/>
        <v>0</v>
      </c>
      <c r="T4113" s="39" t="s">
        <v>1119</v>
      </c>
      <c r="U4113" s="162"/>
      <c r="V4113" s="126"/>
      <c r="W4113" s="39" t="s">
        <v>1982</v>
      </c>
      <c r="X4113" s="39" t="s">
        <v>1932</v>
      </c>
      <c r="Y4113" s="39"/>
      <c r="Z4113" s="39"/>
      <c r="AA4113" s="39"/>
      <c r="AB4113" s="152" t="s">
        <v>3165</v>
      </c>
    </row>
    <row r="4114" spans="1:28" ht="21.75" customHeight="1" x14ac:dyDescent="0.25">
      <c r="A4114" s="37" t="s">
        <v>30</v>
      </c>
      <c r="B4114" s="37" t="s">
        <v>31</v>
      </c>
      <c r="C4114" s="39">
        <v>6264</v>
      </c>
      <c r="D4114" s="162" t="s">
        <v>1169</v>
      </c>
      <c r="E4114" s="39" t="s">
        <v>700</v>
      </c>
      <c r="F4114" s="128" t="s">
        <v>234</v>
      </c>
      <c r="G4114" s="162" t="s">
        <v>35</v>
      </c>
      <c r="H4114" s="39" t="str">
        <f t="shared" si="534"/>
        <v>6105AK124-6264-CSTD-0023</v>
      </c>
      <c r="I4114" s="39" t="str">
        <f t="shared" si="535"/>
        <v>Q24050972-04-6264-C-STD-0023</v>
      </c>
      <c r="J4114" s="39"/>
      <c r="K4114" s="33" t="str">
        <f>VLOOKUP(C4114,'PPE WBS Codes'!$E$3:$F$79,2,0)</f>
        <v>Bulk Diesel Storage 1</v>
      </c>
      <c r="L4114" s="39" t="s">
        <v>1997</v>
      </c>
      <c r="M4114" s="39" t="s">
        <v>1352</v>
      </c>
      <c r="N4114" s="33" t="str">
        <f t="shared" si="538"/>
        <v>Bulk Diesel Storage 1 - Collection Sump from Bunds for Bulk Diesel Storage Yard 1B - Civil Construction Requirements</v>
      </c>
      <c r="O4114" s="134"/>
      <c r="P4114" s="134"/>
      <c r="Q4114" s="33" t="str">
        <f>IFERROR(VLOOKUP(PPE_PH1_CDDL[[#This Row],[RDMC Document Number]],[3]Docs!$B:$F,4,0),"No Placeholder Yet")</f>
        <v>RES - Reserved Placeholder</v>
      </c>
      <c r="R4114" s="33" t="str">
        <f>IFERROR(VLOOKUP(PPE_PH1_CDDL[[#This Row],[RDMC Document Number]],[3]Docs!$B:$F,5,0),"No Placeholder Yet")</f>
        <v>Pending</v>
      </c>
      <c r="S4114" s="137">
        <f t="shared" si="539"/>
        <v>0</v>
      </c>
      <c r="T4114" s="39" t="s">
        <v>1119</v>
      </c>
      <c r="U4114" s="162"/>
      <c r="V4114" s="126"/>
      <c r="W4114" s="39" t="s">
        <v>1982</v>
      </c>
      <c r="X4114" s="39" t="s">
        <v>1932</v>
      </c>
      <c r="Y4114" s="39"/>
      <c r="Z4114" s="39"/>
      <c r="AA4114" s="39"/>
      <c r="AB4114" s="152" t="s">
        <v>3165</v>
      </c>
    </row>
    <row r="4115" spans="1:28" ht="21.75" customHeight="1" x14ac:dyDescent="0.25">
      <c r="A4115" s="37" t="s">
        <v>30</v>
      </c>
      <c r="B4115" s="37" t="s">
        <v>31</v>
      </c>
      <c r="C4115" s="39">
        <v>6264</v>
      </c>
      <c r="D4115" s="162" t="s">
        <v>1169</v>
      </c>
      <c r="E4115" s="39" t="s">
        <v>700</v>
      </c>
      <c r="F4115" s="128" t="s">
        <v>236</v>
      </c>
      <c r="G4115" s="162" t="s">
        <v>35</v>
      </c>
      <c r="H4115" s="39" t="str">
        <f t="shared" ref="H4115:H4178" si="540">A4115&amp;B4115&amp;"-"&amp;C4115&amp;"-"&amp;D4115&amp;E4115&amp;"-"&amp;F4115</f>
        <v>6105AK124-6264-CSTD-0024</v>
      </c>
      <c r="I4115" s="39" t="str">
        <f t="shared" ref="I4115:I4178" si="541">"Q24050972"&amp;"-"&amp;"04"&amp;"-"&amp;C4115&amp;"-"&amp;D4115&amp;"-"&amp;E4115&amp;"-"&amp;F4115</f>
        <v>Q24050972-04-6264-C-STD-0024</v>
      </c>
      <c r="J4115" s="39"/>
      <c r="K4115" s="33" t="str">
        <f>VLOOKUP(C4115,'PPE WBS Codes'!$E$3:$F$79,2,0)</f>
        <v>Bulk Diesel Storage 1</v>
      </c>
      <c r="L4115" s="39" t="s">
        <v>1997</v>
      </c>
      <c r="M4115" s="39" t="s">
        <v>1353</v>
      </c>
      <c r="N4115" s="33" t="str">
        <f t="shared" si="538"/>
        <v>Bulk Diesel Storage 1 - Collection Sump from Bunds for Bulk Diesel Storage Yard 1B - Underground Pipe Route and Cable Bedding Design</v>
      </c>
      <c r="O4115" s="134"/>
      <c r="P4115" s="134"/>
      <c r="Q4115" s="33" t="str">
        <f>IFERROR(VLOOKUP(PPE_PH1_CDDL[[#This Row],[RDMC Document Number]],[3]Docs!$B:$F,4,0),"No Placeholder Yet")</f>
        <v>RES - Reserved Placeholder</v>
      </c>
      <c r="R4115" s="33" t="str">
        <f>IFERROR(VLOOKUP(PPE_PH1_CDDL[[#This Row],[RDMC Document Number]],[3]Docs!$B:$F,5,0),"No Placeholder Yet")</f>
        <v>Pending</v>
      </c>
      <c r="S4115" s="137">
        <f t="shared" si="539"/>
        <v>0</v>
      </c>
      <c r="T4115" s="39" t="s">
        <v>1119</v>
      </c>
      <c r="U4115" s="162"/>
      <c r="V4115" s="126"/>
      <c r="W4115" s="39" t="s">
        <v>1982</v>
      </c>
      <c r="X4115" s="39" t="s">
        <v>1932</v>
      </c>
      <c r="Y4115" s="39"/>
      <c r="Z4115" s="39"/>
      <c r="AA4115" s="39"/>
      <c r="AB4115" s="152" t="s">
        <v>3165</v>
      </c>
    </row>
    <row r="4116" spans="1:28" ht="21.75" customHeight="1" x14ac:dyDescent="0.25">
      <c r="A4116" s="37" t="s">
        <v>30</v>
      </c>
      <c r="B4116" s="37" t="s">
        <v>31</v>
      </c>
      <c r="C4116" s="39">
        <v>6264</v>
      </c>
      <c r="D4116" s="162" t="s">
        <v>1169</v>
      </c>
      <c r="E4116" s="39" t="s">
        <v>700</v>
      </c>
      <c r="F4116" s="128" t="s">
        <v>238</v>
      </c>
      <c r="G4116" s="162" t="s">
        <v>35</v>
      </c>
      <c r="H4116" s="39" t="str">
        <f t="shared" si="540"/>
        <v>6105AK124-6264-CSTD-0025</v>
      </c>
      <c r="I4116" s="39" t="str">
        <f t="shared" si="541"/>
        <v>Q24050972-04-6264-C-STD-0025</v>
      </c>
      <c r="J4116" s="39"/>
      <c r="K4116" s="33" t="str">
        <f>VLOOKUP(C4116,'PPE WBS Codes'!$E$3:$F$79,2,0)</f>
        <v>Bulk Diesel Storage 1</v>
      </c>
      <c r="L4116" s="39" t="s">
        <v>1989</v>
      </c>
      <c r="M4116" s="39" t="s">
        <v>1352</v>
      </c>
      <c r="N4116" s="33" t="str">
        <f t="shared" si="538"/>
        <v>Bulk Diesel Storage 1 - Access Staircase &amp; Platforms for Bulk Diesel Storage Yard 1B - Civil Construction Requirements</v>
      </c>
      <c r="O4116" s="134"/>
      <c r="P4116" s="134"/>
      <c r="Q4116" s="33" t="str">
        <f>IFERROR(VLOOKUP(PPE_PH1_CDDL[[#This Row],[RDMC Document Number]],[3]Docs!$B:$F,4,0),"No Placeholder Yet")</f>
        <v>RES - Reserved Placeholder</v>
      </c>
      <c r="R4116" s="33" t="str">
        <f>IFERROR(VLOOKUP(PPE_PH1_CDDL[[#This Row],[RDMC Document Number]],[3]Docs!$B:$F,5,0),"No Placeholder Yet")</f>
        <v>Pending</v>
      </c>
      <c r="S4116" s="137">
        <f t="shared" si="539"/>
        <v>0</v>
      </c>
      <c r="T4116" s="39" t="s">
        <v>1119</v>
      </c>
      <c r="U4116" s="162"/>
      <c r="V4116" s="126"/>
      <c r="W4116" s="39" t="s">
        <v>1982</v>
      </c>
      <c r="X4116" s="39" t="s">
        <v>2003</v>
      </c>
      <c r="Y4116" s="39"/>
      <c r="Z4116" s="39"/>
      <c r="AA4116" s="39"/>
      <c r="AB4116" s="152" t="s">
        <v>3165</v>
      </c>
    </row>
    <row r="4117" spans="1:28" ht="21.75" customHeight="1" x14ac:dyDescent="0.25">
      <c r="A4117" s="37" t="s">
        <v>30</v>
      </c>
      <c r="B4117" s="37" t="s">
        <v>31</v>
      </c>
      <c r="C4117" s="39">
        <v>6264</v>
      </c>
      <c r="D4117" s="162" t="s">
        <v>1169</v>
      </c>
      <c r="E4117" s="39" t="s">
        <v>700</v>
      </c>
      <c r="F4117" s="128" t="s">
        <v>240</v>
      </c>
      <c r="G4117" s="162" t="s">
        <v>35</v>
      </c>
      <c r="H4117" s="39" t="str">
        <f t="shared" si="540"/>
        <v>6105AK124-6264-CSTD-0026</v>
      </c>
      <c r="I4117" s="39" t="str">
        <f t="shared" si="541"/>
        <v>Q24050972-04-6264-C-STD-0026</v>
      </c>
      <c r="J4117" s="39"/>
      <c r="K4117" s="33" t="str">
        <f>VLOOKUP(C4117,'PPE WBS Codes'!$E$3:$F$79,2,0)</f>
        <v>Bulk Diesel Storage 1</v>
      </c>
      <c r="L4117" s="39" t="s">
        <v>1989</v>
      </c>
      <c r="M4117" s="39" t="s">
        <v>1355</v>
      </c>
      <c r="N4117" s="33" t="str">
        <f t="shared" si="538"/>
        <v>Bulk Diesel Storage 1 - Access Staircase &amp; Platforms for Bulk Diesel Storage Yard 1B - Roofing and Elevated Platforms Design</v>
      </c>
      <c r="O4117" s="134"/>
      <c r="P4117" s="134"/>
      <c r="Q4117" s="33" t="str">
        <f>IFERROR(VLOOKUP(PPE_PH1_CDDL[[#This Row],[RDMC Document Number]],[3]Docs!$B:$F,4,0),"No Placeholder Yet")</f>
        <v>RES - Reserved Placeholder</v>
      </c>
      <c r="R4117" s="33" t="str">
        <f>IFERROR(VLOOKUP(PPE_PH1_CDDL[[#This Row],[RDMC Document Number]],[3]Docs!$B:$F,5,0),"No Placeholder Yet")</f>
        <v>Pending</v>
      </c>
      <c r="S4117" s="137">
        <f t="shared" si="539"/>
        <v>0</v>
      </c>
      <c r="T4117" s="39" t="s">
        <v>1119</v>
      </c>
      <c r="U4117" s="162"/>
      <c r="V4117" s="126"/>
      <c r="W4117" s="39" t="s">
        <v>1982</v>
      </c>
      <c r="X4117" s="39" t="s">
        <v>2003</v>
      </c>
      <c r="Y4117" s="39"/>
      <c r="Z4117" s="39"/>
      <c r="AA4117" s="39"/>
      <c r="AB4117" s="152" t="s">
        <v>3165</v>
      </c>
    </row>
    <row r="4118" spans="1:28" ht="21.75" customHeight="1" x14ac:dyDescent="0.25">
      <c r="A4118" s="37" t="s">
        <v>30</v>
      </c>
      <c r="B4118" s="37" t="s">
        <v>31</v>
      </c>
      <c r="C4118" s="39">
        <v>6264</v>
      </c>
      <c r="D4118" s="162" t="s">
        <v>1169</v>
      </c>
      <c r="E4118" s="39" t="s">
        <v>700</v>
      </c>
      <c r="F4118" s="128" t="s">
        <v>242</v>
      </c>
      <c r="G4118" s="162" t="s">
        <v>35</v>
      </c>
      <c r="H4118" s="39" t="str">
        <f t="shared" si="540"/>
        <v>6105AK124-6264-CSTD-0027</v>
      </c>
      <c r="I4118" s="39" t="str">
        <f t="shared" si="541"/>
        <v>Q24050972-04-6264-C-STD-0027</v>
      </c>
      <c r="J4118" s="39"/>
      <c r="K4118" s="33" t="str">
        <f>VLOOKUP(C4118,'PPE WBS Codes'!$E$3:$F$79,2,0)</f>
        <v>Bulk Diesel Storage 1</v>
      </c>
      <c r="L4118" s="39" t="s">
        <v>1990</v>
      </c>
      <c r="M4118" s="39" t="s">
        <v>1352</v>
      </c>
      <c r="N4118" s="33" t="str">
        <f t="shared" si="538"/>
        <v>Bulk Diesel Storage 1 - Fire Wall Protection System for Bulk Diesel Storage Yard 1B - Civil Construction Requirements</v>
      </c>
      <c r="O4118" s="134"/>
      <c r="P4118" s="134"/>
      <c r="Q4118" s="33" t="str">
        <f>IFERROR(VLOOKUP(PPE_PH1_CDDL[[#This Row],[RDMC Document Number]],[3]Docs!$B:$F,4,0),"No Placeholder Yet")</f>
        <v>RES - Reserved Placeholder</v>
      </c>
      <c r="R4118" s="33" t="str">
        <f>IFERROR(VLOOKUP(PPE_PH1_CDDL[[#This Row],[RDMC Document Number]],[3]Docs!$B:$F,5,0),"No Placeholder Yet")</f>
        <v>Pending</v>
      </c>
      <c r="S4118" s="137">
        <f t="shared" si="539"/>
        <v>0</v>
      </c>
      <c r="T4118" s="39" t="s">
        <v>1119</v>
      </c>
      <c r="U4118" s="162"/>
      <c r="V4118" s="126"/>
      <c r="W4118" s="39" t="s">
        <v>1982</v>
      </c>
      <c r="X4118" s="39" t="s">
        <v>2023</v>
      </c>
      <c r="Y4118" s="39"/>
      <c r="Z4118" s="39"/>
      <c r="AA4118" s="39"/>
      <c r="AB4118" s="152" t="s">
        <v>3165</v>
      </c>
    </row>
    <row r="4119" spans="1:28" ht="21.75" customHeight="1" x14ac:dyDescent="0.25">
      <c r="A4119" s="37" t="s">
        <v>30</v>
      </c>
      <c r="B4119" s="37" t="s">
        <v>31</v>
      </c>
      <c r="C4119" s="39">
        <v>6264</v>
      </c>
      <c r="D4119" s="162" t="s">
        <v>1169</v>
      </c>
      <c r="E4119" s="39" t="s">
        <v>700</v>
      </c>
      <c r="F4119" s="128" t="s">
        <v>244</v>
      </c>
      <c r="G4119" s="162" t="s">
        <v>35</v>
      </c>
      <c r="H4119" s="39" t="str">
        <f t="shared" si="540"/>
        <v>6105AK124-6264-CSTD-0028</v>
      </c>
      <c r="I4119" s="39" t="str">
        <f t="shared" si="541"/>
        <v>Q24050972-04-6264-C-STD-0028</v>
      </c>
      <c r="J4119" s="39"/>
      <c r="K4119" s="33" t="str">
        <f>VLOOKUP(C4119,'PPE WBS Codes'!$E$3:$F$79,2,0)</f>
        <v>Bulk Diesel Storage 1</v>
      </c>
      <c r="L4119" s="39" t="s">
        <v>1991</v>
      </c>
      <c r="M4119" s="39" t="s">
        <v>1357</v>
      </c>
      <c r="N4119" s="33" t="str">
        <f t="shared" si="538"/>
        <v>Bulk Diesel Storage 1 - Fire Protection System for Bulk Diesel Storage Yard 1B - Fire Protection System Design (Civil Works)</v>
      </c>
      <c r="O4119" s="134"/>
      <c r="P4119" s="134"/>
      <c r="Q4119" s="33" t="str">
        <f>IFERROR(VLOOKUP(PPE_PH1_CDDL[[#This Row],[RDMC Document Number]],[3]Docs!$B:$F,4,0),"No Placeholder Yet")</f>
        <v>RES - Reserved Placeholder</v>
      </c>
      <c r="R4119" s="33" t="str">
        <f>IFERROR(VLOOKUP(PPE_PH1_CDDL[[#This Row],[RDMC Document Number]],[3]Docs!$B:$F,5,0),"No Placeholder Yet")</f>
        <v>Pending</v>
      </c>
      <c r="S4119" s="137">
        <f t="shared" si="539"/>
        <v>0</v>
      </c>
      <c r="T4119" s="39" t="s">
        <v>1119</v>
      </c>
      <c r="U4119" s="162"/>
      <c r="V4119" s="126"/>
      <c r="W4119" s="39" t="s">
        <v>1982</v>
      </c>
      <c r="X4119" s="39" t="s">
        <v>1636</v>
      </c>
      <c r="Y4119" s="39"/>
      <c r="Z4119" s="39"/>
      <c r="AA4119" s="39"/>
      <c r="AB4119" s="152" t="s">
        <v>3165</v>
      </c>
    </row>
    <row r="4120" spans="1:28" ht="21.75" customHeight="1" x14ac:dyDescent="0.25">
      <c r="A4120" s="37" t="s">
        <v>30</v>
      </c>
      <c r="B4120" s="37" t="s">
        <v>31</v>
      </c>
      <c r="C4120" s="39">
        <v>6264</v>
      </c>
      <c r="D4120" s="162" t="s">
        <v>1169</v>
      </c>
      <c r="E4120" s="39" t="s">
        <v>700</v>
      </c>
      <c r="F4120" s="128" t="s">
        <v>246</v>
      </c>
      <c r="G4120" s="162" t="s">
        <v>35</v>
      </c>
      <c r="H4120" s="39" t="str">
        <f t="shared" si="540"/>
        <v>6105AK124-6264-CSTD-0029</v>
      </c>
      <c r="I4120" s="39" t="str">
        <f t="shared" si="541"/>
        <v>Q24050972-04-6264-C-STD-0029</v>
      </c>
      <c r="J4120" s="39"/>
      <c r="K4120" s="33" t="str">
        <f>VLOOKUP(C4120,'PPE WBS Codes'!$E$3:$F$79,2,0)</f>
        <v>Bulk Diesel Storage 1</v>
      </c>
      <c r="L4120" s="39" t="s">
        <v>1991</v>
      </c>
      <c r="M4120" s="39" t="s">
        <v>1352</v>
      </c>
      <c r="N4120" s="33" t="str">
        <f t="shared" si="538"/>
        <v>Bulk Diesel Storage 1 - Fire Protection System for Bulk Diesel Storage Yard 1B - Civil Construction Requirements</v>
      </c>
      <c r="O4120" s="134"/>
      <c r="P4120" s="134"/>
      <c r="Q4120" s="33" t="str">
        <f>IFERROR(VLOOKUP(PPE_PH1_CDDL[[#This Row],[RDMC Document Number]],[3]Docs!$B:$F,4,0),"No Placeholder Yet")</f>
        <v>RES - Reserved Placeholder</v>
      </c>
      <c r="R4120" s="33" t="str">
        <f>IFERROR(VLOOKUP(PPE_PH1_CDDL[[#This Row],[RDMC Document Number]],[3]Docs!$B:$F,5,0),"No Placeholder Yet")</f>
        <v>Pending</v>
      </c>
      <c r="S4120" s="137">
        <f t="shared" si="539"/>
        <v>0</v>
      </c>
      <c r="T4120" s="39" t="s">
        <v>1119</v>
      </c>
      <c r="U4120" s="162"/>
      <c r="V4120" s="126"/>
      <c r="W4120" s="39" t="s">
        <v>1982</v>
      </c>
      <c r="X4120" s="39" t="s">
        <v>1636</v>
      </c>
      <c r="Y4120" s="39"/>
      <c r="Z4120" s="39"/>
      <c r="AA4120" s="39"/>
      <c r="AB4120" s="152" t="s">
        <v>3165</v>
      </c>
    </row>
    <row r="4121" spans="1:28" ht="21.75" customHeight="1" x14ac:dyDescent="0.25">
      <c r="A4121" s="37" t="s">
        <v>30</v>
      </c>
      <c r="B4121" s="37" t="s">
        <v>31</v>
      </c>
      <c r="C4121" s="39">
        <v>6264</v>
      </c>
      <c r="D4121" s="162" t="s">
        <v>1169</v>
      </c>
      <c r="E4121" s="39" t="s">
        <v>700</v>
      </c>
      <c r="F4121" s="174" t="s">
        <v>248</v>
      </c>
      <c r="G4121" s="162" t="s">
        <v>35</v>
      </c>
      <c r="H4121" s="39" t="str">
        <f t="shared" si="540"/>
        <v>6105AK124-6264-CSTD-0030</v>
      </c>
      <c r="I4121" s="39" t="str">
        <f t="shared" si="541"/>
        <v>Q24050972-04-6264-C-STD-0030</v>
      </c>
      <c r="J4121" s="162"/>
      <c r="K4121" s="33" t="str">
        <f>VLOOKUP(C4121,'PPE WBS Codes'!$E$3:$F$79,2,0)</f>
        <v>Bulk Diesel Storage 1</v>
      </c>
      <c r="L4121" s="162" t="s">
        <v>1991</v>
      </c>
      <c r="M4121" s="162" t="s">
        <v>1353</v>
      </c>
      <c r="N4121" s="33" t="str">
        <f t="shared" si="538"/>
        <v>Bulk Diesel Storage 1 - Fire Protection System for Bulk Diesel Storage Yard 1B - Underground Pipe Route and Cable Bedding Design</v>
      </c>
      <c r="O4121" s="175"/>
      <c r="P4121" s="175"/>
      <c r="Q4121" s="33" t="str">
        <f>IFERROR(VLOOKUP(PPE_PH1_CDDL[[#This Row],[RDMC Document Number]],[3]Docs!$B:$F,4,0),"No Placeholder Yet")</f>
        <v>RES - Reserved Placeholder</v>
      </c>
      <c r="R4121" s="33" t="str">
        <f>IFERROR(VLOOKUP(PPE_PH1_CDDL[[#This Row],[RDMC Document Number]],[3]Docs!$B:$F,5,0),"No Placeholder Yet")</f>
        <v>Pending</v>
      </c>
      <c r="S4121" s="137">
        <f t="shared" si="539"/>
        <v>0</v>
      </c>
      <c r="T4121" s="39" t="s">
        <v>1119</v>
      </c>
      <c r="U4121" s="162"/>
      <c r="V4121" s="126"/>
      <c r="W4121" s="39" t="s">
        <v>1982</v>
      </c>
      <c r="X4121" s="39" t="s">
        <v>1636</v>
      </c>
      <c r="Y4121" s="162"/>
      <c r="Z4121" s="162"/>
      <c r="AA4121" s="39"/>
      <c r="AB4121" s="152" t="s">
        <v>3165</v>
      </c>
    </row>
    <row r="4122" spans="1:28" ht="21.75" customHeight="1" x14ac:dyDescent="0.25">
      <c r="A4122" s="37" t="s">
        <v>30</v>
      </c>
      <c r="B4122" s="37" t="s">
        <v>31</v>
      </c>
      <c r="C4122" s="39">
        <v>6264</v>
      </c>
      <c r="D4122" s="162" t="s">
        <v>52</v>
      </c>
      <c r="E4122" s="39" t="s">
        <v>700</v>
      </c>
      <c r="F4122" s="128" t="s">
        <v>34</v>
      </c>
      <c r="G4122" s="162" t="s">
        <v>35</v>
      </c>
      <c r="H4122" s="39" t="str">
        <f t="shared" si="540"/>
        <v>6105AK124-6264-ESTD-0001</v>
      </c>
      <c r="I4122" s="39" t="str">
        <f t="shared" si="541"/>
        <v>Q24050972-04-6264-E-STD-0001</v>
      </c>
      <c r="J4122" s="39"/>
      <c r="K4122" s="33" t="str">
        <f>VLOOKUP(C4122,'PPE WBS Codes'!$E$3:$F$79,2,0)</f>
        <v>Bulk Diesel Storage 1</v>
      </c>
      <c r="L4122" s="39" t="s">
        <v>1981</v>
      </c>
      <c r="M4122" s="39" t="s">
        <v>1391</v>
      </c>
      <c r="N4122" s="33" t="str">
        <f t="shared" ref="N4122:N4186" si="542">K4122&amp;" - "&amp;L4122&amp;" - "&amp;M4122</f>
        <v>Bulk Diesel Storage 1 - Emergency Equip for Bulk Diesel Storage Yard 1A - Earth Map and Bonding Design</v>
      </c>
      <c r="O4122" s="134"/>
      <c r="P4122" s="134"/>
      <c r="Q4122" s="33" t="str">
        <f>IFERROR(VLOOKUP(PPE_PH1_CDDL[[#This Row],[RDMC Document Number]],[3]Docs!$B:$F,4,0),"No Placeholder Yet")</f>
        <v>RES - Reserved Placeholder</v>
      </c>
      <c r="R4122" s="33" t="str">
        <f>IFERROR(VLOOKUP(PPE_PH1_CDDL[[#This Row],[RDMC Document Number]],[3]Docs!$B:$F,5,0),"No Placeholder Yet")</f>
        <v>Pending</v>
      </c>
      <c r="S4122" s="137">
        <f t="shared" si="539"/>
        <v>0</v>
      </c>
      <c r="T4122" s="162" t="s">
        <v>1119</v>
      </c>
      <c r="U4122" s="162"/>
      <c r="V4122" s="126"/>
      <c r="W4122" s="162" t="s">
        <v>1982</v>
      </c>
      <c r="X4122" s="39" t="s">
        <v>1964</v>
      </c>
      <c r="Y4122" s="39"/>
      <c r="Z4122" s="39"/>
      <c r="AA4122" s="39"/>
      <c r="AB4122" s="152" t="s">
        <v>3165</v>
      </c>
    </row>
    <row r="4123" spans="1:28" ht="21.75" customHeight="1" x14ac:dyDescent="0.25">
      <c r="A4123" s="37" t="s">
        <v>30</v>
      </c>
      <c r="B4123" s="37" t="s">
        <v>31</v>
      </c>
      <c r="C4123" s="39">
        <v>6264</v>
      </c>
      <c r="D4123" s="162" t="s">
        <v>52</v>
      </c>
      <c r="E4123" s="39" t="s">
        <v>700</v>
      </c>
      <c r="F4123" s="128" t="s">
        <v>46</v>
      </c>
      <c r="G4123" s="162" t="s">
        <v>35</v>
      </c>
      <c r="H4123" s="39" t="str">
        <f t="shared" si="540"/>
        <v>6105AK124-6264-ESTD-0002</v>
      </c>
      <c r="I4123" s="39" t="str">
        <f t="shared" si="541"/>
        <v>Q24050972-04-6264-E-STD-0002</v>
      </c>
      <c r="J4123" s="39"/>
      <c r="K4123" s="33" t="str">
        <f>VLOOKUP(C4123,'PPE WBS Codes'!$E$3:$F$79,2,0)</f>
        <v>Bulk Diesel Storage 1</v>
      </c>
      <c r="L4123" s="39" t="s">
        <v>1981</v>
      </c>
      <c r="M4123" s="39" t="s">
        <v>1385</v>
      </c>
      <c r="N4123" s="33" t="str">
        <f t="shared" si="542"/>
        <v>Bulk Diesel Storage 1 - Emergency Equip for Bulk Diesel Storage Yard 1A - Electrical Equipment Installation Requirements</v>
      </c>
      <c r="O4123" s="134"/>
      <c r="P4123" s="134"/>
      <c r="Q4123" s="33" t="str">
        <f>IFERROR(VLOOKUP(PPE_PH1_CDDL[[#This Row],[RDMC Document Number]],[3]Docs!$B:$F,4,0),"No Placeholder Yet")</f>
        <v>RES - Reserved Placeholder</v>
      </c>
      <c r="R4123" s="33" t="str">
        <f>IFERROR(VLOOKUP(PPE_PH1_CDDL[[#This Row],[RDMC Document Number]],[3]Docs!$B:$F,5,0),"No Placeholder Yet")</f>
        <v>Pending</v>
      </c>
      <c r="S4123" s="137">
        <f t="shared" si="539"/>
        <v>0</v>
      </c>
      <c r="T4123" s="162" t="s">
        <v>1119</v>
      </c>
      <c r="U4123" s="162"/>
      <c r="V4123" s="126"/>
      <c r="W4123" s="162" t="s">
        <v>1982</v>
      </c>
      <c r="X4123" s="39" t="s">
        <v>1964</v>
      </c>
      <c r="Y4123" s="39"/>
      <c r="Z4123" s="39"/>
      <c r="AA4123" s="39"/>
      <c r="AB4123" s="152" t="s">
        <v>3165</v>
      </c>
    </row>
    <row r="4124" spans="1:28" ht="21.75" customHeight="1" x14ac:dyDescent="0.25">
      <c r="A4124" s="37" t="s">
        <v>30</v>
      </c>
      <c r="B4124" s="37" t="s">
        <v>31</v>
      </c>
      <c r="C4124" s="39">
        <v>6264</v>
      </c>
      <c r="D4124" s="162" t="s">
        <v>52</v>
      </c>
      <c r="E4124" s="39" t="s">
        <v>700</v>
      </c>
      <c r="F4124" s="128" t="s">
        <v>48</v>
      </c>
      <c r="G4124" s="162" t="s">
        <v>35</v>
      </c>
      <c r="H4124" s="39" t="str">
        <f t="shared" si="540"/>
        <v>6105AK124-6264-ESTD-0003</v>
      </c>
      <c r="I4124" s="39" t="str">
        <f t="shared" si="541"/>
        <v>Q24050972-04-6264-E-STD-0003</v>
      </c>
      <c r="J4124" s="39"/>
      <c r="K4124" s="33" t="str">
        <f>VLOOKUP(C4124,'PPE WBS Codes'!$E$3:$F$79,2,0)</f>
        <v>Bulk Diesel Storage 1</v>
      </c>
      <c r="L4124" s="39" t="s">
        <v>1981</v>
      </c>
      <c r="M4124" s="39" t="s">
        <v>1387</v>
      </c>
      <c r="N4124" s="33" t="str">
        <f t="shared" si="542"/>
        <v>Bulk Diesel Storage 1 - Emergency Equip for Bulk Diesel Storage Yard 1A - Hazardous Area Classification</v>
      </c>
      <c r="O4124" s="134"/>
      <c r="P4124" s="134"/>
      <c r="Q4124" s="33" t="str">
        <f>IFERROR(VLOOKUP(PPE_PH1_CDDL[[#This Row],[RDMC Document Number]],[3]Docs!$B:$F,4,0),"No Placeholder Yet")</f>
        <v>RES - Reserved Placeholder</v>
      </c>
      <c r="R4124" s="33" t="str">
        <f>IFERROR(VLOOKUP(PPE_PH1_CDDL[[#This Row],[RDMC Document Number]],[3]Docs!$B:$F,5,0),"No Placeholder Yet")</f>
        <v>Pending</v>
      </c>
      <c r="S4124" s="137">
        <f t="shared" si="539"/>
        <v>0</v>
      </c>
      <c r="T4124" s="162" t="s">
        <v>1119</v>
      </c>
      <c r="U4124" s="162"/>
      <c r="V4124" s="126"/>
      <c r="W4124" s="162" t="s">
        <v>1982</v>
      </c>
      <c r="X4124" s="39" t="s">
        <v>1964</v>
      </c>
      <c r="Y4124" s="39"/>
      <c r="Z4124" s="39"/>
      <c r="AA4124" s="39"/>
      <c r="AB4124" s="152" t="s">
        <v>3165</v>
      </c>
    </row>
    <row r="4125" spans="1:28" ht="21.75" customHeight="1" x14ac:dyDescent="0.25">
      <c r="A4125" s="37" t="s">
        <v>30</v>
      </c>
      <c r="B4125" s="37" t="s">
        <v>31</v>
      </c>
      <c r="C4125" s="39">
        <v>6264</v>
      </c>
      <c r="D4125" s="162" t="s">
        <v>52</v>
      </c>
      <c r="E4125" s="39" t="s">
        <v>700</v>
      </c>
      <c r="F4125" s="128" t="s">
        <v>50</v>
      </c>
      <c r="G4125" s="162" t="s">
        <v>35</v>
      </c>
      <c r="H4125" s="39" t="str">
        <f t="shared" si="540"/>
        <v>6105AK124-6264-ESTD-0004</v>
      </c>
      <c r="I4125" s="39" t="str">
        <f t="shared" si="541"/>
        <v>Q24050972-04-6264-E-STD-0004</v>
      </c>
      <c r="J4125" s="39"/>
      <c r="K4125" s="33" t="str">
        <f>VLOOKUP(C4125,'PPE WBS Codes'!$E$3:$F$79,2,0)</f>
        <v>Bulk Diesel Storage 1</v>
      </c>
      <c r="L4125" s="39" t="s">
        <v>1981</v>
      </c>
      <c r="M4125" s="39" t="s">
        <v>1388</v>
      </c>
      <c r="N4125" s="33" t="str">
        <f t="shared" si="542"/>
        <v>Bulk Diesel Storage 1 - Emergency Equip for Bulk Diesel Storage Yard 1A - Thermal Management and Fire Prevention Design</v>
      </c>
      <c r="O4125" s="134"/>
      <c r="P4125" s="134"/>
      <c r="Q4125" s="33" t="str">
        <f>IFERROR(VLOOKUP(PPE_PH1_CDDL[[#This Row],[RDMC Document Number]],[3]Docs!$B:$F,4,0),"No Placeholder Yet")</f>
        <v>RES - Reserved Placeholder</v>
      </c>
      <c r="R4125" s="33" t="str">
        <f>IFERROR(VLOOKUP(PPE_PH1_CDDL[[#This Row],[RDMC Document Number]],[3]Docs!$B:$F,5,0),"No Placeholder Yet")</f>
        <v>Pending</v>
      </c>
      <c r="S4125" s="137">
        <f t="shared" si="539"/>
        <v>0</v>
      </c>
      <c r="T4125" s="162" t="s">
        <v>1119</v>
      </c>
      <c r="U4125" s="162"/>
      <c r="V4125" s="126"/>
      <c r="W4125" s="162" t="s">
        <v>1982</v>
      </c>
      <c r="X4125" s="39" t="s">
        <v>1964</v>
      </c>
      <c r="Y4125" s="39"/>
      <c r="Z4125" s="39"/>
      <c r="AA4125" s="39"/>
      <c r="AB4125" s="152" t="s">
        <v>3165</v>
      </c>
    </row>
    <row r="4126" spans="1:28" ht="21.75" customHeight="1" x14ac:dyDescent="0.25">
      <c r="A4126" s="37" t="s">
        <v>30</v>
      </c>
      <c r="B4126" s="37" t="s">
        <v>31</v>
      </c>
      <c r="C4126" s="39">
        <v>6264</v>
      </c>
      <c r="D4126" s="162" t="s">
        <v>52</v>
      </c>
      <c r="E4126" s="39" t="s">
        <v>700</v>
      </c>
      <c r="F4126" s="128" t="s">
        <v>101</v>
      </c>
      <c r="G4126" s="162" t="s">
        <v>35</v>
      </c>
      <c r="H4126" s="39" t="str">
        <f t="shared" si="540"/>
        <v>6105AK124-6264-ESTD-0005</v>
      </c>
      <c r="I4126" s="39" t="str">
        <f t="shared" si="541"/>
        <v>Q24050972-04-6264-E-STD-0005</v>
      </c>
      <c r="J4126" s="39"/>
      <c r="K4126" s="33" t="str">
        <f>VLOOKUP(C4126,'PPE WBS Codes'!$E$3:$F$79,2,0)</f>
        <v>Bulk Diesel Storage 1</v>
      </c>
      <c r="L4126" s="39" t="s">
        <v>1993</v>
      </c>
      <c r="M4126" s="39" t="s">
        <v>1391</v>
      </c>
      <c r="N4126" s="33" t="str">
        <f t="shared" si="542"/>
        <v>Bulk Diesel Storage 1 - Earthing System for Bulk Diesel Storage Yard 1A - Earth Map and Bonding Design</v>
      </c>
      <c r="O4126" s="134"/>
      <c r="P4126" s="134"/>
      <c r="Q4126" s="33" t="str">
        <f>IFERROR(VLOOKUP(PPE_PH1_CDDL[[#This Row],[RDMC Document Number]],[3]Docs!$B:$F,4,0),"No Placeholder Yet")</f>
        <v>RES - Reserved Placeholder</v>
      </c>
      <c r="R4126" s="33" t="str">
        <f>IFERROR(VLOOKUP(PPE_PH1_CDDL[[#This Row],[RDMC Document Number]],[3]Docs!$B:$F,5,0),"No Placeholder Yet")</f>
        <v>Pending</v>
      </c>
      <c r="S4126" s="137">
        <f t="shared" si="539"/>
        <v>0</v>
      </c>
      <c r="T4126" s="162" t="s">
        <v>1119</v>
      </c>
      <c r="U4126" s="162"/>
      <c r="V4126" s="126"/>
      <c r="W4126" s="162" t="s">
        <v>1982</v>
      </c>
      <c r="X4126" s="39" t="s">
        <v>1649</v>
      </c>
      <c r="Y4126" s="39"/>
      <c r="Z4126" s="39"/>
      <c r="AA4126" s="39"/>
      <c r="AB4126" s="152" t="s">
        <v>3165</v>
      </c>
    </row>
    <row r="4127" spans="1:28" ht="21.75" customHeight="1" x14ac:dyDescent="0.25">
      <c r="A4127" s="37" t="s">
        <v>30</v>
      </c>
      <c r="B4127" s="37" t="s">
        <v>31</v>
      </c>
      <c r="C4127" s="39">
        <v>6264</v>
      </c>
      <c r="D4127" s="162" t="s">
        <v>52</v>
      </c>
      <c r="E4127" s="39" t="s">
        <v>700</v>
      </c>
      <c r="F4127" s="128" t="s">
        <v>161</v>
      </c>
      <c r="G4127" s="162" t="s">
        <v>35</v>
      </c>
      <c r="H4127" s="39" t="str">
        <f t="shared" si="540"/>
        <v>6105AK124-6264-ESTD-0006</v>
      </c>
      <c r="I4127" s="39" t="str">
        <f t="shared" si="541"/>
        <v>Q24050972-04-6264-E-STD-0006</v>
      </c>
      <c r="J4127" s="39"/>
      <c r="K4127" s="33" t="str">
        <f>VLOOKUP(C4127,'PPE WBS Codes'!$E$3:$F$79,2,0)</f>
        <v>Bulk Diesel Storage 1</v>
      </c>
      <c r="L4127" s="39" t="s">
        <v>1993</v>
      </c>
      <c r="M4127" s="39" t="s">
        <v>1390</v>
      </c>
      <c r="N4127" s="33" t="str">
        <f t="shared" si="542"/>
        <v>Bulk Diesel Storage 1 - Earthing System for Bulk Diesel Storage Yard 1A - Electrical Design Standards</v>
      </c>
      <c r="O4127" s="134"/>
      <c r="P4127" s="134"/>
      <c r="Q4127" s="33" t="str">
        <f>IFERROR(VLOOKUP(PPE_PH1_CDDL[[#This Row],[RDMC Document Number]],[3]Docs!$B:$F,4,0),"No Placeholder Yet")</f>
        <v>RES - Reserved Placeholder</v>
      </c>
      <c r="R4127" s="33" t="str">
        <f>IFERROR(VLOOKUP(PPE_PH1_CDDL[[#This Row],[RDMC Document Number]],[3]Docs!$B:$F,5,0),"No Placeholder Yet")</f>
        <v>Pending</v>
      </c>
      <c r="S4127" s="137">
        <f t="shared" si="539"/>
        <v>0</v>
      </c>
      <c r="T4127" s="162" t="s">
        <v>1119</v>
      </c>
      <c r="U4127" s="162"/>
      <c r="V4127" s="126"/>
      <c r="W4127" s="162" t="s">
        <v>1982</v>
      </c>
      <c r="X4127" s="39" t="s">
        <v>1649</v>
      </c>
      <c r="Y4127" s="39"/>
      <c r="Z4127" s="39"/>
      <c r="AA4127" s="39"/>
      <c r="AB4127" s="152" t="s">
        <v>3165</v>
      </c>
    </row>
    <row r="4128" spans="1:28" ht="21.75" customHeight="1" x14ac:dyDescent="0.25">
      <c r="A4128" s="37" t="s">
        <v>30</v>
      </c>
      <c r="B4128" s="37" t="s">
        <v>31</v>
      </c>
      <c r="C4128" s="39">
        <v>6264</v>
      </c>
      <c r="D4128" s="162" t="s">
        <v>52</v>
      </c>
      <c r="E4128" s="39" t="s">
        <v>700</v>
      </c>
      <c r="F4128" s="128" t="s">
        <v>170</v>
      </c>
      <c r="G4128" s="162" t="s">
        <v>35</v>
      </c>
      <c r="H4128" s="39" t="str">
        <f t="shared" si="540"/>
        <v>6105AK124-6264-ESTD-0007</v>
      </c>
      <c r="I4128" s="39" t="str">
        <f t="shared" si="541"/>
        <v>Q24050972-04-6264-E-STD-0007</v>
      </c>
      <c r="J4128" s="39"/>
      <c r="K4128" s="33" t="str">
        <f>VLOOKUP(C4128,'PPE WBS Codes'!$E$3:$F$79,2,0)</f>
        <v>Bulk Diesel Storage 1</v>
      </c>
      <c r="L4128" s="39" t="s">
        <v>1994</v>
      </c>
      <c r="M4128" s="39" t="s">
        <v>1385</v>
      </c>
      <c r="N4128" s="33" t="str">
        <f t="shared" si="542"/>
        <v>Bulk Diesel Storage 1 - Collection Sump from Bunds for Bulk Diesel Storage Yard 1A - Electrical Equipment Installation Requirements</v>
      </c>
      <c r="O4128" s="134"/>
      <c r="P4128" s="134"/>
      <c r="Q4128" s="33" t="str">
        <f>IFERROR(VLOOKUP(PPE_PH1_CDDL[[#This Row],[RDMC Document Number]],[3]Docs!$B:$F,4,0),"No Placeholder Yet")</f>
        <v>RES - Reserved Placeholder</v>
      </c>
      <c r="R4128" s="33" t="str">
        <f>IFERROR(VLOOKUP(PPE_PH1_CDDL[[#This Row],[RDMC Document Number]],[3]Docs!$B:$F,5,0),"No Placeholder Yet")</f>
        <v>Pending</v>
      </c>
      <c r="S4128" s="137">
        <f t="shared" si="539"/>
        <v>0</v>
      </c>
      <c r="T4128" s="162" t="s">
        <v>1119</v>
      </c>
      <c r="U4128" s="162"/>
      <c r="V4128" s="126"/>
      <c r="W4128" s="162" t="s">
        <v>1982</v>
      </c>
      <c r="X4128" s="39" t="s">
        <v>1932</v>
      </c>
      <c r="Y4128" s="39"/>
      <c r="Z4128" s="39"/>
      <c r="AA4128" s="39"/>
      <c r="AB4128" s="152" t="s">
        <v>3165</v>
      </c>
    </row>
    <row r="4129" spans="1:28" ht="21.75" customHeight="1" x14ac:dyDescent="0.25">
      <c r="A4129" s="37" t="s">
        <v>30</v>
      </c>
      <c r="B4129" s="37" t="s">
        <v>31</v>
      </c>
      <c r="C4129" s="39">
        <v>6264</v>
      </c>
      <c r="D4129" s="162" t="s">
        <v>52</v>
      </c>
      <c r="E4129" s="39" t="s">
        <v>700</v>
      </c>
      <c r="F4129" s="128" t="s">
        <v>108</v>
      </c>
      <c r="G4129" s="162" t="s">
        <v>35</v>
      </c>
      <c r="H4129" s="39" t="str">
        <f t="shared" si="540"/>
        <v>6105AK124-6264-ESTD-0008</v>
      </c>
      <c r="I4129" s="39" t="str">
        <f t="shared" si="541"/>
        <v>Q24050972-04-6264-E-STD-0008</v>
      </c>
      <c r="J4129" s="39"/>
      <c r="K4129" s="33" t="str">
        <f>VLOOKUP(C4129,'PPE WBS Codes'!$E$3:$F$79,2,0)</f>
        <v>Bulk Diesel Storage 1</v>
      </c>
      <c r="L4129" s="39" t="s">
        <v>1994</v>
      </c>
      <c r="M4129" s="39" t="s">
        <v>1387</v>
      </c>
      <c r="N4129" s="33" t="str">
        <f t="shared" si="542"/>
        <v>Bulk Diesel Storage 1 - Collection Sump from Bunds for Bulk Diesel Storage Yard 1A - Hazardous Area Classification</v>
      </c>
      <c r="O4129" s="134"/>
      <c r="P4129" s="134"/>
      <c r="Q4129" s="33" t="str">
        <f>IFERROR(VLOOKUP(PPE_PH1_CDDL[[#This Row],[RDMC Document Number]],[3]Docs!$B:$F,4,0),"No Placeholder Yet")</f>
        <v>RES - Reserved Placeholder</v>
      </c>
      <c r="R4129" s="33" t="str">
        <f>IFERROR(VLOOKUP(PPE_PH1_CDDL[[#This Row],[RDMC Document Number]],[3]Docs!$B:$F,5,0),"No Placeholder Yet")</f>
        <v>Pending</v>
      </c>
      <c r="S4129" s="137">
        <f t="shared" si="539"/>
        <v>0</v>
      </c>
      <c r="T4129" s="162" t="s">
        <v>1119</v>
      </c>
      <c r="U4129" s="162"/>
      <c r="V4129" s="126"/>
      <c r="W4129" s="162" t="s">
        <v>1982</v>
      </c>
      <c r="X4129" s="39" t="s">
        <v>1932</v>
      </c>
      <c r="Y4129" s="39"/>
      <c r="Z4129" s="39"/>
      <c r="AA4129" s="39"/>
      <c r="AB4129" s="152" t="s">
        <v>3165</v>
      </c>
    </row>
    <row r="4130" spans="1:28" ht="21.75" customHeight="1" x14ac:dyDescent="0.25">
      <c r="A4130" s="37" t="s">
        <v>30</v>
      </c>
      <c r="B4130" s="37" t="s">
        <v>31</v>
      </c>
      <c r="C4130" s="39">
        <v>6264</v>
      </c>
      <c r="D4130" s="162" t="s">
        <v>52</v>
      </c>
      <c r="E4130" s="39" t="s">
        <v>700</v>
      </c>
      <c r="F4130" s="128" t="s">
        <v>173</v>
      </c>
      <c r="G4130" s="162" t="s">
        <v>35</v>
      </c>
      <c r="H4130" s="39" t="str">
        <f t="shared" si="540"/>
        <v>6105AK124-6264-ESTD-0009</v>
      </c>
      <c r="I4130" s="39" t="str">
        <f t="shared" si="541"/>
        <v>Q24050972-04-6264-E-STD-0009</v>
      </c>
      <c r="J4130" s="39"/>
      <c r="K4130" s="33" t="str">
        <f>VLOOKUP(C4130,'PPE WBS Codes'!$E$3:$F$79,2,0)</f>
        <v>Bulk Diesel Storage 1</v>
      </c>
      <c r="L4130" s="39" t="s">
        <v>1994</v>
      </c>
      <c r="M4130" s="39" t="s">
        <v>1388</v>
      </c>
      <c r="N4130" s="33" t="str">
        <f t="shared" si="542"/>
        <v>Bulk Diesel Storage 1 - Collection Sump from Bunds for Bulk Diesel Storage Yard 1A - Thermal Management and Fire Prevention Design</v>
      </c>
      <c r="O4130" s="134"/>
      <c r="P4130" s="134"/>
      <c r="Q4130" s="33" t="str">
        <f>IFERROR(VLOOKUP(PPE_PH1_CDDL[[#This Row],[RDMC Document Number]],[3]Docs!$B:$F,4,0),"No Placeholder Yet")</f>
        <v>RES - Reserved Placeholder</v>
      </c>
      <c r="R4130" s="33" t="str">
        <f>IFERROR(VLOOKUP(PPE_PH1_CDDL[[#This Row],[RDMC Document Number]],[3]Docs!$B:$F,5,0),"No Placeholder Yet")</f>
        <v>Pending</v>
      </c>
      <c r="S4130" s="137">
        <f t="shared" si="539"/>
        <v>0</v>
      </c>
      <c r="T4130" s="162" t="s">
        <v>1119</v>
      </c>
      <c r="U4130" s="162"/>
      <c r="V4130" s="126"/>
      <c r="W4130" s="162" t="s">
        <v>1982</v>
      </c>
      <c r="X4130" s="39" t="s">
        <v>1932</v>
      </c>
      <c r="Y4130" s="39"/>
      <c r="Z4130" s="39"/>
      <c r="AA4130" s="39"/>
      <c r="AB4130" s="152" t="s">
        <v>3165</v>
      </c>
    </row>
    <row r="4131" spans="1:28" ht="21.75" customHeight="1" x14ac:dyDescent="0.25">
      <c r="A4131" s="37" t="s">
        <v>30</v>
      </c>
      <c r="B4131" s="37" t="s">
        <v>31</v>
      </c>
      <c r="C4131" s="39">
        <v>6264</v>
      </c>
      <c r="D4131" s="162" t="s">
        <v>52</v>
      </c>
      <c r="E4131" s="39" t="s">
        <v>700</v>
      </c>
      <c r="F4131" s="128" t="s">
        <v>184</v>
      </c>
      <c r="G4131" s="162" t="s">
        <v>35</v>
      </c>
      <c r="H4131" s="39" t="str">
        <f t="shared" si="540"/>
        <v>6105AK124-6264-ESTD-0010</v>
      </c>
      <c r="I4131" s="39" t="str">
        <f t="shared" si="541"/>
        <v>Q24050972-04-6264-E-STD-0010</v>
      </c>
      <c r="J4131" s="39"/>
      <c r="K4131" s="33" t="str">
        <f>VLOOKUP(C4131,'PPE WBS Codes'!$E$3:$F$79,2,0)</f>
        <v>Bulk Diesel Storage 1</v>
      </c>
      <c r="L4131" s="39" t="s">
        <v>1986</v>
      </c>
      <c r="M4131" s="39" t="s">
        <v>1391</v>
      </c>
      <c r="N4131" s="33" t="str">
        <f t="shared" si="542"/>
        <v>Bulk Diesel Storage 1 - Fire Protection System for Bulk Diesel Storage Yard 1A - Earth Map and Bonding Design</v>
      </c>
      <c r="O4131" s="134"/>
      <c r="P4131" s="134"/>
      <c r="Q4131" s="33" t="str">
        <f>IFERROR(VLOOKUP(PPE_PH1_CDDL[[#This Row],[RDMC Document Number]],[3]Docs!$B:$F,4,0),"No Placeholder Yet")</f>
        <v>RES - Reserved Placeholder</v>
      </c>
      <c r="R4131" s="33" t="str">
        <f>IFERROR(VLOOKUP(PPE_PH1_CDDL[[#This Row],[RDMC Document Number]],[3]Docs!$B:$F,5,0),"No Placeholder Yet")</f>
        <v>Pending</v>
      </c>
      <c r="S4131" s="137">
        <f t="shared" si="539"/>
        <v>0</v>
      </c>
      <c r="T4131" s="162" t="s">
        <v>1119</v>
      </c>
      <c r="U4131" s="162"/>
      <c r="V4131" s="126"/>
      <c r="W4131" s="162" t="s">
        <v>1982</v>
      </c>
      <c r="X4131" s="39" t="s">
        <v>1636</v>
      </c>
      <c r="Y4131" s="39"/>
      <c r="Z4131" s="39"/>
      <c r="AA4131" s="39"/>
      <c r="AB4131" s="152" t="s">
        <v>3165</v>
      </c>
    </row>
    <row r="4132" spans="1:28" ht="21.75" customHeight="1" x14ac:dyDescent="0.25">
      <c r="A4132" s="37" t="s">
        <v>30</v>
      </c>
      <c r="B4132" s="37" t="s">
        <v>31</v>
      </c>
      <c r="C4132" s="39">
        <v>6264</v>
      </c>
      <c r="D4132" s="162" t="s">
        <v>52</v>
      </c>
      <c r="E4132" s="39" t="s">
        <v>700</v>
      </c>
      <c r="F4132" s="128" t="s">
        <v>187</v>
      </c>
      <c r="G4132" s="162" t="s">
        <v>35</v>
      </c>
      <c r="H4132" s="39" t="str">
        <f t="shared" si="540"/>
        <v>6105AK124-6264-ESTD-0011</v>
      </c>
      <c r="I4132" s="39" t="str">
        <f t="shared" si="541"/>
        <v>Q24050972-04-6264-E-STD-0011</v>
      </c>
      <c r="J4132" s="39"/>
      <c r="K4132" s="33" t="str">
        <f>VLOOKUP(C4132,'PPE WBS Codes'!$E$3:$F$79,2,0)</f>
        <v>Bulk Diesel Storage 1</v>
      </c>
      <c r="L4132" s="39" t="s">
        <v>1986</v>
      </c>
      <c r="M4132" s="39" t="s">
        <v>1385</v>
      </c>
      <c r="N4132" s="33" t="str">
        <f t="shared" si="542"/>
        <v>Bulk Diesel Storage 1 - Fire Protection System for Bulk Diesel Storage Yard 1A - Electrical Equipment Installation Requirements</v>
      </c>
      <c r="O4132" s="134"/>
      <c r="P4132" s="134"/>
      <c r="Q4132" s="33" t="str">
        <f>IFERROR(VLOOKUP(PPE_PH1_CDDL[[#This Row],[RDMC Document Number]],[3]Docs!$B:$F,4,0),"No Placeholder Yet")</f>
        <v>RES - Reserved Placeholder</v>
      </c>
      <c r="R4132" s="33" t="str">
        <f>IFERROR(VLOOKUP(PPE_PH1_CDDL[[#This Row],[RDMC Document Number]],[3]Docs!$B:$F,5,0),"No Placeholder Yet")</f>
        <v>Pending</v>
      </c>
      <c r="S4132" s="137">
        <f t="shared" si="539"/>
        <v>0</v>
      </c>
      <c r="T4132" s="162" t="s">
        <v>1119</v>
      </c>
      <c r="U4132" s="162"/>
      <c r="V4132" s="126"/>
      <c r="W4132" s="162" t="s">
        <v>1982</v>
      </c>
      <c r="X4132" s="39" t="s">
        <v>1636</v>
      </c>
      <c r="Y4132" s="39"/>
      <c r="Z4132" s="39"/>
      <c r="AA4132" s="39"/>
      <c r="AB4132" s="152" t="s">
        <v>3165</v>
      </c>
    </row>
    <row r="4133" spans="1:28" ht="21.75" customHeight="1" x14ac:dyDescent="0.25">
      <c r="A4133" s="37" t="s">
        <v>30</v>
      </c>
      <c r="B4133" s="37" t="s">
        <v>31</v>
      </c>
      <c r="C4133" s="39">
        <v>6264</v>
      </c>
      <c r="D4133" s="162" t="s">
        <v>52</v>
      </c>
      <c r="E4133" s="39" t="s">
        <v>700</v>
      </c>
      <c r="F4133" s="128" t="s">
        <v>213</v>
      </c>
      <c r="G4133" s="162" t="s">
        <v>35</v>
      </c>
      <c r="H4133" s="39" t="str">
        <f t="shared" si="540"/>
        <v>6105AK124-6264-ESTD-0012</v>
      </c>
      <c r="I4133" s="39" t="str">
        <f t="shared" si="541"/>
        <v>Q24050972-04-6264-E-STD-0012</v>
      </c>
      <c r="J4133" s="39"/>
      <c r="K4133" s="33" t="str">
        <f>VLOOKUP(C4133,'PPE WBS Codes'!$E$3:$F$79,2,0)</f>
        <v>Bulk Diesel Storage 1</v>
      </c>
      <c r="L4133" s="39" t="s">
        <v>1986</v>
      </c>
      <c r="M4133" s="39" t="s">
        <v>1387</v>
      </c>
      <c r="N4133" s="33" t="str">
        <f t="shared" si="542"/>
        <v>Bulk Diesel Storage 1 - Fire Protection System for Bulk Diesel Storage Yard 1A - Hazardous Area Classification</v>
      </c>
      <c r="O4133" s="134"/>
      <c r="P4133" s="134"/>
      <c r="Q4133" s="33" t="str">
        <f>IFERROR(VLOOKUP(PPE_PH1_CDDL[[#This Row],[RDMC Document Number]],[3]Docs!$B:$F,4,0),"No Placeholder Yet")</f>
        <v>RES - Reserved Placeholder</v>
      </c>
      <c r="R4133" s="33" t="str">
        <f>IFERROR(VLOOKUP(PPE_PH1_CDDL[[#This Row],[RDMC Document Number]],[3]Docs!$B:$F,5,0),"No Placeholder Yet")</f>
        <v>Pending</v>
      </c>
      <c r="S4133" s="137">
        <f t="shared" si="539"/>
        <v>0</v>
      </c>
      <c r="T4133" s="162" t="s">
        <v>1119</v>
      </c>
      <c r="U4133" s="162"/>
      <c r="V4133" s="126"/>
      <c r="W4133" s="162" t="s">
        <v>1982</v>
      </c>
      <c r="X4133" s="39" t="s">
        <v>1636</v>
      </c>
      <c r="Y4133" s="39"/>
      <c r="Z4133" s="39"/>
      <c r="AA4133" s="39"/>
      <c r="AB4133" s="152" t="s">
        <v>3165</v>
      </c>
    </row>
    <row r="4134" spans="1:28" ht="21.75" customHeight="1" x14ac:dyDescent="0.25">
      <c r="A4134" s="37" t="s">
        <v>30</v>
      </c>
      <c r="B4134" s="37" t="s">
        <v>31</v>
      </c>
      <c r="C4134" s="39">
        <v>6264</v>
      </c>
      <c r="D4134" s="162" t="s">
        <v>52</v>
      </c>
      <c r="E4134" s="39" t="s">
        <v>700</v>
      </c>
      <c r="F4134" s="128" t="s">
        <v>215</v>
      </c>
      <c r="G4134" s="162" t="s">
        <v>35</v>
      </c>
      <c r="H4134" s="39" t="str">
        <f t="shared" si="540"/>
        <v>6105AK124-6264-ESTD-0013</v>
      </c>
      <c r="I4134" s="39" t="str">
        <f t="shared" si="541"/>
        <v>Q24050972-04-6264-E-STD-0013</v>
      </c>
      <c r="J4134" s="39"/>
      <c r="K4134" s="33" t="str">
        <f>VLOOKUP(C4134,'PPE WBS Codes'!$E$3:$F$79,2,0)</f>
        <v>Bulk Diesel Storage 1</v>
      </c>
      <c r="L4134" s="39" t="s">
        <v>1986</v>
      </c>
      <c r="M4134" s="39" t="s">
        <v>1390</v>
      </c>
      <c r="N4134" s="33" t="str">
        <f t="shared" si="542"/>
        <v>Bulk Diesel Storage 1 - Fire Protection System for Bulk Diesel Storage Yard 1A - Electrical Design Standards</v>
      </c>
      <c r="O4134" s="134"/>
      <c r="P4134" s="134"/>
      <c r="Q4134" s="33" t="str">
        <f>IFERROR(VLOOKUP(PPE_PH1_CDDL[[#This Row],[RDMC Document Number]],[3]Docs!$B:$F,4,0),"No Placeholder Yet")</f>
        <v>RES - Reserved Placeholder</v>
      </c>
      <c r="R4134" s="33" t="str">
        <f>IFERROR(VLOOKUP(PPE_PH1_CDDL[[#This Row],[RDMC Document Number]],[3]Docs!$B:$F,5,0),"No Placeholder Yet")</f>
        <v>Pending</v>
      </c>
      <c r="S4134" s="137">
        <f t="shared" si="539"/>
        <v>0</v>
      </c>
      <c r="T4134" s="162" t="s">
        <v>1119</v>
      </c>
      <c r="U4134" s="162"/>
      <c r="V4134" s="126"/>
      <c r="W4134" s="162" t="s">
        <v>1982</v>
      </c>
      <c r="X4134" s="39" t="s">
        <v>1636</v>
      </c>
      <c r="Y4134" s="39"/>
      <c r="Z4134" s="39"/>
      <c r="AA4134" s="39"/>
      <c r="AB4134" s="152" t="s">
        <v>3165</v>
      </c>
    </row>
    <row r="4135" spans="1:28" ht="21.75" customHeight="1" x14ac:dyDescent="0.25">
      <c r="A4135" s="37" t="s">
        <v>30</v>
      </c>
      <c r="B4135" s="37" t="s">
        <v>31</v>
      </c>
      <c r="C4135" s="39">
        <v>6264</v>
      </c>
      <c r="D4135" s="162" t="s">
        <v>52</v>
      </c>
      <c r="E4135" s="39" t="s">
        <v>700</v>
      </c>
      <c r="F4135" s="128" t="s">
        <v>217</v>
      </c>
      <c r="G4135" s="162" t="s">
        <v>35</v>
      </c>
      <c r="H4135" s="39" t="str">
        <f t="shared" si="540"/>
        <v>6105AK124-6264-ESTD-0014</v>
      </c>
      <c r="I4135" s="39" t="str">
        <f t="shared" si="541"/>
        <v>Q24050972-04-6264-E-STD-0014</v>
      </c>
      <c r="J4135" s="39"/>
      <c r="K4135" s="33" t="str">
        <f>VLOOKUP(C4135,'PPE WBS Codes'!$E$3:$F$79,2,0)</f>
        <v>Bulk Diesel Storage 1</v>
      </c>
      <c r="L4135" s="39" t="s">
        <v>1988</v>
      </c>
      <c r="M4135" s="39" t="s">
        <v>1391</v>
      </c>
      <c r="N4135" s="33" t="str">
        <f t="shared" si="542"/>
        <v>Bulk Diesel Storage 1 - Emergency Equip for Bulk Diesel Storage Fuel System Yard 1B - Earth Map and Bonding Design</v>
      </c>
      <c r="O4135" s="134"/>
      <c r="P4135" s="134"/>
      <c r="Q4135" s="33" t="str">
        <f>IFERROR(VLOOKUP(PPE_PH1_CDDL[[#This Row],[RDMC Document Number]],[3]Docs!$B:$F,4,0),"No Placeholder Yet")</f>
        <v>RES - Reserved Placeholder</v>
      </c>
      <c r="R4135" s="33" t="str">
        <f>IFERROR(VLOOKUP(PPE_PH1_CDDL[[#This Row],[RDMC Document Number]],[3]Docs!$B:$F,5,0),"No Placeholder Yet")</f>
        <v>Pending</v>
      </c>
      <c r="S4135" s="137">
        <f t="shared" si="539"/>
        <v>0</v>
      </c>
      <c r="T4135" s="162" t="s">
        <v>1119</v>
      </c>
      <c r="U4135" s="162"/>
      <c r="V4135" s="126"/>
      <c r="W4135" s="162" t="s">
        <v>1982</v>
      </c>
      <c r="X4135" s="39" t="s">
        <v>1964</v>
      </c>
      <c r="Y4135" s="39"/>
      <c r="Z4135" s="39"/>
      <c r="AA4135" s="39"/>
      <c r="AB4135" s="152" t="s">
        <v>3165</v>
      </c>
    </row>
    <row r="4136" spans="1:28" ht="21.75" customHeight="1" x14ac:dyDescent="0.25">
      <c r="A4136" s="37" t="s">
        <v>30</v>
      </c>
      <c r="B4136" s="37" t="s">
        <v>31</v>
      </c>
      <c r="C4136" s="39">
        <v>6264</v>
      </c>
      <c r="D4136" s="162" t="s">
        <v>52</v>
      </c>
      <c r="E4136" s="39" t="s">
        <v>700</v>
      </c>
      <c r="F4136" s="128" t="s">
        <v>219</v>
      </c>
      <c r="G4136" s="162" t="s">
        <v>35</v>
      </c>
      <c r="H4136" s="39" t="str">
        <f t="shared" si="540"/>
        <v>6105AK124-6264-ESTD-0015</v>
      </c>
      <c r="I4136" s="39" t="str">
        <f t="shared" si="541"/>
        <v>Q24050972-04-6264-E-STD-0015</v>
      </c>
      <c r="J4136" s="39"/>
      <c r="K4136" s="33" t="str">
        <f>VLOOKUP(C4136,'PPE WBS Codes'!$E$3:$F$79,2,0)</f>
        <v>Bulk Diesel Storage 1</v>
      </c>
      <c r="L4136" s="39" t="s">
        <v>1988</v>
      </c>
      <c r="M4136" s="39" t="s">
        <v>1385</v>
      </c>
      <c r="N4136" s="33" t="str">
        <f t="shared" si="542"/>
        <v>Bulk Diesel Storage 1 - Emergency Equip for Bulk Diesel Storage Fuel System Yard 1B - Electrical Equipment Installation Requirements</v>
      </c>
      <c r="O4136" s="134"/>
      <c r="P4136" s="134"/>
      <c r="Q4136" s="33" t="str">
        <f>IFERROR(VLOOKUP(PPE_PH1_CDDL[[#This Row],[RDMC Document Number]],[3]Docs!$B:$F,4,0),"No Placeholder Yet")</f>
        <v>RES - Reserved Placeholder</v>
      </c>
      <c r="R4136" s="33" t="str">
        <f>IFERROR(VLOOKUP(PPE_PH1_CDDL[[#This Row],[RDMC Document Number]],[3]Docs!$B:$F,5,0),"No Placeholder Yet")</f>
        <v>Pending</v>
      </c>
      <c r="S4136" s="137">
        <f t="shared" si="539"/>
        <v>0</v>
      </c>
      <c r="T4136" s="162" t="s">
        <v>1119</v>
      </c>
      <c r="U4136" s="162"/>
      <c r="V4136" s="126"/>
      <c r="W4136" s="162" t="s">
        <v>1982</v>
      </c>
      <c r="X4136" s="39" t="s">
        <v>1964</v>
      </c>
      <c r="Y4136" s="39"/>
      <c r="Z4136" s="39"/>
      <c r="AA4136" s="39"/>
      <c r="AB4136" s="152" t="s">
        <v>3165</v>
      </c>
    </row>
    <row r="4137" spans="1:28" ht="21.75" customHeight="1" x14ac:dyDescent="0.25">
      <c r="A4137" s="37" t="s">
        <v>30</v>
      </c>
      <c r="B4137" s="37" t="s">
        <v>31</v>
      </c>
      <c r="C4137" s="39">
        <v>6264</v>
      </c>
      <c r="D4137" s="162" t="s">
        <v>52</v>
      </c>
      <c r="E4137" s="39" t="s">
        <v>700</v>
      </c>
      <c r="F4137" s="128" t="s">
        <v>88</v>
      </c>
      <c r="G4137" s="162" t="s">
        <v>35</v>
      </c>
      <c r="H4137" s="39" t="str">
        <f t="shared" si="540"/>
        <v>6105AK124-6264-ESTD-0016</v>
      </c>
      <c r="I4137" s="39" t="str">
        <f t="shared" si="541"/>
        <v>Q24050972-04-6264-E-STD-0016</v>
      </c>
      <c r="J4137" s="39"/>
      <c r="K4137" s="33" t="str">
        <f>VLOOKUP(C4137,'PPE WBS Codes'!$E$3:$F$79,2,0)</f>
        <v>Bulk Diesel Storage 1</v>
      </c>
      <c r="L4137" s="39" t="s">
        <v>1988</v>
      </c>
      <c r="M4137" s="39" t="s">
        <v>1387</v>
      </c>
      <c r="N4137" s="33" t="str">
        <f t="shared" si="542"/>
        <v>Bulk Diesel Storage 1 - Emergency Equip for Bulk Diesel Storage Fuel System Yard 1B - Hazardous Area Classification</v>
      </c>
      <c r="O4137" s="134"/>
      <c r="P4137" s="134"/>
      <c r="Q4137" s="33" t="str">
        <f>IFERROR(VLOOKUP(PPE_PH1_CDDL[[#This Row],[RDMC Document Number]],[3]Docs!$B:$F,4,0),"No Placeholder Yet")</f>
        <v>RES - Reserved Placeholder</v>
      </c>
      <c r="R4137" s="33" t="str">
        <f>IFERROR(VLOOKUP(PPE_PH1_CDDL[[#This Row],[RDMC Document Number]],[3]Docs!$B:$F,5,0),"No Placeholder Yet")</f>
        <v>Pending</v>
      </c>
      <c r="S4137" s="137">
        <f t="shared" si="539"/>
        <v>0</v>
      </c>
      <c r="T4137" s="162" t="s">
        <v>1119</v>
      </c>
      <c r="U4137" s="162"/>
      <c r="V4137" s="126"/>
      <c r="W4137" s="162" t="s">
        <v>1982</v>
      </c>
      <c r="X4137" s="39" t="s">
        <v>1964</v>
      </c>
      <c r="Y4137" s="39"/>
      <c r="Z4137" s="39"/>
      <c r="AA4137" s="39"/>
      <c r="AB4137" s="152" t="s">
        <v>3165</v>
      </c>
    </row>
    <row r="4138" spans="1:28" ht="21.75" customHeight="1" x14ac:dyDescent="0.25">
      <c r="A4138" s="37" t="s">
        <v>30</v>
      </c>
      <c r="B4138" s="37" t="s">
        <v>31</v>
      </c>
      <c r="C4138" s="39">
        <v>6264</v>
      </c>
      <c r="D4138" s="162" t="s">
        <v>52</v>
      </c>
      <c r="E4138" s="39" t="s">
        <v>700</v>
      </c>
      <c r="F4138" s="128" t="s">
        <v>143</v>
      </c>
      <c r="G4138" s="162" t="s">
        <v>35</v>
      </c>
      <c r="H4138" s="39" t="str">
        <f t="shared" si="540"/>
        <v>6105AK124-6264-ESTD-0017</v>
      </c>
      <c r="I4138" s="39" t="str">
        <f t="shared" si="541"/>
        <v>Q24050972-04-6264-E-STD-0017</v>
      </c>
      <c r="J4138" s="39"/>
      <c r="K4138" s="33" t="str">
        <f>VLOOKUP(C4138,'PPE WBS Codes'!$E$3:$F$79,2,0)</f>
        <v>Bulk Diesel Storage 1</v>
      </c>
      <c r="L4138" s="39" t="s">
        <v>1988</v>
      </c>
      <c r="M4138" s="39" t="s">
        <v>1388</v>
      </c>
      <c r="N4138" s="33" t="str">
        <f t="shared" si="542"/>
        <v>Bulk Diesel Storage 1 - Emergency Equip for Bulk Diesel Storage Fuel System Yard 1B - Thermal Management and Fire Prevention Design</v>
      </c>
      <c r="O4138" s="134"/>
      <c r="P4138" s="134"/>
      <c r="Q4138" s="33" t="str">
        <f>IFERROR(VLOOKUP(PPE_PH1_CDDL[[#This Row],[RDMC Document Number]],[3]Docs!$B:$F,4,0),"No Placeholder Yet")</f>
        <v>RES - Reserved Placeholder</v>
      </c>
      <c r="R4138" s="33" t="str">
        <f>IFERROR(VLOOKUP(PPE_PH1_CDDL[[#This Row],[RDMC Document Number]],[3]Docs!$B:$F,5,0),"No Placeholder Yet")</f>
        <v>Pending</v>
      </c>
      <c r="S4138" s="137">
        <f t="shared" si="539"/>
        <v>0</v>
      </c>
      <c r="T4138" s="162" t="s">
        <v>1119</v>
      </c>
      <c r="U4138" s="162"/>
      <c r="V4138" s="126"/>
      <c r="W4138" s="162" t="s">
        <v>1982</v>
      </c>
      <c r="X4138" s="39" t="s">
        <v>1964</v>
      </c>
      <c r="Y4138" s="39"/>
      <c r="Z4138" s="39"/>
      <c r="AA4138" s="39"/>
      <c r="AB4138" s="152" t="s">
        <v>3165</v>
      </c>
    </row>
    <row r="4139" spans="1:28" ht="21.75" customHeight="1" x14ac:dyDescent="0.25">
      <c r="A4139" s="37" t="s">
        <v>30</v>
      </c>
      <c r="B4139" s="37" t="s">
        <v>31</v>
      </c>
      <c r="C4139" s="39">
        <v>6264</v>
      </c>
      <c r="D4139" s="162" t="s">
        <v>52</v>
      </c>
      <c r="E4139" s="39" t="s">
        <v>700</v>
      </c>
      <c r="F4139" s="128" t="s">
        <v>223</v>
      </c>
      <c r="G4139" s="162" t="s">
        <v>35</v>
      </c>
      <c r="H4139" s="39" t="str">
        <f t="shared" si="540"/>
        <v>6105AK124-6264-ESTD-0018</v>
      </c>
      <c r="I4139" s="39" t="str">
        <f t="shared" si="541"/>
        <v>Q24050972-04-6264-E-STD-0018</v>
      </c>
      <c r="J4139" s="39"/>
      <c r="K4139" s="33" t="str">
        <f>VLOOKUP(C4139,'PPE WBS Codes'!$E$3:$F$79,2,0)</f>
        <v>Bulk Diesel Storage 1</v>
      </c>
      <c r="L4139" s="39" t="s">
        <v>1996</v>
      </c>
      <c r="M4139" s="39" t="s">
        <v>1391</v>
      </c>
      <c r="N4139" s="33" t="str">
        <f t="shared" si="542"/>
        <v>Bulk Diesel Storage 1 - Earthing System for Bulk Diesel Storage Yard 1B - Earth Map and Bonding Design</v>
      </c>
      <c r="O4139" s="134"/>
      <c r="P4139" s="134"/>
      <c r="Q4139" s="33" t="str">
        <f>IFERROR(VLOOKUP(PPE_PH1_CDDL[[#This Row],[RDMC Document Number]],[3]Docs!$B:$F,4,0),"No Placeholder Yet")</f>
        <v>RES - Reserved Placeholder</v>
      </c>
      <c r="R4139" s="33" t="str">
        <f>IFERROR(VLOOKUP(PPE_PH1_CDDL[[#This Row],[RDMC Document Number]],[3]Docs!$B:$F,5,0),"No Placeholder Yet")</f>
        <v>Pending</v>
      </c>
      <c r="S4139" s="137">
        <f t="shared" si="539"/>
        <v>0</v>
      </c>
      <c r="T4139" s="162" t="s">
        <v>1119</v>
      </c>
      <c r="U4139" s="162"/>
      <c r="V4139" s="126"/>
      <c r="W4139" s="162" t="s">
        <v>1982</v>
      </c>
      <c r="X4139" s="39" t="s">
        <v>1649</v>
      </c>
      <c r="Y4139" s="39"/>
      <c r="Z4139" s="39"/>
      <c r="AA4139" s="39"/>
      <c r="AB4139" s="152" t="s">
        <v>3165</v>
      </c>
    </row>
    <row r="4140" spans="1:28" ht="21.75" customHeight="1" x14ac:dyDescent="0.25">
      <c r="A4140" s="37" t="s">
        <v>30</v>
      </c>
      <c r="B4140" s="37" t="s">
        <v>31</v>
      </c>
      <c r="C4140" s="39">
        <v>6264</v>
      </c>
      <c r="D4140" s="162" t="s">
        <v>52</v>
      </c>
      <c r="E4140" s="39" t="s">
        <v>700</v>
      </c>
      <c r="F4140" s="128" t="s">
        <v>150</v>
      </c>
      <c r="G4140" s="162" t="s">
        <v>35</v>
      </c>
      <c r="H4140" s="39" t="str">
        <f t="shared" si="540"/>
        <v>6105AK124-6264-ESTD-0019</v>
      </c>
      <c r="I4140" s="39" t="str">
        <f t="shared" si="541"/>
        <v>Q24050972-04-6264-E-STD-0019</v>
      </c>
      <c r="J4140" s="39"/>
      <c r="K4140" s="33" t="str">
        <f>VLOOKUP(C4140,'PPE WBS Codes'!$E$3:$F$79,2,0)</f>
        <v>Bulk Diesel Storage 1</v>
      </c>
      <c r="L4140" s="39" t="s">
        <v>1996</v>
      </c>
      <c r="M4140" s="39" t="s">
        <v>1390</v>
      </c>
      <c r="N4140" s="33" t="str">
        <f t="shared" si="542"/>
        <v>Bulk Diesel Storage 1 - Earthing System for Bulk Diesel Storage Yard 1B - Electrical Design Standards</v>
      </c>
      <c r="O4140" s="134"/>
      <c r="P4140" s="134"/>
      <c r="Q4140" s="33" t="str">
        <f>IFERROR(VLOOKUP(PPE_PH1_CDDL[[#This Row],[RDMC Document Number]],[3]Docs!$B:$F,4,0),"No Placeholder Yet")</f>
        <v>RES - Reserved Placeholder</v>
      </c>
      <c r="R4140" s="33" t="str">
        <f>IFERROR(VLOOKUP(PPE_PH1_CDDL[[#This Row],[RDMC Document Number]],[3]Docs!$B:$F,5,0),"No Placeholder Yet")</f>
        <v>Pending</v>
      </c>
      <c r="S4140" s="137">
        <f t="shared" si="539"/>
        <v>0</v>
      </c>
      <c r="T4140" s="162" t="s">
        <v>1119</v>
      </c>
      <c r="U4140" s="162"/>
      <c r="V4140" s="126"/>
      <c r="W4140" s="162" t="s">
        <v>1982</v>
      </c>
      <c r="X4140" s="39" t="s">
        <v>1649</v>
      </c>
      <c r="Y4140" s="39"/>
      <c r="Z4140" s="39"/>
      <c r="AA4140" s="39"/>
      <c r="AB4140" s="152" t="s">
        <v>3165</v>
      </c>
    </row>
    <row r="4141" spans="1:28" ht="21.75" customHeight="1" x14ac:dyDescent="0.25">
      <c r="A4141" s="37" t="s">
        <v>30</v>
      </c>
      <c r="B4141" s="37" t="s">
        <v>31</v>
      </c>
      <c r="C4141" s="39">
        <v>6264</v>
      </c>
      <c r="D4141" s="162" t="s">
        <v>52</v>
      </c>
      <c r="E4141" s="39" t="s">
        <v>700</v>
      </c>
      <c r="F4141" s="128" t="s">
        <v>226</v>
      </c>
      <c r="G4141" s="162" t="s">
        <v>35</v>
      </c>
      <c r="H4141" s="39" t="str">
        <f t="shared" si="540"/>
        <v>6105AK124-6264-ESTD-0020</v>
      </c>
      <c r="I4141" s="39" t="str">
        <f t="shared" si="541"/>
        <v>Q24050972-04-6264-E-STD-0020</v>
      </c>
      <c r="J4141" s="39"/>
      <c r="K4141" s="33" t="str">
        <f>VLOOKUP(C4141,'PPE WBS Codes'!$E$3:$F$79,2,0)</f>
        <v>Bulk Diesel Storage 1</v>
      </c>
      <c r="L4141" s="39" t="s">
        <v>1997</v>
      </c>
      <c r="M4141" s="39" t="s">
        <v>1385</v>
      </c>
      <c r="N4141" s="33" t="str">
        <f t="shared" si="542"/>
        <v>Bulk Diesel Storage 1 - Collection Sump from Bunds for Bulk Diesel Storage Yard 1B - Electrical Equipment Installation Requirements</v>
      </c>
      <c r="O4141" s="134"/>
      <c r="P4141" s="134"/>
      <c r="Q4141" s="33" t="str">
        <f>IFERROR(VLOOKUP(PPE_PH1_CDDL[[#This Row],[RDMC Document Number]],[3]Docs!$B:$F,4,0),"No Placeholder Yet")</f>
        <v>RES - Reserved Placeholder</v>
      </c>
      <c r="R4141" s="33" t="str">
        <f>IFERROR(VLOOKUP(PPE_PH1_CDDL[[#This Row],[RDMC Document Number]],[3]Docs!$B:$F,5,0),"No Placeholder Yet")</f>
        <v>Pending</v>
      </c>
      <c r="S4141" s="137">
        <f t="shared" si="539"/>
        <v>0</v>
      </c>
      <c r="T4141" s="162" t="s">
        <v>1119</v>
      </c>
      <c r="U4141" s="162"/>
      <c r="V4141" s="126"/>
      <c r="W4141" s="162" t="s">
        <v>1982</v>
      </c>
      <c r="X4141" s="39" t="s">
        <v>1932</v>
      </c>
      <c r="Y4141" s="39"/>
      <c r="Z4141" s="39"/>
      <c r="AA4141" s="39"/>
      <c r="AB4141" s="152" t="s">
        <v>3165</v>
      </c>
    </row>
    <row r="4142" spans="1:28" ht="21.75" customHeight="1" x14ac:dyDescent="0.25">
      <c r="A4142" s="37" t="s">
        <v>30</v>
      </c>
      <c r="B4142" s="37" t="s">
        <v>31</v>
      </c>
      <c r="C4142" s="39">
        <v>6264</v>
      </c>
      <c r="D4142" s="162" t="s">
        <v>52</v>
      </c>
      <c r="E4142" s="39" t="s">
        <v>700</v>
      </c>
      <c r="F4142" s="128" t="s">
        <v>228</v>
      </c>
      <c r="G4142" s="162" t="s">
        <v>35</v>
      </c>
      <c r="H4142" s="39" t="str">
        <f t="shared" si="540"/>
        <v>6105AK124-6264-ESTD-0021</v>
      </c>
      <c r="I4142" s="39" t="str">
        <f t="shared" si="541"/>
        <v>Q24050972-04-6264-E-STD-0021</v>
      </c>
      <c r="J4142" s="39"/>
      <c r="K4142" s="33" t="str">
        <f>VLOOKUP(C4142,'PPE WBS Codes'!$E$3:$F$79,2,0)</f>
        <v>Bulk Diesel Storage 1</v>
      </c>
      <c r="L4142" s="39" t="s">
        <v>1997</v>
      </c>
      <c r="M4142" s="39" t="s">
        <v>1387</v>
      </c>
      <c r="N4142" s="33" t="str">
        <f t="shared" si="542"/>
        <v>Bulk Diesel Storage 1 - Collection Sump from Bunds for Bulk Diesel Storage Yard 1B - Hazardous Area Classification</v>
      </c>
      <c r="O4142" s="134"/>
      <c r="P4142" s="134"/>
      <c r="Q4142" s="33" t="str">
        <f>IFERROR(VLOOKUP(PPE_PH1_CDDL[[#This Row],[RDMC Document Number]],[3]Docs!$B:$F,4,0),"No Placeholder Yet")</f>
        <v>RES - Reserved Placeholder</v>
      </c>
      <c r="R4142" s="33" t="str">
        <f>IFERROR(VLOOKUP(PPE_PH1_CDDL[[#This Row],[RDMC Document Number]],[3]Docs!$B:$F,5,0),"No Placeholder Yet")</f>
        <v>Pending</v>
      </c>
      <c r="S4142" s="137">
        <f t="shared" si="539"/>
        <v>0</v>
      </c>
      <c r="T4142" s="162" t="s">
        <v>1119</v>
      </c>
      <c r="U4142" s="162"/>
      <c r="V4142" s="126"/>
      <c r="W4142" s="162" t="s">
        <v>1982</v>
      </c>
      <c r="X4142" s="39" t="s">
        <v>1932</v>
      </c>
      <c r="Y4142" s="39"/>
      <c r="Z4142" s="39"/>
      <c r="AA4142" s="39"/>
      <c r="AB4142" s="152" t="s">
        <v>3165</v>
      </c>
    </row>
    <row r="4143" spans="1:28" ht="21.75" customHeight="1" x14ac:dyDescent="0.25">
      <c r="A4143" s="37" t="s">
        <v>30</v>
      </c>
      <c r="B4143" s="37" t="s">
        <v>31</v>
      </c>
      <c r="C4143" s="39">
        <v>6264</v>
      </c>
      <c r="D4143" s="162" t="s">
        <v>52</v>
      </c>
      <c r="E4143" s="39" t="s">
        <v>700</v>
      </c>
      <c r="F4143" s="128" t="s">
        <v>231</v>
      </c>
      <c r="G4143" s="162" t="s">
        <v>35</v>
      </c>
      <c r="H4143" s="39" t="str">
        <f t="shared" si="540"/>
        <v>6105AK124-6264-ESTD-0022</v>
      </c>
      <c r="I4143" s="39" t="str">
        <f t="shared" si="541"/>
        <v>Q24050972-04-6264-E-STD-0022</v>
      </c>
      <c r="J4143" s="39"/>
      <c r="K4143" s="33" t="str">
        <f>VLOOKUP(C4143,'PPE WBS Codes'!$E$3:$F$79,2,0)</f>
        <v>Bulk Diesel Storage 1</v>
      </c>
      <c r="L4143" s="39" t="s">
        <v>1997</v>
      </c>
      <c r="M4143" s="39" t="s">
        <v>1388</v>
      </c>
      <c r="N4143" s="33" t="str">
        <f t="shared" si="542"/>
        <v>Bulk Diesel Storage 1 - Collection Sump from Bunds for Bulk Diesel Storage Yard 1B - Thermal Management and Fire Prevention Design</v>
      </c>
      <c r="O4143" s="134"/>
      <c r="P4143" s="134"/>
      <c r="Q4143" s="33" t="str">
        <f>IFERROR(VLOOKUP(PPE_PH1_CDDL[[#This Row],[RDMC Document Number]],[3]Docs!$B:$F,4,0),"No Placeholder Yet")</f>
        <v>RES - Reserved Placeholder</v>
      </c>
      <c r="R4143" s="33" t="str">
        <f>IFERROR(VLOOKUP(PPE_PH1_CDDL[[#This Row],[RDMC Document Number]],[3]Docs!$B:$F,5,0),"No Placeholder Yet")</f>
        <v>Pending</v>
      </c>
      <c r="S4143" s="137">
        <f t="shared" si="539"/>
        <v>0</v>
      </c>
      <c r="T4143" s="162" t="s">
        <v>1119</v>
      </c>
      <c r="U4143" s="162"/>
      <c r="V4143" s="126"/>
      <c r="W4143" s="162" t="s">
        <v>1982</v>
      </c>
      <c r="X4143" s="39" t="s">
        <v>1932</v>
      </c>
      <c r="Y4143" s="39"/>
      <c r="Z4143" s="39"/>
      <c r="AA4143" s="39"/>
      <c r="AB4143" s="152" t="s">
        <v>3165</v>
      </c>
    </row>
    <row r="4144" spans="1:28" ht="21.75" customHeight="1" x14ac:dyDescent="0.25">
      <c r="A4144" s="37" t="s">
        <v>30</v>
      </c>
      <c r="B4144" s="37" t="s">
        <v>31</v>
      </c>
      <c r="C4144" s="39">
        <v>6264</v>
      </c>
      <c r="D4144" s="162" t="s">
        <v>52</v>
      </c>
      <c r="E4144" s="39" t="s">
        <v>700</v>
      </c>
      <c r="F4144" s="128" t="s">
        <v>234</v>
      </c>
      <c r="G4144" s="162" t="s">
        <v>35</v>
      </c>
      <c r="H4144" s="39" t="str">
        <f t="shared" si="540"/>
        <v>6105AK124-6264-ESTD-0023</v>
      </c>
      <c r="I4144" s="39" t="str">
        <f t="shared" si="541"/>
        <v>Q24050972-04-6264-E-STD-0023</v>
      </c>
      <c r="J4144" s="39"/>
      <c r="K4144" s="33" t="str">
        <f>VLOOKUP(C4144,'PPE WBS Codes'!$E$3:$F$79,2,0)</f>
        <v>Bulk Diesel Storage 1</v>
      </c>
      <c r="L4144" s="39" t="s">
        <v>1991</v>
      </c>
      <c r="M4144" s="39" t="s">
        <v>1391</v>
      </c>
      <c r="N4144" s="33" t="str">
        <f t="shared" si="542"/>
        <v>Bulk Diesel Storage 1 - Fire Protection System for Bulk Diesel Storage Yard 1B - Earth Map and Bonding Design</v>
      </c>
      <c r="O4144" s="134"/>
      <c r="P4144" s="134"/>
      <c r="Q4144" s="33" t="str">
        <f>IFERROR(VLOOKUP(PPE_PH1_CDDL[[#This Row],[RDMC Document Number]],[3]Docs!$B:$F,4,0),"No Placeholder Yet")</f>
        <v>RES - Reserved Placeholder</v>
      </c>
      <c r="R4144" s="33" t="str">
        <f>IFERROR(VLOOKUP(PPE_PH1_CDDL[[#This Row],[RDMC Document Number]],[3]Docs!$B:$F,5,0),"No Placeholder Yet")</f>
        <v>Pending</v>
      </c>
      <c r="S4144" s="137">
        <f t="shared" si="539"/>
        <v>0</v>
      </c>
      <c r="T4144" s="162" t="s">
        <v>1119</v>
      </c>
      <c r="U4144" s="162"/>
      <c r="V4144" s="126"/>
      <c r="W4144" s="162" t="s">
        <v>1982</v>
      </c>
      <c r="X4144" s="39" t="s">
        <v>1636</v>
      </c>
      <c r="Y4144" s="39"/>
      <c r="Z4144" s="39"/>
      <c r="AA4144" s="39"/>
      <c r="AB4144" s="152" t="s">
        <v>3165</v>
      </c>
    </row>
    <row r="4145" spans="1:28" ht="21.75" customHeight="1" x14ac:dyDescent="0.25">
      <c r="A4145" s="37" t="s">
        <v>30</v>
      </c>
      <c r="B4145" s="37" t="s">
        <v>31</v>
      </c>
      <c r="C4145" s="39">
        <v>6264</v>
      </c>
      <c r="D4145" s="162" t="s">
        <v>52</v>
      </c>
      <c r="E4145" s="39" t="s">
        <v>700</v>
      </c>
      <c r="F4145" s="128" t="s">
        <v>236</v>
      </c>
      <c r="G4145" s="162" t="s">
        <v>35</v>
      </c>
      <c r="H4145" s="39" t="str">
        <f t="shared" si="540"/>
        <v>6105AK124-6264-ESTD-0024</v>
      </c>
      <c r="I4145" s="39" t="str">
        <f t="shared" si="541"/>
        <v>Q24050972-04-6264-E-STD-0024</v>
      </c>
      <c r="J4145" s="39"/>
      <c r="K4145" s="33" t="str">
        <f>VLOOKUP(C4145,'PPE WBS Codes'!$E$3:$F$79,2,0)</f>
        <v>Bulk Diesel Storage 1</v>
      </c>
      <c r="L4145" s="39" t="s">
        <v>1991</v>
      </c>
      <c r="M4145" s="39" t="s">
        <v>1385</v>
      </c>
      <c r="N4145" s="33" t="str">
        <f t="shared" si="542"/>
        <v>Bulk Diesel Storage 1 - Fire Protection System for Bulk Diesel Storage Yard 1B - Electrical Equipment Installation Requirements</v>
      </c>
      <c r="O4145" s="134"/>
      <c r="P4145" s="134"/>
      <c r="Q4145" s="33" t="str">
        <f>IFERROR(VLOOKUP(PPE_PH1_CDDL[[#This Row],[RDMC Document Number]],[3]Docs!$B:$F,4,0),"No Placeholder Yet")</f>
        <v>RES - Reserved Placeholder</v>
      </c>
      <c r="R4145" s="33" t="str">
        <f>IFERROR(VLOOKUP(PPE_PH1_CDDL[[#This Row],[RDMC Document Number]],[3]Docs!$B:$F,5,0),"No Placeholder Yet")</f>
        <v>Pending</v>
      </c>
      <c r="S4145" s="137">
        <f t="shared" si="539"/>
        <v>0</v>
      </c>
      <c r="T4145" s="162" t="s">
        <v>1119</v>
      </c>
      <c r="U4145" s="162"/>
      <c r="V4145" s="126"/>
      <c r="W4145" s="162" t="s">
        <v>1982</v>
      </c>
      <c r="X4145" s="39" t="s">
        <v>1636</v>
      </c>
      <c r="Y4145" s="39"/>
      <c r="Z4145" s="39"/>
      <c r="AA4145" s="39"/>
      <c r="AB4145" s="152" t="s">
        <v>3165</v>
      </c>
    </row>
    <row r="4146" spans="1:28" ht="21.75" customHeight="1" x14ac:dyDescent="0.25">
      <c r="A4146" s="37" t="s">
        <v>30</v>
      </c>
      <c r="B4146" s="37" t="s">
        <v>31</v>
      </c>
      <c r="C4146" s="39">
        <v>6264</v>
      </c>
      <c r="D4146" s="162" t="s">
        <v>52</v>
      </c>
      <c r="E4146" s="39" t="s">
        <v>700</v>
      </c>
      <c r="F4146" s="128" t="s">
        <v>238</v>
      </c>
      <c r="G4146" s="162" t="s">
        <v>35</v>
      </c>
      <c r="H4146" s="39" t="str">
        <f t="shared" si="540"/>
        <v>6105AK124-6264-ESTD-0025</v>
      </c>
      <c r="I4146" s="39" t="str">
        <f t="shared" si="541"/>
        <v>Q24050972-04-6264-E-STD-0025</v>
      </c>
      <c r="J4146" s="39"/>
      <c r="K4146" s="33" t="str">
        <f>VLOOKUP(C4146,'PPE WBS Codes'!$E$3:$F$79,2,0)</f>
        <v>Bulk Diesel Storage 1</v>
      </c>
      <c r="L4146" s="39" t="s">
        <v>1991</v>
      </c>
      <c r="M4146" s="39" t="s">
        <v>1387</v>
      </c>
      <c r="N4146" s="33" t="str">
        <f t="shared" si="542"/>
        <v>Bulk Diesel Storage 1 - Fire Protection System for Bulk Diesel Storage Yard 1B - Hazardous Area Classification</v>
      </c>
      <c r="O4146" s="134"/>
      <c r="P4146" s="134"/>
      <c r="Q4146" s="33" t="str">
        <f>IFERROR(VLOOKUP(PPE_PH1_CDDL[[#This Row],[RDMC Document Number]],[3]Docs!$B:$F,4,0),"No Placeholder Yet")</f>
        <v>RES - Reserved Placeholder</v>
      </c>
      <c r="R4146" s="33" t="str">
        <f>IFERROR(VLOOKUP(PPE_PH1_CDDL[[#This Row],[RDMC Document Number]],[3]Docs!$B:$F,5,0),"No Placeholder Yet")</f>
        <v>Pending</v>
      </c>
      <c r="S4146" s="137">
        <f t="shared" si="539"/>
        <v>0</v>
      </c>
      <c r="T4146" s="162" t="s">
        <v>1119</v>
      </c>
      <c r="U4146" s="162"/>
      <c r="V4146" s="126"/>
      <c r="W4146" s="162" t="s">
        <v>1982</v>
      </c>
      <c r="X4146" s="39" t="s">
        <v>1636</v>
      </c>
      <c r="Y4146" s="39"/>
      <c r="Z4146" s="39"/>
      <c r="AA4146" s="39"/>
      <c r="AB4146" s="152" t="s">
        <v>3165</v>
      </c>
    </row>
    <row r="4147" spans="1:28" ht="21.75" customHeight="1" x14ac:dyDescent="0.25">
      <c r="A4147" s="37" t="s">
        <v>30</v>
      </c>
      <c r="B4147" s="37" t="s">
        <v>31</v>
      </c>
      <c r="C4147" s="39">
        <v>6264</v>
      </c>
      <c r="D4147" s="162" t="s">
        <v>52</v>
      </c>
      <c r="E4147" s="39" t="s">
        <v>700</v>
      </c>
      <c r="F4147" s="174" t="s">
        <v>240</v>
      </c>
      <c r="G4147" s="162" t="s">
        <v>35</v>
      </c>
      <c r="H4147" s="39" t="str">
        <f t="shared" si="540"/>
        <v>6105AK124-6264-ESTD-0026</v>
      </c>
      <c r="I4147" s="39" t="str">
        <f t="shared" si="541"/>
        <v>Q24050972-04-6264-E-STD-0026</v>
      </c>
      <c r="J4147" s="162"/>
      <c r="K4147" s="33" t="str">
        <f>VLOOKUP(C4147,'PPE WBS Codes'!$E$3:$F$79,2,0)</f>
        <v>Bulk Diesel Storage 1</v>
      </c>
      <c r="L4147" s="162" t="s">
        <v>1991</v>
      </c>
      <c r="M4147" s="162" t="s">
        <v>1390</v>
      </c>
      <c r="N4147" s="33" t="str">
        <f t="shared" si="542"/>
        <v>Bulk Diesel Storage 1 - Fire Protection System for Bulk Diesel Storage Yard 1B - Electrical Design Standards</v>
      </c>
      <c r="O4147" s="175"/>
      <c r="P4147" s="175"/>
      <c r="Q4147" s="33" t="str">
        <f>IFERROR(VLOOKUP(PPE_PH1_CDDL[[#This Row],[RDMC Document Number]],[3]Docs!$B:$F,4,0),"No Placeholder Yet")</f>
        <v>RES - Reserved Placeholder</v>
      </c>
      <c r="R4147" s="33" t="str">
        <f>IFERROR(VLOOKUP(PPE_PH1_CDDL[[#This Row],[RDMC Document Number]],[3]Docs!$B:$F,5,0),"No Placeholder Yet")</f>
        <v>Pending</v>
      </c>
      <c r="S4147" s="137">
        <f t="shared" si="539"/>
        <v>0</v>
      </c>
      <c r="T4147" s="162" t="s">
        <v>1119</v>
      </c>
      <c r="U4147" s="162"/>
      <c r="V4147" s="126"/>
      <c r="W4147" s="162" t="s">
        <v>1982</v>
      </c>
      <c r="X4147" s="39" t="s">
        <v>1636</v>
      </c>
      <c r="Y4147" s="162"/>
      <c r="Z4147" s="162"/>
      <c r="AA4147" s="39"/>
      <c r="AB4147" s="152" t="s">
        <v>3165</v>
      </c>
    </row>
    <row r="4148" spans="1:28" ht="21.75" customHeight="1" x14ac:dyDescent="0.25">
      <c r="A4148" s="37" t="s">
        <v>30</v>
      </c>
      <c r="B4148" s="37" t="s">
        <v>31</v>
      </c>
      <c r="C4148" s="39">
        <v>6264</v>
      </c>
      <c r="D4148" s="39" t="s">
        <v>712</v>
      </c>
      <c r="E4148" s="39" t="s">
        <v>700</v>
      </c>
      <c r="F4148" s="128" t="s">
        <v>34</v>
      </c>
      <c r="G4148" s="162" t="s">
        <v>35</v>
      </c>
      <c r="H4148" s="39" t="str">
        <f t="shared" si="540"/>
        <v>6105AK124-6264-ISTD-0001</v>
      </c>
      <c r="I4148" s="39" t="str">
        <f t="shared" si="541"/>
        <v>Q24050972-04-6264-I-STD-0001</v>
      </c>
      <c r="J4148" s="39"/>
      <c r="K4148" s="33" t="str">
        <f>VLOOKUP(C4148,'PPE WBS Codes'!$E$3:$F$79,2,0)</f>
        <v>Bulk Diesel Storage 1</v>
      </c>
      <c r="L4148" s="39" t="s">
        <v>1986</v>
      </c>
      <c r="M4148" s="39" t="s">
        <v>2028</v>
      </c>
      <c r="N4148" s="33" t="str">
        <f t="shared" si="542"/>
        <v>Bulk Diesel Storage 1 - Fire Protection System for Bulk Diesel Storage Yard 1A - Instrumentation Installation Requirements</v>
      </c>
      <c r="O4148" s="134"/>
      <c r="P4148" s="134"/>
      <c r="Q4148" s="33" t="str">
        <f>IFERROR(VLOOKUP(PPE_PH1_CDDL[[#This Row],[RDMC Document Number]],[3]Docs!$B:$F,4,0),"No Placeholder Yet")</f>
        <v>RES - Reserved Placeholder</v>
      </c>
      <c r="R4148" s="33" t="str">
        <f>IFERROR(VLOOKUP(PPE_PH1_CDDL[[#This Row],[RDMC Document Number]],[3]Docs!$B:$F,5,0),"No Placeholder Yet")</f>
        <v>Pending</v>
      </c>
      <c r="S4148" s="137">
        <f t="shared" si="539"/>
        <v>0</v>
      </c>
      <c r="T4148" s="162" t="s">
        <v>1119</v>
      </c>
      <c r="U4148" s="162"/>
      <c r="V4148" s="126"/>
      <c r="W4148" s="162" t="s">
        <v>1982</v>
      </c>
      <c r="X4148" s="39" t="s">
        <v>1636</v>
      </c>
      <c r="Y4148" s="39"/>
      <c r="Z4148" s="39"/>
      <c r="AA4148" s="39"/>
      <c r="AB4148" s="152" t="s">
        <v>3165</v>
      </c>
    </row>
    <row r="4149" spans="1:28" ht="21.75" customHeight="1" x14ac:dyDescent="0.25">
      <c r="A4149" s="37" t="s">
        <v>30</v>
      </c>
      <c r="B4149" s="37" t="s">
        <v>31</v>
      </c>
      <c r="C4149" s="39">
        <v>6264</v>
      </c>
      <c r="D4149" s="39" t="s">
        <v>712</v>
      </c>
      <c r="E4149" s="39" t="s">
        <v>700</v>
      </c>
      <c r="F4149" s="128" t="s">
        <v>46</v>
      </c>
      <c r="G4149" s="162" t="s">
        <v>35</v>
      </c>
      <c r="H4149" s="39" t="str">
        <f t="shared" si="540"/>
        <v>6105AK124-6264-ISTD-0002</v>
      </c>
      <c r="I4149" s="39" t="str">
        <f t="shared" si="541"/>
        <v>Q24050972-04-6264-I-STD-0002</v>
      </c>
      <c r="J4149" s="39"/>
      <c r="K4149" s="33" t="str">
        <f>VLOOKUP(C4149,'PPE WBS Codes'!$E$3:$F$79,2,0)</f>
        <v>Bulk Diesel Storage 1</v>
      </c>
      <c r="L4149" s="39" t="s">
        <v>1986</v>
      </c>
      <c r="M4149" s="39" t="s">
        <v>2029</v>
      </c>
      <c r="N4149" s="33" t="str">
        <f t="shared" si="542"/>
        <v>Bulk Diesel Storage 1 - Fire Protection System for Bulk Diesel Storage Yard 1A - Instrument Design Standards</v>
      </c>
      <c r="O4149" s="134"/>
      <c r="P4149" s="134"/>
      <c r="Q4149" s="33" t="str">
        <f>IFERROR(VLOOKUP(PPE_PH1_CDDL[[#This Row],[RDMC Document Number]],[3]Docs!$B:$F,4,0),"No Placeholder Yet")</f>
        <v>RES - Reserved Placeholder</v>
      </c>
      <c r="R4149" s="33" t="str">
        <f>IFERROR(VLOOKUP(PPE_PH1_CDDL[[#This Row],[RDMC Document Number]],[3]Docs!$B:$F,5,0),"No Placeholder Yet")</f>
        <v>Pending</v>
      </c>
      <c r="S4149" s="137">
        <f t="shared" si="539"/>
        <v>0</v>
      </c>
      <c r="T4149" s="162" t="s">
        <v>1119</v>
      </c>
      <c r="U4149" s="162"/>
      <c r="V4149" s="126"/>
      <c r="W4149" s="162" t="s">
        <v>1982</v>
      </c>
      <c r="X4149" s="39" t="s">
        <v>1636</v>
      </c>
      <c r="Y4149" s="39"/>
      <c r="Z4149" s="39"/>
      <c r="AA4149" s="39"/>
      <c r="AB4149" s="152" t="s">
        <v>3165</v>
      </c>
    </row>
    <row r="4150" spans="1:28" ht="21.75" customHeight="1" x14ac:dyDescent="0.25">
      <c r="A4150" s="37" t="s">
        <v>30</v>
      </c>
      <c r="B4150" s="37" t="s">
        <v>31</v>
      </c>
      <c r="C4150" s="39">
        <v>6264</v>
      </c>
      <c r="D4150" s="39" t="s">
        <v>712</v>
      </c>
      <c r="E4150" s="39" t="s">
        <v>700</v>
      </c>
      <c r="F4150" s="128" t="s">
        <v>48</v>
      </c>
      <c r="G4150" s="162" t="s">
        <v>35</v>
      </c>
      <c r="H4150" s="39" t="str">
        <f t="shared" si="540"/>
        <v>6105AK124-6264-ISTD-0003</v>
      </c>
      <c r="I4150" s="39" t="str">
        <f t="shared" si="541"/>
        <v>Q24050972-04-6264-I-STD-0003</v>
      </c>
      <c r="J4150" s="39"/>
      <c r="K4150" s="33" t="str">
        <f>VLOOKUP(C4150,'PPE WBS Codes'!$E$3:$F$79,2,0)</f>
        <v>Bulk Diesel Storage 1</v>
      </c>
      <c r="L4150" s="39" t="s">
        <v>1999</v>
      </c>
      <c r="M4150" s="39" t="s">
        <v>2028</v>
      </c>
      <c r="N4150" s="33" t="str">
        <f t="shared" si="542"/>
        <v>Bulk Diesel Storage 1 - Fire Detection System for Bulk Diesel Storage Yard 1A - Instrumentation Installation Requirements</v>
      </c>
      <c r="O4150" s="134"/>
      <c r="P4150" s="134"/>
      <c r="Q4150" s="33" t="str">
        <f>IFERROR(VLOOKUP(PPE_PH1_CDDL[[#This Row],[RDMC Document Number]],[3]Docs!$B:$F,4,0),"No Placeholder Yet")</f>
        <v>RES - Reserved Placeholder</v>
      </c>
      <c r="R4150" s="33" t="str">
        <f>IFERROR(VLOOKUP(PPE_PH1_CDDL[[#This Row],[RDMC Document Number]],[3]Docs!$B:$F,5,0),"No Placeholder Yet")</f>
        <v>Pending</v>
      </c>
      <c r="S4150" s="137">
        <f t="shared" si="539"/>
        <v>0</v>
      </c>
      <c r="T4150" s="162" t="s">
        <v>1119</v>
      </c>
      <c r="U4150" s="162"/>
      <c r="V4150" s="126"/>
      <c r="W4150" s="162" t="s">
        <v>1982</v>
      </c>
      <c r="X4150" s="39" t="s">
        <v>1636</v>
      </c>
      <c r="Y4150" s="39"/>
      <c r="Z4150" s="39"/>
      <c r="AA4150" s="39"/>
      <c r="AB4150" s="152" t="s">
        <v>3165</v>
      </c>
    </row>
    <row r="4151" spans="1:28" ht="21.75" customHeight="1" x14ac:dyDescent="0.25">
      <c r="A4151" s="37" t="s">
        <v>30</v>
      </c>
      <c r="B4151" s="37" t="s">
        <v>31</v>
      </c>
      <c r="C4151" s="39">
        <v>6264</v>
      </c>
      <c r="D4151" s="39" t="s">
        <v>712</v>
      </c>
      <c r="E4151" s="39" t="s">
        <v>700</v>
      </c>
      <c r="F4151" s="128" t="s">
        <v>50</v>
      </c>
      <c r="G4151" s="162" t="s">
        <v>35</v>
      </c>
      <c r="H4151" s="39" t="str">
        <f t="shared" si="540"/>
        <v>6105AK124-6264-ISTD-0004</v>
      </c>
      <c r="I4151" s="39" t="str">
        <f t="shared" si="541"/>
        <v>Q24050972-04-6264-I-STD-0004</v>
      </c>
      <c r="J4151" s="39"/>
      <c r="K4151" s="33" t="str">
        <f>VLOOKUP(C4151,'PPE WBS Codes'!$E$3:$F$79,2,0)</f>
        <v>Bulk Diesel Storage 1</v>
      </c>
      <c r="L4151" s="39" t="s">
        <v>1999</v>
      </c>
      <c r="M4151" s="39" t="s">
        <v>2029</v>
      </c>
      <c r="N4151" s="33" t="str">
        <f t="shared" si="542"/>
        <v>Bulk Diesel Storage 1 - Fire Detection System for Bulk Diesel Storage Yard 1A - Instrument Design Standards</v>
      </c>
      <c r="O4151" s="134"/>
      <c r="P4151" s="134"/>
      <c r="Q4151" s="33" t="str">
        <f>IFERROR(VLOOKUP(PPE_PH1_CDDL[[#This Row],[RDMC Document Number]],[3]Docs!$B:$F,4,0),"No Placeholder Yet")</f>
        <v>RES - Reserved Placeholder</v>
      </c>
      <c r="R4151" s="33" t="str">
        <f>IFERROR(VLOOKUP(PPE_PH1_CDDL[[#This Row],[RDMC Document Number]],[3]Docs!$B:$F,5,0),"No Placeholder Yet")</f>
        <v>Pending</v>
      </c>
      <c r="S4151" s="137">
        <f t="shared" si="539"/>
        <v>0</v>
      </c>
      <c r="T4151" s="162" t="s">
        <v>1119</v>
      </c>
      <c r="U4151" s="162"/>
      <c r="V4151" s="126"/>
      <c r="W4151" s="162" t="s">
        <v>1982</v>
      </c>
      <c r="X4151" s="39" t="s">
        <v>1636</v>
      </c>
      <c r="Y4151" s="39"/>
      <c r="Z4151" s="39"/>
      <c r="AA4151" s="39"/>
      <c r="AB4151" s="152" t="s">
        <v>3165</v>
      </c>
    </row>
    <row r="4152" spans="1:28" ht="21.75" customHeight="1" x14ac:dyDescent="0.25">
      <c r="A4152" s="37" t="s">
        <v>30</v>
      </c>
      <c r="B4152" s="37" t="s">
        <v>31</v>
      </c>
      <c r="C4152" s="39">
        <v>6264</v>
      </c>
      <c r="D4152" s="39" t="s">
        <v>712</v>
      </c>
      <c r="E4152" s="39" t="s">
        <v>700</v>
      </c>
      <c r="F4152" s="128" t="s">
        <v>101</v>
      </c>
      <c r="G4152" s="162" t="s">
        <v>35</v>
      </c>
      <c r="H4152" s="39" t="str">
        <f t="shared" si="540"/>
        <v>6105AK124-6264-ISTD-0005</v>
      </c>
      <c r="I4152" s="39" t="str">
        <f t="shared" si="541"/>
        <v>Q24050972-04-6264-I-STD-0005</v>
      </c>
      <c r="J4152" s="39"/>
      <c r="K4152" s="33" t="str">
        <f>VLOOKUP(C4152,'PPE WBS Codes'!$E$3:$F$79,2,0)</f>
        <v>Bulk Diesel Storage 1</v>
      </c>
      <c r="L4152" s="39" t="s">
        <v>1991</v>
      </c>
      <c r="M4152" s="39" t="s">
        <v>2028</v>
      </c>
      <c r="N4152" s="33" t="str">
        <f t="shared" si="542"/>
        <v>Bulk Diesel Storage 1 - Fire Protection System for Bulk Diesel Storage Yard 1B - Instrumentation Installation Requirements</v>
      </c>
      <c r="O4152" s="134"/>
      <c r="P4152" s="134"/>
      <c r="Q4152" s="33" t="str">
        <f>IFERROR(VLOOKUP(PPE_PH1_CDDL[[#This Row],[RDMC Document Number]],[3]Docs!$B:$F,4,0),"No Placeholder Yet")</f>
        <v>RES - Reserved Placeholder</v>
      </c>
      <c r="R4152" s="33" t="str">
        <f>IFERROR(VLOOKUP(PPE_PH1_CDDL[[#This Row],[RDMC Document Number]],[3]Docs!$B:$F,5,0),"No Placeholder Yet")</f>
        <v>Pending</v>
      </c>
      <c r="S4152" s="137">
        <f t="shared" si="539"/>
        <v>0</v>
      </c>
      <c r="T4152" s="162" t="s">
        <v>1119</v>
      </c>
      <c r="U4152" s="162"/>
      <c r="V4152" s="126"/>
      <c r="W4152" s="162" t="s">
        <v>1982</v>
      </c>
      <c r="X4152" s="39" t="s">
        <v>1636</v>
      </c>
      <c r="Y4152" s="39"/>
      <c r="Z4152" s="39"/>
      <c r="AA4152" s="39"/>
      <c r="AB4152" s="152" t="s">
        <v>3165</v>
      </c>
    </row>
    <row r="4153" spans="1:28" ht="21.75" customHeight="1" x14ac:dyDescent="0.25">
      <c r="A4153" s="37" t="s">
        <v>30</v>
      </c>
      <c r="B4153" s="37" t="s">
        <v>31</v>
      </c>
      <c r="C4153" s="39">
        <v>6264</v>
      </c>
      <c r="D4153" s="39" t="s">
        <v>712</v>
      </c>
      <c r="E4153" s="39" t="s">
        <v>700</v>
      </c>
      <c r="F4153" s="128" t="s">
        <v>161</v>
      </c>
      <c r="G4153" s="162" t="s">
        <v>35</v>
      </c>
      <c r="H4153" s="39" t="str">
        <f t="shared" si="540"/>
        <v>6105AK124-6264-ISTD-0006</v>
      </c>
      <c r="I4153" s="39" t="str">
        <f t="shared" si="541"/>
        <v>Q24050972-04-6264-I-STD-0006</v>
      </c>
      <c r="J4153" s="39"/>
      <c r="K4153" s="33" t="str">
        <f>VLOOKUP(C4153,'PPE WBS Codes'!$E$3:$F$79,2,0)</f>
        <v>Bulk Diesel Storage 1</v>
      </c>
      <c r="L4153" s="39" t="s">
        <v>1991</v>
      </c>
      <c r="M4153" s="39" t="s">
        <v>2029</v>
      </c>
      <c r="N4153" s="33" t="str">
        <f t="shared" si="542"/>
        <v>Bulk Diesel Storage 1 - Fire Protection System for Bulk Diesel Storage Yard 1B - Instrument Design Standards</v>
      </c>
      <c r="O4153" s="134"/>
      <c r="P4153" s="134"/>
      <c r="Q4153" s="33" t="str">
        <f>IFERROR(VLOOKUP(PPE_PH1_CDDL[[#This Row],[RDMC Document Number]],[3]Docs!$B:$F,4,0),"No Placeholder Yet")</f>
        <v>RES - Reserved Placeholder</v>
      </c>
      <c r="R4153" s="33" t="str">
        <f>IFERROR(VLOOKUP(PPE_PH1_CDDL[[#This Row],[RDMC Document Number]],[3]Docs!$B:$F,5,0),"No Placeholder Yet")</f>
        <v>Pending</v>
      </c>
      <c r="S4153" s="137">
        <f t="shared" si="539"/>
        <v>0</v>
      </c>
      <c r="T4153" s="162" t="s">
        <v>1119</v>
      </c>
      <c r="U4153" s="162"/>
      <c r="V4153" s="126"/>
      <c r="W4153" s="162" t="s">
        <v>1982</v>
      </c>
      <c r="X4153" s="39" t="s">
        <v>1636</v>
      </c>
      <c r="Y4153" s="39"/>
      <c r="Z4153" s="39"/>
      <c r="AA4153" s="39"/>
      <c r="AB4153" s="152" t="s">
        <v>3165</v>
      </c>
    </row>
    <row r="4154" spans="1:28" ht="21.75" customHeight="1" x14ac:dyDescent="0.25">
      <c r="A4154" s="37" t="s">
        <v>30</v>
      </c>
      <c r="B4154" s="37" t="s">
        <v>31</v>
      </c>
      <c r="C4154" s="39">
        <v>6264</v>
      </c>
      <c r="D4154" s="39" t="s">
        <v>712</v>
      </c>
      <c r="E4154" s="39" t="s">
        <v>700</v>
      </c>
      <c r="F4154" s="128" t="s">
        <v>170</v>
      </c>
      <c r="G4154" s="162" t="s">
        <v>35</v>
      </c>
      <c r="H4154" s="39" t="str">
        <f t="shared" si="540"/>
        <v>6105AK124-6264-ISTD-0007</v>
      </c>
      <c r="I4154" s="39" t="str">
        <f t="shared" si="541"/>
        <v>Q24050972-04-6264-I-STD-0007</v>
      </c>
      <c r="J4154" s="39"/>
      <c r="K4154" s="33" t="str">
        <f>VLOOKUP(C4154,'PPE WBS Codes'!$E$3:$F$79,2,0)</f>
        <v>Bulk Diesel Storage 1</v>
      </c>
      <c r="L4154" s="39" t="s">
        <v>2001</v>
      </c>
      <c r="M4154" s="39" t="s">
        <v>2028</v>
      </c>
      <c r="N4154" s="33" t="str">
        <f t="shared" si="542"/>
        <v>Bulk Diesel Storage 1 - Fire Detection System for Bulk Diesel Storage Yard 1B - Instrumentation Installation Requirements</v>
      </c>
      <c r="O4154" s="134"/>
      <c r="P4154" s="134"/>
      <c r="Q4154" s="33" t="str">
        <f>IFERROR(VLOOKUP(PPE_PH1_CDDL[[#This Row],[RDMC Document Number]],[3]Docs!$B:$F,4,0),"No Placeholder Yet")</f>
        <v>RES - Reserved Placeholder</v>
      </c>
      <c r="R4154" s="33" t="str">
        <f>IFERROR(VLOOKUP(PPE_PH1_CDDL[[#This Row],[RDMC Document Number]],[3]Docs!$B:$F,5,0),"No Placeholder Yet")</f>
        <v>Pending</v>
      </c>
      <c r="S4154" s="137">
        <f t="shared" si="539"/>
        <v>0</v>
      </c>
      <c r="T4154" s="162" t="s">
        <v>1119</v>
      </c>
      <c r="U4154" s="162"/>
      <c r="V4154" s="126"/>
      <c r="W4154" s="162" t="s">
        <v>1982</v>
      </c>
      <c r="X4154" s="39" t="s">
        <v>1636</v>
      </c>
      <c r="Y4154" s="39"/>
      <c r="Z4154" s="39"/>
      <c r="AA4154" s="39"/>
      <c r="AB4154" s="152" t="s">
        <v>3165</v>
      </c>
    </row>
    <row r="4155" spans="1:28" ht="21.75" customHeight="1" x14ac:dyDescent="0.25">
      <c r="A4155" s="37" t="s">
        <v>30</v>
      </c>
      <c r="B4155" s="37" t="s">
        <v>31</v>
      </c>
      <c r="C4155" s="39">
        <v>6264</v>
      </c>
      <c r="D4155" s="39" t="s">
        <v>712</v>
      </c>
      <c r="E4155" s="39" t="s">
        <v>700</v>
      </c>
      <c r="F4155" s="174" t="s">
        <v>108</v>
      </c>
      <c r="G4155" s="162" t="s">
        <v>35</v>
      </c>
      <c r="H4155" s="39" t="str">
        <f t="shared" si="540"/>
        <v>6105AK124-6264-ISTD-0008</v>
      </c>
      <c r="I4155" s="39" t="str">
        <f t="shared" si="541"/>
        <v>Q24050972-04-6264-I-STD-0008</v>
      </c>
      <c r="J4155" s="162"/>
      <c r="K4155" s="33" t="str">
        <f>VLOOKUP(C4155,'PPE WBS Codes'!$E$3:$F$79,2,0)</f>
        <v>Bulk Diesel Storage 1</v>
      </c>
      <c r="L4155" s="162" t="s">
        <v>2001</v>
      </c>
      <c r="M4155" s="162" t="s">
        <v>2029</v>
      </c>
      <c r="N4155" s="33" t="str">
        <f t="shared" si="542"/>
        <v>Bulk Diesel Storage 1 - Fire Detection System for Bulk Diesel Storage Yard 1B - Instrument Design Standards</v>
      </c>
      <c r="O4155" s="175"/>
      <c r="P4155" s="175"/>
      <c r="Q4155" s="33" t="str">
        <f>IFERROR(VLOOKUP(PPE_PH1_CDDL[[#This Row],[RDMC Document Number]],[3]Docs!$B:$F,4,0),"No Placeholder Yet")</f>
        <v>RES - Reserved Placeholder</v>
      </c>
      <c r="R4155" s="33" t="str">
        <f>IFERROR(VLOOKUP(PPE_PH1_CDDL[[#This Row],[RDMC Document Number]],[3]Docs!$B:$F,5,0),"No Placeholder Yet")</f>
        <v>Pending</v>
      </c>
      <c r="S4155" s="137">
        <f t="shared" si="539"/>
        <v>0</v>
      </c>
      <c r="T4155" s="162" t="s">
        <v>1119</v>
      </c>
      <c r="U4155" s="162"/>
      <c r="V4155" s="126"/>
      <c r="W4155" s="162" t="s">
        <v>1982</v>
      </c>
      <c r="X4155" s="39" t="s">
        <v>1636</v>
      </c>
      <c r="Y4155" s="162"/>
      <c r="Z4155" s="162"/>
      <c r="AA4155" s="39"/>
      <c r="AB4155" s="152" t="s">
        <v>3165</v>
      </c>
    </row>
    <row r="4156" spans="1:28" ht="21.75" customHeight="1" x14ac:dyDescent="0.25">
      <c r="A4156" s="33" t="s">
        <v>30</v>
      </c>
      <c r="B4156" s="33" t="s">
        <v>31</v>
      </c>
      <c r="C4156" s="39">
        <v>6264</v>
      </c>
      <c r="D4156" s="162" t="s">
        <v>268</v>
      </c>
      <c r="E4156" s="39" t="s">
        <v>700</v>
      </c>
      <c r="F4156" s="128" t="s">
        <v>34</v>
      </c>
      <c r="G4156" s="39" t="s">
        <v>35</v>
      </c>
      <c r="H4156" s="39" t="str">
        <f t="shared" si="540"/>
        <v>6105AK124-6264-MSTD-0001</v>
      </c>
      <c r="I4156" s="39" t="str">
        <f t="shared" si="541"/>
        <v>Q24050972-04-6264-M-STD-0001</v>
      </c>
      <c r="J4156" s="39"/>
      <c r="K4156" s="33" t="str">
        <f>VLOOKUP(C4156,'PPE WBS Codes'!$E$3:$F$79,2,0)</f>
        <v>Bulk Diesel Storage 1</v>
      </c>
      <c r="L4156" s="39" t="s">
        <v>1981</v>
      </c>
      <c r="M4156" s="39" t="s">
        <v>1451</v>
      </c>
      <c r="N4156" s="33" t="str">
        <f t="shared" si="542"/>
        <v>Bulk Diesel Storage 1 - Emergency Equip for Bulk Diesel Storage Yard 1A - Diesel Fuel Handling and Storage Design</v>
      </c>
      <c r="O4156" s="134"/>
      <c r="P4156" s="134"/>
      <c r="Q4156" s="33" t="str">
        <f>IFERROR(VLOOKUP(PPE_PH1_CDDL[[#This Row],[RDMC Document Number]],[3]Docs!$B:$F,4,0),"No Placeholder Yet")</f>
        <v>RES - Reserved Placeholder</v>
      </c>
      <c r="R4156" s="33" t="str">
        <f>IFERROR(VLOOKUP(PPE_PH1_CDDL[[#This Row],[RDMC Document Number]],[3]Docs!$B:$F,5,0),"No Placeholder Yet")</f>
        <v>Pending</v>
      </c>
      <c r="S4156" s="137">
        <f t="shared" ref="S4156:S4167" si="543">IF(AND(O4156&lt;&gt;"",P4156&lt;&gt;"",R4156="Approved"),100%,
 IF(AND(O4156&lt;&gt;"",P4156&lt;&gt;""),66.67%,
 IF(O4156&lt;&gt;"",33.33%,
 0)))</f>
        <v>0</v>
      </c>
      <c r="T4156" s="39" t="s">
        <v>1119</v>
      </c>
      <c r="U4156" s="162"/>
      <c r="V4156" s="126"/>
      <c r="W4156" s="39" t="s">
        <v>1982</v>
      </c>
      <c r="X4156" s="39" t="s">
        <v>1964</v>
      </c>
      <c r="Y4156" s="39"/>
      <c r="Z4156" s="39"/>
      <c r="AA4156" s="39"/>
      <c r="AB4156" s="152" t="s">
        <v>3165</v>
      </c>
    </row>
    <row r="4157" spans="1:28" ht="21.75" customHeight="1" x14ac:dyDescent="0.25">
      <c r="A4157" s="33" t="s">
        <v>30</v>
      </c>
      <c r="B4157" s="33" t="s">
        <v>31</v>
      </c>
      <c r="C4157" s="39">
        <v>6264</v>
      </c>
      <c r="D4157" s="162" t="s">
        <v>268</v>
      </c>
      <c r="E4157" s="39" t="s">
        <v>700</v>
      </c>
      <c r="F4157" s="128" t="s">
        <v>46</v>
      </c>
      <c r="G4157" s="39" t="s">
        <v>35</v>
      </c>
      <c r="H4157" s="39" t="str">
        <f t="shared" si="540"/>
        <v>6105AK124-6264-MSTD-0002</v>
      </c>
      <c r="I4157" s="39" t="str">
        <f t="shared" si="541"/>
        <v>Q24050972-04-6264-M-STD-0002</v>
      </c>
      <c r="J4157" s="39"/>
      <c r="K4157" s="33" t="str">
        <f>VLOOKUP(C4157,'PPE WBS Codes'!$E$3:$F$79,2,0)</f>
        <v>Bulk Diesel Storage 1</v>
      </c>
      <c r="L4157" s="39" t="s">
        <v>1994</v>
      </c>
      <c r="M4157" s="39" t="s">
        <v>1451</v>
      </c>
      <c r="N4157" s="33" t="str">
        <f t="shared" si="542"/>
        <v>Bulk Diesel Storage 1 - Collection Sump from Bunds for Bulk Diesel Storage Yard 1A - Diesel Fuel Handling and Storage Design</v>
      </c>
      <c r="O4157" s="134"/>
      <c r="P4157" s="134"/>
      <c r="Q4157" s="33" t="str">
        <f>IFERROR(VLOOKUP(PPE_PH1_CDDL[[#This Row],[RDMC Document Number]],[3]Docs!$B:$F,4,0),"No Placeholder Yet")</f>
        <v>RES - Reserved Placeholder</v>
      </c>
      <c r="R4157" s="33" t="str">
        <f>IFERROR(VLOOKUP(PPE_PH1_CDDL[[#This Row],[RDMC Document Number]],[3]Docs!$B:$F,5,0),"No Placeholder Yet")</f>
        <v>Pending</v>
      </c>
      <c r="S4157" s="137">
        <f t="shared" si="543"/>
        <v>0</v>
      </c>
      <c r="T4157" s="39" t="s">
        <v>1119</v>
      </c>
      <c r="U4157" s="162"/>
      <c r="V4157" s="126"/>
      <c r="W4157" s="39" t="s">
        <v>1982</v>
      </c>
      <c r="X4157" s="39" t="s">
        <v>1979</v>
      </c>
      <c r="Y4157" s="39"/>
      <c r="Z4157" s="39"/>
      <c r="AA4157" s="39"/>
      <c r="AB4157" s="152" t="s">
        <v>3165</v>
      </c>
    </row>
    <row r="4158" spans="1:28" ht="21.75" customHeight="1" x14ac:dyDescent="0.25">
      <c r="A4158" s="33" t="s">
        <v>30</v>
      </c>
      <c r="B4158" s="33" t="s">
        <v>31</v>
      </c>
      <c r="C4158" s="39">
        <v>6264</v>
      </c>
      <c r="D4158" s="162" t="s">
        <v>268</v>
      </c>
      <c r="E4158" s="39" t="s">
        <v>700</v>
      </c>
      <c r="F4158" s="128" t="s">
        <v>48</v>
      </c>
      <c r="G4158" s="39" t="s">
        <v>35</v>
      </c>
      <c r="H4158" s="39" t="str">
        <f t="shared" si="540"/>
        <v>6105AK124-6264-MSTD-0003</v>
      </c>
      <c r="I4158" s="39" t="str">
        <f t="shared" si="541"/>
        <v>Q24050972-04-6264-M-STD-0003</v>
      </c>
      <c r="J4158" s="39"/>
      <c r="K4158" s="33" t="str">
        <f>VLOOKUP(C4158,'PPE WBS Codes'!$E$3:$F$79,2,0)</f>
        <v>Bulk Diesel Storage 1</v>
      </c>
      <c r="L4158" s="39" t="s">
        <v>1987</v>
      </c>
      <c r="M4158" s="39" t="s">
        <v>1451</v>
      </c>
      <c r="N4158" s="33" t="str">
        <f t="shared" si="542"/>
        <v>Bulk Diesel Storage 1 - Auto ESD Shut-off  Valves for Bulk Diesel Storage Yard 1A - Diesel Fuel Handling and Storage Design</v>
      </c>
      <c r="O4158" s="134"/>
      <c r="P4158" s="134"/>
      <c r="Q4158" s="33" t="str">
        <f>IFERROR(VLOOKUP(PPE_PH1_CDDL[[#This Row],[RDMC Document Number]],[3]Docs!$B:$F,4,0),"No Placeholder Yet")</f>
        <v>RES - Reserved Placeholder</v>
      </c>
      <c r="R4158" s="33" t="str">
        <f>IFERROR(VLOOKUP(PPE_PH1_CDDL[[#This Row],[RDMC Document Number]],[3]Docs!$B:$F,5,0),"No Placeholder Yet")</f>
        <v>Pending</v>
      </c>
      <c r="S4158" s="137">
        <f t="shared" si="543"/>
        <v>0</v>
      </c>
      <c r="T4158" s="39" t="s">
        <v>1119</v>
      </c>
      <c r="U4158" s="162"/>
      <c r="V4158" s="126"/>
      <c r="W4158" s="39" t="s">
        <v>1982</v>
      </c>
      <c r="X4158" s="39" t="s">
        <v>2000</v>
      </c>
      <c r="Y4158" s="39"/>
      <c r="Z4158" s="39"/>
      <c r="AA4158" s="39"/>
      <c r="AB4158" s="152" t="s">
        <v>3165</v>
      </c>
    </row>
    <row r="4159" spans="1:28" ht="21.75" customHeight="1" x14ac:dyDescent="0.25">
      <c r="A4159" s="33" t="s">
        <v>30</v>
      </c>
      <c r="B4159" s="33" t="s">
        <v>31</v>
      </c>
      <c r="C4159" s="39">
        <v>6264</v>
      </c>
      <c r="D4159" s="162" t="s">
        <v>268</v>
      </c>
      <c r="E4159" s="39" t="s">
        <v>700</v>
      </c>
      <c r="F4159" s="128" t="s">
        <v>50</v>
      </c>
      <c r="G4159" s="39" t="s">
        <v>35</v>
      </c>
      <c r="H4159" s="39" t="str">
        <f t="shared" si="540"/>
        <v>6105AK124-6264-MSTD-0004</v>
      </c>
      <c r="I4159" s="39" t="str">
        <f t="shared" si="541"/>
        <v>Q24050972-04-6264-M-STD-0004</v>
      </c>
      <c r="J4159" s="39"/>
      <c r="K4159" s="33" t="str">
        <f>VLOOKUP(C4159,'PPE WBS Codes'!$E$3:$F$79,2,0)</f>
        <v>Bulk Diesel Storage 1</v>
      </c>
      <c r="L4159" s="39" t="s">
        <v>1988</v>
      </c>
      <c r="M4159" s="39" t="s">
        <v>1451</v>
      </c>
      <c r="N4159" s="33" t="str">
        <f t="shared" si="542"/>
        <v>Bulk Diesel Storage 1 - Emergency Equip for Bulk Diesel Storage Fuel System Yard 1B - Diesel Fuel Handling and Storage Design</v>
      </c>
      <c r="O4159" s="134"/>
      <c r="P4159" s="134"/>
      <c r="Q4159" s="33" t="str">
        <f>IFERROR(VLOOKUP(PPE_PH1_CDDL[[#This Row],[RDMC Document Number]],[3]Docs!$B:$F,4,0),"No Placeholder Yet")</f>
        <v>RES - Reserved Placeholder</v>
      </c>
      <c r="R4159" s="33" t="str">
        <f>IFERROR(VLOOKUP(PPE_PH1_CDDL[[#This Row],[RDMC Document Number]],[3]Docs!$B:$F,5,0),"No Placeholder Yet")</f>
        <v>Pending</v>
      </c>
      <c r="S4159" s="137">
        <f t="shared" si="543"/>
        <v>0</v>
      </c>
      <c r="T4159" s="39" t="s">
        <v>1119</v>
      </c>
      <c r="U4159" s="162"/>
      <c r="V4159" s="126"/>
      <c r="W4159" s="39" t="s">
        <v>1982</v>
      </c>
      <c r="X4159" s="39" t="s">
        <v>1964</v>
      </c>
      <c r="Y4159" s="39"/>
      <c r="Z4159" s="39"/>
      <c r="AA4159" s="39"/>
      <c r="AB4159" s="152" t="s">
        <v>3165</v>
      </c>
    </row>
    <row r="4160" spans="1:28" ht="21.75" customHeight="1" x14ac:dyDescent="0.25">
      <c r="A4160" s="33" t="s">
        <v>30</v>
      </c>
      <c r="B4160" s="33" t="s">
        <v>31</v>
      </c>
      <c r="C4160" s="39">
        <v>6264</v>
      </c>
      <c r="D4160" s="162" t="s">
        <v>268</v>
      </c>
      <c r="E4160" s="39" t="s">
        <v>700</v>
      </c>
      <c r="F4160" s="128" t="s">
        <v>101</v>
      </c>
      <c r="G4160" s="39" t="s">
        <v>35</v>
      </c>
      <c r="H4160" s="39" t="str">
        <f t="shared" si="540"/>
        <v>6105AK124-6264-MSTD-0005</v>
      </c>
      <c r="I4160" s="39" t="str">
        <f t="shared" si="541"/>
        <v>Q24050972-04-6264-M-STD-0005</v>
      </c>
      <c r="J4160" s="39"/>
      <c r="K4160" s="33" t="str">
        <f>VLOOKUP(C4160,'PPE WBS Codes'!$E$3:$F$79,2,0)</f>
        <v>Bulk Diesel Storage 1</v>
      </c>
      <c r="L4160" s="39" t="s">
        <v>1997</v>
      </c>
      <c r="M4160" s="39" t="s">
        <v>1451</v>
      </c>
      <c r="N4160" s="33" t="str">
        <f t="shared" si="542"/>
        <v>Bulk Diesel Storage 1 - Collection Sump from Bunds for Bulk Diesel Storage Yard 1B - Diesel Fuel Handling and Storage Design</v>
      </c>
      <c r="O4160" s="134"/>
      <c r="P4160" s="134"/>
      <c r="Q4160" s="33" t="str">
        <f>IFERROR(VLOOKUP(PPE_PH1_CDDL[[#This Row],[RDMC Document Number]],[3]Docs!$B:$F,4,0),"No Placeholder Yet")</f>
        <v>RES - Reserved Placeholder</v>
      </c>
      <c r="R4160" s="33" t="str">
        <f>IFERROR(VLOOKUP(PPE_PH1_CDDL[[#This Row],[RDMC Document Number]],[3]Docs!$B:$F,5,0),"No Placeholder Yet")</f>
        <v>Pending</v>
      </c>
      <c r="S4160" s="137">
        <f t="shared" si="543"/>
        <v>0</v>
      </c>
      <c r="T4160" s="39" t="s">
        <v>1119</v>
      </c>
      <c r="U4160" s="162"/>
      <c r="V4160" s="126"/>
      <c r="W4160" s="39" t="s">
        <v>1982</v>
      </c>
      <c r="X4160" s="39" t="s">
        <v>1979</v>
      </c>
      <c r="Y4160" s="39"/>
      <c r="Z4160" s="39"/>
      <c r="AA4160" s="39"/>
      <c r="AB4160" s="152" t="s">
        <v>3165</v>
      </c>
    </row>
    <row r="4161" spans="1:28" ht="21.75" customHeight="1" x14ac:dyDescent="0.25">
      <c r="A4161" s="33" t="s">
        <v>30</v>
      </c>
      <c r="B4161" s="33" t="s">
        <v>31</v>
      </c>
      <c r="C4161" s="39">
        <v>6264</v>
      </c>
      <c r="D4161" s="162" t="s">
        <v>268</v>
      </c>
      <c r="E4161" s="39" t="s">
        <v>700</v>
      </c>
      <c r="F4161" s="174" t="s">
        <v>161</v>
      </c>
      <c r="G4161" s="39" t="s">
        <v>35</v>
      </c>
      <c r="H4161" s="39" t="str">
        <f t="shared" si="540"/>
        <v>6105AK124-6264-MSTD-0006</v>
      </c>
      <c r="I4161" s="39" t="str">
        <f t="shared" si="541"/>
        <v>Q24050972-04-6264-M-STD-0006</v>
      </c>
      <c r="J4161" s="162"/>
      <c r="K4161" s="33" t="str">
        <f>VLOOKUP(C4161,'PPE WBS Codes'!$E$3:$F$79,2,0)</f>
        <v>Bulk Diesel Storage 1</v>
      </c>
      <c r="L4161" s="162" t="s">
        <v>1992</v>
      </c>
      <c r="M4161" s="162" t="s">
        <v>1451</v>
      </c>
      <c r="N4161" s="33" t="str">
        <f t="shared" si="542"/>
        <v>Bulk Diesel Storage 1 - Auto ESD Shut-off  Valves for Bulk Diesel Storage Yard 1B - Diesel Fuel Handling and Storage Design</v>
      </c>
      <c r="O4161" s="175"/>
      <c r="P4161" s="175"/>
      <c r="Q4161" s="33" t="str">
        <f>IFERROR(VLOOKUP(PPE_PH1_CDDL[[#This Row],[RDMC Document Number]],[3]Docs!$B:$F,4,0),"No Placeholder Yet")</f>
        <v>RES - Reserved Placeholder</v>
      </c>
      <c r="R4161" s="33" t="str">
        <f>IFERROR(VLOOKUP(PPE_PH1_CDDL[[#This Row],[RDMC Document Number]],[3]Docs!$B:$F,5,0),"No Placeholder Yet")</f>
        <v>Pending</v>
      </c>
      <c r="S4161" s="137">
        <f t="shared" si="543"/>
        <v>0</v>
      </c>
      <c r="T4161" s="39" t="s">
        <v>1119</v>
      </c>
      <c r="U4161" s="162"/>
      <c r="V4161" s="126"/>
      <c r="W4161" s="39" t="s">
        <v>1982</v>
      </c>
      <c r="X4161" s="39" t="s">
        <v>2000</v>
      </c>
      <c r="Y4161" s="162"/>
      <c r="Z4161" s="162"/>
      <c r="AA4161" s="39"/>
      <c r="AB4161" s="152" t="s">
        <v>3165</v>
      </c>
    </row>
    <row r="4162" spans="1:28" ht="21.75" customHeight="1" x14ac:dyDescent="0.25">
      <c r="A4162" s="37" t="s">
        <v>30</v>
      </c>
      <c r="B4162" s="37" t="s">
        <v>31</v>
      </c>
      <c r="C4162" s="39">
        <v>6264</v>
      </c>
      <c r="D4162" s="39" t="s">
        <v>1456</v>
      </c>
      <c r="E4162" s="39" t="s">
        <v>1460</v>
      </c>
      <c r="F4162" s="128" t="s">
        <v>34</v>
      </c>
      <c r="G4162" s="162" t="s">
        <v>35</v>
      </c>
      <c r="H4162" s="39" t="str">
        <f t="shared" si="540"/>
        <v>6105AK124-6264-WTRP-0001</v>
      </c>
      <c r="I4162" s="39" t="str">
        <f t="shared" si="541"/>
        <v>Q24050972-04-6264-W-TRP-0001</v>
      </c>
      <c r="J4162" s="39"/>
      <c r="K4162" s="33" t="str">
        <f>VLOOKUP(C4162,'PPE WBS Codes'!$E$3:$F$79,2,0)</f>
        <v>Bulk Diesel Storage 1</v>
      </c>
      <c r="L4162" s="39" t="s">
        <v>1993</v>
      </c>
      <c r="M4162" s="39" t="s">
        <v>1462</v>
      </c>
      <c r="N4162" s="33" t="str">
        <f t="shared" si="542"/>
        <v>Bulk Diesel Storage 1 - Earthing System for Bulk Diesel Storage Yard 1A - Soil Resistivity Testing Report</v>
      </c>
      <c r="O4162" s="134"/>
      <c r="P4162" s="134"/>
      <c r="Q4162" s="33" t="str">
        <f>IFERROR(VLOOKUP(PPE_PH1_CDDL[[#This Row],[RDMC Document Number]],[3]Docs!$B:$F,4,0),"No Placeholder Yet")</f>
        <v>RES - Reserved Placeholder</v>
      </c>
      <c r="R4162" s="33" t="str">
        <f>IFERROR(VLOOKUP(PPE_PH1_CDDL[[#This Row],[RDMC Document Number]],[3]Docs!$B:$F,5,0),"No Placeholder Yet")</f>
        <v>Pending</v>
      </c>
      <c r="S4162" s="137">
        <f t="shared" si="543"/>
        <v>0</v>
      </c>
      <c r="T4162" s="162" t="s">
        <v>1119</v>
      </c>
      <c r="U4162" s="39"/>
      <c r="V4162" s="126"/>
      <c r="W4162" s="162" t="s">
        <v>1982</v>
      </c>
      <c r="X4162" s="39" t="s">
        <v>1649</v>
      </c>
      <c r="Y4162" s="39"/>
      <c r="Z4162" s="39"/>
      <c r="AA4162" s="39"/>
      <c r="AB4162" s="152" t="s">
        <v>3165</v>
      </c>
    </row>
    <row r="4163" spans="1:28" ht="21.75" customHeight="1" x14ac:dyDescent="0.25">
      <c r="A4163" s="37" t="s">
        <v>30</v>
      </c>
      <c r="B4163" s="37" t="s">
        <v>31</v>
      </c>
      <c r="C4163" s="39">
        <v>6264</v>
      </c>
      <c r="D4163" s="39" t="s">
        <v>1456</v>
      </c>
      <c r="E4163" s="39" t="s">
        <v>1460</v>
      </c>
      <c r="F4163" s="128" t="s">
        <v>46</v>
      </c>
      <c r="G4163" s="162" t="s">
        <v>35</v>
      </c>
      <c r="H4163" s="39" t="str">
        <f t="shared" si="540"/>
        <v>6105AK124-6264-WTRP-0002</v>
      </c>
      <c r="I4163" s="39" t="str">
        <f t="shared" si="541"/>
        <v>Q24050972-04-6264-W-TRP-0002</v>
      </c>
      <c r="J4163" s="39"/>
      <c r="K4163" s="33" t="str">
        <f>VLOOKUP(C4163,'PPE WBS Codes'!$E$3:$F$79,2,0)</f>
        <v>Bulk Diesel Storage 1</v>
      </c>
      <c r="L4163" s="39" t="s">
        <v>2009</v>
      </c>
      <c r="M4163" s="39" t="s">
        <v>1461</v>
      </c>
      <c r="N4163" s="33" t="str">
        <f t="shared" si="542"/>
        <v>Bulk Diesel Storage 1 - Bund wall System for Bulk Diesel Storage Yard 1A - Soil Classification and Nomination Deliverables</v>
      </c>
      <c r="O4163" s="134"/>
      <c r="P4163" s="134"/>
      <c r="Q4163" s="33" t="str">
        <f>IFERROR(VLOOKUP(PPE_PH1_CDDL[[#This Row],[RDMC Document Number]],[3]Docs!$B:$F,4,0),"No Placeholder Yet")</f>
        <v>RES - Reserved Placeholder</v>
      </c>
      <c r="R4163" s="33" t="str">
        <f>IFERROR(VLOOKUP(PPE_PH1_CDDL[[#This Row],[RDMC Document Number]],[3]Docs!$B:$F,5,0),"No Placeholder Yet")</f>
        <v>Pending</v>
      </c>
      <c r="S4163" s="137">
        <f t="shared" si="543"/>
        <v>0</v>
      </c>
      <c r="T4163" s="162" t="s">
        <v>1119</v>
      </c>
      <c r="U4163" s="39"/>
      <c r="V4163" s="126"/>
      <c r="W4163" s="162" t="s">
        <v>1982</v>
      </c>
      <c r="X4163" s="39" t="s">
        <v>1970</v>
      </c>
      <c r="Y4163" s="39"/>
      <c r="Z4163" s="39"/>
      <c r="AA4163" s="39"/>
      <c r="AB4163" s="152" t="s">
        <v>3165</v>
      </c>
    </row>
    <row r="4164" spans="1:28" ht="21.75" customHeight="1" x14ac:dyDescent="0.25">
      <c r="A4164" s="37" t="s">
        <v>30</v>
      </c>
      <c r="B4164" s="37" t="s">
        <v>31</v>
      </c>
      <c r="C4164" s="39">
        <v>6264</v>
      </c>
      <c r="D4164" s="39" t="s">
        <v>1456</v>
      </c>
      <c r="E4164" s="39" t="s">
        <v>1460</v>
      </c>
      <c r="F4164" s="128" t="s">
        <v>48</v>
      </c>
      <c r="G4164" s="162" t="s">
        <v>35</v>
      </c>
      <c r="H4164" s="39" t="str">
        <f t="shared" si="540"/>
        <v>6105AK124-6264-WTRP-0003</v>
      </c>
      <c r="I4164" s="39" t="str">
        <f t="shared" si="541"/>
        <v>Q24050972-04-6264-W-TRP-0003</v>
      </c>
      <c r="J4164" s="39"/>
      <c r="K4164" s="33" t="str">
        <f>VLOOKUP(C4164,'PPE WBS Codes'!$E$3:$F$79,2,0)</f>
        <v>Bulk Diesel Storage 1</v>
      </c>
      <c r="L4164" s="39" t="s">
        <v>1985</v>
      </c>
      <c r="M4164" s="39" t="s">
        <v>1461</v>
      </c>
      <c r="N4164" s="33" t="str">
        <f t="shared" si="542"/>
        <v>Bulk Diesel Storage 1 - Fire Wall Protection System for Bulk Diesel Storage Yard 1A - Soil Classification and Nomination Deliverables</v>
      </c>
      <c r="O4164" s="134"/>
      <c r="P4164" s="134"/>
      <c r="Q4164" s="33" t="str">
        <f>IFERROR(VLOOKUP(PPE_PH1_CDDL[[#This Row],[RDMC Document Number]],[3]Docs!$B:$F,4,0),"No Placeholder Yet")</f>
        <v>RES - Reserved Placeholder</v>
      </c>
      <c r="R4164" s="33" t="str">
        <f>IFERROR(VLOOKUP(PPE_PH1_CDDL[[#This Row],[RDMC Document Number]],[3]Docs!$B:$F,5,0),"No Placeholder Yet")</f>
        <v>Pending</v>
      </c>
      <c r="S4164" s="137">
        <f t="shared" si="543"/>
        <v>0</v>
      </c>
      <c r="T4164" s="162" t="s">
        <v>1119</v>
      </c>
      <c r="U4164" s="39"/>
      <c r="V4164" s="126"/>
      <c r="W4164" s="162" t="s">
        <v>1982</v>
      </c>
      <c r="X4164" s="39" t="s">
        <v>2023</v>
      </c>
      <c r="Y4164" s="39"/>
      <c r="Z4164" s="39"/>
      <c r="AA4164" s="39"/>
      <c r="AB4164" s="152" t="s">
        <v>3165</v>
      </c>
    </row>
    <row r="4165" spans="1:28" ht="21.75" customHeight="1" x14ac:dyDescent="0.25">
      <c r="A4165" s="37" t="s">
        <v>30</v>
      </c>
      <c r="B4165" s="37" t="s">
        <v>31</v>
      </c>
      <c r="C4165" s="39">
        <v>6264</v>
      </c>
      <c r="D4165" s="39" t="s">
        <v>1456</v>
      </c>
      <c r="E4165" s="39" t="s">
        <v>1460</v>
      </c>
      <c r="F4165" s="128" t="s">
        <v>50</v>
      </c>
      <c r="G4165" s="162" t="s">
        <v>35</v>
      </c>
      <c r="H4165" s="39" t="str">
        <f t="shared" si="540"/>
        <v>6105AK124-6264-WTRP-0004</v>
      </c>
      <c r="I4165" s="39" t="str">
        <f t="shared" si="541"/>
        <v>Q24050972-04-6264-W-TRP-0004</v>
      </c>
      <c r="J4165" s="39"/>
      <c r="K4165" s="33" t="str">
        <f>VLOOKUP(C4165,'PPE WBS Codes'!$E$3:$F$79,2,0)</f>
        <v>Bulk Diesel Storage 1</v>
      </c>
      <c r="L4165" s="39" t="s">
        <v>1996</v>
      </c>
      <c r="M4165" s="39" t="s">
        <v>1462</v>
      </c>
      <c r="N4165" s="33" t="str">
        <f t="shared" si="542"/>
        <v>Bulk Diesel Storage 1 - Earthing System for Bulk Diesel Storage Yard 1B - Soil Resistivity Testing Report</v>
      </c>
      <c r="O4165" s="134"/>
      <c r="P4165" s="134"/>
      <c r="Q4165" s="33" t="str">
        <f>IFERROR(VLOOKUP(PPE_PH1_CDDL[[#This Row],[RDMC Document Number]],[3]Docs!$B:$F,4,0),"No Placeholder Yet")</f>
        <v>RES - Reserved Placeholder</v>
      </c>
      <c r="R4165" s="33" t="str">
        <f>IFERROR(VLOOKUP(PPE_PH1_CDDL[[#This Row],[RDMC Document Number]],[3]Docs!$B:$F,5,0),"No Placeholder Yet")</f>
        <v>Pending</v>
      </c>
      <c r="S4165" s="137">
        <f t="shared" si="543"/>
        <v>0</v>
      </c>
      <c r="T4165" s="162" t="s">
        <v>1119</v>
      </c>
      <c r="U4165" s="39"/>
      <c r="V4165" s="126"/>
      <c r="W4165" s="162" t="s">
        <v>1982</v>
      </c>
      <c r="X4165" s="39" t="s">
        <v>1649</v>
      </c>
      <c r="Y4165" s="39"/>
      <c r="Z4165" s="39"/>
      <c r="AA4165" s="39"/>
      <c r="AB4165" s="152" t="s">
        <v>3165</v>
      </c>
    </row>
    <row r="4166" spans="1:28" ht="21.75" customHeight="1" x14ac:dyDescent="0.25">
      <c r="A4166" s="37" t="s">
        <v>30</v>
      </c>
      <c r="B4166" s="37" t="s">
        <v>31</v>
      </c>
      <c r="C4166" s="39">
        <v>6264</v>
      </c>
      <c r="D4166" s="39" t="s">
        <v>1456</v>
      </c>
      <c r="E4166" s="39" t="s">
        <v>1460</v>
      </c>
      <c r="F4166" s="128" t="s">
        <v>101</v>
      </c>
      <c r="G4166" s="162" t="s">
        <v>35</v>
      </c>
      <c r="H4166" s="39" t="str">
        <f t="shared" si="540"/>
        <v>6105AK124-6264-WTRP-0005</v>
      </c>
      <c r="I4166" s="39" t="str">
        <f t="shared" si="541"/>
        <v>Q24050972-04-6264-W-TRP-0005</v>
      </c>
      <c r="J4166" s="39"/>
      <c r="K4166" s="33" t="str">
        <f>VLOOKUP(C4166,'PPE WBS Codes'!$E$3:$F$79,2,0)</f>
        <v>Bulk Diesel Storage 1</v>
      </c>
      <c r="L4166" s="39" t="s">
        <v>2011</v>
      </c>
      <c r="M4166" s="39" t="s">
        <v>1461</v>
      </c>
      <c r="N4166" s="33" t="str">
        <f t="shared" si="542"/>
        <v>Bulk Diesel Storage 1 - Bund wall System for Bulk Diesel Storage Yard 1B - Soil Classification and Nomination Deliverables</v>
      </c>
      <c r="O4166" s="134"/>
      <c r="P4166" s="134"/>
      <c r="Q4166" s="33" t="str">
        <f>IFERROR(VLOOKUP(PPE_PH1_CDDL[[#This Row],[RDMC Document Number]],[3]Docs!$B:$F,4,0),"No Placeholder Yet")</f>
        <v>RES - Reserved Placeholder</v>
      </c>
      <c r="R4166" s="33" t="str">
        <f>IFERROR(VLOOKUP(PPE_PH1_CDDL[[#This Row],[RDMC Document Number]],[3]Docs!$B:$F,5,0),"No Placeholder Yet")</f>
        <v>Pending</v>
      </c>
      <c r="S4166" s="137">
        <f t="shared" si="543"/>
        <v>0</v>
      </c>
      <c r="T4166" s="162" t="s">
        <v>1119</v>
      </c>
      <c r="U4166" s="39"/>
      <c r="V4166" s="126"/>
      <c r="W4166" s="162" t="s">
        <v>1982</v>
      </c>
      <c r="X4166" s="39" t="s">
        <v>1970</v>
      </c>
      <c r="Y4166" s="39"/>
      <c r="Z4166" s="39"/>
      <c r="AA4166" s="39"/>
      <c r="AB4166" s="152" t="s">
        <v>3165</v>
      </c>
    </row>
    <row r="4167" spans="1:28" ht="21.75" customHeight="1" x14ac:dyDescent="0.25">
      <c r="A4167" s="37" t="s">
        <v>30</v>
      </c>
      <c r="B4167" s="37" t="s">
        <v>31</v>
      </c>
      <c r="C4167" s="39">
        <v>6264</v>
      </c>
      <c r="D4167" s="39" t="s">
        <v>1456</v>
      </c>
      <c r="E4167" s="39" t="s">
        <v>1460</v>
      </c>
      <c r="F4167" s="174" t="s">
        <v>161</v>
      </c>
      <c r="G4167" s="162" t="s">
        <v>35</v>
      </c>
      <c r="H4167" s="39" t="str">
        <f t="shared" si="540"/>
        <v>6105AK124-6264-WTRP-0006</v>
      </c>
      <c r="I4167" s="39" t="str">
        <f t="shared" si="541"/>
        <v>Q24050972-04-6264-W-TRP-0006</v>
      </c>
      <c r="J4167" s="162"/>
      <c r="K4167" s="33" t="str">
        <f>VLOOKUP(C4167,'PPE WBS Codes'!$E$3:$F$79,2,0)</f>
        <v>Bulk Diesel Storage 1</v>
      </c>
      <c r="L4167" s="162" t="s">
        <v>1990</v>
      </c>
      <c r="M4167" s="162" t="s">
        <v>1461</v>
      </c>
      <c r="N4167" s="33" t="str">
        <f t="shared" si="542"/>
        <v>Bulk Diesel Storage 1 - Fire Wall Protection System for Bulk Diesel Storage Yard 1B - Soil Classification and Nomination Deliverables</v>
      </c>
      <c r="O4167" s="175"/>
      <c r="P4167" s="175"/>
      <c r="Q4167" s="33" t="str">
        <f>IFERROR(VLOOKUP(PPE_PH1_CDDL[[#This Row],[RDMC Document Number]],[3]Docs!$B:$F,4,0),"No Placeholder Yet")</f>
        <v>RES - Reserved Placeholder</v>
      </c>
      <c r="R4167" s="33" t="str">
        <f>IFERROR(VLOOKUP(PPE_PH1_CDDL[[#This Row],[RDMC Document Number]],[3]Docs!$B:$F,5,0),"No Placeholder Yet")</f>
        <v>Pending</v>
      </c>
      <c r="S4167" s="137">
        <f t="shared" si="543"/>
        <v>0</v>
      </c>
      <c r="T4167" s="162" t="s">
        <v>1119</v>
      </c>
      <c r="U4167" s="162"/>
      <c r="V4167" s="126"/>
      <c r="W4167" s="162" t="s">
        <v>1982</v>
      </c>
      <c r="X4167" s="39" t="s">
        <v>2023</v>
      </c>
      <c r="Y4167" s="162"/>
      <c r="Z4167" s="162"/>
      <c r="AA4167" s="39"/>
      <c r="AB4167" s="152" t="s">
        <v>3165</v>
      </c>
    </row>
    <row r="4168" spans="1:28" ht="21.75" customHeight="1" x14ac:dyDescent="0.25">
      <c r="A4168" s="37" t="s">
        <v>30</v>
      </c>
      <c r="B4168" s="37" t="s">
        <v>31</v>
      </c>
      <c r="C4168" s="39">
        <v>6265</v>
      </c>
      <c r="D4168" s="39" t="s">
        <v>52</v>
      </c>
      <c r="E4168" s="39" t="s">
        <v>1266</v>
      </c>
      <c r="F4168" s="128" t="s">
        <v>34</v>
      </c>
      <c r="G4168" s="162" t="s">
        <v>35</v>
      </c>
      <c r="H4168" s="39" t="str">
        <f t="shared" si="540"/>
        <v>6105AK124-6265-ECAL-0001</v>
      </c>
      <c r="I4168" s="39" t="str">
        <f t="shared" si="541"/>
        <v>Q24050972-04-6265-E-CAL-0001</v>
      </c>
      <c r="J4168" s="39"/>
      <c r="K4168" s="39" t="s">
        <v>2030</v>
      </c>
      <c r="L4168" s="39" t="s">
        <v>2031</v>
      </c>
      <c r="M4168" s="39" t="s">
        <v>1361</v>
      </c>
      <c r="N4168" s="33" t="str">
        <f t="shared" si="542"/>
        <v>Truck Diesel Unloading and Power Station 1 - Earthing System for Diesel Offloading Station 1A - Cable and Conductor Sizing (incl Volt Drop Calcs)</v>
      </c>
      <c r="O4168" s="134"/>
      <c r="P4168" s="134"/>
      <c r="Q4168" s="33" t="str">
        <f>IFERROR(VLOOKUP(PPE_PH1_CDDL[[#This Row],[RDMC Document Number]],[3]Docs!$B:$F,4,0),"No Placeholder Yet")</f>
        <v>RES - Reserved Placeholder</v>
      </c>
      <c r="R4168" s="33" t="str">
        <f>IFERROR(VLOOKUP(PPE_PH1_CDDL[[#This Row],[RDMC Document Number]],[3]Docs!$B:$F,5,0),"No Placeholder Yet")</f>
        <v>Pending</v>
      </c>
      <c r="S4168" s="137">
        <f t="shared" ref="S4168:S4171" si="544">IF(AND(O4168&lt;&gt;"",P4168&lt;&gt;"",R4168="Approved"),100%,
 IF(AND(O4168&lt;&gt;"",P4168&lt;&gt;""),66.67%,
 IF(O4168&lt;&gt;"",33.33%,
 0)))</f>
        <v>0</v>
      </c>
      <c r="T4168" s="162" t="s">
        <v>1119</v>
      </c>
      <c r="U4168" s="162"/>
      <c r="V4168" s="126"/>
      <c r="W4168" s="39" t="s">
        <v>1649</v>
      </c>
      <c r="X4168" s="39" t="s">
        <v>2032</v>
      </c>
      <c r="Y4168" s="39"/>
      <c r="Z4168" s="39"/>
      <c r="AA4168" s="39"/>
      <c r="AB4168" s="152" t="s">
        <v>3165</v>
      </c>
    </row>
    <row r="4169" spans="1:28" ht="21.75" customHeight="1" x14ac:dyDescent="0.25">
      <c r="A4169" s="37" t="s">
        <v>30</v>
      </c>
      <c r="B4169" s="37" t="s">
        <v>31</v>
      </c>
      <c r="C4169" s="39">
        <v>6265</v>
      </c>
      <c r="D4169" s="39" t="s">
        <v>52</v>
      </c>
      <c r="E4169" s="39" t="s">
        <v>1266</v>
      </c>
      <c r="F4169" s="128" t="s">
        <v>46</v>
      </c>
      <c r="G4169" s="162" t="s">
        <v>35</v>
      </c>
      <c r="H4169" s="39" t="str">
        <f t="shared" si="540"/>
        <v>6105AK124-6265-ECAL-0002</v>
      </c>
      <c r="I4169" s="39" t="str">
        <f t="shared" si="541"/>
        <v>Q24050972-04-6265-E-CAL-0002</v>
      </c>
      <c r="J4169" s="39"/>
      <c r="K4169" s="39" t="s">
        <v>2030</v>
      </c>
      <c r="L4169" s="39" t="s">
        <v>2031</v>
      </c>
      <c r="M4169" s="39" t="s">
        <v>1363</v>
      </c>
      <c r="N4169" s="33" t="str">
        <f t="shared" si="542"/>
        <v>Truck Diesel Unloading and Power Station 1 - Earthing System for Diesel Offloading Station 1A - Impedance and Burn-off Calculations</v>
      </c>
      <c r="O4169" s="134"/>
      <c r="P4169" s="134"/>
      <c r="Q4169" s="33" t="str">
        <f>IFERROR(VLOOKUP(PPE_PH1_CDDL[[#This Row],[RDMC Document Number]],[3]Docs!$B:$F,4,0),"No Placeholder Yet")</f>
        <v>RES - Reserved Placeholder</v>
      </c>
      <c r="R4169" s="33" t="str">
        <f>IFERROR(VLOOKUP(PPE_PH1_CDDL[[#This Row],[RDMC Document Number]],[3]Docs!$B:$F,5,0),"No Placeholder Yet")</f>
        <v>Pending</v>
      </c>
      <c r="S4169" s="137">
        <f t="shared" si="544"/>
        <v>0</v>
      </c>
      <c r="T4169" s="162" t="s">
        <v>1119</v>
      </c>
      <c r="U4169" s="162"/>
      <c r="V4169" s="126"/>
      <c r="W4169" s="39" t="s">
        <v>1649</v>
      </c>
      <c r="X4169" s="39" t="s">
        <v>2032</v>
      </c>
      <c r="Y4169" s="39"/>
      <c r="Z4169" s="39"/>
      <c r="AA4169" s="39"/>
      <c r="AB4169" s="152" t="s">
        <v>3165</v>
      </c>
    </row>
    <row r="4170" spans="1:28" ht="21.75" customHeight="1" x14ac:dyDescent="0.25">
      <c r="A4170" s="37" t="s">
        <v>30</v>
      </c>
      <c r="B4170" s="37" t="s">
        <v>31</v>
      </c>
      <c r="C4170" s="39">
        <v>6265</v>
      </c>
      <c r="D4170" s="39" t="s">
        <v>52</v>
      </c>
      <c r="E4170" s="39" t="s">
        <v>1266</v>
      </c>
      <c r="F4170" s="128" t="s">
        <v>48</v>
      </c>
      <c r="G4170" s="162" t="s">
        <v>35</v>
      </c>
      <c r="H4170" s="39" t="str">
        <f t="shared" si="540"/>
        <v>6105AK124-6265-ECAL-0003</v>
      </c>
      <c r="I4170" s="39" t="str">
        <f t="shared" si="541"/>
        <v>Q24050972-04-6265-E-CAL-0003</v>
      </c>
      <c r="J4170" s="39"/>
      <c r="K4170" s="39" t="s">
        <v>2030</v>
      </c>
      <c r="L4170" s="39" t="s">
        <v>2033</v>
      </c>
      <c r="M4170" s="39" t="s">
        <v>1361</v>
      </c>
      <c r="N4170" s="33" t="str">
        <f t="shared" si="542"/>
        <v>Truck Diesel Unloading and Power Station 1 - Earthing System for Diesel Offloading Station 1B - Cable and Conductor Sizing (incl Volt Drop Calcs)</v>
      </c>
      <c r="O4170" s="134"/>
      <c r="P4170" s="134"/>
      <c r="Q4170" s="33" t="str">
        <f>IFERROR(VLOOKUP(PPE_PH1_CDDL[[#This Row],[RDMC Document Number]],[3]Docs!$B:$F,4,0),"No Placeholder Yet")</f>
        <v>RES - Reserved Placeholder</v>
      </c>
      <c r="R4170" s="33" t="str">
        <f>IFERROR(VLOOKUP(PPE_PH1_CDDL[[#This Row],[RDMC Document Number]],[3]Docs!$B:$F,5,0),"No Placeholder Yet")</f>
        <v>Pending</v>
      </c>
      <c r="S4170" s="137">
        <f t="shared" si="544"/>
        <v>0</v>
      </c>
      <c r="T4170" s="162" t="s">
        <v>1119</v>
      </c>
      <c r="U4170" s="162"/>
      <c r="V4170" s="126"/>
      <c r="W4170" s="39" t="s">
        <v>1649</v>
      </c>
      <c r="X4170" s="39" t="s">
        <v>2034</v>
      </c>
      <c r="Y4170" s="39"/>
      <c r="Z4170" s="39"/>
      <c r="AA4170" s="39"/>
      <c r="AB4170" s="152" t="s">
        <v>3165</v>
      </c>
    </row>
    <row r="4171" spans="1:28" ht="21.75" customHeight="1" x14ac:dyDescent="0.25">
      <c r="A4171" s="37" t="s">
        <v>30</v>
      </c>
      <c r="B4171" s="37" t="s">
        <v>31</v>
      </c>
      <c r="C4171" s="39">
        <v>6265</v>
      </c>
      <c r="D4171" s="39" t="s">
        <v>52</v>
      </c>
      <c r="E4171" s="39" t="s">
        <v>1266</v>
      </c>
      <c r="F4171" s="174" t="s">
        <v>50</v>
      </c>
      <c r="G4171" s="162" t="s">
        <v>35</v>
      </c>
      <c r="H4171" s="39" t="str">
        <f t="shared" si="540"/>
        <v>6105AK124-6265-ECAL-0004</v>
      </c>
      <c r="I4171" s="39" t="str">
        <f t="shared" si="541"/>
        <v>Q24050972-04-6265-E-CAL-0004</v>
      </c>
      <c r="J4171" s="162"/>
      <c r="K4171" s="39" t="s">
        <v>2030</v>
      </c>
      <c r="L4171" s="162" t="s">
        <v>2033</v>
      </c>
      <c r="M4171" s="162" t="s">
        <v>1363</v>
      </c>
      <c r="N4171" s="33" t="str">
        <f t="shared" si="542"/>
        <v>Truck Diesel Unloading and Power Station 1 - Earthing System for Diesel Offloading Station 1B - Impedance and Burn-off Calculations</v>
      </c>
      <c r="O4171" s="175"/>
      <c r="P4171" s="175"/>
      <c r="Q4171" s="33" t="str">
        <f>IFERROR(VLOOKUP(PPE_PH1_CDDL[[#This Row],[RDMC Document Number]],[3]Docs!$B:$F,4,0),"No Placeholder Yet")</f>
        <v>RES - Reserved Placeholder</v>
      </c>
      <c r="R4171" s="33" t="str">
        <f>IFERROR(VLOOKUP(PPE_PH1_CDDL[[#This Row],[RDMC Document Number]],[3]Docs!$B:$F,5,0),"No Placeholder Yet")</f>
        <v>Pending</v>
      </c>
      <c r="S4171" s="137">
        <f t="shared" si="544"/>
        <v>0</v>
      </c>
      <c r="T4171" s="162" t="s">
        <v>1119</v>
      </c>
      <c r="U4171" s="162"/>
      <c r="V4171" s="126"/>
      <c r="W4171" s="39" t="s">
        <v>1649</v>
      </c>
      <c r="X4171" s="162" t="s">
        <v>2034</v>
      </c>
      <c r="Y4171" s="162"/>
      <c r="Z4171" s="162"/>
      <c r="AA4171" s="39"/>
      <c r="AB4171" s="152" t="s">
        <v>3165</v>
      </c>
    </row>
    <row r="4172" spans="1:28" ht="21.75" customHeight="1" x14ac:dyDescent="0.25">
      <c r="A4172" s="37" t="s">
        <v>30</v>
      </c>
      <c r="B4172" s="37" t="s">
        <v>31</v>
      </c>
      <c r="C4172" s="39">
        <v>6265</v>
      </c>
      <c r="D4172" s="39" t="s">
        <v>52</v>
      </c>
      <c r="E4172" s="39" t="s">
        <v>1365</v>
      </c>
      <c r="F4172" s="128" t="s">
        <v>34</v>
      </c>
      <c r="G4172" s="162" t="s">
        <v>35</v>
      </c>
      <c r="H4172" s="39" t="str">
        <f t="shared" si="540"/>
        <v>6105AK124-6265-EDIA-0001</v>
      </c>
      <c r="I4172" s="39" t="str">
        <f t="shared" si="541"/>
        <v>Q24050972-04-6265-E-DIA-0001</v>
      </c>
      <c r="J4172" s="39"/>
      <c r="K4172" s="39" t="s">
        <v>2030</v>
      </c>
      <c r="L4172" s="39" t="s">
        <v>2031</v>
      </c>
      <c r="M4172" s="39" t="s">
        <v>1367</v>
      </c>
      <c r="N4172" s="33" t="str">
        <f t="shared" si="542"/>
        <v>Truck Diesel Unloading and Power Station 1 - Earthing System for Diesel Offloading Station 1A - Electrical Circuit Diagrams (Schematics)</v>
      </c>
      <c r="O4172" s="134"/>
      <c r="P4172" s="134"/>
      <c r="Q4172" s="33" t="str">
        <f>IFERROR(VLOOKUP(PPE_PH1_CDDL[[#This Row],[RDMC Document Number]],[3]Docs!$B:$F,4,0),"No Placeholder Yet")</f>
        <v>RES - Reserved Placeholder</v>
      </c>
      <c r="R4172" s="33" t="str">
        <f>IFERROR(VLOOKUP(PPE_PH1_CDDL[[#This Row],[RDMC Document Number]],[3]Docs!$B:$F,5,0),"No Placeholder Yet")</f>
        <v>Pending</v>
      </c>
      <c r="S4172" s="137">
        <f t="shared" ref="S4172:S4177" si="545">IF(AND(O4172&lt;&gt;"",P4172&lt;&gt;"",R4172="Approved"),100%,
 IF(AND(O4172&lt;&gt;"",P4172&lt;&gt;""),66.67%,
 IF(O4172&lt;&gt;"",33.33%,
 0)))</f>
        <v>0</v>
      </c>
      <c r="T4172" s="162" t="s">
        <v>1119</v>
      </c>
      <c r="U4172" s="162"/>
      <c r="V4172" s="126"/>
      <c r="W4172" s="39" t="s">
        <v>1649</v>
      </c>
      <c r="X4172" s="39" t="s">
        <v>2032</v>
      </c>
      <c r="Y4172" s="39"/>
      <c r="Z4172" s="39"/>
      <c r="AA4172" s="39"/>
      <c r="AB4172" s="152" t="s">
        <v>3165</v>
      </c>
    </row>
    <row r="4173" spans="1:28" ht="21.75" customHeight="1" x14ac:dyDescent="0.25">
      <c r="A4173" s="37" t="s">
        <v>30</v>
      </c>
      <c r="B4173" s="37" t="s">
        <v>31</v>
      </c>
      <c r="C4173" s="39">
        <v>6265</v>
      </c>
      <c r="D4173" s="39" t="s">
        <v>52</v>
      </c>
      <c r="E4173" s="39" t="s">
        <v>1365</v>
      </c>
      <c r="F4173" s="128" t="s">
        <v>46</v>
      </c>
      <c r="G4173" s="162" t="s">
        <v>35</v>
      </c>
      <c r="H4173" s="39" t="str">
        <f t="shared" si="540"/>
        <v>6105AK124-6265-EDIA-0002</v>
      </c>
      <c r="I4173" s="39" t="str">
        <f t="shared" si="541"/>
        <v>Q24050972-04-6265-E-DIA-0002</v>
      </c>
      <c r="J4173" s="39"/>
      <c r="K4173" s="39" t="s">
        <v>2030</v>
      </c>
      <c r="L4173" s="39" t="s">
        <v>2031</v>
      </c>
      <c r="M4173" s="39" t="s">
        <v>1366</v>
      </c>
      <c r="N4173" s="33" t="str">
        <f t="shared" si="542"/>
        <v>Truck Diesel Unloading and Power Station 1 - Earthing System for Diesel Offloading Station 1A - Cable Block Diagrams and Schedules</v>
      </c>
      <c r="O4173" s="134"/>
      <c r="P4173" s="134"/>
      <c r="Q4173" s="33" t="str">
        <f>IFERROR(VLOOKUP(PPE_PH1_CDDL[[#This Row],[RDMC Document Number]],[3]Docs!$B:$F,4,0),"No Placeholder Yet")</f>
        <v>RES - Reserved Placeholder</v>
      </c>
      <c r="R4173" s="33" t="str">
        <f>IFERROR(VLOOKUP(PPE_PH1_CDDL[[#This Row],[RDMC Document Number]],[3]Docs!$B:$F,5,0),"No Placeholder Yet")</f>
        <v>Pending</v>
      </c>
      <c r="S4173" s="137">
        <f t="shared" si="545"/>
        <v>0</v>
      </c>
      <c r="T4173" s="162" t="s">
        <v>1119</v>
      </c>
      <c r="U4173" s="162"/>
      <c r="V4173" s="126"/>
      <c r="W4173" s="39" t="s">
        <v>1649</v>
      </c>
      <c r="X4173" s="39" t="s">
        <v>2032</v>
      </c>
      <c r="Y4173" s="39"/>
      <c r="Z4173" s="39"/>
      <c r="AA4173" s="39"/>
      <c r="AB4173" s="152" t="s">
        <v>3165</v>
      </c>
    </row>
    <row r="4174" spans="1:28" ht="21.75" customHeight="1" x14ac:dyDescent="0.25">
      <c r="A4174" s="37" t="s">
        <v>30</v>
      </c>
      <c r="B4174" s="37" t="s">
        <v>31</v>
      </c>
      <c r="C4174" s="39">
        <v>6265</v>
      </c>
      <c r="D4174" s="39" t="s">
        <v>52</v>
      </c>
      <c r="E4174" s="39" t="s">
        <v>1365</v>
      </c>
      <c r="F4174" s="128" t="s">
        <v>48</v>
      </c>
      <c r="G4174" s="162" t="s">
        <v>35</v>
      </c>
      <c r="H4174" s="39" t="str">
        <f t="shared" si="540"/>
        <v>6105AK124-6265-EDIA-0003</v>
      </c>
      <c r="I4174" s="39" t="str">
        <f t="shared" si="541"/>
        <v>Q24050972-04-6265-E-DIA-0003</v>
      </c>
      <c r="J4174" s="39"/>
      <c r="K4174" s="39" t="s">
        <v>2030</v>
      </c>
      <c r="L4174" s="39" t="s">
        <v>2031</v>
      </c>
      <c r="M4174" s="39" t="s">
        <v>1369</v>
      </c>
      <c r="N4174" s="33" t="str">
        <f t="shared" si="542"/>
        <v>Truck Diesel Unloading and Power Station 1 - Earthing System for Diesel Offloading Station 1A - E/I Termination Schedule</v>
      </c>
      <c r="O4174" s="134"/>
      <c r="P4174" s="134"/>
      <c r="Q4174" s="33" t="str">
        <f>IFERROR(VLOOKUP(PPE_PH1_CDDL[[#This Row],[RDMC Document Number]],[3]Docs!$B:$F,4,0),"No Placeholder Yet")</f>
        <v>RES - Reserved Placeholder</v>
      </c>
      <c r="R4174" s="33" t="str">
        <f>IFERROR(VLOOKUP(PPE_PH1_CDDL[[#This Row],[RDMC Document Number]],[3]Docs!$B:$F,5,0),"No Placeholder Yet")</f>
        <v>Pending</v>
      </c>
      <c r="S4174" s="137">
        <f t="shared" si="545"/>
        <v>0</v>
      </c>
      <c r="T4174" s="162" t="s">
        <v>1119</v>
      </c>
      <c r="U4174" s="162"/>
      <c r="V4174" s="126"/>
      <c r="W4174" s="39" t="s">
        <v>1649</v>
      </c>
      <c r="X4174" s="39" t="s">
        <v>2032</v>
      </c>
      <c r="Y4174" s="39"/>
      <c r="Z4174" s="39"/>
      <c r="AA4174" s="39"/>
      <c r="AB4174" s="152" t="s">
        <v>3165</v>
      </c>
    </row>
    <row r="4175" spans="1:28" ht="21.75" customHeight="1" x14ac:dyDescent="0.25">
      <c r="A4175" s="37" t="s">
        <v>30</v>
      </c>
      <c r="B4175" s="37" t="s">
        <v>31</v>
      </c>
      <c r="C4175" s="39">
        <v>6265</v>
      </c>
      <c r="D4175" s="39" t="s">
        <v>52</v>
      </c>
      <c r="E4175" s="39" t="s">
        <v>1365</v>
      </c>
      <c r="F4175" s="128" t="s">
        <v>50</v>
      </c>
      <c r="G4175" s="162" t="s">
        <v>35</v>
      </c>
      <c r="H4175" s="39" t="str">
        <f t="shared" si="540"/>
        <v>6105AK124-6265-EDIA-0004</v>
      </c>
      <c r="I4175" s="39" t="str">
        <f t="shared" si="541"/>
        <v>Q24050972-04-6265-E-DIA-0004</v>
      </c>
      <c r="J4175" s="39"/>
      <c r="K4175" s="39" t="s">
        <v>2030</v>
      </c>
      <c r="L4175" s="39" t="s">
        <v>2033</v>
      </c>
      <c r="M4175" s="39" t="s">
        <v>1367</v>
      </c>
      <c r="N4175" s="33" t="str">
        <f t="shared" si="542"/>
        <v>Truck Diesel Unloading and Power Station 1 - Earthing System for Diesel Offloading Station 1B - Electrical Circuit Diagrams (Schematics)</v>
      </c>
      <c r="O4175" s="134"/>
      <c r="P4175" s="134"/>
      <c r="Q4175" s="33" t="str">
        <f>IFERROR(VLOOKUP(PPE_PH1_CDDL[[#This Row],[RDMC Document Number]],[3]Docs!$B:$F,4,0),"No Placeholder Yet")</f>
        <v>RES - Reserved Placeholder</v>
      </c>
      <c r="R4175" s="33" t="str">
        <f>IFERROR(VLOOKUP(PPE_PH1_CDDL[[#This Row],[RDMC Document Number]],[3]Docs!$B:$F,5,0),"No Placeholder Yet")</f>
        <v>Pending</v>
      </c>
      <c r="S4175" s="137">
        <f t="shared" si="545"/>
        <v>0</v>
      </c>
      <c r="T4175" s="162" t="s">
        <v>1119</v>
      </c>
      <c r="U4175" s="162"/>
      <c r="V4175" s="126"/>
      <c r="W4175" s="39" t="s">
        <v>1649</v>
      </c>
      <c r="X4175" s="162" t="s">
        <v>2034</v>
      </c>
      <c r="Y4175" s="39"/>
      <c r="Z4175" s="39"/>
      <c r="AA4175" s="39"/>
      <c r="AB4175" s="152" t="s">
        <v>3165</v>
      </c>
    </row>
    <row r="4176" spans="1:28" ht="21.75" customHeight="1" x14ac:dyDescent="0.25">
      <c r="A4176" s="37" t="s">
        <v>30</v>
      </c>
      <c r="B4176" s="37" t="s">
        <v>31</v>
      </c>
      <c r="C4176" s="39">
        <v>6265</v>
      </c>
      <c r="D4176" s="39" t="s">
        <v>52</v>
      </c>
      <c r="E4176" s="39" t="s">
        <v>1365</v>
      </c>
      <c r="F4176" s="128" t="s">
        <v>101</v>
      </c>
      <c r="G4176" s="162" t="s">
        <v>35</v>
      </c>
      <c r="H4176" s="39" t="str">
        <f t="shared" si="540"/>
        <v>6105AK124-6265-EDIA-0005</v>
      </c>
      <c r="I4176" s="39" t="str">
        <f t="shared" si="541"/>
        <v>Q24050972-04-6265-E-DIA-0005</v>
      </c>
      <c r="J4176" s="39"/>
      <c r="K4176" s="39" t="s">
        <v>2030</v>
      </c>
      <c r="L4176" s="39" t="s">
        <v>2033</v>
      </c>
      <c r="M4176" s="39" t="s">
        <v>1366</v>
      </c>
      <c r="N4176" s="33" t="str">
        <f t="shared" si="542"/>
        <v>Truck Diesel Unloading and Power Station 1 - Earthing System for Diesel Offloading Station 1B - Cable Block Diagrams and Schedules</v>
      </c>
      <c r="O4176" s="134"/>
      <c r="P4176" s="134"/>
      <c r="Q4176" s="33" t="str">
        <f>IFERROR(VLOOKUP(PPE_PH1_CDDL[[#This Row],[RDMC Document Number]],[3]Docs!$B:$F,4,0),"No Placeholder Yet")</f>
        <v>RES - Reserved Placeholder</v>
      </c>
      <c r="R4176" s="33" t="str">
        <f>IFERROR(VLOOKUP(PPE_PH1_CDDL[[#This Row],[RDMC Document Number]],[3]Docs!$B:$F,5,0),"No Placeholder Yet")</f>
        <v>Pending</v>
      </c>
      <c r="S4176" s="137">
        <f t="shared" si="545"/>
        <v>0</v>
      </c>
      <c r="T4176" s="162" t="s">
        <v>1119</v>
      </c>
      <c r="U4176" s="162"/>
      <c r="V4176" s="126"/>
      <c r="W4176" s="39" t="s">
        <v>1649</v>
      </c>
      <c r="X4176" s="162" t="s">
        <v>2034</v>
      </c>
      <c r="Y4176" s="39"/>
      <c r="Z4176" s="39"/>
      <c r="AA4176" s="39"/>
      <c r="AB4176" s="152" t="s">
        <v>3165</v>
      </c>
    </row>
    <row r="4177" spans="1:28" ht="21.75" customHeight="1" x14ac:dyDescent="0.25">
      <c r="A4177" s="37" t="s">
        <v>30</v>
      </c>
      <c r="B4177" s="37" t="s">
        <v>31</v>
      </c>
      <c r="C4177" s="39">
        <v>6265</v>
      </c>
      <c r="D4177" s="39" t="s">
        <v>52</v>
      </c>
      <c r="E4177" s="39" t="s">
        <v>1365</v>
      </c>
      <c r="F4177" s="174" t="s">
        <v>161</v>
      </c>
      <c r="G4177" s="162" t="s">
        <v>35</v>
      </c>
      <c r="H4177" s="39" t="str">
        <f t="shared" si="540"/>
        <v>6105AK124-6265-EDIA-0006</v>
      </c>
      <c r="I4177" s="39" t="str">
        <f t="shared" si="541"/>
        <v>Q24050972-04-6265-E-DIA-0006</v>
      </c>
      <c r="J4177" s="162"/>
      <c r="K4177" s="39" t="s">
        <v>2030</v>
      </c>
      <c r="L4177" s="162" t="s">
        <v>2033</v>
      </c>
      <c r="M4177" s="162" t="s">
        <v>1369</v>
      </c>
      <c r="N4177" s="33" t="str">
        <f t="shared" si="542"/>
        <v>Truck Diesel Unloading and Power Station 1 - Earthing System for Diesel Offloading Station 1B - E/I Termination Schedule</v>
      </c>
      <c r="O4177" s="175"/>
      <c r="P4177" s="175"/>
      <c r="Q4177" s="33" t="str">
        <f>IFERROR(VLOOKUP(PPE_PH1_CDDL[[#This Row],[RDMC Document Number]],[3]Docs!$B:$F,4,0),"No Placeholder Yet")</f>
        <v>RES - Reserved Placeholder</v>
      </c>
      <c r="R4177" s="33" t="str">
        <f>IFERROR(VLOOKUP(PPE_PH1_CDDL[[#This Row],[RDMC Document Number]],[3]Docs!$B:$F,5,0),"No Placeholder Yet")</f>
        <v>Pending</v>
      </c>
      <c r="S4177" s="137">
        <f t="shared" si="545"/>
        <v>0</v>
      </c>
      <c r="T4177" s="162" t="s">
        <v>1119</v>
      </c>
      <c r="U4177" s="162"/>
      <c r="V4177" s="126"/>
      <c r="W4177" s="39" t="s">
        <v>1649</v>
      </c>
      <c r="X4177" s="162" t="s">
        <v>2034</v>
      </c>
      <c r="Y4177" s="162"/>
      <c r="Z4177" s="162"/>
      <c r="AA4177" s="39"/>
      <c r="AB4177" s="152" t="s">
        <v>3165</v>
      </c>
    </row>
    <row r="4178" spans="1:28" ht="21.75" customHeight="1" x14ac:dyDescent="0.25">
      <c r="A4178" s="37" t="s">
        <v>30</v>
      </c>
      <c r="B4178" s="37" t="s">
        <v>31</v>
      </c>
      <c r="C4178" s="39">
        <v>6265</v>
      </c>
      <c r="D4178" s="39" t="s">
        <v>973</v>
      </c>
      <c r="E4178" s="39" t="s">
        <v>1365</v>
      </c>
      <c r="F4178" s="128" t="s">
        <v>34</v>
      </c>
      <c r="G4178" s="162" t="s">
        <v>35</v>
      </c>
      <c r="H4178" s="39" t="str">
        <f t="shared" si="540"/>
        <v>6105AK124-6265-FDIA-0001</v>
      </c>
      <c r="I4178" s="39" t="str">
        <f t="shared" si="541"/>
        <v>Q24050972-04-6265-F-DIA-0001</v>
      </c>
      <c r="J4178" s="39"/>
      <c r="K4178" s="39" t="s">
        <v>2030</v>
      </c>
      <c r="L4178" s="39" t="s">
        <v>2031</v>
      </c>
      <c r="M4178" s="39" t="s">
        <v>1393</v>
      </c>
      <c r="N4178" s="33" t="str">
        <f t="shared" si="542"/>
        <v>Truck Diesel Unloading and Power Station 1 - Earthing System for Diesel Offloading Station 1A - Interface Panel and I/O Schematics</v>
      </c>
      <c r="O4178" s="134"/>
      <c r="P4178" s="134"/>
      <c r="Q4178" s="33" t="str">
        <f>IFERROR(VLOOKUP(PPE_PH1_CDDL[[#This Row],[RDMC Document Number]],[3]Docs!$B:$F,4,0),"No Placeholder Yet")</f>
        <v>RES - Reserved Placeholder</v>
      </c>
      <c r="R4178" s="33" t="str">
        <f>IFERROR(VLOOKUP(PPE_PH1_CDDL[[#This Row],[RDMC Document Number]],[3]Docs!$B:$F,5,0),"No Placeholder Yet")</f>
        <v>Pending</v>
      </c>
      <c r="S4178" s="137">
        <f t="shared" ref="S4178:S4183" si="546">IF(AND(O4178&lt;&gt;"",P4178&lt;&gt;"",R4178="Approved"),100%,
 IF(AND(O4178&lt;&gt;"",P4178&lt;&gt;""),66.67%,
 IF(O4178&lt;&gt;"",33.33%,
 0)))</f>
        <v>0</v>
      </c>
      <c r="T4178" s="162" t="s">
        <v>1119</v>
      </c>
      <c r="U4178" s="162"/>
      <c r="V4178" s="126"/>
      <c r="W4178" s="39" t="s">
        <v>1649</v>
      </c>
      <c r="X4178" s="39" t="s">
        <v>2032</v>
      </c>
      <c r="Y4178" s="39"/>
      <c r="Z4178" s="39"/>
      <c r="AA4178" s="39"/>
      <c r="AB4178" s="152" t="s">
        <v>3165</v>
      </c>
    </row>
    <row r="4179" spans="1:28" ht="21.75" customHeight="1" x14ac:dyDescent="0.25">
      <c r="A4179" s="37" t="s">
        <v>30</v>
      </c>
      <c r="B4179" s="37" t="s">
        <v>31</v>
      </c>
      <c r="C4179" s="39">
        <v>6265</v>
      </c>
      <c r="D4179" s="39" t="s">
        <v>973</v>
      </c>
      <c r="E4179" s="39" t="s">
        <v>1365</v>
      </c>
      <c r="F4179" s="174" t="s">
        <v>46</v>
      </c>
      <c r="G4179" s="162" t="s">
        <v>35</v>
      </c>
      <c r="H4179" s="39" t="str">
        <f t="shared" ref="H4179:H4242" si="547">A4179&amp;B4179&amp;"-"&amp;C4179&amp;"-"&amp;D4179&amp;E4179&amp;"-"&amp;F4179</f>
        <v>6105AK124-6265-FDIA-0002</v>
      </c>
      <c r="I4179" s="39" t="str">
        <f t="shared" ref="I4179:I4242" si="548">"Q24050972"&amp;"-"&amp;"04"&amp;"-"&amp;C4179&amp;"-"&amp;D4179&amp;"-"&amp;E4179&amp;"-"&amp;F4179</f>
        <v>Q24050972-04-6265-F-DIA-0002</v>
      </c>
      <c r="J4179" s="162"/>
      <c r="K4179" s="39" t="s">
        <v>2030</v>
      </c>
      <c r="L4179" s="162" t="s">
        <v>2033</v>
      </c>
      <c r="M4179" s="162" t="s">
        <v>1393</v>
      </c>
      <c r="N4179" s="33" t="str">
        <f t="shared" si="542"/>
        <v>Truck Diesel Unloading and Power Station 1 - Earthing System for Diesel Offloading Station 1B - Interface Panel and I/O Schematics</v>
      </c>
      <c r="O4179" s="175"/>
      <c r="P4179" s="175"/>
      <c r="Q4179" s="33" t="str">
        <f>IFERROR(VLOOKUP(PPE_PH1_CDDL[[#This Row],[RDMC Document Number]],[3]Docs!$B:$F,4,0),"No Placeholder Yet")</f>
        <v>RES - Reserved Placeholder</v>
      </c>
      <c r="R4179" s="33" t="str">
        <f>IFERROR(VLOOKUP(PPE_PH1_CDDL[[#This Row],[RDMC Document Number]],[3]Docs!$B:$F,5,0),"No Placeholder Yet")</f>
        <v>Pending</v>
      </c>
      <c r="S4179" s="137">
        <f t="shared" si="546"/>
        <v>0</v>
      </c>
      <c r="T4179" s="162" t="s">
        <v>1119</v>
      </c>
      <c r="U4179" s="162"/>
      <c r="V4179" s="126"/>
      <c r="W4179" s="39" t="s">
        <v>1649</v>
      </c>
      <c r="X4179" s="162" t="s">
        <v>2034</v>
      </c>
      <c r="Y4179" s="162"/>
      <c r="Z4179" s="162"/>
      <c r="AA4179" s="39"/>
      <c r="AB4179" s="152" t="s">
        <v>3165</v>
      </c>
    </row>
    <row r="4180" spans="1:28" ht="21.75" customHeight="1" x14ac:dyDescent="0.25">
      <c r="A4180" s="37" t="s">
        <v>30</v>
      </c>
      <c r="B4180" s="37" t="s">
        <v>31</v>
      </c>
      <c r="C4180" s="39">
        <v>6265</v>
      </c>
      <c r="D4180" s="39" t="s">
        <v>52</v>
      </c>
      <c r="E4180" s="39" t="s">
        <v>82</v>
      </c>
      <c r="F4180" s="128" t="s">
        <v>34</v>
      </c>
      <c r="G4180" s="162" t="s">
        <v>35</v>
      </c>
      <c r="H4180" s="39" t="str">
        <f t="shared" si="547"/>
        <v>6105AK124-6265-EDST-0001</v>
      </c>
      <c r="I4180" s="39" t="str">
        <f t="shared" si="548"/>
        <v>Q24050972-04-6265-E-DST-0001</v>
      </c>
      <c r="J4180" s="39"/>
      <c r="K4180" s="39" t="s">
        <v>2030</v>
      </c>
      <c r="L4180" s="39" t="s">
        <v>2035</v>
      </c>
      <c r="M4180" s="39" t="s">
        <v>1373</v>
      </c>
      <c r="N4180" s="33" t="str">
        <f t="shared" si="542"/>
        <v>Truck Diesel Unloading and Power Station 1 - Drainage and Collection System for Diesel Offloading Station 1A - Equipment Register and Technical Specifications</v>
      </c>
      <c r="O4180" s="134"/>
      <c r="P4180" s="134"/>
      <c r="Q4180" s="33" t="str">
        <f>IFERROR(VLOOKUP(PPE_PH1_CDDL[[#This Row],[RDMC Document Number]],[3]Docs!$B:$F,4,0),"No Placeholder Yet")</f>
        <v>RES - Reserved Placeholder</v>
      </c>
      <c r="R4180" s="33" t="str">
        <f>IFERROR(VLOOKUP(PPE_PH1_CDDL[[#This Row],[RDMC Document Number]],[3]Docs!$B:$F,5,0),"No Placeholder Yet")</f>
        <v>Pending</v>
      </c>
      <c r="S4180" s="137">
        <f t="shared" si="546"/>
        <v>0</v>
      </c>
      <c r="T4180" s="162" t="s">
        <v>1119</v>
      </c>
      <c r="U4180" s="162"/>
      <c r="V4180" s="126"/>
      <c r="W4180" s="39" t="s">
        <v>2036</v>
      </c>
      <c r="X4180" s="39" t="s">
        <v>2032</v>
      </c>
      <c r="Y4180" s="39"/>
      <c r="Z4180" s="39"/>
      <c r="AA4180" s="39"/>
      <c r="AB4180" s="152" t="s">
        <v>3165</v>
      </c>
    </row>
    <row r="4181" spans="1:28" ht="21.75" customHeight="1" x14ac:dyDescent="0.25">
      <c r="A4181" s="37" t="s">
        <v>30</v>
      </c>
      <c r="B4181" s="37" t="s">
        <v>31</v>
      </c>
      <c r="C4181" s="39">
        <v>6265</v>
      </c>
      <c r="D4181" s="39" t="s">
        <v>52</v>
      </c>
      <c r="E4181" s="39" t="s">
        <v>82</v>
      </c>
      <c r="F4181" s="128" t="s">
        <v>46</v>
      </c>
      <c r="G4181" s="162" t="s">
        <v>35</v>
      </c>
      <c r="H4181" s="39" t="str">
        <f t="shared" si="547"/>
        <v>6105AK124-6265-EDST-0002</v>
      </c>
      <c r="I4181" s="39" t="str">
        <f t="shared" si="548"/>
        <v>Q24050972-04-6265-E-DST-0002</v>
      </c>
      <c r="J4181" s="39"/>
      <c r="K4181" s="39" t="s">
        <v>2030</v>
      </c>
      <c r="L4181" s="39" t="s">
        <v>2031</v>
      </c>
      <c r="M4181" s="39" t="s">
        <v>1373</v>
      </c>
      <c r="N4181" s="33" t="str">
        <f t="shared" si="542"/>
        <v>Truck Diesel Unloading and Power Station 1 - Earthing System for Diesel Offloading Station 1A - Equipment Register and Technical Specifications</v>
      </c>
      <c r="O4181" s="134"/>
      <c r="P4181" s="134"/>
      <c r="Q4181" s="33" t="str">
        <f>IFERROR(VLOOKUP(PPE_PH1_CDDL[[#This Row],[RDMC Document Number]],[3]Docs!$B:$F,4,0),"No Placeholder Yet")</f>
        <v>RES - Reserved Placeholder</v>
      </c>
      <c r="R4181" s="33" t="str">
        <f>IFERROR(VLOOKUP(PPE_PH1_CDDL[[#This Row],[RDMC Document Number]],[3]Docs!$B:$F,5,0),"No Placeholder Yet")</f>
        <v>Pending</v>
      </c>
      <c r="S4181" s="137">
        <f t="shared" si="546"/>
        <v>0</v>
      </c>
      <c r="T4181" s="162" t="s">
        <v>1119</v>
      </c>
      <c r="U4181" s="162"/>
      <c r="V4181" s="126"/>
      <c r="W4181" s="39" t="s">
        <v>1649</v>
      </c>
      <c r="X4181" s="39" t="s">
        <v>2032</v>
      </c>
      <c r="Y4181" s="39"/>
      <c r="Z4181" s="39"/>
      <c r="AA4181" s="39"/>
      <c r="AB4181" s="152" t="s">
        <v>3165</v>
      </c>
    </row>
    <row r="4182" spans="1:28" ht="21.75" customHeight="1" x14ac:dyDescent="0.25">
      <c r="A4182" s="37" t="s">
        <v>30</v>
      </c>
      <c r="B4182" s="37" t="s">
        <v>31</v>
      </c>
      <c r="C4182" s="39">
        <v>6265</v>
      </c>
      <c r="D4182" s="39" t="s">
        <v>52</v>
      </c>
      <c r="E4182" s="39" t="s">
        <v>82</v>
      </c>
      <c r="F4182" s="128" t="s">
        <v>48</v>
      </c>
      <c r="G4182" s="162" t="s">
        <v>35</v>
      </c>
      <c r="H4182" s="39" t="str">
        <f t="shared" si="547"/>
        <v>6105AK124-6265-EDST-0003</v>
      </c>
      <c r="I4182" s="39" t="str">
        <f t="shared" si="548"/>
        <v>Q24050972-04-6265-E-DST-0003</v>
      </c>
      <c r="J4182" s="39"/>
      <c r="K4182" s="39" t="s">
        <v>2030</v>
      </c>
      <c r="L4182" s="39" t="s">
        <v>2037</v>
      </c>
      <c r="M4182" s="39" t="s">
        <v>1373</v>
      </c>
      <c r="N4182" s="33" t="str">
        <f t="shared" si="542"/>
        <v>Truck Diesel Unloading and Power Station 1 - Drainage and Collection System for Diesel Offloading Station 1B - Equipment Register and Technical Specifications</v>
      </c>
      <c r="O4182" s="134"/>
      <c r="P4182" s="134"/>
      <c r="Q4182" s="33" t="str">
        <f>IFERROR(VLOOKUP(PPE_PH1_CDDL[[#This Row],[RDMC Document Number]],[3]Docs!$B:$F,4,0),"No Placeholder Yet")</f>
        <v>RES - Reserved Placeholder</v>
      </c>
      <c r="R4182" s="33" t="str">
        <f>IFERROR(VLOOKUP(PPE_PH1_CDDL[[#This Row],[RDMC Document Number]],[3]Docs!$B:$F,5,0),"No Placeholder Yet")</f>
        <v>Pending</v>
      </c>
      <c r="S4182" s="137">
        <f t="shared" si="546"/>
        <v>0</v>
      </c>
      <c r="T4182" s="162" t="s">
        <v>1119</v>
      </c>
      <c r="U4182" s="162"/>
      <c r="V4182" s="126"/>
      <c r="W4182" s="39" t="s">
        <v>2036</v>
      </c>
      <c r="X4182" s="162" t="s">
        <v>2034</v>
      </c>
      <c r="Y4182" s="39"/>
      <c r="Z4182" s="39"/>
      <c r="AA4182" s="39"/>
      <c r="AB4182" s="152" t="s">
        <v>3165</v>
      </c>
    </row>
    <row r="4183" spans="1:28" ht="21.75" customHeight="1" x14ac:dyDescent="0.25">
      <c r="A4183" s="37" t="s">
        <v>30</v>
      </c>
      <c r="B4183" s="37" t="s">
        <v>31</v>
      </c>
      <c r="C4183" s="39">
        <v>6265</v>
      </c>
      <c r="D4183" s="39" t="s">
        <v>52</v>
      </c>
      <c r="E4183" s="39" t="s">
        <v>82</v>
      </c>
      <c r="F4183" s="174" t="s">
        <v>50</v>
      </c>
      <c r="G4183" s="162" t="s">
        <v>35</v>
      </c>
      <c r="H4183" s="39" t="str">
        <f t="shared" si="547"/>
        <v>6105AK124-6265-EDST-0004</v>
      </c>
      <c r="I4183" s="39" t="str">
        <f t="shared" si="548"/>
        <v>Q24050972-04-6265-E-DST-0004</v>
      </c>
      <c r="J4183" s="162"/>
      <c r="K4183" s="39" t="s">
        <v>2030</v>
      </c>
      <c r="L4183" s="162" t="s">
        <v>2033</v>
      </c>
      <c r="M4183" s="162" t="s">
        <v>1373</v>
      </c>
      <c r="N4183" s="33" t="str">
        <f t="shared" si="542"/>
        <v>Truck Diesel Unloading and Power Station 1 - Earthing System for Diesel Offloading Station 1B - Equipment Register and Technical Specifications</v>
      </c>
      <c r="O4183" s="175"/>
      <c r="P4183" s="175"/>
      <c r="Q4183" s="33" t="str">
        <f>IFERROR(VLOOKUP(PPE_PH1_CDDL[[#This Row],[RDMC Document Number]],[3]Docs!$B:$F,4,0),"No Placeholder Yet")</f>
        <v>RES - Reserved Placeholder</v>
      </c>
      <c r="R4183" s="33" t="str">
        <f>IFERROR(VLOOKUP(PPE_PH1_CDDL[[#This Row],[RDMC Document Number]],[3]Docs!$B:$F,5,0),"No Placeholder Yet")</f>
        <v>Pending</v>
      </c>
      <c r="S4183" s="137">
        <f t="shared" si="546"/>
        <v>0</v>
      </c>
      <c r="T4183" s="162" t="s">
        <v>1119</v>
      </c>
      <c r="U4183" s="162"/>
      <c r="V4183" s="126"/>
      <c r="W4183" s="162" t="s">
        <v>1649</v>
      </c>
      <c r="X4183" s="162" t="s">
        <v>2034</v>
      </c>
      <c r="Y4183" s="162"/>
      <c r="Z4183" s="162"/>
      <c r="AA4183" s="39"/>
      <c r="AB4183" s="152" t="s">
        <v>3165</v>
      </c>
    </row>
    <row r="4184" spans="1:28" ht="21.75" customHeight="1" x14ac:dyDescent="0.25">
      <c r="A4184" s="37" t="s">
        <v>30</v>
      </c>
      <c r="B4184" s="37" t="s">
        <v>31</v>
      </c>
      <c r="C4184" s="39">
        <v>6265</v>
      </c>
      <c r="D4184" s="39" t="s">
        <v>1456</v>
      </c>
      <c r="E4184" s="39" t="s">
        <v>1457</v>
      </c>
      <c r="F4184" s="128" t="s">
        <v>34</v>
      </c>
      <c r="G4184" s="162" t="s">
        <v>35</v>
      </c>
      <c r="H4184" s="39" t="str">
        <f t="shared" si="547"/>
        <v>6105AK124-6265-WELE-0001</v>
      </c>
      <c r="I4184" s="39" t="str">
        <f t="shared" si="548"/>
        <v>Q24050972-04-6265-W-ELE-0001</v>
      </c>
      <c r="J4184" s="39"/>
      <c r="K4184" s="39" t="s">
        <v>2030</v>
      </c>
      <c r="L4184" s="39" t="s">
        <v>2035</v>
      </c>
      <c r="M4184" s="39" t="s">
        <v>1458</v>
      </c>
      <c r="N4184" s="33" t="str">
        <f t="shared" si="542"/>
        <v>Truck Diesel Unloading and Power Station 1 - Drainage and Collection System for Diesel Offloading Station 1A - Bulk Earth Works Design and Report</v>
      </c>
      <c r="O4184" s="134"/>
      <c r="P4184" s="134"/>
      <c r="Q4184" s="33" t="str">
        <f>IFERROR(VLOOKUP(PPE_PH1_CDDL[[#This Row],[RDMC Document Number]],[3]Docs!$B:$F,4,0),"No Placeholder Yet")</f>
        <v>RES - Reserved Placeholder</v>
      </c>
      <c r="R4184" s="33" t="str">
        <f>IFERROR(VLOOKUP(PPE_PH1_CDDL[[#This Row],[RDMC Document Number]],[3]Docs!$B:$F,5,0),"No Placeholder Yet")</f>
        <v>Pending</v>
      </c>
      <c r="S4184" s="137">
        <f t="shared" ref="S4184:S4185" si="549">IF(AND(O4184&lt;&gt;"",P4184&lt;&gt;"",R4184="Approved"),100%,
 IF(AND(O4184&lt;&gt;"",P4184&lt;&gt;""),66.67%,
 IF(O4184&lt;&gt;"",33.33%,
 0)))</f>
        <v>0</v>
      </c>
      <c r="T4184" s="162" t="s">
        <v>1119</v>
      </c>
      <c r="U4184" s="162"/>
      <c r="V4184" s="126"/>
      <c r="W4184" s="39" t="s">
        <v>2036</v>
      </c>
      <c r="X4184" s="39" t="s">
        <v>2032</v>
      </c>
      <c r="Y4184" s="39"/>
      <c r="Z4184" s="39"/>
      <c r="AA4184" s="39"/>
      <c r="AB4184" s="152" t="s">
        <v>3165</v>
      </c>
    </row>
    <row r="4185" spans="1:28" ht="21.75" customHeight="1" x14ac:dyDescent="0.25">
      <c r="A4185" s="37" t="s">
        <v>30</v>
      </c>
      <c r="B4185" s="37" t="s">
        <v>31</v>
      </c>
      <c r="C4185" s="39">
        <v>6265</v>
      </c>
      <c r="D4185" s="162" t="s">
        <v>1456</v>
      </c>
      <c r="E4185" s="162" t="s">
        <v>1457</v>
      </c>
      <c r="F4185" s="174" t="s">
        <v>46</v>
      </c>
      <c r="G4185" s="162" t="s">
        <v>35</v>
      </c>
      <c r="H4185" s="39" t="str">
        <f t="shared" si="547"/>
        <v>6105AK124-6265-WELE-0002</v>
      </c>
      <c r="I4185" s="39" t="str">
        <f t="shared" si="548"/>
        <v>Q24050972-04-6265-W-ELE-0002</v>
      </c>
      <c r="J4185" s="162"/>
      <c r="K4185" s="39" t="s">
        <v>2030</v>
      </c>
      <c r="L4185" s="162" t="s">
        <v>2037</v>
      </c>
      <c r="M4185" s="162" t="s">
        <v>1458</v>
      </c>
      <c r="N4185" s="33" t="str">
        <f t="shared" si="542"/>
        <v>Truck Diesel Unloading and Power Station 1 - Drainage and Collection System for Diesel Offloading Station 1B - Bulk Earth Works Design and Report</v>
      </c>
      <c r="O4185" s="175"/>
      <c r="P4185" s="175"/>
      <c r="Q4185" s="33" t="str">
        <f>IFERROR(VLOOKUP(PPE_PH1_CDDL[[#This Row],[RDMC Document Number]],[3]Docs!$B:$F,4,0),"No Placeholder Yet")</f>
        <v>RES - Reserved Placeholder</v>
      </c>
      <c r="R4185" s="33" t="str">
        <f>IFERROR(VLOOKUP(PPE_PH1_CDDL[[#This Row],[RDMC Document Number]],[3]Docs!$B:$F,5,0),"No Placeholder Yet")</f>
        <v>Pending</v>
      </c>
      <c r="S4185" s="137">
        <f t="shared" si="549"/>
        <v>0</v>
      </c>
      <c r="T4185" s="162" t="s">
        <v>1119</v>
      </c>
      <c r="U4185" s="162"/>
      <c r="V4185" s="126"/>
      <c r="W4185" s="162" t="s">
        <v>2036</v>
      </c>
      <c r="X4185" s="162" t="s">
        <v>2034</v>
      </c>
      <c r="Y4185" s="162"/>
      <c r="Z4185" s="162"/>
      <c r="AA4185" s="39"/>
      <c r="AB4185" s="152" t="s">
        <v>3165</v>
      </c>
    </row>
    <row r="4186" spans="1:28" ht="21.75" customHeight="1" x14ac:dyDescent="0.25">
      <c r="A4186" s="37" t="s">
        <v>30</v>
      </c>
      <c r="B4186" s="37" t="s">
        <v>31</v>
      </c>
      <c r="C4186" s="39">
        <v>6265</v>
      </c>
      <c r="D4186" s="39" t="s">
        <v>1169</v>
      </c>
      <c r="E4186" s="39" t="s">
        <v>1279</v>
      </c>
      <c r="F4186" s="128" t="s">
        <v>34</v>
      </c>
      <c r="G4186" s="162" t="s">
        <v>35</v>
      </c>
      <c r="H4186" s="39" t="str">
        <f t="shared" si="547"/>
        <v>6105AK124-6265-CFND-0001</v>
      </c>
      <c r="I4186" s="39" t="str">
        <f t="shared" si="548"/>
        <v>Q24050972-04-6265-C-FND-0001</v>
      </c>
      <c r="J4186" s="39"/>
      <c r="K4186" s="39" t="s">
        <v>2030</v>
      </c>
      <c r="L4186" s="39" t="s">
        <v>2035</v>
      </c>
      <c r="M4186" s="39" t="s">
        <v>1281</v>
      </c>
      <c r="N4186" s="33" t="str">
        <f t="shared" si="542"/>
        <v>Truck Diesel Unloading and Power Station 1 - Drainage and Collection System for Diesel Offloading Station 1A - Civil Foundation Design</v>
      </c>
      <c r="O4186" s="134"/>
      <c r="P4186" s="134"/>
      <c r="Q4186" s="33" t="str">
        <f>IFERROR(VLOOKUP(PPE_PH1_CDDL[[#This Row],[RDMC Document Number]],[3]Docs!$B:$F,4,0),"No Placeholder Yet")</f>
        <v>RES - Reserved Placeholder</v>
      </c>
      <c r="R4186" s="33" t="str">
        <f>IFERROR(VLOOKUP(PPE_PH1_CDDL[[#This Row],[RDMC Document Number]],[3]Docs!$B:$F,5,0),"No Placeholder Yet")</f>
        <v>Pending</v>
      </c>
      <c r="S4186" s="137">
        <f t="shared" ref="S4186:S4189" si="550">IF(AND(O4186&lt;&gt;"",P4186&lt;&gt;"",R4186="Approved"),100%,
 IF(AND(O4186&lt;&gt;"",P4186&lt;&gt;""),66.67%,
 IF(O4186&lt;&gt;"",33.33%,
 0)))</f>
        <v>0</v>
      </c>
      <c r="T4186" s="162" t="s">
        <v>1119</v>
      </c>
      <c r="U4186" s="162"/>
      <c r="V4186" s="126"/>
      <c r="W4186" s="162" t="s">
        <v>2036</v>
      </c>
      <c r="X4186" s="39" t="s">
        <v>2032</v>
      </c>
      <c r="Y4186" s="39"/>
      <c r="Z4186" s="39"/>
      <c r="AA4186" s="39"/>
      <c r="AB4186" s="152" t="s">
        <v>3165</v>
      </c>
    </row>
    <row r="4187" spans="1:28" ht="21.75" customHeight="1" x14ac:dyDescent="0.25">
      <c r="A4187" s="37" t="s">
        <v>30</v>
      </c>
      <c r="B4187" s="37" t="s">
        <v>31</v>
      </c>
      <c r="C4187" s="39">
        <v>6265</v>
      </c>
      <c r="D4187" s="39" t="s">
        <v>1169</v>
      </c>
      <c r="E4187" s="39" t="s">
        <v>1279</v>
      </c>
      <c r="F4187" s="128" t="s">
        <v>46</v>
      </c>
      <c r="G4187" s="162" t="s">
        <v>35</v>
      </c>
      <c r="H4187" s="39" t="str">
        <f t="shared" si="547"/>
        <v>6105AK124-6265-CFND-0002</v>
      </c>
      <c r="I4187" s="39" t="str">
        <f t="shared" si="548"/>
        <v>Q24050972-04-6265-C-FND-0002</v>
      </c>
      <c r="J4187" s="39"/>
      <c r="K4187" s="39" t="s">
        <v>2030</v>
      </c>
      <c r="L4187" s="39" t="s">
        <v>2035</v>
      </c>
      <c r="M4187" s="39" t="s">
        <v>1283</v>
      </c>
      <c r="N4187" s="33" t="str">
        <f t="shared" ref="N4187:N4189" si="551">K4187&amp;" - "&amp;L4187&amp;" - "&amp;M4187</f>
        <v>Truck Diesel Unloading and Power Station 1 - Drainage and Collection System for Diesel Offloading Station 1A - Plinth Design and Layout</v>
      </c>
      <c r="O4187" s="134"/>
      <c r="P4187" s="134"/>
      <c r="Q4187" s="33" t="str">
        <f>IFERROR(VLOOKUP(PPE_PH1_CDDL[[#This Row],[RDMC Document Number]],[3]Docs!$B:$F,4,0),"No Placeholder Yet")</f>
        <v>RES - Reserved Placeholder</v>
      </c>
      <c r="R4187" s="33" t="str">
        <f>IFERROR(VLOOKUP(PPE_PH1_CDDL[[#This Row],[RDMC Document Number]],[3]Docs!$B:$F,5,0),"No Placeholder Yet")</f>
        <v>Pending</v>
      </c>
      <c r="S4187" s="137">
        <f t="shared" si="550"/>
        <v>0</v>
      </c>
      <c r="T4187" s="162" t="s">
        <v>1119</v>
      </c>
      <c r="U4187" s="162"/>
      <c r="V4187" s="126"/>
      <c r="W4187" s="162" t="s">
        <v>2036</v>
      </c>
      <c r="X4187" s="39" t="s">
        <v>2032</v>
      </c>
      <c r="Y4187" s="39"/>
      <c r="Z4187" s="39"/>
      <c r="AA4187" s="39"/>
      <c r="AB4187" s="152" t="s">
        <v>3165</v>
      </c>
    </row>
    <row r="4188" spans="1:28" ht="21.75" customHeight="1" x14ac:dyDescent="0.25">
      <c r="A4188" s="37" t="s">
        <v>30</v>
      </c>
      <c r="B4188" s="37" t="s">
        <v>31</v>
      </c>
      <c r="C4188" s="39">
        <v>6265</v>
      </c>
      <c r="D4188" s="39" t="s">
        <v>1169</v>
      </c>
      <c r="E4188" s="39" t="s">
        <v>1279</v>
      </c>
      <c r="F4188" s="128" t="s">
        <v>48</v>
      </c>
      <c r="G4188" s="162" t="s">
        <v>35</v>
      </c>
      <c r="H4188" s="39" t="str">
        <f t="shared" si="547"/>
        <v>6105AK124-6265-CFND-0003</v>
      </c>
      <c r="I4188" s="39" t="str">
        <f t="shared" si="548"/>
        <v>Q24050972-04-6265-C-FND-0003</v>
      </c>
      <c r="J4188" s="39"/>
      <c r="K4188" s="39" t="s">
        <v>2030</v>
      </c>
      <c r="L4188" s="39" t="s">
        <v>2037</v>
      </c>
      <c r="M4188" s="39" t="s">
        <v>1281</v>
      </c>
      <c r="N4188" s="33" t="str">
        <f t="shared" si="551"/>
        <v>Truck Diesel Unloading and Power Station 1 - Drainage and Collection System for Diesel Offloading Station 1B - Civil Foundation Design</v>
      </c>
      <c r="O4188" s="134"/>
      <c r="P4188" s="134"/>
      <c r="Q4188" s="33" t="str">
        <f>IFERROR(VLOOKUP(PPE_PH1_CDDL[[#This Row],[RDMC Document Number]],[3]Docs!$B:$F,4,0),"No Placeholder Yet")</f>
        <v>RES - Reserved Placeholder</v>
      </c>
      <c r="R4188" s="33" t="str">
        <f>IFERROR(VLOOKUP(PPE_PH1_CDDL[[#This Row],[RDMC Document Number]],[3]Docs!$B:$F,5,0),"No Placeholder Yet")</f>
        <v>Pending</v>
      </c>
      <c r="S4188" s="137">
        <f t="shared" si="550"/>
        <v>0</v>
      </c>
      <c r="T4188" s="162" t="s">
        <v>1119</v>
      </c>
      <c r="U4188" s="162"/>
      <c r="V4188" s="126"/>
      <c r="W4188" s="162" t="s">
        <v>2036</v>
      </c>
      <c r="X4188" s="162" t="s">
        <v>2034</v>
      </c>
      <c r="Y4188" s="39"/>
      <c r="Z4188" s="39"/>
      <c r="AA4188" s="39"/>
      <c r="AB4188" s="152" t="s">
        <v>3165</v>
      </c>
    </row>
    <row r="4189" spans="1:28" ht="21.75" customHeight="1" x14ac:dyDescent="0.25">
      <c r="A4189" s="37" t="s">
        <v>30</v>
      </c>
      <c r="B4189" s="37" t="s">
        <v>31</v>
      </c>
      <c r="C4189" s="39">
        <v>6265</v>
      </c>
      <c r="D4189" s="39" t="s">
        <v>1169</v>
      </c>
      <c r="E4189" s="39" t="s">
        <v>1279</v>
      </c>
      <c r="F4189" s="174" t="s">
        <v>50</v>
      </c>
      <c r="G4189" s="162" t="s">
        <v>35</v>
      </c>
      <c r="H4189" s="39" t="str">
        <f t="shared" si="547"/>
        <v>6105AK124-6265-CFND-0004</v>
      </c>
      <c r="I4189" s="39" t="str">
        <f t="shared" si="548"/>
        <v>Q24050972-04-6265-C-FND-0004</v>
      </c>
      <c r="J4189" s="162"/>
      <c r="K4189" s="39" t="s">
        <v>2030</v>
      </c>
      <c r="L4189" s="162" t="s">
        <v>2037</v>
      </c>
      <c r="M4189" s="162" t="s">
        <v>1283</v>
      </c>
      <c r="N4189" s="33" t="str">
        <f t="shared" si="551"/>
        <v>Truck Diesel Unloading and Power Station 1 - Drainage and Collection System for Diesel Offloading Station 1B - Plinth Design and Layout</v>
      </c>
      <c r="O4189" s="175"/>
      <c r="P4189" s="175"/>
      <c r="Q4189" s="33" t="str">
        <f>IFERROR(VLOOKUP(PPE_PH1_CDDL[[#This Row],[RDMC Document Number]],[3]Docs!$B:$F,4,0),"No Placeholder Yet")</f>
        <v>RES - Reserved Placeholder</v>
      </c>
      <c r="R4189" s="33" t="str">
        <f>IFERROR(VLOOKUP(PPE_PH1_CDDL[[#This Row],[RDMC Document Number]],[3]Docs!$B:$F,5,0),"No Placeholder Yet")</f>
        <v>Pending</v>
      </c>
      <c r="S4189" s="137">
        <f t="shared" si="550"/>
        <v>0</v>
      </c>
      <c r="T4189" s="162" t="s">
        <v>1119</v>
      </c>
      <c r="U4189" s="162"/>
      <c r="V4189" s="126"/>
      <c r="W4189" s="162" t="s">
        <v>2036</v>
      </c>
      <c r="X4189" s="162" t="s">
        <v>2034</v>
      </c>
      <c r="Y4189" s="162"/>
      <c r="Z4189" s="162"/>
      <c r="AA4189" s="39"/>
      <c r="AB4189" s="152" t="s">
        <v>3165</v>
      </c>
    </row>
    <row r="4190" spans="1:28" ht="21.75" customHeight="1" x14ac:dyDescent="0.25">
      <c r="A4190" s="37" t="s">
        <v>30</v>
      </c>
      <c r="B4190" s="37" t="s">
        <v>31</v>
      </c>
      <c r="C4190" s="39">
        <v>6265</v>
      </c>
      <c r="D4190" s="39" t="s">
        <v>1169</v>
      </c>
      <c r="E4190" s="39" t="s">
        <v>250</v>
      </c>
      <c r="F4190" s="128" t="s">
        <v>34</v>
      </c>
      <c r="G4190" s="162" t="s">
        <v>35</v>
      </c>
      <c r="H4190" s="39" t="str">
        <f t="shared" si="547"/>
        <v>6105AK124-6265-CGAD-0001</v>
      </c>
      <c r="I4190" s="39" t="str">
        <f t="shared" si="548"/>
        <v>Q24050972-04-6265-C-GAD-0001</v>
      </c>
      <c r="J4190" s="39"/>
      <c r="K4190" s="39" t="s">
        <v>2030</v>
      </c>
      <c r="L4190" s="39" t="s">
        <v>2035</v>
      </c>
      <c r="M4190" s="39" t="s">
        <v>1288</v>
      </c>
      <c r="N4190" s="33" t="str">
        <f t="shared" ref="N4190:N4245" si="552">K4190&amp;" - "&amp;L4190&amp;" - "&amp;M4190</f>
        <v>Truck Diesel Unloading and Power Station 1 - Drainage and Collection System for Diesel Offloading Station 1A - Buildings and Structures GA</v>
      </c>
      <c r="O4190" s="134"/>
      <c r="P4190" s="134"/>
      <c r="Q4190" s="33" t="str">
        <f>IFERROR(VLOOKUP(PPE_PH1_CDDL[[#This Row],[RDMC Document Number]],[3]Docs!$B:$F,4,0),"No Placeholder Yet")</f>
        <v>RES - Reserved Placeholder</v>
      </c>
      <c r="R4190" s="33" t="str">
        <f>IFERROR(VLOOKUP(PPE_PH1_CDDL[[#This Row],[RDMC Document Number]],[3]Docs!$B:$F,5,0),"No Placeholder Yet")</f>
        <v>Pending</v>
      </c>
      <c r="S4190" s="137">
        <f t="shared" ref="S4190:S4201" si="553">IF(AND(O4190&lt;&gt;"",P4190&lt;&gt;"",R4190="Approved"),100%,
 IF(AND(O4190&lt;&gt;"",P4190&lt;&gt;""),66.67%,
 IF(O4190&lt;&gt;"",33.33%,
 0)))</f>
        <v>0</v>
      </c>
      <c r="T4190" s="162" t="s">
        <v>1119</v>
      </c>
      <c r="U4190" s="162"/>
      <c r="V4190" s="126"/>
      <c r="W4190" s="162" t="s">
        <v>2036</v>
      </c>
      <c r="X4190" s="39" t="s">
        <v>2032</v>
      </c>
      <c r="Y4190" s="39"/>
      <c r="Z4190" s="39"/>
      <c r="AA4190" s="39"/>
      <c r="AB4190" s="152" t="s">
        <v>3165</v>
      </c>
    </row>
    <row r="4191" spans="1:28" ht="21.75" customHeight="1" x14ac:dyDescent="0.25">
      <c r="A4191" s="37" t="s">
        <v>30</v>
      </c>
      <c r="B4191" s="37" t="s">
        <v>31</v>
      </c>
      <c r="C4191" s="39">
        <v>6265</v>
      </c>
      <c r="D4191" s="39" t="s">
        <v>1169</v>
      </c>
      <c r="E4191" s="39" t="s">
        <v>250</v>
      </c>
      <c r="F4191" s="128" t="s">
        <v>46</v>
      </c>
      <c r="G4191" s="162" t="s">
        <v>35</v>
      </c>
      <c r="H4191" s="39" t="str">
        <f t="shared" si="547"/>
        <v>6105AK124-6265-CGAD-0002</v>
      </c>
      <c r="I4191" s="39" t="str">
        <f t="shared" si="548"/>
        <v>Q24050972-04-6265-C-GAD-0002</v>
      </c>
      <c r="J4191" s="39"/>
      <c r="K4191" s="39" t="s">
        <v>2030</v>
      </c>
      <c r="L4191" s="39" t="s">
        <v>2035</v>
      </c>
      <c r="M4191" s="39" t="s">
        <v>1293</v>
      </c>
      <c r="N4191" s="33" t="str">
        <f t="shared" si="552"/>
        <v>Truck Diesel Unloading and Power Station 1 - Drainage and Collection System for Diesel Offloading Station 1A - Terrace Equipment GA</v>
      </c>
      <c r="O4191" s="134"/>
      <c r="P4191" s="134"/>
      <c r="Q4191" s="33" t="str">
        <f>IFERROR(VLOOKUP(PPE_PH1_CDDL[[#This Row],[RDMC Document Number]],[3]Docs!$B:$F,4,0),"No Placeholder Yet")</f>
        <v>RES - Reserved Placeholder</v>
      </c>
      <c r="R4191" s="33" t="str">
        <f>IFERROR(VLOOKUP(PPE_PH1_CDDL[[#This Row],[RDMC Document Number]],[3]Docs!$B:$F,5,0),"No Placeholder Yet")</f>
        <v>Pending</v>
      </c>
      <c r="S4191" s="137">
        <f t="shared" si="553"/>
        <v>0</v>
      </c>
      <c r="T4191" s="162" t="s">
        <v>1119</v>
      </c>
      <c r="U4191" s="162"/>
      <c r="V4191" s="126"/>
      <c r="W4191" s="162" t="s">
        <v>2036</v>
      </c>
      <c r="X4191" s="39" t="s">
        <v>2032</v>
      </c>
      <c r="Y4191" s="39"/>
      <c r="Z4191" s="39"/>
      <c r="AA4191" s="39"/>
      <c r="AB4191" s="152" t="s">
        <v>3165</v>
      </c>
    </row>
    <row r="4192" spans="1:28" ht="21.75" customHeight="1" x14ac:dyDescent="0.25">
      <c r="A4192" s="37" t="s">
        <v>30</v>
      </c>
      <c r="B4192" s="37" t="s">
        <v>31</v>
      </c>
      <c r="C4192" s="39">
        <v>6265</v>
      </c>
      <c r="D4192" s="39" t="s">
        <v>1169</v>
      </c>
      <c r="E4192" s="39" t="s">
        <v>250</v>
      </c>
      <c r="F4192" s="128" t="s">
        <v>48</v>
      </c>
      <c r="G4192" s="162" t="s">
        <v>35</v>
      </c>
      <c r="H4192" s="39" t="str">
        <f t="shared" si="547"/>
        <v>6105AK124-6265-CGAD-0003</v>
      </c>
      <c r="I4192" s="39" t="str">
        <f t="shared" si="548"/>
        <v>Q24050972-04-6265-C-GAD-0003</v>
      </c>
      <c r="J4192" s="39"/>
      <c r="K4192" s="39" t="s">
        <v>2030</v>
      </c>
      <c r="L4192" s="39" t="s">
        <v>2035</v>
      </c>
      <c r="M4192" s="39" t="s">
        <v>1298</v>
      </c>
      <c r="N4192" s="33" t="str">
        <f t="shared" si="552"/>
        <v>Truck Diesel Unloading and Power Station 1 - Drainage and Collection System for Diesel Offloading Station 1A - Stormwater and Effluent System Design</v>
      </c>
      <c r="O4192" s="134"/>
      <c r="P4192" s="134"/>
      <c r="Q4192" s="33" t="str">
        <f>IFERROR(VLOOKUP(PPE_PH1_CDDL[[#This Row],[RDMC Document Number]],[3]Docs!$B:$F,4,0),"No Placeholder Yet")</f>
        <v>RES - Reserved Placeholder</v>
      </c>
      <c r="R4192" s="33" t="str">
        <f>IFERROR(VLOOKUP(PPE_PH1_CDDL[[#This Row],[RDMC Document Number]],[3]Docs!$B:$F,5,0),"No Placeholder Yet")</f>
        <v>Pending</v>
      </c>
      <c r="S4192" s="137">
        <f t="shared" si="553"/>
        <v>0</v>
      </c>
      <c r="T4192" s="162" t="s">
        <v>1119</v>
      </c>
      <c r="U4192" s="162"/>
      <c r="V4192" s="126"/>
      <c r="W4192" s="162" t="s">
        <v>2036</v>
      </c>
      <c r="X4192" s="39" t="s">
        <v>2032</v>
      </c>
      <c r="Y4192" s="39"/>
      <c r="Z4192" s="39"/>
      <c r="AA4192" s="39"/>
      <c r="AB4192" s="152" t="s">
        <v>3165</v>
      </c>
    </row>
    <row r="4193" spans="1:28" ht="21.75" customHeight="1" x14ac:dyDescent="0.25">
      <c r="A4193" s="37" t="s">
        <v>30</v>
      </c>
      <c r="B4193" s="37" t="s">
        <v>31</v>
      </c>
      <c r="C4193" s="39">
        <v>6265</v>
      </c>
      <c r="D4193" s="39" t="s">
        <v>1169</v>
      </c>
      <c r="E4193" s="39" t="s">
        <v>250</v>
      </c>
      <c r="F4193" s="128" t="s">
        <v>50</v>
      </c>
      <c r="G4193" s="162" t="s">
        <v>35</v>
      </c>
      <c r="H4193" s="39" t="str">
        <f t="shared" si="547"/>
        <v>6105AK124-6265-CGAD-0004</v>
      </c>
      <c r="I4193" s="39" t="str">
        <f t="shared" si="548"/>
        <v>Q24050972-04-6265-C-GAD-0004</v>
      </c>
      <c r="J4193" s="39"/>
      <c r="K4193" s="39" t="s">
        <v>2030</v>
      </c>
      <c r="L4193" s="39" t="s">
        <v>2031</v>
      </c>
      <c r="M4193" s="39" t="s">
        <v>1300</v>
      </c>
      <c r="N4193" s="33" t="str">
        <f t="shared" si="552"/>
        <v>Truck Diesel Unloading and Power Station 1 - Earthing System for Diesel Offloading Station 1A - Lighting Design and Layout GA</v>
      </c>
      <c r="O4193" s="134"/>
      <c r="P4193" s="134"/>
      <c r="Q4193" s="33" t="str">
        <f>IFERROR(VLOOKUP(PPE_PH1_CDDL[[#This Row],[RDMC Document Number]],[3]Docs!$B:$F,4,0),"No Placeholder Yet")</f>
        <v>RES - Reserved Placeholder</v>
      </c>
      <c r="R4193" s="33" t="str">
        <f>IFERROR(VLOOKUP(PPE_PH1_CDDL[[#This Row],[RDMC Document Number]],[3]Docs!$B:$F,5,0),"No Placeholder Yet")</f>
        <v>Pending</v>
      </c>
      <c r="S4193" s="137">
        <f t="shared" si="553"/>
        <v>0</v>
      </c>
      <c r="T4193" s="162" t="s">
        <v>1119</v>
      </c>
      <c r="U4193" s="162"/>
      <c r="V4193" s="126"/>
      <c r="W4193" s="162" t="s">
        <v>1633</v>
      </c>
      <c r="X4193" s="39" t="s">
        <v>2032</v>
      </c>
      <c r="Y4193" s="39"/>
      <c r="Z4193" s="39"/>
      <c r="AA4193" s="39"/>
      <c r="AB4193" s="152" t="s">
        <v>3165</v>
      </c>
    </row>
    <row r="4194" spans="1:28" ht="21.75" customHeight="1" x14ac:dyDescent="0.25">
      <c r="A4194" s="37" t="s">
        <v>30</v>
      </c>
      <c r="B4194" s="37" t="s">
        <v>31</v>
      </c>
      <c r="C4194" s="39">
        <v>6265</v>
      </c>
      <c r="D4194" s="39" t="s">
        <v>1169</v>
      </c>
      <c r="E4194" s="39" t="s">
        <v>250</v>
      </c>
      <c r="F4194" s="128" t="s">
        <v>101</v>
      </c>
      <c r="G4194" s="162" t="s">
        <v>35</v>
      </c>
      <c r="H4194" s="39" t="str">
        <f t="shared" si="547"/>
        <v>6105AK124-6265-CGAD-0005</v>
      </c>
      <c r="I4194" s="39" t="str">
        <f t="shared" si="548"/>
        <v>Q24050972-04-6265-C-GAD-0005</v>
      </c>
      <c r="J4194" s="39"/>
      <c r="K4194" s="39" t="s">
        <v>2030</v>
      </c>
      <c r="L4194" s="39" t="s">
        <v>2037</v>
      </c>
      <c r="M4194" s="39" t="s">
        <v>1288</v>
      </c>
      <c r="N4194" s="33" t="str">
        <f t="shared" si="552"/>
        <v>Truck Diesel Unloading and Power Station 1 - Drainage and Collection System for Diesel Offloading Station 1B - Buildings and Structures GA</v>
      </c>
      <c r="O4194" s="134"/>
      <c r="P4194" s="134"/>
      <c r="Q4194" s="33" t="str">
        <f>IFERROR(VLOOKUP(PPE_PH1_CDDL[[#This Row],[RDMC Document Number]],[3]Docs!$B:$F,4,0),"No Placeholder Yet")</f>
        <v>RES - Reserved Placeholder</v>
      </c>
      <c r="R4194" s="33" t="str">
        <f>IFERROR(VLOOKUP(PPE_PH1_CDDL[[#This Row],[RDMC Document Number]],[3]Docs!$B:$F,5,0),"No Placeholder Yet")</f>
        <v>Pending</v>
      </c>
      <c r="S4194" s="137">
        <f t="shared" si="553"/>
        <v>0</v>
      </c>
      <c r="T4194" s="162" t="s">
        <v>1119</v>
      </c>
      <c r="U4194" s="162"/>
      <c r="V4194" s="126"/>
      <c r="W4194" s="162" t="s">
        <v>2036</v>
      </c>
      <c r="X4194" s="162" t="s">
        <v>2034</v>
      </c>
      <c r="Y4194" s="39"/>
      <c r="Z4194" s="39"/>
      <c r="AA4194" s="39"/>
      <c r="AB4194" s="152" t="s">
        <v>3165</v>
      </c>
    </row>
    <row r="4195" spans="1:28" ht="21.75" customHeight="1" x14ac:dyDescent="0.25">
      <c r="A4195" s="37" t="s">
        <v>30</v>
      </c>
      <c r="B4195" s="37" t="s">
        <v>31</v>
      </c>
      <c r="C4195" s="39">
        <v>6265</v>
      </c>
      <c r="D4195" s="39" t="s">
        <v>1169</v>
      </c>
      <c r="E4195" s="39" t="s">
        <v>250</v>
      </c>
      <c r="F4195" s="128" t="s">
        <v>161</v>
      </c>
      <c r="G4195" s="162" t="s">
        <v>35</v>
      </c>
      <c r="H4195" s="39" t="str">
        <f t="shared" si="547"/>
        <v>6105AK124-6265-CGAD-0006</v>
      </c>
      <c r="I4195" s="39" t="str">
        <f t="shared" si="548"/>
        <v>Q24050972-04-6265-C-GAD-0006</v>
      </c>
      <c r="J4195" s="39"/>
      <c r="K4195" s="39" t="s">
        <v>2030</v>
      </c>
      <c r="L4195" s="39" t="s">
        <v>2037</v>
      </c>
      <c r="M4195" s="39" t="s">
        <v>1293</v>
      </c>
      <c r="N4195" s="33" t="str">
        <f t="shared" si="552"/>
        <v>Truck Diesel Unloading and Power Station 1 - Drainage and Collection System for Diesel Offloading Station 1B - Terrace Equipment GA</v>
      </c>
      <c r="O4195" s="134"/>
      <c r="P4195" s="134"/>
      <c r="Q4195" s="33" t="str">
        <f>IFERROR(VLOOKUP(PPE_PH1_CDDL[[#This Row],[RDMC Document Number]],[3]Docs!$B:$F,4,0),"No Placeholder Yet")</f>
        <v>RES - Reserved Placeholder</v>
      </c>
      <c r="R4195" s="33" t="str">
        <f>IFERROR(VLOOKUP(PPE_PH1_CDDL[[#This Row],[RDMC Document Number]],[3]Docs!$B:$F,5,0),"No Placeholder Yet")</f>
        <v>Pending</v>
      </c>
      <c r="S4195" s="137">
        <f t="shared" si="553"/>
        <v>0</v>
      </c>
      <c r="T4195" s="162" t="s">
        <v>1119</v>
      </c>
      <c r="U4195" s="162"/>
      <c r="V4195" s="126"/>
      <c r="W4195" s="162" t="s">
        <v>2036</v>
      </c>
      <c r="X4195" s="162" t="s">
        <v>2034</v>
      </c>
      <c r="Y4195" s="39"/>
      <c r="Z4195" s="39"/>
      <c r="AA4195" s="39"/>
      <c r="AB4195" s="152" t="s">
        <v>3165</v>
      </c>
    </row>
    <row r="4196" spans="1:28" ht="21.75" customHeight="1" x14ac:dyDescent="0.25">
      <c r="A4196" s="37" t="s">
        <v>30</v>
      </c>
      <c r="B4196" s="37" t="s">
        <v>31</v>
      </c>
      <c r="C4196" s="39">
        <v>6265</v>
      </c>
      <c r="D4196" s="39" t="s">
        <v>1169</v>
      </c>
      <c r="E4196" s="39" t="s">
        <v>250</v>
      </c>
      <c r="F4196" s="128" t="s">
        <v>170</v>
      </c>
      <c r="G4196" s="162" t="s">
        <v>35</v>
      </c>
      <c r="H4196" s="39" t="str">
        <f t="shared" si="547"/>
        <v>6105AK124-6265-CGAD-0007</v>
      </c>
      <c r="I4196" s="39" t="str">
        <f t="shared" si="548"/>
        <v>Q24050972-04-6265-C-GAD-0007</v>
      </c>
      <c r="J4196" s="39"/>
      <c r="K4196" s="39" t="s">
        <v>2030</v>
      </c>
      <c r="L4196" s="39" t="s">
        <v>2037</v>
      </c>
      <c r="M4196" s="39" t="s">
        <v>1298</v>
      </c>
      <c r="N4196" s="33" t="str">
        <f t="shared" si="552"/>
        <v>Truck Diesel Unloading and Power Station 1 - Drainage and Collection System for Diesel Offloading Station 1B - Stormwater and Effluent System Design</v>
      </c>
      <c r="O4196" s="134"/>
      <c r="P4196" s="134"/>
      <c r="Q4196" s="33" t="str">
        <f>IFERROR(VLOOKUP(PPE_PH1_CDDL[[#This Row],[RDMC Document Number]],[3]Docs!$B:$F,4,0),"No Placeholder Yet")</f>
        <v>RES - Reserved Placeholder</v>
      </c>
      <c r="R4196" s="33" t="str">
        <f>IFERROR(VLOOKUP(PPE_PH1_CDDL[[#This Row],[RDMC Document Number]],[3]Docs!$B:$F,5,0),"No Placeholder Yet")</f>
        <v>Pending</v>
      </c>
      <c r="S4196" s="137">
        <f t="shared" si="553"/>
        <v>0</v>
      </c>
      <c r="T4196" s="162" t="s">
        <v>1119</v>
      </c>
      <c r="U4196" s="162"/>
      <c r="V4196" s="126"/>
      <c r="W4196" s="162" t="s">
        <v>2036</v>
      </c>
      <c r="X4196" s="162" t="s">
        <v>2034</v>
      </c>
      <c r="Y4196" s="39"/>
      <c r="Z4196" s="39"/>
      <c r="AA4196" s="39"/>
      <c r="AB4196" s="152" t="s">
        <v>3165</v>
      </c>
    </row>
    <row r="4197" spans="1:28" ht="21.75" customHeight="1" x14ac:dyDescent="0.25">
      <c r="A4197" s="37" t="s">
        <v>30</v>
      </c>
      <c r="B4197" s="37" t="s">
        <v>31</v>
      </c>
      <c r="C4197" s="39">
        <v>6265</v>
      </c>
      <c r="D4197" s="39" t="s">
        <v>1169</v>
      </c>
      <c r="E4197" s="39" t="s">
        <v>250</v>
      </c>
      <c r="F4197" s="174" t="s">
        <v>108</v>
      </c>
      <c r="G4197" s="162" t="s">
        <v>35</v>
      </c>
      <c r="H4197" s="39" t="str">
        <f t="shared" si="547"/>
        <v>6105AK124-6265-CGAD-0008</v>
      </c>
      <c r="I4197" s="39" t="str">
        <f t="shared" si="548"/>
        <v>Q24050972-04-6265-C-GAD-0008</v>
      </c>
      <c r="J4197" s="162"/>
      <c r="K4197" s="39" t="s">
        <v>2030</v>
      </c>
      <c r="L4197" s="162" t="s">
        <v>2033</v>
      </c>
      <c r="M4197" s="162" t="s">
        <v>1300</v>
      </c>
      <c r="N4197" s="33" t="str">
        <f t="shared" si="552"/>
        <v>Truck Diesel Unloading and Power Station 1 - Earthing System for Diesel Offloading Station 1B - Lighting Design and Layout GA</v>
      </c>
      <c r="O4197" s="175"/>
      <c r="P4197" s="175"/>
      <c r="Q4197" s="33" t="str">
        <f>IFERROR(VLOOKUP(PPE_PH1_CDDL[[#This Row],[RDMC Document Number]],[3]Docs!$B:$F,4,0),"No Placeholder Yet")</f>
        <v>RES - Reserved Placeholder</v>
      </c>
      <c r="R4197" s="33" t="str">
        <f>IFERROR(VLOOKUP(PPE_PH1_CDDL[[#This Row],[RDMC Document Number]],[3]Docs!$B:$F,5,0),"No Placeholder Yet")</f>
        <v>Pending</v>
      </c>
      <c r="S4197" s="137">
        <f t="shared" si="553"/>
        <v>0</v>
      </c>
      <c r="T4197" s="162" t="s">
        <v>1119</v>
      </c>
      <c r="U4197" s="162"/>
      <c r="V4197" s="126"/>
      <c r="W4197" s="162" t="s">
        <v>1633</v>
      </c>
      <c r="X4197" s="162" t="s">
        <v>2034</v>
      </c>
      <c r="Y4197" s="162"/>
      <c r="Z4197" s="162"/>
      <c r="AA4197" s="39"/>
      <c r="AB4197" s="152" t="s">
        <v>3165</v>
      </c>
    </row>
    <row r="4198" spans="1:28" ht="21.75" customHeight="1" x14ac:dyDescent="0.25">
      <c r="A4198" s="37" t="s">
        <v>30</v>
      </c>
      <c r="B4198" s="37" t="s">
        <v>31</v>
      </c>
      <c r="C4198" s="39">
        <v>6265</v>
      </c>
      <c r="D4198" s="39" t="s">
        <v>52</v>
      </c>
      <c r="E4198" s="39" t="s">
        <v>321</v>
      </c>
      <c r="F4198" s="128" t="s">
        <v>34</v>
      </c>
      <c r="G4198" s="162" t="s">
        <v>35</v>
      </c>
      <c r="H4198" s="39" t="str">
        <f t="shared" si="547"/>
        <v>6105AK124-6265-ELAY-0001</v>
      </c>
      <c r="I4198" s="39" t="str">
        <f t="shared" si="548"/>
        <v>Q24050972-04-6265-E-LAY-0001</v>
      </c>
      <c r="J4198" s="39"/>
      <c r="K4198" s="39" t="s">
        <v>2030</v>
      </c>
      <c r="L4198" s="39" t="s">
        <v>2031</v>
      </c>
      <c r="M4198" s="39" t="s">
        <v>1376</v>
      </c>
      <c r="N4198" s="33" t="str">
        <f t="shared" si="552"/>
        <v>Truck Diesel Unloading and Power Station 1 - Earthing System for Diesel Offloading Station 1A - Control Room Power and Earthing Design</v>
      </c>
      <c r="O4198" s="134"/>
      <c r="P4198" s="134"/>
      <c r="Q4198" s="33" t="str">
        <f>IFERROR(VLOOKUP(PPE_PH1_CDDL[[#This Row],[RDMC Document Number]],[3]Docs!$B:$F,4,0),"No Placeholder Yet")</f>
        <v>RES - Reserved Placeholder</v>
      </c>
      <c r="R4198" s="33" t="str">
        <f>IFERROR(VLOOKUP(PPE_PH1_CDDL[[#This Row],[RDMC Document Number]],[3]Docs!$B:$F,5,0),"No Placeholder Yet")</f>
        <v>Pending</v>
      </c>
      <c r="S4198" s="137">
        <f t="shared" si="553"/>
        <v>0</v>
      </c>
      <c r="T4198" s="162" t="s">
        <v>1119</v>
      </c>
      <c r="U4198" s="162"/>
      <c r="V4198" s="126"/>
      <c r="W4198" s="162" t="s">
        <v>1649</v>
      </c>
      <c r="X4198" s="39" t="s">
        <v>2032</v>
      </c>
      <c r="Y4198" s="39"/>
      <c r="Z4198" s="39"/>
      <c r="AA4198" s="39"/>
      <c r="AB4198" s="152" t="s">
        <v>3165</v>
      </c>
    </row>
    <row r="4199" spans="1:28" ht="21.75" customHeight="1" x14ac:dyDescent="0.25">
      <c r="A4199" s="37" t="s">
        <v>30</v>
      </c>
      <c r="B4199" s="37" t="s">
        <v>31</v>
      </c>
      <c r="C4199" s="39">
        <v>6265</v>
      </c>
      <c r="D4199" s="39" t="s">
        <v>52</v>
      </c>
      <c r="E4199" s="162" t="s">
        <v>321</v>
      </c>
      <c r="F4199" s="174" t="s">
        <v>46</v>
      </c>
      <c r="G4199" s="162" t="s">
        <v>35</v>
      </c>
      <c r="H4199" s="39" t="str">
        <f t="shared" si="547"/>
        <v>6105AK124-6265-ELAY-0002</v>
      </c>
      <c r="I4199" s="39" t="str">
        <f t="shared" si="548"/>
        <v>Q24050972-04-6265-E-LAY-0002</v>
      </c>
      <c r="J4199" s="162"/>
      <c r="K4199" s="39" t="s">
        <v>2030</v>
      </c>
      <c r="L4199" s="162" t="s">
        <v>2033</v>
      </c>
      <c r="M4199" s="162" t="s">
        <v>1376</v>
      </c>
      <c r="N4199" s="33" t="str">
        <f t="shared" si="552"/>
        <v>Truck Diesel Unloading and Power Station 1 - Earthing System for Diesel Offloading Station 1B - Control Room Power and Earthing Design</v>
      </c>
      <c r="O4199" s="175"/>
      <c r="P4199" s="175"/>
      <c r="Q4199" s="33" t="str">
        <f>IFERROR(VLOOKUP(PPE_PH1_CDDL[[#This Row],[RDMC Document Number]],[3]Docs!$B:$F,4,0),"No Placeholder Yet")</f>
        <v>RES - Reserved Placeholder</v>
      </c>
      <c r="R4199" s="33" t="str">
        <f>IFERROR(VLOOKUP(PPE_PH1_CDDL[[#This Row],[RDMC Document Number]],[3]Docs!$B:$F,5,0),"No Placeholder Yet")</f>
        <v>Pending</v>
      </c>
      <c r="S4199" s="137">
        <f t="shared" si="553"/>
        <v>0</v>
      </c>
      <c r="T4199" s="162" t="s">
        <v>1119</v>
      </c>
      <c r="U4199" s="162"/>
      <c r="V4199" s="126"/>
      <c r="W4199" s="162" t="s">
        <v>1649</v>
      </c>
      <c r="X4199" s="162" t="s">
        <v>2034</v>
      </c>
      <c r="Y4199" s="162"/>
      <c r="Z4199" s="162"/>
      <c r="AA4199" s="39"/>
      <c r="AB4199" s="152" t="s">
        <v>3165</v>
      </c>
    </row>
    <row r="4200" spans="1:28" ht="21.75" customHeight="1" x14ac:dyDescent="0.25">
      <c r="A4200" s="37" t="s">
        <v>30</v>
      </c>
      <c r="B4200" s="37" t="s">
        <v>31</v>
      </c>
      <c r="C4200" s="39">
        <v>6265</v>
      </c>
      <c r="D4200" s="162" t="s">
        <v>1456</v>
      </c>
      <c r="E4200" s="39" t="s">
        <v>321</v>
      </c>
      <c r="F4200" s="128" t="s">
        <v>34</v>
      </c>
      <c r="G4200" s="162" t="s">
        <v>35</v>
      </c>
      <c r="H4200" s="39" t="str">
        <f t="shared" si="547"/>
        <v>6105AK124-6265-WLAY-0001</v>
      </c>
      <c r="I4200" s="39" t="str">
        <f t="shared" si="548"/>
        <v>Q24050972-04-6265-W-LAY-0001</v>
      </c>
      <c r="J4200" s="39"/>
      <c r="K4200" s="39" t="s">
        <v>2030</v>
      </c>
      <c r="L4200" s="39" t="s">
        <v>2035</v>
      </c>
      <c r="M4200" s="39" t="s">
        <v>1459</v>
      </c>
      <c r="N4200" s="33" t="str">
        <f t="shared" si="552"/>
        <v>Truck Diesel Unloading and Power Station 1 - Drainage and Collection System for Diesel Offloading Station 1A - Drainage, Run-off and Impoundment Design</v>
      </c>
      <c r="O4200" s="134"/>
      <c r="P4200" s="134"/>
      <c r="Q4200" s="33" t="str">
        <f>IFERROR(VLOOKUP(PPE_PH1_CDDL[[#This Row],[RDMC Document Number]],[3]Docs!$B:$F,4,0),"No Placeholder Yet")</f>
        <v>RES - Reserved Placeholder</v>
      </c>
      <c r="R4200" s="33" t="str">
        <f>IFERROR(VLOOKUP(PPE_PH1_CDDL[[#This Row],[RDMC Document Number]],[3]Docs!$B:$F,5,0),"No Placeholder Yet")</f>
        <v>Pending</v>
      </c>
      <c r="S4200" s="137">
        <f t="shared" si="553"/>
        <v>0</v>
      </c>
      <c r="T4200" s="162" t="s">
        <v>1119</v>
      </c>
      <c r="U4200" s="162"/>
      <c r="V4200" s="126"/>
      <c r="W4200" s="162" t="s">
        <v>2036</v>
      </c>
      <c r="X4200" s="39" t="s">
        <v>2032</v>
      </c>
      <c r="Y4200" s="39"/>
      <c r="Z4200" s="39"/>
      <c r="AA4200" s="39"/>
      <c r="AB4200" s="152" t="s">
        <v>3165</v>
      </c>
    </row>
    <row r="4201" spans="1:28" ht="21.75" customHeight="1" x14ac:dyDescent="0.25">
      <c r="A4201" s="37" t="s">
        <v>30</v>
      </c>
      <c r="B4201" s="37" t="s">
        <v>31</v>
      </c>
      <c r="C4201" s="39">
        <v>6265</v>
      </c>
      <c r="D4201" s="162" t="s">
        <v>1456</v>
      </c>
      <c r="E4201" s="162" t="s">
        <v>321</v>
      </c>
      <c r="F4201" s="174" t="s">
        <v>46</v>
      </c>
      <c r="G4201" s="162" t="s">
        <v>35</v>
      </c>
      <c r="H4201" s="39" t="str">
        <f t="shared" si="547"/>
        <v>6105AK124-6265-WLAY-0002</v>
      </c>
      <c r="I4201" s="39" t="str">
        <f t="shared" si="548"/>
        <v>Q24050972-04-6265-W-LAY-0002</v>
      </c>
      <c r="J4201" s="162"/>
      <c r="K4201" s="39" t="s">
        <v>2030</v>
      </c>
      <c r="L4201" s="162" t="s">
        <v>2037</v>
      </c>
      <c r="M4201" s="162" t="s">
        <v>1459</v>
      </c>
      <c r="N4201" s="33" t="str">
        <f t="shared" si="552"/>
        <v>Truck Diesel Unloading and Power Station 1 - Drainage and Collection System for Diesel Offloading Station 1B - Drainage, Run-off and Impoundment Design</v>
      </c>
      <c r="O4201" s="175"/>
      <c r="P4201" s="175"/>
      <c r="Q4201" s="33" t="str">
        <f>IFERROR(VLOOKUP(PPE_PH1_CDDL[[#This Row],[RDMC Document Number]],[3]Docs!$B:$F,4,0),"No Placeholder Yet")</f>
        <v>RES - Reserved Placeholder</v>
      </c>
      <c r="R4201" s="33" t="str">
        <f>IFERROR(VLOOKUP(PPE_PH1_CDDL[[#This Row],[RDMC Document Number]],[3]Docs!$B:$F,5,0),"No Placeholder Yet")</f>
        <v>Pending</v>
      </c>
      <c r="S4201" s="137">
        <f t="shared" si="553"/>
        <v>0</v>
      </c>
      <c r="T4201" s="162" t="s">
        <v>1119</v>
      </c>
      <c r="U4201" s="162"/>
      <c r="V4201" s="126"/>
      <c r="W4201" s="162" t="s">
        <v>2036</v>
      </c>
      <c r="X4201" s="162" t="s">
        <v>2034</v>
      </c>
      <c r="Y4201" s="162"/>
      <c r="Z4201" s="162"/>
      <c r="AA4201" s="39"/>
      <c r="AB4201" s="152" t="s">
        <v>3165</v>
      </c>
    </row>
    <row r="4202" spans="1:28" ht="21.75" customHeight="1" x14ac:dyDescent="0.25">
      <c r="A4202" s="37" t="s">
        <v>30</v>
      </c>
      <c r="B4202" s="37" t="s">
        <v>31</v>
      </c>
      <c r="C4202" s="39">
        <v>6265</v>
      </c>
      <c r="D4202" s="39" t="s">
        <v>1169</v>
      </c>
      <c r="E4202" s="39" t="s">
        <v>1328</v>
      </c>
      <c r="F4202" s="128" t="s">
        <v>34</v>
      </c>
      <c r="G4202" s="162" t="s">
        <v>35</v>
      </c>
      <c r="H4202" s="39" t="str">
        <f t="shared" si="547"/>
        <v>6105AK124-6265-CMDL-0001</v>
      </c>
      <c r="I4202" s="39" t="str">
        <f t="shared" si="548"/>
        <v>Q24050972-04-6265-C-MDL-0001</v>
      </c>
      <c r="J4202" s="39"/>
      <c r="K4202" s="39" t="s">
        <v>2030</v>
      </c>
      <c r="L4202" s="39" t="s">
        <v>2035</v>
      </c>
      <c r="M4202" s="39" t="s">
        <v>1329</v>
      </c>
      <c r="N4202" s="33" t="str">
        <f t="shared" si="552"/>
        <v>Truck Diesel Unloading and Power Station 1 - Drainage and Collection System for Diesel Offloading Station 1A - 3D Designs and Drawings</v>
      </c>
      <c r="O4202" s="134"/>
      <c r="P4202" s="134"/>
      <c r="Q4202" s="33" t="str">
        <f>IFERROR(VLOOKUP(PPE_PH1_CDDL[[#This Row],[RDMC Document Number]],[3]Docs!$B:$F,4,0),"No Placeholder Yet")</f>
        <v>RES - Reserved Placeholder</v>
      </c>
      <c r="R4202" s="33" t="str">
        <f>IFERROR(VLOOKUP(PPE_PH1_CDDL[[#This Row],[RDMC Document Number]],[3]Docs!$B:$F,5,0),"No Placeholder Yet")</f>
        <v>Pending</v>
      </c>
      <c r="S4202" s="137">
        <f t="shared" ref="S4202:S4205" si="554">IF(AND(O4202&lt;&gt;"",P4202&lt;&gt;"",R4202="Approved"),100%,
 IF(AND(O4202&lt;&gt;"",P4202&lt;&gt;""),66.67%,
 IF(O4202&lt;&gt;"",33.33%,
 0)))</f>
        <v>0</v>
      </c>
      <c r="T4202" s="162" t="s">
        <v>1119</v>
      </c>
      <c r="U4202" s="162"/>
      <c r="V4202" s="126"/>
      <c r="W4202" s="162" t="s">
        <v>2036</v>
      </c>
      <c r="X4202" s="39" t="s">
        <v>2032</v>
      </c>
      <c r="Y4202" s="39"/>
      <c r="Z4202" s="39"/>
      <c r="AA4202" s="39"/>
      <c r="AB4202" s="152" t="s">
        <v>3165</v>
      </c>
    </row>
    <row r="4203" spans="1:28" ht="21.75" customHeight="1" x14ac:dyDescent="0.25">
      <c r="A4203" s="37" t="s">
        <v>30</v>
      </c>
      <c r="B4203" s="37" t="s">
        <v>31</v>
      </c>
      <c r="C4203" s="39">
        <v>6265</v>
      </c>
      <c r="D4203" s="39" t="s">
        <v>1169</v>
      </c>
      <c r="E4203" s="39" t="s">
        <v>1328</v>
      </c>
      <c r="F4203" s="128" t="s">
        <v>46</v>
      </c>
      <c r="G4203" s="162" t="s">
        <v>35</v>
      </c>
      <c r="H4203" s="39" t="str">
        <f t="shared" si="547"/>
        <v>6105AK124-6265-CMDL-0002</v>
      </c>
      <c r="I4203" s="39" t="str">
        <f t="shared" si="548"/>
        <v>Q24050972-04-6265-C-MDL-0002</v>
      </c>
      <c r="J4203" s="39"/>
      <c r="K4203" s="39" t="s">
        <v>2030</v>
      </c>
      <c r="L4203" s="39" t="s">
        <v>2031</v>
      </c>
      <c r="M4203" s="39" t="s">
        <v>1329</v>
      </c>
      <c r="N4203" s="33" t="str">
        <f t="shared" si="552"/>
        <v>Truck Diesel Unloading and Power Station 1 - Earthing System for Diesel Offloading Station 1A - 3D Designs and Drawings</v>
      </c>
      <c r="O4203" s="134"/>
      <c r="P4203" s="134"/>
      <c r="Q4203" s="33" t="str">
        <f>IFERROR(VLOOKUP(PPE_PH1_CDDL[[#This Row],[RDMC Document Number]],[3]Docs!$B:$F,4,0),"No Placeholder Yet")</f>
        <v>RES - Reserved Placeholder</v>
      </c>
      <c r="R4203" s="33" t="str">
        <f>IFERROR(VLOOKUP(PPE_PH1_CDDL[[#This Row],[RDMC Document Number]],[3]Docs!$B:$F,5,0),"No Placeholder Yet")</f>
        <v>Pending</v>
      </c>
      <c r="S4203" s="137">
        <f t="shared" si="554"/>
        <v>0</v>
      </c>
      <c r="T4203" s="162" t="s">
        <v>1119</v>
      </c>
      <c r="U4203" s="162"/>
      <c r="V4203" s="126"/>
      <c r="W4203" s="162" t="s">
        <v>1633</v>
      </c>
      <c r="X4203" s="39" t="s">
        <v>2032</v>
      </c>
      <c r="Y4203" s="39"/>
      <c r="Z4203" s="39"/>
      <c r="AA4203" s="39"/>
      <c r="AB4203" s="152" t="s">
        <v>3165</v>
      </c>
    </row>
    <row r="4204" spans="1:28" ht="21.75" customHeight="1" x14ac:dyDescent="0.25">
      <c r="A4204" s="37" t="s">
        <v>30</v>
      </c>
      <c r="B4204" s="37" t="s">
        <v>31</v>
      </c>
      <c r="C4204" s="39">
        <v>6265</v>
      </c>
      <c r="D4204" s="39" t="s">
        <v>1169</v>
      </c>
      <c r="E4204" s="39" t="s">
        <v>1328</v>
      </c>
      <c r="F4204" s="128" t="s">
        <v>48</v>
      </c>
      <c r="G4204" s="162" t="s">
        <v>35</v>
      </c>
      <c r="H4204" s="39" t="str">
        <f t="shared" si="547"/>
        <v>6105AK124-6265-CMDL-0003</v>
      </c>
      <c r="I4204" s="39" t="str">
        <f t="shared" si="548"/>
        <v>Q24050972-04-6265-C-MDL-0003</v>
      </c>
      <c r="J4204" s="39"/>
      <c r="K4204" s="39" t="s">
        <v>2030</v>
      </c>
      <c r="L4204" s="39" t="s">
        <v>2037</v>
      </c>
      <c r="M4204" s="39" t="s">
        <v>1329</v>
      </c>
      <c r="N4204" s="33" t="str">
        <f t="shared" si="552"/>
        <v>Truck Diesel Unloading and Power Station 1 - Drainage and Collection System for Diesel Offloading Station 1B - 3D Designs and Drawings</v>
      </c>
      <c r="O4204" s="134"/>
      <c r="P4204" s="134"/>
      <c r="Q4204" s="33" t="str">
        <f>IFERROR(VLOOKUP(PPE_PH1_CDDL[[#This Row],[RDMC Document Number]],[3]Docs!$B:$F,4,0),"No Placeholder Yet")</f>
        <v>RES - Reserved Placeholder</v>
      </c>
      <c r="R4204" s="33" t="str">
        <f>IFERROR(VLOOKUP(PPE_PH1_CDDL[[#This Row],[RDMC Document Number]],[3]Docs!$B:$F,5,0),"No Placeholder Yet")</f>
        <v>Pending</v>
      </c>
      <c r="S4204" s="137">
        <f t="shared" si="554"/>
        <v>0</v>
      </c>
      <c r="T4204" s="162" t="s">
        <v>1119</v>
      </c>
      <c r="U4204" s="162"/>
      <c r="V4204" s="126"/>
      <c r="W4204" s="162" t="s">
        <v>2036</v>
      </c>
      <c r="X4204" s="162" t="s">
        <v>2034</v>
      </c>
      <c r="Y4204" s="39"/>
      <c r="Z4204" s="39"/>
      <c r="AA4204" s="39"/>
      <c r="AB4204" s="152" t="s">
        <v>3165</v>
      </c>
    </row>
    <row r="4205" spans="1:28" ht="21.75" customHeight="1" x14ac:dyDescent="0.25">
      <c r="A4205" s="37" t="s">
        <v>30</v>
      </c>
      <c r="B4205" s="37" t="s">
        <v>31</v>
      </c>
      <c r="C4205" s="39">
        <v>6265</v>
      </c>
      <c r="D4205" s="39" t="s">
        <v>1169</v>
      </c>
      <c r="E4205" s="39" t="s">
        <v>1328</v>
      </c>
      <c r="F4205" s="174" t="s">
        <v>50</v>
      </c>
      <c r="G4205" s="162" t="s">
        <v>35</v>
      </c>
      <c r="H4205" s="39" t="str">
        <f t="shared" si="547"/>
        <v>6105AK124-6265-CMDL-0004</v>
      </c>
      <c r="I4205" s="39" t="str">
        <f t="shared" si="548"/>
        <v>Q24050972-04-6265-C-MDL-0004</v>
      </c>
      <c r="J4205" s="162"/>
      <c r="K4205" s="39" t="s">
        <v>2030</v>
      </c>
      <c r="L4205" s="162" t="s">
        <v>2033</v>
      </c>
      <c r="M4205" s="162" t="s">
        <v>1329</v>
      </c>
      <c r="N4205" s="33" t="str">
        <f t="shared" si="552"/>
        <v>Truck Diesel Unloading and Power Station 1 - Earthing System for Diesel Offloading Station 1B - 3D Designs and Drawings</v>
      </c>
      <c r="O4205" s="175"/>
      <c r="P4205" s="175"/>
      <c r="Q4205" s="33" t="str">
        <f>IFERROR(VLOOKUP(PPE_PH1_CDDL[[#This Row],[RDMC Document Number]],[3]Docs!$B:$F,4,0),"No Placeholder Yet")</f>
        <v>RES - Reserved Placeholder</v>
      </c>
      <c r="R4205" s="33" t="str">
        <f>IFERROR(VLOOKUP(PPE_PH1_CDDL[[#This Row],[RDMC Document Number]],[3]Docs!$B:$F,5,0),"No Placeholder Yet")</f>
        <v>Pending</v>
      </c>
      <c r="S4205" s="137">
        <f t="shared" si="554"/>
        <v>0</v>
      </c>
      <c r="T4205" s="162" t="s">
        <v>1119</v>
      </c>
      <c r="U4205" s="162"/>
      <c r="V4205" s="126"/>
      <c r="W4205" s="162" t="s">
        <v>1633</v>
      </c>
      <c r="X4205" s="162" t="s">
        <v>2034</v>
      </c>
      <c r="Y4205" s="162"/>
      <c r="Z4205" s="162"/>
      <c r="AA4205" s="39"/>
      <c r="AB4205" s="152" t="s">
        <v>3165</v>
      </c>
    </row>
    <row r="4206" spans="1:28" ht="21.75" customHeight="1" x14ac:dyDescent="0.25">
      <c r="A4206" s="37" t="s">
        <v>30</v>
      </c>
      <c r="B4206" s="37" t="s">
        <v>31</v>
      </c>
      <c r="C4206" s="39">
        <v>6265</v>
      </c>
      <c r="D4206" s="39" t="s">
        <v>1169</v>
      </c>
      <c r="E4206" s="39" t="s">
        <v>397</v>
      </c>
      <c r="F4206" s="128" t="s">
        <v>34</v>
      </c>
      <c r="G4206" s="162" t="s">
        <v>35</v>
      </c>
      <c r="H4206" s="39" t="str">
        <f t="shared" si="547"/>
        <v>6105AK124-6265-CPLN-0001</v>
      </c>
      <c r="I4206" s="39" t="str">
        <f t="shared" si="548"/>
        <v>Q24050972-04-6265-C-PLN-0001</v>
      </c>
      <c r="J4206" s="39"/>
      <c r="K4206" s="39" t="s">
        <v>2030</v>
      </c>
      <c r="L4206" s="39" t="s">
        <v>2035</v>
      </c>
      <c r="M4206" s="39" t="s">
        <v>1530</v>
      </c>
      <c r="N4206" s="33" t="str">
        <f t="shared" si="552"/>
        <v>Truck Diesel Unloading and Power Station 1 - Drainage and Collection System for Diesel Offloading Station 1A - Civil Works Execution Plan</v>
      </c>
      <c r="O4206" s="134"/>
      <c r="P4206" s="134"/>
      <c r="Q4206" s="33" t="str">
        <f>IFERROR(VLOOKUP(PPE_PH1_CDDL[[#This Row],[RDMC Document Number]],[3]Docs!$B:$F,4,0),"No Placeholder Yet")</f>
        <v>RES - Reserved Placeholder</v>
      </c>
      <c r="R4206" s="33" t="str">
        <f>IFERROR(VLOOKUP(PPE_PH1_CDDL[[#This Row],[RDMC Document Number]],[3]Docs!$B:$F,5,0),"No Placeholder Yet")</f>
        <v>Pending</v>
      </c>
      <c r="S4206" s="137">
        <f t="shared" ref="S4206:S4209" si="555">IF(AND(O4206&lt;&gt;"",P4206&lt;&gt;"",R4206="Approved"),100%,
 IF(AND(O4206&lt;&gt;"",P4206&lt;&gt;""),66.67%,
 IF(O4206&lt;&gt;"",33.33%,
 0)))</f>
        <v>0</v>
      </c>
      <c r="T4206" s="162" t="s">
        <v>1119</v>
      </c>
      <c r="U4206" s="162"/>
      <c r="V4206" s="126"/>
      <c r="W4206" s="162" t="s">
        <v>2036</v>
      </c>
      <c r="X4206" s="39" t="s">
        <v>2032</v>
      </c>
      <c r="Y4206" s="39"/>
      <c r="Z4206" s="39"/>
      <c r="AA4206" s="39"/>
      <c r="AB4206" s="152" t="s">
        <v>3165</v>
      </c>
    </row>
    <row r="4207" spans="1:28" ht="21.75" customHeight="1" x14ac:dyDescent="0.25">
      <c r="A4207" s="37" t="s">
        <v>30</v>
      </c>
      <c r="B4207" s="37" t="s">
        <v>31</v>
      </c>
      <c r="C4207" s="39">
        <v>6265</v>
      </c>
      <c r="D4207" s="39" t="s">
        <v>1169</v>
      </c>
      <c r="E4207" s="39" t="s">
        <v>397</v>
      </c>
      <c r="F4207" s="128" t="s">
        <v>46</v>
      </c>
      <c r="G4207" s="162" t="s">
        <v>35</v>
      </c>
      <c r="H4207" s="39" t="str">
        <f t="shared" si="547"/>
        <v>6105AK124-6265-CPLN-0002</v>
      </c>
      <c r="I4207" s="39" t="str">
        <f t="shared" si="548"/>
        <v>Q24050972-04-6265-C-PLN-0002</v>
      </c>
      <c r="J4207" s="39"/>
      <c r="K4207" s="39" t="s">
        <v>2030</v>
      </c>
      <c r="L4207" s="39" t="s">
        <v>2031</v>
      </c>
      <c r="M4207" s="39" t="s">
        <v>1530</v>
      </c>
      <c r="N4207" s="33" t="str">
        <f t="shared" si="552"/>
        <v>Truck Diesel Unloading and Power Station 1 - Earthing System for Diesel Offloading Station 1A - Civil Works Execution Plan</v>
      </c>
      <c r="O4207" s="134"/>
      <c r="P4207" s="134"/>
      <c r="Q4207" s="33" t="str">
        <f>IFERROR(VLOOKUP(PPE_PH1_CDDL[[#This Row],[RDMC Document Number]],[3]Docs!$B:$F,4,0),"No Placeholder Yet")</f>
        <v>RES - Reserved Placeholder</v>
      </c>
      <c r="R4207" s="33" t="str">
        <f>IFERROR(VLOOKUP(PPE_PH1_CDDL[[#This Row],[RDMC Document Number]],[3]Docs!$B:$F,5,0),"No Placeholder Yet")</f>
        <v>Pending</v>
      </c>
      <c r="S4207" s="137">
        <f t="shared" si="555"/>
        <v>0</v>
      </c>
      <c r="T4207" s="162" t="s">
        <v>1119</v>
      </c>
      <c r="U4207" s="162"/>
      <c r="V4207" s="126"/>
      <c r="W4207" s="162" t="s">
        <v>1633</v>
      </c>
      <c r="X4207" s="39" t="s">
        <v>2032</v>
      </c>
      <c r="Y4207" s="39"/>
      <c r="Z4207" s="39"/>
      <c r="AA4207" s="39"/>
      <c r="AB4207" s="152" t="s">
        <v>3165</v>
      </c>
    </row>
    <row r="4208" spans="1:28" ht="21.75" customHeight="1" x14ac:dyDescent="0.25">
      <c r="A4208" s="37" t="s">
        <v>30</v>
      </c>
      <c r="B4208" s="37" t="s">
        <v>31</v>
      </c>
      <c r="C4208" s="39">
        <v>6265</v>
      </c>
      <c r="D4208" s="39" t="s">
        <v>1169</v>
      </c>
      <c r="E4208" s="39" t="s">
        <v>397</v>
      </c>
      <c r="F4208" s="128" t="s">
        <v>48</v>
      </c>
      <c r="G4208" s="162" t="s">
        <v>35</v>
      </c>
      <c r="H4208" s="39" t="str">
        <f t="shared" si="547"/>
        <v>6105AK124-6265-CPLN-0003</v>
      </c>
      <c r="I4208" s="39" t="str">
        <f t="shared" si="548"/>
        <v>Q24050972-04-6265-C-PLN-0003</v>
      </c>
      <c r="J4208" s="39"/>
      <c r="K4208" s="39" t="s">
        <v>2030</v>
      </c>
      <c r="L4208" s="39" t="s">
        <v>2037</v>
      </c>
      <c r="M4208" s="39" t="s">
        <v>1530</v>
      </c>
      <c r="N4208" s="33" t="str">
        <f t="shared" si="552"/>
        <v>Truck Diesel Unloading and Power Station 1 - Drainage and Collection System for Diesel Offloading Station 1B - Civil Works Execution Plan</v>
      </c>
      <c r="O4208" s="134"/>
      <c r="P4208" s="134"/>
      <c r="Q4208" s="33" t="str">
        <f>IFERROR(VLOOKUP(PPE_PH1_CDDL[[#This Row],[RDMC Document Number]],[3]Docs!$B:$F,4,0),"No Placeholder Yet")</f>
        <v>RES - Reserved Placeholder</v>
      </c>
      <c r="R4208" s="33" t="str">
        <f>IFERROR(VLOOKUP(PPE_PH1_CDDL[[#This Row],[RDMC Document Number]],[3]Docs!$B:$F,5,0),"No Placeholder Yet")</f>
        <v>Pending</v>
      </c>
      <c r="S4208" s="137">
        <f t="shared" si="555"/>
        <v>0</v>
      </c>
      <c r="T4208" s="162" t="s">
        <v>1119</v>
      </c>
      <c r="U4208" s="162"/>
      <c r="V4208" s="126"/>
      <c r="W4208" s="162" t="s">
        <v>2036</v>
      </c>
      <c r="X4208" s="162" t="s">
        <v>2034</v>
      </c>
      <c r="Y4208" s="39"/>
      <c r="Z4208" s="39"/>
      <c r="AA4208" s="39"/>
      <c r="AB4208" s="152" t="s">
        <v>3165</v>
      </c>
    </row>
    <row r="4209" spans="1:28" ht="21.75" customHeight="1" x14ac:dyDescent="0.25">
      <c r="A4209" s="37" t="s">
        <v>30</v>
      </c>
      <c r="B4209" s="37" t="s">
        <v>31</v>
      </c>
      <c r="C4209" s="39">
        <v>6265</v>
      </c>
      <c r="D4209" s="39" t="s">
        <v>1169</v>
      </c>
      <c r="E4209" s="39" t="s">
        <v>397</v>
      </c>
      <c r="F4209" s="174" t="s">
        <v>50</v>
      </c>
      <c r="G4209" s="162" t="s">
        <v>35</v>
      </c>
      <c r="H4209" s="39" t="str">
        <f t="shared" si="547"/>
        <v>6105AK124-6265-CPLN-0004</v>
      </c>
      <c r="I4209" s="39" t="str">
        <f t="shared" si="548"/>
        <v>Q24050972-04-6265-C-PLN-0004</v>
      </c>
      <c r="J4209" s="162"/>
      <c r="K4209" s="39" t="s">
        <v>2030</v>
      </c>
      <c r="L4209" s="162" t="s">
        <v>2033</v>
      </c>
      <c r="M4209" s="162" t="s">
        <v>1530</v>
      </c>
      <c r="N4209" s="33" t="str">
        <f t="shared" si="552"/>
        <v>Truck Diesel Unloading and Power Station 1 - Earthing System for Diesel Offloading Station 1B - Civil Works Execution Plan</v>
      </c>
      <c r="O4209" s="175"/>
      <c r="P4209" s="175"/>
      <c r="Q4209" s="33" t="str">
        <f>IFERROR(VLOOKUP(PPE_PH1_CDDL[[#This Row],[RDMC Document Number]],[3]Docs!$B:$F,4,0),"No Placeholder Yet")</f>
        <v>RES - Reserved Placeholder</v>
      </c>
      <c r="R4209" s="33" t="str">
        <f>IFERROR(VLOOKUP(PPE_PH1_CDDL[[#This Row],[RDMC Document Number]],[3]Docs!$B:$F,5,0),"No Placeholder Yet")</f>
        <v>Pending</v>
      </c>
      <c r="S4209" s="137">
        <f t="shared" si="555"/>
        <v>0</v>
      </c>
      <c r="T4209" s="162" t="s">
        <v>1119</v>
      </c>
      <c r="U4209" s="162"/>
      <c r="V4209" s="126"/>
      <c r="W4209" s="162" t="s">
        <v>1633</v>
      </c>
      <c r="X4209" s="162" t="s">
        <v>2034</v>
      </c>
      <c r="Y4209" s="162"/>
      <c r="Z4209" s="162"/>
      <c r="AA4209" s="39"/>
      <c r="AB4209" s="152" t="s">
        <v>3165</v>
      </c>
    </row>
    <row r="4210" spans="1:28" ht="21.75" customHeight="1" x14ac:dyDescent="0.25">
      <c r="A4210" s="37" t="s">
        <v>30</v>
      </c>
      <c r="B4210" s="37" t="s">
        <v>31</v>
      </c>
      <c r="C4210" s="39">
        <v>6265</v>
      </c>
      <c r="D4210" s="39" t="s">
        <v>1169</v>
      </c>
      <c r="E4210" s="39" t="s">
        <v>659</v>
      </c>
      <c r="F4210" s="128" t="s">
        <v>34</v>
      </c>
      <c r="G4210" s="162" t="s">
        <v>35</v>
      </c>
      <c r="H4210" s="39" t="str">
        <f t="shared" si="547"/>
        <v>6105AK124-6265-CSEC-0001</v>
      </c>
      <c r="I4210" s="39" t="str">
        <f t="shared" si="548"/>
        <v>Q24050972-04-6265-C-SEC-0001</v>
      </c>
      <c r="J4210" s="39"/>
      <c r="K4210" s="39" t="s">
        <v>2030</v>
      </c>
      <c r="L4210" s="39" t="s">
        <v>2031</v>
      </c>
      <c r="M4210" s="39" t="s">
        <v>1333</v>
      </c>
      <c r="N4210" s="33" t="str">
        <f t="shared" si="552"/>
        <v>Truck Diesel Unloading and Power Station 1 - Earthing System for Diesel Offloading Station 1A - Corrosion Prevention and Protection Design</v>
      </c>
      <c r="O4210" s="134"/>
      <c r="P4210" s="134"/>
      <c r="Q4210" s="33" t="str">
        <f>IFERROR(VLOOKUP(PPE_PH1_CDDL[[#This Row],[RDMC Document Number]],[3]Docs!$B:$F,4,0),"No Placeholder Yet")</f>
        <v>RES - Reserved Placeholder</v>
      </c>
      <c r="R4210" s="33" t="str">
        <f>IFERROR(VLOOKUP(PPE_PH1_CDDL[[#This Row],[RDMC Document Number]],[3]Docs!$B:$F,5,0),"No Placeholder Yet")</f>
        <v>Pending</v>
      </c>
      <c r="S4210" s="137">
        <f t="shared" ref="S4210:S4213" si="556">IF(AND(O4210&lt;&gt;"",P4210&lt;&gt;"",R4210="Approved"),100%,
 IF(AND(O4210&lt;&gt;"",P4210&lt;&gt;""),66.67%,
 IF(O4210&lt;&gt;"",33.33%,
 0)))</f>
        <v>0</v>
      </c>
      <c r="T4210" s="162" t="s">
        <v>1119</v>
      </c>
      <c r="U4210" s="162"/>
      <c r="V4210" s="126"/>
      <c r="W4210" s="162" t="s">
        <v>1633</v>
      </c>
      <c r="X4210" s="39" t="s">
        <v>2032</v>
      </c>
      <c r="Y4210" s="39"/>
      <c r="Z4210" s="39"/>
      <c r="AA4210" s="39"/>
      <c r="AB4210" s="152" t="s">
        <v>3165</v>
      </c>
    </row>
    <row r="4211" spans="1:28" ht="21.75" customHeight="1" x14ac:dyDescent="0.25">
      <c r="A4211" s="37" t="s">
        <v>30</v>
      </c>
      <c r="B4211" s="37" t="s">
        <v>31</v>
      </c>
      <c r="C4211" s="39">
        <v>6265</v>
      </c>
      <c r="D4211" s="39" t="s">
        <v>1169</v>
      </c>
      <c r="E4211" s="39" t="s">
        <v>659</v>
      </c>
      <c r="F4211" s="128" t="s">
        <v>46</v>
      </c>
      <c r="G4211" s="162" t="s">
        <v>35</v>
      </c>
      <c r="H4211" s="39" t="str">
        <f t="shared" si="547"/>
        <v>6105AK124-6265-CSEC-0002</v>
      </c>
      <c r="I4211" s="39" t="str">
        <f t="shared" si="548"/>
        <v>Q24050972-04-6265-C-SEC-0002</v>
      </c>
      <c r="J4211" s="39"/>
      <c r="K4211" s="39" t="s">
        <v>2030</v>
      </c>
      <c r="L4211" s="39" t="s">
        <v>2031</v>
      </c>
      <c r="M4211" s="39" t="s">
        <v>1332</v>
      </c>
      <c r="N4211" s="33" t="str">
        <f t="shared" si="552"/>
        <v>Truck Diesel Unloading and Power Station 1 - Earthing System for Diesel Offloading Station 1A - Structural Earthing and Bonding Design</v>
      </c>
      <c r="O4211" s="134"/>
      <c r="P4211" s="134"/>
      <c r="Q4211" s="33" t="str">
        <f>IFERROR(VLOOKUP(PPE_PH1_CDDL[[#This Row],[RDMC Document Number]],[3]Docs!$B:$F,4,0),"No Placeholder Yet")</f>
        <v>RES - Reserved Placeholder</v>
      </c>
      <c r="R4211" s="33" t="str">
        <f>IFERROR(VLOOKUP(PPE_PH1_CDDL[[#This Row],[RDMC Document Number]],[3]Docs!$B:$F,5,0),"No Placeholder Yet")</f>
        <v>Pending</v>
      </c>
      <c r="S4211" s="137">
        <f t="shared" si="556"/>
        <v>0</v>
      </c>
      <c r="T4211" s="162" t="s">
        <v>1119</v>
      </c>
      <c r="U4211" s="162"/>
      <c r="V4211" s="126"/>
      <c r="W4211" s="162" t="s">
        <v>1633</v>
      </c>
      <c r="X4211" s="39" t="s">
        <v>2032</v>
      </c>
      <c r="Y4211" s="39"/>
      <c r="Z4211" s="39"/>
      <c r="AA4211" s="39"/>
      <c r="AB4211" s="152" t="s">
        <v>3165</v>
      </c>
    </row>
    <row r="4212" spans="1:28" ht="21.75" customHeight="1" x14ac:dyDescent="0.25">
      <c r="A4212" s="37" t="s">
        <v>30</v>
      </c>
      <c r="B4212" s="37" t="s">
        <v>31</v>
      </c>
      <c r="C4212" s="39">
        <v>6265</v>
      </c>
      <c r="D4212" s="39" t="s">
        <v>1169</v>
      </c>
      <c r="E4212" s="39" t="s">
        <v>659</v>
      </c>
      <c r="F4212" s="128" t="s">
        <v>48</v>
      </c>
      <c r="G4212" s="162" t="s">
        <v>35</v>
      </c>
      <c r="H4212" s="39" t="str">
        <f t="shared" si="547"/>
        <v>6105AK124-6265-CSEC-0003</v>
      </c>
      <c r="I4212" s="39" t="str">
        <f t="shared" si="548"/>
        <v>Q24050972-04-6265-C-SEC-0003</v>
      </c>
      <c r="J4212" s="39"/>
      <c r="K4212" s="39" t="s">
        <v>2030</v>
      </c>
      <c r="L4212" s="39" t="s">
        <v>2033</v>
      </c>
      <c r="M4212" s="39" t="s">
        <v>1333</v>
      </c>
      <c r="N4212" s="33" t="str">
        <f t="shared" si="552"/>
        <v>Truck Diesel Unloading and Power Station 1 - Earthing System for Diesel Offloading Station 1B - Corrosion Prevention and Protection Design</v>
      </c>
      <c r="O4212" s="134"/>
      <c r="P4212" s="134"/>
      <c r="Q4212" s="33" t="str">
        <f>IFERROR(VLOOKUP(PPE_PH1_CDDL[[#This Row],[RDMC Document Number]],[3]Docs!$B:$F,4,0),"No Placeholder Yet")</f>
        <v>RES - Reserved Placeholder</v>
      </c>
      <c r="R4212" s="33" t="str">
        <f>IFERROR(VLOOKUP(PPE_PH1_CDDL[[#This Row],[RDMC Document Number]],[3]Docs!$B:$F,5,0),"No Placeholder Yet")</f>
        <v>Pending</v>
      </c>
      <c r="S4212" s="137">
        <f t="shared" si="556"/>
        <v>0</v>
      </c>
      <c r="T4212" s="162" t="s">
        <v>1119</v>
      </c>
      <c r="U4212" s="162"/>
      <c r="V4212" s="126"/>
      <c r="W4212" s="162" t="s">
        <v>1633</v>
      </c>
      <c r="X4212" s="162" t="s">
        <v>2034</v>
      </c>
      <c r="Y4212" s="39"/>
      <c r="Z4212" s="39"/>
      <c r="AA4212" s="39"/>
      <c r="AB4212" s="152" t="s">
        <v>3165</v>
      </c>
    </row>
    <row r="4213" spans="1:28" ht="21.75" customHeight="1" x14ac:dyDescent="0.25">
      <c r="A4213" s="37" t="s">
        <v>30</v>
      </c>
      <c r="B4213" s="37" t="s">
        <v>31</v>
      </c>
      <c r="C4213" s="39">
        <v>6265</v>
      </c>
      <c r="D4213" s="39" t="s">
        <v>1169</v>
      </c>
      <c r="E4213" s="39" t="s">
        <v>659</v>
      </c>
      <c r="F4213" s="174" t="s">
        <v>50</v>
      </c>
      <c r="G4213" s="162" t="s">
        <v>35</v>
      </c>
      <c r="H4213" s="39" t="str">
        <f t="shared" si="547"/>
        <v>6105AK124-6265-CSEC-0004</v>
      </c>
      <c r="I4213" s="39" t="str">
        <f t="shared" si="548"/>
        <v>Q24050972-04-6265-C-SEC-0004</v>
      </c>
      <c r="J4213" s="162"/>
      <c r="K4213" s="39" t="s">
        <v>2030</v>
      </c>
      <c r="L4213" s="162" t="s">
        <v>2033</v>
      </c>
      <c r="M4213" s="162" t="s">
        <v>1332</v>
      </c>
      <c r="N4213" s="33" t="str">
        <f t="shared" si="552"/>
        <v>Truck Diesel Unloading and Power Station 1 - Earthing System for Diesel Offloading Station 1B - Structural Earthing and Bonding Design</v>
      </c>
      <c r="O4213" s="175"/>
      <c r="P4213" s="175"/>
      <c r="Q4213" s="33" t="str">
        <f>IFERROR(VLOOKUP(PPE_PH1_CDDL[[#This Row],[RDMC Document Number]],[3]Docs!$B:$F,4,0),"No Placeholder Yet")</f>
        <v>RES - Reserved Placeholder</v>
      </c>
      <c r="R4213" s="33" t="str">
        <f>IFERROR(VLOOKUP(PPE_PH1_CDDL[[#This Row],[RDMC Document Number]],[3]Docs!$B:$F,5,0),"No Placeholder Yet")</f>
        <v>Pending</v>
      </c>
      <c r="S4213" s="137">
        <f t="shared" si="556"/>
        <v>0</v>
      </c>
      <c r="T4213" s="162" t="s">
        <v>1119</v>
      </c>
      <c r="U4213" s="162"/>
      <c r="V4213" s="126"/>
      <c r="W4213" s="162" t="s">
        <v>1633</v>
      </c>
      <c r="X4213" s="162" t="s">
        <v>2034</v>
      </c>
      <c r="Y4213" s="162"/>
      <c r="Z4213" s="162"/>
      <c r="AA4213" s="39"/>
      <c r="AB4213" s="152" t="s">
        <v>3165</v>
      </c>
    </row>
    <row r="4214" spans="1:28" ht="21.75" customHeight="1" x14ac:dyDescent="0.25">
      <c r="A4214" s="37" t="s">
        <v>30</v>
      </c>
      <c r="B4214" s="37" t="s">
        <v>31</v>
      </c>
      <c r="C4214" s="39">
        <v>6265</v>
      </c>
      <c r="D4214" s="39" t="s">
        <v>1169</v>
      </c>
      <c r="E4214" s="39" t="s">
        <v>1170</v>
      </c>
      <c r="F4214" s="128" t="s">
        <v>34</v>
      </c>
      <c r="G4214" s="162" t="s">
        <v>35</v>
      </c>
      <c r="H4214" s="39" t="str">
        <f t="shared" si="547"/>
        <v>6105AK124-6265-CSPC-0001</v>
      </c>
      <c r="I4214" s="39" t="str">
        <f t="shared" si="548"/>
        <v>Q24050972-04-6265-C-SPC-0001</v>
      </c>
      <c r="J4214" s="39"/>
      <c r="K4214" s="39" t="s">
        <v>2030</v>
      </c>
      <c r="L4214" s="39" t="s">
        <v>2035</v>
      </c>
      <c r="M4214" s="39" t="s">
        <v>1337</v>
      </c>
      <c r="N4214" s="33" t="str">
        <f t="shared" si="552"/>
        <v>Truck Diesel Unloading and Power Station 1 - Drainage and Collection System for Diesel Offloading Station 1A - Civil Design Requirements</v>
      </c>
      <c r="O4214" s="134"/>
      <c r="P4214" s="134"/>
      <c r="Q4214" s="33" t="str">
        <f>IFERROR(VLOOKUP(PPE_PH1_CDDL[[#This Row],[RDMC Document Number]],[3]Docs!$B:$F,4,0),"No Placeholder Yet")</f>
        <v>RES - Reserved Placeholder</v>
      </c>
      <c r="R4214" s="33" t="str">
        <f>IFERROR(VLOOKUP(PPE_PH1_CDDL[[#This Row],[RDMC Document Number]],[3]Docs!$B:$F,5,0),"No Placeholder Yet")</f>
        <v>Pending</v>
      </c>
      <c r="S4214" s="137">
        <f t="shared" ref="S4214:S4223" si="557">IF(AND(O4214&lt;&gt;"",P4214&lt;&gt;"",R4214="Approved"),100%,
 IF(AND(O4214&lt;&gt;"",P4214&lt;&gt;""),66.67%,
 IF(O4214&lt;&gt;"",33.33%,
 0)))</f>
        <v>0</v>
      </c>
      <c r="T4214" s="162" t="s">
        <v>1119</v>
      </c>
      <c r="U4214" s="162"/>
      <c r="V4214" s="126"/>
      <c r="W4214" s="162" t="s">
        <v>2036</v>
      </c>
      <c r="X4214" s="39" t="s">
        <v>2032</v>
      </c>
      <c r="Y4214" s="39"/>
      <c r="Z4214" s="39"/>
      <c r="AA4214" s="39"/>
      <c r="AB4214" s="152" t="s">
        <v>3165</v>
      </c>
    </row>
    <row r="4215" spans="1:28" ht="21.75" customHeight="1" x14ac:dyDescent="0.25">
      <c r="A4215" s="37" t="s">
        <v>30</v>
      </c>
      <c r="B4215" s="37" t="s">
        <v>31</v>
      </c>
      <c r="C4215" s="39">
        <v>6265</v>
      </c>
      <c r="D4215" s="39" t="s">
        <v>1169</v>
      </c>
      <c r="E4215" s="39" t="s">
        <v>1170</v>
      </c>
      <c r="F4215" s="128" t="s">
        <v>46</v>
      </c>
      <c r="G4215" s="162" t="s">
        <v>35</v>
      </c>
      <c r="H4215" s="39" t="str">
        <f t="shared" si="547"/>
        <v>6105AK124-6265-CSPC-0002</v>
      </c>
      <c r="I4215" s="39" t="str">
        <f t="shared" si="548"/>
        <v>Q24050972-04-6265-C-SPC-0002</v>
      </c>
      <c r="J4215" s="39"/>
      <c r="K4215" s="39" t="s">
        <v>2030</v>
      </c>
      <c r="L4215" s="39" t="s">
        <v>2035</v>
      </c>
      <c r="M4215" s="39" t="s">
        <v>1338</v>
      </c>
      <c r="N4215" s="33" t="str">
        <f t="shared" si="552"/>
        <v>Truck Diesel Unloading and Power Station 1 - Drainage and Collection System for Diesel Offloading Station 1A - Excavation, Trenching and Compacting Design</v>
      </c>
      <c r="O4215" s="134"/>
      <c r="P4215" s="134"/>
      <c r="Q4215" s="33" t="str">
        <f>IFERROR(VLOOKUP(PPE_PH1_CDDL[[#This Row],[RDMC Document Number]],[3]Docs!$B:$F,4,0),"No Placeholder Yet")</f>
        <v>RES - Reserved Placeholder</v>
      </c>
      <c r="R4215" s="33" t="str">
        <f>IFERROR(VLOOKUP(PPE_PH1_CDDL[[#This Row],[RDMC Document Number]],[3]Docs!$B:$F,5,0),"No Placeholder Yet")</f>
        <v>Pending</v>
      </c>
      <c r="S4215" s="137">
        <f t="shared" si="557"/>
        <v>0</v>
      </c>
      <c r="T4215" s="162" t="s">
        <v>1119</v>
      </c>
      <c r="U4215" s="162"/>
      <c r="V4215" s="126"/>
      <c r="W4215" s="162" t="s">
        <v>2036</v>
      </c>
      <c r="X4215" s="39" t="s">
        <v>2032</v>
      </c>
      <c r="Y4215" s="39"/>
      <c r="Z4215" s="39"/>
      <c r="AA4215" s="39"/>
      <c r="AB4215" s="152" t="s">
        <v>3165</v>
      </c>
    </row>
    <row r="4216" spans="1:28" ht="21.75" customHeight="1" x14ac:dyDescent="0.25">
      <c r="A4216" s="37" t="s">
        <v>30</v>
      </c>
      <c r="B4216" s="37" t="s">
        <v>31</v>
      </c>
      <c r="C4216" s="39">
        <v>6265</v>
      </c>
      <c r="D4216" s="39" t="s">
        <v>1169</v>
      </c>
      <c r="E4216" s="39" t="s">
        <v>1170</v>
      </c>
      <c r="F4216" s="128" t="s">
        <v>48</v>
      </c>
      <c r="G4216" s="162" t="s">
        <v>35</v>
      </c>
      <c r="H4216" s="39" t="str">
        <f t="shared" si="547"/>
        <v>6105AK124-6265-CSPC-0003</v>
      </c>
      <c r="I4216" s="39" t="str">
        <f t="shared" si="548"/>
        <v>Q24050972-04-6265-C-SPC-0003</v>
      </c>
      <c r="J4216" s="39"/>
      <c r="K4216" s="39" t="s">
        <v>2030</v>
      </c>
      <c r="L4216" s="39" t="s">
        <v>2035</v>
      </c>
      <c r="M4216" s="39" t="s">
        <v>1339</v>
      </c>
      <c r="N4216" s="33" t="str">
        <f t="shared" si="552"/>
        <v>Truck Diesel Unloading and Power Station 1 - Drainage and Collection System for Diesel Offloading Station 1A - Concrete Construction Material Specifications</v>
      </c>
      <c r="O4216" s="134"/>
      <c r="P4216" s="134"/>
      <c r="Q4216" s="33" t="str">
        <f>IFERROR(VLOOKUP(PPE_PH1_CDDL[[#This Row],[RDMC Document Number]],[3]Docs!$B:$F,4,0),"No Placeholder Yet")</f>
        <v>RES - Reserved Placeholder</v>
      </c>
      <c r="R4216" s="33" t="str">
        <f>IFERROR(VLOOKUP(PPE_PH1_CDDL[[#This Row],[RDMC Document Number]],[3]Docs!$B:$F,5,0),"No Placeholder Yet")</f>
        <v>Pending</v>
      </c>
      <c r="S4216" s="137">
        <f t="shared" si="557"/>
        <v>0</v>
      </c>
      <c r="T4216" s="162" t="s">
        <v>1119</v>
      </c>
      <c r="U4216" s="162"/>
      <c r="V4216" s="126"/>
      <c r="W4216" s="162" t="s">
        <v>2036</v>
      </c>
      <c r="X4216" s="39" t="s">
        <v>2032</v>
      </c>
      <c r="Y4216" s="39"/>
      <c r="Z4216" s="39"/>
      <c r="AA4216" s="39"/>
      <c r="AB4216" s="152" t="s">
        <v>3165</v>
      </c>
    </row>
    <row r="4217" spans="1:28" ht="21.75" customHeight="1" x14ac:dyDescent="0.25">
      <c r="A4217" s="37" t="s">
        <v>30</v>
      </c>
      <c r="B4217" s="37" t="s">
        <v>31</v>
      </c>
      <c r="C4217" s="39">
        <v>6265</v>
      </c>
      <c r="D4217" s="39" t="s">
        <v>1169</v>
      </c>
      <c r="E4217" s="39" t="s">
        <v>1170</v>
      </c>
      <c r="F4217" s="128" t="s">
        <v>50</v>
      </c>
      <c r="G4217" s="162" t="s">
        <v>35</v>
      </c>
      <c r="H4217" s="39" t="str">
        <f t="shared" si="547"/>
        <v>6105AK124-6265-CSPC-0004</v>
      </c>
      <c r="I4217" s="39" t="str">
        <f t="shared" si="548"/>
        <v>Q24050972-04-6265-C-SPC-0004</v>
      </c>
      <c r="J4217" s="39"/>
      <c r="K4217" s="39" t="s">
        <v>2030</v>
      </c>
      <c r="L4217" s="39" t="s">
        <v>2031</v>
      </c>
      <c r="M4217" s="39" t="s">
        <v>1339</v>
      </c>
      <c r="N4217" s="33" t="str">
        <f t="shared" si="552"/>
        <v>Truck Diesel Unloading and Power Station 1 - Earthing System for Diesel Offloading Station 1A - Concrete Construction Material Specifications</v>
      </c>
      <c r="O4217" s="134"/>
      <c r="P4217" s="134"/>
      <c r="Q4217" s="33" t="str">
        <f>IFERROR(VLOOKUP(PPE_PH1_CDDL[[#This Row],[RDMC Document Number]],[3]Docs!$B:$F,4,0),"No Placeholder Yet")</f>
        <v>RES - Reserved Placeholder</v>
      </c>
      <c r="R4217" s="33" t="str">
        <f>IFERROR(VLOOKUP(PPE_PH1_CDDL[[#This Row],[RDMC Document Number]],[3]Docs!$B:$F,5,0),"No Placeholder Yet")</f>
        <v>Pending</v>
      </c>
      <c r="S4217" s="137">
        <f t="shared" si="557"/>
        <v>0</v>
      </c>
      <c r="T4217" s="162" t="s">
        <v>1119</v>
      </c>
      <c r="U4217" s="162"/>
      <c r="V4217" s="126"/>
      <c r="W4217" s="162" t="s">
        <v>1633</v>
      </c>
      <c r="X4217" s="39" t="s">
        <v>2032</v>
      </c>
      <c r="Y4217" s="39"/>
      <c r="Z4217" s="39"/>
      <c r="AA4217" s="39"/>
      <c r="AB4217" s="152" t="s">
        <v>3165</v>
      </c>
    </row>
    <row r="4218" spans="1:28" ht="21.75" customHeight="1" x14ac:dyDescent="0.25">
      <c r="A4218" s="37" t="s">
        <v>30</v>
      </c>
      <c r="B4218" s="37" t="s">
        <v>31</v>
      </c>
      <c r="C4218" s="39">
        <v>6265</v>
      </c>
      <c r="D4218" s="39" t="s">
        <v>1169</v>
      </c>
      <c r="E4218" s="39" t="s">
        <v>1170</v>
      </c>
      <c r="F4218" s="128" t="s">
        <v>101</v>
      </c>
      <c r="G4218" s="162" t="s">
        <v>35</v>
      </c>
      <c r="H4218" s="39" t="str">
        <f t="shared" si="547"/>
        <v>6105AK124-6265-CSPC-0005</v>
      </c>
      <c r="I4218" s="39" t="str">
        <f t="shared" si="548"/>
        <v>Q24050972-04-6265-C-SPC-0005</v>
      </c>
      <c r="J4218" s="39"/>
      <c r="K4218" s="39" t="s">
        <v>2030</v>
      </c>
      <c r="L4218" s="39" t="s">
        <v>2031</v>
      </c>
      <c r="M4218" s="39" t="s">
        <v>1338</v>
      </c>
      <c r="N4218" s="33" t="str">
        <f t="shared" si="552"/>
        <v>Truck Diesel Unloading and Power Station 1 - Earthing System for Diesel Offloading Station 1A - Excavation, Trenching and Compacting Design</v>
      </c>
      <c r="O4218" s="134"/>
      <c r="P4218" s="134"/>
      <c r="Q4218" s="33" t="str">
        <f>IFERROR(VLOOKUP(PPE_PH1_CDDL[[#This Row],[RDMC Document Number]],[3]Docs!$B:$F,4,0),"No Placeholder Yet")</f>
        <v>RES - Reserved Placeholder</v>
      </c>
      <c r="R4218" s="33" t="str">
        <f>IFERROR(VLOOKUP(PPE_PH1_CDDL[[#This Row],[RDMC Document Number]],[3]Docs!$B:$F,5,0),"No Placeholder Yet")</f>
        <v>Pending</v>
      </c>
      <c r="S4218" s="137">
        <f t="shared" si="557"/>
        <v>0</v>
      </c>
      <c r="T4218" s="162" t="s">
        <v>1119</v>
      </c>
      <c r="U4218" s="162"/>
      <c r="V4218" s="126"/>
      <c r="W4218" s="162" t="s">
        <v>1633</v>
      </c>
      <c r="X4218" s="39" t="s">
        <v>2032</v>
      </c>
      <c r="Y4218" s="39"/>
      <c r="Z4218" s="39"/>
      <c r="AA4218" s="39"/>
      <c r="AB4218" s="152" t="s">
        <v>3165</v>
      </c>
    </row>
    <row r="4219" spans="1:28" ht="21.75" customHeight="1" x14ac:dyDescent="0.25">
      <c r="A4219" s="37" t="s">
        <v>30</v>
      </c>
      <c r="B4219" s="37" t="s">
        <v>31</v>
      </c>
      <c r="C4219" s="39">
        <v>6265</v>
      </c>
      <c r="D4219" s="39" t="s">
        <v>1169</v>
      </c>
      <c r="E4219" s="39" t="s">
        <v>1170</v>
      </c>
      <c r="F4219" s="128" t="s">
        <v>161</v>
      </c>
      <c r="G4219" s="162" t="s">
        <v>35</v>
      </c>
      <c r="H4219" s="39" t="str">
        <f t="shared" si="547"/>
        <v>6105AK124-6265-CSPC-0006</v>
      </c>
      <c r="I4219" s="39" t="str">
        <f t="shared" si="548"/>
        <v>Q24050972-04-6265-C-SPC-0006</v>
      </c>
      <c r="J4219" s="39"/>
      <c r="K4219" s="39" t="s">
        <v>2030</v>
      </c>
      <c r="L4219" s="39" t="s">
        <v>2037</v>
      </c>
      <c r="M4219" s="39" t="s">
        <v>1337</v>
      </c>
      <c r="N4219" s="33" t="str">
        <f t="shared" si="552"/>
        <v>Truck Diesel Unloading and Power Station 1 - Drainage and Collection System for Diesel Offloading Station 1B - Civil Design Requirements</v>
      </c>
      <c r="O4219" s="134"/>
      <c r="P4219" s="134"/>
      <c r="Q4219" s="33" t="str">
        <f>IFERROR(VLOOKUP(PPE_PH1_CDDL[[#This Row],[RDMC Document Number]],[3]Docs!$B:$F,4,0),"No Placeholder Yet")</f>
        <v>RES - Reserved Placeholder</v>
      </c>
      <c r="R4219" s="33" t="str">
        <f>IFERROR(VLOOKUP(PPE_PH1_CDDL[[#This Row],[RDMC Document Number]],[3]Docs!$B:$F,5,0),"No Placeholder Yet")</f>
        <v>Pending</v>
      </c>
      <c r="S4219" s="137">
        <f t="shared" si="557"/>
        <v>0</v>
      </c>
      <c r="T4219" s="162" t="s">
        <v>1119</v>
      </c>
      <c r="U4219" s="162"/>
      <c r="V4219" s="126"/>
      <c r="W4219" s="162" t="s">
        <v>2036</v>
      </c>
      <c r="X4219" s="162" t="s">
        <v>2034</v>
      </c>
      <c r="Y4219" s="39"/>
      <c r="Z4219" s="39"/>
      <c r="AA4219" s="39"/>
      <c r="AB4219" s="152" t="s">
        <v>3165</v>
      </c>
    </row>
    <row r="4220" spans="1:28" ht="21.75" customHeight="1" x14ac:dyDescent="0.25">
      <c r="A4220" s="37" t="s">
        <v>30</v>
      </c>
      <c r="B4220" s="37" t="s">
        <v>31</v>
      </c>
      <c r="C4220" s="39">
        <v>6265</v>
      </c>
      <c r="D4220" s="39" t="s">
        <v>1169</v>
      </c>
      <c r="E4220" s="39" t="s">
        <v>1170</v>
      </c>
      <c r="F4220" s="128" t="s">
        <v>170</v>
      </c>
      <c r="G4220" s="162" t="s">
        <v>35</v>
      </c>
      <c r="H4220" s="39" t="str">
        <f t="shared" si="547"/>
        <v>6105AK124-6265-CSPC-0007</v>
      </c>
      <c r="I4220" s="39" t="str">
        <f t="shared" si="548"/>
        <v>Q24050972-04-6265-C-SPC-0007</v>
      </c>
      <c r="J4220" s="39"/>
      <c r="K4220" s="39" t="s">
        <v>2030</v>
      </c>
      <c r="L4220" s="39" t="s">
        <v>2037</v>
      </c>
      <c r="M4220" s="39" t="s">
        <v>1338</v>
      </c>
      <c r="N4220" s="33" t="str">
        <f t="shared" si="552"/>
        <v>Truck Diesel Unloading and Power Station 1 - Drainage and Collection System for Diesel Offloading Station 1B - Excavation, Trenching and Compacting Design</v>
      </c>
      <c r="O4220" s="134"/>
      <c r="P4220" s="134"/>
      <c r="Q4220" s="33" t="str">
        <f>IFERROR(VLOOKUP(PPE_PH1_CDDL[[#This Row],[RDMC Document Number]],[3]Docs!$B:$F,4,0),"No Placeholder Yet")</f>
        <v>RES - Reserved Placeholder</v>
      </c>
      <c r="R4220" s="33" t="str">
        <f>IFERROR(VLOOKUP(PPE_PH1_CDDL[[#This Row],[RDMC Document Number]],[3]Docs!$B:$F,5,0),"No Placeholder Yet")</f>
        <v>Pending</v>
      </c>
      <c r="S4220" s="137">
        <f t="shared" si="557"/>
        <v>0</v>
      </c>
      <c r="T4220" s="162" t="s">
        <v>1119</v>
      </c>
      <c r="U4220" s="162"/>
      <c r="V4220" s="126"/>
      <c r="W4220" s="162" t="s">
        <v>2036</v>
      </c>
      <c r="X4220" s="162" t="s">
        <v>2034</v>
      </c>
      <c r="Y4220" s="39"/>
      <c r="Z4220" s="39"/>
      <c r="AA4220" s="39"/>
      <c r="AB4220" s="152" t="s">
        <v>3165</v>
      </c>
    </row>
    <row r="4221" spans="1:28" ht="21.75" customHeight="1" x14ac:dyDescent="0.25">
      <c r="A4221" s="37" t="s">
        <v>30</v>
      </c>
      <c r="B4221" s="37" t="s">
        <v>31</v>
      </c>
      <c r="C4221" s="39">
        <v>6265</v>
      </c>
      <c r="D4221" s="39" t="s">
        <v>1169</v>
      </c>
      <c r="E4221" s="39" t="s">
        <v>1170</v>
      </c>
      <c r="F4221" s="128" t="s">
        <v>108</v>
      </c>
      <c r="G4221" s="162" t="s">
        <v>35</v>
      </c>
      <c r="H4221" s="39" t="str">
        <f t="shared" si="547"/>
        <v>6105AK124-6265-CSPC-0008</v>
      </c>
      <c r="I4221" s="39" t="str">
        <f t="shared" si="548"/>
        <v>Q24050972-04-6265-C-SPC-0008</v>
      </c>
      <c r="J4221" s="39"/>
      <c r="K4221" s="39" t="s">
        <v>2030</v>
      </c>
      <c r="L4221" s="39" t="s">
        <v>2037</v>
      </c>
      <c r="M4221" s="39" t="s">
        <v>1339</v>
      </c>
      <c r="N4221" s="33" t="str">
        <f t="shared" si="552"/>
        <v>Truck Diesel Unloading and Power Station 1 - Drainage and Collection System for Diesel Offloading Station 1B - Concrete Construction Material Specifications</v>
      </c>
      <c r="O4221" s="134"/>
      <c r="P4221" s="134"/>
      <c r="Q4221" s="33" t="str">
        <f>IFERROR(VLOOKUP(PPE_PH1_CDDL[[#This Row],[RDMC Document Number]],[3]Docs!$B:$F,4,0),"No Placeholder Yet")</f>
        <v>RES - Reserved Placeholder</v>
      </c>
      <c r="R4221" s="33" t="str">
        <f>IFERROR(VLOOKUP(PPE_PH1_CDDL[[#This Row],[RDMC Document Number]],[3]Docs!$B:$F,5,0),"No Placeholder Yet")</f>
        <v>Pending</v>
      </c>
      <c r="S4221" s="137">
        <f t="shared" si="557"/>
        <v>0</v>
      </c>
      <c r="T4221" s="162" t="s">
        <v>1119</v>
      </c>
      <c r="U4221" s="162"/>
      <c r="V4221" s="126"/>
      <c r="W4221" s="162" t="s">
        <v>2036</v>
      </c>
      <c r="X4221" s="162" t="s">
        <v>2034</v>
      </c>
      <c r="Y4221" s="39"/>
      <c r="Z4221" s="39"/>
      <c r="AA4221" s="39"/>
      <c r="AB4221" s="152" t="s">
        <v>3165</v>
      </c>
    </row>
    <row r="4222" spans="1:28" ht="21.75" customHeight="1" x14ac:dyDescent="0.25">
      <c r="A4222" s="37" t="s">
        <v>30</v>
      </c>
      <c r="B4222" s="37" t="s">
        <v>31</v>
      </c>
      <c r="C4222" s="39">
        <v>6265</v>
      </c>
      <c r="D4222" s="39" t="s">
        <v>1169</v>
      </c>
      <c r="E4222" s="39" t="s">
        <v>1170</v>
      </c>
      <c r="F4222" s="128" t="s">
        <v>173</v>
      </c>
      <c r="G4222" s="162" t="s">
        <v>35</v>
      </c>
      <c r="H4222" s="39" t="str">
        <f t="shared" si="547"/>
        <v>6105AK124-6265-CSPC-0009</v>
      </c>
      <c r="I4222" s="39" t="str">
        <f t="shared" si="548"/>
        <v>Q24050972-04-6265-C-SPC-0009</v>
      </c>
      <c r="J4222" s="39"/>
      <c r="K4222" s="39" t="s">
        <v>2030</v>
      </c>
      <c r="L4222" s="39" t="s">
        <v>2033</v>
      </c>
      <c r="M4222" s="39" t="s">
        <v>1339</v>
      </c>
      <c r="N4222" s="33" t="str">
        <f t="shared" si="552"/>
        <v>Truck Diesel Unloading and Power Station 1 - Earthing System for Diesel Offloading Station 1B - Concrete Construction Material Specifications</v>
      </c>
      <c r="O4222" s="134"/>
      <c r="P4222" s="134"/>
      <c r="Q4222" s="33" t="str">
        <f>IFERROR(VLOOKUP(PPE_PH1_CDDL[[#This Row],[RDMC Document Number]],[3]Docs!$B:$F,4,0),"No Placeholder Yet")</f>
        <v>RES - Reserved Placeholder</v>
      </c>
      <c r="R4222" s="33" t="str">
        <f>IFERROR(VLOOKUP(PPE_PH1_CDDL[[#This Row],[RDMC Document Number]],[3]Docs!$B:$F,5,0),"No Placeholder Yet")</f>
        <v>Pending</v>
      </c>
      <c r="S4222" s="137">
        <f t="shared" si="557"/>
        <v>0</v>
      </c>
      <c r="T4222" s="162" t="s">
        <v>1119</v>
      </c>
      <c r="U4222" s="162"/>
      <c r="V4222" s="126"/>
      <c r="W4222" s="162" t="s">
        <v>1633</v>
      </c>
      <c r="X4222" s="162" t="s">
        <v>2034</v>
      </c>
      <c r="Y4222" s="39"/>
      <c r="Z4222" s="39"/>
      <c r="AA4222" s="39"/>
      <c r="AB4222" s="152" t="s">
        <v>3165</v>
      </c>
    </row>
    <row r="4223" spans="1:28" ht="21.75" customHeight="1" x14ac:dyDescent="0.25">
      <c r="A4223" s="37" t="s">
        <v>30</v>
      </c>
      <c r="B4223" s="37" t="s">
        <v>31</v>
      </c>
      <c r="C4223" s="39">
        <v>6265</v>
      </c>
      <c r="D4223" s="39" t="s">
        <v>1169</v>
      </c>
      <c r="E4223" s="39" t="s">
        <v>1170</v>
      </c>
      <c r="F4223" s="174" t="s">
        <v>184</v>
      </c>
      <c r="G4223" s="162" t="s">
        <v>35</v>
      </c>
      <c r="H4223" s="39" t="str">
        <f t="shared" si="547"/>
        <v>6105AK124-6265-CSPC-0010</v>
      </c>
      <c r="I4223" s="39" t="str">
        <f t="shared" si="548"/>
        <v>Q24050972-04-6265-C-SPC-0010</v>
      </c>
      <c r="J4223" s="162"/>
      <c r="K4223" s="39" t="s">
        <v>2030</v>
      </c>
      <c r="L4223" s="162" t="s">
        <v>2033</v>
      </c>
      <c r="M4223" s="162" t="s">
        <v>1338</v>
      </c>
      <c r="N4223" s="33" t="str">
        <f t="shared" si="552"/>
        <v>Truck Diesel Unloading and Power Station 1 - Earthing System for Diesel Offloading Station 1B - Excavation, Trenching and Compacting Design</v>
      </c>
      <c r="O4223" s="175"/>
      <c r="P4223" s="175"/>
      <c r="Q4223" s="33" t="str">
        <f>IFERROR(VLOOKUP(PPE_PH1_CDDL[[#This Row],[RDMC Document Number]],[3]Docs!$B:$F,4,0),"No Placeholder Yet")</f>
        <v>RES - Reserved Placeholder</v>
      </c>
      <c r="R4223" s="33" t="str">
        <f>IFERROR(VLOOKUP(PPE_PH1_CDDL[[#This Row],[RDMC Document Number]],[3]Docs!$B:$F,5,0),"No Placeholder Yet")</f>
        <v>Pending</v>
      </c>
      <c r="S4223" s="137">
        <f t="shared" si="557"/>
        <v>0</v>
      </c>
      <c r="T4223" s="162" t="s">
        <v>1119</v>
      </c>
      <c r="U4223" s="162"/>
      <c r="V4223" s="126"/>
      <c r="W4223" s="162" t="s">
        <v>1633</v>
      </c>
      <c r="X4223" s="162" t="s">
        <v>2034</v>
      </c>
      <c r="Y4223" s="162"/>
      <c r="Z4223" s="162"/>
      <c r="AA4223" s="39"/>
      <c r="AB4223" s="152" t="s">
        <v>3165</v>
      </c>
    </row>
    <row r="4224" spans="1:28" ht="21.75" customHeight="1" x14ac:dyDescent="0.25">
      <c r="A4224" s="37" t="s">
        <v>30</v>
      </c>
      <c r="B4224" s="37" t="s">
        <v>31</v>
      </c>
      <c r="C4224" s="39">
        <v>6265</v>
      </c>
      <c r="D4224" s="39" t="s">
        <v>712</v>
      </c>
      <c r="E4224" s="39" t="s">
        <v>1170</v>
      </c>
      <c r="F4224" s="128" t="s">
        <v>34</v>
      </c>
      <c r="G4224" s="162" t="s">
        <v>35</v>
      </c>
      <c r="H4224" s="39" t="str">
        <f t="shared" si="547"/>
        <v>6105AK124-6265-ISPC-0001</v>
      </c>
      <c r="I4224" s="39" t="str">
        <f t="shared" si="548"/>
        <v>Q24050972-04-6265-I-SPC-0001</v>
      </c>
      <c r="J4224" s="39"/>
      <c r="K4224" s="39" t="s">
        <v>2030</v>
      </c>
      <c r="L4224" s="39" t="s">
        <v>2031</v>
      </c>
      <c r="M4224" s="39" t="s">
        <v>1423</v>
      </c>
      <c r="N4224" s="33" t="str">
        <f t="shared" si="552"/>
        <v>Truck Diesel Unloading and Power Station 1 - Earthing System for Diesel Offloading Station 1A - Junction Box and Interface Cabinet Design</v>
      </c>
      <c r="O4224" s="134"/>
      <c r="P4224" s="134"/>
      <c r="Q4224" s="33" t="str">
        <f>IFERROR(VLOOKUP(PPE_PH1_CDDL[[#This Row],[RDMC Document Number]],[3]Docs!$B:$F,4,0),"No Placeholder Yet")</f>
        <v>RES - Reserved Placeholder</v>
      </c>
      <c r="R4224" s="33" t="str">
        <f>IFERROR(VLOOKUP(PPE_PH1_CDDL[[#This Row],[RDMC Document Number]],[3]Docs!$B:$F,5,0),"No Placeholder Yet")</f>
        <v>Pending</v>
      </c>
      <c r="S4224" s="137">
        <f t="shared" ref="S4224:S4225" si="558">IF(AND(O4224&lt;&gt;"",P4224&lt;&gt;"",R4224="Approved"),100%,
 IF(AND(O4224&lt;&gt;"",P4224&lt;&gt;""),66.67%,
 IF(O4224&lt;&gt;"",33.33%,
 0)))</f>
        <v>0</v>
      </c>
      <c r="T4224" s="162" t="s">
        <v>1119</v>
      </c>
      <c r="U4224" s="162"/>
      <c r="V4224" s="126"/>
      <c r="W4224" s="162" t="s">
        <v>1633</v>
      </c>
      <c r="X4224" s="39" t="s">
        <v>2032</v>
      </c>
      <c r="Y4224" s="39"/>
      <c r="Z4224" s="39"/>
      <c r="AA4224" s="39"/>
      <c r="AB4224" s="152" t="s">
        <v>3165</v>
      </c>
    </row>
    <row r="4225" spans="1:28" ht="21.75" customHeight="1" x14ac:dyDescent="0.25">
      <c r="A4225" s="37" t="s">
        <v>30</v>
      </c>
      <c r="B4225" s="37" t="s">
        <v>31</v>
      </c>
      <c r="C4225" s="39">
        <v>6265</v>
      </c>
      <c r="D4225" s="162" t="s">
        <v>712</v>
      </c>
      <c r="E4225" s="39" t="s">
        <v>1170</v>
      </c>
      <c r="F4225" s="174" t="s">
        <v>46</v>
      </c>
      <c r="G4225" s="162" t="s">
        <v>35</v>
      </c>
      <c r="H4225" s="39" t="str">
        <f t="shared" si="547"/>
        <v>6105AK124-6265-ISPC-0002</v>
      </c>
      <c r="I4225" s="39" t="str">
        <f t="shared" si="548"/>
        <v>Q24050972-04-6265-I-SPC-0002</v>
      </c>
      <c r="J4225" s="162"/>
      <c r="K4225" s="39" t="s">
        <v>2030</v>
      </c>
      <c r="L4225" s="162" t="s">
        <v>2033</v>
      </c>
      <c r="M4225" s="162" t="s">
        <v>1423</v>
      </c>
      <c r="N4225" s="33" t="str">
        <f t="shared" si="552"/>
        <v>Truck Diesel Unloading and Power Station 1 - Earthing System for Diesel Offloading Station 1B - Junction Box and Interface Cabinet Design</v>
      </c>
      <c r="O4225" s="175"/>
      <c r="P4225" s="175"/>
      <c r="Q4225" s="33" t="str">
        <f>IFERROR(VLOOKUP(PPE_PH1_CDDL[[#This Row],[RDMC Document Number]],[3]Docs!$B:$F,4,0),"No Placeholder Yet")</f>
        <v>RES - Reserved Placeholder</v>
      </c>
      <c r="R4225" s="33" t="str">
        <f>IFERROR(VLOOKUP(PPE_PH1_CDDL[[#This Row],[RDMC Document Number]],[3]Docs!$B:$F,5,0),"No Placeholder Yet")</f>
        <v>Pending</v>
      </c>
      <c r="S4225" s="137">
        <f t="shared" si="558"/>
        <v>0</v>
      </c>
      <c r="T4225" s="162" t="s">
        <v>1119</v>
      </c>
      <c r="U4225" s="162"/>
      <c r="V4225" s="126"/>
      <c r="W4225" s="162" t="s">
        <v>1633</v>
      </c>
      <c r="X4225" s="162" t="s">
        <v>2034</v>
      </c>
      <c r="Y4225" s="162"/>
      <c r="Z4225" s="162"/>
      <c r="AA4225" s="39"/>
      <c r="AB4225" s="152" t="s">
        <v>3165</v>
      </c>
    </row>
    <row r="4226" spans="1:28" ht="21.75" customHeight="1" x14ac:dyDescent="0.25">
      <c r="A4226" s="37" t="s">
        <v>30</v>
      </c>
      <c r="B4226" s="37" t="s">
        <v>31</v>
      </c>
      <c r="C4226" s="39">
        <v>6265</v>
      </c>
      <c r="D4226" s="39" t="s">
        <v>1453</v>
      </c>
      <c r="E4226" s="39" t="s">
        <v>1170</v>
      </c>
      <c r="F4226" s="128" t="s">
        <v>34</v>
      </c>
      <c r="G4226" s="162" t="s">
        <v>35</v>
      </c>
      <c r="H4226" s="39" t="str">
        <f t="shared" si="547"/>
        <v>6105AK124-6265-TSPC-0001</v>
      </c>
      <c r="I4226" s="39" t="str">
        <f t="shared" si="548"/>
        <v>Q24050972-04-6265-T-SPC-0001</v>
      </c>
      <c r="J4226" s="39"/>
      <c r="K4226" s="39" t="s">
        <v>2030</v>
      </c>
      <c r="L4226" s="39" t="s">
        <v>2035</v>
      </c>
      <c r="M4226" s="39" t="s">
        <v>1455</v>
      </c>
      <c r="N4226" s="33" t="str">
        <f t="shared" si="552"/>
        <v>Truck Diesel Unloading and Power Station 1 - Drainage and Collection System for Diesel Offloading Station 1A - Civil Design and Requirements</v>
      </c>
      <c r="O4226" s="134"/>
      <c r="P4226" s="134"/>
      <c r="Q4226" s="33" t="str">
        <f>IFERROR(VLOOKUP(PPE_PH1_CDDL[[#This Row],[RDMC Document Number]],[3]Docs!$B:$F,4,0),"No Placeholder Yet")</f>
        <v>RES - Reserved Placeholder</v>
      </c>
      <c r="R4226" s="33" t="str">
        <f>IFERROR(VLOOKUP(PPE_PH1_CDDL[[#This Row],[RDMC Document Number]],[3]Docs!$B:$F,5,0),"No Placeholder Yet")</f>
        <v>Pending</v>
      </c>
      <c r="S4226" s="137">
        <f t="shared" ref="S4226:S4252" si="559">IF(AND(O4226&lt;&gt;"",P4226&lt;&gt;"",R4226="Approved"),100%,
 IF(AND(O4226&lt;&gt;"",P4226&lt;&gt;""),66.67%,
 IF(O4226&lt;&gt;"",33.33%,
 0)))</f>
        <v>0</v>
      </c>
      <c r="T4226" s="162" t="s">
        <v>1119</v>
      </c>
      <c r="U4226" s="162"/>
      <c r="V4226" s="126"/>
      <c r="W4226" s="162" t="s">
        <v>2036</v>
      </c>
      <c r="X4226" s="39" t="s">
        <v>2032</v>
      </c>
      <c r="Y4226" s="39"/>
      <c r="Z4226" s="39"/>
      <c r="AA4226" s="39"/>
      <c r="AB4226" s="152" t="s">
        <v>3165</v>
      </c>
    </row>
    <row r="4227" spans="1:28" ht="21.75" customHeight="1" x14ac:dyDescent="0.25">
      <c r="A4227" s="37" t="s">
        <v>30</v>
      </c>
      <c r="B4227" s="37" t="s">
        <v>31</v>
      </c>
      <c r="C4227" s="39">
        <v>6265</v>
      </c>
      <c r="D4227" s="39" t="s">
        <v>1453</v>
      </c>
      <c r="E4227" s="39" t="s">
        <v>1170</v>
      </c>
      <c r="F4227" s="128" t="s">
        <v>46</v>
      </c>
      <c r="G4227" s="162" t="s">
        <v>35</v>
      </c>
      <c r="H4227" s="39" t="str">
        <f t="shared" si="547"/>
        <v>6105AK124-6265-TSPC-0002</v>
      </c>
      <c r="I4227" s="39" t="str">
        <f t="shared" si="548"/>
        <v>Q24050972-04-6265-T-SPC-0002</v>
      </c>
      <c r="J4227" s="39"/>
      <c r="K4227" s="39" t="s">
        <v>2030</v>
      </c>
      <c r="L4227" s="39" t="s">
        <v>2031</v>
      </c>
      <c r="M4227" s="39" t="s">
        <v>1455</v>
      </c>
      <c r="N4227" s="33" t="str">
        <f t="shared" si="552"/>
        <v>Truck Diesel Unloading and Power Station 1 - Earthing System for Diesel Offloading Station 1A - Civil Design and Requirements</v>
      </c>
      <c r="O4227" s="134"/>
      <c r="P4227" s="134"/>
      <c r="Q4227" s="33" t="str">
        <f>IFERROR(VLOOKUP(PPE_PH1_CDDL[[#This Row],[RDMC Document Number]],[3]Docs!$B:$F,4,0),"No Placeholder Yet")</f>
        <v>RES - Reserved Placeholder</v>
      </c>
      <c r="R4227" s="33" t="str">
        <f>IFERROR(VLOOKUP(PPE_PH1_CDDL[[#This Row],[RDMC Document Number]],[3]Docs!$B:$F,5,0),"No Placeholder Yet")</f>
        <v>Pending</v>
      </c>
      <c r="S4227" s="137">
        <f t="shared" si="559"/>
        <v>0</v>
      </c>
      <c r="T4227" s="162" t="s">
        <v>1119</v>
      </c>
      <c r="U4227" s="162"/>
      <c r="V4227" s="126"/>
      <c r="W4227" s="162" t="s">
        <v>1633</v>
      </c>
      <c r="X4227" s="39" t="s">
        <v>2032</v>
      </c>
      <c r="Y4227" s="39"/>
      <c r="Z4227" s="39"/>
      <c r="AA4227" s="39"/>
      <c r="AB4227" s="152" t="s">
        <v>3165</v>
      </c>
    </row>
    <row r="4228" spans="1:28" ht="21.75" customHeight="1" x14ac:dyDescent="0.25">
      <c r="A4228" s="37" t="s">
        <v>30</v>
      </c>
      <c r="B4228" s="37" t="s">
        <v>31</v>
      </c>
      <c r="C4228" s="39">
        <v>6265</v>
      </c>
      <c r="D4228" s="39" t="s">
        <v>1453</v>
      </c>
      <c r="E4228" s="39" t="s">
        <v>1170</v>
      </c>
      <c r="F4228" s="128" t="s">
        <v>48</v>
      </c>
      <c r="G4228" s="162" t="s">
        <v>35</v>
      </c>
      <c r="H4228" s="39" t="str">
        <f t="shared" si="547"/>
        <v>6105AK124-6265-TSPC-0003</v>
      </c>
      <c r="I4228" s="39" t="str">
        <f t="shared" si="548"/>
        <v>Q24050972-04-6265-T-SPC-0003</v>
      </c>
      <c r="J4228" s="39"/>
      <c r="K4228" s="39" t="s">
        <v>2030</v>
      </c>
      <c r="L4228" s="39" t="s">
        <v>2037</v>
      </c>
      <c r="M4228" s="39" t="s">
        <v>1455</v>
      </c>
      <c r="N4228" s="33" t="str">
        <f t="shared" si="552"/>
        <v>Truck Diesel Unloading and Power Station 1 - Drainage and Collection System for Diesel Offloading Station 1B - Civil Design and Requirements</v>
      </c>
      <c r="O4228" s="134"/>
      <c r="P4228" s="134"/>
      <c r="Q4228" s="33" t="str">
        <f>IFERROR(VLOOKUP(PPE_PH1_CDDL[[#This Row],[RDMC Document Number]],[3]Docs!$B:$F,4,0),"No Placeholder Yet")</f>
        <v>RES - Reserved Placeholder</v>
      </c>
      <c r="R4228" s="33" t="str">
        <f>IFERROR(VLOOKUP(PPE_PH1_CDDL[[#This Row],[RDMC Document Number]],[3]Docs!$B:$F,5,0),"No Placeholder Yet")</f>
        <v>Pending</v>
      </c>
      <c r="S4228" s="137">
        <f t="shared" si="559"/>
        <v>0</v>
      </c>
      <c r="T4228" s="162" t="s">
        <v>1119</v>
      </c>
      <c r="U4228" s="162"/>
      <c r="V4228" s="126"/>
      <c r="W4228" s="162" t="s">
        <v>2036</v>
      </c>
      <c r="X4228" s="162" t="s">
        <v>2034</v>
      </c>
      <c r="Y4228" s="39"/>
      <c r="Z4228" s="39"/>
      <c r="AA4228" s="39"/>
      <c r="AB4228" s="152" t="s">
        <v>3165</v>
      </c>
    </row>
    <row r="4229" spans="1:28" ht="21.75" customHeight="1" x14ac:dyDescent="0.25">
      <c r="A4229" s="37" t="s">
        <v>30</v>
      </c>
      <c r="B4229" s="37" t="s">
        <v>31</v>
      </c>
      <c r="C4229" s="39">
        <v>6265</v>
      </c>
      <c r="D4229" s="39" t="s">
        <v>1453</v>
      </c>
      <c r="E4229" s="39" t="s">
        <v>1170</v>
      </c>
      <c r="F4229" s="174" t="s">
        <v>50</v>
      </c>
      <c r="G4229" s="162" t="s">
        <v>35</v>
      </c>
      <c r="H4229" s="39" t="str">
        <f t="shared" si="547"/>
        <v>6105AK124-6265-TSPC-0004</v>
      </c>
      <c r="I4229" s="39" t="str">
        <f t="shared" si="548"/>
        <v>Q24050972-04-6265-T-SPC-0004</v>
      </c>
      <c r="J4229" s="162"/>
      <c r="K4229" s="39" t="s">
        <v>2030</v>
      </c>
      <c r="L4229" s="162" t="s">
        <v>2033</v>
      </c>
      <c r="M4229" s="162" t="s">
        <v>1455</v>
      </c>
      <c r="N4229" s="33" t="str">
        <f t="shared" si="552"/>
        <v>Truck Diesel Unloading and Power Station 1 - Earthing System for Diesel Offloading Station 1B - Civil Design and Requirements</v>
      </c>
      <c r="O4229" s="175"/>
      <c r="P4229" s="175"/>
      <c r="Q4229" s="33" t="str">
        <f>IFERROR(VLOOKUP(PPE_PH1_CDDL[[#This Row],[RDMC Document Number]],[3]Docs!$B:$F,4,0),"No Placeholder Yet")</f>
        <v>RES - Reserved Placeholder</v>
      </c>
      <c r="R4229" s="33" t="str">
        <f>IFERROR(VLOOKUP(PPE_PH1_CDDL[[#This Row],[RDMC Document Number]],[3]Docs!$B:$F,5,0),"No Placeholder Yet")</f>
        <v>Pending</v>
      </c>
      <c r="S4229" s="137">
        <f t="shared" si="559"/>
        <v>0</v>
      </c>
      <c r="T4229" s="162" t="s">
        <v>1119</v>
      </c>
      <c r="U4229" s="162"/>
      <c r="V4229" s="126"/>
      <c r="W4229" s="162" t="s">
        <v>1633</v>
      </c>
      <c r="X4229" s="162" t="s">
        <v>2034</v>
      </c>
      <c r="Y4229" s="162"/>
      <c r="Z4229" s="162"/>
      <c r="AA4229" s="39"/>
      <c r="AB4229" s="152" t="s">
        <v>3165</v>
      </c>
    </row>
    <row r="4230" spans="1:28" ht="21.75" customHeight="1" x14ac:dyDescent="0.25">
      <c r="A4230" s="37" t="s">
        <v>30</v>
      </c>
      <c r="B4230" s="37" t="s">
        <v>31</v>
      </c>
      <c r="C4230" s="39">
        <v>6265</v>
      </c>
      <c r="D4230" s="39" t="s">
        <v>1169</v>
      </c>
      <c r="E4230" s="39" t="s">
        <v>700</v>
      </c>
      <c r="F4230" s="128" t="s">
        <v>34</v>
      </c>
      <c r="G4230" s="162" t="s">
        <v>35</v>
      </c>
      <c r="H4230" s="39" t="str">
        <f t="shared" si="547"/>
        <v>6105AK124-6265-CSTD-0001</v>
      </c>
      <c r="I4230" s="39" t="str">
        <f t="shared" si="548"/>
        <v>Q24050972-04-6265-C-STD-0001</v>
      </c>
      <c r="J4230" s="39"/>
      <c r="K4230" s="39" t="s">
        <v>2030</v>
      </c>
      <c r="L4230" s="39" t="s">
        <v>2035</v>
      </c>
      <c r="M4230" s="39" t="s">
        <v>1351</v>
      </c>
      <c r="N4230" s="33" t="str">
        <f t="shared" si="552"/>
        <v>Truck Diesel Unloading and Power Station 1 - Drainage and Collection System for Diesel Offloading Station 1A - Bund-wall Requirements and Design</v>
      </c>
      <c r="O4230" s="134"/>
      <c r="P4230" s="134"/>
      <c r="Q4230" s="33" t="str">
        <f>IFERROR(VLOOKUP(PPE_PH1_CDDL[[#This Row],[RDMC Document Number]],[3]Docs!$B:$F,4,0),"No Placeholder Yet")</f>
        <v>RES - Reserved Placeholder</v>
      </c>
      <c r="R4230" s="33" t="str">
        <f>IFERROR(VLOOKUP(PPE_PH1_CDDL[[#This Row],[RDMC Document Number]],[3]Docs!$B:$F,5,0),"No Placeholder Yet")</f>
        <v>Pending</v>
      </c>
      <c r="S4230" s="137">
        <f t="shared" si="559"/>
        <v>0</v>
      </c>
      <c r="T4230" s="162" t="s">
        <v>1119</v>
      </c>
      <c r="U4230" s="162"/>
      <c r="V4230" s="126"/>
      <c r="W4230" s="162" t="s">
        <v>2036</v>
      </c>
      <c r="X4230" s="39" t="s">
        <v>2032</v>
      </c>
      <c r="Y4230" s="39"/>
      <c r="Z4230" s="39"/>
      <c r="AA4230" s="39"/>
      <c r="AB4230" s="152" t="s">
        <v>3165</v>
      </c>
    </row>
    <row r="4231" spans="1:28" ht="21.75" customHeight="1" x14ac:dyDescent="0.25">
      <c r="A4231" s="37" t="s">
        <v>30</v>
      </c>
      <c r="B4231" s="37" t="s">
        <v>31</v>
      </c>
      <c r="C4231" s="39">
        <v>6265</v>
      </c>
      <c r="D4231" s="39" t="s">
        <v>1169</v>
      </c>
      <c r="E4231" s="39" t="s">
        <v>700</v>
      </c>
      <c r="F4231" s="128" t="s">
        <v>46</v>
      </c>
      <c r="G4231" s="162" t="s">
        <v>35</v>
      </c>
      <c r="H4231" s="39" t="str">
        <f t="shared" si="547"/>
        <v>6105AK124-6265-CSTD-0002</v>
      </c>
      <c r="I4231" s="39" t="str">
        <f t="shared" si="548"/>
        <v>Q24050972-04-6265-C-STD-0002</v>
      </c>
      <c r="J4231" s="39"/>
      <c r="K4231" s="39" t="s">
        <v>2030</v>
      </c>
      <c r="L4231" s="39" t="s">
        <v>2035</v>
      </c>
      <c r="M4231" s="39" t="s">
        <v>1357</v>
      </c>
      <c r="N4231" s="33" t="str">
        <f t="shared" si="552"/>
        <v>Truck Diesel Unloading and Power Station 1 - Drainage and Collection System for Diesel Offloading Station 1A - Fire Protection System Design (Civil Works)</v>
      </c>
      <c r="O4231" s="134"/>
      <c r="P4231" s="134"/>
      <c r="Q4231" s="33" t="str">
        <f>IFERROR(VLOOKUP(PPE_PH1_CDDL[[#This Row],[RDMC Document Number]],[3]Docs!$B:$F,4,0),"No Placeholder Yet")</f>
        <v>RES - Reserved Placeholder</v>
      </c>
      <c r="R4231" s="33" t="str">
        <f>IFERROR(VLOOKUP(PPE_PH1_CDDL[[#This Row],[RDMC Document Number]],[3]Docs!$B:$F,5,0),"No Placeholder Yet")</f>
        <v>Pending</v>
      </c>
      <c r="S4231" s="137">
        <f t="shared" si="559"/>
        <v>0</v>
      </c>
      <c r="T4231" s="162" t="s">
        <v>1119</v>
      </c>
      <c r="U4231" s="162"/>
      <c r="V4231" s="126"/>
      <c r="W4231" s="162" t="s">
        <v>2036</v>
      </c>
      <c r="X4231" s="39" t="s">
        <v>2032</v>
      </c>
      <c r="Y4231" s="39"/>
      <c r="Z4231" s="39"/>
      <c r="AA4231" s="39"/>
      <c r="AB4231" s="152" t="s">
        <v>3165</v>
      </c>
    </row>
    <row r="4232" spans="1:28" ht="21.75" customHeight="1" x14ac:dyDescent="0.25">
      <c r="A4232" s="37" t="s">
        <v>30</v>
      </c>
      <c r="B4232" s="37" t="s">
        <v>31</v>
      </c>
      <c r="C4232" s="39">
        <v>6265</v>
      </c>
      <c r="D4232" s="39" t="s">
        <v>1169</v>
      </c>
      <c r="E4232" s="39" t="s">
        <v>700</v>
      </c>
      <c r="F4232" s="128" t="s">
        <v>48</v>
      </c>
      <c r="G4232" s="162" t="s">
        <v>35</v>
      </c>
      <c r="H4232" s="39" t="str">
        <f t="shared" si="547"/>
        <v>6105AK124-6265-CSTD-0003</v>
      </c>
      <c r="I4232" s="39" t="str">
        <f t="shared" si="548"/>
        <v>Q24050972-04-6265-C-STD-0003</v>
      </c>
      <c r="J4232" s="39"/>
      <c r="K4232" s="39" t="s">
        <v>2030</v>
      </c>
      <c r="L4232" s="39" t="s">
        <v>2035</v>
      </c>
      <c r="M4232" s="39" t="s">
        <v>1352</v>
      </c>
      <c r="N4232" s="33" t="str">
        <f t="shared" si="552"/>
        <v>Truck Diesel Unloading and Power Station 1 - Drainage and Collection System for Diesel Offloading Station 1A - Civil Construction Requirements</v>
      </c>
      <c r="O4232" s="134"/>
      <c r="P4232" s="134"/>
      <c r="Q4232" s="33" t="str">
        <f>IFERROR(VLOOKUP(PPE_PH1_CDDL[[#This Row],[RDMC Document Number]],[3]Docs!$B:$F,4,0),"No Placeholder Yet")</f>
        <v>RES - Reserved Placeholder</v>
      </c>
      <c r="R4232" s="33" t="str">
        <f>IFERROR(VLOOKUP(PPE_PH1_CDDL[[#This Row],[RDMC Document Number]],[3]Docs!$B:$F,5,0),"No Placeholder Yet")</f>
        <v>Pending</v>
      </c>
      <c r="S4232" s="137">
        <f t="shared" si="559"/>
        <v>0</v>
      </c>
      <c r="T4232" s="162" t="s">
        <v>1119</v>
      </c>
      <c r="U4232" s="162"/>
      <c r="V4232" s="126"/>
      <c r="W4232" s="162" t="s">
        <v>2036</v>
      </c>
      <c r="X4232" s="39" t="s">
        <v>2032</v>
      </c>
      <c r="Y4232" s="39"/>
      <c r="Z4232" s="39"/>
      <c r="AA4232" s="39"/>
      <c r="AB4232" s="152" t="s">
        <v>3165</v>
      </c>
    </row>
    <row r="4233" spans="1:28" ht="21.75" customHeight="1" x14ac:dyDescent="0.25">
      <c r="A4233" s="37" t="s">
        <v>30</v>
      </c>
      <c r="B4233" s="37" t="s">
        <v>31</v>
      </c>
      <c r="C4233" s="39">
        <v>6265</v>
      </c>
      <c r="D4233" s="39" t="s">
        <v>1169</v>
      </c>
      <c r="E4233" s="39" t="s">
        <v>700</v>
      </c>
      <c r="F4233" s="128" t="s">
        <v>50</v>
      </c>
      <c r="G4233" s="162" t="s">
        <v>35</v>
      </c>
      <c r="H4233" s="39" t="str">
        <f t="shared" si="547"/>
        <v>6105AK124-6265-CSTD-0004</v>
      </c>
      <c r="I4233" s="39" t="str">
        <f t="shared" si="548"/>
        <v>Q24050972-04-6265-C-STD-0004</v>
      </c>
      <c r="J4233" s="39"/>
      <c r="K4233" s="39" t="s">
        <v>2030</v>
      </c>
      <c r="L4233" s="39" t="s">
        <v>2035</v>
      </c>
      <c r="M4233" s="39" t="s">
        <v>1353</v>
      </c>
      <c r="N4233" s="33" t="str">
        <f t="shared" si="552"/>
        <v>Truck Diesel Unloading and Power Station 1 - Drainage and Collection System for Diesel Offloading Station 1A - Underground Pipe Route and Cable Bedding Design</v>
      </c>
      <c r="O4233" s="134"/>
      <c r="P4233" s="134"/>
      <c r="Q4233" s="33" t="str">
        <f>IFERROR(VLOOKUP(PPE_PH1_CDDL[[#This Row],[RDMC Document Number]],[3]Docs!$B:$F,4,0),"No Placeholder Yet")</f>
        <v>RES - Reserved Placeholder</v>
      </c>
      <c r="R4233" s="33" t="str">
        <f>IFERROR(VLOOKUP(PPE_PH1_CDDL[[#This Row],[RDMC Document Number]],[3]Docs!$B:$F,5,0),"No Placeholder Yet")</f>
        <v>Pending</v>
      </c>
      <c r="S4233" s="137">
        <f t="shared" si="559"/>
        <v>0</v>
      </c>
      <c r="T4233" s="162" t="s">
        <v>1119</v>
      </c>
      <c r="U4233" s="162"/>
      <c r="V4233" s="126"/>
      <c r="W4233" s="162" t="s">
        <v>2036</v>
      </c>
      <c r="X4233" s="39" t="s">
        <v>2032</v>
      </c>
      <c r="Y4233" s="39"/>
      <c r="Z4233" s="39"/>
      <c r="AA4233" s="39"/>
      <c r="AB4233" s="152" t="s">
        <v>3165</v>
      </c>
    </row>
    <row r="4234" spans="1:28" ht="21.75" customHeight="1" x14ac:dyDescent="0.25">
      <c r="A4234" s="37" t="s">
        <v>30</v>
      </c>
      <c r="B4234" s="37" t="s">
        <v>31</v>
      </c>
      <c r="C4234" s="39">
        <v>6265</v>
      </c>
      <c r="D4234" s="39" t="s">
        <v>1169</v>
      </c>
      <c r="E4234" s="39" t="s">
        <v>700</v>
      </c>
      <c r="F4234" s="128" t="s">
        <v>101</v>
      </c>
      <c r="G4234" s="162" t="s">
        <v>35</v>
      </c>
      <c r="H4234" s="39" t="str">
        <f t="shared" si="547"/>
        <v>6105AK124-6265-CSTD-0005</v>
      </c>
      <c r="I4234" s="39" t="str">
        <f t="shared" si="548"/>
        <v>Q24050972-04-6265-C-STD-0005</v>
      </c>
      <c r="J4234" s="39"/>
      <c r="K4234" s="39" t="s">
        <v>2030</v>
      </c>
      <c r="L4234" s="39" t="s">
        <v>2037</v>
      </c>
      <c r="M4234" s="39" t="s">
        <v>1351</v>
      </c>
      <c r="N4234" s="33" t="str">
        <f t="shared" si="552"/>
        <v>Truck Diesel Unloading and Power Station 1 - Drainage and Collection System for Diesel Offloading Station 1B - Bund-wall Requirements and Design</v>
      </c>
      <c r="O4234" s="134"/>
      <c r="P4234" s="134"/>
      <c r="Q4234" s="33" t="str">
        <f>IFERROR(VLOOKUP(PPE_PH1_CDDL[[#This Row],[RDMC Document Number]],[3]Docs!$B:$F,4,0),"No Placeholder Yet")</f>
        <v>RES - Reserved Placeholder</v>
      </c>
      <c r="R4234" s="33" t="str">
        <f>IFERROR(VLOOKUP(PPE_PH1_CDDL[[#This Row],[RDMC Document Number]],[3]Docs!$B:$F,5,0),"No Placeholder Yet")</f>
        <v>Pending</v>
      </c>
      <c r="S4234" s="137">
        <f t="shared" si="559"/>
        <v>0</v>
      </c>
      <c r="T4234" s="162" t="s">
        <v>1119</v>
      </c>
      <c r="U4234" s="162"/>
      <c r="V4234" s="126"/>
      <c r="W4234" s="162" t="s">
        <v>2036</v>
      </c>
      <c r="X4234" s="162" t="s">
        <v>2034</v>
      </c>
      <c r="Y4234" s="39"/>
      <c r="Z4234" s="39"/>
      <c r="AA4234" s="39"/>
      <c r="AB4234" s="152" t="s">
        <v>3165</v>
      </c>
    </row>
    <row r="4235" spans="1:28" ht="21.75" customHeight="1" x14ac:dyDescent="0.25">
      <c r="A4235" s="37" t="s">
        <v>30</v>
      </c>
      <c r="B4235" s="37" t="s">
        <v>31</v>
      </c>
      <c r="C4235" s="39">
        <v>6265</v>
      </c>
      <c r="D4235" s="39" t="s">
        <v>1169</v>
      </c>
      <c r="E4235" s="39" t="s">
        <v>700</v>
      </c>
      <c r="F4235" s="128" t="s">
        <v>161</v>
      </c>
      <c r="G4235" s="162" t="s">
        <v>35</v>
      </c>
      <c r="H4235" s="39" t="str">
        <f t="shared" si="547"/>
        <v>6105AK124-6265-CSTD-0006</v>
      </c>
      <c r="I4235" s="39" t="str">
        <f t="shared" si="548"/>
        <v>Q24050972-04-6265-C-STD-0006</v>
      </c>
      <c r="J4235" s="39"/>
      <c r="K4235" s="39" t="s">
        <v>2030</v>
      </c>
      <c r="L4235" s="39" t="s">
        <v>2037</v>
      </c>
      <c r="M4235" s="39" t="s">
        <v>1357</v>
      </c>
      <c r="N4235" s="33" t="str">
        <f t="shared" si="552"/>
        <v>Truck Diesel Unloading and Power Station 1 - Drainage and Collection System for Diesel Offloading Station 1B - Fire Protection System Design (Civil Works)</v>
      </c>
      <c r="O4235" s="134"/>
      <c r="P4235" s="134"/>
      <c r="Q4235" s="33" t="str">
        <f>IFERROR(VLOOKUP(PPE_PH1_CDDL[[#This Row],[RDMC Document Number]],[3]Docs!$B:$F,4,0),"No Placeholder Yet")</f>
        <v>RES - Reserved Placeholder</v>
      </c>
      <c r="R4235" s="33" t="str">
        <f>IFERROR(VLOOKUP(PPE_PH1_CDDL[[#This Row],[RDMC Document Number]],[3]Docs!$B:$F,5,0),"No Placeholder Yet")</f>
        <v>Pending</v>
      </c>
      <c r="S4235" s="137">
        <f t="shared" si="559"/>
        <v>0</v>
      </c>
      <c r="T4235" s="162" t="s">
        <v>1119</v>
      </c>
      <c r="U4235" s="162"/>
      <c r="V4235" s="126"/>
      <c r="W4235" s="162" t="s">
        <v>2036</v>
      </c>
      <c r="X4235" s="162" t="s">
        <v>2034</v>
      </c>
      <c r="Y4235" s="39"/>
      <c r="Z4235" s="39"/>
      <c r="AA4235" s="39"/>
      <c r="AB4235" s="152" t="s">
        <v>3165</v>
      </c>
    </row>
    <row r="4236" spans="1:28" ht="21.75" customHeight="1" x14ac:dyDescent="0.25">
      <c r="A4236" s="37" t="s">
        <v>30</v>
      </c>
      <c r="B4236" s="37" t="s">
        <v>31</v>
      </c>
      <c r="C4236" s="39">
        <v>6265</v>
      </c>
      <c r="D4236" s="39" t="s">
        <v>1169</v>
      </c>
      <c r="E4236" s="39" t="s">
        <v>700</v>
      </c>
      <c r="F4236" s="128" t="s">
        <v>170</v>
      </c>
      <c r="G4236" s="162" t="s">
        <v>35</v>
      </c>
      <c r="H4236" s="39" t="str">
        <f t="shared" si="547"/>
        <v>6105AK124-6265-CSTD-0007</v>
      </c>
      <c r="I4236" s="39" t="str">
        <f t="shared" si="548"/>
        <v>Q24050972-04-6265-C-STD-0007</v>
      </c>
      <c r="J4236" s="39"/>
      <c r="K4236" s="39" t="s">
        <v>2030</v>
      </c>
      <c r="L4236" s="39" t="s">
        <v>2037</v>
      </c>
      <c r="M4236" s="39" t="s">
        <v>1352</v>
      </c>
      <c r="N4236" s="33" t="str">
        <f t="shared" si="552"/>
        <v>Truck Diesel Unloading and Power Station 1 - Drainage and Collection System for Diesel Offloading Station 1B - Civil Construction Requirements</v>
      </c>
      <c r="O4236" s="134"/>
      <c r="P4236" s="134"/>
      <c r="Q4236" s="33" t="str">
        <f>IFERROR(VLOOKUP(PPE_PH1_CDDL[[#This Row],[RDMC Document Number]],[3]Docs!$B:$F,4,0),"No Placeholder Yet")</f>
        <v>RES - Reserved Placeholder</v>
      </c>
      <c r="R4236" s="33" t="str">
        <f>IFERROR(VLOOKUP(PPE_PH1_CDDL[[#This Row],[RDMC Document Number]],[3]Docs!$B:$F,5,0),"No Placeholder Yet")</f>
        <v>Pending</v>
      </c>
      <c r="S4236" s="137">
        <f t="shared" si="559"/>
        <v>0</v>
      </c>
      <c r="T4236" s="162" t="s">
        <v>1119</v>
      </c>
      <c r="U4236" s="162"/>
      <c r="V4236" s="126"/>
      <c r="W4236" s="162" t="s">
        <v>2036</v>
      </c>
      <c r="X4236" s="162" t="s">
        <v>2034</v>
      </c>
      <c r="Y4236" s="39"/>
      <c r="Z4236" s="39"/>
      <c r="AA4236" s="39"/>
      <c r="AB4236" s="152" t="s">
        <v>3165</v>
      </c>
    </row>
    <row r="4237" spans="1:28" ht="21.75" customHeight="1" x14ac:dyDescent="0.25">
      <c r="A4237" s="37" t="s">
        <v>30</v>
      </c>
      <c r="B4237" s="37" t="s">
        <v>31</v>
      </c>
      <c r="C4237" s="39">
        <v>6265</v>
      </c>
      <c r="D4237" s="39" t="s">
        <v>1169</v>
      </c>
      <c r="E4237" s="39" t="s">
        <v>700</v>
      </c>
      <c r="F4237" s="174" t="s">
        <v>108</v>
      </c>
      <c r="G4237" s="162" t="s">
        <v>35</v>
      </c>
      <c r="H4237" s="39" t="str">
        <f t="shared" si="547"/>
        <v>6105AK124-6265-CSTD-0008</v>
      </c>
      <c r="I4237" s="39" t="str">
        <f t="shared" si="548"/>
        <v>Q24050972-04-6265-C-STD-0008</v>
      </c>
      <c r="J4237" s="162"/>
      <c r="K4237" s="39" t="s">
        <v>2030</v>
      </c>
      <c r="L4237" s="162" t="s">
        <v>2037</v>
      </c>
      <c r="M4237" s="162" t="s">
        <v>1353</v>
      </c>
      <c r="N4237" s="33" t="str">
        <f t="shared" si="552"/>
        <v>Truck Diesel Unloading and Power Station 1 - Drainage and Collection System for Diesel Offloading Station 1B - Underground Pipe Route and Cable Bedding Design</v>
      </c>
      <c r="O4237" s="175"/>
      <c r="P4237" s="175"/>
      <c r="Q4237" s="33" t="str">
        <f>IFERROR(VLOOKUP(PPE_PH1_CDDL[[#This Row],[RDMC Document Number]],[3]Docs!$B:$F,4,0),"No Placeholder Yet")</f>
        <v>RES - Reserved Placeholder</v>
      </c>
      <c r="R4237" s="33" t="str">
        <f>IFERROR(VLOOKUP(PPE_PH1_CDDL[[#This Row],[RDMC Document Number]],[3]Docs!$B:$F,5,0),"No Placeholder Yet")</f>
        <v>Pending</v>
      </c>
      <c r="S4237" s="137">
        <f t="shared" si="559"/>
        <v>0</v>
      </c>
      <c r="T4237" s="162" t="s">
        <v>1119</v>
      </c>
      <c r="U4237" s="162"/>
      <c r="V4237" s="126"/>
      <c r="W4237" s="162" t="s">
        <v>2036</v>
      </c>
      <c r="X4237" s="162" t="s">
        <v>2034</v>
      </c>
      <c r="Y4237" s="162"/>
      <c r="Z4237" s="162"/>
      <c r="AA4237" s="39"/>
      <c r="AB4237" s="152" t="s">
        <v>3165</v>
      </c>
    </row>
    <row r="4238" spans="1:28" ht="21.75" customHeight="1" x14ac:dyDescent="0.25">
      <c r="A4238" s="37" t="s">
        <v>30</v>
      </c>
      <c r="B4238" s="37" t="s">
        <v>31</v>
      </c>
      <c r="C4238" s="39">
        <v>6265</v>
      </c>
      <c r="D4238" s="39" t="s">
        <v>52</v>
      </c>
      <c r="E4238" s="39" t="s">
        <v>700</v>
      </c>
      <c r="F4238" s="128" t="s">
        <v>34</v>
      </c>
      <c r="G4238" s="162" t="s">
        <v>35</v>
      </c>
      <c r="H4238" s="39" t="str">
        <f t="shared" si="547"/>
        <v>6105AK124-6265-ESTD-0001</v>
      </c>
      <c r="I4238" s="39" t="str">
        <f t="shared" si="548"/>
        <v>Q24050972-04-6265-E-STD-0001</v>
      </c>
      <c r="J4238" s="39"/>
      <c r="K4238" s="39" t="s">
        <v>2030</v>
      </c>
      <c r="L4238" s="39" t="s">
        <v>2031</v>
      </c>
      <c r="M4238" s="39" t="s">
        <v>1391</v>
      </c>
      <c r="N4238" s="33" t="str">
        <f t="shared" si="552"/>
        <v>Truck Diesel Unloading and Power Station 1 - Earthing System for Diesel Offloading Station 1A - Earth Map and Bonding Design</v>
      </c>
      <c r="O4238" s="134"/>
      <c r="P4238" s="134"/>
      <c r="Q4238" s="33" t="str">
        <f>IFERROR(VLOOKUP(PPE_PH1_CDDL[[#This Row],[RDMC Document Number]],[3]Docs!$B:$F,4,0),"No Placeholder Yet")</f>
        <v>RES - Reserved Placeholder</v>
      </c>
      <c r="R4238" s="33" t="str">
        <f>IFERROR(VLOOKUP(PPE_PH1_CDDL[[#This Row],[RDMC Document Number]],[3]Docs!$B:$F,5,0),"No Placeholder Yet")</f>
        <v>Pending</v>
      </c>
      <c r="S4238" s="137">
        <f t="shared" si="559"/>
        <v>0</v>
      </c>
      <c r="T4238" s="162" t="s">
        <v>1119</v>
      </c>
      <c r="U4238" s="162"/>
      <c r="V4238" s="126"/>
      <c r="W4238" s="162" t="s">
        <v>1649</v>
      </c>
      <c r="X4238" s="39" t="s">
        <v>2032</v>
      </c>
      <c r="Y4238" s="39"/>
      <c r="Z4238" s="39"/>
      <c r="AA4238" s="39"/>
      <c r="AB4238" s="152" t="s">
        <v>3165</v>
      </c>
    </row>
    <row r="4239" spans="1:28" ht="21.75" customHeight="1" x14ac:dyDescent="0.25">
      <c r="A4239" s="37" t="s">
        <v>30</v>
      </c>
      <c r="B4239" s="37" t="s">
        <v>31</v>
      </c>
      <c r="C4239" s="39">
        <v>6265</v>
      </c>
      <c r="D4239" s="39" t="s">
        <v>52</v>
      </c>
      <c r="E4239" s="39" t="s">
        <v>700</v>
      </c>
      <c r="F4239" s="128" t="s">
        <v>46</v>
      </c>
      <c r="G4239" s="162" t="s">
        <v>35</v>
      </c>
      <c r="H4239" s="39" t="str">
        <f t="shared" si="547"/>
        <v>6105AK124-6265-ESTD-0002</v>
      </c>
      <c r="I4239" s="39" t="str">
        <f t="shared" si="548"/>
        <v>Q24050972-04-6265-E-STD-0002</v>
      </c>
      <c r="J4239" s="39"/>
      <c r="K4239" s="39" t="s">
        <v>2030</v>
      </c>
      <c r="L4239" s="39" t="s">
        <v>2031</v>
      </c>
      <c r="M4239" s="39" t="s">
        <v>1390</v>
      </c>
      <c r="N4239" s="33" t="str">
        <f t="shared" si="552"/>
        <v>Truck Diesel Unloading and Power Station 1 - Earthing System for Diesel Offloading Station 1A - Electrical Design Standards</v>
      </c>
      <c r="O4239" s="134"/>
      <c r="P4239" s="134"/>
      <c r="Q4239" s="33" t="str">
        <f>IFERROR(VLOOKUP(PPE_PH1_CDDL[[#This Row],[RDMC Document Number]],[3]Docs!$B:$F,4,0),"No Placeholder Yet")</f>
        <v>RES - Reserved Placeholder</v>
      </c>
      <c r="R4239" s="33" t="str">
        <f>IFERROR(VLOOKUP(PPE_PH1_CDDL[[#This Row],[RDMC Document Number]],[3]Docs!$B:$F,5,0),"No Placeholder Yet")</f>
        <v>Pending</v>
      </c>
      <c r="S4239" s="137">
        <f t="shared" si="559"/>
        <v>0</v>
      </c>
      <c r="T4239" s="162" t="s">
        <v>1119</v>
      </c>
      <c r="U4239" s="162"/>
      <c r="V4239" s="126"/>
      <c r="W4239" s="162" t="s">
        <v>1649</v>
      </c>
      <c r="X4239" s="39" t="s">
        <v>2032</v>
      </c>
      <c r="Y4239" s="39"/>
      <c r="Z4239" s="39"/>
      <c r="AA4239" s="39"/>
      <c r="AB4239" s="152" t="s">
        <v>3165</v>
      </c>
    </row>
    <row r="4240" spans="1:28" ht="21.75" customHeight="1" x14ac:dyDescent="0.25">
      <c r="A4240" s="37" t="s">
        <v>30</v>
      </c>
      <c r="B4240" s="37" t="s">
        <v>31</v>
      </c>
      <c r="C4240" s="39">
        <v>6265</v>
      </c>
      <c r="D4240" s="39" t="s">
        <v>52</v>
      </c>
      <c r="E4240" s="39" t="s">
        <v>700</v>
      </c>
      <c r="F4240" s="128" t="s">
        <v>48</v>
      </c>
      <c r="G4240" s="162" t="s">
        <v>35</v>
      </c>
      <c r="H4240" s="39" t="str">
        <f t="shared" si="547"/>
        <v>6105AK124-6265-ESTD-0003</v>
      </c>
      <c r="I4240" s="39" t="str">
        <f t="shared" si="548"/>
        <v>Q24050972-04-6265-E-STD-0003</v>
      </c>
      <c r="J4240" s="39"/>
      <c r="K4240" s="39" t="s">
        <v>2030</v>
      </c>
      <c r="L4240" s="39" t="s">
        <v>2033</v>
      </c>
      <c r="M4240" s="39" t="s">
        <v>1391</v>
      </c>
      <c r="N4240" s="33" t="str">
        <f t="shared" si="552"/>
        <v>Truck Diesel Unloading and Power Station 1 - Earthing System for Diesel Offloading Station 1B - Earth Map and Bonding Design</v>
      </c>
      <c r="O4240" s="134"/>
      <c r="P4240" s="134"/>
      <c r="Q4240" s="33" t="str">
        <f>IFERROR(VLOOKUP(PPE_PH1_CDDL[[#This Row],[RDMC Document Number]],[3]Docs!$B:$F,4,0),"No Placeholder Yet")</f>
        <v>RES - Reserved Placeholder</v>
      </c>
      <c r="R4240" s="33" t="str">
        <f>IFERROR(VLOOKUP(PPE_PH1_CDDL[[#This Row],[RDMC Document Number]],[3]Docs!$B:$F,5,0),"No Placeholder Yet")</f>
        <v>Pending</v>
      </c>
      <c r="S4240" s="137">
        <f t="shared" si="559"/>
        <v>0</v>
      </c>
      <c r="T4240" s="162" t="s">
        <v>1119</v>
      </c>
      <c r="U4240" s="162"/>
      <c r="V4240" s="126"/>
      <c r="W4240" s="162" t="s">
        <v>1649</v>
      </c>
      <c r="X4240" s="162" t="s">
        <v>2034</v>
      </c>
      <c r="Y4240" s="39"/>
      <c r="Z4240" s="39"/>
      <c r="AA4240" s="39"/>
      <c r="AB4240" s="152" t="s">
        <v>3165</v>
      </c>
    </row>
    <row r="4241" spans="1:28" ht="21.75" customHeight="1" x14ac:dyDescent="0.25">
      <c r="A4241" s="37" t="s">
        <v>30</v>
      </c>
      <c r="B4241" s="37" t="s">
        <v>31</v>
      </c>
      <c r="C4241" s="39">
        <v>6265</v>
      </c>
      <c r="D4241" s="39" t="s">
        <v>52</v>
      </c>
      <c r="E4241" s="39" t="s">
        <v>700</v>
      </c>
      <c r="F4241" s="174" t="s">
        <v>50</v>
      </c>
      <c r="G4241" s="162" t="s">
        <v>35</v>
      </c>
      <c r="H4241" s="39" t="str">
        <f t="shared" si="547"/>
        <v>6105AK124-6265-ESTD-0004</v>
      </c>
      <c r="I4241" s="39" t="str">
        <f t="shared" si="548"/>
        <v>Q24050972-04-6265-E-STD-0004</v>
      </c>
      <c r="J4241" s="162"/>
      <c r="K4241" s="39" t="s">
        <v>2030</v>
      </c>
      <c r="L4241" s="162" t="s">
        <v>2033</v>
      </c>
      <c r="M4241" s="162" t="s">
        <v>1390</v>
      </c>
      <c r="N4241" s="33" t="str">
        <f t="shared" si="552"/>
        <v>Truck Diesel Unloading and Power Station 1 - Earthing System for Diesel Offloading Station 1B - Electrical Design Standards</v>
      </c>
      <c r="O4241" s="175"/>
      <c r="P4241" s="175"/>
      <c r="Q4241" s="33" t="str">
        <f>IFERROR(VLOOKUP(PPE_PH1_CDDL[[#This Row],[RDMC Document Number]],[3]Docs!$B:$F,4,0),"No Placeholder Yet")</f>
        <v>RES - Reserved Placeholder</v>
      </c>
      <c r="R4241" s="33" t="str">
        <f>IFERROR(VLOOKUP(PPE_PH1_CDDL[[#This Row],[RDMC Document Number]],[3]Docs!$B:$F,5,0),"No Placeholder Yet")</f>
        <v>Pending</v>
      </c>
      <c r="S4241" s="137">
        <f t="shared" si="559"/>
        <v>0</v>
      </c>
      <c r="T4241" s="162" t="s">
        <v>1119</v>
      </c>
      <c r="U4241" s="162"/>
      <c r="V4241" s="126"/>
      <c r="W4241" s="162" t="s">
        <v>1649</v>
      </c>
      <c r="X4241" s="162" t="s">
        <v>2034</v>
      </c>
      <c r="Y4241" s="162"/>
      <c r="Z4241" s="162"/>
      <c r="AA4241" s="39"/>
      <c r="AB4241" s="152" t="s">
        <v>3165</v>
      </c>
    </row>
    <row r="4242" spans="1:28" ht="21.75" customHeight="1" x14ac:dyDescent="0.25">
      <c r="A4242" s="37" t="s">
        <v>30</v>
      </c>
      <c r="B4242" s="37" t="s">
        <v>31</v>
      </c>
      <c r="C4242" s="39">
        <v>6265</v>
      </c>
      <c r="D4242" s="162" t="s">
        <v>1456</v>
      </c>
      <c r="E4242" s="39" t="s">
        <v>1460</v>
      </c>
      <c r="F4242" s="128" t="s">
        <v>34</v>
      </c>
      <c r="G4242" s="162" t="s">
        <v>35</v>
      </c>
      <c r="H4242" s="39" t="str">
        <f t="shared" si="547"/>
        <v>6105AK124-6265-WTRP-0001</v>
      </c>
      <c r="I4242" s="39" t="str">
        <f t="shared" si="548"/>
        <v>Q24050972-04-6265-W-TRP-0001</v>
      </c>
      <c r="J4242" s="39"/>
      <c r="K4242" s="39" t="s">
        <v>2030</v>
      </c>
      <c r="L4242" s="39" t="s">
        <v>2035</v>
      </c>
      <c r="M4242" s="39" t="s">
        <v>1461</v>
      </c>
      <c r="N4242" s="33" t="str">
        <f t="shared" si="552"/>
        <v>Truck Diesel Unloading and Power Station 1 - Drainage and Collection System for Diesel Offloading Station 1A - Soil Classification and Nomination Deliverables</v>
      </c>
      <c r="O4242" s="134"/>
      <c r="P4242" s="134"/>
      <c r="Q4242" s="33" t="str">
        <f>IFERROR(VLOOKUP(PPE_PH1_CDDL[[#This Row],[RDMC Document Number]],[3]Docs!$B:$F,4,0),"No Placeholder Yet")</f>
        <v>RES - Reserved Placeholder</v>
      </c>
      <c r="R4242" s="33" t="str">
        <f>IFERROR(VLOOKUP(PPE_PH1_CDDL[[#This Row],[RDMC Document Number]],[3]Docs!$B:$F,5,0),"No Placeholder Yet")</f>
        <v>Pending</v>
      </c>
      <c r="S4242" s="137">
        <f t="shared" si="559"/>
        <v>0</v>
      </c>
      <c r="T4242" s="162" t="s">
        <v>1119</v>
      </c>
      <c r="U4242" s="162"/>
      <c r="V4242" s="126"/>
      <c r="W4242" s="162" t="s">
        <v>2036</v>
      </c>
      <c r="X4242" s="39" t="s">
        <v>2032</v>
      </c>
      <c r="Y4242" s="39"/>
      <c r="Z4242" s="39"/>
      <c r="AA4242" s="39"/>
      <c r="AB4242" s="152" t="s">
        <v>3165</v>
      </c>
    </row>
    <row r="4243" spans="1:28" ht="21.75" customHeight="1" x14ac:dyDescent="0.25">
      <c r="A4243" s="37" t="s">
        <v>30</v>
      </c>
      <c r="B4243" s="37" t="s">
        <v>31</v>
      </c>
      <c r="C4243" s="39">
        <v>6265</v>
      </c>
      <c r="D4243" s="162" t="s">
        <v>1456</v>
      </c>
      <c r="E4243" s="39" t="s">
        <v>1460</v>
      </c>
      <c r="F4243" s="128" t="s">
        <v>46</v>
      </c>
      <c r="G4243" s="162" t="s">
        <v>35</v>
      </c>
      <c r="H4243" s="39" t="str">
        <f t="shared" ref="H4243:H4306" si="560">A4243&amp;B4243&amp;"-"&amp;C4243&amp;"-"&amp;D4243&amp;E4243&amp;"-"&amp;F4243</f>
        <v>6105AK124-6265-WTRP-0002</v>
      </c>
      <c r="I4243" s="39" t="str">
        <f t="shared" ref="I4243:I4306" si="561">"Q24050972"&amp;"-"&amp;"04"&amp;"-"&amp;C4243&amp;"-"&amp;D4243&amp;"-"&amp;E4243&amp;"-"&amp;F4243</f>
        <v>Q24050972-04-6265-W-TRP-0002</v>
      </c>
      <c r="J4243" s="39"/>
      <c r="K4243" s="39" t="s">
        <v>2030</v>
      </c>
      <c r="L4243" s="39" t="s">
        <v>2031</v>
      </c>
      <c r="M4243" s="39" t="s">
        <v>1462</v>
      </c>
      <c r="N4243" s="33" t="str">
        <f t="shared" si="552"/>
        <v>Truck Diesel Unloading and Power Station 1 - Earthing System for Diesel Offloading Station 1A - Soil Resistivity Testing Report</v>
      </c>
      <c r="O4243" s="134"/>
      <c r="P4243" s="134"/>
      <c r="Q4243" s="33" t="str">
        <f>IFERROR(VLOOKUP(PPE_PH1_CDDL[[#This Row],[RDMC Document Number]],[3]Docs!$B:$F,4,0),"No Placeholder Yet")</f>
        <v>RES - Reserved Placeholder</v>
      </c>
      <c r="R4243" s="33" t="str">
        <f>IFERROR(VLOOKUP(PPE_PH1_CDDL[[#This Row],[RDMC Document Number]],[3]Docs!$B:$F,5,0),"No Placeholder Yet")</f>
        <v>Pending</v>
      </c>
      <c r="S4243" s="137">
        <f t="shared" si="559"/>
        <v>0</v>
      </c>
      <c r="T4243" s="162" t="s">
        <v>1119</v>
      </c>
      <c r="U4243" s="162"/>
      <c r="V4243" s="126"/>
      <c r="W4243" s="39" t="s">
        <v>1649</v>
      </c>
      <c r="X4243" s="39" t="s">
        <v>2032</v>
      </c>
      <c r="Y4243" s="39"/>
      <c r="Z4243" s="39"/>
      <c r="AA4243" s="39"/>
      <c r="AB4243" s="152" t="s">
        <v>3165</v>
      </c>
    </row>
    <row r="4244" spans="1:28" ht="21.75" customHeight="1" x14ac:dyDescent="0.25">
      <c r="A4244" s="37" t="s">
        <v>30</v>
      </c>
      <c r="B4244" s="37" t="s">
        <v>31</v>
      </c>
      <c r="C4244" s="39">
        <v>6265</v>
      </c>
      <c r="D4244" s="162" t="s">
        <v>1456</v>
      </c>
      <c r="E4244" s="39" t="s">
        <v>1460</v>
      </c>
      <c r="F4244" s="128" t="s">
        <v>48</v>
      </c>
      <c r="G4244" s="162" t="s">
        <v>35</v>
      </c>
      <c r="H4244" s="39" t="str">
        <f t="shared" si="560"/>
        <v>6105AK124-6265-WTRP-0003</v>
      </c>
      <c r="I4244" s="39" t="str">
        <f t="shared" si="561"/>
        <v>Q24050972-04-6265-W-TRP-0003</v>
      </c>
      <c r="J4244" s="39"/>
      <c r="K4244" s="39" t="s">
        <v>2030</v>
      </c>
      <c r="L4244" s="39" t="s">
        <v>2037</v>
      </c>
      <c r="M4244" s="39" t="s">
        <v>1461</v>
      </c>
      <c r="N4244" s="33" t="str">
        <f t="shared" si="552"/>
        <v>Truck Diesel Unloading and Power Station 1 - Drainage and Collection System for Diesel Offloading Station 1B - Soil Classification and Nomination Deliverables</v>
      </c>
      <c r="O4244" s="134"/>
      <c r="P4244" s="134"/>
      <c r="Q4244" s="33" t="str">
        <f>IFERROR(VLOOKUP(PPE_PH1_CDDL[[#This Row],[RDMC Document Number]],[3]Docs!$B:$F,4,0),"No Placeholder Yet")</f>
        <v>RES - Reserved Placeholder</v>
      </c>
      <c r="R4244" s="33" t="str">
        <f>IFERROR(VLOOKUP(PPE_PH1_CDDL[[#This Row],[RDMC Document Number]],[3]Docs!$B:$F,5,0),"No Placeholder Yet")</f>
        <v>Pending</v>
      </c>
      <c r="S4244" s="137">
        <f t="shared" si="559"/>
        <v>0</v>
      </c>
      <c r="T4244" s="162" t="s">
        <v>1119</v>
      </c>
      <c r="U4244" s="162"/>
      <c r="V4244" s="126"/>
      <c r="W4244" s="162" t="s">
        <v>2036</v>
      </c>
      <c r="X4244" s="162" t="s">
        <v>2034</v>
      </c>
      <c r="Y4244" s="39"/>
      <c r="Z4244" s="39"/>
      <c r="AA4244" s="39"/>
      <c r="AB4244" s="152" t="s">
        <v>3165</v>
      </c>
    </row>
    <row r="4245" spans="1:28" ht="21.75" customHeight="1" x14ac:dyDescent="0.25">
      <c r="A4245" s="37" t="s">
        <v>30</v>
      </c>
      <c r="B4245" s="37" t="s">
        <v>31</v>
      </c>
      <c r="C4245" s="39">
        <v>6265</v>
      </c>
      <c r="D4245" s="162" t="s">
        <v>1456</v>
      </c>
      <c r="E4245" s="39" t="s">
        <v>1460</v>
      </c>
      <c r="F4245" s="174" t="s">
        <v>50</v>
      </c>
      <c r="G4245" s="162" t="s">
        <v>35</v>
      </c>
      <c r="H4245" s="39" t="str">
        <f t="shared" si="560"/>
        <v>6105AK124-6265-WTRP-0004</v>
      </c>
      <c r="I4245" s="39" t="str">
        <f t="shared" si="561"/>
        <v>Q24050972-04-6265-W-TRP-0004</v>
      </c>
      <c r="J4245" s="162"/>
      <c r="K4245" s="39" t="s">
        <v>2030</v>
      </c>
      <c r="L4245" s="162" t="s">
        <v>2033</v>
      </c>
      <c r="M4245" s="162" t="s">
        <v>1462</v>
      </c>
      <c r="N4245" s="33" t="str">
        <f t="shared" si="552"/>
        <v>Truck Diesel Unloading and Power Station 1 - Earthing System for Diesel Offloading Station 1B - Soil Resistivity Testing Report</v>
      </c>
      <c r="O4245" s="175"/>
      <c r="P4245" s="175"/>
      <c r="Q4245" s="33" t="str">
        <f>IFERROR(VLOOKUP(PPE_PH1_CDDL[[#This Row],[RDMC Document Number]],[3]Docs!$B:$F,4,0),"No Placeholder Yet")</f>
        <v>RES - Reserved Placeholder</v>
      </c>
      <c r="R4245" s="33" t="str">
        <f>IFERROR(VLOOKUP(PPE_PH1_CDDL[[#This Row],[RDMC Document Number]],[3]Docs!$B:$F,5,0),"No Placeholder Yet")</f>
        <v>Pending</v>
      </c>
      <c r="S4245" s="137">
        <f t="shared" si="559"/>
        <v>0</v>
      </c>
      <c r="T4245" s="162" t="s">
        <v>1119</v>
      </c>
      <c r="U4245" s="162"/>
      <c r="V4245" s="126"/>
      <c r="W4245" s="162" t="s">
        <v>1649</v>
      </c>
      <c r="X4245" s="162" t="s">
        <v>2034</v>
      </c>
      <c r="Y4245" s="162"/>
      <c r="Z4245" s="162"/>
      <c r="AA4245" s="39"/>
      <c r="AB4245" s="152" t="s">
        <v>3165</v>
      </c>
    </row>
    <row r="4246" spans="1:28" ht="21.75" customHeight="1" x14ac:dyDescent="0.25">
      <c r="A4246" s="162" t="s">
        <v>30</v>
      </c>
      <c r="B4246" s="162" t="s">
        <v>31</v>
      </c>
      <c r="C4246" s="162">
        <v>6286</v>
      </c>
      <c r="D4246" s="162" t="s">
        <v>52</v>
      </c>
      <c r="E4246" s="39" t="s">
        <v>1266</v>
      </c>
      <c r="F4246" s="128" t="s">
        <v>34</v>
      </c>
      <c r="G4246" s="162" t="s">
        <v>35</v>
      </c>
      <c r="H4246" s="39" t="str">
        <f t="shared" si="560"/>
        <v>6105AK124-6286-ECAL-0001</v>
      </c>
      <c r="I4246" s="39" t="str">
        <f t="shared" si="561"/>
        <v>Q24050972-04-6286-E-CAL-0001</v>
      </c>
      <c r="J4246" s="39"/>
      <c r="K4246" s="33" t="str">
        <f>VLOOKUP(C4246,'PPE WBS Codes'!$E$3:$F$79,2,0)</f>
        <v>Primary Crushing</v>
      </c>
      <c r="L4246" s="39" t="s">
        <v>2038</v>
      </c>
      <c r="M4246" s="39" t="s">
        <v>1360</v>
      </c>
      <c r="N4246" s="33" t="str">
        <f>K4246&amp;" - "&amp;L4246&amp;" - "&amp;M4246</f>
        <v>Primary Crushing - Terrace, Roads and Access-ways for Mining Sub Station - Conductor Sag and Tension Plan</v>
      </c>
      <c r="O4246" s="134"/>
      <c r="P4246" s="134"/>
      <c r="Q4246" s="33" t="str">
        <f>IFERROR(VLOOKUP(PPE_PH1_CDDL[[#This Row],[RDMC Document Number]],[3]Docs!$B:$F,4,0),"No Placeholder Yet")</f>
        <v>RES - Reserved Placeholder</v>
      </c>
      <c r="R4246" s="33" t="str">
        <f>IFERROR(VLOOKUP(PPE_PH1_CDDL[[#This Row],[RDMC Document Number]],[3]Docs!$B:$F,5,0),"No Placeholder Yet")</f>
        <v>Pending</v>
      </c>
      <c r="S4246" s="137">
        <f t="shared" si="559"/>
        <v>0</v>
      </c>
      <c r="T4246" s="39" t="s">
        <v>1119</v>
      </c>
      <c r="U4246" s="39"/>
      <c r="V4246" s="126"/>
      <c r="W4246" s="39" t="s">
        <v>281</v>
      </c>
      <c r="X4246" s="39" t="s">
        <v>1515</v>
      </c>
      <c r="Y4246" s="39"/>
      <c r="Z4246" s="39"/>
      <c r="AA4246" s="39"/>
      <c r="AB4246" s="152" t="s">
        <v>3165</v>
      </c>
    </row>
    <row r="4247" spans="1:28" ht="21.75" customHeight="1" x14ac:dyDescent="0.25">
      <c r="A4247" s="162" t="s">
        <v>30</v>
      </c>
      <c r="B4247" s="162" t="s">
        <v>31</v>
      </c>
      <c r="C4247" s="162">
        <v>6286</v>
      </c>
      <c r="D4247" s="162" t="s">
        <v>52</v>
      </c>
      <c r="E4247" s="39" t="s">
        <v>1266</v>
      </c>
      <c r="F4247" s="128" t="s">
        <v>46</v>
      </c>
      <c r="G4247" s="162" t="s">
        <v>35</v>
      </c>
      <c r="H4247" s="39" t="str">
        <f t="shared" si="560"/>
        <v>6105AK124-6286-ECAL-0002</v>
      </c>
      <c r="I4247" s="39" t="str">
        <f t="shared" si="561"/>
        <v>Q24050972-04-6286-E-CAL-0002</v>
      </c>
      <c r="J4247" s="39"/>
      <c r="K4247" s="33" t="str">
        <f>VLOOKUP(C4247,'PPE WBS Codes'!$E$3:$F$79,2,0)</f>
        <v>Primary Crushing</v>
      </c>
      <c r="L4247" s="39" t="s">
        <v>2039</v>
      </c>
      <c r="M4247" s="39" t="s">
        <v>1361</v>
      </c>
      <c r="N4247" s="33" t="str">
        <f t="shared" ref="N4247:N4251" si="562">K4247&amp;" - "&amp;L4247&amp;" - "&amp;M4247</f>
        <v>Primary Crushing - Earthing System for Mining Sub Station - Cable and Conductor Sizing (incl Volt Drop Calcs)</v>
      </c>
      <c r="O4247" s="134"/>
      <c r="P4247" s="134"/>
      <c r="Q4247" s="33" t="str">
        <f>IFERROR(VLOOKUP(PPE_PH1_CDDL[[#This Row],[RDMC Document Number]],[3]Docs!$B:$F,4,0),"No Placeholder Yet")</f>
        <v>RES - Reserved Placeholder</v>
      </c>
      <c r="R4247" s="33" t="str">
        <f>IFERROR(VLOOKUP(PPE_PH1_CDDL[[#This Row],[RDMC Document Number]],[3]Docs!$B:$F,5,0),"No Placeholder Yet")</f>
        <v>Pending</v>
      </c>
      <c r="S4247" s="137">
        <f t="shared" si="559"/>
        <v>0</v>
      </c>
      <c r="T4247" s="39" t="s">
        <v>1119</v>
      </c>
      <c r="U4247" s="39"/>
      <c r="V4247" s="126"/>
      <c r="W4247" s="39" t="s">
        <v>281</v>
      </c>
      <c r="X4247" s="39" t="s">
        <v>1649</v>
      </c>
      <c r="Y4247" s="39"/>
      <c r="Z4247" s="39"/>
      <c r="AA4247" s="39"/>
      <c r="AB4247" s="152" t="s">
        <v>3165</v>
      </c>
    </row>
    <row r="4248" spans="1:28" ht="21.75" customHeight="1" x14ac:dyDescent="0.25">
      <c r="A4248" s="162" t="s">
        <v>30</v>
      </c>
      <c r="B4248" s="162" t="s">
        <v>31</v>
      </c>
      <c r="C4248" s="162">
        <v>6286</v>
      </c>
      <c r="D4248" s="162" t="s">
        <v>52</v>
      </c>
      <c r="E4248" s="39" t="s">
        <v>1266</v>
      </c>
      <c r="F4248" s="128" t="s">
        <v>48</v>
      </c>
      <c r="G4248" s="162" t="s">
        <v>35</v>
      </c>
      <c r="H4248" s="39" t="str">
        <f t="shared" si="560"/>
        <v>6105AK124-6286-ECAL-0003</v>
      </c>
      <c r="I4248" s="39" t="str">
        <f t="shared" si="561"/>
        <v>Q24050972-04-6286-E-CAL-0003</v>
      </c>
      <c r="J4248" s="39"/>
      <c r="K4248" s="33" t="str">
        <f>VLOOKUP(C4248,'PPE WBS Codes'!$E$3:$F$79,2,0)</f>
        <v>Primary Crushing</v>
      </c>
      <c r="L4248" s="39" t="s">
        <v>2039</v>
      </c>
      <c r="M4248" s="39" t="s">
        <v>1363</v>
      </c>
      <c r="N4248" s="33" t="str">
        <f t="shared" si="562"/>
        <v>Primary Crushing - Earthing System for Mining Sub Station - Impedance and Burn-off Calculations</v>
      </c>
      <c r="O4248" s="134"/>
      <c r="P4248" s="134"/>
      <c r="Q4248" s="33" t="str">
        <f>IFERROR(VLOOKUP(PPE_PH1_CDDL[[#This Row],[RDMC Document Number]],[3]Docs!$B:$F,4,0),"No Placeholder Yet")</f>
        <v>RES - Reserved Placeholder</v>
      </c>
      <c r="R4248" s="33" t="str">
        <f>IFERROR(VLOOKUP(PPE_PH1_CDDL[[#This Row],[RDMC Document Number]],[3]Docs!$B:$F,5,0),"No Placeholder Yet")</f>
        <v>Pending</v>
      </c>
      <c r="S4248" s="137">
        <f t="shared" si="559"/>
        <v>0</v>
      </c>
      <c r="T4248" s="39" t="s">
        <v>1119</v>
      </c>
      <c r="U4248" s="39"/>
      <c r="V4248" s="126"/>
      <c r="W4248" s="39" t="s">
        <v>281</v>
      </c>
      <c r="X4248" s="39" t="s">
        <v>1649</v>
      </c>
      <c r="Y4248" s="39"/>
      <c r="Z4248" s="39"/>
      <c r="AA4248" s="39"/>
      <c r="AB4248" s="152" t="s">
        <v>3165</v>
      </c>
    </row>
    <row r="4249" spans="1:28" ht="21.75" customHeight="1" x14ac:dyDescent="0.25">
      <c r="A4249" s="162" t="s">
        <v>30</v>
      </c>
      <c r="B4249" s="162" t="s">
        <v>31</v>
      </c>
      <c r="C4249" s="162">
        <v>6286</v>
      </c>
      <c r="D4249" s="162" t="s">
        <v>52</v>
      </c>
      <c r="E4249" s="39" t="s">
        <v>1266</v>
      </c>
      <c r="F4249" s="128" t="s">
        <v>50</v>
      </c>
      <c r="G4249" s="162" t="s">
        <v>35</v>
      </c>
      <c r="H4249" s="39" t="str">
        <f t="shared" si="560"/>
        <v>6105AK124-6286-ECAL-0004</v>
      </c>
      <c r="I4249" s="39" t="str">
        <f t="shared" si="561"/>
        <v>Q24050972-04-6286-E-CAL-0004</v>
      </c>
      <c r="J4249" s="39"/>
      <c r="K4249" s="33" t="str">
        <f>VLOOKUP(C4249,'PPE WBS Codes'!$E$3:$F$79,2,0)</f>
        <v>Primary Crushing</v>
      </c>
      <c r="L4249" s="39" t="s">
        <v>2040</v>
      </c>
      <c r="M4249" s="39" t="s">
        <v>1361</v>
      </c>
      <c r="N4249" s="33" t="str">
        <f t="shared" si="562"/>
        <v>Primary Crushing - Small Power and Lighting for Mining Sub Station - Cable and Conductor Sizing (incl Volt Drop Calcs)</v>
      </c>
      <c r="O4249" s="134"/>
      <c r="P4249" s="134"/>
      <c r="Q4249" s="33" t="str">
        <f>IFERROR(VLOOKUP(PPE_PH1_CDDL[[#This Row],[RDMC Document Number]],[3]Docs!$B:$F,4,0),"No Placeholder Yet")</f>
        <v>RES - Reserved Placeholder</v>
      </c>
      <c r="R4249" s="33" t="str">
        <f>IFERROR(VLOOKUP(PPE_PH1_CDDL[[#This Row],[RDMC Document Number]],[3]Docs!$B:$F,5,0),"No Placeholder Yet")</f>
        <v>Pending</v>
      </c>
      <c r="S4249" s="137">
        <f t="shared" si="559"/>
        <v>0</v>
      </c>
      <c r="T4249" s="39" t="s">
        <v>1119</v>
      </c>
      <c r="U4249" s="39"/>
      <c r="V4249" s="126"/>
      <c r="W4249" s="39" t="s">
        <v>281</v>
      </c>
      <c r="X4249" s="39" t="s">
        <v>1597</v>
      </c>
      <c r="Y4249" s="39"/>
      <c r="Z4249" s="39"/>
      <c r="AA4249" s="39"/>
      <c r="AB4249" s="152" t="s">
        <v>3165</v>
      </c>
    </row>
    <row r="4250" spans="1:28" ht="21.75" customHeight="1" x14ac:dyDescent="0.25">
      <c r="A4250" s="162" t="s">
        <v>30</v>
      </c>
      <c r="B4250" s="162" t="s">
        <v>31</v>
      </c>
      <c r="C4250" s="162">
        <v>6286</v>
      </c>
      <c r="D4250" s="162" t="s">
        <v>52</v>
      </c>
      <c r="E4250" s="39" t="s">
        <v>1266</v>
      </c>
      <c r="F4250" s="128" t="s">
        <v>101</v>
      </c>
      <c r="G4250" s="162" t="s">
        <v>35</v>
      </c>
      <c r="H4250" s="39" t="str">
        <f t="shared" si="560"/>
        <v>6105AK124-6286-ECAL-0005</v>
      </c>
      <c r="I4250" s="39" t="str">
        <f t="shared" si="561"/>
        <v>Q24050972-04-6286-E-CAL-0005</v>
      </c>
      <c r="J4250" s="39"/>
      <c r="K4250" s="33" t="str">
        <f>VLOOKUP(C4250,'PPE WBS Codes'!$E$3:$F$79,2,0)</f>
        <v>Primary Crushing</v>
      </c>
      <c r="L4250" s="39" t="s">
        <v>2040</v>
      </c>
      <c r="M4250" s="39" t="s">
        <v>1360</v>
      </c>
      <c r="N4250" s="33" t="str">
        <f t="shared" si="562"/>
        <v>Primary Crushing - Small Power and Lighting for Mining Sub Station - Conductor Sag and Tension Plan</v>
      </c>
      <c r="O4250" s="134"/>
      <c r="P4250" s="134"/>
      <c r="Q4250" s="33" t="str">
        <f>IFERROR(VLOOKUP(PPE_PH1_CDDL[[#This Row],[RDMC Document Number]],[3]Docs!$B:$F,4,0),"No Placeholder Yet")</f>
        <v>RES - Reserved Placeholder</v>
      </c>
      <c r="R4250" s="33" t="str">
        <f>IFERROR(VLOOKUP(PPE_PH1_CDDL[[#This Row],[RDMC Document Number]],[3]Docs!$B:$F,5,0),"No Placeholder Yet")</f>
        <v>Pending</v>
      </c>
      <c r="S4250" s="137">
        <f t="shared" si="559"/>
        <v>0</v>
      </c>
      <c r="T4250" s="39" t="s">
        <v>1119</v>
      </c>
      <c r="U4250" s="39"/>
      <c r="V4250" s="126"/>
      <c r="W4250" s="39" t="s">
        <v>281</v>
      </c>
      <c r="X4250" s="39" t="s">
        <v>1597</v>
      </c>
      <c r="Y4250" s="39"/>
      <c r="Z4250" s="39"/>
      <c r="AA4250" s="39"/>
      <c r="AB4250" s="152" t="s">
        <v>3165</v>
      </c>
    </row>
    <row r="4251" spans="1:28" ht="21.75" customHeight="1" x14ac:dyDescent="0.25">
      <c r="A4251" s="162" t="s">
        <v>30</v>
      </c>
      <c r="B4251" s="162" t="s">
        <v>31</v>
      </c>
      <c r="C4251" s="162">
        <v>6286</v>
      </c>
      <c r="D4251" s="162" t="s">
        <v>52</v>
      </c>
      <c r="E4251" s="39" t="s">
        <v>1266</v>
      </c>
      <c r="F4251" s="174" t="s">
        <v>161</v>
      </c>
      <c r="G4251" s="162" t="s">
        <v>35</v>
      </c>
      <c r="H4251" s="39" t="str">
        <f t="shared" si="560"/>
        <v>6105AK124-6286-ECAL-0006</v>
      </c>
      <c r="I4251" s="39" t="str">
        <f t="shared" si="561"/>
        <v>Q24050972-04-6286-E-CAL-0006</v>
      </c>
      <c r="J4251" s="162"/>
      <c r="K4251" s="33" t="str">
        <f>VLOOKUP(C4251,'PPE WBS Codes'!$E$3:$F$79,2,0)</f>
        <v>Primary Crushing</v>
      </c>
      <c r="L4251" s="162" t="s">
        <v>2041</v>
      </c>
      <c r="M4251" s="162" t="s">
        <v>1363</v>
      </c>
      <c r="N4251" s="33" t="str">
        <f t="shared" si="562"/>
        <v>Primary Crushing - Lightning Protection Mining Sub Station - Impedance and Burn-off Calculations</v>
      </c>
      <c r="O4251" s="175"/>
      <c r="P4251" s="175"/>
      <c r="Q4251" s="33" t="str">
        <f>IFERROR(VLOOKUP(PPE_PH1_CDDL[[#This Row],[RDMC Document Number]],[3]Docs!$B:$F,4,0),"No Placeholder Yet")</f>
        <v>RES - Reserved Placeholder</v>
      </c>
      <c r="R4251" s="33" t="str">
        <f>IFERROR(VLOOKUP(PPE_PH1_CDDL[[#This Row],[RDMC Document Number]],[3]Docs!$B:$F,5,0),"No Placeholder Yet")</f>
        <v>Pending</v>
      </c>
      <c r="S4251" s="137">
        <f t="shared" si="559"/>
        <v>0</v>
      </c>
      <c r="T4251" s="39" t="s">
        <v>1119</v>
      </c>
      <c r="U4251" s="162"/>
      <c r="V4251" s="126"/>
      <c r="W4251" s="39" t="s">
        <v>281</v>
      </c>
      <c r="X4251" s="162" t="s">
        <v>1858</v>
      </c>
      <c r="Y4251" s="162"/>
      <c r="Z4251" s="162"/>
      <c r="AA4251" s="39"/>
      <c r="AB4251" s="152" t="s">
        <v>3165</v>
      </c>
    </row>
    <row r="4252" spans="1:28" ht="21.75" customHeight="1" x14ac:dyDescent="0.25">
      <c r="A4252" s="37" t="s">
        <v>30</v>
      </c>
      <c r="B4252" s="37" t="s">
        <v>31</v>
      </c>
      <c r="C4252" s="39">
        <v>6286</v>
      </c>
      <c r="D4252" s="39" t="s">
        <v>268</v>
      </c>
      <c r="E4252" s="162" t="s">
        <v>1266</v>
      </c>
      <c r="F4252" s="174" t="s">
        <v>34</v>
      </c>
      <c r="G4252" s="162" t="s">
        <v>35</v>
      </c>
      <c r="H4252" s="39" t="str">
        <f t="shared" si="560"/>
        <v>6105AK124-6286-MCAL-0001</v>
      </c>
      <c r="I4252" s="39" t="str">
        <f t="shared" si="561"/>
        <v>Q24050972-04-6286-M-CAL-0001</v>
      </c>
      <c r="J4252" s="162"/>
      <c r="K4252" s="33" t="str">
        <f>VLOOKUP(C4252,'PPE WBS Codes'!$E$3:$F$79,2,0)</f>
        <v>Primary Crushing</v>
      </c>
      <c r="L4252" s="162" t="s">
        <v>2042</v>
      </c>
      <c r="M4252" s="162" t="s">
        <v>1425</v>
      </c>
      <c r="N4252" s="33" t="str">
        <f>K4252&amp;" - "&amp;L4252&amp;" - "&amp;M4252</f>
        <v>Primary Crushing - Cable Racks and Trays for Mining Sub Station - Vessel and Structure Design with Stress Analysis Calcs</v>
      </c>
      <c r="O4252" s="175"/>
      <c r="P4252" s="175"/>
      <c r="Q4252" s="33" t="str">
        <f>IFERROR(VLOOKUP(PPE_PH1_CDDL[[#This Row],[RDMC Document Number]],[3]Docs!$B:$F,4,0),"No Placeholder Yet")</f>
        <v>RES - Reserved Placeholder</v>
      </c>
      <c r="R4252" s="33" t="str">
        <f>IFERROR(VLOOKUP(PPE_PH1_CDDL[[#This Row],[RDMC Document Number]],[3]Docs!$B:$F,5,0),"No Placeholder Yet")</f>
        <v>Pending</v>
      </c>
      <c r="S4252" s="137">
        <f t="shared" si="559"/>
        <v>0</v>
      </c>
      <c r="T4252" s="162" t="s">
        <v>1119</v>
      </c>
      <c r="U4252" s="162"/>
      <c r="V4252" s="126"/>
      <c r="W4252" s="162" t="s">
        <v>2043</v>
      </c>
      <c r="X4252" s="162" t="s">
        <v>1599</v>
      </c>
      <c r="Y4252" s="162"/>
      <c r="Z4252" s="162"/>
      <c r="AA4252" s="39"/>
      <c r="AB4252" s="152" t="s">
        <v>3165</v>
      </c>
    </row>
    <row r="4253" spans="1:28" ht="21.75" customHeight="1" x14ac:dyDescent="0.25">
      <c r="A4253" s="37" t="s">
        <v>30</v>
      </c>
      <c r="B4253" s="37" t="s">
        <v>31</v>
      </c>
      <c r="C4253" s="39">
        <v>6286</v>
      </c>
      <c r="D4253" s="162" t="s">
        <v>32</v>
      </c>
      <c r="E4253" s="162" t="s">
        <v>1266</v>
      </c>
      <c r="F4253" s="174" t="s">
        <v>34</v>
      </c>
      <c r="G4253" s="39" t="s">
        <v>35</v>
      </c>
      <c r="H4253" s="39" t="str">
        <f t="shared" si="560"/>
        <v>6105AK124-6286-BCAL-0001</v>
      </c>
      <c r="I4253" s="39" t="str">
        <f t="shared" si="561"/>
        <v>Q24050972-04-6286-B-CAL-0001</v>
      </c>
      <c r="J4253" s="162"/>
      <c r="K4253" s="33" t="str">
        <f>VLOOKUP(C4253,'PPE WBS Codes'!$E$3:$F$79,2,0)</f>
        <v>Primary Crushing</v>
      </c>
      <c r="L4253" s="162" t="s">
        <v>2044</v>
      </c>
      <c r="M4253" s="162" t="s">
        <v>1263</v>
      </c>
      <c r="N4253" s="33" t="str">
        <f>K4253&amp;" - "&amp;L4253&amp;" - "&amp;M4253</f>
        <v>Primary Crushing - Mining Substation 33/11 kV Project Package - Design Criteria / Basis of Design</v>
      </c>
      <c r="O4253" s="175"/>
      <c r="P4253" s="175"/>
      <c r="Q4253" s="33" t="str">
        <f>IFERROR(VLOOKUP(PPE_PH1_CDDL[[#This Row],[RDMC Document Number]],[3]Docs!$B:$F,4,0),"No Placeholder Yet")</f>
        <v>RES - Reserved Placeholder</v>
      </c>
      <c r="R4253" s="33" t="str">
        <f>IFERROR(VLOOKUP(PPE_PH1_CDDL[[#This Row],[RDMC Document Number]],[3]Docs!$B:$F,5,0),"No Placeholder Yet")</f>
        <v>Pending</v>
      </c>
      <c r="S4253" s="137">
        <f t="shared" ref="S4253:S4266" si="563">IF(AND(O4253&lt;&gt;"",P4253&lt;&gt;"",R4253="Approved"),100%,
 IF(AND(O4253&lt;&gt;"",P4253&lt;&gt;""),66.67%,
 IF(O4253&lt;&gt;"",33.33%,
 0)))</f>
        <v>0</v>
      </c>
      <c r="T4253" s="162" t="s">
        <v>1119</v>
      </c>
      <c r="U4253" s="162"/>
      <c r="V4253" s="126"/>
      <c r="W4253" s="162" t="s">
        <v>2043</v>
      </c>
      <c r="X4253" s="162" t="s">
        <v>2045</v>
      </c>
      <c r="Y4253" s="162"/>
      <c r="Z4253" s="162"/>
      <c r="AA4253" s="39"/>
      <c r="AB4253" s="152" t="s">
        <v>3165</v>
      </c>
    </row>
    <row r="4254" spans="1:28" ht="21.75" customHeight="1" x14ac:dyDescent="0.25">
      <c r="A4254" s="162" t="s">
        <v>30</v>
      </c>
      <c r="B4254" s="162" t="s">
        <v>31</v>
      </c>
      <c r="C4254" s="162">
        <v>6286</v>
      </c>
      <c r="D4254" s="162" t="s">
        <v>52</v>
      </c>
      <c r="E4254" s="162" t="s">
        <v>1365</v>
      </c>
      <c r="F4254" s="128" t="s">
        <v>50</v>
      </c>
      <c r="G4254" s="162" t="s">
        <v>35</v>
      </c>
      <c r="H4254" s="39" t="str">
        <f t="shared" si="560"/>
        <v>6105AK124-6286-EDIA-0004</v>
      </c>
      <c r="I4254" s="39" t="str">
        <f t="shared" si="561"/>
        <v>Q24050972-04-6286-E-DIA-0004</v>
      </c>
      <c r="J4254" s="39"/>
      <c r="K4254" s="33" t="str">
        <f>VLOOKUP(C4254,'PPE WBS Codes'!$E$3:$F$79,2,0)</f>
        <v>Primary Crushing</v>
      </c>
      <c r="L4254" s="39" t="s">
        <v>2042</v>
      </c>
      <c r="M4254" s="39" t="s">
        <v>1366</v>
      </c>
      <c r="N4254" s="33" t="str">
        <f t="shared" ref="N4254:N4313" si="564">K4254&amp;" - "&amp;L4254&amp;" - "&amp;M4254</f>
        <v>Primary Crushing - Cable Racks and Trays for Mining Sub Station - Cable Block Diagrams and Schedules</v>
      </c>
      <c r="O4254" s="134"/>
      <c r="P4254" s="134"/>
      <c r="Q4254" s="33" t="str">
        <f>IFERROR(VLOOKUP(PPE_PH1_CDDL[[#This Row],[RDMC Document Number]],[3]Docs!$B:$F,4,0),"No Placeholder Yet")</f>
        <v>RES - Reserved Placeholder</v>
      </c>
      <c r="R4254" s="33" t="str">
        <f>IFERROR(VLOOKUP(PPE_PH1_CDDL[[#This Row],[RDMC Document Number]],[3]Docs!$B:$F,5,0),"No Placeholder Yet")</f>
        <v>Pending</v>
      </c>
      <c r="S4254" s="137">
        <f t="shared" si="563"/>
        <v>0</v>
      </c>
      <c r="T4254" s="39" t="s">
        <v>1119</v>
      </c>
      <c r="U4254" s="39"/>
      <c r="V4254" s="126"/>
      <c r="W4254" s="162" t="s">
        <v>281</v>
      </c>
      <c r="X4254" s="39" t="s">
        <v>1599</v>
      </c>
      <c r="Y4254" s="39"/>
      <c r="Z4254" s="39"/>
      <c r="AA4254" s="39"/>
      <c r="AB4254" s="152" t="s">
        <v>3165</v>
      </c>
    </row>
    <row r="4255" spans="1:28" ht="21.75" customHeight="1" x14ac:dyDescent="0.25">
      <c r="A4255" s="162" t="s">
        <v>30</v>
      </c>
      <c r="B4255" s="162" t="s">
        <v>31</v>
      </c>
      <c r="C4255" s="162">
        <v>6286</v>
      </c>
      <c r="D4255" s="162" t="s">
        <v>52</v>
      </c>
      <c r="E4255" s="162" t="s">
        <v>1365</v>
      </c>
      <c r="F4255" s="128" t="s">
        <v>101</v>
      </c>
      <c r="G4255" s="162" t="s">
        <v>35</v>
      </c>
      <c r="H4255" s="39" t="str">
        <f t="shared" si="560"/>
        <v>6105AK124-6286-EDIA-0005</v>
      </c>
      <c r="I4255" s="39" t="str">
        <f t="shared" si="561"/>
        <v>Q24050972-04-6286-E-DIA-0005</v>
      </c>
      <c r="J4255" s="39"/>
      <c r="K4255" s="33" t="str">
        <f>VLOOKUP(C4255,'PPE WBS Codes'!$E$3:$F$79,2,0)</f>
        <v>Primary Crushing</v>
      </c>
      <c r="L4255" s="39" t="s">
        <v>2042</v>
      </c>
      <c r="M4255" s="39" t="s">
        <v>1369</v>
      </c>
      <c r="N4255" s="33" t="str">
        <f t="shared" si="564"/>
        <v>Primary Crushing - Cable Racks and Trays for Mining Sub Station - E/I Termination Schedule</v>
      </c>
      <c r="O4255" s="134"/>
      <c r="P4255" s="134"/>
      <c r="Q4255" s="33" t="str">
        <f>IFERROR(VLOOKUP(PPE_PH1_CDDL[[#This Row],[RDMC Document Number]],[3]Docs!$B:$F,4,0),"No Placeholder Yet")</f>
        <v>RES - Reserved Placeholder</v>
      </c>
      <c r="R4255" s="33" t="str">
        <f>IFERROR(VLOOKUP(PPE_PH1_CDDL[[#This Row],[RDMC Document Number]],[3]Docs!$B:$F,5,0),"No Placeholder Yet")</f>
        <v>Pending</v>
      </c>
      <c r="S4255" s="137">
        <f t="shared" si="563"/>
        <v>0</v>
      </c>
      <c r="T4255" s="39" t="s">
        <v>1119</v>
      </c>
      <c r="U4255" s="39"/>
      <c r="V4255" s="126"/>
      <c r="W4255" s="162" t="s">
        <v>281</v>
      </c>
      <c r="X4255" s="39" t="s">
        <v>1599</v>
      </c>
      <c r="Y4255" s="39"/>
      <c r="Z4255" s="39"/>
      <c r="AA4255" s="39"/>
      <c r="AB4255" s="152" t="s">
        <v>3165</v>
      </c>
    </row>
    <row r="4256" spans="1:28" ht="21.75" customHeight="1" x14ac:dyDescent="0.25">
      <c r="A4256" s="162" t="s">
        <v>30</v>
      </c>
      <c r="B4256" s="162" t="s">
        <v>31</v>
      </c>
      <c r="C4256" s="162">
        <v>6286</v>
      </c>
      <c r="D4256" s="162" t="s">
        <v>52</v>
      </c>
      <c r="E4256" s="162" t="s">
        <v>1365</v>
      </c>
      <c r="F4256" s="128" t="s">
        <v>161</v>
      </c>
      <c r="G4256" s="162" t="s">
        <v>35</v>
      </c>
      <c r="H4256" s="39" t="str">
        <f t="shared" si="560"/>
        <v>6105AK124-6286-EDIA-0006</v>
      </c>
      <c r="I4256" s="39" t="str">
        <f t="shared" si="561"/>
        <v>Q24050972-04-6286-E-DIA-0006</v>
      </c>
      <c r="J4256" s="39"/>
      <c r="K4256" s="33" t="str">
        <f>VLOOKUP(C4256,'PPE WBS Codes'!$E$3:$F$79,2,0)</f>
        <v>Primary Crushing</v>
      </c>
      <c r="L4256" s="39" t="s">
        <v>2046</v>
      </c>
      <c r="M4256" s="39" t="s">
        <v>1366</v>
      </c>
      <c r="N4256" s="33" t="str">
        <f t="shared" si="564"/>
        <v>Primary Crushing - Cable Trench and Tunnels for Mining Sub Station - Cable Block Diagrams and Schedules</v>
      </c>
      <c r="O4256" s="134"/>
      <c r="P4256" s="134"/>
      <c r="Q4256" s="33" t="str">
        <f>IFERROR(VLOOKUP(PPE_PH1_CDDL[[#This Row],[RDMC Document Number]],[3]Docs!$B:$F,4,0),"No Placeholder Yet")</f>
        <v>RES - Reserved Placeholder</v>
      </c>
      <c r="R4256" s="33" t="str">
        <f>IFERROR(VLOOKUP(PPE_PH1_CDDL[[#This Row],[RDMC Document Number]],[3]Docs!$B:$F,5,0),"No Placeholder Yet")</f>
        <v>Pending</v>
      </c>
      <c r="S4256" s="137">
        <f t="shared" si="563"/>
        <v>0</v>
      </c>
      <c r="T4256" s="39" t="s">
        <v>1119</v>
      </c>
      <c r="U4256" s="39"/>
      <c r="V4256" s="126"/>
      <c r="W4256" s="162" t="s">
        <v>281</v>
      </c>
      <c r="X4256" s="39" t="s">
        <v>1629</v>
      </c>
      <c r="Y4256" s="39"/>
      <c r="Z4256" s="39"/>
      <c r="AA4256" s="39"/>
      <c r="AB4256" s="152" t="s">
        <v>3165</v>
      </c>
    </row>
    <row r="4257" spans="1:28" ht="21.75" customHeight="1" x14ac:dyDescent="0.25">
      <c r="A4257" s="162" t="s">
        <v>30</v>
      </c>
      <c r="B4257" s="162" t="s">
        <v>31</v>
      </c>
      <c r="C4257" s="162">
        <v>6286</v>
      </c>
      <c r="D4257" s="162" t="s">
        <v>52</v>
      </c>
      <c r="E4257" s="162" t="s">
        <v>1365</v>
      </c>
      <c r="F4257" s="128" t="s">
        <v>170</v>
      </c>
      <c r="G4257" s="162" t="s">
        <v>35</v>
      </c>
      <c r="H4257" s="39" t="str">
        <f t="shared" si="560"/>
        <v>6105AK124-6286-EDIA-0007</v>
      </c>
      <c r="I4257" s="39" t="str">
        <f t="shared" si="561"/>
        <v>Q24050972-04-6286-E-DIA-0007</v>
      </c>
      <c r="J4257" s="39"/>
      <c r="K4257" s="33" t="str">
        <f>VLOOKUP(C4257,'PPE WBS Codes'!$E$3:$F$79,2,0)</f>
        <v>Primary Crushing</v>
      </c>
      <c r="L4257" s="39" t="s">
        <v>2046</v>
      </c>
      <c r="M4257" s="39" t="s">
        <v>1369</v>
      </c>
      <c r="N4257" s="33" t="str">
        <f t="shared" si="564"/>
        <v>Primary Crushing - Cable Trench and Tunnels for Mining Sub Station - E/I Termination Schedule</v>
      </c>
      <c r="O4257" s="134"/>
      <c r="P4257" s="134"/>
      <c r="Q4257" s="33" t="str">
        <f>IFERROR(VLOOKUP(PPE_PH1_CDDL[[#This Row],[RDMC Document Number]],[3]Docs!$B:$F,4,0),"No Placeholder Yet")</f>
        <v>RES - Reserved Placeholder</v>
      </c>
      <c r="R4257" s="33" t="str">
        <f>IFERROR(VLOOKUP(PPE_PH1_CDDL[[#This Row],[RDMC Document Number]],[3]Docs!$B:$F,5,0),"No Placeholder Yet")</f>
        <v>Pending</v>
      </c>
      <c r="S4257" s="137">
        <f t="shared" si="563"/>
        <v>0</v>
      </c>
      <c r="T4257" s="39" t="s">
        <v>1119</v>
      </c>
      <c r="U4257" s="39"/>
      <c r="V4257" s="126"/>
      <c r="W4257" s="162" t="s">
        <v>281</v>
      </c>
      <c r="X4257" s="39" t="s">
        <v>1629</v>
      </c>
      <c r="Y4257" s="39"/>
      <c r="Z4257" s="39"/>
      <c r="AA4257" s="39"/>
      <c r="AB4257" s="152" t="s">
        <v>3165</v>
      </c>
    </row>
    <row r="4258" spans="1:28" ht="21.75" customHeight="1" x14ac:dyDescent="0.25">
      <c r="A4258" s="162" t="s">
        <v>30</v>
      </c>
      <c r="B4258" s="162" t="s">
        <v>31</v>
      </c>
      <c r="C4258" s="162">
        <v>6286</v>
      </c>
      <c r="D4258" s="162" t="s">
        <v>52</v>
      </c>
      <c r="E4258" s="162" t="s">
        <v>1365</v>
      </c>
      <c r="F4258" s="128" t="s">
        <v>108</v>
      </c>
      <c r="G4258" s="162" t="s">
        <v>35</v>
      </c>
      <c r="H4258" s="39" t="str">
        <f t="shared" si="560"/>
        <v>6105AK124-6286-EDIA-0008</v>
      </c>
      <c r="I4258" s="39" t="str">
        <f t="shared" si="561"/>
        <v>Q24050972-04-6286-E-DIA-0008</v>
      </c>
      <c r="J4258" s="39"/>
      <c r="K4258" s="33" t="str">
        <f>VLOOKUP(C4258,'PPE WBS Codes'!$E$3:$F$79,2,0)</f>
        <v>Primary Crushing</v>
      </c>
      <c r="L4258" s="39" t="s">
        <v>2039</v>
      </c>
      <c r="M4258" s="39" t="s">
        <v>1367</v>
      </c>
      <c r="N4258" s="33" t="str">
        <f t="shared" si="564"/>
        <v>Primary Crushing - Earthing System for Mining Sub Station - Electrical Circuit Diagrams (Schematics)</v>
      </c>
      <c r="O4258" s="134"/>
      <c r="P4258" s="134"/>
      <c r="Q4258" s="33" t="str">
        <f>IFERROR(VLOOKUP(PPE_PH1_CDDL[[#This Row],[RDMC Document Number]],[3]Docs!$B:$F,4,0),"No Placeholder Yet")</f>
        <v>RES - Reserved Placeholder</v>
      </c>
      <c r="R4258" s="33" t="str">
        <f>IFERROR(VLOOKUP(PPE_PH1_CDDL[[#This Row],[RDMC Document Number]],[3]Docs!$B:$F,5,0),"No Placeholder Yet")</f>
        <v>Pending</v>
      </c>
      <c r="S4258" s="137">
        <f t="shared" si="563"/>
        <v>0</v>
      </c>
      <c r="T4258" s="39" t="s">
        <v>1119</v>
      </c>
      <c r="U4258" s="39"/>
      <c r="V4258" s="126"/>
      <c r="W4258" s="162" t="s">
        <v>281</v>
      </c>
      <c r="X4258" s="39" t="s">
        <v>1649</v>
      </c>
      <c r="Y4258" s="39"/>
      <c r="Z4258" s="39"/>
      <c r="AA4258" s="39"/>
      <c r="AB4258" s="152" t="s">
        <v>3165</v>
      </c>
    </row>
    <row r="4259" spans="1:28" ht="21.75" customHeight="1" x14ac:dyDescent="0.25">
      <c r="A4259" s="162" t="s">
        <v>30</v>
      </c>
      <c r="B4259" s="162" t="s">
        <v>31</v>
      </c>
      <c r="C4259" s="162">
        <v>6286</v>
      </c>
      <c r="D4259" s="162" t="s">
        <v>52</v>
      </c>
      <c r="E4259" s="162" t="s">
        <v>1365</v>
      </c>
      <c r="F4259" s="128" t="s">
        <v>173</v>
      </c>
      <c r="G4259" s="162" t="s">
        <v>35</v>
      </c>
      <c r="H4259" s="39" t="str">
        <f t="shared" si="560"/>
        <v>6105AK124-6286-EDIA-0009</v>
      </c>
      <c r="I4259" s="39" t="str">
        <f t="shared" si="561"/>
        <v>Q24050972-04-6286-E-DIA-0009</v>
      </c>
      <c r="J4259" s="39"/>
      <c r="K4259" s="33" t="str">
        <f>VLOOKUP(C4259,'PPE WBS Codes'!$E$3:$F$79,2,0)</f>
        <v>Primary Crushing</v>
      </c>
      <c r="L4259" s="39" t="s">
        <v>2039</v>
      </c>
      <c r="M4259" s="39" t="s">
        <v>1366</v>
      </c>
      <c r="N4259" s="33" t="str">
        <f t="shared" si="564"/>
        <v>Primary Crushing - Earthing System for Mining Sub Station - Cable Block Diagrams and Schedules</v>
      </c>
      <c r="O4259" s="134"/>
      <c r="P4259" s="134"/>
      <c r="Q4259" s="33" t="str">
        <f>IFERROR(VLOOKUP(PPE_PH1_CDDL[[#This Row],[RDMC Document Number]],[3]Docs!$B:$F,4,0),"No Placeholder Yet")</f>
        <v>RES - Reserved Placeholder</v>
      </c>
      <c r="R4259" s="33" t="str">
        <f>IFERROR(VLOOKUP(PPE_PH1_CDDL[[#This Row],[RDMC Document Number]],[3]Docs!$B:$F,5,0),"No Placeholder Yet")</f>
        <v>Pending</v>
      </c>
      <c r="S4259" s="137">
        <f t="shared" si="563"/>
        <v>0</v>
      </c>
      <c r="T4259" s="39" t="s">
        <v>1119</v>
      </c>
      <c r="U4259" s="39"/>
      <c r="V4259" s="126"/>
      <c r="W4259" s="162" t="s">
        <v>281</v>
      </c>
      <c r="X4259" s="39" t="s">
        <v>1649</v>
      </c>
      <c r="Y4259" s="39"/>
      <c r="Z4259" s="39"/>
      <c r="AA4259" s="39"/>
      <c r="AB4259" s="152" t="s">
        <v>3165</v>
      </c>
    </row>
    <row r="4260" spans="1:28" ht="21.75" customHeight="1" x14ac:dyDescent="0.25">
      <c r="A4260" s="162" t="s">
        <v>30</v>
      </c>
      <c r="B4260" s="162" t="s">
        <v>31</v>
      </c>
      <c r="C4260" s="162">
        <v>6286</v>
      </c>
      <c r="D4260" s="162" t="s">
        <v>52</v>
      </c>
      <c r="E4260" s="162" t="s">
        <v>1365</v>
      </c>
      <c r="F4260" s="128" t="s">
        <v>184</v>
      </c>
      <c r="G4260" s="162" t="s">
        <v>35</v>
      </c>
      <c r="H4260" s="39" t="str">
        <f t="shared" si="560"/>
        <v>6105AK124-6286-EDIA-0010</v>
      </c>
      <c r="I4260" s="39" t="str">
        <f t="shared" si="561"/>
        <v>Q24050972-04-6286-E-DIA-0010</v>
      </c>
      <c r="J4260" s="39"/>
      <c r="K4260" s="33" t="str">
        <f>VLOOKUP(C4260,'PPE WBS Codes'!$E$3:$F$79,2,0)</f>
        <v>Primary Crushing</v>
      </c>
      <c r="L4260" s="39" t="s">
        <v>2039</v>
      </c>
      <c r="M4260" s="39" t="s">
        <v>1369</v>
      </c>
      <c r="N4260" s="33" t="str">
        <f t="shared" si="564"/>
        <v>Primary Crushing - Earthing System for Mining Sub Station - E/I Termination Schedule</v>
      </c>
      <c r="O4260" s="134"/>
      <c r="P4260" s="134"/>
      <c r="Q4260" s="33" t="str">
        <f>IFERROR(VLOOKUP(PPE_PH1_CDDL[[#This Row],[RDMC Document Number]],[3]Docs!$B:$F,4,0),"No Placeholder Yet")</f>
        <v>RES - Reserved Placeholder</v>
      </c>
      <c r="R4260" s="33" t="str">
        <f>IFERROR(VLOOKUP(PPE_PH1_CDDL[[#This Row],[RDMC Document Number]],[3]Docs!$B:$F,5,0),"No Placeholder Yet")</f>
        <v>Pending</v>
      </c>
      <c r="S4260" s="137">
        <f t="shared" si="563"/>
        <v>0</v>
      </c>
      <c r="T4260" s="39" t="s">
        <v>1119</v>
      </c>
      <c r="U4260" s="39"/>
      <c r="V4260" s="126"/>
      <c r="W4260" s="162" t="s">
        <v>281</v>
      </c>
      <c r="X4260" s="39" t="s">
        <v>1649</v>
      </c>
      <c r="Y4260" s="39"/>
      <c r="Z4260" s="39"/>
      <c r="AA4260" s="39"/>
      <c r="AB4260" s="152" t="s">
        <v>3165</v>
      </c>
    </row>
    <row r="4261" spans="1:28" ht="21.75" customHeight="1" x14ac:dyDescent="0.25">
      <c r="A4261" s="162" t="s">
        <v>30</v>
      </c>
      <c r="B4261" s="162" t="s">
        <v>31</v>
      </c>
      <c r="C4261" s="162">
        <v>6286</v>
      </c>
      <c r="D4261" s="162" t="s">
        <v>52</v>
      </c>
      <c r="E4261" s="162" t="s">
        <v>1365</v>
      </c>
      <c r="F4261" s="128" t="s">
        <v>187</v>
      </c>
      <c r="G4261" s="162" t="s">
        <v>35</v>
      </c>
      <c r="H4261" s="39" t="str">
        <f t="shared" si="560"/>
        <v>6105AK124-6286-EDIA-0011</v>
      </c>
      <c r="I4261" s="39" t="str">
        <f t="shared" si="561"/>
        <v>Q24050972-04-6286-E-DIA-0011</v>
      </c>
      <c r="J4261" s="39"/>
      <c r="K4261" s="33" t="str">
        <f>VLOOKUP(C4261,'PPE WBS Codes'!$E$3:$F$79,2,0)</f>
        <v>Primary Crushing</v>
      </c>
      <c r="L4261" s="39" t="s">
        <v>2040</v>
      </c>
      <c r="M4261" s="39" t="s">
        <v>1366</v>
      </c>
      <c r="N4261" s="33" t="str">
        <f t="shared" si="564"/>
        <v>Primary Crushing - Small Power and Lighting for Mining Sub Station - Cable Block Diagrams and Schedules</v>
      </c>
      <c r="O4261" s="134"/>
      <c r="P4261" s="134"/>
      <c r="Q4261" s="33" t="str">
        <f>IFERROR(VLOOKUP(PPE_PH1_CDDL[[#This Row],[RDMC Document Number]],[3]Docs!$B:$F,4,0),"No Placeholder Yet")</f>
        <v>RES - Reserved Placeholder</v>
      </c>
      <c r="R4261" s="33" t="str">
        <f>IFERROR(VLOOKUP(PPE_PH1_CDDL[[#This Row],[RDMC Document Number]],[3]Docs!$B:$F,5,0),"No Placeholder Yet")</f>
        <v>Pending</v>
      </c>
      <c r="S4261" s="137">
        <f t="shared" si="563"/>
        <v>0</v>
      </c>
      <c r="T4261" s="39" t="s">
        <v>1119</v>
      </c>
      <c r="U4261" s="39"/>
      <c r="V4261" s="126"/>
      <c r="W4261" s="162" t="s">
        <v>281</v>
      </c>
      <c r="X4261" s="39" t="s">
        <v>1597</v>
      </c>
      <c r="Y4261" s="39"/>
      <c r="Z4261" s="39"/>
      <c r="AA4261" s="39"/>
      <c r="AB4261" s="152" t="s">
        <v>3165</v>
      </c>
    </row>
    <row r="4262" spans="1:28" ht="21.75" customHeight="1" x14ac:dyDescent="0.25">
      <c r="A4262" s="162" t="s">
        <v>30</v>
      </c>
      <c r="B4262" s="162" t="s">
        <v>31</v>
      </c>
      <c r="C4262" s="162">
        <v>6286</v>
      </c>
      <c r="D4262" s="162" t="s">
        <v>52</v>
      </c>
      <c r="E4262" s="162" t="s">
        <v>1365</v>
      </c>
      <c r="F4262" s="128" t="s">
        <v>213</v>
      </c>
      <c r="G4262" s="162" t="s">
        <v>35</v>
      </c>
      <c r="H4262" s="39" t="str">
        <f t="shared" si="560"/>
        <v>6105AK124-6286-EDIA-0012</v>
      </c>
      <c r="I4262" s="39" t="str">
        <f t="shared" si="561"/>
        <v>Q24050972-04-6286-E-DIA-0012</v>
      </c>
      <c r="J4262" s="39"/>
      <c r="K4262" s="33" t="str">
        <f>VLOOKUP(C4262,'PPE WBS Codes'!$E$3:$F$79,2,0)</f>
        <v>Primary Crushing</v>
      </c>
      <c r="L4262" s="39" t="s">
        <v>2040</v>
      </c>
      <c r="M4262" s="39" t="s">
        <v>1372</v>
      </c>
      <c r="N4262" s="33" t="str">
        <f t="shared" si="564"/>
        <v>Primary Crushing - Small Power and Lighting for Mining Sub Station - Electrical Block Diagram</v>
      </c>
      <c r="O4262" s="134"/>
      <c r="P4262" s="134"/>
      <c r="Q4262" s="33" t="str">
        <f>IFERROR(VLOOKUP(PPE_PH1_CDDL[[#This Row],[RDMC Document Number]],[3]Docs!$B:$F,4,0),"No Placeholder Yet")</f>
        <v>RES - Reserved Placeholder</v>
      </c>
      <c r="R4262" s="33" t="str">
        <f>IFERROR(VLOOKUP(PPE_PH1_CDDL[[#This Row],[RDMC Document Number]],[3]Docs!$B:$F,5,0),"No Placeholder Yet")</f>
        <v>Pending</v>
      </c>
      <c r="S4262" s="137">
        <f t="shared" si="563"/>
        <v>0</v>
      </c>
      <c r="T4262" s="39" t="s">
        <v>1119</v>
      </c>
      <c r="U4262" s="39"/>
      <c r="V4262" s="126"/>
      <c r="W4262" s="162" t="s">
        <v>281</v>
      </c>
      <c r="X4262" s="39" t="s">
        <v>1597</v>
      </c>
      <c r="Y4262" s="39"/>
      <c r="Z4262" s="39"/>
      <c r="AA4262" s="39"/>
      <c r="AB4262" s="152" t="s">
        <v>3165</v>
      </c>
    </row>
    <row r="4263" spans="1:28" ht="21.75" customHeight="1" x14ac:dyDescent="0.25">
      <c r="A4263" s="162" t="s">
        <v>30</v>
      </c>
      <c r="B4263" s="162" t="s">
        <v>31</v>
      </c>
      <c r="C4263" s="162">
        <v>6286</v>
      </c>
      <c r="D4263" s="162" t="s">
        <v>52</v>
      </c>
      <c r="E4263" s="162" t="s">
        <v>1365</v>
      </c>
      <c r="F4263" s="128" t="s">
        <v>215</v>
      </c>
      <c r="G4263" s="162" t="s">
        <v>35</v>
      </c>
      <c r="H4263" s="39" t="str">
        <f t="shared" si="560"/>
        <v>6105AK124-6286-EDIA-0013</v>
      </c>
      <c r="I4263" s="39" t="str">
        <f t="shared" si="561"/>
        <v>Q24050972-04-6286-E-DIA-0013</v>
      </c>
      <c r="J4263" s="39"/>
      <c r="K4263" s="33" t="str">
        <f>VLOOKUP(C4263,'PPE WBS Codes'!$E$3:$F$79,2,0)</f>
        <v>Primary Crushing</v>
      </c>
      <c r="L4263" s="39" t="s">
        <v>2040</v>
      </c>
      <c r="M4263" s="39" t="s">
        <v>1367</v>
      </c>
      <c r="N4263" s="33" t="str">
        <f t="shared" si="564"/>
        <v>Primary Crushing - Small Power and Lighting for Mining Sub Station - Electrical Circuit Diagrams (Schematics)</v>
      </c>
      <c r="O4263" s="134"/>
      <c r="P4263" s="134"/>
      <c r="Q4263" s="33" t="str">
        <f>IFERROR(VLOOKUP(PPE_PH1_CDDL[[#This Row],[RDMC Document Number]],[3]Docs!$B:$F,4,0),"No Placeholder Yet")</f>
        <v>RES - Reserved Placeholder</v>
      </c>
      <c r="R4263" s="33" t="str">
        <f>IFERROR(VLOOKUP(PPE_PH1_CDDL[[#This Row],[RDMC Document Number]],[3]Docs!$B:$F,5,0),"No Placeholder Yet")</f>
        <v>Pending</v>
      </c>
      <c r="S4263" s="137">
        <f t="shared" si="563"/>
        <v>0</v>
      </c>
      <c r="T4263" s="39" t="s">
        <v>1119</v>
      </c>
      <c r="U4263" s="39"/>
      <c r="V4263" s="126"/>
      <c r="W4263" s="162" t="s">
        <v>281</v>
      </c>
      <c r="X4263" s="39" t="s">
        <v>1597</v>
      </c>
      <c r="Y4263" s="39"/>
      <c r="Z4263" s="39"/>
      <c r="AA4263" s="39"/>
      <c r="AB4263" s="152" t="s">
        <v>3165</v>
      </c>
    </row>
    <row r="4264" spans="1:28" ht="21.75" customHeight="1" x14ac:dyDescent="0.25">
      <c r="A4264" s="162" t="s">
        <v>30</v>
      </c>
      <c r="B4264" s="162" t="s">
        <v>31</v>
      </c>
      <c r="C4264" s="162">
        <v>6286</v>
      </c>
      <c r="D4264" s="162" t="s">
        <v>52</v>
      </c>
      <c r="E4264" s="162" t="s">
        <v>1365</v>
      </c>
      <c r="F4264" s="128" t="s">
        <v>217</v>
      </c>
      <c r="G4264" s="162" t="s">
        <v>35</v>
      </c>
      <c r="H4264" s="39" t="str">
        <f t="shared" si="560"/>
        <v>6105AK124-6286-EDIA-0014</v>
      </c>
      <c r="I4264" s="39" t="str">
        <f t="shared" si="561"/>
        <v>Q24050972-04-6286-E-DIA-0014</v>
      </c>
      <c r="J4264" s="39"/>
      <c r="K4264" s="33" t="str">
        <f>VLOOKUP(C4264,'PPE WBS Codes'!$E$3:$F$79,2,0)</f>
        <v>Primary Crushing</v>
      </c>
      <c r="L4264" s="39" t="s">
        <v>2040</v>
      </c>
      <c r="M4264" s="39" t="s">
        <v>1369</v>
      </c>
      <c r="N4264" s="33" t="str">
        <f t="shared" si="564"/>
        <v>Primary Crushing - Small Power and Lighting for Mining Sub Station - E/I Termination Schedule</v>
      </c>
      <c r="O4264" s="134"/>
      <c r="P4264" s="134"/>
      <c r="Q4264" s="33" t="str">
        <f>IFERROR(VLOOKUP(PPE_PH1_CDDL[[#This Row],[RDMC Document Number]],[3]Docs!$B:$F,4,0),"No Placeholder Yet")</f>
        <v>RES - Reserved Placeholder</v>
      </c>
      <c r="R4264" s="33" t="str">
        <f>IFERROR(VLOOKUP(PPE_PH1_CDDL[[#This Row],[RDMC Document Number]],[3]Docs!$B:$F,5,0),"No Placeholder Yet")</f>
        <v>Pending</v>
      </c>
      <c r="S4264" s="137">
        <f t="shared" si="563"/>
        <v>0</v>
      </c>
      <c r="T4264" s="39" t="s">
        <v>1119</v>
      </c>
      <c r="U4264" s="39"/>
      <c r="V4264" s="126"/>
      <c r="W4264" s="162" t="s">
        <v>281</v>
      </c>
      <c r="X4264" s="39" t="s">
        <v>1597</v>
      </c>
      <c r="Y4264" s="39"/>
      <c r="Z4264" s="39"/>
      <c r="AA4264" s="39"/>
      <c r="AB4264" s="152" t="s">
        <v>3165</v>
      </c>
    </row>
    <row r="4265" spans="1:28" ht="21.75" customHeight="1" x14ac:dyDescent="0.25">
      <c r="A4265" s="162" t="s">
        <v>30</v>
      </c>
      <c r="B4265" s="162" t="s">
        <v>31</v>
      </c>
      <c r="C4265" s="162">
        <v>6286</v>
      </c>
      <c r="D4265" s="162" t="s">
        <v>52</v>
      </c>
      <c r="E4265" s="162" t="s">
        <v>1365</v>
      </c>
      <c r="F4265" s="128" t="s">
        <v>219</v>
      </c>
      <c r="G4265" s="162" t="s">
        <v>35</v>
      </c>
      <c r="H4265" s="39" t="str">
        <f t="shared" si="560"/>
        <v>6105AK124-6286-EDIA-0015</v>
      </c>
      <c r="I4265" s="39" t="str">
        <f t="shared" si="561"/>
        <v>Q24050972-04-6286-E-DIA-0015</v>
      </c>
      <c r="J4265" s="39"/>
      <c r="K4265" s="33" t="str">
        <f>VLOOKUP(C4265,'PPE WBS Codes'!$E$3:$F$79,2,0)</f>
        <v>Primary Crushing</v>
      </c>
      <c r="L4265" s="39" t="s">
        <v>2041</v>
      </c>
      <c r="M4265" s="39" t="s">
        <v>1366</v>
      </c>
      <c r="N4265" s="33" t="str">
        <f t="shared" si="564"/>
        <v>Primary Crushing - Lightning Protection Mining Sub Station - Cable Block Diagrams and Schedules</v>
      </c>
      <c r="O4265" s="134"/>
      <c r="P4265" s="134"/>
      <c r="Q4265" s="33" t="str">
        <f>IFERROR(VLOOKUP(PPE_PH1_CDDL[[#This Row],[RDMC Document Number]],[3]Docs!$B:$F,4,0),"No Placeholder Yet")</f>
        <v>RES - Reserved Placeholder</v>
      </c>
      <c r="R4265" s="33" t="str">
        <f>IFERROR(VLOOKUP(PPE_PH1_CDDL[[#This Row],[RDMC Document Number]],[3]Docs!$B:$F,5,0),"No Placeholder Yet")</f>
        <v>Pending</v>
      </c>
      <c r="S4265" s="137">
        <f t="shared" si="563"/>
        <v>0</v>
      </c>
      <c r="T4265" s="39" t="s">
        <v>1119</v>
      </c>
      <c r="U4265" s="39"/>
      <c r="V4265" s="126"/>
      <c r="W4265" s="162" t="s">
        <v>281</v>
      </c>
      <c r="X4265" s="39" t="s">
        <v>1858</v>
      </c>
      <c r="Y4265" s="39"/>
      <c r="Z4265" s="39"/>
      <c r="AA4265" s="39"/>
      <c r="AB4265" s="152" t="s">
        <v>3165</v>
      </c>
    </row>
    <row r="4266" spans="1:28" ht="21.75" customHeight="1" x14ac:dyDescent="0.25">
      <c r="A4266" s="162" t="s">
        <v>30</v>
      </c>
      <c r="B4266" s="162" t="s">
        <v>31</v>
      </c>
      <c r="C4266" s="162">
        <v>6286</v>
      </c>
      <c r="D4266" s="162" t="s">
        <v>52</v>
      </c>
      <c r="E4266" s="162" t="s">
        <v>1365</v>
      </c>
      <c r="F4266" s="174" t="s">
        <v>88</v>
      </c>
      <c r="G4266" s="162" t="s">
        <v>35</v>
      </c>
      <c r="H4266" s="39" t="str">
        <f t="shared" si="560"/>
        <v>6105AK124-6286-EDIA-0016</v>
      </c>
      <c r="I4266" s="39" t="str">
        <f t="shared" si="561"/>
        <v>Q24050972-04-6286-E-DIA-0016</v>
      </c>
      <c r="J4266" s="162"/>
      <c r="K4266" s="33" t="str">
        <f>VLOOKUP(C4266,'PPE WBS Codes'!$E$3:$F$79,2,0)</f>
        <v>Primary Crushing</v>
      </c>
      <c r="L4266" s="162" t="s">
        <v>2041</v>
      </c>
      <c r="M4266" s="162" t="s">
        <v>1367</v>
      </c>
      <c r="N4266" s="33" t="str">
        <f t="shared" si="564"/>
        <v>Primary Crushing - Lightning Protection Mining Sub Station - Electrical Circuit Diagrams (Schematics)</v>
      </c>
      <c r="O4266" s="175"/>
      <c r="P4266" s="175"/>
      <c r="Q4266" s="33" t="str">
        <f>IFERROR(VLOOKUP(PPE_PH1_CDDL[[#This Row],[RDMC Document Number]],[3]Docs!$B:$F,4,0),"No Placeholder Yet")</f>
        <v>RES - Reserved Placeholder</v>
      </c>
      <c r="R4266" s="33" t="str">
        <f>IFERROR(VLOOKUP(PPE_PH1_CDDL[[#This Row],[RDMC Document Number]],[3]Docs!$B:$F,5,0),"No Placeholder Yet")</f>
        <v>Pending</v>
      </c>
      <c r="S4266" s="137">
        <f t="shared" si="563"/>
        <v>0</v>
      </c>
      <c r="T4266" s="39" t="s">
        <v>1119</v>
      </c>
      <c r="U4266" s="162"/>
      <c r="V4266" s="126"/>
      <c r="W4266" s="162" t="s">
        <v>281</v>
      </c>
      <c r="X4266" s="162" t="s">
        <v>1858</v>
      </c>
      <c r="Y4266" s="162"/>
      <c r="Z4266" s="162"/>
      <c r="AA4266" s="39"/>
      <c r="AB4266" s="152" t="s">
        <v>3165</v>
      </c>
    </row>
    <row r="4267" spans="1:28" ht="21.75" customHeight="1" x14ac:dyDescent="0.25">
      <c r="A4267" s="162" t="s">
        <v>30</v>
      </c>
      <c r="B4267" s="162" t="s">
        <v>31</v>
      </c>
      <c r="C4267" s="162">
        <v>6286</v>
      </c>
      <c r="D4267" s="39" t="s">
        <v>973</v>
      </c>
      <c r="E4267" s="162" t="s">
        <v>1365</v>
      </c>
      <c r="F4267" s="128" t="s">
        <v>34</v>
      </c>
      <c r="G4267" s="162" t="s">
        <v>35</v>
      </c>
      <c r="H4267" s="39" t="str">
        <f t="shared" si="560"/>
        <v>6105AK124-6286-FDIA-0001</v>
      </c>
      <c r="I4267" s="39" t="str">
        <f t="shared" si="561"/>
        <v>Q24050972-04-6286-F-DIA-0001</v>
      </c>
      <c r="J4267" s="39"/>
      <c r="K4267" s="33" t="str">
        <f>VLOOKUP(C4267,'PPE WBS Codes'!$E$3:$F$79,2,0)</f>
        <v>Primary Crushing</v>
      </c>
      <c r="L4267" s="39" t="s">
        <v>2042</v>
      </c>
      <c r="M4267" s="39" t="s">
        <v>1392</v>
      </c>
      <c r="N4267" s="33" t="str">
        <f t="shared" si="564"/>
        <v>Primary Crushing - Cable Racks and Trays for Mining Sub Station - Control Network Architecture Design</v>
      </c>
      <c r="O4267" s="134"/>
      <c r="P4267" s="134"/>
      <c r="Q4267" s="33" t="str">
        <f>IFERROR(VLOOKUP(PPE_PH1_CDDL[[#This Row],[RDMC Document Number]],[3]Docs!$B:$F,4,0),"No Placeholder Yet")</f>
        <v>RES - Reserved Placeholder</v>
      </c>
      <c r="R4267" s="33" t="str">
        <f>IFERROR(VLOOKUP(PPE_PH1_CDDL[[#This Row],[RDMC Document Number]],[3]Docs!$B:$F,5,0),"No Placeholder Yet")</f>
        <v>Pending</v>
      </c>
      <c r="S4267" s="137">
        <f t="shared" ref="S4267:S4268" si="565">IF(AND(O4267&lt;&gt;"",P4267&lt;&gt;"",R4267="Approved"),100%,
 IF(AND(O4267&lt;&gt;"",P4267&lt;&gt;""),66.67%,
 IF(O4267&lt;&gt;"",33.33%,
 0)))</f>
        <v>0</v>
      </c>
      <c r="T4267" s="39" t="s">
        <v>1119</v>
      </c>
      <c r="U4267" s="162"/>
      <c r="V4267" s="126"/>
      <c r="W4267" s="162" t="s">
        <v>281</v>
      </c>
      <c r="X4267" s="39" t="s">
        <v>1599</v>
      </c>
      <c r="Y4267" s="39"/>
      <c r="Z4267" s="39"/>
      <c r="AA4267" s="39"/>
      <c r="AB4267" s="152" t="s">
        <v>3165</v>
      </c>
    </row>
    <row r="4268" spans="1:28" ht="21.75" customHeight="1" x14ac:dyDescent="0.25">
      <c r="A4268" s="162" t="s">
        <v>30</v>
      </c>
      <c r="B4268" s="162" t="s">
        <v>31</v>
      </c>
      <c r="C4268" s="162">
        <v>6286</v>
      </c>
      <c r="D4268" s="39" t="s">
        <v>973</v>
      </c>
      <c r="E4268" s="162" t="s">
        <v>1365</v>
      </c>
      <c r="F4268" s="174" t="s">
        <v>46</v>
      </c>
      <c r="G4268" s="162" t="s">
        <v>35</v>
      </c>
      <c r="H4268" s="39" t="str">
        <f t="shared" si="560"/>
        <v>6105AK124-6286-FDIA-0002</v>
      </c>
      <c r="I4268" s="39" t="str">
        <f t="shared" si="561"/>
        <v>Q24050972-04-6286-F-DIA-0002</v>
      </c>
      <c r="J4268" s="162"/>
      <c r="K4268" s="33" t="str">
        <f>VLOOKUP(C4268,'PPE WBS Codes'!$E$3:$F$79,2,0)</f>
        <v>Primary Crushing</v>
      </c>
      <c r="L4268" s="162" t="s">
        <v>2039</v>
      </c>
      <c r="M4268" s="162" t="s">
        <v>1393</v>
      </c>
      <c r="N4268" s="33" t="str">
        <f t="shared" si="564"/>
        <v>Primary Crushing - Earthing System for Mining Sub Station - Interface Panel and I/O Schematics</v>
      </c>
      <c r="O4268" s="175"/>
      <c r="P4268" s="175"/>
      <c r="Q4268" s="33" t="str">
        <f>IFERROR(VLOOKUP(PPE_PH1_CDDL[[#This Row],[RDMC Document Number]],[3]Docs!$B:$F,4,0),"No Placeholder Yet")</f>
        <v>RES - Reserved Placeholder</v>
      </c>
      <c r="R4268" s="33" t="str">
        <f>IFERROR(VLOOKUP(PPE_PH1_CDDL[[#This Row],[RDMC Document Number]],[3]Docs!$B:$F,5,0),"No Placeholder Yet")</f>
        <v>Pending</v>
      </c>
      <c r="S4268" s="137">
        <f t="shared" si="565"/>
        <v>0</v>
      </c>
      <c r="T4268" s="39" t="s">
        <v>1119</v>
      </c>
      <c r="U4268" s="162"/>
      <c r="V4268" s="126"/>
      <c r="W4268" s="162" t="s">
        <v>281</v>
      </c>
      <c r="X4268" s="162" t="s">
        <v>1649</v>
      </c>
      <c r="Y4268" s="162"/>
      <c r="Z4268" s="162"/>
      <c r="AA4268" s="39"/>
      <c r="AB4268" s="152" t="s">
        <v>3165</v>
      </c>
    </row>
    <row r="4269" spans="1:28" ht="21.75" customHeight="1" x14ac:dyDescent="0.25">
      <c r="A4269" s="162" t="s">
        <v>30</v>
      </c>
      <c r="B4269" s="162" t="s">
        <v>31</v>
      </c>
      <c r="C4269" s="162">
        <v>6286</v>
      </c>
      <c r="D4269" s="39" t="s">
        <v>712</v>
      </c>
      <c r="E4269" s="162" t="s">
        <v>1365</v>
      </c>
      <c r="F4269" s="128" t="s">
        <v>34</v>
      </c>
      <c r="G4269" s="162" t="s">
        <v>35</v>
      </c>
      <c r="H4269" s="39" t="str">
        <f t="shared" si="560"/>
        <v>6105AK124-6286-IDIA-0001</v>
      </c>
      <c r="I4269" s="39" t="str">
        <f t="shared" si="561"/>
        <v>Q24050972-04-6286-I-DIA-0001</v>
      </c>
      <c r="J4269" s="39"/>
      <c r="K4269" s="33" t="str">
        <f>VLOOKUP(C4269,'PPE WBS Codes'!$E$3:$F$79,2,0)</f>
        <v>Primary Crushing</v>
      </c>
      <c r="L4269" s="39" t="s">
        <v>2047</v>
      </c>
      <c r="M4269" s="39" t="s">
        <v>1404</v>
      </c>
      <c r="N4269" s="33" t="str">
        <f t="shared" si="564"/>
        <v>Primary Crushing - Collection Sump from Bunds for Mining Sub Station - Smoke and Fire Detection System Design</v>
      </c>
      <c r="O4269" s="134"/>
      <c r="P4269" s="134"/>
      <c r="Q4269" s="33" t="str">
        <f>IFERROR(VLOOKUP(PPE_PH1_CDDL[[#This Row],[RDMC Document Number]],[3]Docs!$B:$F,4,0),"No Placeholder Yet")</f>
        <v>RES - Reserved Placeholder</v>
      </c>
      <c r="R4269" s="33" t="str">
        <f>IFERROR(VLOOKUP(PPE_PH1_CDDL[[#This Row],[RDMC Document Number]],[3]Docs!$B:$F,5,0),"No Placeholder Yet")</f>
        <v>Pending</v>
      </c>
      <c r="S4269" s="137">
        <f t="shared" ref="S4269:S4270" si="566">IF(AND(O4269&lt;&gt;"",P4269&lt;&gt;"",R4269="Approved"),100%,
 IF(AND(O4269&lt;&gt;"",P4269&lt;&gt;""),66.67%,
 IF(O4269&lt;&gt;"",33.33%,
 0)))</f>
        <v>0</v>
      </c>
      <c r="T4269" s="39" t="s">
        <v>1119</v>
      </c>
      <c r="U4269" s="162"/>
      <c r="V4269" s="126"/>
      <c r="W4269" s="162" t="s">
        <v>281</v>
      </c>
      <c r="X4269" s="39" t="s">
        <v>1932</v>
      </c>
      <c r="Y4269" s="39"/>
      <c r="Z4269" s="39"/>
      <c r="AA4269" s="39"/>
      <c r="AB4269" s="152" t="s">
        <v>3165</v>
      </c>
    </row>
    <row r="4270" spans="1:28" ht="21.75" customHeight="1" x14ac:dyDescent="0.25">
      <c r="A4270" s="162" t="s">
        <v>30</v>
      </c>
      <c r="B4270" s="162" t="s">
        <v>31</v>
      </c>
      <c r="C4270" s="162">
        <v>6286</v>
      </c>
      <c r="D4270" s="162" t="s">
        <v>712</v>
      </c>
      <c r="E4270" s="162" t="s">
        <v>1365</v>
      </c>
      <c r="F4270" s="174" t="s">
        <v>46</v>
      </c>
      <c r="G4270" s="162" t="s">
        <v>35</v>
      </c>
      <c r="H4270" s="39" t="str">
        <f t="shared" si="560"/>
        <v>6105AK124-6286-IDIA-0002</v>
      </c>
      <c r="I4270" s="39" t="str">
        <f t="shared" si="561"/>
        <v>Q24050972-04-6286-I-DIA-0002</v>
      </c>
      <c r="J4270" s="162"/>
      <c r="K4270" s="33" t="str">
        <f>VLOOKUP(C4270,'PPE WBS Codes'!$E$3:$F$79,2,0)</f>
        <v>Primary Crushing</v>
      </c>
      <c r="L4270" s="162" t="s">
        <v>2048</v>
      </c>
      <c r="M4270" s="162" t="s">
        <v>1408</v>
      </c>
      <c r="N4270" s="33" t="str">
        <f>K4270&amp;" - "&amp;L4270&amp;" - "&amp;M4270</f>
        <v>Primary Crushing - Perimeter Fencing for Mining Sub Station - Closed Circuit Television (CCTV) Design</v>
      </c>
      <c r="O4270" s="175"/>
      <c r="P4270" s="175"/>
      <c r="Q4270" s="33" t="str">
        <f>IFERROR(VLOOKUP(PPE_PH1_CDDL[[#This Row],[RDMC Document Number]],[3]Docs!$B:$F,4,0),"No Placeholder Yet")</f>
        <v>RES - Reserved Placeholder</v>
      </c>
      <c r="R4270" s="33" t="str">
        <f>IFERROR(VLOOKUP(PPE_PH1_CDDL[[#This Row],[RDMC Document Number]],[3]Docs!$B:$F,5,0),"No Placeholder Yet")</f>
        <v>Pending</v>
      </c>
      <c r="S4270" s="137">
        <f t="shared" si="566"/>
        <v>0</v>
      </c>
      <c r="T4270" s="39" t="s">
        <v>1119</v>
      </c>
      <c r="U4270" s="162"/>
      <c r="V4270" s="126"/>
      <c r="W4270" s="162" t="s">
        <v>281</v>
      </c>
      <c r="X4270" s="162" t="s">
        <v>1512</v>
      </c>
      <c r="Y4270" s="162"/>
      <c r="Z4270" s="162"/>
      <c r="AA4270" s="39"/>
      <c r="AB4270" s="152" t="s">
        <v>3165</v>
      </c>
    </row>
    <row r="4271" spans="1:28" ht="21.75" customHeight="1" x14ac:dyDescent="0.25">
      <c r="A4271" s="37" t="s">
        <v>30</v>
      </c>
      <c r="B4271" s="37" t="s">
        <v>31</v>
      </c>
      <c r="C4271" s="39">
        <v>6286</v>
      </c>
      <c r="D4271" s="39" t="s">
        <v>52</v>
      </c>
      <c r="E4271" s="39" t="s">
        <v>82</v>
      </c>
      <c r="F4271" s="128" t="s">
        <v>108</v>
      </c>
      <c r="G4271" s="39" t="s">
        <v>35</v>
      </c>
      <c r="H4271" s="39" t="str">
        <f t="shared" si="560"/>
        <v>6105AK124-6286-EDST-0008</v>
      </c>
      <c r="I4271" s="39" t="str">
        <f t="shared" si="561"/>
        <v>Q24050972-04-6286-E-DST-0008</v>
      </c>
      <c r="J4271" s="39"/>
      <c r="K4271" s="33" t="str">
        <f>VLOOKUP(C4271,'PPE WBS Codes'!$E$3:$F$79,2,0)</f>
        <v>Primary Crushing</v>
      </c>
      <c r="L4271" s="39" t="s">
        <v>2042</v>
      </c>
      <c r="M4271" s="39" t="s">
        <v>1373</v>
      </c>
      <c r="N4271" s="33" t="str">
        <f t="shared" si="564"/>
        <v>Primary Crushing - Cable Racks and Trays for Mining Sub Station - Equipment Register and Technical Specifications</v>
      </c>
      <c r="O4271" s="134"/>
      <c r="P4271" s="134"/>
      <c r="Q4271" s="33" t="str">
        <f>IFERROR(VLOOKUP(PPE_PH1_CDDL[[#This Row],[RDMC Document Number]],[3]Docs!$B:$F,4,0),"No Placeholder Yet")</f>
        <v>RES - Reserved Placeholder</v>
      </c>
      <c r="R4271" s="33" t="str">
        <f>IFERROR(VLOOKUP(PPE_PH1_CDDL[[#This Row],[RDMC Document Number]],[3]Docs!$B:$F,5,0),"No Placeholder Yet")</f>
        <v>Pending</v>
      </c>
      <c r="S4271" s="137">
        <f t="shared" ref="S4271:S4278" si="567">IF(AND(O4271&lt;&gt;"",P4271&lt;&gt;"",R4271="Approved"),100%,
 IF(AND(O4271&lt;&gt;"",P4271&lt;&gt;""),66.67%,
 IF(O4271&lt;&gt;"",33.33%,
 0)))</f>
        <v>0</v>
      </c>
      <c r="T4271" s="39" t="s">
        <v>1119</v>
      </c>
      <c r="U4271" s="162"/>
      <c r="V4271" s="126"/>
      <c r="W4271" s="39" t="s">
        <v>2049</v>
      </c>
      <c r="X4271" s="39" t="s">
        <v>1599</v>
      </c>
      <c r="Y4271" s="39"/>
      <c r="Z4271" s="39"/>
      <c r="AA4271" s="39"/>
      <c r="AB4271" s="152" t="s">
        <v>3165</v>
      </c>
    </row>
    <row r="4272" spans="1:28" ht="21.75" customHeight="1" x14ac:dyDescent="0.25">
      <c r="A4272" s="37" t="s">
        <v>30</v>
      </c>
      <c r="B4272" s="37" t="s">
        <v>31</v>
      </c>
      <c r="C4272" s="39">
        <v>6286</v>
      </c>
      <c r="D4272" s="39" t="s">
        <v>52</v>
      </c>
      <c r="E4272" s="39" t="s">
        <v>82</v>
      </c>
      <c r="F4272" s="128" t="s">
        <v>173</v>
      </c>
      <c r="G4272" s="39" t="s">
        <v>35</v>
      </c>
      <c r="H4272" s="39" t="str">
        <f t="shared" si="560"/>
        <v>6105AK124-6286-EDST-0009</v>
      </c>
      <c r="I4272" s="39" t="str">
        <f t="shared" si="561"/>
        <v>Q24050972-04-6286-E-DST-0009</v>
      </c>
      <c r="J4272" s="39"/>
      <c r="K4272" s="33" t="str">
        <f>VLOOKUP(C4272,'PPE WBS Codes'!$E$3:$F$79,2,0)</f>
        <v>Primary Crushing</v>
      </c>
      <c r="L4272" s="39" t="s">
        <v>2046</v>
      </c>
      <c r="M4272" s="39" t="s">
        <v>1373</v>
      </c>
      <c r="N4272" s="33" t="str">
        <f t="shared" si="564"/>
        <v>Primary Crushing - Cable Trench and Tunnels for Mining Sub Station - Equipment Register and Technical Specifications</v>
      </c>
      <c r="O4272" s="134"/>
      <c r="P4272" s="134"/>
      <c r="Q4272" s="33" t="str">
        <f>IFERROR(VLOOKUP(PPE_PH1_CDDL[[#This Row],[RDMC Document Number]],[3]Docs!$B:$F,4,0),"No Placeholder Yet")</f>
        <v>RES - Reserved Placeholder</v>
      </c>
      <c r="R4272" s="33" t="str">
        <f>IFERROR(VLOOKUP(PPE_PH1_CDDL[[#This Row],[RDMC Document Number]],[3]Docs!$B:$F,5,0),"No Placeholder Yet")</f>
        <v>Pending</v>
      </c>
      <c r="S4272" s="137">
        <f t="shared" si="567"/>
        <v>0</v>
      </c>
      <c r="T4272" s="39" t="s">
        <v>1119</v>
      </c>
      <c r="U4272" s="162"/>
      <c r="V4272" s="126"/>
      <c r="W4272" s="39" t="s">
        <v>2049</v>
      </c>
      <c r="X4272" s="39" t="s">
        <v>1629</v>
      </c>
      <c r="Y4272" s="39"/>
      <c r="Z4272" s="39"/>
      <c r="AA4272" s="39"/>
      <c r="AB4272" s="152" t="s">
        <v>3165</v>
      </c>
    </row>
    <row r="4273" spans="1:28" ht="21.75" customHeight="1" x14ac:dyDescent="0.25">
      <c r="A4273" s="37" t="s">
        <v>30</v>
      </c>
      <c r="B4273" s="37" t="s">
        <v>31</v>
      </c>
      <c r="C4273" s="39">
        <v>6286</v>
      </c>
      <c r="D4273" s="39" t="s">
        <v>52</v>
      </c>
      <c r="E4273" s="39" t="s">
        <v>82</v>
      </c>
      <c r="F4273" s="128" t="s">
        <v>184</v>
      </c>
      <c r="G4273" s="39" t="s">
        <v>35</v>
      </c>
      <c r="H4273" s="39" t="str">
        <f t="shared" si="560"/>
        <v>6105AK124-6286-EDST-0010</v>
      </c>
      <c r="I4273" s="39" t="str">
        <f t="shared" si="561"/>
        <v>Q24050972-04-6286-E-DST-0010</v>
      </c>
      <c r="J4273" s="39"/>
      <c r="K4273" s="33" t="str">
        <f>VLOOKUP(C4273,'PPE WBS Codes'!$E$3:$F$79,2,0)</f>
        <v>Primary Crushing</v>
      </c>
      <c r="L4273" s="39" t="s">
        <v>2039</v>
      </c>
      <c r="M4273" s="39" t="s">
        <v>1373</v>
      </c>
      <c r="N4273" s="33" t="str">
        <f t="shared" si="564"/>
        <v>Primary Crushing - Earthing System for Mining Sub Station - Equipment Register and Technical Specifications</v>
      </c>
      <c r="O4273" s="134"/>
      <c r="P4273" s="134"/>
      <c r="Q4273" s="33" t="str">
        <f>IFERROR(VLOOKUP(PPE_PH1_CDDL[[#This Row],[RDMC Document Number]],[3]Docs!$B:$F,4,0),"No Placeholder Yet")</f>
        <v>RES - Reserved Placeholder</v>
      </c>
      <c r="R4273" s="33" t="str">
        <f>IFERROR(VLOOKUP(PPE_PH1_CDDL[[#This Row],[RDMC Document Number]],[3]Docs!$B:$F,5,0),"No Placeholder Yet")</f>
        <v>Pending</v>
      </c>
      <c r="S4273" s="137">
        <f t="shared" si="567"/>
        <v>0</v>
      </c>
      <c r="T4273" s="39" t="s">
        <v>1119</v>
      </c>
      <c r="U4273" s="162"/>
      <c r="V4273" s="126"/>
      <c r="W4273" s="39" t="s">
        <v>2049</v>
      </c>
      <c r="X4273" s="39" t="s">
        <v>1649</v>
      </c>
      <c r="Y4273" s="39"/>
      <c r="Z4273" s="39"/>
      <c r="AA4273" s="39"/>
      <c r="AB4273" s="152" t="s">
        <v>3165</v>
      </c>
    </row>
    <row r="4274" spans="1:28" ht="21.75" customHeight="1" x14ac:dyDescent="0.25">
      <c r="A4274" s="37" t="s">
        <v>30</v>
      </c>
      <c r="B4274" s="37" t="s">
        <v>31</v>
      </c>
      <c r="C4274" s="39">
        <v>6286</v>
      </c>
      <c r="D4274" s="39" t="s">
        <v>52</v>
      </c>
      <c r="E4274" s="39" t="s">
        <v>82</v>
      </c>
      <c r="F4274" s="128" t="s">
        <v>187</v>
      </c>
      <c r="G4274" s="39" t="s">
        <v>35</v>
      </c>
      <c r="H4274" s="39" t="str">
        <f t="shared" si="560"/>
        <v>6105AK124-6286-EDST-0011</v>
      </c>
      <c r="I4274" s="39" t="str">
        <f t="shared" si="561"/>
        <v>Q24050972-04-6286-E-DST-0011</v>
      </c>
      <c r="J4274" s="39"/>
      <c r="K4274" s="33" t="str">
        <f>VLOOKUP(C4274,'PPE WBS Codes'!$E$3:$F$79,2,0)</f>
        <v>Primary Crushing</v>
      </c>
      <c r="L4274" s="39" t="s">
        <v>2040</v>
      </c>
      <c r="M4274" s="39" t="s">
        <v>1373</v>
      </c>
      <c r="N4274" s="33" t="str">
        <f t="shared" si="564"/>
        <v>Primary Crushing - Small Power and Lighting for Mining Sub Station - Equipment Register and Technical Specifications</v>
      </c>
      <c r="O4274" s="134"/>
      <c r="P4274" s="134"/>
      <c r="Q4274" s="33" t="str">
        <f>IFERROR(VLOOKUP(PPE_PH1_CDDL[[#This Row],[RDMC Document Number]],[3]Docs!$B:$F,4,0),"No Placeholder Yet")</f>
        <v>RES - Reserved Placeholder</v>
      </c>
      <c r="R4274" s="33" t="str">
        <f>IFERROR(VLOOKUP(PPE_PH1_CDDL[[#This Row],[RDMC Document Number]],[3]Docs!$B:$F,5,0),"No Placeholder Yet")</f>
        <v>Pending</v>
      </c>
      <c r="S4274" s="137">
        <f t="shared" si="567"/>
        <v>0</v>
      </c>
      <c r="T4274" s="39" t="s">
        <v>1119</v>
      </c>
      <c r="U4274" s="162"/>
      <c r="V4274" s="126"/>
      <c r="W4274" s="39" t="s">
        <v>2049</v>
      </c>
      <c r="X4274" s="39" t="s">
        <v>1597</v>
      </c>
      <c r="Y4274" s="39"/>
      <c r="Z4274" s="39"/>
      <c r="AA4274" s="39"/>
      <c r="AB4274" s="152" t="s">
        <v>3165</v>
      </c>
    </row>
    <row r="4275" spans="1:28" ht="21.75" customHeight="1" x14ac:dyDescent="0.25">
      <c r="A4275" s="37" t="s">
        <v>30</v>
      </c>
      <c r="B4275" s="37" t="s">
        <v>31</v>
      </c>
      <c r="C4275" s="39">
        <v>6286</v>
      </c>
      <c r="D4275" s="39" t="s">
        <v>52</v>
      </c>
      <c r="E4275" s="39" t="s">
        <v>82</v>
      </c>
      <c r="F4275" s="174" t="s">
        <v>213</v>
      </c>
      <c r="G4275" s="39" t="s">
        <v>35</v>
      </c>
      <c r="H4275" s="39" t="str">
        <f t="shared" si="560"/>
        <v>6105AK124-6286-EDST-0012</v>
      </c>
      <c r="I4275" s="39" t="str">
        <f t="shared" si="561"/>
        <v>Q24050972-04-6286-E-DST-0012</v>
      </c>
      <c r="J4275" s="162"/>
      <c r="K4275" s="33" t="str">
        <f>VLOOKUP(C4275,'PPE WBS Codes'!$E$3:$F$79,2,0)</f>
        <v>Primary Crushing</v>
      </c>
      <c r="L4275" s="162" t="s">
        <v>2041</v>
      </c>
      <c r="M4275" s="162" t="s">
        <v>1373</v>
      </c>
      <c r="N4275" s="33" t="str">
        <f t="shared" si="564"/>
        <v>Primary Crushing - Lightning Protection Mining Sub Station - Equipment Register and Technical Specifications</v>
      </c>
      <c r="O4275" s="175"/>
      <c r="P4275" s="175"/>
      <c r="Q4275" s="33" t="str">
        <f>IFERROR(VLOOKUP(PPE_PH1_CDDL[[#This Row],[RDMC Document Number]],[3]Docs!$B:$F,4,0),"No Placeholder Yet")</f>
        <v>RES - Reserved Placeholder</v>
      </c>
      <c r="R4275" s="33" t="str">
        <f>IFERROR(VLOOKUP(PPE_PH1_CDDL[[#This Row],[RDMC Document Number]],[3]Docs!$B:$F,5,0),"No Placeholder Yet")</f>
        <v>Pending</v>
      </c>
      <c r="S4275" s="137">
        <f t="shared" si="567"/>
        <v>0</v>
      </c>
      <c r="T4275" s="39" t="s">
        <v>1119</v>
      </c>
      <c r="U4275" s="162"/>
      <c r="V4275" s="126"/>
      <c r="W4275" s="39" t="s">
        <v>2049</v>
      </c>
      <c r="X4275" s="162" t="s">
        <v>1868</v>
      </c>
      <c r="Y4275" s="162"/>
      <c r="Z4275" s="162"/>
      <c r="AA4275" s="39"/>
      <c r="AB4275" s="152" t="s">
        <v>3165</v>
      </c>
    </row>
    <row r="4276" spans="1:28" ht="21.75" customHeight="1" x14ac:dyDescent="0.25">
      <c r="A4276" s="37" t="s">
        <v>30</v>
      </c>
      <c r="B4276" s="37" t="s">
        <v>31</v>
      </c>
      <c r="C4276" s="39">
        <v>6286</v>
      </c>
      <c r="D4276" s="39" t="s">
        <v>1456</v>
      </c>
      <c r="E4276" s="39" t="s">
        <v>1457</v>
      </c>
      <c r="F4276" s="128" t="s">
        <v>34</v>
      </c>
      <c r="G4276" s="39" t="s">
        <v>35</v>
      </c>
      <c r="H4276" s="39" t="str">
        <f t="shared" si="560"/>
        <v>6105AK124-6286-WELE-0001</v>
      </c>
      <c r="I4276" s="39" t="str">
        <f t="shared" si="561"/>
        <v>Q24050972-04-6286-W-ELE-0001</v>
      </c>
      <c r="J4276" s="39"/>
      <c r="K4276" s="33" t="str">
        <f>VLOOKUP(C4276,'PPE WBS Codes'!$E$3:$F$79,2,0)</f>
        <v>Primary Crushing</v>
      </c>
      <c r="L4276" s="39" t="s">
        <v>2047</v>
      </c>
      <c r="M4276" s="39" t="s">
        <v>1458</v>
      </c>
      <c r="N4276" s="33" t="str">
        <f t="shared" si="564"/>
        <v>Primary Crushing - Collection Sump from Bunds for Mining Sub Station - Bulk Earth Works Design and Report</v>
      </c>
      <c r="O4276" s="134"/>
      <c r="P4276" s="134"/>
      <c r="Q4276" s="33" t="str">
        <f>IFERROR(VLOOKUP(PPE_PH1_CDDL[[#This Row],[RDMC Document Number]],[3]Docs!$B:$F,4,0),"No Placeholder Yet")</f>
        <v>RES - Reserved Placeholder</v>
      </c>
      <c r="R4276" s="33" t="str">
        <f>IFERROR(VLOOKUP(PPE_PH1_CDDL[[#This Row],[RDMC Document Number]],[3]Docs!$B:$F,5,0),"No Placeholder Yet")</f>
        <v>Pending</v>
      </c>
      <c r="S4276" s="137">
        <f t="shared" si="567"/>
        <v>0</v>
      </c>
      <c r="T4276" s="39" t="s">
        <v>1119</v>
      </c>
      <c r="U4276" s="162"/>
      <c r="V4276" s="126"/>
      <c r="W4276" s="39" t="s">
        <v>2049</v>
      </c>
      <c r="X4276" s="39" t="s">
        <v>1932</v>
      </c>
      <c r="Y4276" s="39"/>
      <c r="Z4276" s="39"/>
      <c r="AA4276" s="39"/>
      <c r="AB4276" s="152" t="s">
        <v>3165</v>
      </c>
    </row>
    <row r="4277" spans="1:28" ht="21.75" customHeight="1" x14ac:dyDescent="0.25">
      <c r="A4277" s="37" t="s">
        <v>30</v>
      </c>
      <c r="B4277" s="37" t="s">
        <v>31</v>
      </c>
      <c r="C4277" s="39">
        <v>6286</v>
      </c>
      <c r="D4277" s="39" t="s">
        <v>1456</v>
      </c>
      <c r="E4277" s="39" t="s">
        <v>1457</v>
      </c>
      <c r="F4277" s="128" t="s">
        <v>46</v>
      </c>
      <c r="G4277" s="39" t="s">
        <v>35</v>
      </c>
      <c r="H4277" s="39" t="str">
        <f t="shared" si="560"/>
        <v>6105AK124-6286-WELE-0002</v>
      </c>
      <c r="I4277" s="39" t="str">
        <f t="shared" si="561"/>
        <v>Q24050972-04-6286-W-ELE-0002</v>
      </c>
      <c r="J4277" s="39"/>
      <c r="K4277" s="33" t="str">
        <f>VLOOKUP(C4277,'PPE WBS Codes'!$E$3:$F$79,2,0)</f>
        <v>Primary Crushing</v>
      </c>
      <c r="L4277" s="39" t="s">
        <v>2046</v>
      </c>
      <c r="M4277" s="39" t="s">
        <v>1458</v>
      </c>
      <c r="N4277" s="33" t="str">
        <f t="shared" si="564"/>
        <v>Primary Crushing - Cable Trench and Tunnels for Mining Sub Station - Bulk Earth Works Design and Report</v>
      </c>
      <c r="O4277" s="134"/>
      <c r="P4277" s="134"/>
      <c r="Q4277" s="33" t="str">
        <f>IFERROR(VLOOKUP(PPE_PH1_CDDL[[#This Row],[RDMC Document Number]],[3]Docs!$B:$F,4,0),"No Placeholder Yet")</f>
        <v>RES - Reserved Placeholder</v>
      </c>
      <c r="R4277" s="33" t="str">
        <f>IFERROR(VLOOKUP(PPE_PH1_CDDL[[#This Row],[RDMC Document Number]],[3]Docs!$B:$F,5,0),"No Placeholder Yet")</f>
        <v>Pending</v>
      </c>
      <c r="S4277" s="137">
        <f t="shared" si="567"/>
        <v>0</v>
      </c>
      <c r="T4277" s="39" t="s">
        <v>1119</v>
      </c>
      <c r="U4277" s="162"/>
      <c r="V4277" s="126"/>
      <c r="W4277" s="39" t="s">
        <v>2049</v>
      </c>
      <c r="X4277" s="39" t="s">
        <v>1629</v>
      </c>
      <c r="Y4277" s="39"/>
      <c r="Z4277" s="39"/>
      <c r="AA4277" s="39"/>
      <c r="AB4277" s="152" t="s">
        <v>3165</v>
      </c>
    </row>
    <row r="4278" spans="1:28" ht="21.75" customHeight="1" x14ac:dyDescent="0.25">
      <c r="A4278" s="37" t="s">
        <v>30</v>
      </c>
      <c r="B4278" s="37" t="s">
        <v>31</v>
      </c>
      <c r="C4278" s="39">
        <v>6286</v>
      </c>
      <c r="D4278" s="162" t="s">
        <v>1456</v>
      </c>
      <c r="E4278" s="39" t="s">
        <v>1457</v>
      </c>
      <c r="F4278" s="174" t="s">
        <v>48</v>
      </c>
      <c r="G4278" s="39" t="s">
        <v>35</v>
      </c>
      <c r="H4278" s="39" t="str">
        <f t="shared" si="560"/>
        <v>6105AK124-6286-WELE-0003</v>
      </c>
      <c r="I4278" s="39" t="str">
        <f t="shared" si="561"/>
        <v>Q24050972-04-6286-W-ELE-0003</v>
      </c>
      <c r="J4278" s="162"/>
      <c r="K4278" s="33" t="str">
        <f>VLOOKUP(C4278,'PPE WBS Codes'!$E$3:$F$79,2,0)</f>
        <v>Primary Crushing</v>
      </c>
      <c r="L4278" s="162" t="s">
        <v>2038</v>
      </c>
      <c r="M4278" s="162" t="s">
        <v>1458</v>
      </c>
      <c r="N4278" s="33" t="str">
        <f t="shared" si="564"/>
        <v>Primary Crushing - Terrace, Roads and Access-ways for Mining Sub Station - Bulk Earth Works Design and Report</v>
      </c>
      <c r="O4278" s="175"/>
      <c r="P4278" s="175"/>
      <c r="Q4278" s="33" t="str">
        <f>IFERROR(VLOOKUP(PPE_PH1_CDDL[[#This Row],[RDMC Document Number]],[3]Docs!$B:$F,4,0),"No Placeholder Yet")</f>
        <v>RES - Reserved Placeholder</v>
      </c>
      <c r="R4278" s="33" t="str">
        <f>IFERROR(VLOOKUP(PPE_PH1_CDDL[[#This Row],[RDMC Document Number]],[3]Docs!$B:$F,5,0),"No Placeholder Yet")</f>
        <v>Pending</v>
      </c>
      <c r="S4278" s="137">
        <f t="shared" si="567"/>
        <v>0</v>
      </c>
      <c r="T4278" s="39" t="s">
        <v>1119</v>
      </c>
      <c r="U4278" s="162"/>
      <c r="V4278" s="126"/>
      <c r="W4278" s="39" t="s">
        <v>2049</v>
      </c>
      <c r="X4278" s="162" t="s">
        <v>1515</v>
      </c>
      <c r="Y4278" s="162"/>
      <c r="Z4278" s="162"/>
      <c r="AA4278" s="39"/>
      <c r="AB4278" s="152" t="s">
        <v>3165</v>
      </c>
    </row>
    <row r="4279" spans="1:28" ht="21.75" customHeight="1" x14ac:dyDescent="0.25">
      <c r="A4279" s="37" t="s">
        <v>30</v>
      </c>
      <c r="B4279" s="37" t="s">
        <v>31</v>
      </c>
      <c r="C4279" s="39">
        <v>6286</v>
      </c>
      <c r="D4279" s="39" t="s">
        <v>52</v>
      </c>
      <c r="E4279" s="162" t="s">
        <v>1374</v>
      </c>
      <c r="F4279" s="174" t="s">
        <v>34</v>
      </c>
      <c r="G4279" s="39" t="s">
        <v>35</v>
      </c>
      <c r="H4279" s="39" t="str">
        <f t="shared" si="560"/>
        <v>6105AK124-6286-EEQL-0001</v>
      </c>
      <c r="I4279" s="39" t="str">
        <f t="shared" si="561"/>
        <v>Q24050972-04-6286-E-EQL-0001</v>
      </c>
      <c r="J4279" s="162"/>
      <c r="K4279" s="33" t="str">
        <f>VLOOKUP(C4279,'PPE WBS Codes'!$E$3:$F$79,2,0)</f>
        <v>Primary Crushing</v>
      </c>
      <c r="L4279" s="162" t="s">
        <v>2040</v>
      </c>
      <c r="M4279" s="162" t="s">
        <v>1375</v>
      </c>
      <c r="N4279" s="33" t="str">
        <f t="shared" si="564"/>
        <v>Primary Crushing - Small Power and Lighting for Mining Sub Station - Electrical Equipment Load Register</v>
      </c>
      <c r="O4279" s="175"/>
      <c r="P4279" s="175"/>
      <c r="Q4279" s="33" t="str">
        <f>IFERROR(VLOOKUP(PPE_PH1_CDDL[[#This Row],[RDMC Document Number]],[3]Docs!$B:$F,4,0),"No Placeholder Yet")</f>
        <v>RES - Reserved Placeholder</v>
      </c>
      <c r="R4279" s="33" t="str">
        <f>IFERROR(VLOOKUP(PPE_PH1_CDDL[[#This Row],[RDMC Document Number]],[3]Docs!$B:$F,5,0),"No Placeholder Yet")</f>
        <v>Pending</v>
      </c>
      <c r="S4279" s="137">
        <f t="shared" ref="S4279:S4283" si="568">IF(AND(O4279&lt;&gt;"",P4279&lt;&gt;"",R4279="Approved"),100%,
 IF(AND(O4279&lt;&gt;"",P4279&lt;&gt;""),66.67%,
 IF(O4279&lt;&gt;"",33.33%,
 0)))</f>
        <v>0</v>
      </c>
      <c r="T4279" s="39" t="s">
        <v>1119</v>
      </c>
      <c r="U4279" s="162"/>
      <c r="V4279" s="126"/>
      <c r="W4279" s="39" t="s">
        <v>2049</v>
      </c>
      <c r="X4279" s="39" t="s">
        <v>1597</v>
      </c>
      <c r="Y4279" s="162"/>
      <c r="Z4279" s="162"/>
      <c r="AA4279" s="39"/>
      <c r="AB4279" s="152" t="s">
        <v>3165</v>
      </c>
    </row>
    <row r="4280" spans="1:28" ht="21.75" customHeight="1" x14ac:dyDescent="0.25">
      <c r="A4280" s="39" t="s">
        <v>30</v>
      </c>
      <c r="B4280" s="39" t="s">
        <v>31</v>
      </c>
      <c r="C4280" s="39">
        <v>6286</v>
      </c>
      <c r="D4280" s="162" t="s">
        <v>1169</v>
      </c>
      <c r="E4280" s="39" t="s">
        <v>1279</v>
      </c>
      <c r="F4280" s="128" t="s">
        <v>34</v>
      </c>
      <c r="G4280" s="162" t="s">
        <v>35</v>
      </c>
      <c r="H4280" s="39" t="str">
        <f t="shared" si="560"/>
        <v>6105AK124-6286-CFND-0001</v>
      </c>
      <c r="I4280" s="39" t="str">
        <f t="shared" si="561"/>
        <v>Q24050972-04-6286-C-FND-0001</v>
      </c>
      <c r="J4280" s="39"/>
      <c r="K4280" s="33" t="str">
        <f>VLOOKUP(C4280,'PPE WBS Codes'!$E$3:$F$79,2,0)</f>
        <v>Primary Crushing</v>
      </c>
      <c r="L4280" s="39" t="s">
        <v>2047</v>
      </c>
      <c r="M4280" s="39" t="s">
        <v>1281</v>
      </c>
      <c r="N4280" s="33" t="str">
        <f t="shared" si="564"/>
        <v>Primary Crushing - Collection Sump from Bunds for Mining Sub Station - Civil Foundation Design</v>
      </c>
      <c r="O4280" s="134"/>
      <c r="P4280" s="134"/>
      <c r="Q4280" s="33" t="str">
        <f>IFERROR(VLOOKUP(PPE_PH1_CDDL[[#This Row],[RDMC Document Number]],[3]Docs!$B:$F,4,0),"No Placeholder Yet")</f>
        <v>RES - Reserved Placeholder</v>
      </c>
      <c r="R4280" s="33" t="str">
        <f>IFERROR(VLOOKUP(PPE_PH1_CDDL[[#This Row],[RDMC Document Number]],[3]Docs!$B:$F,5,0),"No Placeholder Yet")</f>
        <v>Pending</v>
      </c>
      <c r="S4280" s="137">
        <f t="shared" si="568"/>
        <v>0</v>
      </c>
      <c r="T4280" s="39" t="s">
        <v>1119</v>
      </c>
      <c r="U4280" s="39"/>
      <c r="V4280" s="126"/>
      <c r="W4280" s="39" t="s">
        <v>2049</v>
      </c>
      <c r="X4280" s="39" t="s">
        <v>1932</v>
      </c>
      <c r="Y4280" s="39"/>
      <c r="Z4280" s="39"/>
      <c r="AA4280" s="39"/>
      <c r="AB4280" s="152" t="s">
        <v>3165</v>
      </c>
    </row>
    <row r="4281" spans="1:28" ht="21.75" customHeight="1" x14ac:dyDescent="0.25">
      <c r="A4281" s="39" t="s">
        <v>30</v>
      </c>
      <c r="B4281" s="39" t="s">
        <v>31</v>
      </c>
      <c r="C4281" s="39">
        <v>6286</v>
      </c>
      <c r="D4281" s="162" t="s">
        <v>1169</v>
      </c>
      <c r="E4281" s="39" t="s">
        <v>1279</v>
      </c>
      <c r="F4281" s="128" t="s">
        <v>46</v>
      </c>
      <c r="G4281" s="162" t="s">
        <v>35</v>
      </c>
      <c r="H4281" s="39" t="str">
        <f t="shared" si="560"/>
        <v>6105AK124-6286-CFND-0002</v>
      </c>
      <c r="I4281" s="39" t="str">
        <f t="shared" si="561"/>
        <v>Q24050972-04-6286-C-FND-0002</v>
      </c>
      <c r="J4281" s="39"/>
      <c r="K4281" s="33" t="str">
        <f>VLOOKUP(C4281,'PPE WBS Codes'!$E$3:$F$79,2,0)</f>
        <v>Primary Crushing</v>
      </c>
      <c r="L4281" s="39" t="s">
        <v>2042</v>
      </c>
      <c r="M4281" s="39" t="s">
        <v>1281</v>
      </c>
      <c r="N4281" s="33" t="str">
        <f t="shared" si="564"/>
        <v>Primary Crushing - Cable Racks and Trays for Mining Sub Station - Civil Foundation Design</v>
      </c>
      <c r="O4281" s="134"/>
      <c r="P4281" s="134"/>
      <c r="Q4281" s="33" t="str">
        <f>IFERROR(VLOOKUP(PPE_PH1_CDDL[[#This Row],[RDMC Document Number]],[3]Docs!$B:$F,4,0),"No Placeholder Yet")</f>
        <v>RES - Reserved Placeholder</v>
      </c>
      <c r="R4281" s="33" t="str">
        <f>IFERROR(VLOOKUP(PPE_PH1_CDDL[[#This Row],[RDMC Document Number]],[3]Docs!$B:$F,5,0),"No Placeholder Yet")</f>
        <v>Pending</v>
      </c>
      <c r="S4281" s="137">
        <f t="shared" si="568"/>
        <v>0</v>
      </c>
      <c r="T4281" s="39" t="s">
        <v>1119</v>
      </c>
      <c r="U4281" s="39"/>
      <c r="V4281" s="126"/>
      <c r="W4281" s="39" t="s">
        <v>2049</v>
      </c>
      <c r="X4281" s="39" t="s">
        <v>1599</v>
      </c>
      <c r="Y4281" s="39"/>
      <c r="Z4281" s="39"/>
      <c r="AA4281" s="39"/>
      <c r="AB4281" s="152" t="s">
        <v>3165</v>
      </c>
    </row>
    <row r="4282" spans="1:28" ht="21.75" customHeight="1" x14ac:dyDescent="0.25">
      <c r="A4282" s="39" t="s">
        <v>30</v>
      </c>
      <c r="B4282" s="39" t="s">
        <v>31</v>
      </c>
      <c r="C4282" s="39">
        <v>6286</v>
      </c>
      <c r="D4282" s="162" t="s">
        <v>1169</v>
      </c>
      <c r="E4282" s="39" t="s">
        <v>1279</v>
      </c>
      <c r="F4282" s="128" t="s">
        <v>48</v>
      </c>
      <c r="G4282" s="162" t="s">
        <v>35</v>
      </c>
      <c r="H4282" s="39" t="str">
        <f t="shared" si="560"/>
        <v>6105AK124-6286-CFND-0003</v>
      </c>
      <c r="I4282" s="39" t="str">
        <f t="shared" si="561"/>
        <v>Q24050972-04-6286-C-FND-0003</v>
      </c>
      <c r="J4282" s="39"/>
      <c r="K4282" s="33" t="str">
        <f>VLOOKUP(C4282,'PPE WBS Codes'!$E$3:$F$79,2,0)</f>
        <v>Primary Crushing</v>
      </c>
      <c r="L4282" s="39" t="s">
        <v>2048</v>
      </c>
      <c r="M4282" s="39" t="s">
        <v>1281</v>
      </c>
      <c r="N4282" s="33" t="str">
        <f t="shared" si="564"/>
        <v>Primary Crushing - Perimeter Fencing for Mining Sub Station - Civil Foundation Design</v>
      </c>
      <c r="O4282" s="134"/>
      <c r="P4282" s="134"/>
      <c r="Q4282" s="33" t="str">
        <f>IFERROR(VLOOKUP(PPE_PH1_CDDL[[#This Row],[RDMC Document Number]],[3]Docs!$B:$F,4,0),"No Placeholder Yet")</f>
        <v>RES - Reserved Placeholder</v>
      </c>
      <c r="R4282" s="33" t="str">
        <f>IFERROR(VLOOKUP(PPE_PH1_CDDL[[#This Row],[RDMC Document Number]],[3]Docs!$B:$F,5,0),"No Placeholder Yet")</f>
        <v>Pending</v>
      </c>
      <c r="S4282" s="137">
        <f t="shared" si="568"/>
        <v>0</v>
      </c>
      <c r="T4282" s="39" t="s">
        <v>1119</v>
      </c>
      <c r="U4282" s="39"/>
      <c r="V4282" s="126"/>
      <c r="W4282" s="39" t="s">
        <v>2049</v>
      </c>
      <c r="X4282" s="39" t="s">
        <v>1512</v>
      </c>
      <c r="Y4282" s="39"/>
      <c r="Z4282" s="39"/>
      <c r="AA4282" s="39"/>
      <c r="AB4282" s="152" t="s">
        <v>3165</v>
      </c>
    </row>
    <row r="4283" spans="1:28" ht="21.75" customHeight="1" x14ac:dyDescent="0.25">
      <c r="A4283" s="39" t="s">
        <v>30</v>
      </c>
      <c r="B4283" s="39" t="s">
        <v>31</v>
      </c>
      <c r="C4283" s="39">
        <v>6286</v>
      </c>
      <c r="D4283" s="162" t="s">
        <v>1169</v>
      </c>
      <c r="E4283" s="39" t="s">
        <v>1279</v>
      </c>
      <c r="F4283" s="174" t="s">
        <v>50</v>
      </c>
      <c r="G4283" s="162" t="s">
        <v>35</v>
      </c>
      <c r="H4283" s="39" t="str">
        <f t="shared" si="560"/>
        <v>6105AK124-6286-CFND-0004</v>
      </c>
      <c r="I4283" s="39" t="str">
        <f t="shared" si="561"/>
        <v>Q24050972-04-6286-C-FND-0004</v>
      </c>
      <c r="J4283" s="162"/>
      <c r="K4283" s="33" t="str">
        <f>VLOOKUP(C4283,'PPE WBS Codes'!$E$3:$F$79,2,0)</f>
        <v>Primary Crushing</v>
      </c>
      <c r="L4283" s="162" t="s">
        <v>2040</v>
      </c>
      <c r="M4283" s="162" t="s">
        <v>1281</v>
      </c>
      <c r="N4283" s="33" t="str">
        <f t="shared" si="564"/>
        <v>Primary Crushing - Small Power and Lighting for Mining Sub Station - Civil Foundation Design</v>
      </c>
      <c r="O4283" s="175"/>
      <c r="P4283" s="175"/>
      <c r="Q4283" s="33" t="str">
        <f>IFERROR(VLOOKUP(PPE_PH1_CDDL[[#This Row],[RDMC Document Number]],[3]Docs!$B:$F,4,0),"No Placeholder Yet")</f>
        <v>RES - Reserved Placeholder</v>
      </c>
      <c r="R4283" s="33" t="str">
        <f>IFERROR(VLOOKUP(PPE_PH1_CDDL[[#This Row],[RDMC Document Number]],[3]Docs!$B:$F,5,0),"No Placeholder Yet")</f>
        <v>Pending</v>
      </c>
      <c r="S4283" s="137">
        <f t="shared" si="568"/>
        <v>0</v>
      </c>
      <c r="T4283" s="39" t="s">
        <v>1119</v>
      </c>
      <c r="U4283" s="162"/>
      <c r="V4283" s="126"/>
      <c r="W4283" s="39" t="s">
        <v>2049</v>
      </c>
      <c r="X4283" s="162" t="s">
        <v>1597</v>
      </c>
      <c r="Y4283" s="162"/>
      <c r="Z4283" s="162"/>
      <c r="AA4283" s="39"/>
      <c r="AB4283" s="152" t="s">
        <v>3165</v>
      </c>
    </row>
    <row r="4284" spans="1:28" ht="21.75" customHeight="1" x14ac:dyDescent="0.25">
      <c r="A4284" s="39" t="s">
        <v>30</v>
      </c>
      <c r="B4284" s="39" t="s">
        <v>31</v>
      </c>
      <c r="C4284" s="39">
        <v>6286</v>
      </c>
      <c r="D4284" s="162" t="s">
        <v>1169</v>
      </c>
      <c r="E4284" s="39" t="s">
        <v>250</v>
      </c>
      <c r="F4284" s="128" t="s">
        <v>34</v>
      </c>
      <c r="G4284" s="162" t="s">
        <v>35</v>
      </c>
      <c r="H4284" s="39" t="str">
        <f t="shared" si="560"/>
        <v>6105AK124-6286-CGAD-0001</v>
      </c>
      <c r="I4284" s="39" t="str">
        <f t="shared" si="561"/>
        <v>Q24050972-04-6286-C-GAD-0001</v>
      </c>
      <c r="J4284" s="39"/>
      <c r="K4284" s="33" t="str">
        <f>VLOOKUP(C4284,'PPE WBS Codes'!$E$3:$F$79,2,0)</f>
        <v>Primary Crushing</v>
      </c>
      <c r="L4284" s="39" t="s">
        <v>2047</v>
      </c>
      <c r="M4284" s="39" t="s">
        <v>1298</v>
      </c>
      <c r="N4284" s="33" t="str">
        <f t="shared" si="564"/>
        <v>Primary Crushing - Collection Sump from Bunds for Mining Sub Station - Stormwater and Effluent System Design</v>
      </c>
      <c r="O4284" s="134"/>
      <c r="P4284" s="134"/>
      <c r="Q4284" s="33" t="str">
        <f>IFERROR(VLOOKUP(PPE_PH1_CDDL[[#This Row],[RDMC Document Number]],[3]Docs!$B:$F,4,0),"No Placeholder Yet")</f>
        <v>RES - Reserved Placeholder</v>
      </c>
      <c r="R4284" s="33" t="str">
        <f>IFERROR(VLOOKUP(PPE_PH1_CDDL[[#This Row],[RDMC Document Number]],[3]Docs!$B:$F,5,0),"No Placeholder Yet")</f>
        <v>Pending</v>
      </c>
      <c r="S4284" s="137">
        <f t="shared" ref="S4284:S4313" si="569">IF(AND(O4284&lt;&gt;"",P4284&lt;&gt;"",R4284="Approved"),100%,
 IF(AND(O4284&lt;&gt;"",P4284&lt;&gt;""),66.67%,
 IF(O4284&lt;&gt;"",33.33%,
 0)))</f>
        <v>0</v>
      </c>
      <c r="T4284" s="39" t="s">
        <v>1119</v>
      </c>
      <c r="U4284" s="162"/>
      <c r="V4284" s="126"/>
      <c r="W4284" s="39" t="s">
        <v>2049</v>
      </c>
      <c r="X4284" s="39" t="s">
        <v>1932</v>
      </c>
      <c r="Y4284" s="39"/>
      <c r="Z4284" s="39"/>
      <c r="AA4284" s="39"/>
      <c r="AB4284" s="152" t="s">
        <v>3165</v>
      </c>
    </row>
    <row r="4285" spans="1:28" ht="21.75" customHeight="1" x14ac:dyDescent="0.25">
      <c r="A4285" s="39" t="s">
        <v>30</v>
      </c>
      <c r="B4285" s="39" t="s">
        <v>31</v>
      </c>
      <c r="C4285" s="39">
        <v>6286</v>
      </c>
      <c r="D4285" s="162" t="s">
        <v>1169</v>
      </c>
      <c r="E4285" s="39" t="s">
        <v>250</v>
      </c>
      <c r="F4285" s="128" t="s">
        <v>46</v>
      </c>
      <c r="G4285" s="162" t="s">
        <v>35</v>
      </c>
      <c r="H4285" s="39" t="str">
        <f t="shared" si="560"/>
        <v>6105AK124-6286-CGAD-0002</v>
      </c>
      <c r="I4285" s="39" t="str">
        <f t="shared" si="561"/>
        <v>Q24050972-04-6286-C-GAD-0002</v>
      </c>
      <c r="J4285" s="39"/>
      <c r="K4285" s="33" t="str">
        <f>VLOOKUP(C4285,'PPE WBS Codes'!$E$3:$F$79,2,0)</f>
        <v>Primary Crushing</v>
      </c>
      <c r="L4285" s="39" t="s">
        <v>2042</v>
      </c>
      <c r="M4285" s="39" t="s">
        <v>1288</v>
      </c>
      <c r="N4285" s="33" t="str">
        <f t="shared" si="564"/>
        <v>Primary Crushing - Cable Racks and Trays for Mining Sub Station - Buildings and Structures GA</v>
      </c>
      <c r="O4285" s="134"/>
      <c r="P4285" s="134"/>
      <c r="Q4285" s="33" t="str">
        <f>IFERROR(VLOOKUP(PPE_PH1_CDDL[[#This Row],[RDMC Document Number]],[3]Docs!$B:$F,4,0),"No Placeholder Yet")</f>
        <v>RES - Reserved Placeholder</v>
      </c>
      <c r="R4285" s="33" t="str">
        <f>IFERROR(VLOOKUP(PPE_PH1_CDDL[[#This Row],[RDMC Document Number]],[3]Docs!$B:$F,5,0),"No Placeholder Yet")</f>
        <v>Pending</v>
      </c>
      <c r="S4285" s="137">
        <f t="shared" si="569"/>
        <v>0</v>
      </c>
      <c r="T4285" s="39" t="s">
        <v>1119</v>
      </c>
      <c r="U4285" s="162"/>
      <c r="V4285" s="126"/>
      <c r="W4285" s="39" t="s">
        <v>2049</v>
      </c>
      <c r="X4285" s="39" t="s">
        <v>1599</v>
      </c>
      <c r="Y4285" s="39"/>
      <c r="Z4285" s="39"/>
      <c r="AA4285" s="39"/>
      <c r="AB4285" s="152" t="s">
        <v>3165</v>
      </c>
    </row>
    <row r="4286" spans="1:28" ht="21.75" customHeight="1" x14ac:dyDescent="0.25">
      <c r="A4286" s="39" t="s">
        <v>30</v>
      </c>
      <c r="B4286" s="39" t="s">
        <v>31</v>
      </c>
      <c r="C4286" s="39">
        <v>6286</v>
      </c>
      <c r="D4286" s="162" t="s">
        <v>1169</v>
      </c>
      <c r="E4286" s="39" t="s">
        <v>250</v>
      </c>
      <c r="F4286" s="128" t="s">
        <v>48</v>
      </c>
      <c r="G4286" s="162" t="s">
        <v>35</v>
      </c>
      <c r="H4286" s="39" t="str">
        <f t="shared" si="560"/>
        <v>6105AK124-6286-CGAD-0003</v>
      </c>
      <c r="I4286" s="39" t="str">
        <f t="shared" si="561"/>
        <v>Q24050972-04-6286-C-GAD-0003</v>
      </c>
      <c r="J4286" s="39"/>
      <c r="K4286" s="33" t="str">
        <f>VLOOKUP(C4286,'PPE WBS Codes'!$E$3:$F$79,2,0)</f>
        <v>Primary Crushing</v>
      </c>
      <c r="L4286" s="39" t="s">
        <v>2042</v>
      </c>
      <c r="M4286" s="39" t="s">
        <v>1290</v>
      </c>
      <c r="N4286" s="33" t="str">
        <f t="shared" si="564"/>
        <v>Primary Crushing - Cable Racks and Trays for Mining Sub Station - Cables, OHL and Fibre Route GA</v>
      </c>
      <c r="O4286" s="134"/>
      <c r="P4286" s="134"/>
      <c r="Q4286" s="33" t="str">
        <f>IFERROR(VLOOKUP(PPE_PH1_CDDL[[#This Row],[RDMC Document Number]],[3]Docs!$B:$F,4,0),"No Placeholder Yet")</f>
        <v>RES - Reserved Placeholder</v>
      </c>
      <c r="R4286" s="33" t="str">
        <f>IFERROR(VLOOKUP(PPE_PH1_CDDL[[#This Row],[RDMC Document Number]],[3]Docs!$B:$F,5,0),"No Placeholder Yet")</f>
        <v>Pending</v>
      </c>
      <c r="S4286" s="137">
        <f t="shared" si="569"/>
        <v>0</v>
      </c>
      <c r="T4286" s="39" t="s">
        <v>1119</v>
      </c>
      <c r="U4286" s="162"/>
      <c r="V4286" s="126"/>
      <c r="W4286" s="39" t="s">
        <v>2049</v>
      </c>
      <c r="X4286" s="39" t="s">
        <v>1599</v>
      </c>
      <c r="Y4286" s="39"/>
      <c r="Z4286" s="39"/>
      <c r="AA4286" s="39"/>
      <c r="AB4286" s="152" t="s">
        <v>3165</v>
      </c>
    </row>
    <row r="4287" spans="1:28" ht="21.75" customHeight="1" x14ac:dyDescent="0.25">
      <c r="A4287" s="39" t="s">
        <v>30</v>
      </c>
      <c r="B4287" s="39" t="s">
        <v>31</v>
      </c>
      <c r="C4287" s="39">
        <v>6286</v>
      </c>
      <c r="D4287" s="162" t="s">
        <v>1169</v>
      </c>
      <c r="E4287" s="39" t="s">
        <v>250</v>
      </c>
      <c r="F4287" s="128" t="s">
        <v>50</v>
      </c>
      <c r="G4287" s="162" t="s">
        <v>35</v>
      </c>
      <c r="H4287" s="39" t="str">
        <f t="shared" si="560"/>
        <v>6105AK124-6286-CGAD-0004</v>
      </c>
      <c r="I4287" s="39" t="str">
        <f t="shared" si="561"/>
        <v>Q24050972-04-6286-C-GAD-0004</v>
      </c>
      <c r="J4287" s="39"/>
      <c r="K4287" s="33" t="str">
        <f>VLOOKUP(C4287,'PPE WBS Codes'!$E$3:$F$79,2,0)</f>
        <v>Primary Crushing</v>
      </c>
      <c r="L4287" s="39" t="s">
        <v>2042</v>
      </c>
      <c r="M4287" s="39" t="s">
        <v>1293</v>
      </c>
      <c r="N4287" s="33" t="str">
        <f t="shared" si="564"/>
        <v>Primary Crushing - Cable Racks and Trays for Mining Sub Station - Terrace Equipment GA</v>
      </c>
      <c r="O4287" s="134"/>
      <c r="P4287" s="134"/>
      <c r="Q4287" s="33" t="str">
        <f>IFERROR(VLOOKUP(PPE_PH1_CDDL[[#This Row],[RDMC Document Number]],[3]Docs!$B:$F,4,0),"No Placeholder Yet")</f>
        <v>RES - Reserved Placeholder</v>
      </c>
      <c r="R4287" s="33" t="str">
        <f>IFERROR(VLOOKUP(PPE_PH1_CDDL[[#This Row],[RDMC Document Number]],[3]Docs!$B:$F,5,0),"No Placeholder Yet")</f>
        <v>Pending</v>
      </c>
      <c r="S4287" s="137">
        <f t="shared" si="569"/>
        <v>0</v>
      </c>
      <c r="T4287" s="39" t="s">
        <v>1119</v>
      </c>
      <c r="U4287" s="162"/>
      <c r="V4287" s="126"/>
      <c r="W4287" s="39" t="s">
        <v>2049</v>
      </c>
      <c r="X4287" s="39" t="s">
        <v>1599</v>
      </c>
      <c r="Y4287" s="39"/>
      <c r="Z4287" s="39"/>
      <c r="AA4287" s="39"/>
      <c r="AB4287" s="152" t="s">
        <v>3165</v>
      </c>
    </row>
    <row r="4288" spans="1:28" ht="21.75" customHeight="1" x14ac:dyDescent="0.25">
      <c r="A4288" s="39" t="s">
        <v>30</v>
      </c>
      <c r="B4288" s="39" t="s">
        <v>31</v>
      </c>
      <c r="C4288" s="39">
        <v>6286</v>
      </c>
      <c r="D4288" s="162" t="s">
        <v>1169</v>
      </c>
      <c r="E4288" s="39" t="s">
        <v>250</v>
      </c>
      <c r="F4288" s="128" t="s">
        <v>101</v>
      </c>
      <c r="G4288" s="162" t="s">
        <v>35</v>
      </c>
      <c r="H4288" s="39" t="str">
        <f t="shared" si="560"/>
        <v>6105AK124-6286-CGAD-0005</v>
      </c>
      <c r="I4288" s="39" t="str">
        <f t="shared" si="561"/>
        <v>Q24050972-04-6286-C-GAD-0005</v>
      </c>
      <c r="J4288" s="39"/>
      <c r="K4288" s="33" t="str">
        <f>VLOOKUP(C4288,'PPE WBS Codes'!$E$3:$F$79,2,0)</f>
        <v>Primary Crushing</v>
      </c>
      <c r="L4288" s="39" t="s">
        <v>2042</v>
      </c>
      <c r="M4288" s="39" t="s">
        <v>1303</v>
      </c>
      <c r="N4288" s="33" t="str">
        <f t="shared" si="564"/>
        <v>Primary Crushing - Cable Racks and Trays for Mining Sub Station - Roads, Pathways, Offloading Areas and Fences GA</v>
      </c>
      <c r="O4288" s="134"/>
      <c r="P4288" s="134"/>
      <c r="Q4288" s="33" t="str">
        <f>IFERROR(VLOOKUP(PPE_PH1_CDDL[[#This Row],[RDMC Document Number]],[3]Docs!$B:$F,4,0),"No Placeholder Yet")</f>
        <v>RES - Reserved Placeholder</v>
      </c>
      <c r="R4288" s="33" t="str">
        <f>IFERROR(VLOOKUP(PPE_PH1_CDDL[[#This Row],[RDMC Document Number]],[3]Docs!$B:$F,5,0),"No Placeholder Yet")</f>
        <v>Pending</v>
      </c>
      <c r="S4288" s="137">
        <f t="shared" si="569"/>
        <v>0</v>
      </c>
      <c r="T4288" s="39" t="s">
        <v>1119</v>
      </c>
      <c r="U4288" s="162"/>
      <c r="V4288" s="126"/>
      <c r="W4288" s="39" t="s">
        <v>2049</v>
      </c>
      <c r="X4288" s="39" t="s">
        <v>1599</v>
      </c>
      <c r="Y4288" s="39"/>
      <c r="Z4288" s="39"/>
      <c r="AA4288" s="39"/>
      <c r="AB4288" s="152" t="s">
        <v>3165</v>
      </c>
    </row>
    <row r="4289" spans="1:28" ht="21.75" customHeight="1" x14ac:dyDescent="0.25">
      <c r="A4289" s="39" t="s">
        <v>30</v>
      </c>
      <c r="B4289" s="39" t="s">
        <v>31</v>
      </c>
      <c r="C4289" s="39">
        <v>6286</v>
      </c>
      <c r="D4289" s="162" t="s">
        <v>1169</v>
      </c>
      <c r="E4289" s="39" t="s">
        <v>250</v>
      </c>
      <c r="F4289" s="128" t="s">
        <v>161</v>
      </c>
      <c r="G4289" s="162" t="s">
        <v>35</v>
      </c>
      <c r="H4289" s="39" t="str">
        <f t="shared" si="560"/>
        <v>6105AK124-6286-CGAD-0006</v>
      </c>
      <c r="I4289" s="39" t="str">
        <f t="shared" si="561"/>
        <v>Q24050972-04-6286-C-GAD-0006</v>
      </c>
      <c r="J4289" s="39"/>
      <c r="K4289" s="33" t="str">
        <f>VLOOKUP(C4289,'PPE WBS Codes'!$E$3:$F$79,2,0)</f>
        <v>Primary Crushing</v>
      </c>
      <c r="L4289" s="39" t="s">
        <v>2046</v>
      </c>
      <c r="M4289" s="39" t="s">
        <v>1288</v>
      </c>
      <c r="N4289" s="33" t="str">
        <f t="shared" si="564"/>
        <v>Primary Crushing - Cable Trench and Tunnels for Mining Sub Station - Buildings and Structures GA</v>
      </c>
      <c r="O4289" s="134"/>
      <c r="P4289" s="134"/>
      <c r="Q4289" s="33" t="str">
        <f>IFERROR(VLOOKUP(PPE_PH1_CDDL[[#This Row],[RDMC Document Number]],[3]Docs!$B:$F,4,0),"No Placeholder Yet")</f>
        <v>RES - Reserved Placeholder</v>
      </c>
      <c r="R4289" s="33" t="str">
        <f>IFERROR(VLOOKUP(PPE_PH1_CDDL[[#This Row],[RDMC Document Number]],[3]Docs!$B:$F,5,0),"No Placeholder Yet")</f>
        <v>Pending</v>
      </c>
      <c r="S4289" s="137">
        <f t="shared" si="569"/>
        <v>0</v>
      </c>
      <c r="T4289" s="39" t="s">
        <v>1119</v>
      </c>
      <c r="U4289" s="162"/>
      <c r="V4289" s="126"/>
      <c r="W4289" s="39" t="s">
        <v>2049</v>
      </c>
      <c r="X4289" s="39" t="s">
        <v>1629</v>
      </c>
      <c r="Y4289" s="39"/>
      <c r="Z4289" s="39"/>
      <c r="AA4289" s="39"/>
      <c r="AB4289" s="152" t="s">
        <v>3165</v>
      </c>
    </row>
    <row r="4290" spans="1:28" ht="21.75" customHeight="1" x14ac:dyDescent="0.25">
      <c r="A4290" s="39" t="s">
        <v>30</v>
      </c>
      <c r="B4290" s="39" t="s">
        <v>31</v>
      </c>
      <c r="C4290" s="39">
        <v>6286</v>
      </c>
      <c r="D4290" s="162" t="s">
        <v>1169</v>
      </c>
      <c r="E4290" s="39" t="s">
        <v>250</v>
      </c>
      <c r="F4290" s="128" t="s">
        <v>170</v>
      </c>
      <c r="G4290" s="162" t="s">
        <v>35</v>
      </c>
      <c r="H4290" s="39" t="str">
        <f t="shared" si="560"/>
        <v>6105AK124-6286-CGAD-0007</v>
      </c>
      <c r="I4290" s="39" t="str">
        <f t="shared" si="561"/>
        <v>Q24050972-04-6286-C-GAD-0007</v>
      </c>
      <c r="J4290" s="39"/>
      <c r="K4290" s="33" t="str">
        <f>VLOOKUP(C4290,'PPE WBS Codes'!$E$3:$F$79,2,0)</f>
        <v>Primary Crushing</v>
      </c>
      <c r="L4290" s="39" t="s">
        <v>2046</v>
      </c>
      <c r="M4290" s="39" t="s">
        <v>1290</v>
      </c>
      <c r="N4290" s="33" t="str">
        <f t="shared" si="564"/>
        <v>Primary Crushing - Cable Trench and Tunnels for Mining Sub Station - Cables, OHL and Fibre Route GA</v>
      </c>
      <c r="O4290" s="134"/>
      <c r="P4290" s="134"/>
      <c r="Q4290" s="33" t="str">
        <f>IFERROR(VLOOKUP(PPE_PH1_CDDL[[#This Row],[RDMC Document Number]],[3]Docs!$B:$F,4,0),"No Placeholder Yet")</f>
        <v>RES - Reserved Placeholder</v>
      </c>
      <c r="R4290" s="33" t="str">
        <f>IFERROR(VLOOKUP(PPE_PH1_CDDL[[#This Row],[RDMC Document Number]],[3]Docs!$B:$F,5,0),"No Placeholder Yet")</f>
        <v>Pending</v>
      </c>
      <c r="S4290" s="137">
        <f t="shared" si="569"/>
        <v>0</v>
      </c>
      <c r="T4290" s="39" t="s">
        <v>1119</v>
      </c>
      <c r="U4290" s="162"/>
      <c r="V4290" s="126"/>
      <c r="W4290" s="39" t="s">
        <v>2049</v>
      </c>
      <c r="X4290" s="39" t="s">
        <v>1629</v>
      </c>
      <c r="Y4290" s="39"/>
      <c r="Z4290" s="39"/>
      <c r="AA4290" s="39"/>
      <c r="AB4290" s="152" t="s">
        <v>3165</v>
      </c>
    </row>
    <row r="4291" spans="1:28" ht="21.75" customHeight="1" x14ac:dyDescent="0.25">
      <c r="A4291" s="39" t="s">
        <v>30</v>
      </c>
      <c r="B4291" s="39" t="s">
        <v>31</v>
      </c>
      <c r="C4291" s="39">
        <v>6286</v>
      </c>
      <c r="D4291" s="162" t="s">
        <v>1169</v>
      </c>
      <c r="E4291" s="39" t="s">
        <v>250</v>
      </c>
      <c r="F4291" s="128" t="s">
        <v>108</v>
      </c>
      <c r="G4291" s="162" t="s">
        <v>35</v>
      </c>
      <c r="H4291" s="39" t="str">
        <f t="shared" si="560"/>
        <v>6105AK124-6286-CGAD-0008</v>
      </c>
      <c r="I4291" s="39" t="str">
        <f t="shared" si="561"/>
        <v>Q24050972-04-6286-C-GAD-0008</v>
      </c>
      <c r="J4291" s="39"/>
      <c r="K4291" s="33" t="str">
        <f>VLOOKUP(C4291,'PPE WBS Codes'!$E$3:$F$79,2,0)</f>
        <v>Primary Crushing</v>
      </c>
      <c r="L4291" s="39" t="s">
        <v>2046</v>
      </c>
      <c r="M4291" s="39" t="s">
        <v>1293</v>
      </c>
      <c r="N4291" s="33" t="str">
        <f t="shared" si="564"/>
        <v>Primary Crushing - Cable Trench and Tunnels for Mining Sub Station - Terrace Equipment GA</v>
      </c>
      <c r="O4291" s="134"/>
      <c r="P4291" s="134"/>
      <c r="Q4291" s="33" t="str">
        <f>IFERROR(VLOOKUP(PPE_PH1_CDDL[[#This Row],[RDMC Document Number]],[3]Docs!$B:$F,4,0),"No Placeholder Yet")</f>
        <v>RES - Reserved Placeholder</v>
      </c>
      <c r="R4291" s="33" t="str">
        <f>IFERROR(VLOOKUP(PPE_PH1_CDDL[[#This Row],[RDMC Document Number]],[3]Docs!$B:$F,5,0),"No Placeholder Yet")</f>
        <v>Pending</v>
      </c>
      <c r="S4291" s="137">
        <f t="shared" si="569"/>
        <v>0</v>
      </c>
      <c r="T4291" s="39" t="s">
        <v>1119</v>
      </c>
      <c r="U4291" s="162"/>
      <c r="V4291" s="126"/>
      <c r="W4291" s="39" t="s">
        <v>2049</v>
      </c>
      <c r="X4291" s="39" t="s">
        <v>1629</v>
      </c>
      <c r="Y4291" s="39"/>
      <c r="Z4291" s="39"/>
      <c r="AA4291" s="39"/>
      <c r="AB4291" s="152" t="s">
        <v>3165</v>
      </c>
    </row>
    <row r="4292" spans="1:28" ht="21.75" customHeight="1" x14ac:dyDescent="0.25">
      <c r="A4292" s="39" t="s">
        <v>30</v>
      </c>
      <c r="B4292" s="39" t="s">
        <v>31</v>
      </c>
      <c r="C4292" s="39">
        <v>6286</v>
      </c>
      <c r="D4292" s="162" t="s">
        <v>1169</v>
      </c>
      <c r="E4292" s="39" t="s">
        <v>250</v>
      </c>
      <c r="F4292" s="128" t="s">
        <v>173</v>
      </c>
      <c r="G4292" s="162" t="s">
        <v>35</v>
      </c>
      <c r="H4292" s="39" t="str">
        <f t="shared" si="560"/>
        <v>6105AK124-6286-CGAD-0009</v>
      </c>
      <c r="I4292" s="39" t="str">
        <f t="shared" si="561"/>
        <v>Q24050972-04-6286-C-GAD-0009</v>
      </c>
      <c r="J4292" s="39"/>
      <c r="K4292" s="33" t="str">
        <f>VLOOKUP(C4292,'PPE WBS Codes'!$E$3:$F$79,2,0)</f>
        <v>Primary Crushing</v>
      </c>
      <c r="L4292" s="39" t="s">
        <v>2048</v>
      </c>
      <c r="M4292" s="39" t="s">
        <v>1303</v>
      </c>
      <c r="N4292" s="33" t="str">
        <f t="shared" si="564"/>
        <v>Primary Crushing - Perimeter Fencing for Mining Sub Station - Roads, Pathways, Offloading Areas and Fences GA</v>
      </c>
      <c r="O4292" s="134"/>
      <c r="P4292" s="134"/>
      <c r="Q4292" s="33" t="str">
        <f>IFERROR(VLOOKUP(PPE_PH1_CDDL[[#This Row],[RDMC Document Number]],[3]Docs!$B:$F,4,0),"No Placeholder Yet")</f>
        <v>RES - Reserved Placeholder</v>
      </c>
      <c r="R4292" s="33" t="str">
        <f>IFERROR(VLOOKUP(PPE_PH1_CDDL[[#This Row],[RDMC Document Number]],[3]Docs!$B:$F,5,0),"No Placeholder Yet")</f>
        <v>Pending</v>
      </c>
      <c r="S4292" s="137">
        <f t="shared" si="569"/>
        <v>0</v>
      </c>
      <c r="T4292" s="39" t="s">
        <v>1119</v>
      </c>
      <c r="U4292" s="162"/>
      <c r="V4292" s="126"/>
      <c r="W4292" s="39" t="s">
        <v>2049</v>
      </c>
      <c r="X4292" s="39" t="s">
        <v>1512</v>
      </c>
      <c r="Y4292" s="39"/>
      <c r="Z4292" s="39"/>
      <c r="AA4292" s="39"/>
      <c r="AB4292" s="152" t="s">
        <v>3165</v>
      </c>
    </row>
    <row r="4293" spans="1:28" ht="21.75" customHeight="1" x14ac:dyDescent="0.25">
      <c r="A4293" s="39" t="s">
        <v>30</v>
      </c>
      <c r="B4293" s="39" t="s">
        <v>31</v>
      </c>
      <c r="C4293" s="39">
        <v>6286</v>
      </c>
      <c r="D4293" s="162" t="s">
        <v>1169</v>
      </c>
      <c r="E4293" s="39" t="s">
        <v>250</v>
      </c>
      <c r="F4293" s="128" t="s">
        <v>184</v>
      </c>
      <c r="G4293" s="162" t="s">
        <v>35</v>
      </c>
      <c r="H4293" s="39" t="str">
        <f t="shared" si="560"/>
        <v>6105AK124-6286-CGAD-0010</v>
      </c>
      <c r="I4293" s="39" t="str">
        <f t="shared" si="561"/>
        <v>Q24050972-04-6286-C-GAD-0010</v>
      </c>
      <c r="J4293" s="39"/>
      <c r="K4293" s="33" t="str">
        <f>VLOOKUP(C4293,'PPE WBS Codes'!$E$3:$F$79,2,0)</f>
        <v>Primary Crushing</v>
      </c>
      <c r="L4293" s="39" t="s">
        <v>2048</v>
      </c>
      <c r="M4293" s="39" t="s">
        <v>1300</v>
      </c>
      <c r="N4293" s="33" t="str">
        <f t="shared" si="564"/>
        <v>Primary Crushing - Perimeter Fencing for Mining Sub Station - Lighting Design and Layout GA</v>
      </c>
      <c r="O4293" s="134"/>
      <c r="P4293" s="134"/>
      <c r="Q4293" s="33" t="str">
        <f>IFERROR(VLOOKUP(PPE_PH1_CDDL[[#This Row],[RDMC Document Number]],[3]Docs!$B:$F,4,0),"No Placeholder Yet")</f>
        <v>RES - Reserved Placeholder</v>
      </c>
      <c r="R4293" s="33" t="str">
        <f>IFERROR(VLOOKUP(PPE_PH1_CDDL[[#This Row],[RDMC Document Number]],[3]Docs!$B:$F,5,0),"No Placeholder Yet")</f>
        <v>Pending</v>
      </c>
      <c r="S4293" s="137">
        <f t="shared" si="569"/>
        <v>0</v>
      </c>
      <c r="T4293" s="39" t="s">
        <v>1119</v>
      </c>
      <c r="U4293" s="162"/>
      <c r="V4293" s="126"/>
      <c r="W4293" s="39" t="s">
        <v>2049</v>
      </c>
      <c r="X4293" s="39" t="s">
        <v>1512</v>
      </c>
      <c r="Y4293" s="39"/>
      <c r="Z4293" s="39"/>
      <c r="AA4293" s="39"/>
      <c r="AB4293" s="152" t="s">
        <v>3165</v>
      </c>
    </row>
    <row r="4294" spans="1:28" ht="21.75" customHeight="1" x14ac:dyDescent="0.25">
      <c r="A4294" s="39" t="s">
        <v>30</v>
      </c>
      <c r="B4294" s="39" t="s">
        <v>31</v>
      </c>
      <c r="C4294" s="39">
        <v>6286</v>
      </c>
      <c r="D4294" s="162" t="s">
        <v>1169</v>
      </c>
      <c r="E4294" s="39" t="s">
        <v>250</v>
      </c>
      <c r="F4294" s="128" t="s">
        <v>187</v>
      </c>
      <c r="G4294" s="162" t="s">
        <v>35</v>
      </c>
      <c r="H4294" s="39" t="str">
        <f t="shared" si="560"/>
        <v>6105AK124-6286-CGAD-0011</v>
      </c>
      <c r="I4294" s="39" t="str">
        <f t="shared" si="561"/>
        <v>Q24050972-04-6286-C-GAD-0011</v>
      </c>
      <c r="J4294" s="39"/>
      <c r="K4294" s="33" t="str">
        <f>VLOOKUP(C4294,'PPE WBS Codes'!$E$3:$F$79,2,0)</f>
        <v>Primary Crushing</v>
      </c>
      <c r="L4294" s="39" t="s">
        <v>2048</v>
      </c>
      <c r="M4294" s="39" t="s">
        <v>1290</v>
      </c>
      <c r="N4294" s="33" t="str">
        <f t="shared" si="564"/>
        <v>Primary Crushing - Perimeter Fencing for Mining Sub Station - Cables, OHL and Fibre Route GA</v>
      </c>
      <c r="O4294" s="134"/>
      <c r="P4294" s="134"/>
      <c r="Q4294" s="33" t="str">
        <f>IFERROR(VLOOKUP(PPE_PH1_CDDL[[#This Row],[RDMC Document Number]],[3]Docs!$B:$F,4,0),"No Placeholder Yet")</f>
        <v>RES - Reserved Placeholder</v>
      </c>
      <c r="R4294" s="33" t="str">
        <f>IFERROR(VLOOKUP(PPE_PH1_CDDL[[#This Row],[RDMC Document Number]],[3]Docs!$B:$F,5,0),"No Placeholder Yet")</f>
        <v>Pending</v>
      </c>
      <c r="S4294" s="137">
        <f t="shared" si="569"/>
        <v>0</v>
      </c>
      <c r="T4294" s="39" t="s">
        <v>1119</v>
      </c>
      <c r="U4294" s="162"/>
      <c r="V4294" s="126"/>
      <c r="W4294" s="39" t="s">
        <v>2049</v>
      </c>
      <c r="X4294" s="39" t="s">
        <v>1512</v>
      </c>
      <c r="Y4294" s="39"/>
      <c r="Z4294" s="39"/>
      <c r="AA4294" s="39"/>
      <c r="AB4294" s="152" t="s">
        <v>3165</v>
      </c>
    </row>
    <row r="4295" spans="1:28" ht="21.75" customHeight="1" x14ac:dyDescent="0.25">
      <c r="A4295" s="39" t="s">
        <v>30</v>
      </c>
      <c r="B4295" s="39" t="s">
        <v>31</v>
      </c>
      <c r="C4295" s="39">
        <v>6286</v>
      </c>
      <c r="D4295" s="162" t="s">
        <v>1169</v>
      </c>
      <c r="E4295" s="39" t="s">
        <v>250</v>
      </c>
      <c r="F4295" s="128" t="s">
        <v>213</v>
      </c>
      <c r="G4295" s="162" t="s">
        <v>35</v>
      </c>
      <c r="H4295" s="39" t="str">
        <f t="shared" si="560"/>
        <v>6105AK124-6286-CGAD-0012</v>
      </c>
      <c r="I4295" s="39" t="str">
        <f t="shared" si="561"/>
        <v>Q24050972-04-6286-C-GAD-0012</v>
      </c>
      <c r="J4295" s="39"/>
      <c r="K4295" s="33" t="str">
        <f>VLOOKUP(C4295,'PPE WBS Codes'!$E$3:$F$79,2,0)</f>
        <v>Primary Crushing</v>
      </c>
      <c r="L4295" s="39" t="s">
        <v>2038</v>
      </c>
      <c r="M4295" s="39" t="s">
        <v>1288</v>
      </c>
      <c r="N4295" s="33" t="str">
        <f t="shared" si="564"/>
        <v>Primary Crushing - Terrace, Roads and Access-ways for Mining Sub Station - Buildings and Structures GA</v>
      </c>
      <c r="O4295" s="134"/>
      <c r="P4295" s="134"/>
      <c r="Q4295" s="33" t="str">
        <f>IFERROR(VLOOKUP(PPE_PH1_CDDL[[#This Row],[RDMC Document Number]],[3]Docs!$B:$F,4,0),"No Placeholder Yet")</f>
        <v>RES - Reserved Placeholder</v>
      </c>
      <c r="R4295" s="33" t="str">
        <f>IFERROR(VLOOKUP(PPE_PH1_CDDL[[#This Row],[RDMC Document Number]],[3]Docs!$B:$F,5,0),"No Placeholder Yet")</f>
        <v>Pending</v>
      </c>
      <c r="S4295" s="137">
        <f t="shared" si="569"/>
        <v>0</v>
      </c>
      <c r="T4295" s="39" t="s">
        <v>1119</v>
      </c>
      <c r="U4295" s="162"/>
      <c r="V4295" s="126"/>
      <c r="W4295" s="39" t="s">
        <v>2049</v>
      </c>
      <c r="X4295" s="39" t="s">
        <v>1515</v>
      </c>
      <c r="Y4295" s="39"/>
      <c r="Z4295" s="39"/>
      <c r="AA4295" s="39"/>
      <c r="AB4295" s="152" t="s">
        <v>3165</v>
      </c>
    </row>
    <row r="4296" spans="1:28" ht="21.75" customHeight="1" x14ac:dyDescent="0.25">
      <c r="A4296" s="39" t="s">
        <v>30</v>
      </c>
      <c r="B4296" s="39" t="s">
        <v>31</v>
      </c>
      <c r="C4296" s="39">
        <v>6286</v>
      </c>
      <c r="D4296" s="162" t="s">
        <v>1169</v>
      </c>
      <c r="E4296" s="39" t="s">
        <v>250</v>
      </c>
      <c r="F4296" s="128" t="s">
        <v>215</v>
      </c>
      <c r="G4296" s="162" t="s">
        <v>35</v>
      </c>
      <c r="H4296" s="39" t="str">
        <f t="shared" si="560"/>
        <v>6105AK124-6286-CGAD-0013</v>
      </c>
      <c r="I4296" s="39" t="str">
        <f t="shared" si="561"/>
        <v>Q24050972-04-6286-C-GAD-0013</v>
      </c>
      <c r="J4296" s="39"/>
      <c r="K4296" s="33" t="str">
        <f>VLOOKUP(C4296,'PPE WBS Codes'!$E$3:$F$79,2,0)</f>
        <v>Primary Crushing</v>
      </c>
      <c r="L4296" s="39" t="s">
        <v>2038</v>
      </c>
      <c r="M4296" s="39" t="s">
        <v>1290</v>
      </c>
      <c r="N4296" s="33" t="str">
        <f t="shared" si="564"/>
        <v>Primary Crushing - Terrace, Roads and Access-ways for Mining Sub Station - Cables, OHL and Fibre Route GA</v>
      </c>
      <c r="O4296" s="134"/>
      <c r="P4296" s="134"/>
      <c r="Q4296" s="33" t="str">
        <f>IFERROR(VLOOKUP(PPE_PH1_CDDL[[#This Row],[RDMC Document Number]],[3]Docs!$B:$F,4,0),"No Placeholder Yet")</f>
        <v>RES - Reserved Placeholder</v>
      </c>
      <c r="R4296" s="33" t="str">
        <f>IFERROR(VLOOKUP(PPE_PH1_CDDL[[#This Row],[RDMC Document Number]],[3]Docs!$B:$F,5,0),"No Placeholder Yet")</f>
        <v>Pending</v>
      </c>
      <c r="S4296" s="137">
        <f t="shared" si="569"/>
        <v>0</v>
      </c>
      <c r="T4296" s="39" t="s">
        <v>1119</v>
      </c>
      <c r="U4296" s="162"/>
      <c r="V4296" s="126"/>
      <c r="W4296" s="39" t="s">
        <v>2049</v>
      </c>
      <c r="X4296" s="39" t="s">
        <v>1515</v>
      </c>
      <c r="Y4296" s="39"/>
      <c r="Z4296" s="39"/>
      <c r="AA4296" s="39"/>
      <c r="AB4296" s="152" t="s">
        <v>3165</v>
      </c>
    </row>
    <row r="4297" spans="1:28" ht="21.75" customHeight="1" x14ac:dyDescent="0.25">
      <c r="A4297" s="39" t="s">
        <v>30</v>
      </c>
      <c r="B4297" s="39" t="s">
        <v>31</v>
      </c>
      <c r="C4297" s="39">
        <v>6286</v>
      </c>
      <c r="D4297" s="162" t="s">
        <v>1169</v>
      </c>
      <c r="E4297" s="39" t="s">
        <v>250</v>
      </c>
      <c r="F4297" s="128" t="s">
        <v>217</v>
      </c>
      <c r="G4297" s="162" t="s">
        <v>35</v>
      </c>
      <c r="H4297" s="39" t="str">
        <f t="shared" si="560"/>
        <v>6105AK124-6286-CGAD-0014</v>
      </c>
      <c r="I4297" s="39" t="str">
        <f t="shared" si="561"/>
        <v>Q24050972-04-6286-C-GAD-0014</v>
      </c>
      <c r="J4297" s="39"/>
      <c r="K4297" s="33" t="str">
        <f>VLOOKUP(C4297,'PPE WBS Codes'!$E$3:$F$79,2,0)</f>
        <v>Primary Crushing</v>
      </c>
      <c r="L4297" s="39" t="s">
        <v>2038</v>
      </c>
      <c r="M4297" s="39" t="s">
        <v>1292</v>
      </c>
      <c r="N4297" s="33" t="str">
        <f t="shared" si="564"/>
        <v xml:space="preserve">Primary Crushing - Terrace, Roads and Access-ways for Mining Sub Station - Key Emergency Points and Equipment </v>
      </c>
      <c r="O4297" s="134"/>
      <c r="P4297" s="134"/>
      <c r="Q4297" s="33" t="str">
        <f>IFERROR(VLOOKUP(PPE_PH1_CDDL[[#This Row],[RDMC Document Number]],[3]Docs!$B:$F,4,0),"No Placeholder Yet")</f>
        <v>RES - Reserved Placeholder</v>
      </c>
      <c r="R4297" s="33" t="str">
        <f>IFERROR(VLOOKUP(PPE_PH1_CDDL[[#This Row],[RDMC Document Number]],[3]Docs!$B:$F,5,0),"No Placeholder Yet")</f>
        <v>Pending</v>
      </c>
      <c r="S4297" s="137">
        <f t="shared" si="569"/>
        <v>0</v>
      </c>
      <c r="T4297" s="39" t="s">
        <v>1119</v>
      </c>
      <c r="U4297" s="162"/>
      <c r="V4297" s="126"/>
      <c r="W4297" s="39" t="s">
        <v>2049</v>
      </c>
      <c r="X4297" s="39" t="s">
        <v>1515</v>
      </c>
      <c r="Y4297" s="39"/>
      <c r="Z4297" s="39"/>
      <c r="AA4297" s="39"/>
      <c r="AB4297" s="152" t="s">
        <v>3165</v>
      </c>
    </row>
    <row r="4298" spans="1:28" ht="21.75" customHeight="1" x14ac:dyDescent="0.25">
      <c r="A4298" s="39" t="s">
        <v>30</v>
      </c>
      <c r="B4298" s="39" t="s">
        <v>31</v>
      </c>
      <c r="C4298" s="39">
        <v>6286</v>
      </c>
      <c r="D4298" s="162" t="s">
        <v>1169</v>
      </c>
      <c r="E4298" s="39" t="s">
        <v>250</v>
      </c>
      <c r="F4298" s="128" t="s">
        <v>219</v>
      </c>
      <c r="G4298" s="162" t="s">
        <v>35</v>
      </c>
      <c r="H4298" s="39" t="str">
        <f t="shared" si="560"/>
        <v>6105AK124-6286-CGAD-0015</v>
      </c>
      <c r="I4298" s="39" t="str">
        <f t="shared" si="561"/>
        <v>Q24050972-04-6286-C-GAD-0015</v>
      </c>
      <c r="J4298" s="39"/>
      <c r="K4298" s="33" t="str">
        <f>VLOOKUP(C4298,'PPE WBS Codes'!$E$3:$F$79,2,0)</f>
        <v>Primary Crushing</v>
      </c>
      <c r="L4298" s="39" t="s">
        <v>2038</v>
      </c>
      <c r="M4298" s="39" t="s">
        <v>1293</v>
      </c>
      <c r="N4298" s="33" t="str">
        <f t="shared" si="564"/>
        <v>Primary Crushing - Terrace, Roads and Access-ways for Mining Sub Station - Terrace Equipment GA</v>
      </c>
      <c r="O4298" s="134"/>
      <c r="P4298" s="134"/>
      <c r="Q4298" s="33" t="str">
        <f>IFERROR(VLOOKUP(PPE_PH1_CDDL[[#This Row],[RDMC Document Number]],[3]Docs!$B:$F,4,0),"No Placeholder Yet")</f>
        <v>RES - Reserved Placeholder</v>
      </c>
      <c r="R4298" s="33" t="str">
        <f>IFERROR(VLOOKUP(PPE_PH1_CDDL[[#This Row],[RDMC Document Number]],[3]Docs!$B:$F,5,0),"No Placeholder Yet")</f>
        <v>Pending</v>
      </c>
      <c r="S4298" s="137">
        <f t="shared" si="569"/>
        <v>0</v>
      </c>
      <c r="T4298" s="39" t="s">
        <v>1119</v>
      </c>
      <c r="U4298" s="162"/>
      <c r="V4298" s="126"/>
      <c r="W4298" s="39" t="s">
        <v>2049</v>
      </c>
      <c r="X4298" s="39" t="s">
        <v>1515</v>
      </c>
      <c r="Y4298" s="39"/>
      <c r="Z4298" s="39"/>
      <c r="AA4298" s="39"/>
      <c r="AB4298" s="152" t="s">
        <v>3165</v>
      </c>
    </row>
    <row r="4299" spans="1:28" ht="21.75" customHeight="1" x14ac:dyDescent="0.25">
      <c r="A4299" s="39" t="s">
        <v>30</v>
      </c>
      <c r="B4299" s="39" t="s">
        <v>31</v>
      </c>
      <c r="C4299" s="39">
        <v>6286</v>
      </c>
      <c r="D4299" s="162" t="s">
        <v>1169</v>
      </c>
      <c r="E4299" s="39" t="s">
        <v>250</v>
      </c>
      <c r="F4299" s="128" t="s">
        <v>88</v>
      </c>
      <c r="G4299" s="162" t="s">
        <v>35</v>
      </c>
      <c r="H4299" s="39" t="str">
        <f t="shared" si="560"/>
        <v>6105AK124-6286-CGAD-0016</v>
      </c>
      <c r="I4299" s="39" t="str">
        <f t="shared" si="561"/>
        <v>Q24050972-04-6286-C-GAD-0016</v>
      </c>
      <c r="J4299" s="39"/>
      <c r="K4299" s="33" t="str">
        <f>VLOOKUP(C4299,'PPE WBS Codes'!$E$3:$F$79,2,0)</f>
        <v>Primary Crushing</v>
      </c>
      <c r="L4299" s="39" t="s">
        <v>2038</v>
      </c>
      <c r="M4299" s="39" t="s">
        <v>1294</v>
      </c>
      <c r="N4299" s="33" t="str">
        <f t="shared" si="564"/>
        <v>Primary Crushing - Terrace, Roads and Access-ways for Mining Sub Station - Disposal Areas General Arrangement</v>
      </c>
      <c r="O4299" s="134"/>
      <c r="P4299" s="134"/>
      <c r="Q4299" s="33" t="str">
        <f>IFERROR(VLOOKUP(PPE_PH1_CDDL[[#This Row],[RDMC Document Number]],[3]Docs!$B:$F,4,0),"No Placeholder Yet")</f>
        <v>RES - Reserved Placeholder</v>
      </c>
      <c r="R4299" s="33" t="str">
        <f>IFERROR(VLOOKUP(PPE_PH1_CDDL[[#This Row],[RDMC Document Number]],[3]Docs!$B:$F,5,0),"No Placeholder Yet")</f>
        <v>Pending</v>
      </c>
      <c r="S4299" s="137">
        <f t="shared" si="569"/>
        <v>0</v>
      </c>
      <c r="T4299" s="39" t="s">
        <v>1119</v>
      </c>
      <c r="U4299" s="162"/>
      <c r="V4299" s="126"/>
      <c r="W4299" s="39" t="s">
        <v>2049</v>
      </c>
      <c r="X4299" s="39" t="s">
        <v>1515</v>
      </c>
      <c r="Y4299" s="39"/>
      <c r="Z4299" s="39"/>
      <c r="AA4299" s="39"/>
      <c r="AB4299" s="152" t="s">
        <v>3165</v>
      </c>
    </row>
    <row r="4300" spans="1:28" ht="21.75" customHeight="1" x14ac:dyDescent="0.25">
      <c r="A4300" s="39" t="s">
        <v>30</v>
      </c>
      <c r="B4300" s="39" t="s">
        <v>31</v>
      </c>
      <c r="C4300" s="39">
        <v>6286</v>
      </c>
      <c r="D4300" s="162" t="s">
        <v>1169</v>
      </c>
      <c r="E4300" s="39" t="s">
        <v>250</v>
      </c>
      <c r="F4300" s="128" t="s">
        <v>143</v>
      </c>
      <c r="G4300" s="162" t="s">
        <v>35</v>
      </c>
      <c r="H4300" s="39" t="str">
        <f t="shared" si="560"/>
        <v>6105AK124-6286-CGAD-0017</v>
      </c>
      <c r="I4300" s="39" t="str">
        <f t="shared" si="561"/>
        <v>Q24050972-04-6286-C-GAD-0017</v>
      </c>
      <c r="J4300" s="39"/>
      <c r="K4300" s="33" t="str">
        <f>VLOOKUP(C4300,'PPE WBS Codes'!$E$3:$F$79,2,0)</f>
        <v>Primary Crushing</v>
      </c>
      <c r="L4300" s="39" t="s">
        <v>2038</v>
      </c>
      <c r="M4300" s="39" t="s">
        <v>1296</v>
      </c>
      <c r="N4300" s="33" t="str">
        <f t="shared" si="564"/>
        <v>Primary Crushing - Terrace, Roads and Access-ways for Mining Sub Station - Laydown Areas and Temp Buildings GA</v>
      </c>
      <c r="O4300" s="134"/>
      <c r="P4300" s="134"/>
      <c r="Q4300" s="33" t="str">
        <f>IFERROR(VLOOKUP(PPE_PH1_CDDL[[#This Row],[RDMC Document Number]],[3]Docs!$B:$F,4,0),"No Placeholder Yet")</f>
        <v>RES - Reserved Placeholder</v>
      </c>
      <c r="R4300" s="33" t="str">
        <f>IFERROR(VLOOKUP(PPE_PH1_CDDL[[#This Row],[RDMC Document Number]],[3]Docs!$B:$F,5,0),"No Placeholder Yet")</f>
        <v>Pending</v>
      </c>
      <c r="S4300" s="137">
        <f t="shared" si="569"/>
        <v>0</v>
      </c>
      <c r="T4300" s="39" t="s">
        <v>1119</v>
      </c>
      <c r="U4300" s="162"/>
      <c r="V4300" s="126"/>
      <c r="W4300" s="39" t="s">
        <v>2049</v>
      </c>
      <c r="X4300" s="39" t="s">
        <v>1515</v>
      </c>
      <c r="Y4300" s="39"/>
      <c r="Z4300" s="39"/>
      <c r="AA4300" s="39"/>
      <c r="AB4300" s="152" t="s">
        <v>3165</v>
      </c>
    </row>
    <row r="4301" spans="1:28" ht="21.75" customHeight="1" x14ac:dyDescent="0.25">
      <c r="A4301" s="39" t="s">
        <v>30</v>
      </c>
      <c r="B4301" s="39" t="s">
        <v>31</v>
      </c>
      <c r="C4301" s="39">
        <v>6286</v>
      </c>
      <c r="D4301" s="162" t="s">
        <v>1169</v>
      </c>
      <c r="E4301" s="39" t="s">
        <v>250</v>
      </c>
      <c r="F4301" s="128" t="s">
        <v>223</v>
      </c>
      <c r="G4301" s="162" t="s">
        <v>35</v>
      </c>
      <c r="H4301" s="39" t="str">
        <f t="shared" si="560"/>
        <v>6105AK124-6286-CGAD-0018</v>
      </c>
      <c r="I4301" s="39" t="str">
        <f t="shared" si="561"/>
        <v>Q24050972-04-6286-C-GAD-0018</v>
      </c>
      <c r="J4301" s="39"/>
      <c r="K4301" s="33" t="str">
        <f>VLOOKUP(C4301,'PPE WBS Codes'!$E$3:$F$79,2,0)</f>
        <v>Primary Crushing</v>
      </c>
      <c r="L4301" s="39" t="s">
        <v>2038</v>
      </c>
      <c r="M4301" s="39" t="s">
        <v>1298</v>
      </c>
      <c r="N4301" s="33" t="str">
        <f t="shared" si="564"/>
        <v>Primary Crushing - Terrace, Roads and Access-ways for Mining Sub Station - Stormwater and Effluent System Design</v>
      </c>
      <c r="O4301" s="134"/>
      <c r="P4301" s="134"/>
      <c r="Q4301" s="33" t="str">
        <f>IFERROR(VLOOKUP(PPE_PH1_CDDL[[#This Row],[RDMC Document Number]],[3]Docs!$B:$F,4,0),"No Placeholder Yet")</f>
        <v>RES - Reserved Placeholder</v>
      </c>
      <c r="R4301" s="33" t="str">
        <f>IFERROR(VLOOKUP(PPE_PH1_CDDL[[#This Row],[RDMC Document Number]],[3]Docs!$B:$F,5,0),"No Placeholder Yet")</f>
        <v>Pending</v>
      </c>
      <c r="S4301" s="137">
        <f t="shared" si="569"/>
        <v>0</v>
      </c>
      <c r="T4301" s="39" t="s">
        <v>1119</v>
      </c>
      <c r="U4301" s="162"/>
      <c r="V4301" s="126"/>
      <c r="W4301" s="39" t="s">
        <v>2049</v>
      </c>
      <c r="X4301" s="39" t="s">
        <v>1515</v>
      </c>
      <c r="Y4301" s="39"/>
      <c r="Z4301" s="39"/>
      <c r="AA4301" s="39"/>
      <c r="AB4301" s="152" t="s">
        <v>3165</v>
      </c>
    </row>
    <row r="4302" spans="1:28" ht="21.75" customHeight="1" x14ac:dyDescent="0.25">
      <c r="A4302" s="39" t="s">
        <v>30</v>
      </c>
      <c r="B4302" s="39" t="s">
        <v>31</v>
      </c>
      <c r="C4302" s="39">
        <v>6286</v>
      </c>
      <c r="D4302" s="162" t="s">
        <v>1169</v>
      </c>
      <c r="E4302" s="39" t="s">
        <v>250</v>
      </c>
      <c r="F4302" s="128" t="s">
        <v>150</v>
      </c>
      <c r="G4302" s="162" t="s">
        <v>35</v>
      </c>
      <c r="H4302" s="39" t="str">
        <f t="shared" si="560"/>
        <v>6105AK124-6286-CGAD-0019</v>
      </c>
      <c r="I4302" s="39" t="str">
        <f t="shared" si="561"/>
        <v>Q24050972-04-6286-C-GAD-0019</v>
      </c>
      <c r="J4302" s="39"/>
      <c r="K4302" s="33" t="str">
        <f>VLOOKUP(C4302,'PPE WBS Codes'!$E$3:$F$79,2,0)</f>
        <v>Primary Crushing</v>
      </c>
      <c r="L4302" s="39" t="s">
        <v>2038</v>
      </c>
      <c r="M4302" s="39" t="s">
        <v>1300</v>
      </c>
      <c r="N4302" s="33" t="str">
        <f t="shared" si="564"/>
        <v>Primary Crushing - Terrace, Roads and Access-ways for Mining Sub Station - Lighting Design and Layout GA</v>
      </c>
      <c r="O4302" s="134"/>
      <c r="P4302" s="134"/>
      <c r="Q4302" s="33" t="str">
        <f>IFERROR(VLOOKUP(PPE_PH1_CDDL[[#This Row],[RDMC Document Number]],[3]Docs!$B:$F,4,0),"No Placeholder Yet")</f>
        <v>RES - Reserved Placeholder</v>
      </c>
      <c r="R4302" s="33" t="str">
        <f>IFERROR(VLOOKUP(PPE_PH1_CDDL[[#This Row],[RDMC Document Number]],[3]Docs!$B:$F,5,0),"No Placeholder Yet")</f>
        <v>Pending</v>
      </c>
      <c r="S4302" s="137">
        <f t="shared" si="569"/>
        <v>0</v>
      </c>
      <c r="T4302" s="39" t="s">
        <v>1119</v>
      </c>
      <c r="U4302" s="162"/>
      <c r="V4302" s="126"/>
      <c r="W4302" s="39" t="s">
        <v>2049</v>
      </c>
      <c r="X4302" s="39" t="s">
        <v>1515</v>
      </c>
      <c r="Y4302" s="39"/>
      <c r="Z4302" s="39"/>
      <c r="AA4302" s="39"/>
      <c r="AB4302" s="152" t="s">
        <v>3165</v>
      </c>
    </row>
    <row r="4303" spans="1:28" ht="21.75" customHeight="1" x14ac:dyDescent="0.25">
      <c r="A4303" s="39" t="s">
        <v>30</v>
      </c>
      <c r="B4303" s="39" t="s">
        <v>31</v>
      </c>
      <c r="C4303" s="39">
        <v>6286</v>
      </c>
      <c r="D4303" s="162" t="s">
        <v>1169</v>
      </c>
      <c r="E4303" s="39" t="s">
        <v>250</v>
      </c>
      <c r="F4303" s="128" t="s">
        <v>226</v>
      </c>
      <c r="G4303" s="162" t="s">
        <v>35</v>
      </c>
      <c r="H4303" s="39" t="str">
        <f t="shared" si="560"/>
        <v>6105AK124-6286-CGAD-0020</v>
      </c>
      <c r="I4303" s="39" t="str">
        <f t="shared" si="561"/>
        <v>Q24050972-04-6286-C-GAD-0020</v>
      </c>
      <c r="J4303" s="39"/>
      <c r="K4303" s="33" t="str">
        <f>VLOOKUP(C4303,'PPE WBS Codes'!$E$3:$F$79,2,0)</f>
        <v>Primary Crushing</v>
      </c>
      <c r="L4303" s="39" t="s">
        <v>2038</v>
      </c>
      <c r="M4303" s="39" t="s">
        <v>1303</v>
      </c>
      <c r="N4303" s="33" t="str">
        <f t="shared" si="564"/>
        <v>Primary Crushing - Terrace, Roads and Access-ways for Mining Sub Station - Roads, Pathways, Offloading Areas and Fences GA</v>
      </c>
      <c r="O4303" s="134"/>
      <c r="P4303" s="134"/>
      <c r="Q4303" s="33" t="str">
        <f>IFERROR(VLOOKUP(PPE_PH1_CDDL[[#This Row],[RDMC Document Number]],[3]Docs!$B:$F,4,0),"No Placeholder Yet")</f>
        <v>RES - Reserved Placeholder</v>
      </c>
      <c r="R4303" s="33" t="str">
        <f>IFERROR(VLOOKUP(PPE_PH1_CDDL[[#This Row],[RDMC Document Number]],[3]Docs!$B:$F,5,0),"No Placeholder Yet")</f>
        <v>Pending</v>
      </c>
      <c r="S4303" s="137">
        <f t="shared" si="569"/>
        <v>0</v>
      </c>
      <c r="T4303" s="39" t="s">
        <v>1119</v>
      </c>
      <c r="U4303" s="162"/>
      <c r="V4303" s="126"/>
      <c r="W4303" s="39" t="s">
        <v>2049</v>
      </c>
      <c r="X4303" s="39" t="s">
        <v>1515</v>
      </c>
      <c r="Y4303" s="39"/>
      <c r="Z4303" s="39"/>
      <c r="AA4303" s="39"/>
      <c r="AB4303" s="152" t="s">
        <v>3165</v>
      </c>
    </row>
    <row r="4304" spans="1:28" ht="21.75" customHeight="1" x14ac:dyDescent="0.25">
      <c r="A4304" s="39" t="s">
        <v>30</v>
      </c>
      <c r="B4304" s="39" t="s">
        <v>31</v>
      </c>
      <c r="C4304" s="39">
        <v>6286</v>
      </c>
      <c r="D4304" s="162" t="s">
        <v>1169</v>
      </c>
      <c r="E4304" s="39" t="s">
        <v>250</v>
      </c>
      <c r="F4304" s="128" t="s">
        <v>228</v>
      </c>
      <c r="G4304" s="162" t="s">
        <v>35</v>
      </c>
      <c r="H4304" s="39" t="str">
        <f t="shared" si="560"/>
        <v>6105AK124-6286-CGAD-0021</v>
      </c>
      <c r="I4304" s="39" t="str">
        <f t="shared" si="561"/>
        <v>Q24050972-04-6286-C-GAD-0021</v>
      </c>
      <c r="J4304" s="39"/>
      <c r="K4304" s="33" t="str">
        <f>VLOOKUP(C4304,'PPE WBS Codes'!$E$3:$F$79,2,0)</f>
        <v>Primary Crushing</v>
      </c>
      <c r="L4304" s="39" t="s">
        <v>2039</v>
      </c>
      <c r="M4304" s="39" t="s">
        <v>1300</v>
      </c>
      <c r="N4304" s="33" t="str">
        <f t="shared" si="564"/>
        <v>Primary Crushing - Earthing System for Mining Sub Station - Lighting Design and Layout GA</v>
      </c>
      <c r="O4304" s="134"/>
      <c r="P4304" s="134"/>
      <c r="Q4304" s="33" t="str">
        <f>IFERROR(VLOOKUP(PPE_PH1_CDDL[[#This Row],[RDMC Document Number]],[3]Docs!$B:$F,4,0),"No Placeholder Yet")</f>
        <v>RES - Reserved Placeholder</v>
      </c>
      <c r="R4304" s="33" t="str">
        <f>IFERROR(VLOOKUP(PPE_PH1_CDDL[[#This Row],[RDMC Document Number]],[3]Docs!$B:$F,5,0),"No Placeholder Yet")</f>
        <v>Pending</v>
      </c>
      <c r="S4304" s="137">
        <f t="shared" si="569"/>
        <v>0</v>
      </c>
      <c r="T4304" s="39" t="s">
        <v>1119</v>
      </c>
      <c r="U4304" s="162"/>
      <c r="V4304" s="126"/>
      <c r="W4304" s="39" t="s">
        <v>2049</v>
      </c>
      <c r="X4304" s="39" t="s">
        <v>1649</v>
      </c>
      <c r="Y4304" s="39"/>
      <c r="Z4304" s="39"/>
      <c r="AA4304" s="39"/>
      <c r="AB4304" s="152" t="s">
        <v>3165</v>
      </c>
    </row>
    <row r="4305" spans="1:28" ht="21.75" customHeight="1" x14ac:dyDescent="0.25">
      <c r="A4305" s="39" t="s">
        <v>30</v>
      </c>
      <c r="B4305" s="39" t="s">
        <v>31</v>
      </c>
      <c r="C4305" s="39">
        <v>6286</v>
      </c>
      <c r="D4305" s="162" t="s">
        <v>1169</v>
      </c>
      <c r="E4305" s="39" t="s">
        <v>250</v>
      </c>
      <c r="F4305" s="128" t="s">
        <v>231</v>
      </c>
      <c r="G4305" s="162" t="s">
        <v>35</v>
      </c>
      <c r="H4305" s="39" t="str">
        <f t="shared" si="560"/>
        <v>6105AK124-6286-CGAD-0022</v>
      </c>
      <c r="I4305" s="39" t="str">
        <f t="shared" si="561"/>
        <v>Q24050972-04-6286-C-GAD-0022</v>
      </c>
      <c r="J4305" s="39"/>
      <c r="K4305" s="33" t="str">
        <f>VLOOKUP(C4305,'PPE WBS Codes'!$E$3:$F$79,2,0)</f>
        <v>Primary Crushing</v>
      </c>
      <c r="L4305" s="39" t="s">
        <v>2040</v>
      </c>
      <c r="M4305" s="39" t="s">
        <v>1288</v>
      </c>
      <c r="N4305" s="33" t="str">
        <f t="shared" si="564"/>
        <v>Primary Crushing - Small Power and Lighting for Mining Sub Station - Buildings and Structures GA</v>
      </c>
      <c r="O4305" s="134"/>
      <c r="P4305" s="134"/>
      <c r="Q4305" s="33" t="str">
        <f>IFERROR(VLOOKUP(PPE_PH1_CDDL[[#This Row],[RDMC Document Number]],[3]Docs!$B:$F,4,0),"No Placeholder Yet")</f>
        <v>RES - Reserved Placeholder</v>
      </c>
      <c r="R4305" s="33" t="str">
        <f>IFERROR(VLOOKUP(PPE_PH1_CDDL[[#This Row],[RDMC Document Number]],[3]Docs!$B:$F,5,0),"No Placeholder Yet")</f>
        <v>Pending</v>
      </c>
      <c r="S4305" s="137">
        <f t="shared" si="569"/>
        <v>0</v>
      </c>
      <c r="T4305" s="39" t="s">
        <v>1119</v>
      </c>
      <c r="U4305" s="162"/>
      <c r="V4305" s="126"/>
      <c r="W4305" s="39" t="s">
        <v>2049</v>
      </c>
      <c r="X4305" s="39" t="s">
        <v>1597</v>
      </c>
      <c r="Y4305" s="39"/>
      <c r="Z4305" s="39"/>
      <c r="AA4305" s="39"/>
      <c r="AB4305" s="152" t="s">
        <v>3165</v>
      </c>
    </row>
    <row r="4306" spans="1:28" ht="21.75" customHeight="1" x14ac:dyDescent="0.25">
      <c r="A4306" s="39" t="s">
        <v>30</v>
      </c>
      <c r="B4306" s="39" t="s">
        <v>31</v>
      </c>
      <c r="C4306" s="39">
        <v>6286</v>
      </c>
      <c r="D4306" s="162" t="s">
        <v>1169</v>
      </c>
      <c r="E4306" s="39" t="s">
        <v>250</v>
      </c>
      <c r="F4306" s="128" t="s">
        <v>234</v>
      </c>
      <c r="G4306" s="162" t="s">
        <v>35</v>
      </c>
      <c r="H4306" s="39" t="str">
        <f t="shared" si="560"/>
        <v>6105AK124-6286-CGAD-0023</v>
      </c>
      <c r="I4306" s="39" t="str">
        <f t="shared" si="561"/>
        <v>Q24050972-04-6286-C-GAD-0023</v>
      </c>
      <c r="J4306" s="39"/>
      <c r="K4306" s="33" t="str">
        <f>VLOOKUP(C4306,'PPE WBS Codes'!$E$3:$F$79,2,0)</f>
        <v>Primary Crushing</v>
      </c>
      <c r="L4306" s="39" t="s">
        <v>2040</v>
      </c>
      <c r="M4306" s="39" t="s">
        <v>1290</v>
      </c>
      <c r="N4306" s="33" t="str">
        <f t="shared" si="564"/>
        <v>Primary Crushing - Small Power and Lighting for Mining Sub Station - Cables, OHL and Fibre Route GA</v>
      </c>
      <c r="O4306" s="134"/>
      <c r="P4306" s="134"/>
      <c r="Q4306" s="33" t="str">
        <f>IFERROR(VLOOKUP(PPE_PH1_CDDL[[#This Row],[RDMC Document Number]],[3]Docs!$B:$F,4,0),"No Placeholder Yet")</f>
        <v>RES - Reserved Placeholder</v>
      </c>
      <c r="R4306" s="33" t="str">
        <f>IFERROR(VLOOKUP(PPE_PH1_CDDL[[#This Row],[RDMC Document Number]],[3]Docs!$B:$F,5,0),"No Placeholder Yet")</f>
        <v>Pending</v>
      </c>
      <c r="S4306" s="137">
        <f t="shared" si="569"/>
        <v>0</v>
      </c>
      <c r="T4306" s="39" t="s">
        <v>1119</v>
      </c>
      <c r="U4306" s="162"/>
      <c r="V4306" s="126"/>
      <c r="W4306" s="39" t="s">
        <v>2049</v>
      </c>
      <c r="X4306" s="39" t="s">
        <v>1597</v>
      </c>
      <c r="Y4306" s="39"/>
      <c r="Z4306" s="39"/>
      <c r="AA4306" s="39"/>
      <c r="AB4306" s="152" t="s">
        <v>3165</v>
      </c>
    </row>
    <row r="4307" spans="1:28" ht="21.75" customHeight="1" x14ac:dyDescent="0.25">
      <c r="A4307" s="39" t="s">
        <v>30</v>
      </c>
      <c r="B4307" s="39" t="s">
        <v>31</v>
      </c>
      <c r="C4307" s="39">
        <v>6286</v>
      </c>
      <c r="D4307" s="162" t="s">
        <v>1169</v>
      </c>
      <c r="E4307" s="39" t="s">
        <v>250</v>
      </c>
      <c r="F4307" s="128" t="s">
        <v>236</v>
      </c>
      <c r="G4307" s="162" t="s">
        <v>35</v>
      </c>
      <c r="H4307" s="39" t="str">
        <f t="shared" ref="H4307:H4370" si="570">A4307&amp;B4307&amp;"-"&amp;C4307&amp;"-"&amp;D4307&amp;E4307&amp;"-"&amp;F4307</f>
        <v>6105AK124-6286-CGAD-0024</v>
      </c>
      <c r="I4307" s="39" t="str">
        <f t="shared" ref="I4307:I4370" si="571">"Q24050972"&amp;"-"&amp;"04"&amp;"-"&amp;C4307&amp;"-"&amp;D4307&amp;"-"&amp;E4307&amp;"-"&amp;F4307</f>
        <v>Q24050972-04-6286-C-GAD-0024</v>
      </c>
      <c r="J4307" s="39"/>
      <c r="K4307" s="33" t="str">
        <f>VLOOKUP(C4307,'PPE WBS Codes'!$E$3:$F$79,2,0)</f>
        <v>Primary Crushing</v>
      </c>
      <c r="L4307" s="39" t="s">
        <v>2040</v>
      </c>
      <c r="M4307" s="39" t="s">
        <v>1293</v>
      </c>
      <c r="N4307" s="33" t="str">
        <f t="shared" si="564"/>
        <v>Primary Crushing - Small Power and Lighting for Mining Sub Station - Terrace Equipment GA</v>
      </c>
      <c r="O4307" s="134"/>
      <c r="P4307" s="134"/>
      <c r="Q4307" s="33" t="str">
        <f>IFERROR(VLOOKUP(PPE_PH1_CDDL[[#This Row],[RDMC Document Number]],[3]Docs!$B:$F,4,0),"No Placeholder Yet")</f>
        <v>RES - Reserved Placeholder</v>
      </c>
      <c r="R4307" s="33" t="str">
        <f>IFERROR(VLOOKUP(PPE_PH1_CDDL[[#This Row],[RDMC Document Number]],[3]Docs!$B:$F,5,0),"No Placeholder Yet")</f>
        <v>Pending</v>
      </c>
      <c r="S4307" s="137">
        <f t="shared" si="569"/>
        <v>0</v>
      </c>
      <c r="T4307" s="39" t="s">
        <v>1119</v>
      </c>
      <c r="U4307" s="162"/>
      <c r="V4307" s="126"/>
      <c r="W4307" s="39" t="s">
        <v>2049</v>
      </c>
      <c r="X4307" s="39" t="s">
        <v>1597</v>
      </c>
      <c r="Y4307" s="39"/>
      <c r="Z4307" s="39"/>
      <c r="AA4307" s="39"/>
      <c r="AB4307" s="152" t="s">
        <v>3165</v>
      </c>
    </row>
    <row r="4308" spans="1:28" ht="21.75" customHeight="1" x14ac:dyDescent="0.25">
      <c r="A4308" s="39" t="s">
        <v>30</v>
      </c>
      <c r="B4308" s="39" t="s">
        <v>31</v>
      </c>
      <c r="C4308" s="39">
        <v>6286</v>
      </c>
      <c r="D4308" s="162" t="s">
        <v>1169</v>
      </c>
      <c r="E4308" s="39" t="s">
        <v>250</v>
      </c>
      <c r="F4308" s="128" t="s">
        <v>238</v>
      </c>
      <c r="G4308" s="162" t="s">
        <v>35</v>
      </c>
      <c r="H4308" s="39" t="str">
        <f t="shared" si="570"/>
        <v>6105AK124-6286-CGAD-0025</v>
      </c>
      <c r="I4308" s="39" t="str">
        <f t="shared" si="571"/>
        <v>Q24050972-04-6286-C-GAD-0025</v>
      </c>
      <c r="J4308" s="39"/>
      <c r="K4308" s="33" t="str">
        <f>VLOOKUP(C4308,'PPE WBS Codes'!$E$3:$F$79,2,0)</f>
        <v>Primary Crushing</v>
      </c>
      <c r="L4308" s="39" t="s">
        <v>2040</v>
      </c>
      <c r="M4308" s="39" t="s">
        <v>1296</v>
      </c>
      <c r="N4308" s="33" t="str">
        <f t="shared" si="564"/>
        <v>Primary Crushing - Small Power and Lighting for Mining Sub Station - Laydown Areas and Temp Buildings GA</v>
      </c>
      <c r="O4308" s="134"/>
      <c r="P4308" s="134"/>
      <c r="Q4308" s="33" t="str">
        <f>IFERROR(VLOOKUP(PPE_PH1_CDDL[[#This Row],[RDMC Document Number]],[3]Docs!$B:$F,4,0),"No Placeholder Yet")</f>
        <v>RES - Reserved Placeholder</v>
      </c>
      <c r="R4308" s="33" t="str">
        <f>IFERROR(VLOOKUP(PPE_PH1_CDDL[[#This Row],[RDMC Document Number]],[3]Docs!$B:$F,5,0),"No Placeholder Yet")</f>
        <v>Pending</v>
      </c>
      <c r="S4308" s="137">
        <f t="shared" si="569"/>
        <v>0</v>
      </c>
      <c r="T4308" s="39" t="s">
        <v>1119</v>
      </c>
      <c r="U4308" s="162"/>
      <c r="V4308" s="126"/>
      <c r="W4308" s="39" t="s">
        <v>2049</v>
      </c>
      <c r="X4308" s="39" t="s">
        <v>1597</v>
      </c>
      <c r="Y4308" s="39"/>
      <c r="Z4308" s="39"/>
      <c r="AA4308" s="39"/>
      <c r="AB4308" s="152" t="s">
        <v>3165</v>
      </c>
    </row>
    <row r="4309" spans="1:28" ht="21.75" customHeight="1" x14ac:dyDescent="0.25">
      <c r="A4309" s="39" t="s">
        <v>30</v>
      </c>
      <c r="B4309" s="39" t="s">
        <v>31</v>
      </c>
      <c r="C4309" s="39">
        <v>6286</v>
      </c>
      <c r="D4309" s="162" t="s">
        <v>1169</v>
      </c>
      <c r="E4309" s="39" t="s">
        <v>250</v>
      </c>
      <c r="F4309" s="128" t="s">
        <v>240</v>
      </c>
      <c r="G4309" s="162" t="s">
        <v>35</v>
      </c>
      <c r="H4309" s="39" t="str">
        <f t="shared" si="570"/>
        <v>6105AK124-6286-CGAD-0026</v>
      </c>
      <c r="I4309" s="39" t="str">
        <f t="shared" si="571"/>
        <v>Q24050972-04-6286-C-GAD-0026</v>
      </c>
      <c r="J4309" s="39"/>
      <c r="K4309" s="33" t="str">
        <f>VLOOKUP(C4309,'PPE WBS Codes'!$E$3:$F$79,2,0)</f>
        <v>Primary Crushing</v>
      </c>
      <c r="L4309" s="39" t="s">
        <v>2040</v>
      </c>
      <c r="M4309" s="39" t="s">
        <v>1300</v>
      </c>
      <c r="N4309" s="33" t="str">
        <f t="shared" si="564"/>
        <v>Primary Crushing - Small Power and Lighting for Mining Sub Station - Lighting Design and Layout GA</v>
      </c>
      <c r="O4309" s="134"/>
      <c r="P4309" s="134"/>
      <c r="Q4309" s="33" t="str">
        <f>IFERROR(VLOOKUP(PPE_PH1_CDDL[[#This Row],[RDMC Document Number]],[3]Docs!$B:$F,4,0),"No Placeholder Yet")</f>
        <v>RES - Reserved Placeholder</v>
      </c>
      <c r="R4309" s="33" t="str">
        <f>IFERROR(VLOOKUP(PPE_PH1_CDDL[[#This Row],[RDMC Document Number]],[3]Docs!$B:$F,5,0),"No Placeholder Yet")</f>
        <v>Pending</v>
      </c>
      <c r="S4309" s="137">
        <f t="shared" si="569"/>
        <v>0</v>
      </c>
      <c r="T4309" s="39" t="s">
        <v>1119</v>
      </c>
      <c r="U4309" s="162"/>
      <c r="V4309" s="126"/>
      <c r="W4309" s="39" t="s">
        <v>2049</v>
      </c>
      <c r="X4309" s="39" t="s">
        <v>1597</v>
      </c>
      <c r="Y4309" s="39"/>
      <c r="Z4309" s="39"/>
      <c r="AA4309" s="39"/>
      <c r="AB4309" s="152" t="s">
        <v>3165</v>
      </c>
    </row>
    <row r="4310" spans="1:28" ht="21.75" customHeight="1" x14ac:dyDescent="0.25">
      <c r="A4310" s="39" t="s">
        <v>30</v>
      </c>
      <c r="B4310" s="39" t="s">
        <v>31</v>
      </c>
      <c r="C4310" s="39">
        <v>6286</v>
      </c>
      <c r="D4310" s="162" t="s">
        <v>1169</v>
      </c>
      <c r="E4310" s="39" t="s">
        <v>250</v>
      </c>
      <c r="F4310" s="128" t="s">
        <v>242</v>
      </c>
      <c r="G4310" s="162" t="s">
        <v>35</v>
      </c>
      <c r="H4310" s="39" t="str">
        <f t="shared" si="570"/>
        <v>6105AK124-6286-CGAD-0027</v>
      </c>
      <c r="I4310" s="39" t="str">
        <f t="shared" si="571"/>
        <v>Q24050972-04-6286-C-GAD-0027</v>
      </c>
      <c r="J4310" s="39"/>
      <c r="K4310" s="33" t="str">
        <f>VLOOKUP(C4310,'PPE WBS Codes'!$E$3:$F$79,2,0)</f>
        <v>Primary Crushing</v>
      </c>
      <c r="L4310" s="39" t="s">
        <v>2040</v>
      </c>
      <c r="M4310" s="39" t="s">
        <v>1303</v>
      </c>
      <c r="N4310" s="33" t="str">
        <f t="shared" si="564"/>
        <v>Primary Crushing - Small Power and Lighting for Mining Sub Station - Roads, Pathways, Offloading Areas and Fences GA</v>
      </c>
      <c r="O4310" s="134"/>
      <c r="P4310" s="134"/>
      <c r="Q4310" s="33" t="str">
        <f>IFERROR(VLOOKUP(PPE_PH1_CDDL[[#This Row],[RDMC Document Number]],[3]Docs!$B:$F,4,0),"No Placeholder Yet")</f>
        <v>RES - Reserved Placeholder</v>
      </c>
      <c r="R4310" s="33" t="str">
        <f>IFERROR(VLOOKUP(PPE_PH1_CDDL[[#This Row],[RDMC Document Number]],[3]Docs!$B:$F,5,0),"No Placeholder Yet")</f>
        <v>Pending</v>
      </c>
      <c r="S4310" s="137">
        <f t="shared" si="569"/>
        <v>0</v>
      </c>
      <c r="T4310" s="39" t="s">
        <v>1119</v>
      </c>
      <c r="U4310" s="162"/>
      <c r="V4310" s="126"/>
      <c r="W4310" s="39" t="s">
        <v>2049</v>
      </c>
      <c r="X4310" s="39" t="s">
        <v>1597</v>
      </c>
      <c r="Y4310" s="39"/>
      <c r="Z4310" s="39"/>
      <c r="AA4310" s="39"/>
      <c r="AB4310" s="152" t="s">
        <v>3165</v>
      </c>
    </row>
    <row r="4311" spans="1:28" ht="21.75" customHeight="1" x14ac:dyDescent="0.25">
      <c r="A4311" s="39" t="s">
        <v>30</v>
      </c>
      <c r="B4311" s="39" t="s">
        <v>31</v>
      </c>
      <c r="C4311" s="39">
        <v>6286</v>
      </c>
      <c r="D4311" s="162" t="s">
        <v>1169</v>
      </c>
      <c r="E4311" s="39" t="s">
        <v>250</v>
      </c>
      <c r="F4311" s="128" t="s">
        <v>244</v>
      </c>
      <c r="G4311" s="162" t="s">
        <v>35</v>
      </c>
      <c r="H4311" s="39" t="str">
        <f t="shared" si="570"/>
        <v>6105AK124-6286-CGAD-0028</v>
      </c>
      <c r="I4311" s="39" t="str">
        <f t="shared" si="571"/>
        <v>Q24050972-04-6286-C-GAD-0028</v>
      </c>
      <c r="J4311" s="39"/>
      <c r="K4311" s="33" t="str">
        <f>VLOOKUP(C4311,'PPE WBS Codes'!$E$3:$F$79,2,0)</f>
        <v>Primary Crushing</v>
      </c>
      <c r="L4311" s="39" t="s">
        <v>2041</v>
      </c>
      <c r="M4311" s="39" t="s">
        <v>1288</v>
      </c>
      <c r="N4311" s="33" t="str">
        <f t="shared" si="564"/>
        <v>Primary Crushing - Lightning Protection Mining Sub Station - Buildings and Structures GA</v>
      </c>
      <c r="O4311" s="134"/>
      <c r="P4311" s="134"/>
      <c r="Q4311" s="33" t="str">
        <f>IFERROR(VLOOKUP(PPE_PH1_CDDL[[#This Row],[RDMC Document Number]],[3]Docs!$B:$F,4,0),"No Placeholder Yet")</f>
        <v>RES - Reserved Placeholder</v>
      </c>
      <c r="R4311" s="33" t="str">
        <f>IFERROR(VLOOKUP(PPE_PH1_CDDL[[#This Row],[RDMC Document Number]],[3]Docs!$B:$F,5,0),"No Placeholder Yet")</f>
        <v>Pending</v>
      </c>
      <c r="S4311" s="137">
        <f t="shared" si="569"/>
        <v>0</v>
      </c>
      <c r="T4311" s="39" t="s">
        <v>1119</v>
      </c>
      <c r="U4311" s="162"/>
      <c r="V4311" s="126"/>
      <c r="W4311" s="39" t="s">
        <v>2049</v>
      </c>
      <c r="X4311" s="39" t="s">
        <v>1858</v>
      </c>
      <c r="Y4311" s="39"/>
      <c r="Z4311" s="39"/>
      <c r="AA4311" s="39"/>
      <c r="AB4311" s="152" t="s">
        <v>3165</v>
      </c>
    </row>
    <row r="4312" spans="1:28" ht="21.75" customHeight="1" x14ac:dyDescent="0.25">
      <c r="A4312" s="39" t="s">
        <v>30</v>
      </c>
      <c r="B4312" s="39" t="s">
        <v>31</v>
      </c>
      <c r="C4312" s="39">
        <v>6286</v>
      </c>
      <c r="D4312" s="162" t="s">
        <v>1169</v>
      </c>
      <c r="E4312" s="39" t="s">
        <v>250</v>
      </c>
      <c r="F4312" s="128" t="s">
        <v>246</v>
      </c>
      <c r="G4312" s="162" t="s">
        <v>35</v>
      </c>
      <c r="H4312" s="39" t="str">
        <f t="shared" si="570"/>
        <v>6105AK124-6286-CGAD-0029</v>
      </c>
      <c r="I4312" s="39" t="str">
        <f t="shared" si="571"/>
        <v>Q24050972-04-6286-C-GAD-0029</v>
      </c>
      <c r="J4312" s="39"/>
      <c r="K4312" s="33" t="str">
        <f>VLOOKUP(C4312,'PPE WBS Codes'!$E$3:$F$79,2,0)</f>
        <v>Primary Crushing</v>
      </c>
      <c r="L4312" s="39" t="s">
        <v>2041</v>
      </c>
      <c r="M4312" s="39" t="s">
        <v>1290</v>
      </c>
      <c r="N4312" s="33" t="str">
        <f t="shared" si="564"/>
        <v>Primary Crushing - Lightning Protection Mining Sub Station - Cables, OHL and Fibre Route GA</v>
      </c>
      <c r="O4312" s="134"/>
      <c r="P4312" s="134"/>
      <c r="Q4312" s="33" t="str">
        <f>IFERROR(VLOOKUP(PPE_PH1_CDDL[[#This Row],[RDMC Document Number]],[3]Docs!$B:$F,4,0),"No Placeholder Yet")</f>
        <v>RES - Reserved Placeholder</v>
      </c>
      <c r="R4312" s="33" t="str">
        <f>IFERROR(VLOOKUP(PPE_PH1_CDDL[[#This Row],[RDMC Document Number]],[3]Docs!$B:$F,5,0),"No Placeholder Yet")</f>
        <v>Pending</v>
      </c>
      <c r="S4312" s="137">
        <f t="shared" si="569"/>
        <v>0</v>
      </c>
      <c r="T4312" s="39" t="s">
        <v>1119</v>
      </c>
      <c r="U4312" s="162"/>
      <c r="V4312" s="126"/>
      <c r="W4312" s="39" t="s">
        <v>2049</v>
      </c>
      <c r="X4312" s="39" t="s">
        <v>1858</v>
      </c>
      <c r="Y4312" s="39"/>
      <c r="Z4312" s="39"/>
      <c r="AA4312" s="39"/>
      <c r="AB4312" s="152" t="s">
        <v>3165</v>
      </c>
    </row>
    <row r="4313" spans="1:28" ht="21.75" customHeight="1" x14ac:dyDescent="0.25">
      <c r="A4313" s="39" t="s">
        <v>30</v>
      </c>
      <c r="B4313" s="39" t="s">
        <v>31</v>
      </c>
      <c r="C4313" s="39">
        <v>6286</v>
      </c>
      <c r="D4313" s="162" t="s">
        <v>1169</v>
      </c>
      <c r="E4313" s="39" t="s">
        <v>250</v>
      </c>
      <c r="F4313" s="174" t="s">
        <v>248</v>
      </c>
      <c r="G4313" s="162" t="s">
        <v>35</v>
      </c>
      <c r="H4313" s="39" t="str">
        <f t="shared" si="570"/>
        <v>6105AK124-6286-CGAD-0030</v>
      </c>
      <c r="I4313" s="39" t="str">
        <f t="shared" si="571"/>
        <v>Q24050972-04-6286-C-GAD-0030</v>
      </c>
      <c r="J4313" s="162"/>
      <c r="K4313" s="33" t="str">
        <f>VLOOKUP(C4313,'PPE WBS Codes'!$E$3:$F$79,2,0)</f>
        <v>Primary Crushing</v>
      </c>
      <c r="L4313" s="162" t="s">
        <v>2041</v>
      </c>
      <c r="M4313" s="162" t="s">
        <v>1293</v>
      </c>
      <c r="N4313" s="33" t="str">
        <f t="shared" si="564"/>
        <v>Primary Crushing - Lightning Protection Mining Sub Station - Terrace Equipment GA</v>
      </c>
      <c r="O4313" s="175"/>
      <c r="P4313" s="175"/>
      <c r="Q4313" s="33" t="str">
        <f>IFERROR(VLOOKUP(PPE_PH1_CDDL[[#This Row],[RDMC Document Number]],[3]Docs!$B:$F,4,0),"No Placeholder Yet")</f>
        <v>RES - Reserved Placeholder</v>
      </c>
      <c r="R4313" s="33" t="str">
        <f>IFERROR(VLOOKUP(PPE_PH1_CDDL[[#This Row],[RDMC Document Number]],[3]Docs!$B:$F,5,0),"No Placeholder Yet")</f>
        <v>Pending</v>
      </c>
      <c r="S4313" s="137">
        <f t="shared" si="569"/>
        <v>0</v>
      </c>
      <c r="T4313" s="39" t="s">
        <v>1119</v>
      </c>
      <c r="U4313" s="162"/>
      <c r="V4313" s="126"/>
      <c r="W4313" s="39" t="s">
        <v>2049</v>
      </c>
      <c r="X4313" s="39" t="s">
        <v>1858</v>
      </c>
      <c r="Y4313" s="162"/>
      <c r="Z4313" s="162"/>
      <c r="AA4313" s="39"/>
      <c r="AB4313" s="152" t="s">
        <v>3165</v>
      </c>
    </row>
    <row r="4314" spans="1:28" ht="21.75" customHeight="1" x14ac:dyDescent="0.25">
      <c r="A4314" s="162" t="s">
        <v>30</v>
      </c>
      <c r="B4314" s="162" t="s">
        <v>31</v>
      </c>
      <c r="C4314" s="162">
        <v>6286</v>
      </c>
      <c r="D4314" s="162" t="s">
        <v>712</v>
      </c>
      <c r="E4314" s="162" t="s">
        <v>1412</v>
      </c>
      <c r="F4314" s="174" t="s">
        <v>34</v>
      </c>
      <c r="G4314" s="162" t="s">
        <v>35</v>
      </c>
      <c r="H4314" s="39" t="str">
        <f t="shared" si="570"/>
        <v>6105AK124-6286-IITD-0001</v>
      </c>
      <c r="I4314" s="39" t="str">
        <f t="shared" si="571"/>
        <v>Q24050972-04-6286-I-ITD-0001</v>
      </c>
      <c r="J4314" s="162"/>
      <c r="K4314" s="33" t="str">
        <f>VLOOKUP(C4314,'PPE WBS Codes'!$E$3:$F$79,2,0)</f>
        <v>Primary Crushing</v>
      </c>
      <c r="L4314" s="162" t="s">
        <v>2047</v>
      </c>
      <c r="M4314" s="162" t="s">
        <v>1413</v>
      </c>
      <c r="N4314" s="33" t="str">
        <f>K4314&amp;" - "&amp;L4314&amp;" - "&amp;M4314</f>
        <v>Primary Crushing - Collection Sump from Bunds for Mining Sub Station - Instrument Wiring Loop Diagrams and Cable Schedule</v>
      </c>
      <c r="O4314" s="175"/>
      <c r="P4314" s="175"/>
      <c r="Q4314" s="33" t="str">
        <f>IFERROR(VLOOKUP(PPE_PH1_CDDL[[#This Row],[RDMC Document Number]],[3]Docs!$B:$F,4,0),"No Placeholder Yet")</f>
        <v>RES - Reserved Placeholder</v>
      </c>
      <c r="R4314" s="33" t="str">
        <f>IFERROR(VLOOKUP(PPE_PH1_CDDL[[#This Row],[RDMC Document Number]],[3]Docs!$B:$F,5,0),"No Placeholder Yet")</f>
        <v>Pending</v>
      </c>
      <c r="S4314" s="137">
        <f t="shared" ref="S4314:S4320" si="572">IF(AND(O4314&lt;&gt;"",P4314&lt;&gt;"",R4314="Approved"),100%,
 IF(AND(O4314&lt;&gt;"",P4314&lt;&gt;""),66.67%,
 IF(O4314&lt;&gt;"",33.33%,
 0)))</f>
        <v>0</v>
      </c>
      <c r="T4314" s="39" t="s">
        <v>1119</v>
      </c>
      <c r="U4314" s="162"/>
      <c r="V4314" s="126"/>
      <c r="W4314" s="162" t="s">
        <v>281</v>
      </c>
      <c r="X4314" s="39" t="s">
        <v>1932</v>
      </c>
      <c r="Y4314" s="162"/>
      <c r="Z4314" s="162"/>
      <c r="AA4314" s="39"/>
      <c r="AB4314" s="152" t="s">
        <v>3165</v>
      </c>
    </row>
    <row r="4315" spans="1:28" ht="21.75" customHeight="1" x14ac:dyDescent="0.25">
      <c r="A4315" s="39" t="s">
        <v>30</v>
      </c>
      <c r="B4315" s="39" t="s">
        <v>31</v>
      </c>
      <c r="C4315" s="39">
        <v>6286</v>
      </c>
      <c r="D4315" s="39" t="s">
        <v>52</v>
      </c>
      <c r="E4315" s="39" t="s">
        <v>321</v>
      </c>
      <c r="F4315" s="128" t="s">
        <v>108</v>
      </c>
      <c r="G4315" s="162" t="s">
        <v>35</v>
      </c>
      <c r="H4315" s="39" t="str">
        <f t="shared" si="570"/>
        <v>6105AK124-6286-ELAY-0008</v>
      </c>
      <c r="I4315" s="39" t="str">
        <f t="shared" si="571"/>
        <v>Q24050972-04-6286-E-LAY-0008</v>
      </c>
      <c r="J4315" s="39"/>
      <c r="K4315" s="33" t="str">
        <f>VLOOKUP(C4315,'PPE WBS Codes'!$E$3:$F$79,2,0)</f>
        <v>Primary Crushing</v>
      </c>
      <c r="L4315" s="39" t="s">
        <v>2039</v>
      </c>
      <c r="M4315" s="39" t="s">
        <v>1376</v>
      </c>
      <c r="N4315" s="33" t="str">
        <f t="shared" ref="N4315:N4320" si="573">K4315&amp;" - "&amp;L4315&amp;" - "&amp;M4315</f>
        <v>Primary Crushing - Earthing System for Mining Sub Station - Control Room Power and Earthing Design</v>
      </c>
      <c r="O4315" s="134"/>
      <c r="P4315" s="134"/>
      <c r="Q4315" s="33" t="str">
        <f>IFERROR(VLOOKUP(PPE_PH1_CDDL[[#This Row],[RDMC Document Number]],[3]Docs!$B:$F,4,0),"No Placeholder Yet")</f>
        <v>RES - Reserved Placeholder</v>
      </c>
      <c r="R4315" s="33" t="str">
        <f>IFERROR(VLOOKUP(PPE_PH1_CDDL[[#This Row],[RDMC Document Number]],[3]Docs!$B:$F,5,0),"No Placeholder Yet")</f>
        <v>Pending</v>
      </c>
      <c r="S4315" s="137">
        <f t="shared" si="572"/>
        <v>0</v>
      </c>
      <c r="T4315" s="39" t="s">
        <v>1119</v>
      </c>
      <c r="U4315" s="39"/>
      <c r="V4315" s="126"/>
      <c r="W4315" s="39" t="s">
        <v>2049</v>
      </c>
      <c r="X4315" s="39" t="s">
        <v>1649</v>
      </c>
      <c r="Y4315" s="39"/>
      <c r="Z4315" s="39"/>
      <c r="AA4315" s="39"/>
      <c r="AB4315" s="152" t="s">
        <v>3165</v>
      </c>
    </row>
    <row r="4316" spans="1:28" ht="21.75" customHeight="1" x14ac:dyDescent="0.25">
      <c r="A4316" s="39" t="s">
        <v>30</v>
      </c>
      <c r="B4316" s="39" t="s">
        <v>31</v>
      </c>
      <c r="C4316" s="39">
        <v>6286</v>
      </c>
      <c r="D4316" s="39" t="s">
        <v>52</v>
      </c>
      <c r="E4316" s="39" t="s">
        <v>321</v>
      </c>
      <c r="F4316" s="128" t="s">
        <v>173</v>
      </c>
      <c r="G4316" s="162" t="s">
        <v>35</v>
      </c>
      <c r="H4316" s="39" t="str">
        <f t="shared" si="570"/>
        <v>6105AK124-6286-ELAY-0009</v>
      </c>
      <c r="I4316" s="39" t="str">
        <f t="shared" si="571"/>
        <v>Q24050972-04-6286-E-LAY-0009</v>
      </c>
      <c r="J4316" s="39"/>
      <c r="K4316" s="33" t="str">
        <f>VLOOKUP(C4316,'PPE WBS Codes'!$E$3:$F$79,2,0)</f>
        <v>Primary Crushing</v>
      </c>
      <c r="L4316" s="39" t="s">
        <v>2040</v>
      </c>
      <c r="M4316" s="39" t="s">
        <v>1376</v>
      </c>
      <c r="N4316" s="33" t="str">
        <f t="shared" si="573"/>
        <v>Primary Crushing - Small Power and Lighting for Mining Sub Station - Control Room Power and Earthing Design</v>
      </c>
      <c r="O4316" s="134"/>
      <c r="P4316" s="134"/>
      <c r="Q4316" s="33" t="str">
        <f>IFERROR(VLOOKUP(PPE_PH1_CDDL[[#This Row],[RDMC Document Number]],[3]Docs!$B:$F,4,0),"No Placeholder Yet")</f>
        <v>RES - Reserved Placeholder</v>
      </c>
      <c r="R4316" s="33" t="str">
        <f>IFERROR(VLOOKUP(PPE_PH1_CDDL[[#This Row],[RDMC Document Number]],[3]Docs!$B:$F,5,0),"No Placeholder Yet")</f>
        <v>Pending</v>
      </c>
      <c r="S4316" s="137">
        <f t="shared" si="572"/>
        <v>0</v>
      </c>
      <c r="T4316" s="39" t="s">
        <v>1119</v>
      </c>
      <c r="U4316" s="39"/>
      <c r="V4316" s="126"/>
      <c r="W4316" s="39" t="s">
        <v>2049</v>
      </c>
      <c r="X4316" s="39" t="s">
        <v>1597</v>
      </c>
      <c r="Y4316" s="39"/>
      <c r="Z4316" s="39"/>
      <c r="AA4316" s="39"/>
      <c r="AB4316" s="152" t="s">
        <v>3165</v>
      </c>
    </row>
    <row r="4317" spans="1:28" ht="21.75" customHeight="1" x14ac:dyDescent="0.25">
      <c r="A4317" s="39" t="s">
        <v>30</v>
      </c>
      <c r="B4317" s="39" t="s">
        <v>31</v>
      </c>
      <c r="C4317" s="39">
        <v>6286</v>
      </c>
      <c r="D4317" s="39" t="s">
        <v>52</v>
      </c>
      <c r="E4317" s="39" t="s">
        <v>321</v>
      </c>
      <c r="F4317" s="174" t="s">
        <v>184</v>
      </c>
      <c r="G4317" s="162" t="s">
        <v>35</v>
      </c>
      <c r="H4317" s="39" t="str">
        <f t="shared" si="570"/>
        <v>6105AK124-6286-ELAY-0010</v>
      </c>
      <c r="I4317" s="39" t="str">
        <f t="shared" si="571"/>
        <v>Q24050972-04-6286-E-LAY-0010</v>
      </c>
      <c r="J4317" s="162"/>
      <c r="K4317" s="33" t="str">
        <f>VLOOKUP(C4317,'PPE WBS Codes'!$E$3:$F$79,2,0)</f>
        <v>Primary Crushing</v>
      </c>
      <c r="L4317" s="162" t="s">
        <v>2041</v>
      </c>
      <c r="M4317" s="162" t="s">
        <v>1376</v>
      </c>
      <c r="N4317" s="33" t="str">
        <f t="shared" si="573"/>
        <v>Primary Crushing - Lightning Protection Mining Sub Station - Control Room Power and Earthing Design</v>
      </c>
      <c r="O4317" s="175"/>
      <c r="P4317" s="175"/>
      <c r="Q4317" s="33" t="str">
        <f>IFERROR(VLOOKUP(PPE_PH1_CDDL[[#This Row],[RDMC Document Number]],[3]Docs!$B:$F,4,0),"No Placeholder Yet")</f>
        <v>RES - Reserved Placeholder</v>
      </c>
      <c r="R4317" s="33" t="str">
        <f>IFERROR(VLOOKUP(PPE_PH1_CDDL[[#This Row],[RDMC Document Number]],[3]Docs!$B:$F,5,0),"No Placeholder Yet")</f>
        <v>Pending</v>
      </c>
      <c r="S4317" s="137">
        <f t="shared" si="572"/>
        <v>0</v>
      </c>
      <c r="T4317" s="39" t="s">
        <v>1119</v>
      </c>
      <c r="U4317" s="162"/>
      <c r="V4317" s="126"/>
      <c r="W4317" s="39" t="s">
        <v>2049</v>
      </c>
      <c r="X4317" s="162" t="s">
        <v>1858</v>
      </c>
      <c r="Y4317" s="162"/>
      <c r="Z4317" s="162"/>
      <c r="AA4317" s="39"/>
      <c r="AB4317" s="152" t="s">
        <v>3165</v>
      </c>
    </row>
    <row r="4318" spans="1:28" ht="21.75" customHeight="1" x14ac:dyDescent="0.25">
      <c r="A4318" s="37" t="s">
        <v>30</v>
      </c>
      <c r="B4318" s="37" t="s">
        <v>31</v>
      </c>
      <c r="C4318" s="39">
        <v>6286</v>
      </c>
      <c r="D4318" s="162" t="s">
        <v>1456</v>
      </c>
      <c r="E4318" s="39" t="s">
        <v>321</v>
      </c>
      <c r="F4318" s="128" t="s">
        <v>50</v>
      </c>
      <c r="G4318" s="39" t="s">
        <v>35</v>
      </c>
      <c r="H4318" s="39" t="str">
        <f t="shared" si="570"/>
        <v>6105AK124-6286-WLAY-0004</v>
      </c>
      <c r="I4318" s="39" t="str">
        <f t="shared" si="571"/>
        <v>Q24050972-04-6286-W-LAY-0004</v>
      </c>
      <c r="J4318" s="39"/>
      <c r="K4318" s="33" t="str">
        <f>VLOOKUP(C4318,'PPE WBS Codes'!$E$3:$F$79,2,0)</f>
        <v>Primary Crushing</v>
      </c>
      <c r="L4318" s="39" t="s">
        <v>2047</v>
      </c>
      <c r="M4318" s="39" t="s">
        <v>1459</v>
      </c>
      <c r="N4318" s="33" t="str">
        <f t="shared" si="573"/>
        <v>Primary Crushing - Collection Sump from Bunds for Mining Sub Station - Drainage, Run-off and Impoundment Design</v>
      </c>
      <c r="O4318" s="134"/>
      <c r="P4318" s="134"/>
      <c r="Q4318" s="33" t="str">
        <f>IFERROR(VLOOKUP(PPE_PH1_CDDL[[#This Row],[RDMC Document Number]],[3]Docs!$B:$F,4,0),"No Placeholder Yet")</f>
        <v>RES - Reserved Placeholder</v>
      </c>
      <c r="R4318" s="33" t="str">
        <f>IFERROR(VLOOKUP(PPE_PH1_CDDL[[#This Row],[RDMC Document Number]],[3]Docs!$B:$F,5,0),"No Placeholder Yet")</f>
        <v>Pending</v>
      </c>
      <c r="S4318" s="137">
        <f t="shared" si="572"/>
        <v>0</v>
      </c>
      <c r="T4318" s="39" t="s">
        <v>1119</v>
      </c>
      <c r="U4318" s="162"/>
      <c r="V4318" s="126"/>
      <c r="W4318" s="39" t="s">
        <v>2049</v>
      </c>
      <c r="X4318" s="39" t="s">
        <v>1932</v>
      </c>
      <c r="Y4318" s="39"/>
      <c r="Z4318" s="39"/>
      <c r="AA4318" s="39"/>
      <c r="AB4318" s="152" t="s">
        <v>3165</v>
      </c>
    </row>
    <row r="4319" spans="1:28" ht="21.75" customHeight="1" x14ac:dyDescent="0.25">
      <c r="A4319" s="37" t="s">
        <v>30</v>
      </c>
      <c r="B4319" s="37" t="s">
        <v>31</v>
      </c>
      <c r="C4319" s="39">
        <v>6286</v>
      </c>
      <c r="D4319" s="162" t="s">
        <v>1456</v>
      </c>
      <c r="E4319" s="39" t="s">
        <v>321</v>
      </c>
      <c r="F4319" s="128" t="s">
        <v>101</v>
      </c>
      <c r="G4319" s="39" t="s">
        <v>35</v>
      </c>
      <c r="H4319" s="39" t="str">
        <f t="shared" si="570"/>
        <v>6105AK124-6286-WLAY-0005</v>
      </c>
      <c r="I4319" s="39" t="str">
        <f t="shared" si="571"/>
        <v>Q24050972-04-6286-W-LAY-0005</v>
      </c>
      <c r="J4319" s="39"/>
      <c r="K4319" s="33" t="str">
        <f>VLOOKUP(C4319,'PPE WBS Codes'!$E$3:$F$79,2,0)</f>
        <v>Primary Crushing</v>
      </c>
      <c r="L4319" s="39" t="s">
        <v>2046</v>
      </c>
      <c r="M4319" s="39" t="s">
        <v>1459</v>
      </c>
      <c r="N4319" s="33" t="str">
        <f t="shared" si="573"/>
        <v>Primary Crushing - Cable Trench and Tunnels for Mining Sub Station - Drainage, Run-off and Impoundment Design</v>
      </c>
      <c r="O4319" s="134"/>
      <c r="P4319" s="134"/>
      <c r="Q4319" s="33" t="str">
        <f>IFERROR(VLOOKUP(PPE_PH1_CDDL[[#This Row],[RDMC Document Number]],[3]Docs!$B:$F,4,0),"No Placeholder Yet")</f>
        <v>RES - Reserved Placeholder</v>
      </c>
      <c r="R4319" s="33" t="str">
        <f>IFERROR(VLOOKUP(PPE_PH1_CDDL[[#This Row],[RDMC Document Number]],[3]Docs!$B:$F,5,0),"No Placeholder Yet")</f>
        <v>Pending</v>
      </c>
      <c r="S4319" s="137">
        <f t="shared" si="572"/>
        <v>0</v>
      </c>
      <c r="T4319" s="39" t="s">
        <v>1119</v>
      </c>
      <c r="U4319" s="162"/>
      <c r="V4319" s="126"/>
      <c r="W4319" s="39" t="s">
        <v>2049</v>
      </c>
      <c r="X4319" s="39" t="s">
        <v>1629</v>
      </c>
      <c r="Y4319" s="39"/>
      <c r="Z4319" s="39"/>
      <c r="AA4319" s="39"/>
      <c r="AB4319" s="152" t="s">
        <v>3165</v>
      </c>
    </row>
    <row r="4320" spans="1:28" ht="21.75" customHeight="1" x14ac:dyDescent="0.25">
      <c r="A4320" s="37" t="s">
        <v>30</v>
      </c>
      <c r="B4320" s="37" t="s">
        <v>31</v>
      </c>
      <c r="C4320" s="39">
        <v>6286</v>
      </c>
      <c r="D4320" s="162" t="s">
        <v>1456</v>
      </c>
      <c r="E4320" s="39" t="s">
        <v>321</v>
      </c>
      <c r="F4320" s="174" t="s">
        <v>161</v>
      </c>
      <c r="G4320" s="39" t="s">
        <v>35</v>
      </c>
      <c r="H4320" s="39" t="str">
        <f t="shared" si="570"/>
        <v>6105AK124-6286-WLAY-0006</v>
      </c>
      <c r="I4320" s="39" t="str">
        <f t="shared" si="571"/>
        <v>Q24050972-04-6286-W-LAY-0006</v>
      </c>
      <c r="J4320" s="162"/>
      <c r="K4320" s="33" t="str">
        <f>VLOOKUP(C4320,'PPE WBS Codes'!$E$3:$F$79,2,0)</f>
        <v>Primary Crushing</v>
      </c>
      <c r="L4320" s="162" t="s">
        <v>2038</v>
      </c>
      <c r="M4320" s="162" t="s">
        <v>1459</v>
      </c>
      <c r="N4320" s="33" t="str">
        <f t="shared" si="573"/>
        <v>Primary Crushing - Terrace, Roads and Access-ways for Mining Sub Station - Drainage, Run-off and Impoundment Design</v>
      </c>
      <c r="O4320" s="175"/>
      <c r="P4320" s="175"/>
      <c r="Q4320" s="33" t="str">
        <f>IFERROR(VLOOKUP(PPE_PH1_CDDL[[#This Row],[RDMC Document Number]],[3]Docs!$B:$F,4,0),"No Placeholder Yet")</f>
        <v>RES - Reserved Placeholder</v>
      </c>
      <c r="R4320" s="33" t="str">
        <f>IFERROR(VLOOKUP(PPE_PH1_CDDL[[#This Row],[RDMC Document Number]],[3]Docs!$B:$F,5,0),"No Placeholder Yet")</f>
        <v>Pending</v>
      </c>
      <c r="S4320" s="137">
        <f t="shared" si="572"/>
        <v>0</v>
      </c>
      <c r="T4320" s="39" t="s">
        <v>1119</v>
      </c>
      <c r="U4320" s="162"/>
      <c r="V4320" s="126"/>
      <c r="W4320" s="39" t="s">
        <v>2049</v>
      </c>
      <c r="X4320" s="162" t="s">
        <v>1515</v>
      </c>
      <c r="Y4320" s="162"/>
      <c r="Z4320" s="162"/>
      <c r="AA4320" s="39"/>
      <c r="AB4320" s="152" t="s">
        <v>3165</v>
      </c>
    </row>
    <row r="4321" spans="1:28" ht="21.75" customHeight="1" x14ac:dyDescent="0.25">
      <c r="A4321" s="162" t="s">
        <v>30</v>
      </c>
      <c r="B4321" s="162" t="s">
        <v>31</v>
      </c>
      <c r="C4321" s="162">
        <v>6286</v>
      </c>
      <c r="D4321" s="162" t="s">
        <v>712</v>
      </c>
      <c r="E4321" s="162" t="s">
        <v>342</v>
      </c>
      <c r="F4321" s="174" t="s">
        <v>34</v>
      </c>
      <c r="G4321" s="162" t="s">
        <v>35</v>
      </c>
      <c r="H4321" s="39" t="str">
        <f t="shared" si="570"/>
        <v>6105AK124-6286-ILST-0001</v>
      </c>
      <c r="I4321" s="39" t="str">
        <f t="shared" si="571"/>
        <v>Q24050972-04-6286-I-LST-0001</v>
      </c>
      <c r="J4321" s="162"/>
      <c r="K4321" s="33" t="str">
        <f>VLOOKUP(C4321,'PPE WBS Codes'!$E$3:$F$79,2,0)</f>
        <v>Primary Crushing</v>
      </c>
      <c r="L4321" s="162" t="s">
        <v>2047</v>
      </c>
      <c r="M4321" s="162" t="s">
        <v>1416</v>
      </c>
      <c r="N4321" s="33" t="str">
        <f>K4321&amp;" - "&amp;L4321&amp;" - "&amp;M4321</f>
        <v>Primary Crushing - Collection Sump from Bunds for Mining Sub Station - Equipment Alarm and Trip Level Register</v>
      </c>
      <c r="O4321" s="175"/>
      <c r="P4321" s="175"/>
      <c r="Q4321" s="33" t="str">
        <f>IFERROR(VLOOKUP(PPE_PH1_CDDL[[#This Row],[RDMC Document Number]],[3]Docs!$B:$F,4,0),"No Placeholder Yet")</f>
        <v>RES - Reserved Placeholder</v>
      </c>
      <c r="R4321" s="33" t="str">
        <f>IFERROR(VLOOKUP(PPE_PH1_CDDL[[#This Row],[RDMC Document Number]],[3]Docs!$B:$F,5,0),"No Placeholder Yet")</f>
        <v>Pending</v>
      </c>
      <c r="S4321" s="137">
        <f t="shared" ref="S4321:S4326" si="574">IF(AND(O4321&lt;&gt;"",P4321&lt;&gt;"",R4321="Approved"),100%,
 IF(AND(O4321&lt;&gt;"",P4321&lt;&gt;""),66.67%,
 IF(O4321&lt;&gt;"",33.33%,
 0)))</f>
        <v>0</v>
      </c>
      <c r="T4321" s="39" t="s">
        <v>1119</v>
      </c>
      <c r="U4321" s="162"/>
      <c r="V4321" s="126"/>
      <c r="W4321" s="162" t="s">
        <v>281</v>
      </c>
      <c r="X4321" s="39" t="s">
        <v>1932</v>
      </c>
      <c r="Y4321" s="162"/>
      <c r="Z4321" s="162"/>
      <c r="AA4321" s="39"/>
      <c r="AB4321" s="152" t="s">
        <v>3165</v>
      </c>
    </row>
    <row r="4322" spans="1:28" ht="21.75" customHeight="1" x14ac:dyDescent="0.25">
      <c r="A4322" s="39" t="s">
        <v>30</v>
      </c>
      <c r="B4322" s="39" t="s">
        <v>31</v>
      </c>
      <c r="C4322" s="39">
        <v>6286</v>
      </c>
      <c r="D4322" s="162" t="s">
        <v>1169</v>
      </c>
      <c r="E4322" s="39" t="s">
        <v>1328</v>
      </c>
      <c r="F4322" s="128" t="s">
        <v>34</v>
      </c>
      <c r="G4322" s="162" t="s">
        <v>35</v>
      </c>
      <c r="H4322" s="39" t="str">
        <f t="shared" si="570"/>
        <v>6105AK124-6286-CMDL-0001</v>
      </c>
      <c r="I4322" s="39" t="str">
        <f t="shared" si="571"/>
        <v>Q24050972-04-6286-C-MDL-0001</v>
      </c>
      <c r="J4322" s="39"/>
      <c r="K4322" s="33" t="str">
        <f>VLOOKUP(C4322,'PPE WBS Codes'!$E$3:$F$79,2,0)</f>
        <v>Primary Crushing</v>
      </c>
      <c r="L4322" s="39" t="s">
        <v>2047</v>
      </c>
      <c r="M4322" s="39" t="s">
        <v>1329</v>
      </c>
      <c r="N4322" s="33" t="str">
        <f t="shared" ref="N4322:N4338" si="575">K4322&amp;" - "&amp;L4322&amp;" - "&amp;M4322</f>
        <v>Primary Crushing - Collection Sump from Bunds for Mining Sub Station - 3D Designs and Drawings</v>
      </c>
      <c r="O4322" s="134"/>
      <c r="P4322" s="134"/>
      <c r="Q4322" s="33" t="str">
        <f>IFERROR(VLOOKUP(PPE_PH1_CDDL[[#This Row],[RDMC Document Number]],[3]Docs!$B:$F,4,0),"No Placeholder Yet")</f>
        <v>RES - Reserved Placeholder</v>
      </c>
      <c r="R4322" s="33" t="str">
        <f>IFERROR(VLOOKUP(PPE_PH1_CDDL[[#This Row],[RDMC Document Number]],[3]Docs!$B:$F,5,0),"No Placeholder Yet")</f>
        <v>Pending</v>
      </c>
      <c r="S4322" s="137">
        <f t="shared" si="574"/>
        <v>0</v>
      </c>
      <c r="T4322" s="39" t="s">
        <v>1119</v>
      </c>
      <c r="U4322" s="162"/>
      <c r="V4322" s="126"/>
      <c r="W4322" s="39" t="s">
        <v>2049</v>
      </c>
      <c r="X4322" s="39" t="s">
        <v>1932</v>
      </c>
      <c r="Y4322" s="39"/>
      <c r="Z4322" s="39"/>
      <c r="AA4322" s="39"/>
      <c r="AB4322" s="152" t="s">
        <v>3165</v>
      </c>
    </row>
    <row r="4323" spans="1:28" ht="21.75" customHeight="1" x14ac:dyDescent="0.25">
      <c r="A4323" s="39" t="s">
        <v>30</v>
      </c>
      <c r="B4323" s="39" t="s">
        <v>31</v>
      </c>
      <c r="C4323" s="39">
        <v>6286</v>
      </c>
      <c r="D4323" s="162" t="s">
        <v>1169</v>
      </c>
      <c r="E4323" s="39" t="s">
        <v>1328</v>
      </c>
      <c r="F4323" s="128" t="s">
        <v>46</v>
      </c>
      <c r="G4323" s="162" t="s">
        <v>35</v>
      </c>
      <c r="H4323" s="39" t="str">
        <f t="shared" si="570"/>
        <v>6105AK124-6286-CMDL-0002</v>
      </c>
      <c r="I4323" s="39" t="str">
        <f t="shared" si="571"/>
        <v>Q24050972-04-6286-C-MDL-0002</v>
      </c>
      <c r="J4323" s="39"/>
      <c r="K4323" s="33" t="str">
        <f>VLOOKUP(C4323,'PPE WBS Codes'!$E$3:$F$79,2,0)</f>
        <v>Primary Crushing</v>
      </c>
      <c r="L4323" s="39" t="s">
        <v>2042</v>
      </c>
      <c r="M4323" s="39" t="s">
        <v>1329</v>
      </c>
      <c r="N4323" s="33" t="str">
        <f t="shared" si="575"/>
        <v>Primary Crushing - Cable Racks and Trays for Mining Sub Station - 3D Designs and Drawings</v>
      </c>
      <c r="O4323" s="134"/>
      <c r="P4323" s="134"/>
      <c r="Q4323" s="33" t="str">
        <f>IFERROR(VLOOKUP(PPE_PH1_CDDL[[#This Row],[RDMC Document Number]],[3]Docs!$B:$F,4,0),"No Placeholder Yet")</f>
        <v>RES - Reserved Placeholder</v>
      </c>
      <c r="R4323" s="33" t="str">
        <f>IFERROR(VLOOKUP(PPE_PH1_CDDL[[#This Row],[RDMC Document Number]],[3]Docs!$B:$F,5,0),"No Placeholder Yet")</f>
        <v>Pending</v>
      </c>
      <c r="S4323" s="137">
        <f t="shared" si="574"/>
        <v>0</v>
      </c>
      <c r="T4323" s="39" t="s">
        <v>1119</v>
      </c>
      <c r="U4323" s="162"/>
      <c r="V4323" s="126"/>
      <c r="W4323" s="39" t="s">
        <v>2049</v>
      </c>
      <c r="X4323" s="39" t="s">
        <v>1599</v>
      </c>
      <c r="Y4323" s="39"/>
      <c r="Z4323" s="39"/>
      <c r="AA4323" s="39"/>
      <c r="AB4323" s="152" t="s">
        <v>3165</v>
      </c>
    </row>
    <row r="4324" spans="1:28" ht="21.75" customHeight="1" x14ac:dyDescent="0.25">
      <c r="A4324" s="39" t="s">
        <v>30</v>
      </c>
      <c r="B4324" s="39" t="s">
        <v>31</v>
      </c>
      <c r="C4324" s="39">
        <v>6286</v>
      </c>
      <c r="D4324" s="162" t="s">
        <v>1169</v>
      </c>
      <c r="E4324" s="39" t="s">
        <v>1328</v>
      </c>
      <c r="F4324" s="128" t="s">
        <v>48</v>
      </c>
      <c r="G4324" s="162" t="s">
        <v>35</v>
      </c>
      <c r="H4324" s="39" t="str">
        <f t="shared" si="570"/>
        <v>6105AK124-6286-CMDL-0003</v>
      </c>
      <c r="I4324" s="39" t="str">
        <f t="shared" si="571"/>
        <v>Q24050972-04-6286-C-MDL-0003</v>
      </c>
      <c r="J4324" s="39"/>
      <c r="K4324" s="33" t="str">
        <f>VLOOKUP(C4324,'PPE WBS Codes'!$E$3:$F$79,2,0)</f>
        <v>Primary Crushing</v>
      </c>
      <c r="L4324" s="39" t="s">
        <v>2046</v>
      </c>
      <c r="M4324" s="39" t="s">
        <v>1329</v>
      </c>
      <c r="N4324" s="33" t="str">
        <f t="shared" si="575"/>
        <v>Primary Crushing - Cable Trench and Tunnels for Mining Sub Station - 3D Designs and Drawings</v>
      </c>
      <c r="O4324" s="134"/>
      <c r="P4324" s="134"/>
      <c r="Q4324" s="33" t="str">
        <f>IFERROR(VLOOKUP(PPE_PH1_CDDL[[#This Row],[RDMC Document Number]],[3]Docs!$B:$F,4,0),"No Placeholder Yet")</f>
        <v>RES - Reserved Placeholder</v>
      </c>
      <c r="R4324" s="33" t="str">
        <f>IFERROR(VLOOKUP(PPE_PH1_CDDL[[#This Row],[RDMC Document Number]],[3]Docs!$B:$F,5,0),"No Placeholder Yet")</f>
        <v>Pending</v>
      </c>
      <c r="S4324" s="137">
        <f t="shared" si="574"/>
        <v>0</v>
      </c>
      <c r="T4324" s="39" t="s">
        <v>1119</v>
      </c>
      <c r="U4324" s="162"/>
      <c r="V4324" s="126"/>
      <c r="W4324" s="39" t="s">
        <v>2049</v>
      </c>
      <c r="X4324" s="39" t="s">
        <v>1629</v>
      </c>
      <c r="Y4324" s="39"/>
      <c r="Z4324" s="39"/>
      <c r="AA4324" s="39"/>
      <c r="AB4324" s="152" t="s">
        <v>3165</v>
      </c>
    </row>
    <row r="4325" spans="1:28" ht="21.75" customHeight="1" x14ac:dyDescent="0.25">
      <c r="A4325" s="39" t="s">
        <v>30</v>
      </c>
      <c r="B4325" s="39" t="s">
        <v>31</v>
      </c>
      <c r="C4325" s="39">
        <v>6286</v>
      </c>
      <c r="D4325" s="162" t="s">
        <v>1169</v>
      </c>
      <c r="E4325" s="39" t="s">
        <v>1328</v>
      </c>
      <c r="F4325" s="128" t="s">
        <v>50</v>
      </c>
      <c r="G4325" s="162" t="s">
        <v>35</v>
      </c>
      <c r="H4325" s="39" t="str">
        <f t="shared" si="570"/>
        <v>6105AK124-6286-CMDL-0004</v>
      </c>
      <c r="I4325" s="39" t="str">
        <f t="shared" si="571"/>
        <v>Q24050972-04-6286-C-MDL-0004</v>
      </c>
      <c r="J4325" s="39"/>
      <c r="K4325" s="33" t="str">
        <f>VLOOKUP(C4325,'PPE WBS Codes'!$E$3:$F$79,2,0)</f>
        <v>Primary Crushing</v>
      </c>
      <c r="L4325" s="39" t="s">
        <v>2048</v>
      </c>
      <c r="M4325" s="39" t="s">
        <v>1329</v>
      </c>
      <c r="N4325" s="33" t="str">
        <f t="shared" si="575"/>
        <v>Primary Crushing - Perimeter Fencing for Mining Sub Station - 3D Designs and Drawings</v>
      </c>
      <c r="O4325" s="134"/>
      <c r="P4325" s="134"/>
      <c r="Q4325" s="33" t="str">
        <f>IFERROR(VLOOKUP(PPE_PH1_CDDL[[#This Row],[RDMC Document Number]],[3]Docs!$B:$F,4,0),"No Placeholder Yet")</f>
        <v>RES - Reserved Placeholder</v>
      </c>
      <c r="R4325" s="33" t="str">
        <f>IFERROR(VLOOKUP(PPE_PH1_CDDL[[#This Row],[RDMC Document Number]],[3]Docs!$B:$F,5,0),"No Placeholder Yet")</f>
        <v>Pending</v>
      </c>
      <c r="S4325" s="137">
        <f t="shared" si="574"/>
        <v>0</v>
      </c>
      <c r="T4325" s="39" t="s">
        <v>1119</v>
      </c>
      <c r="U4325" s="162"/>
      <c r="V4325" s="126"/>
      <c r="W4325" s="39" t="s">
        <v>2049</v>
      </c>
      <c r="X4325" s="39" t="s">
        <v>1512</v>
      </c>
      <c r="Y4325" s="39"/>
      <c r="Z4325" s="39"/>
      <c r="AA4325" s="39"/>
      <c r="AB4325" s="152" t="s">
        <v>3165</v>
      </c>
    </row>
    <row r="4326" spans="1:28" ht="21.75" customHeight="1" x14ac:dyDescent="0.25">
      <c r="A4326" s="39" t="s">
        <v>30</v>
      </c>
      <c r="B4326" s="39" t="s">
        <v>31</v>
      </c>
      <c r="C4326" s="39">
        <v>6286</v>
      </c>
      <c r="D4326" s="162" t="s">
        <v>1169</v>
      </c>
      <c r="E4326" s="39" t="s">
        <v>1328</v>
      </c>
      <c r="F4326" s="174" t="s">
        <v>101</v>
      </c>
      <c r="G4326" s="162" t="s">
        <v>35</v>
      </c>
      <c r="H4326" s="39" t="str">
        <f t="shared" si="570"/>
        <v>6105AK124-6286-CMDL-0005</v>
      </c>
      <c r="I4326" s="39" t="str">
        <f t="shared" si="571"/>
        <v>Q24050972-04-6286-C-MDL-0005</v>
      </c>
      <c r="J4326" s="162"/>
      <c r="K4326" s="33" t="str">
        <f>VLOOKUP(C4326,'PPE WBS Codes'!$E$3:$F$79,2,0)</f>
        <v>Primary Crushing</v>
      </c>
      <c r="L4326" s="162" t="s">
        <v>2038</v>
      </c>
      <c r="M4326" s="162" t="s">
        <v>1329</v>
      </c>
      <c r="N4326" s="33" t="str">
        <f t="shared" si="575"/>
        <v>Primary Crushing - Terrace, Roads and Access-ways for Mining Sub Station - 3D Designs and Drawings</v>
      </c>
      <c r="O4326" s="175"/>
      <c r="P4326" s="175"/>
      <c r="Q4326" s="33" t="str">
        <f>IFERROR(VLOOKUP(PPE_PH1_CDDL[[#This Row],[RDMC Document Number]],[3]Docs!$B:$F,4,0),"No Placeholder Yet")</f>
        <v>RES - Reserved Placeholder</v>
      </c>
      <c r="R4326" s="33" t="str">
        <f>IFERROR(VLOOKUP(PPE_PH1_CDDL[[#This Row],[RDMC Document Number]],[3]Docs!$B:$F,5,0),"No Placeholder Yet")</f>
        <v>Pending</v>
      </c>
      <c r="S4326" s="137">
        <f t="shared" si="574"/>
        <v>0</v>
      </c>
      <c r="T4326" s="39" t="s">
        <v>1119</v>
      </c>
      <c r="U4326" s="162"/>
      <c r="V4326" s="126"/>
      <c r="W4326" s="39" t="s">
        <v>2049</v>
      </c>
      <c r="X4326" s="39" t="s">
        <v>1515</v>
      </c>
      <c r="Y4326" s="162"/>
      <c r="Z4326" s="162"/>
      <c r="AA4326" s="39"/>
      <c r="AB4326" s="152" t="s">
        <v>3165</v>
      </c>
    </row>
    <row r="4327" spans="1:28" ht="21.75" customHeight="1" x14ac:dyDescent="0.25">
      <c r="A4327" s="39" t="s">
        <v>30</v>
      </c>
      <c r="B4327" s="39" t="s">
        <v>31</v>
      </c>
      <c r="C4327" s="39">
        <v>6286</v>
      </c>
      <c r="D4327" s="162" t="s">
        <v>1169</v>
      </c>
      <c r="E4327" s="39" t="s">
        <v>1328</v>
      </c>
      <c r="F4327" s="128" t="s">
        <v>161</v>
      </c>
      <c r="G4327" s="162" t="s">
        <v>35</v>
      </c>
      <c r="H4327" s="39" t="str">
        <f t="shared" si="570"/>
        <v>6105AK124-6286-CMDL-0006</v>
      </c>
      <c r="I4327" s="39" t="str">
        <f t="shared" si="571"/>
        <v>Q24050972-04-6286-C-MDL-0006</v>
      </c>
      <c r="J4327" s="39"/>
      <c r="K4327" s="33" t="str">
        <f>VLOOKUP(C4327,'PPE WBS Codes'!$E$3:$F$79,2,0)</f>
        <v>Primary Crushing</v>
      </c>
      <c r="L4327" s="39" t="s">
        <v>2039</v>
      </c>
      <c r="M4327" s="39" t="s">
        <v>1329</v>
      </c>
      <c r="N4327" s="33" t="str">
        <f t="shared" si="575"/>
        <v>Primary Crushing - Earthing System for Mining Sub Station - 3D Designs and Drawings</v>
      </c>
      <c r="O4327" s="134"/>
      <c r="P4327" s="134"/>
      <c r="Q4327" s="33" t="str">
        <f>IFERROR(VLOOKUP(PPE_PH1_CDDL[[#This Row],[RDMC Document Number]],[3]Docs!$B:$F,4,0),"No Placeholder Yet")</f>
        <v>RES - Reserved Placeholder</v>
      </c>
      <c r="R4327" s="33" t="str">
        <f>IFERROR(VLOOKUP(PPE_PH1_CDDL[[#This Row],[RDMC Document Number]],[3]Docs!$B:$F,5,0),"No Placeholder Yet")</f>
        <v>Pending</v>
      </c>
      <c r="S4327" s="137">
        <f t="shared" ref="S4327:S4331" si="576">IF(AND(O4327&lt;&gt;"",P4327&lt;&gt;"",R4327="Approved"),100%,
 IF(AND(O4327&lt;&gt;"",P4327&lt;&gt;""),66.67%,
 IF(O4327&lt;&gt;"",33.33%,
 0)))</f>
        <v>0</v>
      </c>
      <c r="T4327" s="39" t="s">
        <v>1119</v>
      </c>
      <c r="U4327" s="162"/>
      <c r="V4327" s="126"/>
      <c r="W4327" s="39" t="s">
        <v>2049</v>
      </c>
      <c r="X4327" s="39" t="s">
        <v>1649</v>
      </c>
      <c r="Y4327" s="39"/>
      <c r="Z4327" s="39"/>
      <c r="AA4327" s="39"/>
      <c r="AB4327" s="152" t="s">
        <v>3165</v>
      </c>
    </row>
    <row r="4328" spans="1:28" ht="21.75" customHeight="1" x14ac:dyDescent="0.25">
      <c r="A4328" s="39" t="s">
        <v>30</v>
      </c>
      <c r="B4328" s="39" t="s">
        <v>31</v>
      </c>
      <c r="C4328" s="39">
        <v>6286</v>
      </c>
      <c r="D4328" s="162" t="s">
        <v>1169</v>
      </c>
      <c r="E4328" s="39" t="s">
        <v>1328</v>
      </c>
      <c r="F4328" s="128" t="s">
        <v>170</v>
      </c>
      <c r="G4328" s="162" t="s">
        <v>35</v>
      </c>
      <c r="H4328" s="39" t="str">
        <f t="shared" si="570"/>
        <v>6105AK124-6286-CMDL-0007</v>
      </c>
      <c r="I4328" s="39" t="str">
        <f t="shared" si="571"/>
        <v>Q24050972-04-6286-C-MDL-0007</v>
      </c>
      <c r="J4328" s="39"/>
      <c r="K4328" s="33" t="str">
        <f>VLOOKUP(C4328,'PPE WBS Codes'!$E$3:$F$79,2,0)</f>
        <v>Primary Crushing</v>
      </c>
      <c r="L4328" s="39" t="s">
        <v>2040</v>
      </c>
      <c r="M4328" s="39" t="s">
        <v>1329</v>
      </c>
      <c r="N4328" s="33" t="str">
        <f t="shared" si="575"/>
        <v>Primary Crushing - Small Power and Lighting for Mining Sub Station - 3D Designs and Drawings</v>
      </c>
      <c r="O4328" s="134"/>
      <c r="P4328" s="134"/>
      <c r="Q4328" s="33" t="str">
        <f>IFERROR(VLOOKUP(PPE_PH1_CDDL[[#This Row],[RDMC Document Number]],[3]Docs!$B:$F,4,0),"No Placeholder Yet")</f>
        <v>RES - Reserved Placeholder</v>
      </c>
      <c r="R4328" s="33" t="str">
        <f>IFERROR(VLOOKUP(PPE_PH1_CDDL[[#This Row],[RDMC Document Number]],[3]Docs!$B:$F,5,0),"No Placeholder Yet")</f>
        <v>Pending</v>
      </c>
      <c r="S4328" s="137">
        <f t="shared" si="576"/>
        <v>0</v>
      </c>
      <c r="T4328" s="39" t="s">
        <v>1119</v>
      </c>
      <c r="U4328" s="162"/>
      <c r="V4328" s="126"/>
      <c r="W4328" s="39" t="s">
        <v>2049</v>
      </c>
      <c r="X4328" s="39" t="s">
        <v>1597</v>
      </c>
      <c r="Y4328" s="39"/>
      <c r="Z4328" s="39"/>
      <c r="AA4328" s="39"/>
      <c r="AB4328" s="152" t="s">
        <v>3165</v>
      </c>
    </row>
    <row r="4329" spans="1:28" ht="21.75" customHeight="1" x14ac:dyDescent="0.25">
      <c r="A4329" s="39" t="s">
        <v>30</v>
      </c>
      <c r="B4329" s="39" t="s">
        <v>31</v>
      </c>
      <c r="C4329" s="39">
        <v>6286</v>
      </c>
      <c r="D4329" s="162" t="s">
        <v>1169</v>
      </c>
      <c r="E4329" s="39" t="s">
        <v>1328</v>
      </c>
      <c r="F4329" s="174" t="s">
        <v>108</v>
      </c>
      <c r="G4329" s="162" t="s">
        <v>35</v>
      </c>
      <c r="H4329" s="39" t="str">
        <f t="shared" si="570"/>
        <v>6105AK124-6286-CMDL-0008</v>
      </c>
      <c r="I4329" s="39" t="str">
        <f t="shared" si="571"/>
        <v>Q24050972-04-6286-C-MDL-0008</v>
      </c>
      <c r="J4329" s="162"/>
      <c r="K4329" s="33" t="str">
        <f>VLOOKUP(C4329,'PPE WBS Codes'!$E$3:$F$79,2,0)</f>
        <v>Primary Crushing</v>
      </c>
      <c r="L4329" s="162" t="s">
        <v>2041</v>
      </c>
      <c r="M4329" s="162" t="s">
        <v>1329</v>
      </c>
      <c r="N4329" s="33" t="str">
        <f t="shared" si="575"/>
        <v>Primary Crushing - Lightning Protection Mining Sub Station - 3D Designs and Drawings</v>
      </c>
      <c r="O4329" s="175"/>
      <c r="P4329" s="175"/>
      <c r="Q4329" s="33" t="str">
        <f>IFERROR(VLOOKUP(PPE_PH1_CDDL[[#This Row],[RDMC Document Number]],[3]Docs!$B:$F,4,0),"No Placeholder Yet")</f>
        <v>RES - Reserved Placeholder</v>
      </c>
      <c r="R4329" s="33" t="str">
        <f>IFERROR(VLOOKUP(PPE_PH1_CDDL[[#This Row],[RDMC Document Number]],[3]Docs!$B:$F,5,0),"No Placeholder Yet")</f>
        <v>Pending</v>
      </c>
      <c r="S4329" s="137">
        <f t="shared" si="576"/>
        <v>0</v>
      </c>
      <c r="T4329" s="39" t="s">
        <v>1119</v>
      </c>
      <c r="U4329" s="162"/>
      <c r="V4329" s="126"/>
      <c r="W4329" s="39" t="s">
        <v>2049</v>
      </c>
      <c r="X4329" s="162" t="s">
        <v>1858</v>
      </c>
      <c r="Y4329" s="162"/>
      <c r="Z4329" s="162"/>
      <c r="AA4329" s="39"/>
      <c r="AB4329" s="152" t="s">
        <v>3165</v>
      </c>
    </row>
    <row r="4330" spans="1:28" ht="21.75" customHeight="1" x14ac:dyDescent="0.25">
      <c r="A4330" s="37" t="s">
        <v>30</v>
      </c>
      <c r="B4330" s="37" t="s">
        <v>31</v>
      </c>
      <c r="C4330" s="39">
        <v>6286</v>
      </c>
      <c r="D4330" s="162" t="s">
        <v>32</v>
      </c>
      <c r="E4330" s="39" t="s">
        <v>394</v>
      </c>
      <c r="F4330" s="128" t="s">
        <v>34</v>
      </c>
      <c r="G4330" s="39" t="s">
        <v>35</v>
      </c>
      <c r="H4330" s="39" t="str">
        <f t="shared" si="570"/>
        <v>6105AK124-6286-BPHL-0001</v>
      </c>
      <c r="I4330" s="39" t="str">
        <f t="shared" si="571"/>
        <v>Q24050972-04-6286-B-PHL-0001</v>
      </c>
      <c r="J4330" s="39"/>
      <c r="K4330" s="33" t="str">
        <f>VLOOKUP(C4330,'PPE WBS Codes'!$E$3:$F$79,2,0)</f>
        <v>Primary Crushing</v>
      </c>
      <c r="L4330" s="39" t="s">
        <v>2044</v>
      </c>
      <c r="M4330" s="39" t="s">
        <v>1258</v>
      </c>
      <c r="N4330" s="33" t="str">
        <f t="shared" si="575"/>
        <v>Primary Crushing - Mining Substation 33/11 kV Project Package - Control Philosophy</v>
      </c>
      <c r="O4330" s="134"/>
      <c r="P4330" s="134"/>
      <c r="Q4330" s="33" t="str">
        <f>IFERROR(VLOOKUP(PPE_PH1_CDDL[[#This Row],[RDMC Document Number]],[3]Docs!$B:$F,4,0),"No Placeholder Yet")</f>
        <v>RES - Reserved Placeholder</v>
      </c>
      <c r="R4330" s="33" t="str">
        <f>IFERROR(VLOOKUP(PPE_PH1_CDDL[[#This Row],[RDMC Document Number]],[3]Docs!$B:$F,5,0),"No Placeholder Yet")</f>
        <v>Pending</v>
      </c>
      <c r="S4330" s="137">
        <f t="shared" si="576"/>
        <v>0</v>
      </c>
      <c r="T4330" s="162" t="s">
        <v>1119</v>
      </c>
      <c r="U4330" s="162"/>
      <c r="V4330" s="126"/>
      <c r="W4330" s="162" t="s">
        <v>2043</v>
      </c>
      <c r="X4330" s="162" t="s">
        <v>2045</v>
      </c>
      <c r="Y4330" s="39"/>
      <c r="Z4330" s="39"/>
      <c r="AA4330" s="39"/>
      <c r="AB4330" s="152" t="s">
        <v>3165</v>
      </c>
    </row>
    <row r="4331" spans="1:28" ht="21.75" customHeight="1" x14ac:dyDescent="0.25">
      <c r="A4331" s="37" t="s">
        <v>30</v>
      </c>
      <c r="B4331" s="37" t="s">
        <v>31</v>
      </c>
      <c r="C4331" s="39">
        <v>6286</v>
      </c>
      <c r="D4331" s="162" t="s">
        <v>32</v>
      </c>
      <c r="E4331" s="162" t="s">
        <v>394</v>
      </c>
      <c r="F4331" s="174" t="s">
        <v>46</v>
      </c>
      <c r="G4331" s="39" t="s">
        <v>35</v>
      </c>
      <c r="H4331" s="39" t="str">
        <f t="shared" si="570"/>
        <v>6105AK124-6286-BPHL-0002</v>
      </c>
      <c r="I4331" s="39" t="str">
        <f t="shared" si="571"/>
        <v>Q24050972-04-6286-B-PHL-0002</v>
      </c>
      <c r="J4331" s="162"/>
      <c r="K4331" s="33" t="str">
        <f>VLOOKUP(C4331,'PPE WBS Codes'!$E$3:$F$79,2,0)</f>
        <v>Primary Crushing</v>
      </c>
      <c r="L4331" s="162" t="s">
        <v>2044</v>
      </c>
      <c r="M4331" s="162" t="s">
        <v>1260</v>
      </c>
      <c r="N4331" s="33" t="str">
        <f t="shared" si="575"/>
        <v>Primary Crushing - Mining Substation 33/11 kV Project Package - Synchronization Philosophy</v>
      </c>
      <c r="O4331" s="175"/>
      <c r="P4331" s="175"/>
      <c r="Q4331" s="33" t="str">
        <f>IFERROR(VLOOKUP(PPE_PH1_CDDL[[#This Row],[RDMC Document Number]],[3]Docs!$B:$F,4,0),"No Placeholder Yet")</f>
        <v>RES - Reserved Placeholder</v>
      </c>
      <c r="R4331" s="33" t="str">
        <f>IFERROR(VLOOKUP(PPE_PH1_CDDL[[#This Row],[RDMC Document Number]],[3]Docs!$B:$F,5,0),"No Placeholder Yet")</f>
        <v>Pending</v>
      </c>
      <c r="S4331" s="137">
        <f t="shared" si="576"/>
        <v>0</v>
      </c>
      <c r="T4331" s="162" t="s">
        <v>1119</v>
      </c>
      <c r="U4331" s="162"/>
      <c r="V4331" s="126"/>
      <c r="W4331" s="162" t="s">
        <v>2043</v>
      </c>
      <c r="X4331" s="162" t="s">
        <v>2045</v>
      </c>
      <c r="Y4331" s="162"/>
      <c r="Z4331" s="162"/>
      <c r="AA4331" s="39"/>
      <c r="AB4331" s="152" t="s">
        <v>3165</v>
      </c>
    </row>
    <row r="4332" spans="1:28" ht="21.75" customHeight="1" x14ac:dyDescent="0.25">
      <c r="A4332" s="39" t="s">
        <v>30</v>
      </c>
      <c r="B4332" s="39" t="s">
        <v>31</v>
      </c>
      <c r="C4332" s="39">
        <v>6286</v>
      </c>
      <c r="D4332" s="162" t="s">
        <v>1169</v>
      </c>
      <c r="E4332" s="39" t="s">
        <v>397</v>
      </c>
      <c r="F4332" s="128" t="s">
        <v>34</v>
      </c>
      <c r="G4332" s="162" t="s">
        <v>35</v>
      </c>
      <c r="H4332" s="39" t="str">
        <f t="shared" si="570"/>
        <v>6105AK124-6286-CPLN-0001</v>
      </c>
      <c r="I4332" s="39" t="str">
        <f t="shared" si="571"/>
        <v>Q24050972-04-6286-C-PLN-0001</v>
      </c>
      <c r="J4332" s="39"/>
      <c r="K4332" s="33" t="str">
        <f>VLOOKUP(C4332,'PPE WBS Codes'!$E$3:$F$79,2,0)</f>
        <v>Primary Crushing</v>
      </c>
      <c r="L4332" s="39" t="s">
        <v>2047</v>
      </c>
      <c r="M4332" s="39" t="s">
        <v>1530</v>
      </c>
      <c r="N4332" s="33" t="str">
        <f t="shared" si="575"/>
        <v>Primary Crushing - Collection Sump from Bunds for Mining Sub Station - Civil Works Execution Plan</v>
      </c>
      <c r="O4332" s="134"/>
      <c r="P4332" s="134"/>
      <c r="Q4332" s="33" t="str">
        <f>IFERROR(VLOOKUP(PPE_PH1_CDDL[[#This Row],[RDMC Document Number]],[3]Docs!$B:$F,4,0),"No Placeholder Yet")</f>
        <v>RES - Reserved Placeholder</v>
      </c>
      <c r="R4332" s="33" t="str">
        <f>IFERROR(VLOOKUP(PPE_PH1_CDDL[[#This Row],[RDMC Document Number]],[3]Docs!$B:$F,5,0),"No Placeholder Yet")</f>
        <v>Pending</v>
      </c>
      <c r="S4332" s="137">
        <f t="shared" ref="S4332:S4335" si="577">IF(AND(O4332&lt;&gt;"",P4332&lt;&gt;"",R4332="Approved"),100%,
 IF(AND(O4332&lt;&gt;"",P4332&lt;&gt;""),66.67%,
 IF(O4332&lt;&gt;"",33.33%,
 0)))</f>
        <v>0</v>
      </c>
      <c r="T4332" s="39" t="s">
        <v>1119</v>
      </c>
      <c r="U4332" s="162"/>
      <c r="V4332" s="126"/>
      <c r="W4332" s="39" t="s">
        <v>2049</v>
      </c>
      <c r="X4332" s="39" t="s">
        <v>1932</v>
      </c>
      <c r="Y4332" s="39"/>
      <c r="Z4332" s="39"/>
      <c r="AA4332" s="39"/>
      <c r="AB4332" s="152" t="s">
        <v>3165</v>
      </c>
    </row>
    <row r="4333" spans="1:28" ht="21.75" customHeight="1" x14ac:dyDescent="0.25">
      <c r="A4333" s="39" t="s">
        <v>30</v>
      </c>
      <c r="B4333" s="39" t="s">
        <v>31</v>
      </c>
      <c r="C4333" s="39">
        <v>6286</v>
      </c>
      <c r="D4333" s="162" t="s">
        <v>1169</v>
      </c>
      <c r="E4333" s="39" t="s">
        <v>397</v>
      </c>
      <c r="F4333" s="128" t="s">
        <v>46</v>
      </c>
      <c r="G4333" s="162" t="s">
        <v>35</v>
      </c>
      <c r="H4333" s="39" t="str">
        <f t="shared" si="570"/>
        <v>6105AK124-6286-CPLN-0002</v>
      </c>
      <c r="I4333" s="39" t="str">
        <f t="shared" si="571"/>
        <v>Q24050972-04-6286-C-PLN-0002</v>
      </c>
      <c r="J4333" s="39"/>
      <c r="K4333" s="33" t="str">
        <f>VLOOKUP(C4333,'PPE WBS Codes'!$E$3:$F$79,2,0)</f>
        <v>Primary Crushing</v>
      </c>
      <c r="L4333" s="39" t="s">
        <v>2046</v>
      </c>
      <c r="M4333" s="39" t="s">
        <v>1530</v>
      </c>
      <c r="N4333" s="33" t="str">
        <f t="shared" si="575"/>
        <v>Primary Crushing - Cable Trench and Tunnels for Mining Sub Station - Civil Works Execution Plan</v>
      </c>
      <c r="O4333" s="134"/>
      <c r="P4333" s="134"/>
      <c r="Q4333" s="33" t="str">
        <f>IFERROR(VLOOKUP(PPE_PH1_CDDL[[#This Row],[RDMC Document Number]],[3]Docs!$B:$F,4,0),"No Placeholder Yet")</f>
        <v>RES - Reserved Placeholder</v>
      </c>
      <c r="R4333" s="33" t="str">
        <f>IFERROR(VLOOKUP(PPE_PH1_CDDL[[#This Row],[RDMC Document Number]],[3]Docs!$B:$F,5,0),"No Placeholder Yet")</f>
        <v>Pending</v>
      </c>
      <c r="S4333" s="137">
        <f t="shared" si="577"/>
        <v>0</v>
      </c>
      <c r="T4333" s="39" t="s">
        <v>1119</v>
      </c>
      <c r="U4333" s="162"/>
      <c r="V4333" s="126"/>
      <c r="W4333" s="39" t="s">
        <v>2049</v>
      </c>
      <c r="X4333" s="39" t="s">
        <v>1629</v>
      </c>
      <c r="Y4333" s="39"/>
      <c r="Z4333" s="39"/>
      <c r="AA4333" s="39"/>
      <c r="AB4333" s="152" t="s">
        <v>3165</v>
      </c>
    </row>
    <row r="4334" spans="1:28" ht="21.75" customHeight="1" x14ac:dyDescent="0.25">
      <c r="A4334" s="39" t="s">
        <v>30</v>
      </c>
      <c r="B4334" s="39" t="s">
        <v>31</v>
      </c>
      <c r="C4334" s="39">
        <v>6286</v>
      </c>
      <c r="D4334" s="162" t="s">
        <v>1169</v>
      </c>
      <c r="E4334" s="39" t="s">
        <v>397</v>
      </c>
      <c r="F4334" s="128" t="s">
        <v>48</v>
      </c>
      <c r="G4334" s="162" t="s">
        <v>35</v>
      </c>
      <c r="H4334" s="39" t="str">
        <f t="shared" si="570"/>
        <v>6105AK124-6286-CPLN-0003</v>
      </c>
      <c r="I4334" s="39" t="str">
        <f t="shared" si="571"/>
        <v>Q24050972-04-6286-C-PLN-0003</v>
      </c>
      <c r="J4334" s="39"/>
      <c r="K4334" s="33" t="str">
        <f>VLOOKUP(C4334,'PPE WBS Codes'!$E$3:$F$79,2,0)</f>
        <v>Primary Crushing</v>
      </c>
      <c r="L4334" s="39" t="s">
        <v>2039</v>
      </c>
      <c r="M4334" s="39" t="s">
        <v>1530</v>
      </c>
      <c r="N4334" s="33" t="str">
        <f t="shared" si="575"/>
        <v>Primary Crushing - Earthing System for Mining Sub Station - Civil Works Execution Plan</v>
      </c>
      <c r="O4334" s="134"/>
      <c r="P4334" s="134"/>
      <c r="Q4334" s="33" t="str">
        <f>IFERROR(VLOOKUP(PPE_PH1_CDDL[[#This Row],[RDMC Document Number]],[3]Docs!$B:$F,4,0),"No Placeholder Yet")</f>
        <v>RES - Reserved Placeholder</v>
      </c>
      <c r="R4334" s="33" t="str">
        <f>IFERROR(VLOOKUP(PPE_PH1_CDDL[[#This Row],[RDMC Document Number]],[3]Docs!$B:$F,5,0),"No Placeholder Yet")</f>
        <v>Pending</v>
      </c>
      <c r="S4334" s="137">
        <f t="shared" si="577"/>
        <v>0</v>
      </c>
      <c r="T4334" s="39" t="s">
        <v>1119</v>
      </c>
      <c r="U4334" s="162"/>
      <c r="V4334" s="126"/>
      <c r="W4334" s="39" t="s">
        <v>2049</v>
      </c>
      <c r="X4334" s="39" t="s">
        <v>1649</v>
      </c>
      <c r="Y4334" s="39"/>
      <c r="Z4334" s="39"/>
      <c r="AA4334" s="39"/>
      <c r="AB4334" s="152" t="s">
        <v>3165</v>
      </c>
    </row>
    <row r="4335" spans="1:28" ht="21.75" customHeight="1" x14ac:dyDescent="0.25">
      <c r="A4335" s="39" t="s">
        <v>30</v>
      </c>
      <c r="B4335" s="39" t="s">
        <v>31</v>
      </c>
      <c r="C4335" s="39">
        <v>6286</v>
      </c>
      <c r="D4335" s="162" t="s">
        <v>1169</v>
      </c>
      <c r="E4335" s="39" t="s">
        <v>397</v>
      </c>
      <c r="F4335" s="174" t="s">
        <v>50</v>
      </c>
      <c r="G4335" s="162" t="s">
        <v>35</v>
      </c>
      <c r="H4335" s="39" t="str">
        <f t="shared" si="570"/>
        <v>6105AK124-6286-CPLN-0004</v>
      </c>
      <c r="I4335" s="39" t="str">
        <f t="shared" si="571"/>
        <v>Q24050972-04-6286-C-PLN-0004</v>
      </c>
      <c r="J4335" s="162"/>
      <c r="K4335" s="33" t="str">
        <f>VLOOKUP(C4335,'PPE WBS Codes'!$E$3:$F$79,2,0)</f>
        <v>Primary Crushing</v>
      </c>
      <c r="L4335" s="162" t="s">
        <v>2040</v>
      </c>
      <c r="M4335" s="162" t="s">
        <v>1530</v>
      </c>
      <c r="N4335" s="33" t="str">
        <f t="shared" si="575"/>
        <v>Primary Crushing - Small Power and Lighting for Mining Sub Station - Civil Works Execution Plan</v>
      </c>
      <c r="O4335" s="175"/>
      <c r="P4335" s="175"/>
      <c r="Q4335" s="33" t="str">
        <f>IFERROR(VLOOKUP(PPE_PH1_CDDL[[#This Row],[RDMC Document Number]],[3]Docs!$B:$F,4,0),"No Placeholder Yet")</f>
        <v>RES - Reserved Placeholder</v>
      </c>
      <c r="R4335" s="33" t="str">
        <f>IFERROR(VLOOKUP(PPE_PH1_CDDL[[#This Row],[RDMC Document Number]],[3]Docs!$B:$F,5,0),"No Placeholder Yet")</f>
        <v>Pending</v>
      </c>
      <c r="S4335" s="137">
        <f t="shared" si="577"/>
        <v>0</v>
      </c>
      <c r="T4335" s="39" t="s">
        <v>1119</v>
      </c>
      <c r="U4335" s="162"/>
      <c r="V4335" s="126"/>
      <c r="W4335" s="39" t="s">
        <v>2049</v>
      </c>
      <c r="X4335" s="39" t="s">
        <v>1597</v>
      </c>
      <c r="Y4335" s="162"/>
      <c r="Z4335" s="162"/>
      <c r="AA4335" s="39"/>
      <c r="AB4335" s="152" t="s">
        <v>3165</v>
      </c>
    </row>
    <row r="4336" spans="1:28" ht="21.75" customHeight="1" x14ac:dyDescent="0.25">
      <c r="A4336" s="39" t="s">
        <v>30</v>
      </c>
      <c r="B4336" s="39" t="s">
        <v>31</v>
      </c>
      <c r="C4336" s="39">
        <v>6286</v>
      </c>
      <c r="D4336" s="162" t="s">
        <v>1169</v>
      </c>
      <c r="E4336" s="39" t="s">
        <v>1330</v>
      </c>
      <c r="F4336" s="128" t="s">
        <v>34</v>
      </c>
      <c r="G4336" s="162" t="s">
        <v>35</v>
      </c>
      <c r="H4336" s="39" t="str">
        <f t="shared" si="570"/>
        <v>6105AK124-6286-CPPL-0001</v>
      </c>
      <c r="I4336" s="39" t="str">
        <f t="shared" si="571"/>
        <v>Q24050972-04-6286-C-PPL-0001</v>
      </c>
      <c r="J4336" s="39"/>
      <c r="K4336" s="33" t="str">
        <f>VLOOKUP(C4336,'PPE WBS Codes'!$E$3:$F$79,2,0)</f>
        <v>Primary Crushing</v>
      </c>
      <c r="L4336" s="39" t="s">
        <v>2042</v>
      </c>
      <c r="M4336" s="39" t="s">
        <v>1331</v>
      </c>
      <c r="N4336" s="33" t="str">
        <f t="shared" si="575"/>
        <v>Primary Crushing - Cable Racks and Trays for Mining Sub Station - Operational &amp; Maint Access Routes Design</v>
      </c>
      <c r="O4336" s="134"/>
      <c r="P4336" s="134"/>
      <c r="Q4336" s="33" t="str">
        <f>IFERROR(VLOOKUP(PPE_PH1_CDDL[[#This Row],[RDMC Document Number]],[3]Docs!$B:$F,4,0),"No Placeholder Yet")</f>
        <v>RES - Reserved Placeholder</v>
      </c>
      <c r="R4336" s="33" t="str">
        <f>IFERROR(VLOOKUP(PPE_PH1_CDDL[[#This Row],[RDMC Document Number]],[3]Docs!$B:$F,5,0),"No Placeholder Yet")</f>
        <v>Pending</v>
      </c>
      <c r="S4336" s="137">
        <f t="shared" ref="S4336:S4339" si="578">IF(AND(O4336&lt;&gt;"",P4336&lt;&gt;"",R4336="Approved"),100%,
 IF(AND(O4336&lt;&gt;"",P4336&lt;&gt;""),66.67%,
 IF(O4336&lt;&gt;"",33.33%,
 0)))</f>
        <v>0</v>
      </c>
      <c r="T4336" s="39" t="s">
        <v>1119</v>
      </c>
      <c r="U4336" s="162"/>
      <c r="V4336" s="126"/>
      <c r="W4336" s="39" t="s">
        <v>2049</v>
      </c>
      <c r="X4336" s="39" t="s">
        <v>1645</v>
      </c>
      <c r="Y4336" s="39"/>
      <c r="Z4336" s="39"/>
      <c r="AA4336" s="39"/>
      <c r="AB4336" s="152" t="s">
        <v>3165</v>
      </c>
    </row>
    <row r="4337" spans="1:28" ht="21.75" customHeight="1" x14ac:dyDescent="0.25">
      <c r="A4337" s="39" t="s">
        <v>30</v>
      </c>
      <c r="B4337" s="39" t="s">
        <v>31</v>
      </c>
      <c r="C4337" s="39">
        <v>6286</v>
      </c>
      <c r="D4337" s="162" t="s">
        <v>1169</v>
      </c>
      <c r="E4337" s="39" t="s">
        <v>1330</v>
      </c>
      <c r="F4337" s="128" t="s">
        <v>46</v>
      </c>
      <c r="G4337" s="162" t="s">
        <v>35</v>
      </c>
      <c r="H4337" s="39" t="str">
        <f t="shared" si="570"/>
        <v>6105AK124-6286-CPPL-0002</v>
      </c>
      <c r="I4337" s="39" t="str">
        <f t="shared" si="571"/>
        <v>Q24050972-04-6286-C-PPL-0002</v>
      </c>
      <c r="J4337" s="39"/>
      <c r="K4337" s="33" t="str">
        <f>VLOOKUP(C4337,'PPE WBS Codes'!$E$3:$F$79,2,0)</f>
        <v>Primary Crushing</v>
      </c>
      <c r="L4337" s="39" t="s">
        <v>2046</v>
      </c>
      <c r="M4337" s="39" t="s">
        <v>1331</v>
      </c>
      <c r="N4337" s="33" t="str">
        <f t="shared" si="575"/>
        <v>Primary Crushing - Cable Trench and Tunnels for Mining Sub Station - Operational &amp; Maint Access Routes Design</v>
      </c>
      <c r="O4337" s="134"/>
      <c r="P4337" s="134"/>
      <c r="Q4337" s="33" t="str">
        <f>IFERROR(VLOOKUP(PPE_PH1_CDDL[[#This Row],[RDMC Document Number]],[3]Docs!$B:$F,4,0),"No Placeholder Yet")</f>
        <v>RES - Reserved Placeholder</v>
      </c>
      <c r="R4337" s="33" t="str">
        <f>IFERROR(VLOOKUP(PPE_PH1_CDDL[[#This Row],[RDMC Document Number]],[3]Docs!$B:$F,5,0),"No Placeholder Yet")</f>
        <v>Pending</v>
      </c>
      <c r="S4337" s="137">
        <f t="shared" si="578"/>
        <v>0</v>
      </c>
      <c r="T4337" s="39" t="s">
        <v>1119</v>
      </c>
      <c r="U4337" s="162"/>
      <c r="V4337" s="126"/>
      <c r="W4337" s="39" t="s">
        <v>2049</v>
      </c>
      <c r="X4337" s="39" t="s">
        <v>1629</v>
      </c>
      <c r="Y4337" s="39"/>
      <c r="Z4337" s="39"/>
      <c r="AA4337" s="39"/>
      <c r="AB4337" s="152" t="s">
        <v>3165</v>
      </c>
    </row>
    <row r="4338" spans="1:28" ht="21.75" customHeight="1" x14ac:dyDescent="0.25">
      <c r="A4338" s="39" t="s">
        <v>30</v>
      </c>
      <c r="B4338" s="39" t="s">
        <v>31</v>
      </c>
      <c r="C4338" s="39">
        <v>6286</v>
      </c>
      <c r="D4338" s="162" t="s">
        <v>1169</v>
      </c>
      <c r="E4338" s="39" t="s">
        <v>1330</v>
      </c>
      <c r="F4338" s="174" t="s">
        <v>48</v>
      </c>
      <c r="G4338" s="162" t="s">
        <v>35</v>
      </c>
      <c r="H4338" s="39" t="str">
        <f t="shared" si="570"/>
        <v>6105AK124-6286-CPPL-0003</v>
      </c>
      <c r="I4338" s="39" t="str">
        <f t="shared" si="571"/>
        <v>Q24050972-04-6286-C-PPL-0003</v>
      </c>
      <c r="J4338" s="162"/>
      <c r="K4338" s="33" t="str">
        <f>VLOOKUP(C4338,'PPE WBS Codes'!$E$3:$F$79,2,0)</f>
        <v>Primary Crushing</v>
      </c>
      <c r="L4338" s="162" t="s">
        <v>2038</v>
      </c>
      <c r="M4338" s="162" t="s">
        <v>1331</v>
      </c>
      <c r="N4338" s="33" t="str">
        <f t="shared" si="575"/>
        <v>Primary Crushing - Terrace, Roads and Access-ways for Mining Sub Station - Operational &amp; Maint Access Routes Design</v>
      </c>
      <c r="O4338" s="175"/>
      <c r="P4338" s="175"/>
      <c r="Q4338" s="33" t="str">
        <f>IFERROR(VLOOKUP(PPE_PH1_CDDL[[#This Row],[RDMC Document Number]],[3]Docs!$B:$F,4,0),"No Placeholder Yet")</f>
        <v>RES - Reserved Placeholder</v>
      </c>
      <c r="R4338" s="33" t="str">
        <f>IFERROR(VLOOKUP(PPE_PH1_CDDL[[#This Row],[RDMC Document Number]],[3]Docs!$B:$F,5,0),"No Placeholder Yet")</f>
        <v>Pending</v>
      </c>
      <c r="S4338" s="137">
        <f t="shared" si="578"/>
        <v>0</v>
      </c>
      <c r="T4338" s="39" t="s">
        <v>1119</v>
      </c>
      <c r="U4338" s="162"/>
      <c r="V4338" s="126"/>
      <c r="W4338" s="39" t="s">
        <v>2049</v>
      </c>
      <c r="X4338" s="162" t="s">
        <v>1515</v>
      </c>
      <c r="Y4338" s="162"/>
      <c r="Z4338" s="162"/>
      <c r="AA4338" s="39"/>
      <c r="AB4338" s="152" t="s">
        <v>3165</v>
      </c>
    </row>
    <row r="4339" spans="1:28" ht="21.75" customHeight="1" x14ac:dyDescent="0.25">
      <c r="A4339" s="37" t="s">
        <v>30</v>
      </c>
      <c r="B4339" s="37" t="s">
        <v>31</v>
      </c>
      <c r="C4339" s="39">
        <v>6286</v>
      </c>
      <c r="D4339" s="39" t="s">
        <v>268</v>
      </c>
      <c r="E4339" s="162" t="s">
        <v>43</v>
      </c>
      <c r="F4339" s="174" t="s">
        <v>34</v>
      </c>
      <c r="G4339" s="162" t="s">
        <v>35</v>
      </c>
      <c r="H4339" s="39" t="str">
        <f t="shared" si="570"/>
        <v>6105AK124-6286-MPRC-0001</v>
      </c>
      <c r="I4339" s="39" t="str">
        <f t="shared" si="571"/>
        <v>Q24050972-04-6286-M-PRC-0001</v>
      </c>
      <c r="J4339" s="162"/>
      <c r="K4339" s="33" t="str">
        <f>VLOOKUP(C4339,'PPE WBS Codes'!$E$3:$F$79,2,0)</f>
        <v>Primary Crushing</v>
      </c>
      <c r="L4339" s="162" t="s">
        <v>2038</v>
      </c>
      <c r="M4339" s="162" t="s">
        <v>1431</v>
      </c>
      <c r="N4339" s="33" t="str">
        <f>K4339&amp;" - "&amp;L4339&amp;" - "&amp;M4339</f>
        <v>Primary Crushing - Terrace, Roads and Access-ways for Mining Sub Station - Rigging Study and Lifting Equipment Design</v>
      </c>
      <c r="O4339" s="175"/>
      <c r="P4339" s="175"/>
      <c r="Q4339" s="33" t="str">
        <f>IFERROR(VLOOKUP(PPE_PH1_CDDL[[#This Row],[RDMC Document Number]],[3]Docs!$B:$F,4,0),"No Placeholder Yet")</f>
        <v>RES - Reserved Placeholder</v>
      </c>
      <c r="R4339" s="33" t="str">
        <f>IFERROR(VLOOKUP(PPE_PH1_CDDL[[#This Row],[RDMC Document Number]],[3]Docs!$B:$F,5,0),"No Placeholder Yet")</f>
        <v>Pending</v>
      </c>
      <c r="S4339" s="137">
        <f t="shared" si="578"/>
        <v>0</v>
      </c>
      <c r="T4339" s="162" t="s">
        <v>1119</v>
      </c>
      <c r="U4339" s="162"/>
      <c r="V4339" s="126"/>
      <c r="W4339" s="162" t="s">
        <v>2043</v>
      </c>
      <c r="X4339" s="162" t="s">
        <v>1515</v>
      </c>
      <c r="Y4339" s="162"/>
      <c r="Z4339" s="162"/>
      <c r="AA4339" s="39"/>
      <c r="AB4339" s="152" t="s">
        <v>3165</v>
      </c>
    </row>
    <row r="4340" spans="1:28" ht="21.75" customHeight="1" x14ac:dyDescent="0.25">
      <c r="A4340" s="37" t="s">
        <v>30</v>
      </c>
      <c r="B4340" s="37" t="s">
        <v>31</v>
      </c>
      <c r="C4340" s="39">
        <v>6286</v>
      </c>
      <c r="D4340" s="39" t="s">
        <v>268</v>
      </c>
      <c r="E4340" s="162" t="s">
        <v>1435</v>
      </c>
      <c r="F4340" s="174" t="s">
        <v>34</v>
      </c>
      <c r="G4340" s="162" t="s">
        <v>35</v>
      </c>
      <c r="H4340" s="39" t="str">
        <f t="shared" si="570"/>
        <v>6105AK124-6286-MPSP-0001</v>
      </c>
      <c r="I4340" s="39" t="str">
        <f t="shared" si="571"/>
        <v>Q24050972-04-6286-M-PSP-0001</v>
      </c>
      <c r="J4340" s="162"/>
      <c r="K4340" s="33" t="str">
        <f>VLOOKUP(C4340,'PPE WBS Codes'!$E$3:$F$79,2,0)</f>
        <v>Primary Crushing</v>
      </c>
      <c r="L4340" s="162" t="s">
        <v>2042</v>
      </c>
      <c r="M4340" s="162" t="s">
        <v>1436</v>
      </c>
      <c r="N4340" s="33" t="str">
        <f>K4340&amp;" - "&amp;L4340&amp;" - "&amp;M4340</f>
        <v>Primary Crushing - Cable Racks and Trays for Mining Sub Station - Pipe and Cable Support Racks Design</v>
      </c>
      <c r="O4340" s="175"/>
      <c r="P4340" s="175"/>
      <c r="Q4340" s="33" t="str">
        <f>IFERROR(VLOOKUP(PPE_PH1_CDDL[[#This Row],[RDMC Document Number]],[3]Docs!$B:$F,4,0),"No Placeholder Yet")</f>
        <v>RES - Reserved Placeholder</v>
      </c>
      <c r="R4340" s="33" t="str">
        <f>IFERROR(VLOOKUP(PPE_PH1_CDDL[[#This Row],[RDMC Document Number]],[3]Docs!$B:$F,5,0),"No Placeholder Yet")</f>
        <v>Pending</v>
      </c>
      <c r="S4340" s="137">
        <f t="shared" ref="S4340:S4345" si="579">IF(AND(O4340&lt;&gt;"",P4340&lt;&gt;"",R4340="Approved"),100%,
 IF(AND(O4340&lt;&gt;"",P4340&lt;&gt;""),66.67%,
 IF(O4340&lt;&gt;"",33.33%,
 0)))</f>
        <v>0</v>
      </c>
      <c r="T4340" s="162" t="s">
        <v>1119</v>
      </c>
      <c r="U4340" s="162"/>
      <c r="V4340" s="126"/>
      <c r="W4340" s="162" t="s">
        <v>2043</v>
      </c>
      <c r="X4340" s="162" t="s">
        <v>1599</v>
      </c>
      <c r="Y4340" s="162"/>
      <c r="Z4340" s="162"/>
      <c r="AA4340" s="39"/>
      <c r="AB4340" s="152" t="s">
        <v>3165</v>
      </c>
    </row>
    <row r="4341" spans="1:28" ht="21.75" customHeight="1" x14ac:dyDescent="0.25">
      <c r="A4341" s="39" t="s">
        <v>30</v>
      </c>
      <c r="B4341" s="39" t="s">
        <v>31</v>
      </c>
      <c r="C4341" s="39">
        <v>6286</v>
      </c>
      <c r="D4341" s="39" t="s">
        <v>52</v>
      </c>
      <c r="E4341" s="39" t="s">
        <v>1377</v>
      </c>
      <c r="F4341" s="128" t="s">
        <v>34</v>
      </c>
      <c r="G4341" s="162" t="s">
        <v>35</v>
      </c>
      <c r="H4341" s="39" t="str">
        <f t="shared" si="570"/>
        <v>6105AK124-6286-EQRA-0001</v>
      </c>
      <c r="I4341" s="39" t="str">
        <f t="shared" si="571"/>
        <v>Q24050972-04-6286-E-QRA-0001</v>
      </c>
      <c r="J4341" s="39"/>
      <c r="K4341" s="33" t="str">
        <f>VLOOKUP(C4341,'PPE WBS Codes'!$E$3:$F$79,2,0)</f>
        <v>Primary Crushing</v>
      </c>
      <c r="L4341" s="39" t="s">
        <v>2042</v>
      </c>
      <c r="M4341" s="39" t="s">
        <v>1378</v>
      </c>
      <c r="N4341" s="33" t="str">
        <f t="shared" ref="N4341:N4344" si="580">K4341&amp;" - "&amp;L4341&amp;" - "&amp;M4341</f>
        <v>Primary Crushing - Cable Racks and Trays for Mining Sub Station - Lightning Protection Study and Risk Assessment</v>
      </c>
      <c r="O4341" s="134"/>
      <c r="P4341" s="134"/>
      <c r="Q4341" s="33" t="str">
        <f>IFERROR(VLOOKUP(PPE_PH1_CDDL[[#This Row],[RDMC Document Number]],[3]Docs!$B:$F,4,0),"No Placeholder Yet")</f>
        <v>RES - Reserved Placeholder</v>
      </c>
      <c r="R4341" s="33" t="str">
        <f>IFERROR(VLOOKUP(PPE_PH1_CDDL[[#This Row],[RDMC Document Number]],[3]Docs!$B:$F,5,0),"No Placeholder Yet")</f>
        <v>Pending</v>
      </c>
      <c r="S4341" s="137">
        <f t="shared" si="579"/>
        <v>0</v>
      </c>
      <c r="T4341" s="39" t="s">
        <v>1119</v>
      </c>
      <c r="U4341" s="162"/>
      <c r="V4341" s="126"/>
      <c r="W4341" s="39" t="s">
        <v>2049</v>
      </c>
      <c r="X4341" s="39" t="s">
        <v>1645</v>
      </c>
      <c r="Y4341" s="39"/>
      <c r="Z4341" s="39"/>
      <c r="AA4341" s="39"/>
      <c r="AB4341" s="152" t="s">
        <v>3165</v>
      </c>
    </row>
    <row r="4342" spans="1:28" ht="21.75" customHeight="1" x14ac:dyDescent="0.25">
      <c r="A4342" s="39" t="s">
        <v>30</v>
      </c>
      <c r="B4342" s="39" t="s">
        <v>31</v>
      </c>
      <c r="C4342" s="39">
        <v>6286</v>
      </c>
      <c r="D4342" s="39" t="s">
        <v>52</v>
      </c>
      <c r="E4342" s="39" t="s">
        <v>1377</v>
      </c>
      <c r="F4342" s="128" t="s">
        <v>46</v>
      </c>
      <c r="G4342" s="162" t="s">
        <v>35</v>
      </c>
      <c r="H4342" s="39" t="str">
        <f t="shared" si="570"/>
        <v>6105AK124-6286-EQRA-0002</v>
      </c>
      <c r="I4342" s="39" t="str">
        <f t="shared" si="571"/>
        <v>Q24050972-04-6286-E-QRA-0002</v>
      </c>
      <c r="J4342" s="39"/>
      <c r="K4342" s="33" t="str">
        <f>VLOOKUP(C4342,'PPE WBS Codes'!$E$3:$F$79,2,0)</f>
        <v>Primary Crushing</v>
      </c>
      <c r="L4342" s="39" t="s">
        <v>2046</v>
      </c>
      <c r="M4342" s="39" t="s">
        <v>1379</v>
      </c>
      <c r="N4342" s="33" t="str">
        <f t="shared" si="580"/>
        <v>Primary Crushing - Cable Trench and Tunnels for Mining Sub Station - Risk Assessment: Electrical Hazards</v>
      </c>
      <c r="O4342" s="134"/>
      <c r="P4342" s="134"/>
      <c r="Q4342" s="33" t="str">
        <f>IFERROR(VLOOKUP(PPE_PH1_CDDL[[#This Row],[RDMC Document Number]],[3]Docs!$B:$F,4,0),"No Placeholder Yet")</f>
        <v>RES - Reserved Placeholder</v>
      </c>
      <c r="R4342" s="33" t="str">
        <f>IFERROR(VLOOKUP(PPE_PH1_CDDL[[#This Row],[RDMC Document Number]],[3]Docs!$B:$F,5,0),"No Placeholder Yet")</f>
        <v>Pending</v>
      </c>
      <c r="S4342" s="137">
        <f t="shared" si="579"/>
        <v>0</v>
      </c>
      <c r="T4342" s="39" t="s">
        <v>1119</v>
      </c>
      <c r="U4342" s="162"/>
      <c r="V4342" s="126"/>
      <c r="W4342" s="39" t="s">
        <v>2049</v>
      </c>
      <c r="X4342" s="39" t="s">
        <v>1706</v>
      </c>
      <c r="Y4342" s="39"/>
      <c r="Z4342" s="39"/>
      <c r="AA4342" s="39"/>
      <c r="AB4342" s="152" t="s">
        <v>3165</v>
      </c>
    </row>
    <row r="4343" spans="1:28" ht="21.75" customHeight="1" x14ac:dyDescent="0.25">
      <c r="A4343" s="39" t="s">
        <v>30</v>
      </c>
      <c r="B4343" s="39" t="s">
        <v>31</v>
      </c>
      <c r="C4343" s="39">
        <v>6286</v>
      </c>
      <c r="D4343" s="39" t="s">
        <v>52</v>
      </c>
      <c r="E4343" s="39" t="s">
        <v>1377</v>
      </c>
      <c r="F4343" s="128" t="s">
        <v>48</v>
      </c>
      <c r="G4343" s="162" t="s">
        <v>35</v>
      </c>
      <c r="H4343" s="39" t="str">
        <f t="shared" si="570"/>
        <v>6105AK124-6286-EQRA-0003</v>
      </c>
      <c r="I4343" s="39" t="str">
        <f t="shared" si="571"/>
        <v>Q24050972-04-6286-E-QRA-0003</v>
      </c>
      <c r="J4343" s="39"/>
      <c r="K4343" s="33" t="str">
        <f>VLOOKUP(C4343,'PPE WBS Codes'!$E$3:$F$79,2,0)</f>
        <v>Primary Crushing</v>
      </c>
      <c r="L4343" s="39" t="s">
        <v>2040</v>
      </c>
      <c r="M4343" s="39" t="s">
        <v>1378</v>
      </c>
      <c r="N4343" s="33" t="str">
        <f t="shared" si="580"/>
        <v>Primary Crushing - Small Power and Lighting for Mining Sub Station - Lightning Protection Study and Risk Assessment</v>
      </c>
      <c r="O4343" s="134"/>
      <c r="P4343" s="134"/>
      <c r="Q4343" s="33" t="str">
        <f>IFERROR(VLOOKUP(PPE_PH1_CDDL[[#This Row],[RDMC Document Number]],[3]Docs!$B:$F,4,0),"No Placeholder Yet")</f>
        <v>RES - Reserved Placeholder</v>
      </c>
      <c r="R4343" s="33" t="str">
        <f>IFERROR(VLOOKUP(PPE_PH1_CDDL[[#This Row],[RDMC Document Number]],[3]Docs!$B:$F,5,0),"No Placeholder Yet")</f>
        <v>Pending</v>
      </c>
      <c r="S4343" s="137">
        <f t="shared" si="579"/>
        <v>0</v>
      </c>
      <c r="T4343" s="39" t="s">
        <v>1119</v>
      </c>
      <c r="U4343" s="162"/>
      <c r="V4343" s="126"/>
      <c r="W4343" s="39" t="s">
        <v>2049</v>
      </c>
      <c r="X4343" s="39" t="s">
        <v>1597</v>
      </c>
      <c r="Y4343" s="39"/>
      <c r="Z4343" s="39"/>
      <c r="AA4343" s="39"/>
      <c r="AB4343" s="152" t="s">
        <v>3165</v>
      </c>
    </row>
    <row r="4344" spans="1:28" ht="21.75" customHeight="1" x14ac:dyDescent="0.25">
      <c r="A4344" s="39" t="s">
        <v>30</v>
      </c>
      <c r="B4344" s="39" t="s">
        <v>31</v>
      </c>
      <c r="C4344" s="39">
        <v>6286</v>
      </c>
      <c r="D4344" s="39" t="s">
        <v>52</v>
      </c>
      <c r="E4344" s="39" t="s">
        <v>1377</v>
      </c>
      <c r="F4344" s="174" t="s">
        <v>50</v>
      </c>
      <c r="G4344" s="162" t="s">
        <v>35</v>
      </c>
      <c r="H4344" s="39" t="str">
        <f t="shared" si="570"/>
        <v>6105AK124-6286-EQRA-0004</v>
      </c>
      <c r="I4344" s="39" t="str">
        <f t="shared" si="571"/>
        <v>Q24050972-04-6286-E-QRA-0004</v>
      </c>
      <c r="J4344" s="162"/>
      <c r="K4344" s="33" t="str">
        <f>VLOOKUP(C4344,'PPE WBS Codes'!$E$3:$F$79,2,0)</f>
        <v>Primary Crushing</v>
      </c>
      <c r="L4344" s="162" t="s">
        <v>2041</v>
      </c>
      <c r="M4344" s="162" t="s">
        <v>1378</v>
      </c>
      <c r="N4344" s="33" t="str">
        <f t="shared" si="580"/>
        <v>Primary Crushing - Lightning Protection Mining Sub Station - Lightning Protection Study and Risk Assessment</v>
      </c>
      <c r="O4344" s="175"/>
      <c r="P4344" s="175"/>
      <c r="Q4344" s="33" t="str">
        <f>IFERROR(VLOOKUP(PPE_PH1_CDDL[[#This Row],[RDMC Document Number]],[3]Docs!$B:$F,4,0),"No Placeholder Yet")</f>
        <v>RES - Reserved Placeholder</v>
      </c>
      <c r="R4344" s="33" t="str">
        <f>IFERROR(VLOOKUP(PPE_PH1_CDDL[[#This Row],[RDMC Document Number]],[3]Docs!$B:$F,5,0),"No Placeholder Yet")</f>
        <v>Pending</v>
      </c>
      <c r="S4344" s="137">
        <f t="shared" si="579"/>
        <v>0</v>
      </c>
      <c r="T4344" s="39" t="s">
        <v>1119</v>
      </c>
      <c r="U4344" s="162"/>
      <c r="V4344" s="126"/>
      <c r="W4344" s="39" t="s">
        <v>2049</v>
      </c>
      <c r="X4344" s="162" t="s">
        <v>1858</v>
      </c>
      <c r="Y4344" s="162"/>
      <c r="Z4344" s="162"/>
      <c r="AA4344" s="39"/>
      <c r="AB4344" s="152" t="s">
        <v>3165</v>
      </c>
    </row>
    <row r="4345" spans="1:28" ht="21.75" customHeight="1" x14ac:dyDescent="0.25">
      <c r="A4345" s="162" t="s">
        <v>30</v>
      </c>
      <c r="B4345" s="162" t="s">
        <v>31</v>
      </c>
      <c r="C4345" s="162">
        <v>6286</v>
      </c>
      <c r="D4345" s="162" t="s">
        <v>712</v>
      </c>
      <c r="E4345" s="162" t="s">
        <v>1377</v>
      </c>
      <c r="F4345" s="174" t="s">
        <v>34</v>
      </c>
      <c r="G4345" s="162" t="s">
        <v>35</v>
      </c>
      <c r="H4345" s="39" t="str">
        <f t="shared" si="570"/>
        <v>6105AK124-6286-IQRA-0001</v>
      </c>
      <c r="I4345" s="39" t="str">
        <f t="shared" si="571"/>
        <v>Q24050972-04-6286-I-QRA-0001</v>
      </c>
      <c r="J4345" s="162"/>
      <c r="K4345" s="33" t="str">
        <f>VLOOKUP(C4345,'PPE WBS Codes'!$E$3:$F$79,2,0)</f>
        <v>Primary Crushing</v>
      </c>
      <c r="L4345" s="162" t="s">
        <v>2047</v>
      </c>
      <c r="M4345" s="162" t="s">
        <v>1420</v>
      </c>
      <c r="N4345" s="33" t="str">
        <f>K4345&amp;" - "&amp;L4345&amp;" - "&amp;M4345</f>
        <v>Primary Crushing - Collection Sump from Bunds for Mining Sub Station - Risk Assessment: Fire and Explosions</v>
      </c>
      <c r="O4345" s="175"/>
      <c r="P4345" s="175"/>
      <c r="Q4345" s="33" t="str">
        <f>IFERROR(VLOOKUP(PPE_PH1_CDDL[[#This Row],[RDMC Document Number]],[3]Docs!$B:$F,4,0),"No Placeholder Yet")</f>
        <v>RES - Reserved Placeholder</v>
      </c>
      <c r="R4345" s="33" t="str">
        <f>IFERROR(VLOOKUP(PPE_PH1_CDDL[[#This Row],[RDMC Document Number]],[3]Docs!$B:$F,5,0),"No Placeholder Yet")</f>
        <v>Pending</v>
      </c>
      <c r="S4345" s="137">
        <f t="shared" si="579"/>
        <v>0</v>
      </c>
      <c r="T4345" s="39" t="s">
        <v>1119</v>
      </c>
      <c r="U4345" s="162"/>
      <c r="V4345" s="126"/>
      <c r="W4345" s="162" t="s">
        <v>281</v>
      </c>
      <c r="X4345" s="39" t="s">
        <v>1932</v>
      </c>
      <c r="Y4345" s="162"/>
      <c r="Z4345" s="162"/>
      <c r="AA4345" s="39"/>
      <c r="AB4345" s="152" t="s">
        <v>3165</v>
      </c>
    </row>
    <row r="4346" spans="1:28" ht="21.75" customHeight="1" x14ac:dyDescent="0.25">
      <c r="A4346" s="162" t="s">
        <v>30</v>
      </c>
      <c r="B4346" s="162" t="s">
        <v>31</v>
      </c>
      <c r="C4346" s="162">
        <v>6286</v>
      </c>
      <c r="D4346" s="39" t="s">
        <v>1453</v>
      </c>
      <c r="E4346" s="39" t="s">
        <v>638</v>
      </c>
      <c r="F4346" s="128" t="s">
        <v>34</v>
      </c>
      <c r="G4346" s="162" t="s">
        <v>35</v>
      </c>
      <c r="H4346" s="39" t="str">
        <f t="shared" si="570"/>
        <v>6105AK124-6286-TRPT-0001</v>
      </c>
      <c r="I4346" s="39" t="str">
        <f t="shared" si="571"/>
        <v>Q24050972-04-6286-T-RPT-0001</v>
      </c>
      <c r="J4346" s="39"/>
      <c r="K4346" s="33" t="str">
        <f>VLOOKUP(C4346,'PPE WBS Codes'!$E$3:$F$79,2,0)</f>
        <v>Primary Crushing</v>
      </c>
      <c r="L4346" s="39" t="s">
        <v>2047</v>
      </c>
      <c r="M4346" s="39" t="s">
        <v>1454</v>
      </c>
      <c r="N4346" s="33" t="str">
        <f t="shared" ref="N4346:N4348" si="581">K4346&amp;" - "&amp;L4346&amp;" - "&amp;M4346</f>
        <v>Primary Crushing - Collection Sump from Bunds for Mining Sub Station - Site Surveying &amp; Geotechnical Report</v>
      </c>
      <c r="O4346" s="134"/>
      <c r="P4346" s="134"/>
      <c r="Q4346" s="33" t="str">
        <f>IFERROR(VLOOKUP(PPE_PH1_CDDL[[#This Row],[RDMC Document Number]],[3]Docs!$B:$F,4,0),"No Placeholder Yet")</f>
        <v>RES - Reserved Placeholder</v>
      </c>
      <c r="R4346" s="33" t="str">
        <f>IFERROR(VLOOKUP(PPE_PH1_CDDL[[#This Row],[RDMC Document Number]],[3]Docs!$B:$F,5,0),"No Placeholder Yet")</f>
        <v>Pending</v>
      </c>
      <c r="S4346" s="137">
        <f t="shared" ref="S4346:S4356" si="582">IF(AND(O4346&lt;&gt;"",P4346&lt;&gt;"",R4346="Approved"),100%,
 IF(AND(O4346&lt;&gt;"",P4346&lt;&gt;""),66.67%,
 IF(O4346&lt;&gt;"",33.33%,
 0)))</f>
        <v>0</v>
      </c>
      <c r="T4346" s="39" t="s">
        <v>1119</v>
      </c>
      <c r="U4346" s="162"/>
      <c r="V4346" s="126"/>
      <c r="W4346" s="162" t="s">
        <v>281</v>
      </c>
      <c r="X4346" s="39" t="s">
        <v>1932</v>
      </c>
      <c r="Y4346" s="39"/>
      <c r="Z4346" s="39"/>
      <c r="AA4346" s="39"/>
      <c r="AB4346" s="152" t="s">
        <v>3165</v>
      </c>
    </row>
    <row r="4347" spans="1:28" ht="21.75" customHeight="1" x14ac:dyDescent="0.25">
      <c r="A4347" s="162" t="s">
        <v>30</v>
      </c>
      <c r="B4347" s="162" t="s">
        <v>31</v>
      </c>
      <c r="C4347" s="162">
        <v>6286</v>
      </c>
      <c r="D4347" s="39" t="s">
        <v>1453</v>
      </c>
      <c r="E4347" s="39" t="s">
        <v>638</v>
      </c>
      <c r="F4347" s="128" t="s">
        <v>46</v>
      </c>
      <c r="G4347" s="162" t="s">
        <v>35</v>
      </c>
      <c r="H4347" s="39" t="str">
        <f t="shared" si="570"/>
        <v>6105AK124-6286-TRPT-0002</v>
      </c>
      <c r="I4347" s="39" t="str">
        <f t="shared" si="571"/>
        <v>Q24050972-04-6286-T-RPT-0002</v>
      </c>
      <c r="J4347" s="39"/>
      <c r="K4347" s="33" t="str">
        <f>VLOOKUP(C4347,'PPE WBS Codes'!$E$3:$F$79,2,0)</f>
        <v>Primary Crushing</v>
      </c>
      <c r="L4347" s="39" t="s">
        <v>2048</v>
      </c>
      <c r="M4347" s="39" t="s">
        <v>1454</v>
      </c>
      <c r="N4347" s="33" t="str">
        <f t="shared" si="581"/>
        <v>Primary Crushing - Perimeter Fencing for Mining Sub Station - Site Surveying &amp; Geotechnical Report</v>
      </c>
      <c r="O4347" s="134"/>
      <c r="P4347" s="134"/>
      <c r="Q4347" s="33" t="str">
        <f>IFERROR(VLOOKUP(PPE_PH1_CDDL[[#This Row],[RDMC Document Number]],[3]Docs!$B:$F,4,0),"No Placeholder Yet")</f>
        <v>RES - Reserved Placeholder</v>
      </c>
      <c r="R4347" s="33" t="str">
        <f>IFERROR(VLOOKUP(PPE_PH1_CDDL[[#This Row],[RDMC Document Number]],[3]Docs!$B:$F,5,0),"No Placeholder Yet")</f>
        <v>Pending</v>
      </c>
      <c r="S4347" s="137">
        <f t="shared" si="582"/>
        <v>0</v>
      </c>
      <c r="T4347" s="39" t="s">
        <v>1119</v>
      </c>
      <c r="U4347" s="162"/>
      <c r="V4347" s="126"/>
      <c r="W4347" s="162" t="s">
        <v>281</v>
      </c>
      <c r="X4347" s="39" t="s">
        <v>1512</v>
      </c>
      <c r="Y4347" s="39"/>
      <c r="Z4347" s="39"/>
      <c r="AA4347" s="39"/>
      <c r="AB4347" s="152" t="s">
        <v>3165</v>
      </c>
    </row>
    <row r="4348" spans="1:28" ht="21.75" customHeight="1" x14ac:dyDescent="0.25">
      <c r="A4348" s="162" t="s">
        <v>30</v>
      </c>
      <c r="B4348" s="162" t="s">
        <v>31</v>
      </c>
      <c r="C4348" s="162">
        <v>6286</v>
      </c>
      <c r="D4348" s="162" t="s">
        <v>1453</v>
      </c>
      <c r="E4348" s="39" t="s">
        <v>638</v>
      </c>
      <c r="F4348" s="174" t="s">
        <v>48</v>
      </c>
      <c r="G4348" s="162" t="s">
        <v>35</v>
      </c>
      <c r="H4348" s="39" t="str">
        <f t="shared" si="570"/>
        <v>6105AK124-6286-TRPT-0003</v>
      </c>
      <c r="I4348" s="39" t="str">
        <f t="shared" si="571"/>
        <v>Q24050972-04-6286-T-RPT-0003</v>
      </c>
      <c r="J4348" s="162"/>
      <c r="K4348" s="33" t="str">
        <f>VLOOKUP(C4348,'PPE WBS Codes'!$E$3:$F$79,2,0)</f>
        <v>Primary Crushing</v>
      </c>
      <c r="L4348" s="162" t="s">
        <v>2038</v>
      </c>
      <c r="M4348" s="162" t="s">
        <v>1454</v>
      </c>
      <c r="N4348" s="33" t="str">
        <f t="shared" si="581"/>
        <v>Primary Crushing - Terrace, Roads and Access-ways for Mining Sub Station - Site Surveying &amp; Geotechnical Report</v>
      </c>
      <c r="O4348" s="175"/>
      <c r="P4348" s="175"/>
      <c r="Q4348" s="33" t="str">
        <f>IFERROR(VLOOKUP(PPE_PH1_CDDL[[#This Row],[RDMC Document Number]],[3]Docs!$B:$F,4,0),"No Placeholder Yet")</f>
        <v>RES - Reserved Placeholder</v>
      </c>
      <c r="R4348" s="33" t="str">
        <f>IFERROR(VLOOKUP(PPE_PH1_CDDL[[#This Row],[RDMC Document Number]],[3]Docs!$B:$F,5,0),"No Placeholder Yet")</f>
        <v>Pending</v>
      </c>
      <c r="S4348" s="137">
        <f t="shared" si="582"/>
        <v>0</v>
      </c>
      <c r="T4348" s="39" t="s">
        <v>1119</v>
      </c>
      <c r="U4348" s="162"/>
      <c r="V4348" s="126"/>
      <c r="W4348" s="162" t="s">
        <v>281</v>
      </c>
      <c r="X4348" s="162" t="s">
        <v>1515</v>
      </c>
      <c r="Y4348" s="162"/>
      <c r="Z4348" s="162"/>
      <c r="AA4348" s="39"/>
      <c r="AB4348" s="152" t="s">
        <v>3165</v>
      </c>
    </row>
    <row r="4349" spans="1:28" ht="21.75" customHeight="1" x14ac:dyDescent="0.25">
      <c r="A4349" s="162" t="s">
        <v>30</v>
      </c>
      <c r="B4349" s="162" t="s">
        <v>31</v>
      </c>
      <c r="C4349" s="162">
        <v>6286</v>
      </c>
      <c r="D4349" s="162" t="s">
        <v>1169</v>
      </c>
      <c r="E4349" s="39" t="s">
        <v>659</v>
      </c>
      <c r="F4349" s="128" t="s">
        <v>101</v>
      </c>
      <c r="G4349" s="162" t="s">
        <v>35</v>
      </c>
      <c r="H4349" s="39" t="str">
        <f t="shared" si="570"/>
        <v>6105AK124-6286-CSEC-0005</v>
      </c>
      <c r="I4349" s="39" t="str">
        <f t="shared" si="571"/>
        <v>Q24050972-04-6286-C-SEC-0005</v>
      </c>
      <c r="J4349" s="39"/>
      <c r="K4349" s="33" t="str">
        <f>VLOOKUP(C4349,'PPE WBS Codes'!$E$3:$F$79,2,0)</f>
        <v>Primary Crushing</v>
      </c>
      <c r="L4349" s="39" t="s">
        <v>2042</v>
      </c>
      <c r="M4349" s="39" t="s">
        <v>1333</v>
      </c>
      <c r="N4349" s="33" t="str">
        <f>K4349&amp;" - "&amp;L4349&amp;" - "&amp;M4349</f>
        <v>Primary Crushing - Cable Racks and Trays for Mining Sub Station - Corrosion Prevention and Protection Design</v>
      </c>
      <c r="O4349" s="134"/>
      <c r="P4349" s="134"/>
      <c r="Q4349" s="33" t="str">
        <f>IFERROR(VLOOKUP(PPE_PH1_CDDL[[#This Row],[RDMC Document Number]],[3]Docs!$B:$F,4,0),"No Placeholder Yet")</f>
        <v>RES - Reserved Placeholder</v>
      </c>
      <c r="R4349" s="33" t="str">
        <f>IFERROR(VLOOKUP(PPE_PH1_CDDL[[#This Row],[RDMC Document Number]],[3]Docs!$B:$F,5,0),"No Placeholder Yet")</f>
        <v>Pending</v>
      </c>
      <c r="S4349" s="137">
        <f t="shared" si="582"/>
        <v>0</v>
      </c>
      <c r="T4349" s="39" t="s">
        <v>1119</v>
      </c>
      <c r="U4349" s="39"/>
      <c r="V4349" s="126"/>
      <c r="W4349" s="39" t="s">
        <v>2049</v>
      </c>
      <c r="X4349" s="39" t="s">
        <v>1599</v>
      </c>
      <c r="Y4349" s="39"/>
      <c r="Z4349" s="39"/>
      <c r="AA4349" s="39"/>
      <c r="AB4349" s="152" t="s">
        <v>3165</v>
      </c>
    </row>
    <row r="4350" spans="1:28" ht="21.75" customHeight="1" x14ac:dyDescent="0.25">
      <c r="A4350" s="162" t="s">
        <v>30</v>
      </c>
      <c r="B4350" s="162" t="s">
        <v>31</v>
      </c>
      <c r="C4350" s="162">
        <v>6286</v>
      </c>
      <c r="D4350" s="162" t="s">
        <v>1169</v>
      </c>
      <c r="E4350" s="39" t="s">
        <v>659</v>
      </c>
      <c r="F4350" s="128" t="s">
        <v>161</v>
      </c>
      <c r="G4350" s="162" t="s">
        <v>35</v>
      </c>
      <c r="H4350" s="39" t="str">
        <f t="shared" si="570"/>
        <v>6105AK124-6286-CSEC-0006</v>
      </c>
      <c r="I4350" s="39" t="str">
        <f t="shared" si="571"/>
        <v>Q24050972-04-6286-C-SEC-0006</v>
      </c>
      <c r="J4350" s="39"/>
      <c r="K4350" s="33" t="str">
        <f>VLOOKUP(C4350,'PPE WBS Codes'!$E$3:$F$79,2,0)</f>
        <v>Primary Crushing</v>
      </c>
      <c r="L4350" s="39" t="s">
        <v>2042</v>
      </c>
      <c r="M4350" s="39" t="s">
        <v>1332</v>
      </c>
      <c r="N4350" s="33" t="str">
        <f t="shared" ref="N4350:N4389" si="583">K4350&amp;" - "&amp;L4350&amp;" - "&amp;M4350</f>
        <v>Primary Crushing - Cable Racks and Trays for Mining Sub Station - Structural Earthing and Bonding Design</v>
      </c>
      <c r="O4350" s="134"/>
      <c r="P4350" s="134"/>
      <c r="Q4350" s="33" t="str">
        <f>IFERROR(VLOOKUP(PPE_PH1_CDDL[[#This Row],[RDMC Document Number]],[3]Docs!$B:$F,4,0),"No Placeholder Yet")</f>
        <v>RES - Reserved Placeholder</v>
      </c>
      <c r="R4350" s="33" t="str">
        <f>IFERROR(VLOOKUP(PPE_PH1_CDDL[[#This Row],[RDMC Document Number]],[3]Docs!$B:$F,5,0),"No Placeholder Yet")</f>
        <v>Pending</v>
      </c>
      <c r="S4350" s="137">
        <f t="shared" si="582"/>
        <v>0</v>
      </c>
      <c r="T4350" s="39" t="s">
        <v>1119</v>
      </c>
      <c r="U4350" s="39"/>
      <c r="V4350" s="126"/>
      <c r="W4350" s="39" t="s">
        <v>2049</v>
      </c>
      <c r="X4350" s="39" t="s">
        <v>1599</v>
      </c>
      <c r="Y4350" s="39"/>
      <c r="Z4350" s="39"/>
      <c r="AA4350" s="39"/>
      <c r="AB4350" s="152" t="s">
        <v>3165</v>
      </c>
    </row>
    <row r="4351" spans="1:28" ht="21.75" customHeight="1" x14ac:dyDescent="0.25">
      <c r="A4351" s="162" t="s">
        <v>30</v>
      </c>
      <c r="B4351" s="162" t="s">
        <v>31</v>
      </c>
      <c r="C4351" s="162">
        <v>6286</v>
      </c>
      <c r="D4351" s="162" t="s">
        <v>1169</v>
      </c>
      <c r="E4351" s="39" t="s">
        <v>659</v>
      </c>
      <c r="F4351" s="128" t="s">
        <v>170</v>
      </c>
      <c r="G4351" s="162" t="s">
        <v>35</v>
      </c>
      <c r="H4351" s="39" t="str">
        <f t="shared" si="570"/>
        <v>6105AK124-6286-CSEC-0007</v>
      </c>
      <c r="I4351" s="39" t="str">
        <f t="shared" si="571"/>
        <v>Q24050972-04-6286-C-SEC-0007</v>
      </c>
      <c r="J4351" s="39"/>
      <c r="K4351" s="33" t="str">
        <f>VLOOKUP(C4351,'PPE WBS Codes'!$E$3:$F$79,2,0)</f>
        <v>Primary Crushing</v>
      </c>
      <c r="L4351" s="39" t="s">
        <v>2039</v>
      </c>
      <c r="M4351" s="39" t="s">
        <v>1333</v>
      </c>
      <c r="N4351" s="33" t="str">
        <f t="shared" si="583"/>
        <v>Primary Crushing - Earthing System for Mining Sub Station - Corrosion Prevention and Protection Design</v>
      </c>
      <c r="O4351" s="134"/>
      <c r="P4351" s="134"/>
      <c r="Q4351" s="33" t="str">
        <f>IFERROR(VLOOKUP(PPE_PH1_CDDL[[#This Row],[RDMC Document Number]],[3]Docs!$B:$F,4,0),"No Placeholder Yet")</f>
        <v>RES - Reserved Placeholder</v>
      </c>
      <c r="R4351" s="33" t="str">
        <f>IFERROR(VLOOKUP(PPE_PH1_CDDL[[#This Row],[RDMC Document Number]],[3]Docs!$B:$F,5,0),"No Placeholder Yet")</f>
        <v>Pending</v>
      </c>
      <c r="S4351" s="137">
        <f t="shared" si="582"/>
        <v>0</v>
      </c>
      <c r="T4351" s="39" t="s">
        <v>1119</v>
      </c>
      <c r="U4351" s="39"/>
      <c r="V4351" s="126"/>
      <c r="W4351" s="39" t="s">
        <v>2049</v>
      </c>
      <c r="X4351" s="39" t="s">
        <v>1649</v>
      </c>
      <c r="Y4351" s="39"/>
      <c r="Z4351" s="39"/>
      <c r="AA4351" s="39"/>
      <c r="AB4351" s="152" t="s">
        <v>3165</v>
      </c>
    </row>
    <row r="4352" spans="1:28" ht="21.75" customHeight="1" x14ac:dyDescent="0.25">
      <c r="A4352" s="162" t="s">
        <v>30</v>
      </c>
      <c r="B4352" s="162" t="s">
        <v>31</v>
      </c>
      <c r="C4352" s="162">
        <v>6286</v>
      </c>
      <c r="D4352" s="162" t="s">
        <v>1169</v>
      </c>
      <c r="E4352" s="39" t="s">
        <v>659</v>
      </c>
      <c r="F4352" s="128" t="s">
        <v>108</v>
      </c>
      <c r="G4352" s="162" t="s">
        <v>35</v>
      </c>
      <c r="H4352" s="39" t="str">
        <f t="shared" si="570"/>
        <v>6105AK124-6286-CSEC-0008</v>
      </c>
      <c r="I4352" s="39" t="str">
        <f t="shared" si="571"/>
        <v>Q24050972-04-6286-C-SEC-0008</v>
      </c>
      <c r="J4352" s="39"/>
      <c r="K4352" s="33" t="str">
        <f>VLOOKUP(C4352,'PPE WBS Codes'!$E$3:$F$79,2,0)</f>
        <v>Primary Crushing</v>
      </c>
      <c r="L4352" s="39" t="s">
        <v>2039</v>
      </c>
      <c r="M4352" s="39" t="s">
        <v>1332</v>
      </c>
      <c r="N4352" s="33" t="str">
        <f t="shared" si="583"/>
        <v>Primary Crushing - Earthing System for Mining Sub Station - Structural Earthing and Bonding Design</v>
      </c>
      <c r="O4352" s="134"/>
      <c r="P4352" s="134"/>
      <c r="Q4352" s="33" t="str">
        <f>IFERROR(VLOOKUP(PPE_PH1_CDDL[[#This Row],[RDMC Document Number]],[3]Docs!$B:$F,4,0),"No Placeholder Yet")</f>
        <v>RES - Reserved Placeholder</v>
      </c>
      <c r="R4352" s="33" t="str">
        <f>IFERROR(VLOOKUP(PPE_PH1_CDDL[[#This Row],[RDMC Document Number]],[3]Docs!$B:$F,5,0),"No Placeholder Yet")</f>
        <v>Pending</v>
      </c>
      <c r="S4352" s="137">
        <f t="shared" si="582"/>
        <v>0</v>
      </c>
      <c r="T4352" s="39" t="s">
        <v>1119</v>
      </c>
      <c r="U4352" s="39"/>
      <c r="V4352" s="126"/>
      <c r="W4352" s="39" t="s">
        <v>2049</v>
      </c>
      <c r="X4352" s="39" t="s">
        <v>1649</v>
      </c>
      <c r="Y4352" s="39"/>
      <c r="Z4352" s="39"/>
      <c r="AA4352" s="39"/>
      <c r="AB4352" s="152" t="s">
        <v>3165</v>
      </c>
    </row>
    <row r="4353" spans="1:28" ht="21.75" customHeight="1" x14ac:dyDescent="0.25">
      <c r="A4353" s="162" t="s">
        <v>30</v>
      </c>
      <c r="B4353" s="162" t="s">
        <v>31</v>
      </c>
      <c r="C4353" s="162">
        <v>6286</v>
      </c>
      <c r="D4353" s="162" t="s">
        <v>1169</v>
      </c>
      <c r="E4353" s="39" t="s">
        <v>659</v>
      </c>
      <c r="F4353" s="128" t="s">
        <v>173</v>
      </c>
      <c r="G4353" s="162" t="s">
        <v>35</v>
      </c>
      <c r="H4353" s="39" t="str">
        <f t="shared" si="570"/>
        <v>6105AK124-6286-CSEC-0009</v>
      </c>
      <c r="I4353" s="39" t="str">
        <f t="shared" si="571"/>
        <v>Q24050972-04-6286-C-SEC-0009</v>
      </c>
      <c r="J4353" s="39"/>
      <c r="K4353" s="33" t="str">
        <f>VLOOKUP(C4353,'PPE WBS Codes'!$E$3:$F$79,2,0)</f>
        <v>Primary Crushing</v>
      </c>
      <c r="L4353" s="39" t="s">
        <v>2040</v>
      </c>
      <c r="M4353" s="39" t="s">
        <v>1333</v>
      </c>
      <c r="N4353" s="33" t="str">
        <f t="shared" si="583"/>
        <v>Primary Crushing - Small Power and Lighting for Mining Sub Station - Corrosion Prevention and Protection Design</v>
      </c>
      <c r="O4353" s="134"/>
      <c r="P4353" s="134"/>
      <c r="Q4353" s="33" t="str">
        <f>IFERROR(VLOOKUP(PPE_PH1_CDDL[[#This Row],[RDMC Document Number]],[3]Docs!$B:$F,4,0),"No Placeholder Yet")</f>
        <v>RES - Reserved Placeholder</v>
      </c>
      <c r="R4353" s="33" t="str">
        <f>IFERROR(VLOOKUP(PPE_PH1_CDDL[[#This Row],[RDMC Document Number]],[3]Docs!$B:$F,5,0),"No Placeholder Yet")</f>
        <v>Pending</v>
      </c>
      <c r="S4353" s="137">
        <f t="shared" si="582"/>
        <v>0</v>
      </c>
      <c r="T4353" s="39" t="s">
        <v>1119</v>
      </c>
      <c r="U4353" s="39"/>
      <c r="V4353" s="126"/>
      <c r="W4353" s="39" t="s">
        <v>2049</v>
      </c>
      <c r="X4353" s="39" t="s">
        <v>1660</v>
      </c>
      <c r="Y4353" s="39"/>
      <c r="Z4353" s="39"/>
      <c r="AA4353" s="39"/>
      <c r="AB4353" s="152" t="s">
        <v>3165</v>
      </c>
    </row>
    <row r="4354" spans="1:28" ht="21.75" customHeight="1" x14ac:dyDescent="0.25">
      <c r="A4354" s="162" t="s">
        <v>30</v>
      </c>
      <c r="B4354" s="162" t="s">
        <v>31</v>
      </c>
      <c r="C4354" s="162">
        <v>6286</v>
      </c>
      <c r="D4354" s="162" t="s">
        <v>1169</v>
      </c>
      <c r="E4354" s="39" t="s">
        <v>659</v>
      </c>
      <c r="F4354" s="128" t="s">
        <v>184</v>
      </c>
      <c r="G4354" s="162" t="s">
        <v>35</v>
      </c>
      <c r="H4354" s="39" t="str">
        <f t="shared" si="570"/>
        <v>6105AK124-6286-CSEC-0010</v>
      </c>
      <c r="I4354" s="39" t="str">
        <f t="shared" si="571"/>
        <v>Q24050972-04-6286-C-SEC-0010</v>
      </c>
      <c r="J4354" s="39"/>
      <c r="K4354" s="33" t="str">
        <f>VLOOKUP(C4354,'PPE WBS Codes'!$E$3:$F$79,2,0)</f>
        <v>Primary Crushing</v>
      </c>
      <c r="L4354" s="39" t="s">
        <v>2040</v>
      </c>
      <c r="M4354" s="39" t="s">
        <v>1332</v>
      </c>
      <c r="N4354" s="33" t="str">
        <f t="shared" si="583"/>
        <v>Primary Crushing - Small Power and Lighting for Mining Sub Station - Structural Earthing and Bonding Design</v>
      </c>
      <c r="O4354" s="134"/>
      <c r="P4354" s="134"/>
      <c r="Q4354" s="33" t="str">
        <f>IFERROR(VLOOKUP(PPE_PH1_CDDL[[#This Row],[RDMC Document Number]],[3]Docs!$B:$F,4,0),"No Placeholder Yet")</f>
        <v>RES - Reserved Placeholder</v>
      </c>
      <c r="R4354" s="33" t="str">
        <f>IFERROR(VLOOKUP(PPE_PH1_CDDL[[#This Row],[RDMC Document Number]],[3]Docs!$B:$F,5,0),"No Placeholder Yet")</f>
        <v>Pending</v>
      </c>
      <c r="S4354" s="137">
        <f t="shared" si="582"/>
        <v>0</v>
      </c>
      <c r="T4354" s="39" t="s">
        <v>1119</v>
      </c>
      <c r="U4354" s="39"/>
      <c r="V4354" s="126"/>
      <c r="W4354" s="39" t="s">
        <v>2049</v>
      </c>
      <c r="X4354" s="39" t="s">
        <v>1660</v>
      </c>
      <c r="Y4354" s="39"/>
      <c r="Z4354" s="39"/>
      <c r="AA4354" s="39"/>
      <c r="AB4354" s="152" t="s">
        <v>3165</v>
      </c>
    </row>
    <row r="4355" spans="1:28" ht="21.75" customHeight="1" x14ac:dyDescent="0.25">
      <c r="A4355" s="162" t="s">
        <v>30</v>
      </c>
      <c r="B4355" s="162" t="s">
        <v>31</v>
      </c>
      <c r="C4355" s="162">
        <v>6286</v>
      </c>
      <c r="D4355" s="162" t="s">
        <v>1169</v>
      </c>
      <c r="E4355" s="39" t="s">
        <v>659</v>
      </c>
      <c r="F4355" s="128" t="s">
        <v>187</v>
      </c>
      <c r="G4355" s="162" t="s">
        <v>35</v>
      </c>
      <c r="H4355" s="39" t="str">
        <f t="shared" si="570"/>
        <v>6105AK124-6286-CSEC-0011</v>
      </c>
      <c r="I4355" s="39" t="str">
        <f t="shared" si="571"/>
        <v>Q24050972-04-6286-C-SEC-0011</v>
      </c>
      <c r="J4355" s="39"/>
      <c r="K4355" s="33" t="str">
        <f>VLOOKUP(C4355,'PPE WBS Codes'!$E$3:$F$79,2,0)</f>
        <v>Primary Crushing</v>
      </c>
      <c r="L4355" s="39" t="s">
        <v>2041</v>
      </c>
      <c r="M4355" s="39" t="s">
        <v>1333</v>
      </c>
      <c r="N4355" s="33" t="str">
        <f t="shared" si="583"/>
        <v>Primary Crushing - Lightning Protection Mining Sub Station - Corrosion Prevention and Protection Design</v>
      </c>
      <c r="O4355" s="134"/>
      <c r="P4355" s="134"/>
      <c r="Q4355" s="33" t="str">
        <f>IFERROR(VLOOKUP(PPE_PH1_CDDL[[#This Row],[RDMC Document Number]],[3]Docs!$B:$F,4,0),"No Placeholder Yet")</f>
        <v>RES - Reserved Placeholder</v>
      </c>
      <c r="R4355" s="33" t="str">
        <f>IFERROR(VLOOKUP(PPE_PH1_CDDL[[#This Row],[RDMC Document Number]],[3]Docs!$B:$F,5,0),"No Placeholder Yet")</f>
        <v>Pending</v>
      </c>
      <c r="S4355" s="137">
        <f t="shared" si="582"/>
        <v>0</v>
      </c>
      <c r="T4355" s="39" t="s">
        <v>1119</v>
      </c>
      <c r="U4355" s="39"/>
      <c r="V4355" s="126"/>
      <c r="W4355" s="39" t="s">
        <v>2049</v>
      </c>
      <c r="X4355" s="39" t="s">
        <v>1858</v>
      </c>
      <c r="Y4355" s="39"/>
      <c r="Z4355" s="39"/>
      <c r="AA4355" s="39"/>
      <c r="AB4355" s="152" t="s">
        <v>3165</v>
      </c>
    </row>
    <row r="4356" spans="1:28" ht="21.75" customHeight="1" x14ac:dyDescent="0.25">
      <c r="A4356" s="162" t="s">
        <v>30</v>
      </c>
      <c r="B4356" s="162" t="s">
        <v>31</v>
      </c>
      <c r="C4356" s="162">
        <v>6286</v>
      </c>
      <c r="D4356" s="162" t="s">
        <v>1169</v>
      </c>
      <c r="E4356" s="39" t="s">
        <v>659</v>
      </c>
      <c r="F4356" s="174" t="s">
        <v>213</v>
      </c>
      <c r="G4356" s="162" t="s">
        <v>35</v>
      </c>
      <c r="H4356" s="39" t="str">
        <f t="shared" si="570"/>
        <v>6105AK124-6286-CSEC-0012</v>
      </c>
      <c r="I4356" s="39" t="str">
        <f t="shared" si="571"/>
        <v>Q24050972-04-6286-C-SEC-0012</v>
      </c>
      <c r="J4356" s="162"/>
      <c r="K4356" s="33" t="str">
        <f>VLOOKUP(C4356,'PPE WBS Codes'!$E$3:$F$79,2,0)</f>
        <v>Primary Crushing</v>
      </c>
      <c r="L4356" s="162" t="s">
        <v>2041</v>
      </c>
      <c r="M4356" s="162" t="s">
        <v>1332</v>
      </c>
      <c r="N4356" s="33" t="str">
        <f t="shared" si="583"/>
        <v>Primary Crushing - Lightning Protection Mining Sub Station - Structural Earthing and Bonding Design</v>
      </c>
      <c r="O4356" s="175"/>
      <c r="P4356" s="175"/>
      <c r="Q4356" s="33" t="str">
        <f>IFERROR(VLOOKUP(PPE_PH1_CDDL[[#This Row],[RDMC Document Number]],[3]Docs!$B:$F,4,0),"No Placeholder Yet")</f>
        <v>RES - Reserved Placeholder</v>
      </c>
      <c r="R4356" s="33" t="str">
        <f>IFERROR(VLOOKUP(PPE_PH1_CDDL[[#This Row],[RDMC Document Number]],[3]Docs!$B:$F,5,0),"No Placeholder Yet")</f>
        <v>Pending</v>
      </c>
      <c r="S4356" s="137">
        <f t="shared" si="582"/>
        <v>0</v>
      </c>
      <c r="T4356" s="39" t="s">
        <v>1119</v>
      </c>
      <c r="U4356" s="162"/>
      <c r="V4356" s="126"/>
      <c r="W4356" s="39" t="s">
        <v>2049</v>
      </c>
      <c r="X4356" s="162" t="s">
        <v>1858</v>
      </c>
      <c r="Y4356" s="162"/>
      <c r="Z4356" s="162"/>
      <c r="AA4356" s="39"/>
      <c r="AB4356" s="152" t="s">
        <v>3165</v>
      </c>
    </row>
    <row r="4357" spans="1:28" ht="21.75" customHeight="1" x14ac:dyDescent="0.25">
      <c r="A4357" s="162" t="s">
        <v>30</v>
      </c>
      <c r="B4357" s="162" t="s">
        <v>31</v>
      </c>
      <c r="C4357" s="162">
        <v>6286</v>
      </c>
      <c r="D4357" s="162" t="s">
        <v>1169</v>
      </c>
      <c r="E4357" s="39" t="s">
        <v>1335</v>
      </c>
      <c r="F4357" s="128" t="s">
        <v>34</v>
      </c>
      <c r="G4357" s="162" t="s">
        <v>35</v>
      </c>
      <c r="H4357" s="39" t="str">
        <f t="shared" si="570"/>
        <v>6105AK124-6286-CSHP-0001</v>
      </c>
      <c r="I4357" s="39" t="str">
        <f t="shared" si="571"/>
        <v>Q24050972-04-6286-C-SHP-0001</v>
      </c>
      <c r="J4357" s="39"/>
      <c r="K4357" s="33" t="str">
        <f>VLOOKUP(C4357,'PPE WBS Codes'!$E$3:$F$79,2,0)</f>
        <v>Primary Crushing</v>
      </c>
      <c r="L4357" s="39" t="s">
        <v>2042</v>
      </c>
      <c r="M4357" s="39" t="s">
        <v>1336</v>
      </c>
      <c r="N4357" s="33" t="str">
        <f t="shared" si="583"/>
        <v>Primary Crushing - Cable Racks and Trays for Mining Sub Station - Equipment Assembly Drawings</v>
      </c>
      <c r="O4357" s="134"/>
      <c r="P4357" s="134"/>
      <c r="Q4357" s="33" t="str">
        <f>IFERROR(VLOOKUP(PPE_PH1_CDDL[[#This Row],[RDMC Document Number]],[3]Docs!$B:$F,4,0),"No Placeholder Yet")</f>
        <v>RES - Reserved Placeholder</v>
      </c>
      <c r="R4357" s="33" t="str">
        <f>IFERROR(VLOOKUP(PPE_PH1_CDDL[[#This Row],[RDMC Document Number]],[3]Docs!$B:$F,5,0),"No Placeholder Yet")</f>
        <v>Pending</v>
      </c>
      <c r="S4357" s="137">
        <f t="shared" ref="S4357:S4364" si="584">IF(AND(O4357&lt;&gt;"",P4357&lt;&gt;"",R4357="Approved"),100%,
 IF(AND(O4357&lt;&gt;"",P4357&lt;&gt;""),66.67%,
 IF(O4357&lt;&gt;"",33.33%,
 0)))</f>
        <v>0</v>
      </c>
      <c r="T4357" s="39" t="s">
        <v>1119</v>
      </c>
      <c r="U4357" s="162"/>
      <c r="V4357" s="126"/>
      <c r="W4357" s="39" t="s">
        <v>2049</v>
      </c>
      <c r="X4357" s="39" t="s">
        <v>1599</v>
      </c>
      <c r="Y4357" s="39"/>
      <c r="Z4357" s="39"/>
      <c r="AA4357" s="39"/>
      <c r="AB4357" s="152" t="s">
        <v>3165</v>
      </c>
    </row>
    <row r="4358" spans="1:28" ht="21.75" customHeight="1" x14ac:dyDescent="0.25">
      <c r="A4358" s="162" t="s">
        <v>30</v>
      </c>
      <c r="B4358" s="162" t="s">
        <v>31</v>
      </c>
      <c r="C4358" s="162">
        <v>6286</v>
      </c>
      <c r="D4358" s="162" t="s">
        <v>1169</v>
      </c>
      <c r="E4358" s="39" t="s">
        <v>1335</v>
      </c>
      <c r="F4358" s="128" t="s">
        <v>46</v>
      </c>
      <c r="G4358" s="162" t="s">
        <v>35</v>
      </c>
      <c r="H4358" s="39" t="str">
        <f t="shared" si="570"/>
        <v>6105AK124-6286-CSHP-0002</v>
      </c>
      <c r="I4358" s="39" t="str">
        <f t="shared" si="571"/>
        <v>Q24050972-04-6286-C-SHP-0002</v>
      </c>
      <c r="J4358" s="39"/>
      <c r="K4358" s="33" t="str">
        <f>VLOOKUP(C4358,'PPE WBS Codes'!$E$3:$F$79,2,0)</f>
        <v>Primary Crushing</v>
      </c>
      <c r="L4358" s="39" t="s">
        <v>2048</v>
      </c>
      <c r="M4358" s="39" t="s">
        <v>1336</v>
      </c>
      <c r="N4358" s="33" t="str">
        <f t="shared" si="583"/>
        <v>Primary Crushing - Perimeter Fencing for Mining Sub Station - Equipment Assembly Drawings</v>
      </c>
      <c r="O4358" s="134"/>
      <c r="P4358" s="134"/>
      <c r="Q4358" s="33" t="str">
        <f>IFERROR(VLOOKUP(PPE_PH1_CDDL[[#This Row],[RDMC Document Number]],[3]Docs!$B:$F,4,0),"No Placeholder Yet")</f>
        <v>RES - Reserved Placeholder</v>
      </c>
      <c r="R4358" s="33" t="str">
        <f>IFERROR(VLOOKUP(PPE_PH1_CDDL[[#This Row],[RDMC Document Number]],[3]Docs!$B:$F,5,0),"No Placeholder Yet")</f>
        <v>Pending</v>
      </c>
      <c r="S4358" s="137">
        <f t="shared" si="584"/>
        <v>0</v>
      </c>
      <c r="T4358" s="39" t="s">
        <v>1119</v>
      </c>
      <c r="U4358" s="162"/>
      <c r="V4358" s="126"/>
      <c r="W4358" s="39" t="s">
        <v>2049</v>
      </c>
      <c r="X4358" s="39" t="s">
        <v>1512</v>
      </c>
      <c r="Y4358" s="39"/>
      <c r="Z4358" s="39"/>
      <c r="AA4358" s="39"/>
      <c r="AB4358" s="152" t="s">
        <v>3165</v>
      </c>
    </row>
    <row r="4359" spans="1:28" ht="21.75" customHeight="1" x14ac:dyDescent="0.25">
      <c r="A4359" s="162" t="s">
        <v>30</v>
      </c>
      <c r="B4359" s="162" t="s">
        <v>31</v>
      </c>
      <c r="C4359" s="162">
        <v>6286</v>
      </c>
      <c r="D4359" s="162" t="s">
        <v>1169</v>
      </c>
      <c r="E4359" s="39" t="s">
        <v>1335</v>
      </c>
      <c r="F4359" s="174" t="s">
        <v>48</v>
      </c>
      <c r="G4359" s="162" t="s">
        <v>35</v>
      </c>
      <c r="H4359" s="39" t="str">
        <f t="shared" si="570"/>
        <v>6105AK124-6286-CSHP-0003</v>
      </c>
      <c r="I4359" s="39" t="str">
        <f t="shared" si="571"/>
        <v>Q24050972-04-6286-C-SHP-0003</v>
      </c>
      <c r="J4359" s="162"/>
      <c r="K4359" s="33" t="str">
        <f>VLOOKUP(C4359,'PPE WBS Codes'!$E$3:$F$79,2,0)</f>
        <v>Primary Crushing</v>
      </c>
      <c r="L4359" s="162" t="s">
        <v>2040</v>
      </c>
      <c r="M4359" s="162" t="s">
        <v>1336</v>
      </c>
      <c r="N4359" s="33" t="str">
        <f t="shared" si="583"/>
        <v>Primary Crushing - Small Power and Lighting for Mining Sub Station - Equipment Assembly Drawings</v>
      </c>
      <c r="O4359" s="175"/>
      <c r="P4359" s="175"/>
      <c r="Q4359" s="33" t="str">
        <f>IFERROR(VLOOKUP(PPE_PH1_CDDL[[#This Row],[RDMC Document Number]],[3]Docs!$B:$F,4,0),"No Placeholder Yet")</f>
        <v>RES - Reserved Placeholder</v>
      </c>
      <c r="R4359" s="33" t="str">
        <f>IFERROR(VLOOKUP(PPE_PH1_CDDL[[#This Row],[RDMC Document Number]],[3]Docs!$B:$F,5,0),"No Placeholder Yet")</f>
        <v>Pending</v>
      </c>
      <c r="S4359" s="137">
        <f t="shared" si="584"/>
        <v>0</v>
      </c>
      <c r="T4359" s="39" t="s">
        <v>1119</v>
      </c>
      <c r="U4359" s="162"/>
      <c r="V4359" s="126"/>
      <c r="W4359" s="39" t="s">
        <v>2049</v>
      </c>
      <c r="X4359" s="162" t="s">
        <v>1597</v>
      </c>
      <c r="Y4359" s="162"/>
      <c r="Z4359" s="162"/>
      <c r="AA4359" s="39"/>
      <c r="AB4359" s="152" t="s">
        <v>3165</v>
      </c>
    </row>
    <row r="4360" spans="1:28" ht="21.75" customHeight="1" x14ac:dyDescent="0.25">
      <c r="A4360" s="162" t="s">
        <v>30</v>
      </c>
      <c r="B4360" s="162" t="s">
        <v>31</v>
      </c>
      <c r="C4360" s="162">
        <v>6286</v>
      </c>
      <c r="D4360" s="162" t="s">
        <v>52</v>
      </c>
      <c r="E4360" s="162" t="s">
        <v>662</v>
      </c>
      <c r="F4360" s="128" t="s">
        <v>213</v>
      </c>
      <c r="G4360" s="162" t="s">
        <v>35</v>
      </c>
      <c r="H4360" s="39" t="str">
        <f t="shared" si="570"/>
        <v>6105AK124-6286-ESLD-0012</v>
      </c>
      <c r="I4360" s="39" t="str">
        <f t="shared" si="571"/>
        <v>Q24050972-04-6286-E-SLD-0012</v>
      </c>
      <c r="J4360" s="39"/>
      <c r="K4360" s="33" t="str">
        <f>VLOOKUP(C4360,'PPE WBS Codes'!$E$3:$F$79,2,0)</f>
        <v>Primary Crushing</v>
      </c>
      <c r="L4360" s="39" t="s">
        <v>2046</v>
      </c>
      <c r="M4360" s="39" t="s">
        <v>1381</v>
      </c>
      <c r="N4360" s="33" t="str">
        <f t="shared" si="583"/>
        <v>Primary Crushing - Cable Trench and Tunnels for Mining Sub Station - Electrical Single Line Diagram</v>
      </c>
      <c r="O4360" s="134"/>
      <c r="P4360" s="134"/>
      <c r="Q4360" s="33" t="str">
        <f>IFERROR(VLOOKUP(PPE_PH1_CDDL[[#This Row],[RDMC Document Number]],[3]Docs!$B:$F,4,0),"No Placeholder Yet")</f>
        <v>RES - Reserved Placeholder</v>
      </c>
      <c r="R4360" s="33" t="str">
        <f>IFERROR(VLOOKUP(PPE_PH1_CDDL[[#This Row],[RDMC Document Number]],[3]Docs!$B:$F,5,0),"No Placeholder Yet")</f>
        <v>Pending</v>
      </c>
      <c r="S4360" s="137">
        <f t="shared" si="584"/>
        <v>0</v>
      </c>
      <c r="T4360" s="39" t="s">
        <v>1119</v>
      </c>
      <c r="U4360" s="39"/>
      <c r="V4360" s="126"/>
      <c r="W4360" s="39" t="s">
        <v>2049</v>
      </c>
      <c r="X4360" s="162" t="s">
        <v>663</v>
      </c>
      <c r="Y4360" s="39"/>
      <c r="Z4360" s="39"/>
      <c r="AA4360" s="39"/>
      <c r="AB4360" s="152" t="s">
        <v>3165</v>
      </c>
    </row>
    <row r="4361" spans="1:28" ht="21.75" customHeight="1" x14ac:dyDescent="0.25">
      <c r="A4361" s="162" t="s">
        <v>30</v>
      </c>
      <c r="B4361" s="162" t="s">
        <v>31</v>
      </c>
      <c r="C4361" s="162">
        <v>6286</v>
      </c>
      <c r="D4361" s="162" t="s">
        <v>52</v>
      </c>
      <c r="E4361" s="162" t="s">
        <v>662</v>
      </c>
      <c r="F4361" s="128" t="s">
        <v>215</v>
      </c>
      <c r="G4361" s="162" t="s">
        <v>35</v>
      </c>
      <c r="H4361" s="39" t="str">
        <f t="shared" si="570"/>
        <v>6105AK124-6286-ESLD-0013</v>
      </c>
      <c r="I4361" s="39" t="str">
        <f t="shared" si="571"/>
        <v>Q24050972-04-6286-E-SLD-0013</v>
      </c>
      <c r="J4361" s="39"/>
      <c r="K4361" s="33" t="str">
        <f>VLOOKUP(C4361,'PPE WBS Codes'!$E$3:$F$79,2,0)</f>
        <v>Primary Crushing</v>
      </c>
      <c r="L4361" s="39" t="s">
        <v>2040</v>
      </c>
      <c r="M4361" s="39" t="s">
        <v>1381</v>
      </c>
      <c r="N4361" s="33" t="str">
        <f t="shared" si="583"/>
        <v>Primary Crushing - Small Power and Lighting for Mining Sub Station - Electrical Single Line Diagram</v>
      </c>
      <c r="O4361" s="134"/>
      <c r="P4361" s="134"/>
      <c r="Q4361" s="33" t="str">
        <f>IFERROR(VLOOKUP(PPE_PH1_CDDL[[#This Row],[RDMC Document Number]],[3]Docs!$B:$F,4,0),"No Placeholder Yet")</f>
        <v>RES - Reserved Placeholder</v>
      </c>
      <c r="R4361" s="33" t="str">
        <f>IFERROR(VLOOKUP(PPE_PH1_CDDL[[#This Row],[RDMC Document Number]],[3]Docs!$B:$F,5,0),"No Placeholder Yet")</f>
        <v>Pending</v>
      </c>
      <c r="S4361" s="137">
        <f t="shared" si="584"/>
        <v>0</v>
      </c>
      <c r="T4361" s="39" t="s">
        <v>1119</v>
      </c>
      <c r="U4361" s="39"/>
      <c r="V4361" s="126"/>
      <c r="W4361" s="39" t="s">
        <v>2049</v>
      </c>
      <c r="X4361" s="162" t="s">
        <v>663</v>
      </c>
      <c r="Y4361" s="39"/>
      <c r="Z4361" s="39"/>
      <c r="AA4361" s="39"/>
      <c r="AB4361" s="152" t="s">
        <v>3165</v>
      </c>
    </row>
    <row r="4362" spans="1:28" ht="21.75" customHeight="1" x14ac:dyDescent="0.25">
      <c r="A4362" s="162" t="s">
        <v>30</v>
      </c>
      <c r="B4362" s="162" t="s">
        <v>31</v>
      </c>
      <c r="C4362" s="162">
        <v>6286</v>
      </c>
      <c r="D4362" s="162" t="s">
        <v>52</v>
      </c>
      <c r="E4362" s="162" t="s">
        <v>662</v>
      </c>
      <c r="F4362" s="174" t="s">
        <v>217</v>
      </c>
      <c r="G4362" s="162" t="s">
        <v>35</v>
      </c>
      <c r="H4362" s="39" t="str">
        <f t="shared" si="570"/>
        <v>6105AK124-6286-ESLD-0014</v>
      </c>
      <c r="I4362" s="39" t="str">
        <f t="shared" si="571"/>
        <v>Q24050972-04-6286-E-SLD-0014</v>
      </c>
      <c r="J4362" s="162"/>
      <c r="K4362" s="33" t="str">
        <f>VLOOKUP(C4362,'PPE WBS Codes'!$E$3:$F$79,2,0)</f>
        <v>Primary Crushing</v>
      </c>
      <c r="L4362" s="162" t="s">
        <v>2041</v>
      </c>
      <c r="M4362" s="162" t="s">
        <v>1381</v>
      </c>
      <c r="N4362" s="33" t="str">
        <f t="shared" si="583"/>
        <v>Primary Crushing - Lightning Protection Mining Sub Station - Electrical Single Line Diagram</v>
      </c>
      <c r="O4362" s="175"/>
      <c r="P4362" s="175"/>
      <c r="Q4362" s="33" t="str">
        <f>IFERROR(VLOOKUP(PPE_PH1_CDDL[[#This Row],[RDMC Document Number]],[3]Docs!$B:$F,4,0),"No Placeholder Yet")</f>
        <v>RES - Reserved Placeholder</v>
      </c>
      <c r="R4362" s="33" t="str">
        <f>IFERROR(VLOOKUP(PPE_PH1_CDDL[[#This Row],[RDMC Document Number]],[3]Docs!$B:$F,5,0),"No Placeholder Yet")</f>
        <v>Pending</v>
      </c>
      <c r="S4362" s="137">
        <f t="shared" si="584"/>
        <v>0</v>
      </c>
      <c r="T4362" s="39" t="s">
        <v>1119</v>
      </c>
      <c r="U4362" s="162"/>
      <c r="V4362" s="126"/>
      <c r="W4362" s="39" t="s">
        <v>2049</v>
      </c>
      <c r="X4362" s="162" t="s">
        <v>663</v>
      </c>
      <c r="Y4362" s="162"/>
      <c r="Z4362" s="162"/>
      <c r="AA4362" s="39"/>
      <c r="AB4362" s="152" t="s">
        <v>3165</v>
      </c>
    </row>
    <row r="4363" spans="1:28" ht="21.75" customHeight="1" x14ac:dyDescent="0.25">
      <c r="A4363" s="37" t="s">
        <v>30</v>
      </c>
      <c r="B4363" s="37" t="s">
        <v>31</v>
      </c>
      <c r="C4363" s="39">
        <v>6286</v>
      </c>
      <c r="D4363" s="162" t="s">
        <v>32</v>
      </c>
      <c r="E4363" s="162" t="s">
        <v>1170</v>
      </c>
      <c r="F4363" s="174" t="s">
        <v>34</v>
      </c>
      <c r="G4363" s="39" t="s">
        <v>35</v>
      </c>
      <c r="H4363" s="39" t="str">
        <f t="shared" si="570"/>
        <v>6105AK124-6286-BSPC-0001</v>
      </c>
      <c r="I4363" s="39" t="str">
        <f t="shared" si="571"/>
        <v>Q24050972-04-6286-B-SPC-0001</v>
      </c>
      <c r="J4363" s="162"/>
      <c r="K4363" s="33" t="str">
        <f>VLOOKUP(C4363,'PPE WBS Codes'!$E$3:$F$79,2,0)</f>
        <v>Primary Crushing</v>
      </c>
      <c r="L4363" s="162" t="s">
        <v>2044</v>
      </c>
      <c r="M4363" s="162" t="s">
        <v>1265</v>
      </c>
      <c r="N4363" s="33" t="str">
        <f t="shared" si="583"/>
        <v>Primary Crushing - Mining Substation 33/11 kV Project Package - Functional Design Specification</v>
      </c>
      <c r="O4363" s="175"/>
      <c r="P4363" s="175"/>
      <c r="Q4363" s="33" t="str">
        <f>IFERROR(VLOOKUP(PPE_PH1_CDDL[[#This Row],[RDMC Document Number]],[3]Docs!$B:$F,4,0),"No Placeholder Yet")</f>
        <v>RES - Reserved Placeholder</v>
      </c>
      <c r="R4363" s="33" t="str">
        <f>IFERROR(VLOOKUP(PPE_PH1_CDDL[[#This Row],[RDMC Document Number]],[3]Docs!$B:$F,5,0),"No Placeholder Yet")</f>
        <v>Pending</v>
      </c>
      <c r="S4363" s="137">
        <f t="shared" si="584"/>
        <v>0</v>
      </c>
      <c r="T4363" s="162" t="s">
        <v>1119</v>
      </c>
      <c r="U4363" s="162"/>
      <c r="V4363" s="126"/>
      <c r="W4363" s="162" t="s">
        <v>2043</v>
      </c>
      <c r="X4363" s="162" t="s">
        <v>2045</v>
      </c>
      <c r="Y4363" s="162"/>
      <c r="Z4363" s="162"/>
      <c r="AA4363" s="39"/>
      <c r="AB4363" s="152" t="s">
        <v>3165</v>
      </c>
    </row>
    <row r="4364" spans="1:28" ht="21.75" customHeight="1" x14ac:dyDescent="0.25">
      <c r="A4364" s="162" t="s">
        <v>30</v>
      </c>
      <c r="B4364" s="162" t="s">
        <v>31</v>
      </c>
      <c r="C4364" s="162">
        <v>6286</v>
      </c>
      <c r="D4364" s="162" t="s">
        <v>1169</v>
      </c>
      <c r="E4364" s="162" t="s">
        <v>1170</v>
      </c>
      <c r="F4364" s="128" t="s">
        <v>46</v>
      </c>
      <c r="G4364" s="162" t="s">
        <v>35</v>
      </c>
      <c r="H4364" s="39" t="str">
        <f t="shared" si="570"/>
        <v>6105AK124-6286-CSPC-0002</v>
      </c>
      <c r="I4364" s="39" t="str">
        <f t="shared" si="571"/>
        <v>Q24050972-04-6286-C-SPC-0002</v>
      </c>
      <c r="J4364" s="39"/>
      <c r="K4364" s="33" t="str">
        <f>VLOOKUP(C4364,'PPE WBS Codes'!$E$3:$F$79,2,0)</f>
        <v>Primary Crushing</v>
      </c>
      <c r="L4364" s="39" t="s">
        <v>2047</v>
      </c>
      <c r="M4364" s="39" t="s">
        <v>1337</v>
      </c>
      <c r="N4364" s="33" t="str">
        <f t="shared" si="583"/>
        <v>Primary Crushing - Collection Sump from Bunds for Mining Sub Station - Civil Design Requirements</v>
      </c>
      <c r="O4364" s="134"/>
      <c r="P4364" s="134"/>
      <c r="Q4364" s="33" t="str">
        <f>IFERROR(VLOOKUP(PPE_PH1_CDDL[[#This Row],[RDMC Document Number]],[3]Docs!$B:$F,4,0),"No Placeholder Yet")</f>
        <v>RES - Reserved Placeholder</v>
      </c>
      <c r="R4364" s="33" t="str">
        <f>IFERROR(VLOOKUP(PPE_PH1_CDDL[[#This Row],[RDMC Document Number]],[3]Docs!$B:$F,5,0),"No Placeholder Yet")</f>
        <v>Pending</v>
      </c>
      <c r="S4364" s="137">
        <f t="shared" si="584"/>
        <v>0</v>
      </c>
      <c r="T4364" s="39" t="s">
        <v>1119</v>
      </c>
      <c r="U4364" s="39"/>
      <c r="V4364" s="126"/>
      <c r="W4364" s="39" t="s">
        <v>2049</v>
      </c>
      <c r="X4364" s="39" t="s">
        <v>1932</v>
      </c>
      <c r="Y4364" s="39"/>
      <c r="Z4364" s="39"/>
      <c r="AA4364" s="39"/>
      <c r="AB4364" s="152" t="s">
        <v>3165</v>
      </c>
    </row>
    <row r="4365" spans="1:28" ht="21.75" customHeight="1" x14ac:dyDescent="0.25">
      <c r="A4365" s="162" t="s">
        <v>30</v>
      </c>
      <c r="B4365" s="162" t="s">
        <v>31</v>
      </c>
      <c r="C4365" s="162">
        <v>6286</v>
      </c>
      <c r="D4365" s="162" t="s">
        <v>1169</v>
      </c>
      <c r="E4365" s="162" t="s">
        <v>1170</v>
      </c>
      <c r="F4365" s="128" t="s">
        <v>48</v>
      </c>
      <c r="G4365" s="162" t="s">
        <v>35</v>
      </c>
      <c r="H4365" s="39" t="str">
        <f t="shared" si="570"/>
        <v>6105AK124-6286-CSPC-0003</v>
      </c>
      <c r="I4365" s="39" t="str">
        <f t="shared" si="571"/>
        <v>Q24050972-04-6286-C-SPC-0003</v>
      </c>
      <c r="J4365" s="39"/>
      <c r="K4365" s="33" t="str">
        <f>VLOOKUP(C4365,'PPE WBS Codes'!$E$3:$F$79,2,0)</f>
        <v>Primary Crushing</v>
      </c>
      <c r="L4365" s="39" t="s">
        <v>2047</v>
      </c>
      <c r="M4365" s="39" t="s">
        <v>1338</v>
      </c>
      <c r="N4365" s="33" t="str">
        <f t="shared" si="583"/>
        <v>Primary Crushing - Collection Sump from Bunds for Mining Sub Station - Excavation, Trenching and Compacting Design</v>
      </c>
      <c r="O4365" s="134"/>
      <c r="P4365" s="134"/>
      <c r="Q4365" s="33" t="str">
        <f>IFERROR(VLOOKUP(PPE_PH1_CDDL[[#This Row],[RDMC Document Number]],[3]Docs!$B:$F,4,0),"No Placeholder Yet")</f>
        <v>RES - Reserved Placeholder</v>
      </c>
      <c r="R4365" s="33" t="str">
        <f>IFERROR(VLOOKUP(PPE_PH1_CDDL[[#This Row],[RDMC Document Number]],[3]Docs!$B:$F,5,0),"No Placeholder Yet")</f>
        <v>Pending</v>
      </c>
      <c r="S4365" s="137">
        <f t="shared" ref="S4365:S4393" si="585">IF(AND(O4365&lt;&gt;"",P4365&lt;&gt;"",R4365="Approved"),100%,
 IF(AND(O4365&lt;&gt;"",P4365&lt;&gt;""),66.67%,
 IF(O4365&lt;&gt;"",33.33%,
 0)))</f>
        <v>0</v>
      </c>
      <c r="T4365" s="39" t="s">
        <v>1119</v>
      </c>
      <c r="U4365" s="39"/>
      <c r="V4365" s="126"/>
      <c r="W4365" s="39" t="s">
        <v>2049</v>
      </c>
      <c r="X4365" s="39" t="s">
        <v>1932</v>
      </c>
      <c r="Y4365" s="39"/>
      <c r="Z4365" s="39"/>
      <c r="AA4365" s="39"/>
      <c r="AB4365" s="152" t="s">
        <v>3165</v>
      </c>
    </row>
    <row r="4366" spans="1:28" ht="21.75" customHeight="1" x14ac:dyDescent="0.25">
      <c r="A4366" s="162" t="s">
        <v>30</v>
      </c>
      <c r="B4366" s="162" t="s">
        <v>31</v>
      </c>
      <c r="C4366" s="162">
        <v>6286</v>
      </c>
      <c r="D4366" s="162" t="s">
        <v>1169</v>
      </c>
      <c r="E4366" s="162" t="s">
        <v>1170</v>
      </c>
      <c r="F4366" s="128" t="s">
        <v>50</v>
      </c>
      <c r="G4366" s="162" t="s">
        <v>35</v>
      </c>
      <c r="H4366" s="39" t="str">
        <f t="shared" si="570"/>
        <v>6105AK124-6286-CSPC-0004</v>
      </c>
      <c r="I4366" s="39" t="str">
        <f t="shared" si="571"/>
        <v>Q24050972-04-6286-C-SPC-0004</v>
      </c>
      <c r="J4366" s="39"/>
      <c r="K4366" s="33" t="str">
        <f>VLOOKUP(C4366,'PPE WBS Codes'!$E$3:$F$79,2,0)</f>
        <v>Primary Crushing</v>
      </c>
      <c r="L4366" s="39" t="s">
        <v>2047</v>
      </c>
      <c r="M4366" s="39" t="s">
        <v>1339</v>
      </c>
      <c r="N4366" s="33" t="str">
        <f t="shared" si="583"/>
        <v>Primary Crushing - Collection Sump from Bunds for Mining Sub Station - Concrete Construction Material Specifications</v>
      </c>
      <c r="O4366" s="134"/>
      <c r="P4366" s="134"/>
      <c r="Q4366" s="33" t="str">
        <f>IFERROR(VLOOKUP(PPE_PH1_CDDL[[#This Row],[RDMC Document Number]],[3]Docs!$B:$F,4,0),"No Placeholder Yet")</f>
        <v>RES - Reserved Placeholder</v>
      </c>
      <c r="R4366" s="33" t="str">
        <f>IFERROR(VLOOKUP(PPE_PH1_CDDL[[#This Row],[RDMC Document Number]],[3]Docs!$B:$F,5,0),"No Placeholder Yet")</f>
        <v>Pending</v>
      </c>
      <c r="S4366" s="137">
        <f t="shared" si="585"/>
        <v>0</v>
      </c>
      <c r="T4366" s="39" t="s">
        <v>1119</v>
      </c>
      <c r="U4366" s="39"/>
      <c r="V4366" s="126"/>
      <c r="W4366" s="39" t="s">
        <v>2049</v>
      </c>
      <c r="X4366" s="39" t="s">
        <v>1932</v>
      </c>
      <c r="Y4366" s="39"/>
      <c r="Z4366" s="39"/>
      <c r="AA4366" s="39"/>
      <c r="AB4366" s="152" t="s">
        <v>3165</v>
      </c>
    </row>
    <row r="4367" spans="1:28" ht="21.75" customHeight="1" x14ac:dyDescent="0.25">
      <c r="A4367" s="162" t="s">
        <v>30</v>
      </c>
      <c r="B4367" s="162" t="s">
        <v>31</v>
      </c>
      <c r="C4367" s="162">
        <v>6286</v>
      </c>
      <c r="D4367" s="162" t="s">
        <v>1169</v>
      </c>
      <c r="E4367" s="162" t="s">
        <v>1170</v>
      </c>
      <c r="F4367" s="128" t="s">
        <v>101</v>
      </c>
      <c r="G4367" s="162" t="s">
        <v>35</v>
      </c>
      <c r="H4367" s="39" t="str">
        <f t="shared" si="570"/>
        <v>6105AK124-6286-CSPC-0005</v>
      </c>
      <c r="I4367" s="39" t="str">
        <f t="shared" si="571"/>
        <v>Q24050972-04-6286-C-SPC-0005</v>
      </c>
      <c r="J4367" s="39"/>
      <c r="K4367" s="33" t="str">
        <f>VLOOKUP(C4367,'PPE WBS Codes'!$E$3:$F$79,2,0)</f>
        <v>Primary Crushing</v>
      </c>
      <c r="L4367" s="39" t="s">
        <v>2042</v>
      </c>
      <c r="M4367" s="39" t="s">
        <v>1337</v>
      </c>
      <c r="N4367" s="33" t="str">
        <f t="shared" si="583"/>
        <v>Primary Crushing - Cable Racks and Trays for Mining Sub Station - Civil Design Requirements</v>
      </c>
      <c r="O4367" s="134"/>
      <c r="P4367" s="134"/>
      <c r="Q4367" s="33" t="str">
        <f>IFERROR(VLOOKUP(PPE_PH1_CDDL[[#This Row],[RDMC Document Number]],[3]Docs!$B:$F,4,0),"No Placeholder Yet")</f>
        <v>RES - Reserved Placeholder</v>
      </c>
      <c r="R4367" s="33" t="str">
        <f>IFERROR(VLOOKUP(PPE_PH1_CDDL[[#This Row],[RDMC Document Number]],[3]Docs!$B:$F,5,0),"No Placeholder Yet")</f>
        <v>Pending</v>
      </c>
      <c r="S4367" s="137">
        <f t="shared" si="585"/>
        <v>0</v>
      </c>
      <c r="T4367" s="39" t="s">
        <v>1119</v>
      </c>
      <c r="U4367" s="39"/>
      <c r="V4367" s="126"/>
      <c r="W4367" s="39" t="s">
        <v>2049</v>
      </c>
      <c r="X4367" s="39" t="s">
        <v>1599</v>
      </c>
      <c r="Y4367" s="39"/>
      <c r="Z4367" s="39"/>
      <c r="AA4367" s="39"/>
      <c r="AB4367" s="152" t="s">
        <v>3165</v>
      </c>
    </row>
    <row r="4368" spans="1:28" ht="21.75" customHeight="1" x14ac:dyDescent="0.25">
      <c r="A4368" s="162" t="s">
        <v>30</v>
      </c>
      <c r="B4368" s="162" t="s">
        <v>31</v>
      </c>
      <c r="C4368" s="162">
        <v>6286</v>
      </c>
      <c r="D4368" s="162" t="s">
        <v>1169</v>
      </c>
      <c r="E4368" s="162" t="s">
        <v>1170</v>
      </c>
      <c r="F4368" s="128" t="s">
        <v>161</v>
      </c>
      <c r="G4368" s="162" t="s">
        <v>35</v>
      </c>
      <c r="H4368" s="39" t="str">
        <f t="shared" si="570"/>
        <v>6105AK124-6286-CSPC-0006</v>
      </c>
      <c r="I4368" s="39" t="str">
        <f t="shared" si="571"/>
        <v>Q24050972-04-6286-C-SPC-0006</v>
      </c>
      <c r="J4368" s="39"/>
      <c r="K4368" s="33" t="str">
        <f>VLOOKUP(C4368,'PPE WBS Codes'!$E$3:$F$79,2,0)</f>
        <v>Primary Crushing</v>
      </c>
      <c r="L4368" s="39" t="s">
        <v>2042</v>
      </c>
      <c r="M4368" s="39" t="s">
        <v>1339</v>
      </c>
      <c r="N4368" s="33" t="str">
        <f t="shared" si="583"/>
        <v>Primary Crushing - Cable Racks and Trays for Mining Sub Station - Concrete Construction Material Specifications</v>
      </c>
      <c r="O4368" s="134"/>
      <c r="P4368" s="134"/>
      <c r="Q4368" s="33" t="str">
        <f>IFERROR(VLOOKUP(PPE_PH1_CDDL[[#This Row],[RDMC Document Number]],[3]Docs!$B:$F,4,0),"No Placeholder Yet")</f>
        <v>RES - Reserved Placeholder</v>
      </c>
      <c r="R4368" s="33" t="str">
        <f>IFERROR(VLOOKUP(PPE_PH1_CDDL[[#This Row],[RDMC Document Number]],[3]Docs!$B:$F,5,0),"No Placeholder Yet")</f>
        <v>Pending</v>
      </c>
      <c r="S4368" s="137">
        <f t="shared" si="585"/>
        <v>0</v>
      </c>
      <c r="T4368" s="39" t="s">
        <v>1119</v>
      </c>
      <c r="U4368" s="39"/>
      <c r="V4368" s="126"/>
      <c r="W4368" s="39" t="s">
        <v>2049</v>
      </c>
      <c r="X4368" s="39" t="s">
        <v>1599</v>
      </c>
      <c r="Y4368" s="39"/>
      <c r="Z4368" s="39"/>
      <c r="AA4368" s="39"/>
      <c r="AB4368" s="152" t="s">
        <v>3165</v>
      </c>
    </row>
    <row r="4369" spans="1:28" ht="21.75" customHeight="1" x14ac:dyDescent="0.25">
      <c r="A4369" s="162" t="s">
        <v>30</v>
      </c>
      <c r="B4369" s="162" t="s">
        <v>31</v>
      </c>
      <c r="C4369" s="162">
        <v>6286</v>
      </c>
      <c r="D4369" s="162" t="s">
        <v>1169</v>
      </c>
      <c r="E4369" s="162" t="s">
        <v>1170</v>
      </c>
      <c r="F4369" s="128" t="s">
        <v>170</v>
      </c>
      <c r="G4369" s="162" t="s">
        <v>35</v>
      </c>
      <c r="H4369" s="39" t="str">
        <f t="shared" si="570"/>
        <v>6105AK124-6286-CSPC-0007</v>
      </c>
      <c r="I4369" s="39" t="str">
        <f t="shared" si="571"/>
        <v>Q24050972-04-6286-C-SPC-0007</v>
      </c>
      <c r="J4369" s="39"/>
      <c r="K4369" s="33" t="str">
        <f>VLOOKUP(C4369,'PPE WBS Codes'!$E$3:$F$79,2,0)</f>
        <v>Primary Crushing</v>
      </c>
      <c r="L4369" s="39" t="s">
        <v>2042</v>
      </c>
      <c r="M4369" s="39" t="s">
        <v>1340</v>
      </c>
      <c r="N4369" s="33" t="str">
        <f t="shared" si="583"/>
        <v>Primary Crushing - Cable Racks and Trays for Mining Sub Station - Steel Structures Corrosion Protection Specification</v>
      </c>
      <c r="O4369" s="134"/>
      <c r="P4369" s="134"/>
      <c r="Q4369" s="33" t="str">
        <f>IFERROR(VLOOKUP(PPE_PH1_CDDL[[#This Row],[RDMC Document Number]],[3]Docs!$B:$F,4,0),"No Placeholder Yet")</f>
        <v>RES - Reserved Placeholder</v>
      </c>
      <c r="R4369" s="33" t="str">
        <f>IFERROR(VLOOKUP(PPE_PH1_CDDL[[#This Row],[RDMC Document Number]],[3]Docs!$B:$F,5,0),"No Placeholder Yet")</f>
        <v>Pending</v>
      </c>
      <c r="S4369" s="137">
        <f t="shared" si="585"/>
        <v>0</v>
      </c>
      <c r="T4369" s="39" t="s">
        <v>1119</v>
      </c>
      <c r="U4369" s="39"/>
      <c r="V4369" s="126"/>
      <c r="W4369" s="39" t="s">
        <v>2049</v>
      </c>
      <c r="X4369" s="39" t="s">
        <v>1599</v>
      </c>
      <c r="Y4369" s="39"/>
      <c r="Z4369" s="39"/>
      <c r="AA4369" s="39"/>
      <c r="AB4369" s="152" t="s">
        <v>3165</v>
      </c>
    </row>
    <row r="4370" spans="1:28" ht="21.75" customHeight="1" x14ac:dyDescent="0.25">
      <c r="A4370" s="162" t="s">
        <v>30</v>
      </c>
      <c r="B4370" s="162" t="s">
        <v>31</v>
      </c>
      <c r="C4370" s="162">
        <v>6286</v>
      </c>
      <c r="D4370" s="162" t="s">
        <v>1169</v>
      </c>
      <c r="E4370" s="162" t="s">
        <v>1170</v>
      </c>
      <c r="F4370" s="128" t="s">
        <v>108</v>
      </c>
      <c r="G4370" s="162" t="s">
        <v>35</v>
      </c>
      <c r="H4370" s="39" t="str">
        <f t="shared" si="570"/>
        <v>6105AK124-6286-CSPC-0008</v>
      </c>
      <c r="I4370" s="39" t="str">
        <f t="shared" si="571"/>
        <v>Q24050972-04-6286-C-SPC-0008</v>
      </c>
      <c r="J4370" s="39"/>
      <c r="K4370" s="33" t="str">
        <f>VLOOKUP(C4370,'PPE WBS Codes'!$E$3:$F$79,2,0)</f>
        <v>Primary Crushing</v>
      </c>
      <c r="L4370" s="39" t="s">
        <v>2046</v>
      </c>
      <c r="M4370" s="39" t="s">
        <v>1337</v>
      </c>
      <c r="N4370" s="33" t="str">
        <f t="shared" si="583"/>
        <v>Primary Crushing - Cable Trench and Tunnels for Mining Sub Station - Civil Design Requirements</v>
      </c>
      <c r="O4370" s="134"/>
      <c r="P4370" s="134"/>
      <c r="Q4370" s="33" t="str">
        <f>IFERROR(VLOOKUP(PPE_PH1_CDDL[[#This Row],[RDMC Document Number]],[3]Docs!$B:$F,4,0),"No Placeholder Yet")</f>
        <v>RES - Reserved Placeholder</v>
      </c>
      <c r="R4370" s="33" t="str">
        <f>IFERROR(VLOOKUP(PPE_PH1_CDDL[[#This Row],[RDMC Document Number]],[3]Docs!$B:$F,5,0),"No Placeholder Yet")</f>
        <v>Pending</v>
      </c>
      <c r="S4370" s="137">
        <f t="shared" si="585"/>
        <v>0</v>
      </c>
      <c r="T4370" s="39" t="s">
        <v>1119</v>
      </c>
      <c r="U4370" s="39"/>
      <c r="V4370" s="126"/>
      <c r="W4370" s="39" t="s">
        <v>2049</v>
      </c>
      <c r="X4370" s="39" t="s">
        <v>1629</v>
      </c>
      <c r="Y4370" s="39"/>
      <c r="Z4370" s="39"/>
      <c r="AA4370" s="39"/>
      <c r="AB4370" s="152" t="s">
        <v>3165</v>
      </c>
    </row>
    <row r="4371" spans="1:28" ht="21.75" customHeight="1" x14ac:dyDescent="0.25">
      <c r="A4371" s="162" t="s">
        <v>30</v>
      </c>
      <c r="B4371" s="162" t="s">
        <v>31</v>
      </c>
      <c r="C4371" s="162">
        <v>6286</v>
      </c>
      <c r="D4371" s="162" t="s">
        <v>1169</v>
      </c>
      <c r="E4371" s="162" t="s">
        <v>1170</v>
      </c>
      <c r="F4371" s="128" t="s">
        <v>173</v>
      </c>
      <c r="G4371" s="162" t="s">
        <v>35</v>
      </c>
      <c r="H4371" s="39" t="str">
        <f t="shared" ref="H4371:H4434" si="586">A4371&amp;B4371&amp;"-"&amp;C4371&amp;"-"&amp;D4371&amp;E4371&amp;"-"&amp;F4371</f>
        <v>6105AK124-6286-CSPC-0009</v>
      </c>
      <c r="I4371" s="39" t="str">
        <f t="shared" ref="I4371:I4434" si="587">"Q24050972"&amp;"-"&amp;"04"&amp;"-"&amp;C4371&amp;"-"&amp;D4371&amp;"-"&amp;E4371&amp;"-"&amp;F4371</f>
        <v>Q24050972-04-6286-C-SPC-0009</v>
      </c>
      <c r="J4371" s="39"/>
      <c r="K4371" s="33" t="str">
        <f>VLOOKUP(C4371,'PPE WBS Codes'!$E$3:$F$79,2,0)</f>
        <v>Primary Crushing</v>
      </c>
      <c r="L4371" s="39" t="s">
        <v>2046</v>
      </c>
      <c r="M4371" s="39" t="s">
        <v>1338</v>
      </c>
      <c r="N4371" s="33" t="str">
        <f t="shared" si="583"/>
        <v>Primary Crushing - Cable Trench and Tunnels for Mining Sub Station - Excavation, Trenching and Compacting Design</v>
      </c>
      <c r="O4371" s="134"/>
      <c r="P4371" s="134"/>
      <c r="Q4371" s="33" t="str">
        <f>IFERROR(VLOOKUP(PPE_PH1_CDDL[[#This Row],[RDMC Document Number]],[3]Docs!$B:$F,4,0),"No Placeholder Yet")</f>
        <v>RES - Reserved Placeholder</v>
      </c>
      <c r="R4371" s="33" t="str">
        <f>IFERROR(VLOOKUP(PPE_PH1_CDDL[[#This Row],[RDMC Document Number]],[3]Docs!$B:$F,5,0),"No Placeholder Yet")</f>
        <v>Pending</v>
      </c>
      <c r="S4371" s="137">
        <f t="shared" si="585"/>
        <v>0</v>
      </c>
      <c r="T4371" s="39" t="s">
        <v>1119</v>
      </c>
      <c r="U4371" s="39"/>
      <c r="V4371" s="126"/>
      <c r="W4371" s="39" t="s">
        <v>2049</v>
      </c>
      <c r="X4371" s="39" t="s">
        <v>1629</v>
      </c>
      <c r="Y4371" s="39"/>
      <c r="Z4371" s="39"/>
      <c r="AA4371" s="39"/>
      <c r="AB4371" s="152" t="s">
        <v>3165</v>
      </c>
    </row>
    <row r="4372" spans="1:28" ht="21.75" customHeight="1" x14ac:dyDescent="0.25">
      <c r="A4372" s="162" t="s">
        <v>30</v>
      </c>
      <c r="B4372" s="162" t="s">
        <v>31</v>
      </c>
      <c r="C4372" s="162">
        <v>6286</v>
      </c>
      <c r="D4372" s="162" t="s">
        <v>1169</v>
      </c>
      <c r="E4372" s="162" t="s">
        <v>1170</v>
      </c>
      <c r="F4372" s="128" t="s">
        <v>184</v>
      </c>
      <c r="G4372" s="162" t="s">
        <v>35</v>
      </c>
      <c r="H4372" s="39" t="str">
        <f t="shared" si="586"/>
        <v>6105AK124-6286-CSPC-0010</v>
      </c>
      <c r="I4372" s="39" t="str">
        <f t="shared" si="587"/>
        <v>Q24050972-04-6286-C-SPC-0010</v>
      </c>
      <c r="J4372" s="39"/>
      <c r="K4372" s="33" t="str">
        <f>VLOOKUP(C4372,'PPE WBS Codes'!$E$3:$F$79,2,0)</f>
        <v>Primary Crushing</v>
      </c>
      <c r="L4372" s="39" t="s">
        <v>2046</v>
      </c>
      <c r="M4372" s="39" t="s">
        <v>1339</v>
      </c>
      <c r="N4372" s="33" t="str">
        <f t="shared" si="583"/>
        <v>Primary Crushing - Cable Trench and Tunnels for Mining Sub Station - Concrete Construction Material Specifications</v>
      </c>
      <c r="O4372" s="134"/>
      <c r="P4372" s="134"/>
      <c r="Q4372" s="33" t="str">
        <f>IFERROR(VLOOKUP(PPE_PH1_CDDL[[#This Row],[RDMC Document Number]],[3]Docs!$B:$F,4,0),"No Placeholder Yet")</f>
        <v>RES - Reserved Placeholder</v>
      </c>
      <c r="R4372" s="33" t="str">
        <f>IFERROR(VLOOKUP(PPE_PH1_CDDL[[#This Row],[RDMC Document Number]],[3]Docs!$B:$F,5,0),"No Placeholder Yet")</f>
        <v>Pending</v>
      </c>
      <c r="S4372" s="137">
        <f t="shared" si="585"/>
        <v>0</v>
      </c>
      <c r="T4372" s="39" t="s">
        <v>1119</v>
      </c>
      <c r="U4372" s="39"/>
      <c r="V4372" s="126"/>
      <c r="W4372" s="39" t="s">
        <v>2049</v>
      </c>
      <c r="X4372" s="39" t="s">
        <v>1629</v>
      </c>
      <c r="Y4372" s="39"/>
      <c r="Z4372" s="39"/>
      <c r="AA4372" s="39"/>
      <c r="AB4372" s="152" t="s">
        <v>3165</v>
      </c>
    </row>
    <row r="4373" spans="1:28" ht="21.75" customHeight="1" x14ac:dyDescent="0.25">
      <c r="A4373" s="162" t="s">
        <v>30</v>
      </c>
      <c r="B4373" s="162" t="s">
        <v>31</v>
      </c>
      <c r="C4373" s="162">
        <v>6286</v>
      </c>
      <c r="D4373" s="162" t="s">
        <v>1169</v>
      </c>
      <c r="E4373" s="162" t="s">
        <v>1170</v>
      </c>
      <c r="F4373" s="128" t="s">
        <v>187</v>
      </c>
      <c r="G4373" s="162" t="s">
        <v>35</v>
      </c>
      <c r="H4373" s="39" t="str">
        <f t="shared" si="586"/>
        <v>6105AK124-6286-CSPC-0011</v>
      </c>
      <c r="I4373" s="39" t="str">
        <f t="shared" si="587"/>
        <v>Q24050972-04-6286-C-SPC-0011</v>
      </c>
      <c r="J4373" s="39"/>
      <c r="K4373" s="33" t="str">
        <f>VLOOKUP(C4373,'PPE WBS Codes'!$E$3:$F$79,2,0)</f>
        <v>Primary Crushing</v>
      </c>
      <c r="L4373" s="39" t="s">
        <v>2048</v>
      </c>
      <c r="M4373" s="39" t="s">
        <v>1338</v>
      </c>
      <c r="N4373" s="33" t="str">
        <f t="shared" si="583"/>
        <v>Primary Crushing - Perimeter Fencing for Mining Sub Station - Excavation, Trenching and Compacting Design</v>
      </c>
      <c r="O4373" s="134"/>
      <c r="P4373" s="134"/>
      <c r="Q4373" s="33" t="str">
        <f>IFERROR(VLOOKUP(PPE_PH1_CDDL[[#This Row],[RDMC Document Number]],[3]Docs!$B:$F,4,0),"No Placeholder Yet")</f>
        <v>RES - Reserved Placeholder</v>
      </c>
      <c r="R4373" s="33" t="str">
        <f>IFERROR(VLOOKUP(PPE_PH1_CDDL[[#This Row],[RDMC Document Number]],[3]Docs!$B:$F,5,0),"No Placeholder Yet")</f>
        <v>Pending</v>
      </c>
      <c r="S4373" s="137">
        <f t="shared" si="585"/>
        <v>0</v>
      </c>
      <c r="T4373" s="39" t="s">
        <v>1119</v>
      </c>
      <c r="U4373" s="39"/>
      <c r="V4373" s="126"/>
      <c r="W4373" s="39" t="s">
        <v>2049</v>
      </c>
      <c r="X4373" s="39" t="s">
        <v>1512</v>
      </c>
      <c r="Y4373" s="39"/>
      <c r="Z4373" s="39"/>
      <c r="AA4373" s="39"/>
      <c r="AB4373" s="152" t="s">
        <v>3165</v>
      </c>
    </row>
    <row r="4374" spans="1:28" ht="21.75" customHeight="1" x14ac:dyDescent="0.25">
      <c r="A4374" s="162" t="s">
        <v>30</v>
      </c>
      <c r="B4374" s="162" t="s">
        <v>31</v>
      </c>
      <c r="C4374" s="162">
        <v>6286</v>
      </c>
      <c r="D4374" s="162" t="s">
        <v>1169</v>
      </c>
      <c r="E4374" s="162" t="s">
        <v>1170</v>
      </c>
      <c r="F4374" s="128" t="s">
        <v>213</v>
      </c>
      <c r="G4374" s="162" t="s">
        <v>35</v>
      </c>
      <c r="H4374" s="39" t="str">
        <f t="shared" si="586"/>
        <v>6105AK124-6286-CSPC-0012</v>
      </c>
      <c r="I4374" s="39" t="str">
        <f t="shared" si="587"/>
        <v>Q24050972-04-6286-C-SPC-0012</v>
      </c>
      <c r="J4374" s="39"/>
      <c r="K4374" s="33" t="str">
        <f>VLOOKUP(C4374,'PPE WBS Codes'!$E$3:$F$79,2,0)</f>
        <v>Primary Crushing</v>
      </c>
      <c r="L4374" s="39" t="s">
        <v>2048</v>
      </c>
      <c r="M4374" s="39" t="s">
        <v>1339</v>
      </c>
      <c r="N4374" s="33" t="str">
        <f t="shared" si="583"/>
        <v>Primary Crushing - Perimeter Fencing for Mining Sub Station - Concrete Construction Material Specifications</v>
      </c>
      <c r="O4374" s="134"/>
      <c r="P4374" s="134"/>
      <c r="Q4374" s="33" t="str">
        <f>IFERROR(VLOOKUP(PPE_PH1_CDDL[[#This Row],[RDMC Document Number]],[3]Docs!$B:$F,4,0),"No Placeholder Yet")</f>
        <v>RES - Reserved Placeholder</v>
      </c>
      <c r="R4374" s="33" t="str">
        <f>IFERROR(VLOOKUP(PPE_PH1_CDDL[[#This Row],[RDMC Document Number]],[3]Docs!$B:$F,5,0),"No Placeholder Yet")</f>
        <v>Pending</v>
      </c>
      <c r="S4374" s="137">
        <f t="shared" si="585"/>
        <v>0</v>
      </c>
      <c r="T4374" s="39" t="s">
        <v>1119</v>
      </c>
      <c r="U4374" s="39"/>
      <c r="V4374" s="126"/>
      <c r="W4374" s="39" t="s">
        <v>2049</v>
      </c>
      <c r="X4374" s="39" t="s">
        <v>1512</v>
      </c>
      <c r="Y4374" s="39"/>
      <c r="Z4374" s="39"/>
      <c r="AA4374" s="39"/>
      <c r="AB4374" s="152" t="s">
        <v>3165</v>
      </c>
    </row>
    <row r="4375" spans="1:28" ht="21.75" customHeight="1" x14ac:dyDescent="0.25">
      <c r="A4375" s="162" t="s">
        <v>30</v>
      </c>
      <c r="B4375" s="162" t="s">
        <v>31</v>
      </c>
      <c r="C4375" s="162">
        <v>6286</v>
      </c>
      <c r="D4375" s="162" t="s">
        <v>1169</v>
      </c>
      <c r="E4375" s="162" t="s">
        <v>1170</v>
      </c>
      <c r="F4375" s="128" t="s">
        <v>215</v>
      </c>
      <c r="G4375" s="162" t="s">
        <v>35</v>
      </c>
      <c r="H4375" s="39" t="str">
        <f t="shared" si="586"/>
        <v>6105AK124-6286-CSPC-0013</v>
      </c>
      <c r="I4375" s="39" t="str">
        <f t="shared" si="587"/>
        <v>Q24050972-04-6286-C-SPC-0013</v>
      </c>
      <c r="J4375" s="39"/>
      <c r="K4375" s="33" t="str">
        <f>VLOOKUP(C4375,'PPE WBS Codes'!$E$3:$F$79,2,0)</f>
        <v>Primary Crushing</v>
      </c>
      <c r="L4375" s="39" t="s">
        <v>2048</v>
      </c>
      <c r="M4375" s="39" t="s">
        <v>1340</v>
      </c>
      <c r="N4375" s="33" t="str">
        <f t="shared" si="583"/>
        <v>Primary Crushing - Perimeter Fencing for Mining Sub Station - Steel Structures Corrosion Protection Specification</v>
      </c>
      <c r="O4375" s="134"/>
      <c r="P4375" s="134"/>
      <c r="Q4375" s="33" t="str">
        <f>IFERROR(VLOOKUP(PPE_PH1_CDDL[[#This Row],[RDMC Document Number]],[3]Docs!$B:$F,4,0),"No Placeholder Yet")</f>
        <v>RES - Reserved Placeholder</v>
      </c>
      <c r="R4375" s="33" t="str">
        <f>IFERROR(VLOOKUP(PPE_PH1_CDDL[[#This Row],[RDMC Document Number]],[3]Docs!$B:$F,5,0),"No Placeholder Yet")</f>
        <v>Pending</v>
      </c>
      <c r="S4375" s="137">
        <f t="shared" si="585"/>
        <v>0</v>
      </c>
      <c r="T4375" s="39" t="s">
        <v>1119</v>
      </c>
      <c r="U4375" s="39"/>
      <c r="V4375" s="126"/>
      <c r="W4375" s="39" t="s">
        <v>2049</v>
      </c>
      <c r="X4375" s="39" t="s">
        <v>1512</v>
      </c>
      <c r="Y4375" s="39"/>
      <c r="Z4375" s="39"/>
      <c r="AA4375" s="39"/>
      <c r="AB4375" s="152" t="s">
        <v>3165</v>
      </c>
    </row>
    <row r="4376" spans="1:28" ht="21.75" customHeight="1" x14ac:dyDescent="0.25">
      <c r="A4376" s="162" t="s">
        <v>30</v>
      </c>
      <c r="B4376" s="162" t="s">
        <v>31</v>
      </c>
      <c r="C4376" s="162">
        <v>6286</v>
      </c>
      <c r="D4376" s="162" t="s">
        <v>1169</v>
      </c>
      <c r="E4376" s="162" t="s">
        <v>1170</v>
      </c>
      <c r="F4376" s="128" t="s">
        <v>217</v>
      </c>
      <c r="G4376" s="162" t="s">
        <v>35</v>
      </c>
      <c r="H4376" s="39" t="str">
        <f t="shared" si="586"/>
        <v>6105AK124-6286-CSPC-0014</v>
      </c>
      <c r="I4376" s="39" t="str">
        <f t="shared" si="587"/>
        <v>Q24050972-04-6286-C-SPC-0014</v>
      </c>
      <c r="J4376" s="39"/>
      <c r="K4376" s="33" t="str">
        <f>VLOOKUP(C4376,'PPE WBS Codes'!$E$3:$F$79,2,0)</f>
        <v>Primary Crushing</v>
      </c>
      <c r="L4376" s="39" t="s">
        <v>2038</v>
      </c>
      <c r="M4376" s="39" t="s">
        <v>1337</v>
      </c>
      <c r="N4376" s="33" t="str">
        <f t="shared" si="583"/>
        <v>Primary Crushing - Terrace, Roads and Access-ways for Mining Sub Station - Civil Design Requirements</v>
      </c>
      <c r="O4376" s="134"/>
      <c r="P4376" s="134"/>
      <c r="Q4376" s="33" t="str">
        <f>IFERROR(VLOOKUP(PPE_PH1_CDDL[[#This Row],[RDMC Document Number]],[3]Docs!$B:$F,4,0),"No Placeholder Yet")</f>
        <v>RES - Reserved Placeholder</v>
      </c>
      <c r="R4376" s="33" t="str">
        <f>IFERROR(VLOOKUP(PPE_PH1_CDDL[[#This Row],[RDMC Document Number]],[3]Docs!$B:$F,5,0),"No Placeholder Yet")</f>
        <v>Pending</v>
      </c>
      <c r="S4376" s="137">
        <f t="shared" si="585"/>
        <v>0</v>
      </c>
      <c r="T4376" s="39" t="s">
        <v>1119</v>
      </c>
      <c r="U4376" s="39"/>
      <c r="V4376" s="126"/>
      <c r="W4376" s="39" t="s">
        <v>2049</v>
      </c>
      <c r="X4376" s="39" t="s">
        <v>1515</v>
      </c>
      <c r="Y4376" s="39"/>
      <c r="Z4376" s="39"/>
      <c r="AA4376" s="39"/>
      <c r="AB4376" s="152" t="s">
        <v>3165</v>
      </c>
    </row>
    <row r="4377" spans="1:28" ht="21.75" customHeight="1" x14ac:dyDescent="0.25">
      <c r="A4377" s="162" t="s">
        <v>30</v>
      </c>
      <c r="B4377" s="162" t="s">
        <v>31</v>
      </c>
      <c r="C4377" s="162">
        <v>6286</v>
      </c>
      <c r="D4377" s="162" t="s">
        <v>1169</v>
      </c>
      <c r="E4377" s="162" t="s">
        <v>1170</v>
      </c>
      <c r="F4377" s="128" t="s">
        <v>219</v>
      </c>
      <c r="G4377" s="162" t="s">
        <v>35</v>
      </c>
      <c r="H4377" s="39" t="str">
        <f t="shared" si="586"/>
        <v>6105AK124-6286-CSPC-0015</v>
      </c>
      <c r="I4377" s="39" t="str">
        <f t="shared" si="587"/>
        <v>Q24050972-04-6286-C-SPC-0015</v>
      </c>
      <c r="J4377" s="39"/>
      <c r="K4377" s="33" t="str">
        <f>VLOOKUP(C4377,'PPE WBS Codes'!$E$3:$F$79,2,0)</f>
        <v>Primary Crushing</v>
      </c>
      <c r="L4377" s="39" t="s">
        <v>2038</v>
      </c>
      <c r="M4377" s="39" t="s">
        <v>1338</v>
      </c>
      <c r="N4377" s="33" t="str">
        <f t="shared" si="583"/>
        <v>Primary Crushing - Terrace, Roads and Access-ways for Mining Sub Station - Excavation, Trenching and Compacting Design</v>
      </c>
      <c r="O4377" s="134"/>
      <c r="P4377" s="134"/>
      <c r="Q4377" s="33" t="str">
        <f>IFERROR(VLOOKUP(PPE_PH1_CDDL[[#This Row],[RDMC Document Number]],[3]Docs!$B:$F,4,0),"No Placeholder Yet")</f>
        <v>RES - Reserved Placeholder</v>
      </c>
      <c r="R4377" s="33" t="str">
        <f>IFERROR(VLOOKUP(PPE_PH1_CDDL[[#This Row],[RDMC Document Number]],[3]Docs!$B:$F,5,0),"No Placeholder Yet")</f>
        <v>Pending</v>
      </c>
      <c r="S4377" s="137">
        <f t="shared" si="585"/>
        <v>0</v>
      </c>
      <c r="T4377" s="39" t="s">
        <v>1119</v>
      </c>
      <c r="U4377" s="39"/>
      <c r="V4377" s="126"/>
      <c r="W4377" s="39" t="s">
        <v>2049</v>
      </c>
      <c r="X4377" s="39" t="s">
        <v>1515</v>
      </c>
      <c r="Y4377" s="39"/>
      <c r="Z4377" s="39"/>
      <c r="AA4377" s="39"/>
      <c r="AB4377" s="152" t="s">
        <v>3165</v>
      </c>
    </row>
    <row r="4378" spans="1:28" ht="21.75" customHeight="1" x14ac:dyDescent="0.25">
      <c r="A4378" s="162" t="s">
        <v>30</v>
      </c>
      <c r="B4378" s="162" t="s">
        <v>31</v>
      </c>
      <c r="C4378" s="162">
        <v>6286</v>
      </c>
      <c r="D4378" s="162" t="s">
        <v>1169</v>
      </c>
      <c r="E4378" s="162" t="s">
        <v>1170</v>
      </c>
      <c r="F4378" s="128" t="s">
        <v>88</v>
      </c>
      <c r="G4378" s="162" t="s">
        <v>35</v>
      </c>
      <c r="H4378" s="39" t="str">
        <f t="shared" si="586"/>
        <v>6105AK124-6286-CSPC-0016</v>
      </c>
      <c r="I4378" s="39" t="str">
        <f t="shared" si="587"/>
        <v>Q24050972-04-6286-C-SPC-0016</v>
      </c>
      <c r="J4378" s="39"/>
      <c r="K4378" s="33" t="str">
        <f>VLOOKUP(C4378,'PPE WBS Codes'!$E$3:$F$79,2,0)</f>
        <v>Primary Crushing</v>
      </c>
      <c r="L4378" s="39" t="s">
        <v>2038</v>
      </c>
      <c r="M4378" s="39" t="s">
        <v>1339</v>
      </c>
      <c r="N4378" s="33" t="str">
        <f t="shared" si="583"/>
        <v>Primary Crushing - Terrace, Roads and Access-ways for Mining Sub Station - Concrete Construction Material Specifications</v>
      </c>
      <c r="O4378" s="134"/>
      <c r="P4378" s="134"/>
      <c r="Q4378" s="33" t="str">
        <f>IFERROR(VLOOKUP(PPE_PH1_CDDL[[#This Row],[RDMC Document Number]],[3]Docs!$B:$F,4,0),"No Placeholder Yet")</f>
        <v>RES - Reserved Placeholder</v>
      </c>
      <c r="R4378" s="33" t="str">
        <f>IFERROR(VLOOKUP(PPE_PH1_CDDL[[#This Row],[RDMC Document Number]],[3]Docs!$B:$F,5,0),"No Placeholder Yet")</f>
        <v>Pending</v>
      </c>
      <c r="S4378" s="137">
        <f t="shared" si="585"/>
        <v>0</v>
      </c>
      <c r="T4378" s="39" t="s">
        <v>1119</v>
      </c>
      <c r="U4378" s="39"/>
      <c r="V4378" s="126"/>
      <c r="W4378" s="39" t="s">
        <v>2049</v>
      </c>
      <c r="X4378" s="39" t="s">
        <v>1515</v>
      </c>
      <c r="Y4378" s="39"/>
      <c r="Z4378" s="39"/>
      <c r="AA4378" s="39"/>
      <c r="AB4378" s="152" t="s">
        <v>3165</v>
      </c>
    </row>
    <row r="4379" spans="1:28" ht="21.75" customHeight="1" x14ac:dyDescent="0.25">
      <c r="A4379" s="162" t="s">
        <v>30</v>
      </c>
      <c r="B4379" s="162" t="s">
        <v>31</v>
      </c>
      <c r="C4379" s="162">
        <v>6286</v>
      </c>
      <c r="D4379" s="162" t="s">
        <v>1169</v>
      </c>
      <c r="E4379" s="162" t="s">
        <v>1170</v>
      </c>
      <c r="F4379" s="128" t="s">
        <v>143</v>
      </c>
      <c r="G4379" s="162" t="s">
        <v>35</v>
      </c>
      <c r="H4379" s="39" t="str">
        <f t="shared" si="586"/>
        <v>6105AK124-6286-CSPC-0017</v>
      </c>
      <c r="I4379" s="39" t="str">
        <f t="shared" si="587"/>
        <v>Q24050972-04-6286-C-SPC-0017</v>
      </c>
      <c r="J4379" s="39"/>
      <c r="K4379" s="33" t="str">
        <f>VLOOKUP(C4379,'PPE WBS Codes'!$E$3:$F$79,2,0)</f>
        <v>Primary Crushing</v>
      </c>
      <c r="L4379" s="39" t="s">
        <v>2039</v>
      </c>
      <c r="M4379" s="39" t="s">
        <v>1339</v>
      </c>
      <c r="N4379" s="33" t="str">
        <f t="shared" si="583"/>
        <v>Primary Crushing - Earthing System for Mining Sub Station - Concrete Construction Material Specifications</v>
      </c>
      <c r="O4379" s="134"/>
      <c r="P4379" s="134"/>
      <c r="Q4379" s="33" t="str">
        <f>IFERROR(VLOOKUP(PPE_PH1_CDDL[[#This Row],[RDMC Document Number]],[3]Docs!$B:$F,4,0),"No Placeholder Yet")</f>
        <v>RES - Reserved Placeholder</v>
      </c>
      <c r="R4379" s="33" t="str">
        <f>IFERROR(VLOOKUP(PPE_PH1_CDDL[[#This Row],[RDMC Document Number]],[3]Docs!$B:$F,5,0),"No Placeholder Yet")</f>
        <v>Pending</v>
      </c>
      <c r="S4379" s="137">
        <f t="shared" si="585"/>
        <v>0</v>
      </c>
      <c r="T4379" s="39" t="s">
        <v>1119</v>
      </c>
      <c r="U4379" s="39"/>
      <c r="V4379" s="126"/>
      <c r="W4379" s="39" t="s">
        <v>2049</v>
      </c>
      <c r="X4379" s="39" t="s">
        <v>1649</v>
      </c>
      <c r="Y4379" s="39"/>
      <c r="Z4379" s="39"/>
      <c r="AA4379" s="39"/>
      <c r="AB4379" s="152" t="s">
        <v>3165</v>
      </c>
    </row>
    <row r="4380" spans="1:28" ht="21.75" customHeight="1" x14ac:dyDescent="0.25">
      <c r="A4380" s="162" t="s">
        <v>30</v>
      </c>
      <c r="B4380" s="162" t="s">
        <v>31</v>
      </c>
      <c r="C4380" s="162">
        <v>6286</v>
      </c>
      <c r="D4380" s="162" t="s">
        <v>1169</v>
      </c>
      <c r="E4380" s="162" t="s">
        <v>1170</v>
      </c>
      <c r="F4380" s="128" t="s">
        <v>223</v>
      </c>
      <c r="G4380" s="162" t="s">
        <v>35</v>
      </c>
      <c r="H4380" s="39" t="str">
        <f t="shared" si="586"/>
        <v>6105AK124-6286-CSPC-0018</v>
      </c>
      <c r="I4380" s="39" t="str">
        <f t="shared" si="587"/>
        <v>Q24050972-04-6286-C-SPC-0018</v>
      </c>
      <c r="J4380" s="39"/>
      <c r="K4380" s="33" t="str">
        <f>VLOOKUP(C4380,'PPE WBS Codes'!$E$3:$F$79,2,0)</f>
        <v>Primary Crushing</v>
      </c>
      <c r="L4380" s="39" t="s">
        <v>2039</v>
      </c>
      <c r="M4380" s="39" t="s">
        <v>1338</v>
      </c>
      <c r="N4380" s="33" t="str">
        <f t="shared" si="583"/>
        <v>Primary Crushing - Earthing System for Mining Sub Station - Excavation, Trenching and Compacting Design</v>
      </c>
      <c r="O4380" s="134"/>
      <c r="P4380" s="134"/>
      <c r="Q4380" s="33" t="str">
        <f>IFERROR(VLOOKUP(PPE_PH1_CDDL[[#This Row],[RDMC Document Number]],[3]Docs!$B:$F,4,0),"No Placeholder Yet")</f>
        <v>RES - Reserved Placeholder</v>
      </c>
      <c r="R4380" s="33" t="str">
        <f>IFERROR(VLOOKUP(PPE_PH1_CDDL[[#This Row],[RDMC Document Number]],[3]Docs!$B:$F,5,0),"No Placeholder Yet")</f>
        <v>Pending</v>
      </c>
      <c r="S4380" s="137">
        <f t="shared" si="585"/>
        <v>0</v>
      </c>
      <c r="T4380" s="39" t="s">
        <v>1119</v>
      </c>
      <c r="U4380" s="39"/>
      <c r="V4380" s="126"/>
      <c r="W4380" s="39" t="s">
        <v>2049</v>
      </c>
      <c r="X4380" s="39" t="s">
        <v>1649</v>
      </c>
      <c r="Y4380" s="39"/>
      <c r="Z4380" s="39"/>
      <c r="AA4380" s="39"/>
      <c r="AB4380" s="152" t="s">
        <v>3165</v>
      </c>
    </row>
    <row r="4381" spans="1:28" ht="21.75" customHeight="1" x14ac:dyDescent="0.25">
      <c r="A4381" s="162" t="s">
        <v>30</v>
      </c>
      <c r="B4381" s="162" t="s">
        <v>31</v>
      </c>
      <c r="C4381" s="162">
        <v>6286</v>
      </c>
      <c r="D4381" s="162" t="s">
        <v>1169</v>
      </c>
      <c r="E4381" s="162" t="s">
        <v>1170</v>
      </c>
      <c r="F4381" s="174" t="s">
        <v>150</v>
      </c>
      <c r="G4381" s="162" t="s">
        <v>35</v>
      </c>
      <c r="H4381" s="39" t="str">
        <f t="shared" si="586"/>
        <v>6105AK124-6286-CSPC-0019</v>
      </c>
      <c r="I4381" s="39" t="str">
        <f t="shared" si="587"/>
        <v>Q24050972-04-6286-C-SPC-0019</v>
      </c>
      <c r="J4381" s="162"/>
      <c r="K4381" s="33" t="str">
        <f>VLOOKUP(C4381,'PPE WBS Codes'!$E$3:$F$79,2,0)</f>
        <v>Primary Crushing</v>
      </c>
      <c r="L4381" s="162" t="s">
        <v>2040</v>
      </c>
      <c r="M4381" s="162" t="s">
        <v>1339</v>
      </c>
      <c r="N4381" s="33" t="str">
        <f t="shared" si="583"/>
        <v>Primary Crushing - Small Power and Lighting for Mining Sub Station - Concrete Construction Material Specifications</v>
      </c>
      <c r="O4381" s="175"/>
      <c r="P4381" s="175"/>
      <c r="Q4381" s="33" t="str">
        <f>IFERROR(VLOOKUP(PPE_PH1_CDDL[[#This Row],[RDMC Document Number]],[3]Docs!$B:$F,4,0),"No Placeholder Yet")</f>
        <v>RES - Reserved Placeholder</v>
      </c>
      <c r="R4381" s="33" t="str">
        <f>IFERROR(VLOOKUP(PPE_PH1_CDDL[[#This Row],[RDMC Document Number]],[3]Docs!$B:$F,5,0),"No Placeholder Yet")</f>
        <v>Pending</v>
      </c>
      <c r="S4381" s="137">
        <f t="shared" si="585"/>
        <v>0</v>
      </c>
      <c r="T4381" s="39" t="s">
        <v>1119</v>
      </c>
      <c r="U4381" s="39"/>
      <c r="V4381" s="126"/>
      <c r="W4381" s="39" t="s">
        <v>2049</v>
      </c>
      <c r="X4381" s="162" t="s">
        <v>1597</v>
      </c>
      <c r="Y4381" s="162"/>
      <c r="Z4381" s="162"/>
      <c r="AA4381" s="39"/>
      <c r="AB4381" s="152" t="s">
        <v>3165</v>
      </c>
    </row>
    <row r="4382" spans="1:28" ht="21.75" customHeight="1" x14ac:dyDescent="0.25">
      <c r="A4382" s="162" t="s">
        <v>30</v>
      </c>
      <c r="B4382" s="162" t="s">
        <v>31</v>
      </c>
      <c r="C4382" s="162">
        <v>6286</v>
      </c>
      <c r="D4382" s="162" t="s">
        <v>52</v>
      </c>
      <c r="E4382" s="162" t="s">
        <v>1170</v>
      </c>
      <c r="F4382" s="174" t="s">
        <v>34</v>
      </c>
      <c r="G4382" s="162" t="s">
        <v>35</v>
      </c>
      <c r="H4382" s="39" t="str">
        <f t="shared" si="586"/>
        <v>6105AK124-6286-ESPC-0001</v>
      </c>
      <c r="I4382" s="39" t="str">
        <f t="shared" si="587"/>
        <v>Q24050972-04-6286-E-SPC-0001</v>
      </c>
      <c r="J4382" s="162"/>
      <c r="K4382" s="33" t="str">
        <f>VLOOKUP(C4382,'PPE WBS Codes'!$E$3:$F$79,2,0)</f>
        <v>Primary Crushing</v>
      </c>
      <c r="L4382" s="162" t="s">
        <v>2042</v>
      </c>
      <c r="M4382" s="162" t="s">
        <v>1382</v>
      </c>
      <c r="N4382" s="33" t="str">
        <f t="shared" si="583"/>
        <v>Primary Crushing - Cable Racks and Trays for Mining Sub Station - Cable and Conductor Specifications</v>
      </c>
      <c r="O4382" s="175"/>
      <c r="P4382" s="175"/>
      <c r="Q4382" s="33" t="str">
        <f>IFERROR(VLOOKUP(PPE_PH1_CDDL[[#This Row],[RDMC Document Number]],[3]Docs!$B:$F,4,0),"No Placeholder Yet")</f>
        <v>RES - Reserved Placeholder</v>
      </c>
      <c r="R4382" s="33" t="str">
        <f>IFERROR(VLOOKUP(PPE_PH1_CDDL[[#This Row],[RDMC Document Number]],[3]Docs!$B:$F,5,0),"No Placeholder Yet")</f>
        <v>Pending</v>
      </c>
      <c r="S4382" s="137">
        <f t="shared" si="585"/>
        <v>0</v>
      </c>
      <c r="T4382" s="39" t="s">
        <v>1119</v>
      </c>
      <c r="U4382" s="162"/>
      <c r="V4382" s="126"/>
      <c r="W4382" s="39" t="s">
        <v>2049</v>
      </c>
      <c r="X4382" s="162" t="s">
        <v>1599</v>
      </c>
      <c r="Y4382" s="162"/>
      <c r="Z4382" s="162"/>
      <c r="AA4382" s="39"/>
      <c r="AB4382" s="152" t="s">
        <v>3165</v>
      </c>
    </row>
    <row r="4383" spans="1:28" ht="21.75" customHeight="1" x14ac:dyDescent="0.25">
      <c r="A4383" s="162" t="s">
        <v>30</v>
      </c>
      <c r="B4383" s="162" t="s">
        <v>31</v>
      </c>
      <c r="C4383" s="162">
        <v>6286</v>
      </c>
      <c r="D4383" s="162" t="s">
        <v>52</v>
      </c>
      <c r="E4383" s="162" t="s">
        <v>1170</v>
      </c>
      <c r="F4383" s="128" t="s">
        <v>46</v>
      </c>
      <c r="G4383" s="162" t="s">
        <v>35</v>
      </c>
      <c r="H4383" s="39" t="str">
        <f t="shared" si="586"/>
        <v>6105AK124-6286-ESPC-0002</v>
      </c>
      <c r="I4383" s="39" t="str">
        <f t="shared" si="587"/>
        <v>Q24050972-04-6286-E-SPC-0002</v>
      </c>
      <c r="J4383" s="39"/>
      <c r="K4383" s="33" t="str">
        <f>VLOOKUP(C4383,'PPE WBS Codes'!$E$3:$F$79,2,0)</f>
        <v>Primary Crushing</v>
      </c>
      <c r="L4383" s="39" t="s">
        <v>2046</v>
      </c>
      <c r="M4383" s="39" t="s">
        <v>1382</v>
      </c>
      <c r="N4383" s="33" t="str">
        <f t="shared" si="583"/>
        <v>Primary Crushing - Cable Trench and Tunnels for Mining Sub Station - Cable and Conductor Specifications</v>
      </c>
      <c r="O4383" s="134"/>
      <c r="P4383" s="134"/>
      <c r="Q4383" s="33" t="str">
        <f>IFERROR(VLOOKUP(PPE_PH1_CDDL[[#This Row],[RDMC Document Number]],[3]Docs!$B:$F,4,0),"No Placeholder Yet")</f>
        <v>RES - Reserved Placeholder</v>
      </c>
      <c r="R4383" s="33" t="str">
        <f>IFERROR(VLOOKUP(PPE_PH1_CDDL[[#This Row],[RDMC Document Number]],[3]Docs!$B:$F,5,0),"No Placeholder Yet")</f>
        <v>Pending</v>
      </c>
      <c r="S4383" s="137">
        <f t="shared" si="585"/>
        <v>0</v>
      </c>
      <c r="T4383" s="39" t="s">
        <v>1119</v>
      </c>
      <c r="U4383" s="162"/>
      <c r="V4383" s="126"/>
      <c r="W4383" s="39" t="s">
        <v>2049</v>
      </c>
      <c r="X4383" s="39" t="s">
        <v>1629</v>
      </c>
      <c r="Y4383" s="39"/>
      <c r="Z4383" s="39"/>
      <c r="AA4383" s="39"/>
      <c r="AB4383" s="152" t="s">
        <v>3165</v>
      </c>
    </row>
    <row r="4384" spans="1:28" ht="21.75" customHeight="1" x14ac:dyDescent="0.25">
      <c r="A4384" s="162" t="s">
        <v>30</v>
      </c>
      <c r="B4384" s="162" t="s">
        <v>31</v>
      </c>
      <c r="C4384" s="162">
        <v>6286</v>
      </c>
      <c r="D4384" s="162" t="s">
        <v>52</v>
      </c>
      <c r="E4384" s="162" t="s">
        <v>1170</v>
      </c>
      <c r="F4384" s="128" t="s">
        <v>48</v>
      </c>
      <c r="G4384" s="162" t="s">
        <v>35</v>
      </c>
      <c r="H4384" s="39" t="str">
        <f t="shared" si="586"/>
        <v>6105AK124-6286-ESPC-0003</v>
      </c>
      <c r="I4384" s="39" t="str">
        <f t="shared" si="587"/>
        <v>Q24050972-04-6286-E-SPC-0003</v>
      </c>
      <c r="J4384" s="39"/>
      <c r="K4384" s="33" t="str">
        <f>VLOOKUP(C4384,'PPE WBS Codes'!$E$3:$F$79,2,0)</f>
        <v>Primary Crushing</v>
      </c>
      <c r="L4384" s="39" t="s">
        <v>2046</v>
      </c>
      <c r="M4384" s="39" t="s">
        <v>1383</v>
      </c>
      <c r="N4384" s="33" t="str">
        <f t="shared" si="583"/>
        <v>Primary Crushing - Cable Trench and Tunnels for Mining Sub Station - Lighting and Luminaire Design</v>
      </c>
      <c r="O4384" s="134"/>
      <c r="P4384" s="134"/>
      <c r="Q4384" s="33" t="str">
        <f>IFERROR(VLOOKUP(PPE_PH1_CDDL[[#This Row],[RDMC Document Number]],[3]Docs!$B:$F,4,0),"No Placeholder Yet")</f>
        <v>RES - Reserved Placeholder</v>
      </c>
      <c r="R4384" s="33" t="str">
        <f>IFERROR(VLOOKUP(PPE_PH1_CDDL[[#This Row],[RDMC Document Number]],[3]Docs!$B:$F,5,0),"No Placeholder Yet")</f>
        <v>Pending</v>
      </c>
      <c r="S4384" s="137">
        <f t="shared" si="585"/>
        <v>0</v>
      </c>
      <c r="T4384" s="39" t="s">
        <v>1119</v>
      </c>
      <c r="U4384" s="162"/>
      <c r="V4384" s="126"/>
      <c r="W4384" s="39" t="s">
        <v>2049</v>
      </c>
      <c r="X4384" s="39" t="s">
        <v>1629</v>
      </c>
      <c r="Y4384" s="39"/>
      <c r="Z4384" s="39"/>
      <c r="AA4384" s="39"/>
      <c r="AB4384" s="152" t="s">
        <v>3165</v>
      </c>
    </row>
    <row r="4385" spans="1:28" ht="21.75" customHeight="1" x14ac:dyDescent="0.25">
      <c r="A4385" s="162" t="s">
        <v>30</v>
      </c>
      <c r="B4385" s="162" t="s">
        <v>31</v>
      </c>
      <c r="C4385" s="162">
        <v>6286</v>
      </c>
      <c r="D4385" s="162" t="s">
        <v>52</v>
      </c>
      <c r="E4385" s="162" t="s">
        <v>1170</v>
      </c>
      <c r="F4385" s="128" t="s">
        <v>50</v>
      </c>
      <c r="G4385" s="162" t="s">
        <v>35</v>
      </c>
      <c r="H4385" s="39" t="str">
        <f t="shared" si="586"/>
        <v>6105AK124-6286-ESPC-0004</v>
      </c>
      <c r="I4385" s="39" t="str">
        <f t="shared" si="587"/>
        <v>Q24050972-04-6286-E-SPC-0004</v>
      </c>
      <c r="J4385" s="39"/>
      <c r="K4385" s="33" t="str">
        <f>VLOOKUP(C4385,'PPE WBS Codes'!$E$3:$F$79,2,0)</f>
        <v>Primary Crushing</v>
      </c>
      <c r="L4385" s="39" t="s">
        <v>2040</v>
      </c>
      <c r="M4385" s="39" t="s">
        <v>1384</v>
      </c>
      <c r="N4385" s="33" t="str">
        <f t="shared" si="583"/>
        <v>Primary Crushing - Small Power and Lighting for Mining Sub Station - Cable Termination Specifications</v>
      </c>
      <c r="O4385" s="134"/>
      <c r="P4385" s="134"/>
      <c r="Q4385" s="33" t="str">
        <f>IFERROR(VLOOKUP(PPE_PH1_CDDL[[#This Row],[RDMC Document Number]],[3]Docs!$B:$F,4,0),"No Placeholder Yet")</f>
        <v>RES - Reserved Placeholder</v>
      </c>
      <c r="R4385" s="33" t="str">
        <f>IFERROR(VLOOKUP(PPE_PH1_CDDL[[#This Row],[RDMC Document Number]],[3]Docs!$B:$F,5,0),"No Placeholder Yet")</f>
        <v>Pending</v>
      </c>
      <c r="S4385" s="137">
        <f t="shared" si="585"/>
        <v>0</v>
      </c>
      <c r="T4385" s="39" t="s">
        <v>1119</v>
      </c>
      <c r="U4385" s="162"/>
      <c r="V4385" s="126"/>
      <c r="W4385" s="39" t="s">
        <v>2049</v>
      </c>
      <c r="X4385" s="39" t="s">
        <v>1597</v>
      </c>
      <c r="Y4385" s="39"/>
      <c r="Z4385" s="39"/>
      <c r="AA4385" s="39"/>
      <c r="AB4385" s="152" t="s">
        <v>3165</v>
      </c>
    </row>
    <row r="4386" spans="1:28" ht="21.75" customHeight="1" x14ac:dyDescent="0.25">
      <c r="A4386" s="162" t="s">
        <v>30</v>
      </c>
      <c r="B4386" s="162" t="s">
        <v>31</v>
      </c>
      <c r="C4386" s="162">
        <v>6286</v>
      </c>
      <c r="D4386" s="162" t="s">
        <v>52</v>
      </c>
      <c r="E4386" s="162" t="s">
        <v>1170</v>
      </c>
      <c r="F4386" s="128" t="s">
        <v>101</v>
      </c>
      <c r="G4386" s="162" t="s">
        <v>35</v>
      </c>
      <c r="H4386" s="39" t="str">
        <f t="shared" si="586"/>
        <v>6105AK124-6286-ESPC-0005</v>
      </c>
      <c r="I4386" s="39" t="str">
        <f t="shared" si="587"/>
        <v>Q24050972-04-6286-E-SPC-0005</v>
      </c>
      <c r="J4386" s="39"/>
      <c r="K4386" s="33" t="str">
        <f>VLOOKUP(C4386,'PPE WBS Codes'!$E$3:$F$79,2,0)</f>
        <v>Primary Crushing</v>
      </c>
      <c r="L4386" s="39" t="s">
        <v>2040</v>
      </c>
      <c r="M4386" s="39" t="s">
        <v>1382</v>
      </c>
      <c r="N4386" s="33" t="str">
        <f t="shared" si="583"/>
        <v>Primary Crushing - Small Power and Lighting for Mining Sub Station - Cable and Conductor Specifications</v>
      </c>
      <c r="O4386" s="134"/>
      <c r="P4386" s="134"/>
      <c r="Q4386" s="33" t="str">
        <f>IFERROR(VLOOKUP(PPE_PH1_CDDL[[#This Row],[RDMC Document Number]],[3]Docs!$B:$F,4,0),"No Placeholder Yet")</f>
        <v>RES - Reserved Placeholder</v>
      </c>
      <c r="R4386" s="33" t="str">
        <f>IFERROR(VLOOKUP(PPE_PH1_CDDL[[#This Row],[RDMC Document Number]],[3]Docs!$B:$F,5,0),"No Placeholder Yet")</f>
        <v>Pending</v>
      </c>
      <c r="S4386" s="137">
        <f t="shared" si="585"/>
        <v>0</v>
      </c>
      <c r="T4386" s="39" t="s">
        <v>1119</v>
      </c>
      <c r="U4386" s="162"/>
      <c r="V4386" s="126"/>
      <c r="W4386" s="39" t="s">
        <v>2049</v>
      </c>
      <c r="X4386" s="39" t="s">
        <v>1597</v>
      </c>
      <c r="Y4386" s="39"/>
      <c r="Z4386" s="39"/>
      <c r="AA4386" s="39"/>
      <c r="AB4386" s="152" t="s">
        <v>3165</v>
      </c>
    </row>
    <row r="4387" spans="1:28" ht="21.75" customHeight="1" x14ac:dyDescent="0.25">
      <c r="A4387" s="162" t="s">
        <v>30</v>
      </c>
      <c r="B4387" s="162" t="s">
        <v>31</v>
      </c>
      <c r="C4387" s="162">
        <v>6286</v>
      </c>
      <c r="D4387" s="162" t="s">
        <v>52</v>
      </c>
      <c r="E4387" s="162" t="s">
        <v>1170</v>
      </c>
      <c r="F4387" s="174" t="s">
        <v>161</v>
      </c>
      <c r="G4387" s="162" t="s">
        <v>35</v>
      </c>
      <c r="H4387" s="39" t="str">
        <f t="shared" si="586"/>
        <v>6105AK124-6286-ESPC-0006</v>
      </c>
      <c r="I4387" s="39" t="str">
        <f t="shared" si="587"/>
        <v>Q24050972-04-6286-E-SPC-0006</v>
      </c>
      <c r="J4387" s="162"/>
      <c r="K4387" s="33" t="str">
        <f>VLOOKUP(C4387,'PPE WBS Codes'!$E$3:$F$79,2,0)</f>
        <v>Primary Crushing</v>
      </c>
      <c r="L4387" s="162" t="s">
        <v>2040</v>
      </c>
      <c r="M4387" s="162" t="s">
        <v>1383</v>
      </c>
      <c r="N4387" s="33" t="str">
        <f t="shared" si="583"/>
        <v>Primary Crushing - Small Power and Lighting for Mining Sub Station - Lighting and Luminaire Design</v>
      </c>
      <c r="O4387" s="175"/>
      <c r="P4387" s="175"/>
      <c r="Q4387" s="33" t="str">
        <f>IFERROR(VLOOKUP(PPE_PH1_CDDL[[#This Row],[RDMC Document Number]],[3]Docs!$B:$F,4,0),"No Placeholder Yet")</f>
        <v>RES - Reserved Placeholder</v>
      </c>
      <c r="R4387" s="33" t="str">
        <f>IFERROR(VLOOKUP(PPE_PH1_CDDL[[#This Row],[RDMC Document Number]],[3]Docs!$B:$F,5,0),"No Placeholder Yet")</f>
        <v>Pending</v>
      </c>
      <c r="S4387" s="137">
        <f t="shared" si="585"/>
        <v>0</v>
      </c>
      <c r="T4387" s="39" t="s">
        <v>1119</v>
      </c>
      <c r="U4387" s="162"/>
      <c r="V4387" s="126"/>
      <c r="W4387" s="39" t="s">
        <v>2049</v>
      </c>
      <c r="X4387" s="162" t="s">
        <v>1597</v>
      </c>
      <c r="Y4387" s="162"/>
      <c r="Z4387" s="162"/>
      <c r="AA4387" s="39"/>
      <c r="AB4387" s="152" t="s">
        <v>3165</v>
      </c>
    </row>
    <row r="4388" spans="1:28" ht="21.75" customHeight="1" x14ac:dyDescent="0.25">
      <c r="A4388" s="162" t="s">
        <v>30</v>
      </c>
      <c r="B4388" s="162" t="s">
        <v>31</v>
      </c>
      <c r="C4388" s="162">
        <v>6286</v>
      </c>
      <c r="D4388" s="162" t="s">
        <v>712</v>
      </c>
      <c r="E4388" s="39" t="s">
        <v>1170</v>
      </c>
      <c r="F4388" s="128" t="s">
        <v>34</v>
      </c>
      <c r="G4388" s="162" t="s">
        <v>35</v>
      </c>
      <c r="H4388" s="39" t="str">
        <f t="shared" si="586"/>
        <v>6105AK124-6286-ISPC-0001</v>
      </c>
      <c r="I4388" s="39" t="str">
        <f t="shared" si="587"/>
        <v>Q24050972-04-6286-I-SPC-0001</v>
      </c>
      <c r="J4388" s="39"/>
      <c r="K4388" s="33" t="str">
        <f>VLOOKUP(C4388,'PPE WBS Codes'!$E$3:$F$79,2,0)</f>
        <v>Primary Crushing</v>
      </c>
      <c r="L4388" s="39" t="s">
        <v>2047</v>
      </c>
      <c r="M4388" s="39" t="s">
        <v>1423</v>
      </c>
      <c r="N4388" s="33" t="str">
        <f t="shared" si="583"/>
        <v>Primary Crushing - Collection Sump from Bunds for Mining Sub Station - Junction Box and Interface Cabinet Design</v>
      </c>
      <c r="O4388" s="134"/>
      <c r="P4388" s="134"/>
      <c r="Q4388" s="33" t="str">
        <f>IFERROR(VLOOKUP(PPE_PH1_CDDL[[#This Row],[RDMC Document Number]],[3]Docs!$B:$F,4,0),"No Placeholder Yet")</f>
        <v>RES - Reserved Placeholder</v>
      </c>
      <c r="R4388" s="33" t="str">
        <f>IFERROR(VLOOKUP(PPE_PH1_CDDL[[#This Row],[RDMC Document Number]],[3]Docs!$B:$F,5,0),"No Placeholder Yet")</f>
        <v>Pending</v>
      </c>
      <c r="S4388" s="137">
        <f t="shared" si="585"/>
        <v>0</v>
      </c>
      <c r="T4388" s="39" t="s">
        <v>1119</v>
      </c>
      <c r="U4388" s="162"/>
      <c r="V4388" s="126"/>
      <c r="W4388" s="162" t="s">
        <v>281</v>
      </c>
      <c r="X4388" s="39" t="s">
        <v>1932</v>
      </c>
      <c r="Y4388" s="39"/>
      <c r="Z4388" s="39"/>
      <c r="AA4388" s="39"/>
      <c r="AB4388" s="152" t="s">
        <v>3165</v>
      </c>
    </row>
    <row r="4389" spans="1:28" ht="21.75" customHeight="1" x14ac:dyDescent="0.25">
      <c r="A4389" s="162" t="s">
        <v>30</v>
      </c>
      <c r="B4389" s="162" t="s">
        <v>31</v>
      </c>
      <c r="C4389" s="162">
        <v>6286</v>
      </c>
      <c r="D4389" s="162" t="s">
        <v>712</v>
      </c>
      <c r="E4389" s="162" t="s">
        <v>1170</v>
      </c>
      <c r="F4389" s="174" t="s">
        <v>46</v>
      </c>
      <c r="G4389" s="162" t="s">
        <v>35</v>
      </c>
      <c r="H4389" s="39" t="str">
        <f t="shared" si="586"/>
        <v>6105AK124-6286-ISPC-0002</v>
      </c>
      <c r="I4389" s="39" t="str">
        <f t="shared" si="587"/>
        <v>Q24050972-04-6286-I-SPC-0002</v>
      </c>
      <c r="J4389" s="162"/>
      <c r="K4389" s="33" t="str">
        <f>VLOOKUP(C4389,'PPE WBS Codes'!$E$3:$F$79,2,0)</f>
        <v>Primary Crushing</v>
      </c>
      <c r="L4389" s="162" t="s">
        <v>2039</v>
      </c>
      <c r="M4389" s="162" t="s">
        <v>1423</v>
      </c>
      <c r="N4389" s="33" t="str">
        <f t="shared" si="583"/>
        <v>Primary Crushing - Earthing System for Mining Sub Station - Junction Box and Interface Cabinet Design</v>
      </c>
      <c r="O4389" s="175"/>
      <c r="P4389" s="175"/>
      <c r="Q4389" s="33" t="str">
        <f>IFERROR(VLOOKUP(PPE_PH1_CDDL[[#This Row],[RDMC Document Number]],[3]Docs!$B:$F,4,0),"No Placeholder Yet")</f>
        <v>RES - Reserved Placeholder</v>
      </c>
      <c r="R4389" s="33" t="str">
        <f>IFERROR(VLOOKUP(PPE_PH1_CDDL[[#This Row],[RDMC Document Number]],[3]Docs!$B:$F,5,0),"No Placeholder Yet")</f>
        <v>Pending</v>
      </c>
      <c r="S4389" s="137">
        <f t="shared" si="585"/>
        <v>0</v>
      </c>
      <c r="T4389" s="39" t="s">
        <v>1119</v>
      </c>
      <c r="U4389" s="162"/>
      <c r="V4389" s="126"/>
      <c r="W4389" s="162" t="s">
        <v>281</v>
      </c>
      <c r="X4389" s="39" t="s">
        <v>1649</v>
      </c>
      <c r="Y4389" s="162"/>
      <c r="Z4389" s="162"/>
      <c r="AA4389" s="39"/>
      <c r="AB4389" s="152" t="s">
        <v>3165</v>
      </c>
    </row>
    <row r="4390" spans="1:28" ht="21.75" customHeight="1" x14ac:dyDescent="0.25">
      <c r="A4390" s="37" t="s">
        <v>30</v>
      </c>
      <c r="B4390" s="37" t="s">
        <v>31</v>
      </c>
      <c r="C4390" s="39">
        <v>6286</v>
      </c>
      <c r="D4390" s="39" t="s">
        <v>268</v>
      </c>
      <c r="E4390" s="162" t="s">
        <v>1170</v>
      </c>
      <c r="F4390" s="174" t="s">
        <v>34</v>
      </c>
      <c r="G4390" s="162" t="s">
        <v>35</v>
      </c>
      <c r="H4390" s="39" t="str">
        <f t="shared" si="586"/>
        <v>6105AK124-6286-MSPC-0001</v>
      </c>
      <c r="I4390" s="39" t="str">
        <f t="shared" si="587"/>
        <v>Q24050972-04-6286-M-SPC-0001</v>
      </c>
      <c r="J4390" s="162"/>
      <c r="K4390" s="33" t="str">
        <f>VLOOKUP(C4390,'PPE WBS Codes'!$E$3:$F$79,2,0)</f>
        <v>Primary Crushing</v>
      </c>
      <c r="L4390" s="162" t="s">
        <v>2042</v>
      </c>
      <c r="M4390" s="162" t="s">
        <v>1446</v>
      </c>
      <c r="N4390" s="33" t="str">
        <f>K4390&amp;" - "&amp;L4390&amp;" - "&amp;M4390</f>
        <v>Primary Crushing - Cable Racks and Trays for Mining Sub Station - Material Selection and Verification Specification</v>
      </c>
      <c r="O4390" s="175"/>
      <c r="P4390" s="175"/>
      <c r="Q4390" s="33" t="str">
        <f>IFERROR(VLOOKUP(PPE_PH1_CDDL[[#This Row],[RDMC Document Number]],[3]Docs!$B:$F,4,0),"No Placeholder Yet")</f>
        <v>RES - Reserved Placeholder</v>
      </c>
      <c r="R4390" s="33" t="str">
        <f>IFERROR(VLOOKUP(PPE_PH1_CDDL[[#This Row],[RDMC Document Number]],[3]Docs!$B:$F,5,0),"No Placeholder Yet")</f>
        <v>Pending</v>
      </c>
      <c r="S4390" s="137">
        <f t="shared" si="585"/>
        <v>0</v>
      </c>
      <c r="T4390" s="162" t="s">
        <v>1119</v>
      </c>
      <c r="U4390" s="162"/>
      <c r="V4390" s="126"/>
      <c r="W4390" s="162" t="s">
        <v>2043</v>
      </c>
      <c r="X4390" s="162" t="s">
        <v>1599</v>
      </c>
      <c r="Y4390" s="162"/>
      <c r="Z4390" s="162"/>
      <c r="AA4390" s="39"/>
      <c r="AB4390" s="152" t="s">
        <v>3165</v>
      </c>
    </row>
    <row r="4391" spans="1:28" ht="21.75" customHeight="1" x14ac:dyDescent="0.25">
      <c r="A4391" s="162" t="s">
        <v>30</v>
      </c>
      <c r="B4391" s="162" t="s">
        <v>31</v>
      </c>
      <c r="C4391" s="162">
        <v>6286</v>
      </c>
      <c r="D4391" s="162" t="s">
        <v>1453</v>
      </c>
      <c r="E4391" s="39" t="s">
        <v>1170</v>
      </c>
      <c r="F4391" s="128" t="s">
        <v>34</v>
      </c>
      <c r="G4391" s="162" t="s">
        <v>35</v>
      </c>
      <c r="H4391" s="39" t="str">
        <f t="shared" si="586"/>
        <v>6105AK124-6286-TSPC-0001</v>
      </c>
      <c r="I4391" s="39" t="str">
        <f t="shared" si="587"/>
        <v>Q24050972-04-6286-T-SPC-0001</v>
      </c>
      <c r="J4391" s="39"/>
      <c r="K4391" s="33" t="str">
        <f>VLOOKUP(C4391,'PPE WBS Codes'!$E$3:$F$79,2,0)</f>
        <v>Primary Crushing</v>
      </c>
      <c r="L4391" s="39" t="s">
        <v>2047</v>
      </c>
      <c r="M4391" s="39" t="s">
        <v>1455</v>
      </c>
      <c r="N4391" s="33" t="str">
        <f t="shared" ref="N4391:N4429" si="588">K4391&amp;" - "&amp;L4391&amp;" - "&amp;M4391</f>
        <v>Primary Crushing - Collection Sump from Bunds for Mining Sub Station - Civil Design and Requirements</v>
      </c>
      <c r="O4391" s="134"/>
      <c r="P4391" s="134"/>
      <c r="Q4391" s="33" t="str">
        <f>IFERROR(VLOOKUP(PPE_PH1_CDDL[[#This Row],[RDMC Document Number]],[3]Docs!$B:$F,4,0),"No Placeholder Yet")</f>
        <v>RES - Reserved Placeholder</v>
      </c>
      <c r="R4391" s="33" t="str">
        <f>IFERROR(VLOOKUP(PPE_PH1_CDDL[[#This Row],[RDMC Document Number]],[3]Docs!$B:$F,5,0),"No Placeholder Yet")</f>
        <v>Pending</v>
      </c>
      <c r="S4391" s="137">
        <f t="shared" si="585"/>
        <v>0</v>
      </c>
      <c r="T4391" s="39" t="s">
        <v>1119</v>
      </c>
      <c r="U4391" s="162"/>
      <c r="V4391" s="126"/>
      <c r="W4391" s="162" t="s">
        <v>281</v>
      </c>
      <c r="X4391" s="39" t="s">
        <v>1932</v>
      </c>
      <c r="Y4391" s="39"/>
      <c r="Z4391" s="39"/>
      <c r="AA4391" s="39"/>
      <c r="AB4391" s="152" t="s">
        <v>3165</v>
      </c>
    </row>
    <row r="4392" spans="1:28" ht="21.75" customHeight="1" x14ac:dyDescent="0.25">
      <c r="A4392" s="162" t="s">
        <v>30</v>
      </c>
      <c r="B4392" s="162" t="s">
        <v>31</v>
      </c>
      <c r="C4392" s="162">
        <v>6286</v>
      </c>
      <c r="D4392" s="162" t="s">
        <v>1453</v>
      </c>
      <c r="E4392" s="39" t="s">
        <v>1170</v>
      </c>
      <c r="F4392" s="128" t="s">
        <v>46</v>
      </c>
      <c r="G4392" s="162" t="s">
        <v>35</v>
      </c>
      <c r="H4392" s="39" t="str">
        <f t="shared" si="586"/>
        <v>6105AK124-6286-TSPC-0002</v>
      </c>
      <c r="I4392" s="39" t="str">
        <f t="shared" si="587"/>
        <v>Q24050972-04-6286-T-SPC-0002</v>
      </c>
      <c r="J4392" s="39"/>
      <c r="K4392" s="33" t="str">
        <f>VLOOKUP(C4392,'PPE WBS Codes'!$E$3:$F$79,2,0)</f>
        <v>Primary Crushing</v>
      </c>
      <c r="L4392" s="39" t="s">
        <v>2046</v>
      </c>
      <c r="M4392" s="39" t="s">
        <v>1455</v>
      </c>
      <c r="N4392" s="33" t="str">
        <f t="shared" si="588"/>
        <v>Primary Crushing - Cable Trench and Tunnels for Mining Sub Station - Civil Design and Requirements</v>
      </c>
      <c r="O4392" s="134"/>
      <c r="P4392" s="134"/>
      <c r="Q4392" s="33" t="str">
        <f>IFERROR(VLOOKUP(PPE_PH1_CDDL[[#This Row],[RDMC Document Number]],[3]Docs!$B:$F,4,0),"No Placeholder Yet")</f>
        <v>RES - Reserved Placeholder</v>
      </c>
      <c r="R4392" s="33" t="str">
        <f>IFERROR(VLOOKUP(PPE_PH1_CDDL[[#This Row],[RDMC Document Number]],[3]Docs!$B:$F,5,0),"No Placeholder Yet")</f>
        <v>Pending</v>
      </c>
      <c r="S4392" s="137">
        <f t="shared" si="585"/>
        <v>0</v>
      </c>
      <c r="T4392" s="39" t="s">
        <v>1119</v>
      </c>
      <c r="U4392" s="162"/>
      <c r="V4392" s="126"/>
      <c r="W4392" s="162" t="s">
        <v>281</v>
      </c>
      <c r="X4392" s="39" t="s">
        <v>1629</v>
      </c>
      <c r="Y4392" s="39"/>
      <c r="Z4392" s="39"/>
      <c r="AA4392" s="39"/>
      <c r="AB4392" s="152" t="s">
        <v>3165</v>
      </c>
    </row>
    <row r="4393" spans="1:28" ht="21.75" customHeight="1" x14ac:dyDescent="0.25">
      <c r="A4393" s="162" t="s">
        <v>30</v>
      </c>
      <c r="B4393" s="162" t="s">
        <v>31</v>
      </c>
      <c r="C4393" s="162">
        <v>6286</v>
      </c>
      <c r="D4393" s="162" t="s">
        <v>1453</v>
      </c>
      <c r="E4393" s="39" t="s">
        <v>1170</v>
      </c>
      <c r="F4393" s="174" t="s">
        <v>48</v>
      </c>
      <c r="G4393" s="162" t="s">
        <v>35</v>
      </c>
      <c r="H4393" s="39" t="str">
        <f t="shared" si="586"/>
        <v>6105AK124-6286-TSPC-0003</v>
      </c>
      <c r="I4393" s="39" t="str">
        <f t="shared" si="587"/>
        <v>Q24050972-04-6286-T-SPC-0003</v>
      </c>
      <c r="J4393" s="162"/>
      <c r="K4393" s="33" t="str">
        <f>VLOOKUP(C4393,'PPE WBS Codes'!$E$3:$F$79,2,0)</f>
        <v>Primary Crushing</v>
      </c>
      <c r="L4393" s="162" t="s">
        <v>2039</v>
      </c>
      <c r="M4393" s="162" t="s">
        <v>1455</v>
      </c>
      <c r="N4393" s="33" t="str">
        <f t="shared" si="588"/>
        <v>Primary Crushing - Earthing System for Mining Sub Station - Civil Design and Requirements</v>
      </c>
      <c r="O4393" s="175"/>
      <c r="P4393" s="175"/>
      <c r="Q4393" s="33" t="str">
        <f>IFERROR(VLOOKUP(PPE_PH1_CDDL[[#This Row],[RDMC Document Number]],[3]Docs!$B:$F,4,0),"No Placeholder Yet")</f>
        <v>RES - Reserved Placeholder</v>
      </c>
      <c r="R4393" s="33" t="str">
        <f>IFERROR(VLOOKUP(PPE_PH1_CDDL[[#This Row],[RDMC Document Number]],[3]Docs!$B:$F,5,0),"No Placeholder Yet")</f>
        <v>Pending</v>
      </c>
      <c r="S4393" s="137">
        <f t="shared" si="585"/>
        <v>0</v>
      </c>
      <c r="T4393" s="39" t="s">
        <v>1119</v>
      </c>
      <c r="U4393" s="162"/>
      <c r="V4393" s="126"/>
      <c r="W4393" s="162" t="s">
        <v>281</v>
      </c>
      <c r="X4393" s="162" t="s">
        <v>1649</v>
      </c>
      <c r="Y4393" s="162"/>
      <c r="Z4393" s="162"/>
      <c r="AA4393" s="39"/>
      <c r="AB4393" s="152" t="s">
        <v>3165</v>
      </c>
    </row>
    <row r="4394" spans="1:28" ht="21.75" customHeight="1" x14ac:dyDescent="0.25">
      <c r="A4394" s="162" t="s">
        <v>30</v>
      </c>
      <c r="B4394" s="162" t="s">
        <v>31</v>
      </c>
      <c r="C4394" s="162">
        <v>6286</v>
      </c>
      <c r="D4394" s="162" t="s">
        <v>1169</v>
      </c>
      <c r="E4394" s="39" t="s">
        <v>1349</v>
      </c>
      <c r="F4394" s="128" t="s">
        <v>34</v>
      </c>
      <c r="G4394" s="162" t="s">
        <v>35</v>
      </c>
      <c r="H4394" s="39" t="str">
        <f t="shared" si="586"/>
        <v>6105AK124-6286-CSSD-0001</v>
      </c>
      <c r="I4394" s="39" t="str">
        <f t="shared" si="587"/>
        <v>Q24050972-04-6286-C-SSD-0001</v>
      </c>
      <c r="J4394" s="39"/>
      <c r="K4394" s="33" t="str">
        <f>VLOOKUP(C4394,'PPE WBS Codes'!$E$3:$F$79,2,0)</f>
        <v>Primary Crushing</v>
      </c>
      <c r="L4394" s="39" t="s">
        <v>2042</v>
      </c>
      <c r="M4394" s="39" t="s">
        <v>1350</v>
      </c>
      <c r="N4394" s="33" t="str">
        <f t="shared" si="588"/>
        <v>Primary Crushing - Cable Racks and Trays for Mining Sub Station - Steel Support Structures Design</v>
      </c>
      <c r="O4394" s="134"/>
      <c r="P4394" s="134"/>
      <c r="Q4394" s="33" t="str">
        <f>IFERROR(VLOOKUP(PPE_PH1_CDDL[[#This Row],[RDMC Document Number]],[3]Docs!$B:$F,4,0),"No Placeholder Yet")</f>
        <v>RES - Reserved Placeholder</v>
      </c>
      <c r="R4394" s="33" t="str">
        <f>IFERROR(VLOOKUP(PPE_PH1_CDDL[[#This Row],[RDMC Document Number]],[3]Docs!$B:$F,5,0),"No Placeholder Yet")</f>
        <v>Pending</v>
      </c>
      <c r="S4394" s="137">
        <f t="shared" ref="S4394:S4396" si="589">IF(AND(O4394&lt;&gt;"",P4394&lt;&gt;"",R4394="Approved"),100%,
 IF(AND(O4394&lt;&gt;"",P4394&lt;&gt;""),66.67%,
 IF(O4394&lt;&gt;"",33.33%,
 0)))</f>
        <v>0</v>
      </c>
      <c r="T4394" s="39" t="s">
        <v>1119</v>
      </c>
      <c r="U4394" s="39"/>
      <c r="V4394" s="126"/>
      <c r="W4394" s="39" t="s">
        <v>2049</v>
      </c>
      <c r="X4394" s="39" t="s">
        <v>1599</v>
      </c>
      <c r="Y4394" s="39"/>
      <c r="Z4394" s="39"/>
      <c r="AA4394" s="39"/>
      <c r="AB4394" s="152" t="s">
        <v>3165</v>
      </c>
    </row>
    <row r="4395" spans="1:28" ht="21.75" customHeight="1" x14ac:dyDescent="0.25">
      <c r="A4395" s="162" t="s">
        <v>30</v>
      </c>
      <c r="B4395" s="162" t="s">
        <v>31</v>
      </c>
      <c r="C4395" s="162">
        <v>6286</v>
      </c>
      <c r="D4395" s="162" t="s">
        <v>1169</v>
      </c>
      <c r="E4395" s="162" t="s">
        <v>1349</v>
      </c>
      <c r="F4395" s="174" t="s">
        <v>46</v>
      </c>
      <c r="G4395" s="162" t="s">
        <v>35</v>
      </c>
      <c r="H4395" s="39" t="str">
        <f t="shared" si="586"/>
        <v>6105AK124-6286-CSSD-0002</v>
      </c>
      <c r="I4395" s="39" t="str">
        <f t="shared" si="587"/>
        <v>Q24050972-04-6286-C-SSD-0002</v>
      </c>
      <c r="J4395" s="162"/>
      <c r="K4395" s="33" t="str">
        <f>VLOOKUP(C4395,'PPE WBS Codes'!$E$3:$F$79,2,0)</f>
        <v>Primary Crushing</v>
      </c>
      <c r="L4395" s="162" t="s">
        <v>2048</v>
      </c>
      <c r="M4395" s="162" t="s">
        <v>1350</v>
      </c>
      <c r="N4395" s="33" t="str">
        <f t="shared" si="588"/>
        <v>Primary Crushing - Perimeter Fencing for Mining Sub Station - Steel Support Structures Design</v>
      </c>
      <c r="O4395" s="175"/>
      <c r="P4395" s="175"/>
      <c r="Q4395" s="33" t="str">
        <f>IFERROR(VLOOKUP(PPE_PH1_CDDL[[#This Row],[RDMC Document Number]],[3]Docs!$B:$F,4,0),"No Placeholder Yet")</f>
        <v>RES - Reserved Placeholder</v>
      </c>
      <c r="R4395" s="33" t="str">
        <f>IFERROR(VLOOKUP(PPE_PH1_CDDL[[#This Row],[RDMC Document Number]],[3]Docs!$B:$F,5,0),"No Placeholder Yet")</f>
        <v>Pending</v>
      </c>
      <c r="S4395" s="137">
        <f t="shared" si="589"/>
        <v>0</v>
      </c>
      <c r="T4395" s="39" t="s">
        <v>1119</v>
      </c>
      <c r="U4395" s="39"/>
      <c r="V4395" s="126"/>
      <c r="W4395" s="39" t="s">
        <v>2049</v>
      </c>
      <c r="X4395" s="162" t="s">
        <v>1512</v>
      </c>
      <c r="Y4395" s="162"/>
      <c r="Z4395" s="162"/>
      <c r="AA4395" s="39"/>
      <c r="AB4395" s="152" t="s">
        <v>3165</v>
      </c>
    </row>
    <row r="4396" spans="1:28" ht="21.75" customHeight="1" x14ac:dyDescent="0.25">
      <c r="A4396" s="37" t="s">
        <v>30</v>
      </c>
      <c r="B4396" s="37" t="s">
        <v>31</v>
      </c>
      <c r="C4396" s="39">
        <v>6286</v>
      </c>
      <c r="D4396" s="162" t="s">
        <v>32</v>
      </c>
      <c r="E4396" s="162" t="s">
        <v>700</v>
      </c>
      <c r="F4396" s="174" t="s">
        <v>34</v>
      </c>
      <c r="G4396" s="39" t="s">
        <v>35</v>
      </c>
      <c r="H4396" s="39" t="str">
        <f t="shared" si="586"/>
        <v>6105AK124-6286-BSTD-0001</v>
      </c>
      <c r="I4396" s="39" t="str">
        <f t="shared" si="587"/>
        <v>Q24050972-04-6286-B-STD-0001</v>
      </c>
      <c r="J4396" s="162"/>
      <c r="K4396" s="33" t="str">
        <f>VLOOKUP(C4396,'PPE WBS Codes'!$E$3:$F$79,2,0)</f>
        <v>Primary Crushing</v>
      </c>
      <c r="L4396" s="162" t="s">
        <v>2044</v>
      </c>
      <c r="M4396" s="162" t="s">
        <v>1264</v>
      </c>
      <c r="N4396" s="33" t="str">
        <f t="shared" si="588"/>
        <v>Primary Crushing - Mining Substation 33/11 kV Project Package - System Detailed Engineering Design</v>
      </c>
      <c r="O4396" s="175"/>
      <c r="P4396" s="175"/>
      <c r="Q4396" s="33" t="str">
        <f>IFERROR(VLOOKUP(PPE_PH1_CDDL[[#This Row],[RDMC Document Number]],[3]Docs!$B:$F,4,0),"No Placeholder Yet")</f>
        <v>RES - Reserved Placeholder</v>
      </c>
      <c r="R4396" s="33" t="str">
        <f>IFERROR(VLOOKUP(PPE_PH1_CDDL[[#This Row],[RDMC Document Number]],[3]Docs!$B:$F,5,0),"No Placeholder Yet")</f>
        <v>Pending</v>
      </c>
      <c r="S4396" s="137">
        <f t="shared" si="589"/>
        <v>0</v>
      </c>
      <c r="T4396" s="162" t="s">
        <v>1119</v>
      </c>
      <c r="U4396" s="162"/>
      <c r="V4396" s="126"/>
      <c r="W4396" s="162" t="s">
        <v>2043</v>
      </c>
      <c r="X4396" s="162" t="s">
        <v>2045</v>
      </c>
      <c r="Y4396" s="162"/>
      <c r="Z4396" s="162"/>
      <c r="AA4396" s="39"/>
      <c r="AB4396" s="152" t="s">
        <v>3165</v>
      </c>
    </row>
    <row r="4397" spans="1:28" ht="21.75" customHeight="1" x14ac:dyDescent="0.25">
      <c r="A4397" s="162" t="s">
        <v>30</v>
      </c>
      <c r="B4397" s="162" t="s">
        <v>31</v>
      </c>
      <c r="C4397" s="162">
        <v>6286</v>
      </c>
      <c r="D4397" s="162" t="s">
        <v>1169</v>
      </c>
      <c r="E4397" s="39" t="s">
        <v>700</v>
      </c>
      <c r="F4397" s="128" t="s">
        <v>34</v>
      </c>
      <c r="G4397" s="162" t="s">
        <v>35</v>
      </c>
      <c r="H4397" s="39" t="str">
        <f t="shared" si="586"/>
        <v>6105AK124-6286-CSTD-0001</v>
      </c>
      <c r="I4397" s="39" t="str">
        <f t="shared" si="587"/>
        <v>Q24050972-04-6286-C-STD-0001</v>
      </c>
      <c r="J4397" s="39"/>
      <c r="K4397" s="33" t="str">
        <f>VLOOKUP(C4397,'PPE WBS Codes'!$E$3:$F$79,2,0)</f>
        <v>Primary Crushing</v>
      </c>
      <c r="L4397" s="39" t="s">
        <v>2047</v>
      </c>
      <c r="M4397" s="39" t="s">
        <v>1351</v>
      </c>
      <c r="N4397" s="33" t="str">
        <f t="shared" si="588"/>
        <v>Primary Crushing - Collection Sump from Bunds for Mining Sub Station - Bund-wall Requirements and Design</v>
      </c>
      <c r="O4397" s="134"/>
      <c r="P4397" s="134"/>
      <c r="Q4397" s="33" t="str">
        <f>IFERROR(VLOOKUP(PPE_PH1_CDDL[[#This Row],[RDMC Document Number]],[3]Docs!$B:$F,4,0),"No Placeholder Yet")</f>
        <v>RES - Reserved Placeholder</v>
      </c>
      <c r="R4397" s="33" t="str">
        <f>IFERROR(VLOOKUP(PPE_PH1_CDDL[[#This Row],[RDMC Document Number]],[3]Docs!$B:$F,5,0),"No Placeholder Yet")</f>
        <v>Pending</v>
      </c>
      <c r="S4397" s="137">
        <f t="shared" ref="S4397:S4430" si="590">IF(AND(O4397&lt;&gt;"",P4397&lt;&gt;"",R4397="Approved"),100%,
 IF(AND(O4397&lt;&gt;"",P4397&lt;&gt;""),66.67%,
 IF(O4397&lt;&gt;"",33.33%,
 0)))</f>
        <v>0</v>
      </c>
      <c r="T4397" s="39" t="s">
        <v>1119</v>
      </c>
      <c r="U4397" s="39"/>
      <c r="V4397" s="126"/>
      <c r="W4397" s="39" t="s">
        <v>2049</v>
      </c>
      <c r="X4397" s="39" t="s">
        <v>1932</v>
      </c>
      <c r="Y4397" s="39"/>
      <c r="Z4397" s="39"/>
      <c r="AA4397" s="39"/>
      <c r="AB4397" s="152" t="s">
        <v>3165</v>
      </c>
    </row>
    <row r="4398" spans="1:28" ht="21.75" customHeight="1" x14ac:dyDescent="0.25">
      <c r="A4398" s="162" t="s">
        <v>30</v>
      </c>
      <c r="B4398" s="162" t="s">
        <v>31</v>
      </c>
      <c r="C4398" s="162">
        <v>6286</v>
      </c>
      <c r="D4398" s="162" t="s">
        <v>1169</v>
      </c>
      <c r="E4398" s="39" t="s">
        <v>700</v>
      </c>
      <c r="F4398" s="128" t="s">
        <v>46</v>
      </c>
      <c r="G4398" s="162" t="s">
        <v>35</v>
      </c>
      <c r="H4398" s="39" t="str">
        <f t="shared" si="586"/>
        <v>6105AK124-6286-CSTD-0002</v>
      </c>
      <c r="I4398" s="39" t="str">
        <f t="shared" si="587"/>
        <v>Q24050972-04-6286-C-STD-0002</v>
      </c>
      <c r="J4398" s="39"/>
      <c r="K4398" s="33" t="str">
        <f>VLOOKUP(C4398,'PPE WBS Codes'!$E$3:$F$79,2,0)</f>
        <v>Primary Crushing</v>
      </c>
      <c r="L4398" s="39" t="s">
        <v>2047</v>
      </c>
      <c r="M4398" s="39" t="s">
        <v>1357</v>
      </c>
      <c r="N4398" s="33" t="str">
        <f t="shared" si="588"/>
        <v>Primary Crushing - Collection Sump from Bunds for Mining Sub Station - Fire Protection System Design (Civil Works)</v>
      </c>
      <c r="O4398" s="134"/>
      <c r="P4398" s="134"/>
      <c r="Q4398" s="33" t="str">
        <f>IFERROR(VLOOKUP(PPE_PH1_CDDL[[#This Row],[RDMC Document Number]],[3]Docs!$B:$F,4,0),"No Placeholder Yet")</f>
        <v>RES - Reserved Placeholder</v>
      </c>
      <c r="R4398" s="33" t="str">
        <f>IFERROR(VLOOKUP(PPE_PH1_CDDL[[#This Row],[RDMC Document Number]],[3]Docs!$B:$F,5,0),"No Placeholder Yet")</f>
        <v>Pending</v>
      </c>
      <c r="S4398" s="137">
        <f t="shared" si="590"/>
        <v>0</v>
      </c>
      <c r="T4398" s="39" t="s">
        <v>1119</v>
      </c>
      <c r="U4398" s="39"/>
      <c r="V4398" s="126"/>
      <c r="W4398" s="39" t="s">
        <v>2049</v>
      </c>
      <c r="X4398" s="39" t="s">
        <v>1932</v>
      </c>
      <c r="Y4398" s="39"/>
      <c r="Z4398" s="39"/>
      <c r="AA4398" s="39"/>
      <c r="AB4398" s="152" t="s">
        <v>3165</v>
      </c>
    </row>
    <row r="4399" spans="1:28" ht="21.75" customHeight="1" x14ac:dyDescent="0.25">
      <c r="A4399" s="162" t="s">
        <v>30</v>
      </c>
      <c r="B4399" s="162" t="s">
        <v>31</v>
      </c>
      <c r="C4399" s="162">
        <v>6286</v>
      </c>
      <c r="D4399" s="162" t="s">
        <v>1169</v>
      </c>
      <c r="E4399" s="39" t="s">
        <v>700</v>
      </c>
      <c r="F4399" s="128" t="s">
        <v>48</v>
      </c>
      <c r="G4399" s="162" t="s">
        <v>35</v>
      </c>
      <c r="H4399" s="39" t="str">
        <f t="shared" si="586"/>
        <v>6105AK124-6286-CSTD-0003</v>
      </c>
      <c r="I4399" s="39" t="str">
        <f t="shared" si="587"/>
        <v>Q24050972-04-6286-C-STD-0003</v>
      </c>
      <c r="J4399" s="39"/>
      <c r="K4399" s="33" t="str">
        <f>VLOOKUP(C4399,'PPE WBS Codes'!$E$3:$F$79,2,0)</f>
        <v>Primary Crushing</v>
      </c>
      <c r="L4399" s="39" t="s">
        <v>2047</v>
      </c>
      <c r="M4399" s="39" t="s">
        <v>1352</v>
      </c>
      <c r="N4399" s="33" t="str">
        <f t="shared" si="588"/>
        <v>Primary Crushing - Collection Sump from Bunds for Mining Sub Station - Civil Construction Requirements</v>
      </c>
      <c r="O4399" s="134"/>
      <c r="P4399" s="134"/>
      <c r="Q4399" s="33" t="str">
        <f>IFERROR(VLOOKUP(PPE_PH1_CDDL[[#This Row],[RDMC Document Number]],[3]Docs!$B:$F,4,0),"No Placeholder Yet")</f>
        <v>RES - Reserved Placeholder</v>
      </c>
      <c r="R4399" s="33" t="str">
        <f>IFERROR(VLOOKUP(PPE_PH1_CDDL[[#This Row],[RDMC Document Number]],[3]Docs!$B:$F,5,0),"No Placeholder Yet")</f>
        <v>Pending</v>
      </c>
      <c r="S4399" s="137">
        <f t="shared" si="590"/>
        <v>0</v>
      </c>
      <c r="T4399" s="39" t="s">
        <v>1119</v>
      </c>
      <c r="U4399" s="39"/>
      <c r="V4399" s="126"/>
      <c r="W4399" s="39" t="s">
        <v>2049</v>
      </c>
      <c r="X4399" s="39" t="s">
        <v>1932</v>
      </c>
      <c r="Y4399" s="39"/>
      <c r="Z4399" s="39"/>
      <c r="AA4399" s="39"/>
      <c r="AB4399" s="152" t="s">
        <v>3165</v>
      </c>
    </row>
    <row r="4400" spans="1:28" ht="21.75" customHeight="1" x14ac:dyDescent="0.25">
      <c r="A4400" s="162" t="s">
        <v>30</v>
      </c>
      <c r="B4400" s="162" t="s">
        <v>31</v>
      </c>
      <c r="C4400" s="162">
        <v>6286</v>
      </c>
      <c r="D4400" s="162" t="s">
        <v>1169</v>
      </c>
      <c r="E4400" s="39" t="s">
        <v>700</v>
      </c>
      <c r="F4400" s="128" t="s">
        <v>50</v>
      </c>
      <c r="G4400" s="162" t="s">
        <v>35</v>
      </c>
      <c r="H4400" s="39" t="str">
        <f t="shared" si="586"/>
        <v>6105AK124-6286-CSTD-0004</v>
      </c>
      <c r="I4400" s="39" t="str">
        <f t="shared" si="587"/>
        <v>Q24050972-04-6286-C-STD-0004</v>
      </c>
      <c r="J4400" s="39"/>
      <c r="K4400" s="33" t="str">
        <f>VLOOKUP(C4400,'PPE WBS Codes'!$E$3:$F$79,2,0)</f>
        <v>Primary Crushing</v>
      </c>
      <c r="L4400" s="39" t="s">
        <v>2047</v>
      </c>
      <c r="M4400" s="39" t="s">
        <v>1353</v>
      </c>
      <c r="N4400" s="33" t="str">
        <f t="shared" si="588"/>
        <v>Primary Crushing - Collection Sump from Bunds for Mining Sub Station - Underground Pipe Route and Cable Bedding Design</v>
      </c>
      <c r="O4400" s="134"/>
      <c r="P4400" s="134"/>
      <c r="Q4400" s="33" t="str">
        <f>IFERROR(VLOOKUP(PPE_PH1_CDDL[[#This Row],[RDMC Document Number]],[3]Docs!$B:$F,4,0),"No Placeholder Yet")</f>
        <v>RES - Reserved Placeholder</v>
      </c>
      <c r="R4400" s="33" t="str">
        <f>IFERROR(VLOOKUP(PPE_PH1_CDDL[[#This Row],[RDMC Document Number]],[3]Docs!$B:$F,5,0),"No Placeholder Yet")</f>
        <v>Pending</v>
      </c>
      <c r="S4400" s="137">
        <f t="shared" si="590"/>
        <v>0</v>
      </c>
      <c r="T4400" s="39" t="s">
        <v>1119</v>
      </c>
      <c r="U4400" s="39"/>
      <c r="V4400" s="126"/>
      <c r="W4400" s="39" t="s">
        <v>2049</v>
      </c>
      <c r="X4400" s="39" t="s">
        <v>1932</v>
      </c>
      <c r="Y4400" s="39"/>
      <c r="Z4400" s="39"/>
      <c r="AA4400" s="39"/>
      <c r="AB4400" s="152" t="s">
        <v>3165</v>
      </c>
    </row>
    <row r="4401" spans="1:28" ht="21.75" customHeight="1" x14ac:dyDescent="0.25">
      <c r="A4401" s="162" t="s">
        <v>30</v>
      </c>
      <c r="B4401" s="162" t="s">
        <v>31</v>
      </c>
      <c r="C4401" s="162">
        <v>6286</v>
      </c>
      <c r="D4401" s="162" t="s">
        <v>1169</v>
      </c>
      <c r="E4401" s="39" t="s">
        <v>700</v>
      </c>
      <c r="F4401" s="128" t="s">
        <v>101</v>
      </c>
      <c r="G4401" s="162" t="s">
        <v>35</v>
      </c>
      <c r="H4401" s="39" t="str">
        <f t="shared" si="586"/>
        <v>6105AK124-6286-CSTD-0005</v>
      </c>
      <c r="I4401" s="39" t="str">
        <f t="shared" si="587"/>
        <v>Q24050972-04-6286-C-STD-0005</v>
      </c>
      <c r="J4401" s="39"/>
      <c r="K4401" s="33" t="str">
        <f>VLOOKUP(C4401,'PPE WBS Codes'!$E$3:$F$79,2,0)</f>
        <v>Primary Crushing</v>
      </c>
      <c r="L4401" s="39" t="s">
        <v>2042</v>
      </c>
      <c r="M4401" s="39" t="s">
        <v>1353</v>
      </c>
      <c r="N4401" s="33" t="str">
        <f t="shared" si="588"/>
        <v>Primary Crushing - Cable Racks and Trays for Mining Sub Station - Underground Pipe Route and Cable Bedding Design</v>
      </c>
      <c r="O4401" s="134"/>
      <c r="P4401" s="134"/>
      <c r="Q4401" s="33" t="str">
        <f>IFERROR(VLOOKUP(PPE_PH1_CDDL[[#This Row],[RDMC Document Number]],[3]Docs!$B:$F,4,0),"No Placeholder Yet")</f>
        <v>RES - Reserved Placeholder</v>
      </c>
      <c r="R4401" s="33" t="str">
        <f>IFERROR(VLOOKUP(PPE_PH1_CDDL[[#This Row],[RDMC Document Number]],[3]Docs!$B:$F,5,0),"No Placeholder Yet")</f>
        <v>Pending</v>
      </c>
      <c r="S4401" s="137">
        <f t="shared" si="590"/>
        <v>0</v>
      </c>
      <c r="T4401" s="39" t="s">
        <v>1119</v>
      </c>
      <c r="U4401" s="39"/>
      <c r="V4401" s="126"/>
      <c r="W4401" s="39" t="s">
        <v>2049</v>
      </c>
      <c r="X4401" s="39" t="s">
        <v>1599</v>
      </c>
      <c r="Y4401" s="39"/>
      <c r="Z4401" s="39"/>
      <c r="AA4401" s="39"/>
      <c r="AB4401" s="152" t="s">
        <v>3165</v>
      </c>
    </row>
    <row r="4402" spans="1:28" ht="21.75" customHeight="1" x14ac:dyDescent="0.25">
      <c r="A4402" s="162" t="s">
        <v>30</v>
      </c>
      <c r="B4402" s="162" t="s">
        <v>31</v>
      </c>
      <c r="C4402" s="162">
        <v>6286</v>
      </c>
      <c r="D4402" s="162" t="s">
        <v>1169</v>
      </c>
      <c r="E4402" s="39" t="s">
        <v>700</v>
      </c>
      <c r="F4402" s="128" t="s">
        <v>161</v>
      </c>
      <c r="G4402" s="162" t="s">
        <v>35</v>
      </c>
      <c r="H4402" s="39" t="str">
        <f t="shared" si="586"/>
        <v>6105AK124-6286-CSTD-0006</v>
      </c>
      <c r="I4402" s="39" t="str">
        <f t="shared" si="587"/>
        <v>Q24050972-04-6286-C-STD-0006</v>
      </c>
      <c r="J4402" s="39"/>
      <c r="K4402" s="33" t="str">
        <f>VLOOKUP(C4402,'PPE WBS Codes'!$E$3:$F$79,2,0)</f>
        <v>Primary Crushing</v>
      </c>
      <c r="L4402" s="39" t="s">
        <v>2046</v>
      </c>
      <c r="M4402" s="39" t="s">
        <v>1352</v>
      </c>
      <c r="N4402" s="33" t="str">
        <f t="shared" si="588"/>
        <v>Primary Crushing - Cable Trench and Tunnels for Mining Sub Station - Civil Construction Requirements</v>
      </c>
      <c r="O4402" s="134"/>
      <c r="P4402" s="134"/>
      <c r="Q4402" s="33" t="str">
        <f>IFERROR(VLOOKUP(PPE_PH1_CDDL[[#This Row],[RDMC Document Number]],[3]Docs!$B:$F,4,0),"No Placeholder Yet")</f>
        <v>RES - Reserved Placeholder</v>
      </c>
      <c r="R4402" s="33" t="str">
        <f>IFERROR(VLOOKUP(PPE_PH1_CDDL[[#This Row],[RDMC Document Number]],[3]Docs!$B:$F,5,0),"No Placeholder Yet")</f>
        <v>Pending</v>
      </c>
      <c r="S4402" s="137">
        <f t="shared" si="590"/>
        <v>0</v>
      </c>
      <c r="T4402" s="39" t="s">
        <v>1119</v>
      </c>
      <c r="U4402" s="39"/>
      <c r="V4402" s="126"/>
      <c r="W4402" s="39" t="s">
        <v>2049</v>
      </c>
      <c r="X4402" s="39" t="s">
        <v>1629</v>
      </c>
      <c r="Y4402" s="39"/>
      <c r="Z4402" s="39"/>
      <c r="AA4402" s="39"/>
      <c r="AB4402" s="152" t="s">
        <v>3165</v>
      </c>
    </row>
    <row r="4403" spans="1:28" ht="21.75" customHeight="1" x14ac:dyDescent="0.25">
      <c r="A4403" s="162" t="s">
        <v>30</v>
      </c>
      <c r="B4403" s="162" t="s">
        <v>31</v>
      </c>
      <c r="C4403" s="162">
        <v>6286</v>
      </c>
      <c r="D4403" s="162" t="s">
        <v>1169</v>
      </c>
      <c r="E4403" s="39" t="s">
        <v>700</v>
      </c>
      <c r="F4403" s="128" t="s">
        <v>170</v>
      </c>
      <c r="G4403" s="162" t="s">
        <v>35</v>
      </c>
      <c r="H4403" s="39" t="str">
        <f t="shared" si="586"/>
        <v>6105AK124-6286-CSTD-0007</v>
      </c>
      <c r="I4403" s="39" t="str">
        <f t="shared" si="587"/>
        <v>Q24050972-04-6286-C-STD-0007</v>
      </c>
      <c r="J4403" s="39"/>
      <c r="K4403" s="33" t="str">
        <f>VLOOKUP(C4403,'PPE WBS Codes'!$E$3:$F$79,2,0)</f>
        <v>Primary Crushing</v>
      </c>
      <c r="L4403" s="39" t="s">
        <v>2046</v>
      </c>
      <c r="M4403" s="39" t="s">
        <v>1353</v>
      </c>
      <c r="N4403" s="33" t="str">
        <f t="shared" si="588"/>
        <v>Primary Crushing - Cable Trench and Tunnels for Mining Sub Station - Underground Pipe Route and Cable Bedding Design</v>
      </c>
      <c r="O4403" s="134"/>
      <c r="P4403" s="134"/>
      <c r="Q4403" s="33" t="str">
        <f>IFERROR(VLOOKUP(PPE_PH1_CDDL[[#This Row],[RDMC Document Number]],[3]Docs!$B:$F,4,0),"No Placeholder Yet")</f>
        <v>RES - Reserved Placeholder</v>
      </c>
      <c r="R4403" s="33" t="str">
        <f>IFERROR(VLOOKUP(PPE_PH1_CDDL[[#This Row],[RDMC Document Number]],[3]Docs!$B:$F,5,0),"No Placeholder Yet")</f>
        <v>Pending</v>
      </c>
      <c r="S4403" s="137">
        <f t="shared" si="590"/>
        <v>0</v>
      </c>
      <c r="T4403" s="39" t="s">
        <v>1119</v>
      </c>
      <c r="U4403" s="39"/>
      <c r="V4403" s="126"/>
      <c r="W4403" s="39" t="s">
        <v>2049</v>
      </c>
      <c r="X4403" s="39" t="s">
        <v>1629</v>
      </c>
      <c r="Y4403" s="39"/>
      <c r="Z4403" s="39"/>
      <c r="AA4403" s="39"/>
      <c r="AB4403" s="152" t="s">
        <v>3165</v>
      </c>
    </row>
    <row r="4404" spans="1:28" ht="21.75" customHeight="1" x14ac:dyDescent="0.25">
      <c r="A4404" s="162" t="s">
        <v>30</v>
      </c>
      <c r="B4404" s="162" t="s">
        <v>31</v>
      </c>
      <c r="C4404" s="162">
        <v>6286</v>
      </c>
      <c r="D4404" s="162" t="s">
        <v>1169</v>
      </c>
      <c r="E4404" s="39" t="s">
        <v>700</v>
      </c>
      <c r="F4404" s="128" t="s">
        <v>108</v>
      </c>
      <c r="G4404" s="162" t="s">
        <v>35</v>
      </c>
      <c r="H4404" s="39" t="str">
        <f t="shared" si="586"/>
        <v>6105AK124-6286-CSTD-0008</v>
      </c>
      <c r="I4404" s="39" t="str">
        <f t="shared" si="587"/>
        <v>Q24050972-04-6286-C-STD-0008</v>
      </c>
      <c r="J4404" s="39"/>
      <c r="K4404" s="33" t="str">
        <f>VLOOKUP(C4404,'PPE WBS Codes'!$E$3:$F$79,2,0)</f>
        <v>Primary Crushing</v>
      </c>
      <c r="L4404" s="39" t="s">
        <v>2048</v>
      </c>
      <c r="M4404" s="39" t="s">
        <v>1353</v>
      </c>
      <c r="N4404" s="33" t="str">
        <f t="shared" si="588"/>
        <v>Primary Crushing - Perimeter Fencing for Mining Sub Station - Underground Pipe Route and Cable Bedding Design</v>
      </c>
      <c r="O4404" s="134"/>
      <c r="P4404" s="134"/>
      <c r="Q4404" s="33" t="str">
        <f>IFERROR(VLOOKUP(PPE_PH1_CDDL[[#This Row],[RDMC Document Number]],[3]Docs!$B:$F,4,0),"No Placeholder Yet")</f>
        <v>RES - Reserved Placeholder</v>
      </c>
      <c r="R4404" s="33" t="str">
        <f>IFERROR(VLOOKUP(PPE_PH1_CDDL[[#This Row],[RDMC Document Number]],[3]Docs!$B:$F,5,0),"No Placeholder Yet")</f>
        <v>Pending</v>
      </c>
      <c r="S4404" s="137">
        <f t="shared" si="590"/>
        <v>0</v>
      </c>
      <c r="T4404" s="39" t="s">
        <v>1119</v>
      </c>
      <c r="U4404" s="39"/>
      <c r="V4404" s="126"/>
      <c r="W4404" s="39" t="s">
        <v>2049</v>
      </c>
      <c r="X4404" s="39" t="s">
        <v>1512</v>
      </c>
      <c r="Y4404" s="39"/>
      <c r="Z4404" s="39"/>
      <c r="AA4404" s="39"/>
      <c r="AB4404" s="152" t="s">
        <v>3165</v>
      </c>
    </row>
    <row r="4405" spans="1:28" ht="21.75" customHeight="1" x14ac:dyDescent="0.25">
      <c r="A4405" s="162" t="s">
        <v>30</v>
      </c>
      <c r="B4405" s="162" t="s">
        <v>31</v>
      </c>
      <c r="C4405" s="162">
        <v>6286</v>
      </c>
      <c r="D4405" s="162" t="s">
        <v>1169</v>
      </c>
      <c r="E4405" s="39" t="s">
        <v>700</v>
      </c>
      <c r="F4405" s="128" t="s">
        <v>173</v>
      </c>
      <c r="G4405" s="162" t="s">
        <v>35</v>
      </c>
      <c r="H4405" s="39" t="str">
        <f t="shared" si="586"/>
        <v>6105AK124-6286-CSTD-0009</v>
      </c>
      <c r="I4405" s="39" t="str">
        <f t="shared" si="587"/>
        <v>Q24050972-04-6286-C-STD-0009</v>
      </c>
      <c r="J4405" s="39"/>
      <c r="K4405" s="33" t="str">
        <f>VLOOKUP(C4405,'PPE WBS Codes'!$E$3:$F$79,2,0)</f>
        <v>Primary Crushing</v>
      </c>
      <c r="L4405" s="39" t="s">
        <v>2038</v>
      </c>
      <c r="M4405" s="39" t="s">
        <v>1351</v>
      </c>
      <c r="N4405" s="33" t="str">
        <f t="shared" si="588"/>
        <v>Primary Crushing - Terrace, Roads and Access-ways for Mining Sub Station - Bund-wall Requirements and Design</v>
      </c>
      <c r="O4405" s="134"/>
      <c r="P4405" s="134"/>
      <c r="Q4405" s="33" t="str">
        <f>IFERROR(VLOOKUP(PPE_PH1_CDDL[[#This Row],[RDMC Document Number]],[3]Docs!$B:$F,4,0),"No Placeholder Yet")</f>
        <v>RES - Reserved Placeholder</v>
      </c>
      <c r="R4405" s="33" t="str">
        <f>IFERROR(VLOOKUP(PPE_PH1_CDDL[[#This Row],[RDMC Document Number]],[3]Docs!$B:$F,5,0),"No Placeholder Yet")</f>
        <v>Pending</v>
      </c>
      <c r="S4405" s="137">
        <f t="shared" si="590"/>
        <v>0</v>
      </c>
      <c r="T4405" s="39" t="s">
        <v>1119</v>
      </c>
      <c r="U4405" s="39"/>
      <c r="V4405" s="126"/>
      <c r="W4405" s="39" t="s">
        <v>2049</v>
      </c>
      <c r="X4405" s="39" t="s">
        <v>1515</v>
      </c>
      <c r="Y4405" s="39"/>
      <c r="Z4405" s="39"/>
      <c r="AA4405" s="39"/>
      <c r="AB4405" s="152" t="s">
        <v>3165</v>
      </c>
    </row>
    <row r="4406" spans="1:28" ht="21.75" customHeight="1" x14ac:dyDescent="0.25">
      <c r="A4406" s="162" t="s">
        <v>30</v>
      </c>
      <c r="B4406" s="162" t="s">
        <v>31</v>
      </c>
      <c r="C4406" s="162">
        <v>6286</v>
      </c>
      <c r="D4406" s="162" t="s">
        <v>1169</v>
      </c>
      <c r="E4406" s="39" t="s">
        <v>700</v>
      </c>
      <c r="F4406" s="128" t="s">
        <v>184</v>
      </c>
      <c r="G4406" s="162" t="s">
        <v>35</v>
      </c>
      <c r="H4406" s="39" t="str">
        <f t="shared" si="586"/>
        <v>6105AK124-6286-CSTD-0010</v>
      </c>
      <c r="I4406" s="39" t="str">
        <f t="shared" si="587"/>
        <v>Q24050972-04-6286-C-STD-0010</v>
      </c>
      <c r="J4406" s="39"/>
      <c r="K4406" s="33" t="str">
        <f>VLOOKUP(C4406,'PPE WBS Codes'!$E$3:$F$79,2,0)</f>
        <v>Primary Crushing</v>
      </c>
      <c r="L4406" s="39" t="s">
        <v>2038</v>
      </c>
      <c r="M4406" s="39" t="s">
        <v>1352</v>
      </c>
      <c r="N4406" s="33" t="str">
        <f t="shared" si="588"/>
        <v>Primary Crushing - Terrace, Roads and Access-ways for Mining Sub Station - Civil Construction Requirements</v>
      </c>
      <c r="O4406" s="134"/>
      <c r="P4406" s="134"/>
      <c r="Q4406" s="33" t="str">
        <f>IFERROR(VLOOKUP(PPE_PH1_CDDL[[#This Row],[RDMC Document Number]],[3]Docs!$B:$F,4,0),"No Placeholder Yet")</f>
        <v>RES - Reserved Placeholder</v>
      </c>
      <c r="R4406" s="33" t="str">
        <f>IFERROR(VLOOKUP(PPE_PH1_CDDL[[#This Row],[RDMC Document Number]],[3]Docs!$B:$F,5,0),"No Placeholder Yet")</f>
        <v>Pending</v>
      </c>
      <c r="S4406" s="137">
        <f t="shared" si="590"/>
        <v>0</v>
      </c>
      <c r="T4406" s="39" t="s">
        <v>1119</v>
      </c>
      <c r="U4406" s="39"/>
      <c r="V4406" s="126"/>
      <c r="W4406" s="39" t="s">
        <v>2049</v>
      </c>
      <c r="X4406" s="39" t="s">
        <v>1515</v>
      </c>
      <c r="Y4406" s="39"/>
      <c r="Z4406" s="39"/>
      <c r="AA4406" s="39"/>
      <c r="AB4406" s="152" t="s">
        <v>3165</v>
      </c>
    </row>
    <row r="4407" spans="1:28" ht="21.75" customHeight="1" x14ac:dyDescent="0.25">
      <c r="A4407" s="162" t="s">
        <v>30</v>
      </c>
      <c r="B4407" s="162" t="s">
        <v>31</v>
      </c>
      <c r="C4407" s="162">
        <v>6286</v>
      </c>
      <c r="D4407" s="162" t="s">
        <v>1169</v>
      </c>
      <c r="E4407" s="39" t="s">
        <v>700</v>
      </c>
      <c r="F4407" s="128" t="s">
        <v>187</v>
      </c>
      <c r="G4407" s="162" t="s">
        <v>35</v>
      </c>
      <c r="H4407" s="39" t="str">
        <f t="shared" si="586"/>
        <v>6105AK124-6286-CSTD-0011</v>
      </c>
      <c r="I4407" s="39" t="str">
        <f t="shared" si="587"/>
        <v>Q24050972-04-6286-C-STD-0011</v>
      </c>
      <c r="J4407" s="39"/>
      <c r="K4407" s="33" t="str">
        <f>VLOOKUP(C4407,'PPE WBS Codes'!$E$3:$F$79,2,0)</f>
        <v>Primary Crushing</v>
      </c>
      <c r="L4407" s="39" t="s">
        <v>2038</v>
      </c>
      <c r="M4407" s="39" t="s">
        <v>1353</v>
      </c>
      <c r="N4407" s="33" t="str">
        <f t="shared" si="588"/>
        <v>Primary Crushing - Terrace, Roads and Access-ways for Mining Sub Station - Underground Pipe Route and Cable Bedding Design</v>
      </c>
      <c r="O4407" s="134"/>
      <c r="P4407" s="134"/>
      <c r="Q4407" s="33" t="str">
        <f>IFERROR(VLOOKUP(PPE_PH1_CDDL[[#This Row],[RDMC Document Number]],[3]Docs!$B:$F,4,0),"No Placeholder Yet")</f>
        <v>RES - Reserved Placeholder</v>
      </c>
      <c r="R4407" s="33" t="str">
        <f>IFERROR(VLOOKUP(PPE_PH1_CDDL[[#This Row],[RDMC Document Number]],[3]Docs!$B:$F,5,0),"No Placeholder Yet")</f>
        <v>Pending</v>
      </c>
      <c r="S4407" s="137">
        <f t="shared" si="590"/>
        <v>0</v>
      </c>
      <c r="T4407" s="39" t="s">
        <v>1119</v>
      </c>
      <c r="U4407" s="39"/>
      <c r="V4407" s="126"/>
      <c r="W4407" s="39" t="s">
        <v>2049</v>
      </c>
      <c r="X4407" s="39" t="s">
        <v>1515</v>
      </c>
      <c r="Y4407" s="39"/>
      <c r="Z4407" s="39"/>
      <c r="AA4407" s="39"/>
      <c r="AB4407" s="152" t="s">
        <v>3165</v>
      </c>
    </row>
    <row r="4408" spans="1:28" ht="21.75" customHeight="1" x14ac:dyDescent="0.25">
      <c r="A4408" s="162" t="s">
        <v>30</v>
      </c>
      <c r="B4408" s="162" t="s">
        <v>31</v>
      </c>
      <c r="C4408" s="162">
        <v>6286</v>
      </c>
      <c r="D4408" s="162" t="s">
        <v>1169</v>
      </c>
      <c r="E4408" s="39" t="s">
        <v>700</v>
      </c>
      <c r="F4408" s="128" t="s">
        <v>213</v>
      </c>
      <c r="G4408" s="162" t="s">
        <v>35</v>
      </c>
      <c r="H4408" s="39" t="str">
        <f t="shared" si="586"/>
        <v>6105AK124-6286-CSTD-0012</v>
      </c>
      <c r="I4408" s="39" t="str">
        <f t="shared" si="587"/>
        <v>Q24050972-04-6286-C-STD-0012</v>
      </c>
      <c r="J4408" s="39"/>
      <c r="K4408" s="33" t="str">
        <f>VLOOKUP(C4408,'PPE WBS Codes'!$E$3:$F$79,2,0)</f>
        <v>Primary Crushing</v>
      </c>
      <c r="L4408" s="39" t="s">
        <v>2040</v>
      </c>
      <c r="M4408" s="39" t="s">
        <v>1352</v>
      </c>
      <c r="N4408" s="33" t="str">
        <f t="shared" si="588"/>
        <v>Primary Crushing - Small Power and Lighting for Mining Sub Station - Civil Construction Requirements</v>
      </c>
      <c r="O4408" s="134"/>
      <c r="P4408" s="134"/>
      <c r="Q4408" s="33" t="str">
        <f>IFERROR(VLOOKUP(PPE_PH1_CDDL[[#This Row],[RDMC Document Number]],[3]Docs!$B:$F,4,0),"No Placeholder Yet")</f>
        <v>RES - Reserved Placeholder</v>
      </c>
      <c r="R4408" s="33" t="str">
        <f>IFERROR(VLOOKUP(PPE_PH1_CDDL[[#This Row],[RDMC Document Number]],[3]Docs!$B:$F,5,0),"No Placeholder Yet")</f>
        <v>Pending</v>
      </c>
      <c r="S4408" s="137">
        <f t="shared" si="590"/>
        <v>0</v>
      </c>
      <c r="T4408" s="39" t="s">
        <v>1119</v>
      </c>
      <c r="U4408" s="39"/>
      <c r="V4408" s="126"/>
      <c r="W4408" s="39" t="s">
        <v>2049</v>
      </c>
      <c r="X4408" s="39" t="s">
        <v>1597</v>
      </c>
      <c r="Y4408" s="39"/>
      <c r="Z4408" s="39"/>
      <c r="AA4408" s="39"/>
      <c r="AB4408" s="152" t="s">
        <v>3165</v>
      </c>
    </row>
    <row r="4409" spans="1:28" ht="21.75" customHeight="1" x14ac:dyDescent="0.25">
      <c r="A4409" s="162" t="s">
        <v>30</v>
      </c>
      <c r="B4409" s="162" t="s">
        <v>31</v>
      </c>
      <c r="C4409" s="162">
        <v>6286</v>
      </c>
      <c r="D4409" s="162" t="s">
        <v>1169</v>
      </c>
      <c r="E4409" s="39" t="s">
        <v>700</v>
      </c>
      <c r="F4409" s="128" t="s">
        <v>215</v>
      </c>
      <c r="G4409" s="162" t="s">
        <v>35</v>
      </c>
      <c r="H4409" s="39" t="str">
        <f t="shared" si="586"/>
        <v>6105AK124-6286-CSTD-0013</v>
      </c>
      <c r="I4409" s="39" t="str">
        <f t="shared" si="587"/>
        <v>Q24050972-04-6286-C-STD-0013</v>
      </c>
      <c r="J4409" s="39"/>
      <c r="K4409" s="33" t="str">
        <f>VLOOKUP(C4409,'PPE WBS Codes'!$E$3:$F$79,2,0)</f>
        <v>Primary Crushing</v>
      </c>
      <c r="L4409" s="39" t="s">
        <v>2040</v>
      </c>
      <c r="M4409" s="39" t="s">
        <v>1353</v>
      </c>
      <c r="N4409" s="33" t="str">
        <f t="shared" si="588"/>
        <v>Primary Crushing - Small Power and Lighting for Mining Sub Station - Underground Pipe Route and Cable Bedding Design</v>
      </c>
      <c r="O4409" s="134"/>
      <c r="P4409" s="134"/>
      <c r="Q4409" s="33" t="str">
        <f>IFERROR(VLOOKUP(PPE_PH1_CDDL[[#This Row],[RDMC Document Number]],[3]Docs!$B:$F,4,0),"No Placeholder Yet")</f>
        <v>RES - Reserved Placeholder</v>
      </c>
      <c r="R4409" s="33" t="str">
        <f>IFERROR(VLOOKUP(PPE_PH1_CDDL[[#This Row],[RDMC Document Number]],[3]Docs!$B:$F,5,0),"No Placeholder Yet")</f>
        <v>Pending</v>
      </c>
      <c r="S4409" s="137">
        <f t="shared" si="590"/>
        <v>0</v>
      </c>
      <c r="T4409" s="39" t="s">
        <v>1119</v>
      </c>
      <c r="U4409" s="39"/>
      <c r="V4409" s="126"/>
      <c r="W4409" s="39" t="s">
        <v>2049</v>
      </c>
      <c r="X4409" s="39" t="s">
        <v>1597</v>
      </c>
      <c r="Y4409" s="39"/>
      <c r="Z4409" s="39"/>
      <c r="AA4409" s="39"/>
      <c r="AB4409" s="152" t="s">
        <v>3165</v>
      </c>
    </row>
    <row r="4410" spans="1:28" ht="21.75" customHeight="1" x14ac:dyDescent="0.25">
      <c r="A4410" s="162" t="s">
        <v>30</v>
      </c>
      <c r="B4410" s="162" t="s">
        <v>31</v>
      </c>
      <c r="C4410" s="162">
        <v>6286</v>
      </c>
      <c r="D4410" s="162" t="s">
        <v>1169</v>
      </c>
      <c r="E4410" s="39" t="s">
        <v>700</v>
      </c>
      <c r="F4410" s="128" t="s">
        <v>217</v>
      </c>
      <c r="G4410" s="162" t="s">
        <v>35</v>
      </c>
      <c r="H4410" s="39" t="str">
        <f t="shared" si="586"/>
        <v>6105AK124-6286-CSTD-0014</v>
      </c>
      <c r="I4410" s="39" t="str">
        <f t="shared" si="587"/>
        <v>Q24050972-04-6286-C-STD-0014</v>
      </c>
      <c r="J4410" s="39"/>
      <c r="K4410" s="33" t="str">
        <f>VLOOKUP(C4410,'PPE WBS Codes'!$E$3:$F$79,2,0)</f>
        <v>Primary Crushing</v>
      </c>
      <c r="L4410" s="39" t="s">
        <v>2041</v>
      </c>
      <c r="M4410" s="39" t="s">
        <v>1352</v>
      </c>
      <c r="N4410" s="33" t="str">
        <f t="shared" si="588"/>
        <v>Primary Crushing - Lightning Protection Mining Sub Station - Civil Construction Requirements</v>
      </c>
      <c r="O4410" s="134"/>
      <c r="P4410" s="134"/>
      <c r="Q4410" s="33" t="str">
        <f>IFERROR(VLOOKUP(PPE_PH1_CDDL[[#This Row],[RDMC Document Number]],[3]Docs!$B:$F,4,0),"No Placeholder Yet")</f>
        <v>RES - Reserved Placeholder</v>
      </c>
      <c r="R4410" s="33" t="str">
        <f>IFERROR(VLOOKUP(PPE_PH1_CDDL[[#This Row],[RDMC Document Number]],[3]Docs!$B:$F,5,0),"No Placeholder Yet")</f>
        <v>Pending</v>
      </c>
      <c r="S4410" s="137">
        <f t="shared" si="590"/>
        <v>0</v>
      </c>
      <c r="T4410" s="39" t="s">
        <v>1119</v>
      </c>
      <c r="U4410" s="39"/>
      <c r="V4410" s="126"/>
      <c r="W4410" s="39" t="s">
        <v>2049</v>
      </c>
      <c r="X4410" s="39" t="s">
        <v>1858</v>
      </c>
      <c r="Y4410" s="39"/>
      <c r="Z4410" s="39"/>
      <c r="AA4410" s="39"/>
      <c r="AB4410" s="152" t="s">
        <v>3165</v>
      </c>
    </row>
    <row r="4411" spans="1:28" ht="21.75" customHeight="1" x14ac:dyDescent="0.25">
      <c r="A4411" s="162" t="s">
        <v>30</v>
      </c>
      <c r="B4411" s="162" t="s">
        <v>31</v>
      </c>
      <c r="C4411" s="162">
        <v>6286</v>
      </c>
      <c r="D4411" s="162" t="s">
        <v>1169</v>
      </c>
      <c r="E4411" s="39" t="s">
        <v>700</v>
      </c>
      <c r="F4411" s="174" t="s">
        <v>219</v>
      </c>
      <c r="G4411" s="162" t="s">
        <v>35</v>
      </c>
      <c r="H4411" s="39" t="str">
        <f t="shared" si="586"/>
        <v>6105AK124-6286-CSTD-0015</v>
      </c>
      <c r="I4411" s="39" t="str">
        <f t="shared" si="587"/>
        <v>Q24050972-04-6286-C-STD-0015</v>
      </c>
      <c r="J4411" s="162"/>
      <c r="K4411" s="33" t="str">
        <f>VLOOKUP(C4411,'PPE WBS Codes'!$E$3:$F$79,2,0)</f>
        <v>Primary Crushing</v>
      </c>
      <c r="L4411" s="162" t="s">
        <v>2041</v>
      </c>
      <c r="M4411" s="162" t="s">
        <v>1353</v>
      </c>
      <c r="N4411" s="33" t="str">
        <f t="shared" si="588"/>
        <v>Primary Crushing - Lightning Protection Mining Sub Station - Underground Pipe Route and Cable Bedding Design</v>
      </c>
      <c r="O4411" s="175"/>
      <c r="P4411" s="175"/>
      <c r="Q4411" s="33" t="str">
        <f>IFERROR(VLOOKUP(PPE_PH1_CDDL[[#This Row],[RDMC Document Number]],[3]Docs!$B:$F,4,0),"No Placeholder Yet")</f>
        <v>RES - Reserved Placeholder</v>
      </c>
      <c r="R4411" s="33" t="str">
        <f>IFERROR(VLOOKUP(PPE_PH1_CDDL[[#This Row],[RDMC Document Number]],[3]Docs!$B:$F,5,0),"No Placeholder Yet")</f>
        <v>Pending</v>
      </c>
      <c r="S4411" s="137">
        <f t="shared" si="590"/>
        <v>0</v>
      </c>
      <c r="T4411" s="39" t="s">
        <v>1119</v>
      </c>
      <c r="U4411" s="39"/>
      <c r="V4411" s="126"/>
      <c r="W4411" s="39" t="s">
        <v>2049</v>
      </c>
      <c r="X4411" s="162" t="s">
        <v>1858</v>
      </c>
      <c r="Y4411" s="162"/>
      <c r="Z4411" s="162"/>
      <c r="AA4411" s="39"/>
      <c r="AB4411" s="152" t="s">
        <v>3165</v>
      </c>
    </row>
    <row r="4412" spans="1:28" ht="21.75" customHeight="1" x14ac:dyDescent="0.25">
      <c r="A4412" s="162" t="s">
        <v>30</v>
      </c>
      <c r="B4412" s="162" t="s">
        <v>31</v>
      </c>
      <c r="C4412" s="162">
        <v>6286</v>
      </c>
      <c r="D4412" s="162" t="s">
        <v>52</v>
      </c>
      <c r="E4412" s="39" t="s">
        <v>700</v>
      </c>
      <c r="F4412" s="128" t="s">
        <v>34</v>
      </c>
      <c r="G4412" s="162" t="s">
        <v>35</v>
      </c>
      <c r="H4412" s="39" t="str">
        <f t="shared" si="586"/>
        <v>6105AK124-6286-ESTD-0001</v>
      </c>
      <c r="I4412" s="39" t="str">
        <f t="shared" si="587"/>
        <v>Q24050972-04-6286-E-STD-0001</v>
      </c>
      <c r="J4412" s="39"/>
      <c r="K4412" s="33" t="str">
        <f>VLOOKUP(C4412,'PPE WBS Codes'!$E$3:$F$79,2,0)</f>
        <v>Primary Crushing</v>
      </c>
      <c r="L4412" s="39" t="s">
        <v>2042</v>
      </c>
      <c r="M4412" s="39" t="s">
        <v>1388</v>
      </c>
      <c r="N4412" s="33" t="str">
        <f t="shared" si="588"/>
        <v>Primary Crushing - Cable Racks and Trays for Mining Sub Station - Thermal Management and Fire Prevention Design</v>
      </c>
      <c r="O4412" s="134"/>
      <c r="P4412" s="134"/>
      <c r="Q4412" s="33" t="str">
        <f>IFERROR(VLOOKUP(PPE_PH1_CDDL[[#This Row],[RDMC Document Number]],[3]Docs!$B:$F,4,0),"No Placeholder Yet")</f>
        <v>RES - Reserved Placeholder</v>
      </c>
      <c r="R4412" s="33" t="str">
        <f>IFERROR(VLOOKUP(PPE_PH1_CDDL[[#This Row],[RDMC Document Number]],[3]Docs!$B:$F,5,0),"No Placeholder Yet")</f>
        <v>Pending</v>
      </c>
      <c r="S4412" s="137">
        <f t="shared" si="590"/>
        <v>0</v>
      </c>
      <c r="T4412" s="39" t="s">
        <v>1119</v>
      </c>
      <c r="U4412" s="162"/>
      <c r="V4412" s="126"/>
      <c r="W4412" s="39" t="s">
        <v>2049</v>
      </c>
      <c r="X4412" s="39" t="s">
        <v>1599</v>
      </c>
      <c r="Y4412" s="39"/>
      <c r="Z4412" s="39"/>
      <c r="AA4412" s="39"/>
      <c r="AB4412" s="152" t="s">
        <v>3165</v>
      </c>
    </row>
    <row r="4413" spans="1:28" ht="21.75" customHeight="1" x14ac:dyDescent="0.25">
      <c r="A4413" s="162" t="s">
        <v>30</v>
      </c>
      <c r="B4413" s="162" t="s">
        <v>31</v>
      </c>
      <c r="C4413" s="162">
        <v>6286</v>
      </c>
      <c r="D4413" s="162" t="s">
        <v>52</v>
      </c>
      <c r="E4413" s="39" t="s">
        <v>700</v>
      </c>
      <c r="F4413" s="128" t="s">
        <v>46</v>
      </c>
      <c r="G4413" s="162" t="s">
        <v>35</v>
      </c>
      <c r="H4413" s="39" t="str">
        <f t="shared" si="586"/>
        <v>6105AK124-6286-ESTD-0002</v>
      </c>
      <c r="I4413" s="39" t="str">
        <f t="shared" si="587"/>
        <v>Q24050972-04-6286-E-STD-0002</v>
      </c>
      <c r="J4413" s="39"/>
      <c r="K4413" s="33" t="str">
        <f>VLOOKUP(C4413,'PPE WBS Codes'!$E$3:$F$79,2,0)</f>
        <v>Primary Crushing</v>
      </c>
      <c r="L4413" s="39" t="s">
        <v>2046</v>
      </c>
      <c r="M4413" s="39" t="s">
        <v>1385</v>
      </c>
      <c r="N4413" s="33" t="str">
        <f t="shared" si="588"/>
        <v>Primary Crushing - Cable Trench and Tunnels for Mining Sub Station - Electrical Equipment Installation Requirements</v>
      </c>
      <c r="O4413" s="134"/>
      <c r="P4413" s="134"/>
      <c r="Q4413" s="33" t="str">
        <f>IFERROR(VLOOKUP(PPE_PH1_CDDL[[#This Row],[RDMC Document Number]],[3]Docs!$B:$F,4,0),"No Placeholder Yet")</f>
        <v>RES - Reserved Placeholder</v>
      </c>
      <c r="R4413" s="33" t="str">
        <f>IFERROR(VLOOKUP(PPE_PH1_CDDL[[#This Row],[RDMC Document Number]],[3]Docs!$B:$F,5,0),"No Placeholder Yet")</f>
        <v>Pending</v>
      </c>
      <c r="S4413" s="137">
        <f t="shared" si="590"/>
        <v>0</v>
      </c>
      <c r="T4413" s="39" t="s">
        <v>1119</v>
      </c>
      <c r="U4413" s="162"/>
      <c r="V4413" s="126"/>
      <c r="W4413" s="39" t="s">
        <v>2049</v>
      </c>
      <c r="X4413" s="39" t="s">
        <v>1629</v>
      </c>
      <c r="Y4413" s="39"/>
      <c r="Z4413" s="39"/>
      <c r="AA4413" s="39"/>
      <c r="AB4413" s="152" t="s">
        <v>3165</v>
      </c>
    </row>
    <row r="4414" spans="1:28" ht="21.75" customHeight="1" x14ac:dyDescent="0.25">
      <c r="A4414" s="162" t="s">
        <v>30</v>
      </c>
      <c r="B4414" s="162" t="s">
        <v>31</v>
      </c>
      <c r="C4414" s="162">
        <v>6286</v>
      </c>
      <c r="D4414" s="162" t="s">
        <v>52</v>
      </c>
      <c r="E4414" s="39" t="s">
        <v>700</v>
      </c>
      <c r="F4414" s="128" t="s">
        <v>48</v>
      </c>
      <c r="G4414" s="162" t="s">
        <v>35</v>
      </c>
      <c r="H4414" s="39" t="str">
        <f t="shared" si="586"/>
        <v>6105AK124-6286-ESTD-0003</v>
      </c>
      <c r="I4414" s="39" t="str">
        <f t="shared" si="587"/>
        <v>Q24050972-04-6286-E-STD-0003</v>
      </c>
      <c r="J4414" s="39"/>
      <c r="K4414" s="33" t="str">
        <f>VLOOKUP(C4414,'PPE WBS Codes'!$E$3:$F$79,2,0)</f>
        <v>Primary Crushing</v>
      </c>
      <c r="L4414" s="39" t="s">
        <v>2046</v>
      </c>
      <c r="M4414" s="39" t="s">
        <v>1390</v>
      </c>
      <c r="N4414" s="33" t="str">
        <f t="shared" si="588"/>
        <v>Primary Crushing - Cable Trench and Tunnels for Mining Sub Station - Electrical Design Standards</v>
      </c>
      <c r="O4414" s="134"/>
      <c r="P4414" s="134"/>
      <c r="Q4414" s="33" t="str">
        <f>IFERROR(VLOOKUP(PPE_PH1_CDDL[[#This Row],[RDMC Document Number]],[3]Docs!$B:$F,4,0),"No Placeholder Yet")</f>
        <v>RES - Reserved Placeholder</v>
      </c>
      <c r="R4414" s="33" t="str">
        <f>IFERROR(VLOOKUP(PPE_PH1_CDDL[[#This Row],[RDMC Document Number]],[3]Docs!$B:$F,5,0),"No Placeholder Yet")</f>
        <v>Pending</v>
      </c>
      <c r="S4414" s="137">
        <f t="shared" si="590"/>
        <v>0</v>
      </c>
      <c r="T4414" s="39" t="s">
        <v>1119</v>
      </c>
      <c r="U4414" s="162"/>
      <c r="V4414" s="126"/>
      <c r="W4414" s="39" t="s">
        <v>2049</v>
      </c>
      <c r="X4414" s="39" t="s">
        <v>1629</v>
      </c>
      <c r="Y4414" s="39"/>
      <c r="Z4414" s="39"/>
      <c r="AA4414" s="39"/>
      <c r="AB4414" s="152" t="s">
        <v>3165</v>
      </c>
    </row>
    <row r="4415" spans="1:28" ht="21.75" customHeight="1" x14ac:dyDescent="0.25">
      <c r="A4415" s="162" t="s">
        <v>30</v>
      </c>
      <c r="B4415" s="162" t="s">
        <v>31</v>
      </c>
      <c r="C4415" s="162">
        <v>6286</v>
      </c>
      <c r="D4415" s="162" t="s">
        <v>52</v>
      </c>
      <c r="E4415" s="39" t="s">
        <v>700</v>
      </c>
      <c r="F4415" s="128" t="s">
        <v>50</v>
      </c>
      <c r="G4415" s="162" t="s">
        <v>35</v>
      </c>
      <c r="H4415" s="39" t="str">
        <f t="shared" si="586"/>
        <v>6105AK124-6286-ESTD-0004</v>
      </c>
      <c r="I4415" s="39" t="str">
        <f t="shared" si="587"/>
        <v>Q24050972-04-6286-E-STD-0004</v>
      </c>
      <c r="J4415" s="39"/>
      <c r="K4415" s="33" t="str">
        <f>VLOOKUP(C4415,'PPE WBS Codes'!$E$3:$F$79,2,0)</f>
        <v>Primary Crushing</v>
      </c>
      <c r="L4415" s="39" t="s">
        <v>2046</v>
      </c>
      <c r="M4415" s="39" t="s">
        <v>1388</v>
      </c>
      <c r="N4415" s="33" t="str">
        <f t="shared" si="588"/>
        <v>Primary Crushing - Cable Trench and Tunnels for Mining Sub Station - Thermal Management and Fire Prevention Design</v>
      </c>
      <c r="O4415" s="134"/>
      <c r="P4415" s="134"/>
      <c r="Q4415" s="33" t="str">
        <f>IFERROR(VLOOKUP(PPE_PH1_CDDL[[#This Row],[RDMC Document Number]],[3]Docs!$B:$F,4,0),"No Placeholder Yet")</f>
        <v>RES - Reserved Placeholder</v>
      </c>
      <c r="R4415" s="33" t="str">
        <f>IFERROR(VLOOKUP(PPE_PH1_CDDL[[#This Row],[RDMC Document Number]],[3]Docs!$B:$F,5,0),"No Placeholder Yet")</f>
        <v>Pending</v>
      </c>
      <c r="S4415" s="137">
        <f t="shared" si="590"/>
        <v>0</v>
      </c>
      <c r="T4415" s="39" t="s">
        <v>1119</v>
      </c>
      <c r="U4415" s="162"/>
      <c r="V4415" s="126"/>
      <c r="W4415" s="39" t="s">
        <v>2049</v>
      </c>
      <c r="X4415" s="39" t="s">
        <v>1629</v>
      </c>
      <c r="Y4415" s="39"/>
      <c r="Z4415" s="39"/>
      <c r="AA4415" s="39"/>
      <c r="AB4415" s="152" t="s">
        <v>3165</v>
      </c>
    </row>
    <row r="4416" spans="1:28" ht="21.75" customHeight="1" x14ac:dyDescent="0.25">
      <c r="A4416" s="162" t="s">
        <v>30</v>
      </c>
      <c r="B4416" s="162" t="s">
        <v>31</v>
      </c>
      <c r="C4416" s="162">
        <v>6286</v>
      </c>
      <c r="D4416" s="162" t="s">
        <v>52</v>
      </c>
      <c r="E4416" s="39" t="s">
        <v>700</v>
      </c>
      <c r="F4416" s="128" t="s">
        <v>101</v>
      </c>
      <c r="G4416" s="162" t="s">
        <v>35</v>
      </c>
      <c r="H4416" s="39" t="str">
        <f t="shared" si="586"/>
        <v>6105AK124-6286-ESTD-0005</v>
      </c>
      <c r="I4416" s="39" t="str">
        <f t="shared" si="587"/>
        <v>Q24050972-04-6286-E-STD-0005</v>
      </c>
      <c r="J4416" s="39"/>
      <c r="K4416" s="33" t="str">
        <f>VLOOKUP(C4416,'PPE WBS Codes'!$E$3:$F$79,2,0)</f>
        <v>Primary Crushing</v>
      </c>
      <c r="L4416" s="39" t="s">
        <v>2039</v>
      </c>
      <c r="M4416" s="39" t="s">
        <v>1391</v>
      </c>
      <c r="N4416" s="33" t="str">
        <f t="shared" si="588"/>
        <v>Primary Crushing - Earthing System for Mining Sub Station - Earth Map and Bonding Design</v>
      </c>
      <c r="O4416" s="134"/>
      <c r="P4416" s="134"/>
      <c r="Q4416" s="33" t="str">
        <f>IFERROR(VLOOKUP(PPE_PH1_CDDL[[#This Row],[RDMC Document Number]],[3]Docs!$B:$F,4,0),"No Placeholder Yet")</f>
        <v>RES - Reserved Placeholder</v>
      </c>
      <c r="R4416" s="33" t="str">
        <f>IFERROR(VLOOKUP(PPE_PH1_CDDL[[#This Row],[RDMC Document Number]],[3]Docs!$B:$F,5,0),"No Placeholder Yet")</f>
        <v>Pending</v>
      </c>
      <c r="S4416" s="137">
        <f t="shared" si="590"/>
        <v>0</v>
      </c>
      <c r="T4416" s="39" t="s">
        <v>1119</v>
      </c>
      <c r="U4416" s="162"/>
      <c r="V4416" s="126"/>
      <c r="W4416" s="39" t="s">
        <v>2049</v>
      </c>
      <c r="X4416" s="39" t="s">
        <v>1649</v>
      </c>
      <c r="Y4416" s="39"/>
      <c r="Z4416" s="39"/>
      <c r="AA4416" s="39"/>
      <c r="AB4416" s="152" t="s">
        <v>3165</v>
      </c>
    </row>
    <row r="4417" spans="1:28" ht="21.75" customHeight="1" x14ac:dyDescent="0.25">
      <c r="A4417" s="162" t="s">
        <v>30</v>
      </c>
      <c r="B4417" s="162" t="s">
        <v>31</v>
      </c>
      <c r="C4417" s="162">
        <v>6286</v>
      </c>
      <c r="D4417" s="162" t="s">
        <v>52</v>
      </c>
      <c r="E4417" s="39" t="s">
        <v>700</v>
      </c>
      <c r="F4417" s="128" t="s">
        <v>161</v>
      </c>
      <c r="G4417" s="162" t="s">
        <v>35</v>
      </c>
      <c r="H4417" s="39" t="str">
        <f t="shared" si="586"/>
        <v>6105AK124-6286-ESTD-0006</v>
      </c>
      <c r="I4417" s="39" t="str">
        <f t="shared" si="587"/>
        <v>Q24050972-04-6286-E-STD-0006</v>
      </c>
      <c r="J4417" s="39"/>
      <c r="K4417" s="33" t="str">
        <f>VLOOKUP(C4417,'PPE WBS Codes'!$E$3:$F$79,2,0)</f>
        <v>Primary Crushing</v>
      </c>
      <c r="L4417" s="39" t="s">
        <v>2039</v>
      </c>
      <c r="M4417" s="39" t="s">
        <v>1390</v>
      </c>
      <c r="N4417" s="33" t="str">
        <f t="shared" si="588"/>
        <v>Primary Crushing - Earthing System for Mining Sub Station - Electrical Design Standards</v>
      </c>
      <c r="O4417" s="134"/>
      <c r="P4417" s="134"/>
      <c r="Q4417" s="33" t="str">
        <f>IFERROR(VLOOKUP(PPE_PH1_CDDL[[#This Row],[RDMC Document Number]],[3]Docs!$B:$F,4,0),"No Placeholder Yet")</f>
        <v>RES - Reserved Placeholder</v>
      </c>
      <c r="R4417" s="33" t="str">
        <f>IFERROR(VLOOKUP(PPE_PH1_CDDL[[#This Row],[RDMC Document Number]],[3]Docs!$B:$F,5,0),"No Placeholder Yet")</f>
        <v>Pending</v>
      </c>
      <c r="S4417" s="137">
        <f t="shared" si="590"/>
        <v>0</v>
      </c>
      <c r="T4417" s="39" t="s">
        <v>1119</v>
      </c>
      <c r="U4417" s="162"/>
      <c r="V4417" s="126"/>
      <c r="W4417" s="39" t="s">
        <v>2049</v>
      </c>
      <c r="X4417" s="39" t="s">
        <v>1649</v>
      </c>
      <c r="Y4417" s="39"/>
      <c r="Z4417" s="39"/>
      <c r="AA4417" s="39"/>
      <c r="AB4417" s="152" t="s">
        <v>3165</v>
      </c>
    </row>
    <row r="4418" spans="1:28" ht="21.75" customHeight="1" x14ac:dyDescent="0.25">
      <c r="A4418" s="162" t="s">
        <v>30</v>
      </c>
      <c r="B4418" s="162" t="s">
        <v>31</v>
      </c>
      <c r="C4418" s="162">
        <v>6286</v>
      </c>
      <c r="D4418" s="162" t="s">
        <v>52</v>
      </c>
      <c r="E4418" s="39" t="s">
        <v>700</v>
      </c>
      <c r="F4418" s="128" t="s">
        <v>170</v>
      </c>
      <c r="G4418" s="162" t="s">
        <v>35</v>
      </c>
      <c r="H4418" s="39" t="str">
        <f t="shared" si="586"/>
        <v>6105AK124-6286-ESTD-0007</v>
      </c>
      <c r="I4418" s="39" t="str">
        <f t="shared" si="587"/>
        <v>Q24050972-04-6286-E-STD-0007</v>
      </c>
      <c r="J4418" s="39"/>
      <c r="K4418" s="33" t="str">
        <f>VLOOKUP(C4418,'PPE WBS Codes'!$E$3:$F$79,2,0)</f>
        <v>Primary Crushing</v>
      </c>
      <c r="L4418" s="39" t="s">
        <v>2040</v>
      </c>
      <c r="M4418" s="39" t="s">
        <v>1385</v>
      </c>
      <c r="N4418" s="33" t="str">
        <f t="shared" si="588"/>
        <v>Primary Crushing - Small Power and Lighting for Mining Sub Station - Electrical Equipment Installation Requirements</v>
      </c>
      <c r="O4418" s="134"/>
      <c r="P4418" s="134"/>
      <c r="Q4418" s="33" t="str">
        <f>IFERROR(VLOOKUP(PPE_PH1_CDDL[[#This Row],[RDMC Document Number]],[3]Docs!$B:$F,4,0),"No Placeholder Yet")</f>
        <v>RES - Reserved Placeholder</v>
      </c>
      <c r="R4418" s="33" t="str">
        <f>IFERROR(VLOOKUP(PPE_PH1_CDDL[[#This Row],[RDMC Document Number]],[3]Docs!$B:$F,5,0),"No Placeholder Yet")</f>
        <v>Pending</v>
      </c>
      <c r="S4418" s="137">
        <f t="shared" si="590"/>
        <v>0</v>
      </c>
      <c r="T4418" s="39" t="s">
        <v>1119</v>
      </c>
      <c r="U4418" s="162"/>
      <c r="V4418" s="126"/>
      <c r="W4418" s="39" t="s">
        <v>2049</v>
      </c>
      <c r="X4418" s="39" t="s">
        <v>1597</v>
      </c>
      <c r="Y4418" s="39"/>
      <c r="Z4418" s="39"/>
      <c r="AA4418" s="39"/>
      <c r="AB4418" s="152" t="s">
        <v>3165</v>
      </c>
    </row>
    <row r="4419" spans="1:28" ht="21.75" customHeight="1" x14ac:dyDescent="0.25">
      <c r="A4419" s="162" t="s">
        <v>30</v>
      </c>
      <c r="B4419" s="162" t="s">
        <v>31</v>
      </c>
      <c r="C4419" s="162">
        <v>6286</v>
      </c>
      <c r="D4419" s="162" t="s">
        <v>52</v>
      </c>
      <c r="E4419" s="39" t="s">
        <v>700</v>
      </c>
      <c r="F4419" s="128" t="s">
        <v>108</v>
      </c>
      <c r="G4419" s="162" t="s">
        <v>35</v>
      </c>
      <c r="H4419" s="39" t="str">
        <f t="shared" si="586"/>
        <v>6105AK124-6286-ESTD-0008</v>
      </c>
      <c r="I4419" s="39" t="str">
        <f t="shared" si="587"/>
        <v>Q24050972-04-6286-E-STD-0008</v>
      </c>
      <c r="J4419" s="39"/>
      <c r="K4419" s="33" t="str">
        <f>VLOOKUP(C4419,'PPE WBS Codes'!$E$3:$F$79,2,0)</f>
        <v>Primary Crushing</v>
      </c>
      <c r="L4419" s="39" t="s">
        <v>2040</v>
      </c>
      <c r="M4419" s="39" t="s">
        <v>1391</v>
      </c>
      <c r="N4419" s="33" t="str">
        <f t="shared" si="588"/>
        <v>Primary Crushing - Small Power and Lighting for Mining Sub Station - Earth Map and Bonding Design</v>
      </c>
      <c r="O4419" s="134"/>
      <c r="P4419" s="134"/>
      <c r="Q4419" s="33" t="str">
        <f>IFERROR(VLOOKUP(PPE_PH1_CDDL[[#This Row],[RDMC Document Number]],[3]Docs!$B:$F,4,0),"No Placeholder Yet")</f>
        <v>RES - Reserved Placeholder</v>
      </c>
      <c r="R4419" s="33" t="str">
        <f>IFERROR(VLOOKUP(PPE_PH1_CDDL[[#This Row],[RDMC Document Number]],[3]Docs!$B:$F,5,0),"No Placeholder Yet")</f>
        <v>Pending</v>
      </c>
      <c r="S4419" s="137">
        <f t="shared" si="590"/>
        <v>0</v>
      </c>
      <c r="T4419" s="39" t="s">
        <v>1119</v>
      </c>
      <c r="U4419" s="162"/>
      <c r="V4419" s="126"/>
      <c r="W4419" s="39" t="s">
        <v>2049</v>
      </c>
      <c r="X4419" s="39" t="s">
        <v>1597</v>
      </c>
      <c r="Y4419" s="39"/>
      <c r="Z4419" s="39"/>
      <c r="AA4419" s="39"/>
      <c r="AB4419" s="152" t="s">
        <v>3165</v>
      </c>
    </row>
    <row r="4420" spans="1:28" ht="21.75" customHeight="1" x14ac:dyDescent="0.25">
      <c r="A4420" s="162" t="s">
        <v>30</v>
      </c>
      <c r="B4420" s="162" t="s">
        <v>31</v>
      </c>
      <c r="C4420" s="162">
        <v>6286</v>
      </c>
      <c r="D4420" s="162" t="s">
        <v>52</v>
      </c>
      <c r="E4420" s="39" t="s">
        <v>700</v>
      </c>
      <c r="F4420" s="128" t="s">
        <v>173</v>
      </c>
      <c r="G4420" s="162" t="s">
        <v>35</v>
      </c>
      <c r="H4420" s="39" t="str">
        <f t="shared" si="586"/>
        <v>6105AK124-6286-ESTD-0009</v>
      </c>
      <c r="I4420" s="39" t="str">
        <f t="shared" si="587"/>
        <v>Q24050972-04-6286-E-STD-0009</v>
      </c>
      <c r="J4420" s="39"/>
      <c r="K4420" s="33" t="str">
        <f>VLOOKUP(C4420,'PPE WBS Codes'!$E$3:$F$79,2,0)</f>
        <v>Primary Crushing</v>
      </c>
      <c r="L4420" s="39" t="s">
        <v>2040</v>
      </c>
      <c r="M4420" s="39" t="s">
        <v>1390</v>
      </c>
      <c r="N4420" s="33" t="str">
        <f t="shared" si="588"/>
        <v>Primary Crushing - Small Power and Lighting for Mining Sub Station - Electrical Design Standards</v>
      </c>
      <c r="O4420" s="134"/>
      <c r="P4420" s="134"/>
      <c r="Q4420" s="33" t="str">
        <f>IFERROR(VLOOKUP(PPE_PH1_CDDL[[#This Row],[RDMC Document Number]],[3]Docs!$B:$F,4,0),"No Placeholder Yet")</f>
        <v>RES - Reserved Placeholder</v>
      </c>
      <c r="R4420" s="33" t="str">
        <f>IFERROR(VLOOKUP(PPE_PH1_CDDL[[#This Row],[RDMC Document Number]],[3]Docs!$B:$F,5,0),"No Placeholder Yet")</f>
        <v>Pending</v>
      </c>
      <c r="S4420" s="137">
        <f t="shared" si="590"/>
        <v>0</v>
      </c>
      <c r="T4420" s="39" t="s">
        <v>1119</v>
      </c>
      <c r="U4420" s="162"/>
      <c r="V4420" s="126"/>
      <c r="W4420" s="39" t="s">
        <v>2049</v>
      </c>
      <c r="X4420" s="39" t="s">
        <v>1597</v>
      </c>
      <c r="Y4420" s="39"/>
      <c r="Z4420" s="39"/>
      <c r="AA4420" s="39"/>
      <c r="AB4420" s="152" t="s">
        <v>3165</v>
      </c>
    </row>
    <row r="4421" spans="1:28" ht="21.75" customHeight="1" x14ac:dyDescent="0.25">
      <c r="A4421" s="162" t="s">
        <v>30</v>
      </c>
      <c r="B4421" s="162" t="s">
        <v>31</v>
      </c>
      <c r="C4421" s="162">
        <v>6286</v>
      </c>
      <c r="D4421" s="162" t="s">
        <v>52</v>
      </c>
      <c r="E4421" s="39" t="s">
        <v>700</v>
      </c>
      <c r="F4421" s="128" t="s">
        <v>184</v>
      </c>
      <c r="G4421" s="162" t="s">
        <v>35</v>
      </c>
      <c r="H4421" s="39" t="str">
        <f t="shared" si="586"/>
        <v>6105AK124-6286-ESTD-0010</v>
      </c>
      <c r="I4421" s="39" t="str">
        <f t="shared" si="587"/>
        <v>Q24050972-04-6286-E-STD-0010</v>
      </c>
      <c r="J4421" s="39"/>
      <c r="K4421" s="33" t="str">
        <f>VLOOKUP(C4421,'PPE WBS Codes'!$E$3:$F$79,2,0)</f>
        <v>Primary Crushing</v>
      </c>
      <c r="L4421" s="39" t="s">
        <v>2041</v>
      </c>
      <c r="M4421" s="39" t="s">
        <v>1390</v>
      </c>
      <c r="N4421" s="33" t="str">
        <f t="shared" si="588"/>
        <v>Primary Crushing - Lightning Protection Mining Sub Station - Electrical Design Standards</v>
      </c>
      <c r="O4421" s="134"/>
      <c r="P4421" s="134"/>
      <c r="Q4421" s="33" t="str">
        <f>IFERROR(VLOOKUP(PPE_PH1_CDDL[[#This Row],[RDMC Document Number]],[3]Docs!$B:$F,4,0),"No Placeholder Yet")</f>
        <v>RES - Reserved Placeholder</v>
      </c>
      <c r="R4421" s="33" t="str">
        <f>IFERROR(VLOOKUP(PPE_PH1_CDDL[[#This Row],[RDMC Document Number]],[3]Docs!$B:$F,5,0),"No Placeholder Yet")</f>
        <v>Pending</v>
      </c>
      <c r="S4421" s="137">
        <f t="shared" si="590"/>
        <v>0</v>
      </c>
      <c r="T4421" s="39" t="s">
        <v>1119</v>
      </c>
      <c r="U4421" s="162"/>
      <c r="V4421" s="126"/>
      <c r="W4421" s="39" t="s">
        <v>2049</v>
      </c>
      <c r="X4421" s="39" t="s">
        <v>1868</v>
      </c>
      <c r="Y4421" s="39"/>
      <c r="Z4421" s="39"/>
      <c r="AA4421" s="39"/>
      <c r="AB4421" s="152" t="s">
        <v>3165</v>
      </c>
    </row>
    <row r="4422" spans="1:28" ht="21.75" customHeight="1" x14ac:dyDescent="0.25">
      <c r="A4422" s="162" t="s">
        <v>30</v>
      </c>
      <c r="B4422" s="162" t="s">
        <v>31</v>
      </c>
      <c r="C4422" s="162">
        <v>6286</v>
      </c>
      <c r="D4422" s="162" t="s">
        <v>52</v>
      </c>
      <c r="E4422" s="39" t="s">
        <v>700</v>
      </c>
      <c r="F4422" s="128" t="s">
        <v>187</v>
      </c>
      <c r="G4422" s="162" t="s">
        <v>35</v>
      </c>
      <c r="H4422" s="39" t="str">
        <f t="shared" si="586"/>
        <v>6105AK124-6286-ESTD-0011</v>
      </c>
      <c r="I4422" s="39" t="str">
        <f t="shared" si="587"/>
        <v>Q24050972-04-6286-E-STD-0011</v>
      </c>
      <c r="J4422" s="39"/>
      <c r="K4422" s="33" t="str">
        <f>VLOOKUP(C4422,'PPE WBS Codes'!$E$3:$F$79,2,0)</f>
        <v>Primary Crushing</v>
      </c>
      <c r="L4422" s="39" t="s">
        <v>2041</v>
      </c>
      <c r="M4422" s="39" t="s">
        <v>1391</v>
      </c>
      <c r="N4422" s="33" t="str">
        <f t="shared" si="588"/>
        <v>Primary Crushing - Lightning Protection Mining Sub Station - Earth Map and Bonding Design</v>
      </c>
      <c r="O4422" s="134"/>
      <c r="P4422" s="134"/>
      <c r="Q4422" s="33" t="str">
        <f>IFERROR(VLOOKUP(PPE_PH1_CDDL[[#This Row],[RDMC Document Number]],[3]Docs!$B:$F,4,0),"No Placeholder Yet")</f>
        <v>RES - Reserved Placeholder</v>
      </c>
      <c r="R4422" s="33" t="str">
        <f>IFERROR(VLOOKUP(PPE_PH1_CDDL[[#This Row],[RDMC Document Number]],[3]Docs!$B:$F,5,0),"No Placeholder Yet")</f>
        <v>Pending</v>
      </c>
      <c r="S4422" s="137">
        <f t="shared" si="590"/>
        <v>0</v>
      </c>
      <c r="T4422" s="39" t="s">
        <v>1119</v>
      </c>
      <c r="U4422" s="162"/>
      <c r="V4422" s="126"/>
      <c r="W4422" s="39" t="s">
        <v>2049</v>
      </c>
      <c r="X4422" s="39" t="s">
        <v>1868</v>
      </c>
      <c r="Y4422" s="39"/>
      <c r="Z4422" s="39"/>
      <c r="AA4422" s="39"/>
      <c r="AB4422" s="152" t="s">
        <v>3165</v>
      </c>
    </row>
    <row r="4423" spans="1:28" ht="21.75" customHeight="1" x14ac:dyDescent="0.25">
      <c r="A4423" s="162" t="s">
        <v>30</v>
      </c>
      <c r="B4423" s="162" t="s">
        <v>31</v>
      </c>
      <c r="C4423" s="162">
        <v>6286</v>
      </c>
      <c r="D4423" s="162" t="s">
        <v>52</v>
      </c>
      <c r="E4423" s="39" t="s">
        <v>700</v>
      </c>
      <c r="F4423" s="174" t="s">
        <v>213</v>
      </c>
      <c r="G4423" s="162" t="s">
        <v>35</v>
      </c>
      <c r="H4423" s="39" t="str">
        <f t="shared" si="586"/>
        <v>6105AK124-6286-ESTD-0012</v>
      </c>
      <c r="I4423" s="39" t="str">
        <f t="shared" si="587"/>
        <v>Q24050972-04-6286-E-STD-0012</v>
      </c>
      <c r="J4423" s="162"/>
      <c r="K4423" s="33" t="str">
        <f>VLOOKUP(C4423,'PPE WBS Codes'!$E$3:$F$79,2,0)</f>
        <v>Primary Crushing</v>
      </c>
      <c r="L4423" s="162" t="s">
        <v>2041</v>
      </c>
      <c r="M4423" s="162" t="s">
        <v>1388</v>
      </c>
      <c r="N4423" s="33" t="str">
        <f t="shared" si="588"/>
        <v>Primary Crushing - Lightning Protection Mining Sub Station - Thermal Management and Fire Prevention Design</v>
      </c>
      <c r="O4423" s="175"/>
      <c r="P4423" s="175"/>
      <c r="Q4423" s="33" t="str">
        <f>IFERROR(VLOOKUP(PPE_PH1_CDDL[[#This Row],[RDMC Document Number]],[3]Docs!$B:$F,4,0),"No Placeholder Yet")</f>
        <v>RES - Reserved Placeholder</v>
      </c>
      <c r="R4423" s="33" t="str">
        <f>IFERROR(VLOOKUP(PPE_PH1_CDDL[[#This Row],[RDMC Document Number]],[3]Docs!$B:$F,5,0),"No Placeholder Yet")</f>
        <v>Pending</v>
      </c>
      <c r="S4423" s="137">
        <f t="shared" si="590"/>
        <v>0</v>
      </c>
      <c r="T4423" s="39" t="s">
        <v>1119</v>
      </c>
      <c r="U4423" s="162"/>
      <c r="V4423" s="126"/>
      <c r="W4423" s="39" t="s">
        <v>2049</v>
      </c>
      <c r="X4423" s="162" t="s">
        <v>1868</v>
      </c>
      <c r="Y4423" s="162"/>
      <c r="Z4423" s="162"/>
      <c r="AA4423" s="39"/>
      <c r="AB4423" s="152" t="s">
        <v>3165</v>
      </c>
    </row>
    <row r="4424" spans="1:28" ht="21.75" customHeight="1" x14ac:dyDescent="0.25">
      <c r="A4424" s="37" t="s">
        <v>30</v>
      </c>
      <c r="B4424" s="37" t="s">
        <v>31</v>
      </c>
      <c r="C4424" s="39">
        <v>6286</v>
      </c>
      <c r="D4424" s="162" t="s">
        <v>1456</v>
      </c>
      <c r="E4424" s="39" t="s">
        <v>1460</v>
      </c>
      <c r="F4424" s="128" t="s">
        <v>34</v>
      </c>
      <c r="G4424" s="39" t="s">
        <v>35</v>
      </c>
      <c r="H4424" s="39" t="str">
        <f t="shared" si="586"/>
        <v>6105AK124-6286-WTRP-0001</v>
      </c>
      <c r="I4424" s="39" t="str">
        <f t="shared" si="587"/>
        <v>Q24050972-04-6286-W-TRP-0001</v>
      </c>
      <c r="J4424" s="39"/>
      <c r="K4424" s="33" t="str">
        <f>VLOOKUP(C4424,'PPE WBS Codes'!$E$3:$F$79,2,0)</f>
        <v>Primary Crushing</v>
      </c>
      <c r="L4424" s="39" t="s">
        <v>2046</v>
      </c>
      <c r="M4424" s="39" t="s">
        <v>1461</v>
      </c>
      <c r="N4424" s="33" t="str">
        <f t="shared" si="588"/>
        <v>Primary Crushing - Cable Trench and Tunnels for Mining Sub Station - Soil Classification and Nomination Deliverables</v>
      </c>
      <c r="O4424" s="134"/>
      <c r="P4424" s="134"/>
      <c r="Q4424" s="33" t="str">
        <f>IFERROR(VLOOKUP(PPE_PH1_CDDL[[#This Row],[RDMC Document Number]],[3]Docs!$B:$F,4,0),"No Placeholder Yet")</f>
        <v>RES - Reserved Placeholder</v>
      </c>
      <c r="R4424" s="33" t="str">
        <f>IFERROR(VLOOKUP(PPE_PH1_CDDL[[#This Row],[RDMC Document Number]],[3]Docs!$B:$F,5,0),"No Placeholder Yet")</f>
        <v>Pending</v>
      </c>
      <c r="S4424" s="137">
        <f t="shared" si="590"/>
        <v>0</v>
      </c>
      <c r="T4424" s="39" t="s">
        <v>1119</v>
      </c>
      <c r="U4424" s="162"/>
      <c r="V4424" s="126"/>
      <c r="W4424" s="39" t="s">
        <v>2049</v>
      </c>
      <c r="X4424" s="39" t="s">
        <v>1629</v>
      </c>
      <c r="Y4424" s="39"/>
      <c r="Z4424" s="39"/>
      <c r="AA4424" s="39"/>
      <c r="AB4424" s="152" t="s">
        <v>3165</v>
      </c>
    </row>
    <row r="4425" spans="1:28" ht="21.75" customHeight="1" x14ac:dyDescent="0.25">
      <c r="A4425" s="37" t="s">
        <v>30</v>
      </c>
      <c r="B4425" s="37" t="s">
        <v>31</v>
      </c>
      <c r="C4425" s="39">
        <v>6286</v>
      </c>
      <c r="D4425" s="162" t="s">
        <v>1456</v>
      </c>
      <c r="E4425" s="39" t="s">
        <v>1460</v>
      </c>
      <c r="F4425" s="128" t="s">
        <v>46</v>
      </c>
      <c r="G4425" s="39" t="s">
        <v>35</v>
      </c>
      <c r="H4425" s="39" t="str">
        <f t="shared" si="586"/>
        <v>6105AK124-6286-WTRP-0002</v>
      </c>
      <c r="I4425" s="39" t="str">
        <f t="shared" si="587"/>
        <v>Q24050972-04-6286-W-TRP-0002</v>
      </c>
      <c r="J4425" s="39"/>
      <c r="K4425" s="33" t="str">
        <f>VLOOKUP(C4425,'PPE WBS Codes'!$E$3:$F$79,2,0)</f>
        <v>Primary Crushing</v>
      </c>
      <c r="L4425" s="39" t="s">
        <v>2038</v>
      </c>
      <c r="M4425" s="39" t="s">
        <v>1461</v>
      </c>
      <c r="N4425" s="33" t="str">
        <f t="shared" si="588"/>
        <v>Primary Crushing - Terrace, Roads and Access-ways for Mining Sub Station - Soil Classification and Nomination Deliverables</v>
      </c>
      <c r="O4425" s="134"/>
      <c r="P4425" s="134"/>
      <c r="Q4425" s="33" t="str">
        <f>IFERROR(VLOOKUP(PPE_PH1_CDDL[[#This Row],[RDMC Document Number]],[3]Docs!$B:$F,4,0),"No Placeholder Yet")</f>
        <v>RES - Reserved Placeholder</v>
      </c>
      <c r="R4425" s="33" t="str">
        <f>IFERROR(VLOOKUP(PPE_PH1_CDDL[[#This Row],[RDMC Document Number]],[3]Docs!$B:$F,5,0),"No Placeholder Yet")</f>
        <v>Pending</v>
      </c>
      <c r="S4425" s="137">
        <f t="shared" si="590"/>
        <v>0</v>
      </c>
      <c r="T4425" s="39" t="s">
        <v>1119</v>
      </c>
      <c r="U4425" s="162"/>
      <c r="V4425" s="126"/>
      <c r="W4425" s="39" t="s">
        <v>2049</v>
      </c>
      <c r="X4425" s="162" t="s">
        <v>1515</v>
      </c>
      <c r="Y4425" s="39"/>
      <c r="Z4425" s="39"/>
      <c r="AA4425" s="39"/>
      <c r="AB4425" s="152" t="s">
        <v>3165</v>
      </c>
    </row>
    <row r="4426" spans="1:28" ht="21.75" customHeight="1" x14ac:dyDescent="0.25">
      <c r="A4426" s="37" t="s">
        <v>30</v>
      </c>
      <c r="B4426" s="37" t="s">
        <v>31</v>
      </c>
      <c r="C4426" s="39">
        <v>6286</v>
      </c>
      <c r="D4426" s="162" t="s">
        <v>1456</v>
      </c>
      <c r="E4426" s="39" t="s">
        <v>1460</v>
      </c>
      <c r="F4426" s="128" t="s">
        <v>48</v>
      </c>
      <c r="G4426" s="39" t="s">
        <v>35</v>
      </c>
      <c r="H4426" s="39" t="str">
        <f t="shared" si="586"/>
        <v>6105AK124-6286-WTRP-0003</v>
      </c>
      <c r="I4426" s="39" t="str">
        <f t="shared" si="587"/>
        <v>Q24050972-04-6286-W-TRP-0003</v>
      </c>
      <c r="J4426" s="39"/>
      <c r="K4426" s="33" t="str">
        <f>VLOOKUP(C4426,'PPE WBS Codes'!$E$3:$F$79,2,0)</f>
        <v>Primary Crushing</v>
      </c>
      <c r="L4426" s="39" t="s">
        <v>2038</v>
      </c>
      <c r="M4426" s="39" t="s">
        <v>1462</v>
      </c>
      <c r="N4426" s="33" t="str">
        <f t="shared" si="588"/>
        <v>Primary Crushing - Terrace, Roads and Access-ways for Mining Sub Station - Soil Resistivity Testing Report</v>
      </c>
      <c r="O4426" s="134"/>
      <c r="P4426" s="134"/>
      <c r="Q4426" s="33" t="str">
        <f>IFERROR(VLOOKUP(PPE_PH1_CDDL[[#This Row],[RDMC Document Number]],[3]Docs!$B:$F,4,0),"No Placeholder Yet")</f>
        <v>RES - Reserved Placeholder</v>
      </c>
      <c r="R4426" s="33" t="str">
        <f>IFERROR(VLOOKUP(PPE_PH1_CDDL[[#This Row],[RDMC Document Number]],[3]Docs!$B:$F,5,0),"No Placeholder Yet")</f>
        <v>Pending</v>
      </c>
      <c r="S4426" s="137">
        <f t="shared" si="590"/>
        <v>0</v>
      </c>
      <c r="T4426" s="39" t="s">
        <v>1119</v>
      </c>
      <c r="U4426" s="162"/>
      <c r="V4426" s="126"/>
      <c r="W4426" s="39" t="s">
        <v>2049</v>
      </c>
      <c r="X4426" s="162" t="s">
        <v>1515</v>
      </c>
      <c r="Y4426" s="39"/>
      <c r="Z4426" s="39"/>
      <c r="AA4426" s="39"/>
      <c r="AB4426" s="152" t="s">
        <v>3165</v>
      </c>
    </row>
    <row r="4427" spans="1:28" ht="21.75" customHeight="1" x14ac:dyDescent="0.25">
      <c r="A4427" s="37" t="s">
        <v>30</v>
      </c>
      <c r="B4427" s="37" t="s">
        <v>31</v>
      </c>
      <c r="C4427" s="39">
        <v>6286</v>
      </c>
      <c r="D4427" s="162" t="s">
        <v>1456</v>
      </c>
      <c r="E4427" s="39" t="s">
        <v>1460</v>
      </c>
      <c r="F4427" s="128" t="s">
        <v>50</v>
      </c>
      <c r="G4427" s="39" t="s">
        <v>35</v>
      </c>
      <c r="H4427" s="39" t="str">
        <f t="shared" si="586"/>
        <v>6105AK124-6286-WTRP-0004</v>
      </c>
      <c r="I4427" s="39" t="str">
        <f t="shared" si="587"/>
        <v>Q24050972-04-6286-W-TRP-0004</v>
      </c>
      <c r="J4427" s="39"/>
      <c r="K4427" s="33" t="str">
        <f>VLOOKUP(C4427,'PPE WBS Codes'!$E$3:$F$79,2,0)</f>
        <v>Primary Crushing</v>
      </c>
      <c r="L4427" s="39" t="s">
        <v>2039</v>
      </c>
      <c r="M4427" s="39" t="s">
        <v>1462</v>
      </c>
      <c r="N4427" s="33" t="str">
        <f t="shared" si="588"/>
        <v>Primary Crushing - Earthing System for Mining Sub Station - Soil Resistivity Testing Report</v>
      </c>
      <c r="O4427" s="134"/>
      <c r="P4427" s="134"/>
      <c r="Q4427" s="33" t="str">
        <f>IFERROR(VLOOKUP(PPE_PH1_CDDL[[#This Row],[RDMC Document Number]],[3]Docs!$B:$F,4,0),"No Placeholder Yet")</f>
        <v>RES - Reserved Placeholder</v>
      </c>
      <c r="R4427" s="33" t="str">
        <f>IFERROR(VLOOKUP(PPE_PH1_CDDL[[#This Row],[RDMC Document Number]],[3]Docs!$B:$F,5,0),"No Placeholder Yet")</f>
        <v>Pending</v>
      </c>
      <c r="S4427" s="137">
        <f t="shared" si="590"/>
        <v>0</v>
      </c>
      <c r="T4427" s="39" t="s">
        <v>1119</v>
      </c>
      <c r="U4427" s="162"/>
      <c r="V4427" s="126"/>
      <c r="W4427" s="39" t="s">
        <v>2049</v>
      </c>
      <c r="X4427" s="39" t="s">
        <v>1649</v>
      </c>
      <c r="Y4427" s="39"/>
      <c r="Z4427" s="39"/>
      <c r="AA4427" s="39"/>
      <c r="AB4427" s="152" t="s">
        <v>3165</v>
      </c>
    </row>
    <row r="4428" spans="1:28" ht="21.75" customHeight="1" x14ac:dyDescent="0.25">
      <c r="A4428" s="37" t="s">
        <v>30</v>
      </c>
      <c r="B4428" s="37" t="s">
        <v>31</v>
      </c>
      <c r="C4428" s="39">
        <v>6286</v>
      </c>
      <c r="D4428" s="162" t="s">
        <v>1456</v>
      </c>
      <c r="E4428" s="39" t="s">
        <v>1460</v>
      </c>
      <c r="F4428" s="128" t="s">
        <v>101</v>
      </c>
      <c r="G4428" s="39" t="s">
        <v>35</v>
      </c>
      <c r="H4428" s="39" t="str">
        <f t="shared" si="586"/>
        <v>6105AK124-6286-WTRP-0005</v>
      </c>
      <c r="I4428" s="39" t="str">
        <f t="shared" si="587"/>
        <v>Q24050972-04-6286-W-TRP-0005</v>
      </c>
      <c r="J4428" s="39"/>
      <c r="K4428" s="33" t="str">
        <f>VLOOKUP(C4428,'PPE WBS Codes'!$E$3:$F$79,2,0)</f>
        <v>Primary Crushing</v>
      </c>
      <c r="L4428" s="39" t="s">
        <v>2041</v>
      </c>
      <c r="M4428" s="39" t="s">
        <v>1461</v>
      </c>
      <c r="N4428" s="33" t="str">
        <f t="shared" si="588"/>
        <v>Primary Crushing - Lightning Protection Mining Sub Station - Soil Classification and Nomination Deliverables</v>
      </c>
      <c r="O4428" s="134"/>
      <c r="P4428" s="134"/>
      <c r="Q4428" s="33" t="str">
        <f>IFERROR(VLOOKUP(PPE_PH1_CDDL[[#This Row],[RDMC Document Number]],[3]Docs!$B:$F,4,0),"No Placeholder Yet")</f>
        <v>RES - Reserved Placeholder</v>
      </c>
      <c r="R4428" s="33" t="str">
        <f>IFERROR(VLOOKUP(PPE_PH1_CDDL[[#This Row],[RDMC Document Number]],[3]Docs!$B:$F,5,0),"No Placeholder Yet")</f>
        <v>Pending</v>
      </c>
      <c r="S4428" s="137">
        <f t="shared" si="590"/>
        <v>0</v>
      </c>
      <c r="T4428" s="39" t="s">
        <v>1119</v>
      </c>
      <c r="U4428" s="162"/>
      <c r="V4428" s="126"/>
      <c r="W4428" s="39" t="s">
        <v>2049</v>
      </c>
      <c r="X4428" s="39" t="s">
        <v>1858</v>
      </c>
      <c r="Y4428" s="39"/>
      <c r="Z4428" s="39"/>
      <c r="AA4428" s="39"/>
      <c r="AB4428" s="152" t="s">
        <v>3165</v>
      </c>
    </row>
    <row r="4429" spans="1:28" ht="21.75" customHeight="1" x14ac:dyDescent="0.25">
      <c r="A4429" s="37" t="s">
        <v>30</v>
      </c>
      <c r="B4429" s="37" t="s">
        <v>31</v>
      </c>
      <c r="C4429" s="39">
        <v>6286</v>
      </c>
      <c r="D4429" s="162" t="s">
        <v>1456</v>
      </c>
      <c r="E4429" s="39" t="s">
        <v>1460</v>
      </c>
      <c r="F4429" s="174" t="s">
        <v>161</v>
      </c>
      <c r="G4429" s="39" t="s">
        <v>35</v>
      </c>
      <c r="H4429" s="39" t="str">
        <f t="shared" si="586"/>
        <v>6105AK124-6286-WTRP-0006</v>
      </c>
      <c r="I4429" s="39" t="str">
        <f t="shared" si="587"/>
        <v>Q24050972-04-6286-W-TRP-0006</v>
      </c>
      <c r="J4429" s="162"/>
      <c r="K4429" s="33" t="str">
        <f>VLOOKUP(C4429,'PPE WBS Codes'!$E$3:$F$79,2,0)</f>
        <v>Primary Crushing</v>
      </c>
      <c r="L4429" s="162" t="s">
        <v>2041</v>
      </c>
      <c r="M4429" s="162" t="s">
        <v>1462</v>
      </c>
      <c r="N4429" s="33" t="str">
        <f t="shared" si="588"/>
        <v>Primary Crushing - Lightning Protection Mining Sub Station - Soil Resistivity Testing Report</v>
      </c>
      <c r="O4429" s="175"/>
      <c r="P4429" s="175"/>
      <c r="Q4429" s="33" t="str">
        <f>IFERROR(VLOOKUP(PPE_PH1_CDDL[[#This Row],[RDMC Document Number]],[3]Docs!$B:$F,4,0),"No Placeholder Yet")</f>
        <v>RES - Reserved Placeholder</v>
      </c>
      <c r="R4429" s="33" t="str">
        <f>IFERROR(VLOOKUP(PPE_PH1_CDDL[[#This Row],[RDMC Document Number]],[3]Docs!$B:$F,5,0),"No Placeholder Yet")</f>
        <v>Pending</v>
      </c>
      <c r="S4429" s="137">
        <f t="shared" si="590"/>
        <v>0</v>
      </c>
      <c r="T4429" s="39" t="s">
        <v>1119</v>
      </c>
      <c r="U4429" s="162"/>
      <c r="V4429" s="126"/>
      <c r="W4429" s="39" t="s">
        <v>2049</v>
      </c>
      <c r="X4429" s="162" t="s">
        <v>1858</v>
      </c>
      <c r="Y4429" s="162"/>
      <c r="Z4429" s="162"/>
      <c r="AA4429" s="39"/>
      <c r="AB4429" s="152" t="s">
        <v>3165</v>
      </c>
    </row>
    <row r="4430" spans="1:28" ht="21.75" customHeight="1" x14ac:dyDescent="0.25">
      <c r="A4430" s="33" t="s">
        <v>30</v>
      </c>
      <c r="B4430" s="33" t="s">
        <v>31</v>
      </c>
      <c r="C4430" s="39">
        <v>6290</v>
      </c>
      <c r="D4430" s="39" t="s">
        <v>32</v>
      </c>
      <c r="E4430" s="39" t="s">
        <v>73</v>
      </c>
      <c r="F4430" s="128" t="s">
        <v>34</v>
      </c>
      <c r="G4430" s="39" t="s">
        <v>35</v>
      </c>
      <c r="H4430" s="39" t="str">
        <f t="shared" si="586"/>
        <v>6105AK124-6290-BDBD-0001</v>
      </c>
      <c r="I4430" s="39" t="str">
        <f t="shared" si="587"/>
        <v>Q24050972-04-6290-B-DBD-0001</v>
      </c>
      <c r="J4430" s="39"/>
      <c r="K4430" s="33" t="str">
        <f>VLOOKUP(C4430,'PPE WBS Codes'!$E$3:$F$79,2,0)</f>
        <v>Renewable Energy</v>
      </c>
      <c r="L4430" s="39" t="s">
        <v>2050</v>
      </c>
      <c r="M4430" s="39" t="s">
        <v>1263</v>
      </c>
      <c r="N4430" s="33" t="str">
        <f>K4430&amp;" - "&amp;L4430&amp;" - "&amp;M4430</f>
        <v>Renewable Energy - Solar PV Plant Project Package - Design Criteria / Basis of Design</v>
      </c>
      <c r="O4430" s="134"/>
      <c r="P4430" s="134"/>
      <c r="Q4430" s="33" t="str">
        <f>IFERROR(VLOOKUP(PPE_PH1_CDDL[[#This Row],[RDMC Document Number]],[3]Docs!$B:$F,4,0),"No Placeholder Yet")</f>
        <v>RES - Reserved Placeholder</v>
      </c>
      <c r="R4430" s="33" t="str">
        <f>IFERROR(VLOOKUP(PPE_PH1_CDDL[[#This Row],[RDMC Document Number]],[3]Docs!$B:$F,5,0),"No Placeholder Yet")</f>
        <v>Pending</v>
      </c>
      <c r="S4430" s="137">
        <f t="shared" si="590"/>
        <v>0</v>
      </c>
      <c r="T4430" s="39" t="s">
        <v>1119</v>
      </c>
      <c r="U4430" s="39"/>
      <c r="V4430" s="126"/>
      <c r="W4430" s="39" t="s">
        <v>2051</v>
      </c>
      <c r="X4430" s="39" t="s">
        <v>2050</v>
      </c>
      <c r="Y4430" s="39"/>
      <c r="Z4430" s="39"/>
      <c r="AA4430" s="39"/>
      <c r="AB4430" s="152" t="s">
        <v>3165</v>
      </c>
    </row>
    <row r="4431" spans="1:28" ht="21.75" customHeight="1" x14ac:dyDescent="0.25">
      <c r="A4431" s="33" t="s">
        <v>30</v>
      </c>
      <c r="B4431" s="33" t="s">
        <v>31</v>
      </c>
      <c r="C4431" s="39">
        <v>6290</v>
      </c>
      <c r="D4431" s="39" t="s">
        <v>32</v>
      </c>
      <c r="E4431" s="39" t="s">
        <v>394</v>
      </c>
      <c r="F4431" s="128" t="s">
        <v>34</v>
      </c>
      <c r="G4431" s="39" t="s">
        <v>35</v>
      </c>
      <c r="H4431" s="39" t="str">
        <f t="shared" si="586"/>
        <v>6105AK124-6290-BPHL-0001</v>
      </c>
      <c r="I4431" s="39" t="str">
        <f t="shared" si="587"/>
        <v>Q24050972-04-6290-B-PHL-0001</v>
      </c>
      <c r="J4431" s="39"/>
      <c r="K4431" s="33" t="str">
        <f>VLOOKUP(C4431,'PPE WBS Codes'!$E$3:$F$79,2,0)</f>
        <v>Renewable Energy</v>
      </c>
      <c r="L4431" s="39" t="s">
        <v>2050</v>
      </c>
      <c r="M4431" s="39" t="s">
        <v>1258</v>
      </c>
      <c r="N4431" s="33" t="str">
        <f t="shared" ref="N4431:N4495" si="591">K4431&amp;" - "&amp;L4431&amp;" - "&amp;M4431</f>
        <v>Renewable Energy - Solar PV Plant Project Package - Control Philosophy</v>
      </c>
      <c r="O4431" s="134"/>
      <c r="P4431" s="134"/>
      <c r="Q4431" s="33" t="str">
        <f>IFERROR(VLOOKUP(PPE_PH1_CDDL[[#This Row],[RDMC Document Number]],[3]Docs!$B:$F,4,0),"No Placeholder Yet")</f>
        <v>RES - Reserved Placeholder</v>
      </c>
      <c r="R4431" s="33" t="str">
        <f>IFERROR(VLOOKUP(PPE_PH1_CDDL[[#This Row],[RDMC Document Number]],[3]Docs!$B:$F,5,0),"No Placeholder Yet")</f>
        <v>Pending</v>
      </c>
      <c r="S4431" s="137">
        <f t="shared" ref="S4431:S4432" si="592">IF(AND(O4431&lt;&gt;"",P4431&lt;&gt;"",R4431="Approved"),100%,
 IF(AND(O4431&lt;&gt;"",P4431&lt;&gt;""),66.67%,
 IF(O4431&lt;&gt;"",33.33%,
 0)))</f>
        <v>0</v>
      </c>
      <c r="T4431" s="39" t="s">
        <v>1119</v>
      </c>
      <c r="U4431" s="39"/>
      <c r="V4431" s="126"/>
      <c r="W4431" s="39" t="s">
        <v>2051</v>
      </c>
      <c r="X4431" s="39" t="s">
        <v>2050</v>
      </c>
      <c r="Y4431" s="39"/>
      <c r="Z4431" s="39"/>
      <c r="AA4431" s="39"/>
      <c r="AB4431" s="152" t="s">
        <v>3165</v>
      </c>
    </row>
    <row r="4432" spans="1:28" ht="21.75" customHeight="1" x14ac:dyDescent="0.25">
      <c r="A4432" s="33" t="s">
        <v>30</v>
      </c>
      <c r="B4432" s="33" t="s">
        <v>31</v>
      </c>
      <c r="C4432" s="39">
        <v>6290</v>
      </c>
      <c r="D4432" s="39" t="s">
        <v>32</v>
      </c>
      <c r="E4432" s="162" t="s">
        <v>394</v>
      </c>
      <c r="F4432" s="174" t="s">
        <v>46</v>
      </c>
      <c r="G4432" s="39" t="s">
        <v>35</v>
      </c>
      <c r="H4432" s="39" t="str">
        <f t="shared" si="586"/>
        <v>6105AK124-6290-BPHL-0002</v>
      </c>
      <c r="I4432" s="39" t="str">
        <f t="shared" si="587"/>
        <v>Q24050972-04-6290-B-PHL-0002</v>
      </c>
      <c r="J4432" s="162"/>
      <c r="K4432" s="33" t="str">
        <f>VLOOKUP(C4432,'PPE WBS Codes'!$E$3:$F$79,2,0)</f>
        <v>Renewable Energy</v>
      </c>
      <c r="L4432" s="162" t="s">
        <v>2050</v>
      </c>
      <c r="M4432" s="162" t="s">
        <v>1260</v>
      </c>
      <c r="N4432" s="33" t="str">
        <f t="shared" si="591"/>
        <v>Renewable Energy - Solar PV Plant Project Package - Synchronization Philosophy</v>
      </c>
      <c r="O4432" s="175"/>
      <c r="P4432" s="175"/>
      <c r="Q4432" s="33" t="str">
        <f>IFERROR(VLOOKUP(PPE_PH1_CDDL[[#This Row],[RDMC Document Number]],[3]Docs!$B:$F,4,0),"No Placeholder Yet")</f>
        <v>RES - Reserved Placeholder</v>
      </c>
      <c r="R4432" s="33" t="str">
        <f>IFERROR(VLOOKUP(PPE_PH1_CDDL[[#This Row],[RDMC Document Number]],[3]Docs!$B:$F,5,0),"No Placeholder Yet")</f>
        <v>Pending</v>
      </c>
      <c r="S4432" s="137">
        <f t="shared" si="592"/>
        <v>0</v>
      </c>
      <c r="T4432" s="39" t="s">
        <v>1119</v>
      </c>
      <c r="U4432" s="39"/>
      <c r="V4432" s="126"/>
      <c r="W4432" s="39" t="s">
        <v>2051</v>
      </c>
      <c r="X4432" s="39" t="s">
        <v>2050</v>
      </c>
      <c r="Y4432" s="162"/>
      <c r="Z4432" s="162"/>
      <c r="AA4432" s="39"/>
      <c r="AB4432" s="152" t="s">
        <v>3165</v>
      </c>
    </row>
    <row r="4433" spans="1:28" ht="21.75" customHeight="1" x14ac:dyDescent="0.25">
      <c r="A4433" s="33" t="s">
        <v>30</v>
      </c>
      <c r="B4433" s="33" t="s">
        <v>31</v>
      </c>
      <c r="C4433" s="39">
        <v>6290</v>
      </c>
      <c r="D4433" s="39" t="s">
        <v>32</v>
      </c>
      <c r="E4433" s="162" t="s">
        <v>1170</v>
      </c>
      <c r="F4433" s="174" t="s">
        <v>34</v>
      </c>
      <c r="G4433" s="39" t="s">
        <v>35</v>
      </c>
      <c r="H4433" s="39" t="str">
        <f t="shared" si="586"/>
        <v>6105AK124-6290-BSPC-0001</v>
      </c>
      <c r="I4433" s="39" t="str">
        <f t="shared" si="587"/>
        <v>Q24050972-04-6290-B-SPC-0001</v>
      </c>
      <c r="J4433" s="162"/>
      <c r="K4433" s="33" t="str">
        <f>VLOOKUP(C4433,'PPE WBS Codes'!$E$3:$F$79,2,0)</f>
        <v>Renewable Energy</v>
      </c>
      <c r="L4433" s="162" t="s">
        <v>2050</v>
      </c>
      <c r="M4433" s="162" t="s">
        <v>1265</v>
      </c>
      <c r="N4433" s="33" t="str">
        <f t="shared" si="591"/>
        <v>Renewable Energy - Solar PV Plant Project Package - Functional Design Specification</v>
      </c>
      <c r="O4433" s="175"/>
      <c r="P4433" s="175"/>
      <c r="Q4433" s="33" t="str">
        <f>IFERROR(VLOOKUP(PPE_PH1_CDDL[[#This Row],[RDMC Document Number]],[3]Docs!$B:$F,4,0),"No Placeholder Yet")</f>
        <v>RES - Reserved Placeholder</v>
      </c>
      <c r="R4433" s="33" t="str">
        <f>IFERROR(VLOOKUP(PPE_PH1_CDDL[[#This Row],[RDMC Document Number]],[3]Docs!$B:$F,5,0),"No Placeholder Yet")</f>
        <v>Pending</v>
      </c>
      <c r="S4433" s="137">
        <f t="shared" ref="S4433" si="593">IF(AND(O4433&lt;&gt;"",P4433&lt;&gt;"",R4433="Approved"),100%,
 IF(AND(O4433&lt;&gt;"",P4433&lt;&gt;""),66.67%,
 IF(O4433&lt;&gt;"",33.33%,
 0)))</f>
        <v>0</v>
      </c>
      <c r="T4433" s="39" t="s">
        <v>1119</v>
      </c>
      <c r="U4433" s="39"/>
      <c r="V4433" s="126"/>
      <c r="W4433" s="39" t="s">
        <v>2051</v>
      </c>
      <c r="X4433" s="39" t="s">
        <v>2050</v>
      </c>
      <c r="Y4433" s="162"/>
      <c r="Z4433" s="162"/>
      <c r="AA4433" s="39"/>
      <c r="AB4433" s="152" t="s">
        <v>3165</v>
      </c>
    </row>
    <row r="4434" spans="1:28" ht="21.75" customHeight="1" x14ac:dyDescent="0.25">
      <c r="A4434" s="33" t="s">
        <v>30</v>
      </c>
      <c r="B4434" s="33" t="s">
        <v>31</v>
      </c>
      <c r="C4434" s="39">
        <v>6290</v>
      </c>
      <c r="D4434" s="39" t="s">
        <v>32</v>
      </c>
      <c r="E4434" s="162" t="s">
        <v>700</v>
      </c>
      <c r="F4434" s="174" t="s">
        <v>34</v>
      </c>
      <c r="G4434" s="39" t="s">
        <v>35</v>
      </c>
      <c r="H4434" s="39" t="str">
        <f t="shared" si="586"/>
        <v>6105AK124-6290-BSTD-0001</v>
      </c>
      <c r="I4434" s="39" t="str">
        <f t="shared" si="587"/>
        <v>Q24050972-04-6290-B-STD-0001</v>
      </c>
      <c r="J4434" s="162"/>
      <c r="K4434" s="33" t="str">
        <f>VLOOKUP(C4434,'PPE WBS Codes'!$E$3:$F$79,2,0)</f>
        <v>Renewable Energy</v>
      </c>
      <c r="L4434" s="162" t="s">
        <v>2050</v>
      </c>
      <c r="M4434" s="162" t="s">
        <v>1264</v>
      </c>
      <c r="N4434" s="33" t="str">
        <f t="shared" si="591"/>
        <v>Renewable Energy - Solar PV Plant Project Package - System Detailed Engineering Design</v>
      </c>
      <c r="O4434" s="175"/>
      <c r="P4434" s="175"/>
      <c r="Q4434" s="33" t="str">
        <f>IFERROR(VLOOKUP(PPE_PH1_CDDL[[#This Row],[RDMC Document Number]],[3]Docs!$B:$F,4,0),"No Placeholder Yet")</f>
        <v>RES - Reserved Placeholder</v>
      </c>
      <c r="R4434" s="33" t="str">
        <f>IFERROR(VLOOKUP(PPE_PH1_CDDL[[#This Row],[RDMC Document Number]],[3]Docs!$B:$F,5,0),"No Placeholder Yet")</f>
        <v>Pending</v>
      </c>
      <c r="S4434" s="137">
        <f t="shared" ref="S4434" si="594">IF(AND(O4434&lt;&gt;"",P4434&lt;&gt;"",R4434="Approved"),100%,
 IF(AND(O4434&lt;&gt;"",P4434&lt;&gt;""),66.67%,
 IF(O4434&lt;&gt;"",33.33%,
 0)))</f>
        <v>0</v>
      </c>
      <c r="T4434" s="39" t="s">
        <v>1119</v>
      </c>
      <c r="U4434" s="39"/>
      <c r="V4434" s="126"/>
      <c r="W4434" s="39" t="s">
        <v>2051</v>
      </c>
      <c r="X4434" s="39" t="s">
        <v>2050</v>
      </c>
      <c r="Y4434" s="162"/>
      <c r="Z4434" s="162"/>
      <c r="AA4434" s="39"/>
      <c r="AB4434" s="152" t="s">
        <v>3165</v>
      </c>
    </row>
    <row r="4435" spans="1:28" ht="21.75" customHeight="1" x14ac:dyDescent="0.25">
      <c r="A4435" s="33" t="s">
        <v>30</v>
      </c>
      <c r="B4435" s="33" t="s">
        <v>31</v>
      </c>
      <c r="C4435" s="39">
        <v>6291</v>
      </c>
      <c r="D4435" s="39" t="s">
        <v>52</v>
      </c>
      <c r="E4435" s="39" t="s">
        <v>1266</v>
      </c>
      <c r="F4435" s="128" t="s">
        <v>34</v>
      </c>
      <c r="G4435" s="39" t="s">
        <v>35</v>
      </c>
      <c r="H4435" s="39" t="str">
        <f t="shared" ref="H4435:H4498" si="595">A4435&amp;B4435&amp;"-"&amp;C4435&amp;"-"&amp;D4435&amp;E4435&amp;"-"&amp;F4435</f>
        <v>6105AK124-6291-ECAL-0001</v>
      </c>
      <c r="I4435" s="39" t="str">
        <f t="shared" ref="I4435:I4498" si="596">"Q24050972"&amp;"-"&amp;"04"&amp;"-"&amp;C4435&amp;"-"&amp;D4435&amp;"-"&amp;E4435&amp;"-"&amp;F4435</f>
        <v>Q24050972-04-6291-E-CAL-0001</v>
      </c>
      <c r="J4435" s="39"/>
      <c r="K4435" s="39" t="s">
        <v>1945</v>
      </c>
      <c r="L4435" s="39" t="s">
        <v>2052</v>
      </c>
      <c r="M4435" s="39" t="s">
        <v>1361</v>
      </c>
      <c r="N4435" s="33" t="str">
        <f t="shared" si="591"/>
        <v>Administration and General Buildings - Control Room &amp; Equip Offloading Storage Building for Solar PV Plant - Cable and Conductor Sizing (incl Volt Drop Calcs)</v>
      </c>
      <c r="O4435" s="134"/>
      <c r="P4435" s="134"/>
      <c r="Q4435" s="33" t="str">
        <f>IFERROR(VLOOKUP(PPE_PH1_CDDL[[#This Row],[RDMC Document Number]],[3]Docs!$B:$F,4,0),"No Placeholder Yet")</f>
        <v>RES - Reserved Placeholder</v>
      </c>
      <c r="R4435" s="33" t="str">
        <f>IFERROR(VLOOKUP(PPE_PH1_CDDL[[#This Row],[RDMC Document Number]],[3]Docs!$B:$F,5,0),"No Placeholder Yet")</f>
        <v>Pending</v>
      </c>
      <c r="S4435" s="137">
        <f t="shared" ref="S4435:S4436" si="597">IF(AND(O4435&lt;&gt;"",P4435&lt;&gt;"",R4435="Approved"),100%,
 IF(AND(O4435&lt;&gt;"",P4435&lt;&gt;""),66.67%,
 IF(O4435&lt;&gt;"",33.33%,
 0)))</f>
        <v>0</v>
      </c>
      <c r="T4435" s="39" t="s">
        <v>1119</v>
      </c>
      <c r="U4435" s="39"/>
      <c r="V4435" s="126"/>
      <c r="W4435" s="39" t="s">
        <v>2053</v>
      </c>
      <c r="X4435" s="39" t="s">
        <v>2054</v>
      </c>
      <c r="Y4435" s="39"/>
      <c r="Z4435" s="39"/>
      <c r="AA4435" s="39"/>
      <c r="AB4435" s="152" t="s">
        <v>3165</v>
      </c>
    </row>
    <row r="4436" spans="1:28" ht="21.75" customHeight="1" x14ac:dyDescent="0.25">
      <c r="A4436" s="33" t="s">
        <v>30</v>
      </c>
      <c r="B4436" s="33" t="s">
        <v>31</v>
      </c>
      <c r="C4436" s="39">
        <v>6291</v>
      </c>
      <c r="D4436" s="162" t="s">
        <v>52</v>
      </c>
      <c r="E4436" s="162" t="s">
        <v>1266</v>
      </c>
      <c r="F4436" s="174" t="s">
        <v>46</v>
      </c>
      <c r="G4436" s="39" t="s">
        <v>35</v>
      </c>
      <c r="H4436" s="39" t="str">
        <f t="shared" si="595"/>
        <v>6105AK124-6291-ECAL-0002</v>
      </c>
      <c r="I4436" s="39" t="str">
        <f t="shared" si="596"/>
        <v>Q24050972-04-6291-E-CAL-0002</v>
      </c>
      <c r="J4436" s="162"/>
      <c r="K4436" s="39" t="s">
        <v>1945</v>
      </c>
      <c r="L4436" s="162" t="s">
        <v>2055</v>
      </c>
      <c r="M4436" s="162" t="s">
        <v>1361</v>
      </c>
      <c r="N4436" s="33" t="str">
        <f t="shared" si="591"/>
        <v>Administration and General Buildings - Solar PV Plant Yard Ablution Facilities - Cable and Conductor Sizing (incl Volt Drop Calcs)</v>
      </c>
      <c r="O4436" s="175"/>
      <c r="P4436" s="175"/>
      <c r="Q4436" s="33" t="str">
        <f>IFERROR(VLOOKUP(PPE_PH1_CDDL[[#This Row],[RDMC Document Number]],[3]Docs!$B:$F,4,0),"No Placeholder Yet")</f>
        <v>RES - Reserved Placeholder</v>
      </c>
      <c r="R4436" s="33" t="str">
        <f>IFERROR(VLOOKUP(PPE_PH1_CDDL[[#This Row],[RDMC Document Number]],[3]Docs!$B:$F,5,0),"No Placeholder Yet")</f>
        <v>Pending</v>
      </c>
      <c r="S4436" s="137">
        <f t="shared" si="597"/>
        <v>0</v>
      </c>
      <c r="T4436" s="39" t="s">
        <v>1119</v>
      </c>
      <c r="U4436" s="39"/>
      <c r="V4436" s="126"/>
      <c r="W4436" s="39" t="s">
        <v>2053</v>
      </c>
      <c r="X4436" s="162" t="s">
        <v>2056</v>
      </c>
      <c r="Y4436" s="162"/>
      <c r="Z4436" s="162"/>
      <c r="AA4436" s="39"/>
      <c r="AB4436" s="152" t="s">
        <v>3165</v>
      </c>
    </row>
    <row r="4437" spans="1:28" ht="21.75" customHeight="1" x14ac:dyDescent="0.25">
      <c r="A4437" s="33" t="s">
        <v>30</v>
      </c>
      <c r="B4437" s="33" t="s">
        <v>31</v>
      </c>
      <c r="C4437" s="39">
        <v>6291</v>
      </c>
      <c r="D4437" s="39" t="s">
        <v>268</v>
      </c>
      <c r="E4437" s="162" t="s">
        <v>1266</v>
      </c>
      <c r="F4437" s="128" t="s">
        <v>34</v>
      </c>
      <c r="G4437" s="39" t="s">
        <v>35</v>
      </c>
      <c r="H4437" s="39" t="str">
        <f t="shared" si="595"/>
        <v>6105AK124-6291-MCAL-0001</v>
      </c>
      <c r="I4437" s="39" t="str">
        <f t="shared" si="596"/>
        <v>Q24050972-04-6291-M-CAL-0001</v>
      </c>
      <c r="J4437" s="39"/>
      <c r="K4437" s="39" t="s">
        <v>1945</v>
      </c>
      <c r="L4437" s="39" t="s">
        <v>2052</v>
      </c>
      <c r="M4437" s="39" t="s">
        <v>1424</v>
      </c>
      <c r="N4437" s="33" t="str">
        <f t="shared" si="591"/>
        <v>Administration and General Buildings - Control Room &amp; Equip Offloading Storage Building for Solar PV Plant - Piping Pressure Drop Calculations</v>
      </c>
      <c r="O4437" s="134"/>
      <c r="P4437" s="134"/>
      <c r="Q4437" s="33" t="str">
        <f>IFERROR(VLOOKUP(PPE_PH1_CDDL[[#This Row],[RDMC Document Number]],[3]Docs!$B:$F,4,0),"No Placeholder Yet")</f>
        <v>RES - Reserved Placeholder</v>
      </c>
      <c r="R4437" s="33" t="str">
        <f>IFERROR(VLOOKUP(PPE_PH1_CDDL[[#This Row],[RDMC Document Number]],[3]Docs!$B:$F,5,0),"No Placeholder Yet")</f>
        <v>Pending</v>
      </c>
      <c r="S4437" s="137">
        <f t="shared" ref="S4437:S4444" si="598">IF(AND(O4437&lt;&gt;"",P4437&lt;&gt;"",R4437="Approved"),100%,
 IF(AND(O4437&lt;&gt;"",P4437&lt;&gt;""),66.67%,
 IF(O4437&lt;&gt;"",33.33%,
 0)))</f>
        <v>0</v>
      </c>
      <c r="T4437" s="39" t="s">
        <v>1119</v>
      </c>
      <c r="U4437" s="39"/>
      <c r="V4437" s="126"/>
      <c r="W4437" s="39" t="s">
        <v>2053</v>
      </c>
      <c r="X4437" s="39" t="s">
        <v>2054</v>
      </c>
      <c r="Y4437" s="39"/>
      <c r="Z4437" s="39"/>
      <c r="AA4437" s="39"/>
      <c r="AB4437" s="152" t="s">
        <v>3165</v>
      </c>
    </row>
    <row r="4438" spans="1:28" ht="21.75" customHeight="1" x14ac:dyDescent="0.25">
      <c r="A4438" s="33" t="s">
        <v>30</v>
      </c>
      <c r="B4438" s="33" t="s">
        <v>31</v>
      </c>
      <c r="C4438" s="39">
        <v>6291</v>
      </c>
      <c r="D4438" s="162" t="s">
        <v>268</v>
      </c>
      <c r="E4438" s="162" t="s">
        <v>1266</v>
      </c>
      <c r="F4438" s="174" t="s">
        <v>46</v>
      </c>
      <c r="G4438" s="39" t="s">
        <v>35</v>
      </c>
      <c r="H4438" s="39" t="str">
        <f t="shared" si="595"/>
        <v>6105AK124-6291-MCAL-0002</v>
      </c>
      <c r="I4438" s="39" t="str">
        <f t="shared" si="596"/>
        <v>Q24050972-04-6291-M-CAL-0002</v>
      </c>
      <c r="J4438" s="162"/>
      <c r="K4438" s="39" t="s">
        <v>1945</v>
      </c>
      <c r="L4438" s="162" t="s">
        <v>2055</v>
      </c>
      <c r="M4438" s="162" t="s">
        <v>1424</v>
      </c>
      <c r="N4438" s="33" t="str">
        <f t="shared" si="591"/>
        <v>Administration and General Buildings - Solar PV Plant Yard Ablution Facilities - Piping Pressure Drop Calculations</v>
      </c>
      <c r="O4438" s="175"/>
      <c r="P4438" s="175"/>
      <c r="Q4438" s="33" t="str">
        <f>IFERROR(VLOOKUP(PPE_PH1_CDDL[[#This Row],[RDMC Document Number]],[3]Docs!$B:$F,4,0),"No Placeholder Yet")</f>
        <v>RES - Reserved Placeholder</v>
      </c>
      <c r="R4438" s="33" t="str">
        <f>IFERROR(VLOOKUP(PPE_PH1_CDDL[[#This Row],[RDMC Document Number]],[3]Docs!$B:$F,5,0),"No Placeholder Yet")</f>
        <v>Pending</v>
      </c>
      <c r="S4438" s="137">
        <f t="shared" si="598"/>
        <v>0</v>
      </c>
      <c r="T4438" s="39" t="s">
        <v>1119</v>
      </c>
      <c r="U4438" s="39"/>
      <c r="V4438" s="126"/>
      <c r="W4438" s="39" t="s">
        <v>2053</v>
      </c>
      <c r="X4438" s="162" t="s">
        <v>2056</v>
      </c>
      <c r="Y4438" s="162"/>
      <c r="Z4438" s="162"/>
      <c r="AA4438" s="39"/>
      <c r="AB4438" s="152" t="s">
        <v>3165</v>
      </c>
    </row>
    <row r="4439" spans="1:28" ht="21.75" customHeight="1" x14ac:dyDescent="0.25">
      <c r="A4439" s="33" t="s">
        <v>30</v>
      </c>
      <c r="B4439" s="33" t="s">
        <v>31</v>
      </c>
      <c r="C4439" s="39">
        <v>6291</v>
      </c>
      <c r="D4439" s="162" t="s">
        <v>52</v>
      </c>
      <c r="E4439" s="39" t="s">
        <v>1365</v>
      </c>
      <c r="F4439" s="128" t="s">
        <v>34</v>
      </c>
      <c r="G4439" s="39" t="s">
        <v>35</v>
      </c>
      <c r="H4439" s="39" t="str">
        <f t="shared" si="595"/>
        <v>6105AK124-6291-EDIA-0001</v>
      </c>
      <c r="I4439" s="39" t="str">
        <f t="shared" si="596"/>
        <v>Q24050972-04-6291-E-DIA-0001</v>
      </c>
      <c r="J4439" s="39"/>
      <c r="K4439" s="39" t="s">
        <v>1945</v>
      </c>
      <c r="L4439" s="39" t="s">
        <v>2052</v>
      </c>
      <c r="M4439" s="39" t="s">
        <v>1366</v>
      </c>
      <c r="N4439" s="33" t="str">
        <f t="shared" si="591"/>
        <v>Administration and General Buildings - Control Room &amp; Equip Offloading Storage Building for Solar PV Plant - Cable Block Diagrams and Schedules</v>
      </c>
      <c r="O4439" s="134"/>
      <c r="P4439" s="134"/>
      <c r="Q4439" s="33" t="str">
        <f>IFERROR(VLOOKUP(PPE_PH1_CDDL[[#This Row],[RDMC Document Number]],[3]Docs!$B:$F,4,0),"No Placeholder Yet")</f>
        <v>RES - Reserved Placeholder</v>
      </c>
      <c r="R4439" s="33" t="str">
        <f>IFERROR(VLOOKUP(PPE_PH1_CDDL[[#This Row],[RDMC Document Number]],[3]Docs!$B:$F,5,0),"No Placeholder Yet")</f>
        <v>Pending</v>
      </c>
      <c r="S4439" s="137">
        <f t="shared" si="598"/>
        <v>0</v>
      </c>
      <c r="T4439" s="39" t="s">
        <v>1119</v>
      </c>
      <c r="U4439" s="39"/>
      <c r="V4439" s="126"/>
      <c r="W4439" s="39" t="s">
        <v>2053</v>
      </c>
      <c r="X4439" s="39" t="s">
        <v>2054</v>
      </c>
      <c r="Y4439" s="39"/>
      <c r="Z4439" s="39"/>
      <c r="AA4439" s="39"/>
      <c r="AB4439" s="152" t="s">
        <v>3165</v>
      </c>
    </row>
    <row r="4440" spans="1:28" ht="21.75" customHeight="1" x14ac:dyDescent="0.25">
      <c r="A4440" s="33" t="s">
        <v>30</v>
      </c>
      <c r="B4440" s="33" t="s">
        <v>31</v>
      </c>
      <c r="C4440" s="39">
        <v>6291</v>
      </c>
      <c r="D4440" s="162" t="s">
        <v>52</v>
      </c>
      <c r="E4440" s="39" t="s">
        <v>1365</v>
      </c>
      <c r="F4440" s="128" t="s">
        <v>46</v>
      </c>
      <c r="G4440" s="39" t="s">
        <v>35</v>
      </c>
      <c r="H4440" s="39" t="str">
        <f t="shared" si="595"/>
        <v>6105AK124-6291-EDIA-0002</v>
      </c>
      <c r="I4440" s="39" t="str">
        <f t="shared" si="596"/>
        <v>Q24050972-04-6291-E-DIA-0002</v>
      </c>
      <c r="J4440" s="39"/>
      <c r="K4440" s="39" t="s">
        <v>1945</v>
      </c>
      <c r="L4440" s="39" t="s">
        <v>2052</v>
      </c>
      <c r="M4440" s="39" t="s">
        <v>1367</v>
      </c>
      <c r="N4440" s="33" t="str">
        <f t="shared" si="591"/>
        <v>Administration and General Buildings - Control Room &amp; Equip Offloading Storage Building for Solar PV Plant - Electrical Circuit Diagrams (Schematics)</v>
      </c>
      <c r="O4440" s="134"/>
      <c r="P4440" s="134"/>
      <c r="Q4440" s="33" t="str">
        <f>IFERROR(VLOOKUP(PPE_PH1_CDDL[[#This Row],[RDMC Document Number]],[3]Docs!$B:$F,4,0),"No Placeholder Yet")</f>
        <v>RES - Reserved Placeholder</v>
      </c>
      <c r="R4440" s="33" t="str">
        <f>IFERROR(VLOOKUP(PPE_PH1_CDDL[[#This Row],[RDMC Document Number]],[3]Docs!$B:$F,5,0),"No Placeholder Yet")</f>
        <v>Pending</v>
      </c>
      <c r="S4440" s="137">
        <f t="shared" si="598"/>
        <v>0</v>
      </c>
      <c r="T4440" s="39" t="s">
        <v>1119</v>
      </c>
      <c r="U4440" s="39"/>
      <c r="V4440" s="126"/>
      <c r="W4440" s="39" t="s">
        <v>2053</v>
      </c>
      <c r="X4440" s="39" t="s">
        <v>2054</v>
      </c>
      <c r="Y4440" s="39"/>
      <c r="Z4440" s="39"/>
      <c r="AA4440" s="39"/>
      <c r="AB4440" s="152" t="s">
        <v>3165</v>
      </c>
    </row>
    <row r="4441" spans="1:28" ht="21.75" customHeight="1" x14ac:dyDescent="0.25">
      <c r="A4441" s="33" t="s">
        <v>30</v>
      </c>
      <c r="B4441" s="33" t="s">
        <v>31</v>
      </c>
      <c r="C4441" s="39">
        <v>6291</v>
      </c>
      <c r="D4441" s="162" t="s">
        <v>52</v>
      </c>
      <c r="E4441" s="39" t="s">
        <v>1365</v>
      </c>
      <c r="F4441" s="128" t="s">
        <v>48</v>
      </c>
      <c r="G4441" s="39" t="s">
        <v>35</v>
      </c>
      <c r="H4441" s="39" t="str">
        <f t="shared" si="595"/>
        <v>6105AK124-6291-EDIA-0003</v>
      </c>
      <c r="I4441" s="39" t="str">
        <f t="shared" si="596"/>
        <v>Q24050972-04-6291-E-DIA-0003</v>
      </c>
      <c r="J4441" s="39"/>
      <c r="K4441" s="39" t="s">
        <v>1945</v>
      </c>
      <c r="L4441" s="39" t="s">
        <v>2052</v>
      </c>
      <c r="M4441" s="39" t="s">
        <v>1369</v>
      </c>
      <c r="N4441" s="33" t="str">
        <f t="shared" si="591"/>
        <v>Administration and General Buildings - Control Room &amp; Equip Offloading Storage Building for Solar PV Plant - E/I Termination Schedule</v>
      </c>
      <c r="O4441" s="134"/>
      <c r="P4441" s="134"/>
      <c r="Q4441" s="33" t="str">
        <f>IFERROR(VLOOKUP(PPE_PH1_CDDL[[#This Row],[RDMC Document Number]],[3]Docs!$B:$F,4,0),"No Placeholder Yet")</f>
        <v>RES - Reserved Placeholder</v>
      </c>
      <c r="R4441" s="33" t="str">
        <f>IFERROR(VLOOKUP(PPE_PH1_CDDL[[#This Row],[RDMC Document Number]],[3]Docs!$B:$F,5,0),"No Placeholder Yet")</f>
        <v>Pending</v>
      </c>
      <c r="S4441" s="137">
        <f t="shared" si="598"/>
        <v>0</v>
      </c>
      <c r="T4441" s="39" t="s">
        <v>1119</v>
      </c>
      <c r="U4441" s="39"/>
      <c r="V4441" s="126"/>
      <c r="W4441" s="39" t="s">
        <v>2053</v>
      </c>
      <c r="X4441" s="39" t="s">
        <v>2054</v>
      </c>
      <c r="Y4441" s="39"/>
      <c r="Z4441" s="39"/>
      <c r="AA4441" s="39"/>
      <c r="AB4441" s="152" t="s">
        <v>3165</v>
      </c>
    </row>
    <row r="4442" spans="1:28" ht="21.75" customHeight="1" x14ac:dyDescent="0.25">
      <c r="A4442" s="33" t="s">
        <v>30</v>
      </c>
      <c r="B4442" s="33" t="s">
        <v>31</v>
      </c>
      <c r="C4442" s="39">
        <v>6291</v>
      </c>
      <c r="D4442" s="162" t="s">
        <v>52</v>
      </c>
      <c r="E4442" s="39" t="s">
        <v>1365</v>
      </c>
      <c r="F4442" s="128" t="s">
        <v>50</v>
      </c>
      <c r="G4442" s="39" t="s">
        <v>35</v>
      </c>
      <c r="H4442" s="39" t="str">
        <f t="shared" si="595"/>
        <v>6105AK124-6291-EDIA-0004</v>
      </c>
      <c r="I4442" s="39" t="str">
        <f t="shared" si="596"/>
        <v>Q24050972-04-6291-E-DIA-0004</v>
      </c>
      <c r="J4442" s="39"/>
      <c r="K4442" s="39" t="s">
        <v>1945</v>
      </c>
      <c r="L4442" s="39" t="s">
        <v>2055</v>
      </c>
      <c r="M4442" s="39" t="s">
        <v>1366</v>
      </c>
      <c r="N4442" s="33" t="str">
        <f t="shared" si="591"/>
        <v>Administration and General Buildings - Solar PV Plant Yard Ablution Facilities - Cable Block Diagrams and Schedules</v>
      </c>
      <c r="O4442" s="134"/>
      <c r="P4442" s="134"/>
      <c r="Q4442" s="33" t="str">
        <f>IFERROR(VLOOKUP(PPE_PH1_CDDL[[#This Row],[RDMC Document Number]],[3]Docs!$B:$F,4,0),"No Placeholder Yet")</f>
        <v>RES - Reserved Placeholder</v>
      </c>
      <c r="R4442" s="33" t="str">
        <f>IFERROR(VLOOKUP(PPE_PH1_CDDL[[#This Row],[RDMC Document Number]],[3]Docs!$B:$F,5,0),"No Placeholder Yet")</f>
        <v>Pending</v>
      </c>
      <c r="S4442" s="137">
        <f t="shared" si="598"/>
        <v>0</v>
      </c>
      <c r="T4442" s="39" t="s">
        <v>1119</v>
      </c>
      <c r="U4442" s="39"/>
      <c r="V4442" s="126"/>
      <c r="W4442" s="39" t="s">
        <v>2053</v>
      </c>
      <c r="X4442" s="162" t="s">
        <v>2056</v>
      </c>
      <c r="Y4442" s="39"/>
      <c r="Z4442" s="39"/>
      <c r="AA4442" s="39"/>
      <c r="AB4442" s="152" t="s">
        <v>3165</v>
      </c>
    </row>
    <row r="4443" spans="1:28" ht="21.75" customHeight="1" x14ac:dyDescent="0.25">
      <c r="A4443" s="33" t="s">
        <v>30</v>
      </c>
      <c r="B4443" s="33" t="s">
        <v>31</v>
      </c>
      <c r="C4443" s="39">
        <v>6291</v>
      </c>
      <c r="D4443" s="162" t="s">
        <v>52</v>
      </c>
      <c r="E4443" s="39" t="s">
        <v>1365</v>
      </c>
      <c r="F4443" s="128" t="s">
        <v>101</v>
      </c>
      <c r="G4443" s="39" t="s">
        <v>35</v>
      </c>
      <c r="H4443" s="39" t="str">
        <f t="shared" si="595"/>
        <v>6105AK124-6291-EDIA-0005</v>
      </c>
      <c r="I4443" s="39" t="str">
        <f t="shared" si="596"/>
        <v>Q24050972-04-6291-E-DIA-0005</v>
      </c>
      <c r="J4443" s="39"/>
      <c r="K4443" s="39" t="s">
        <v>1945</v>
      </c>
      <c r="L4443" s="39" t="s">
        <v>2055</v>
      </c>
      <c r="M4443" s="39" t="s">
        <v>1367</v>
      </c>
      <c r="N4443" s="33" t="str">
        <f t="shared" si="591"/>
        <v>Administration and General Buildings - Solar PV Plant Yard Ablution Facilities - Electrical Circuit Diagrams (Schematics)</v>
      </c>
      <c r="O4443" s="134"/>
      <c r="P4443" s="134"/>
      <c r="Q4443" s="33" t="str">
        <f>IFERROR(VLOOKUP(PPE_PH1_CDDL[[#This Row],[RDMC Document Number]],[3]Docs!$B:$F,4,0),"No Placeholder Yet")</f>
        <v>RES - Reserved Placeholder</v>
      </c>
      <c r="R4443" s="33" t="str">
        <f>IFERROR(VLOOKUP(PPE_PH1_CDDL[[#This Row],[RDMC Document Number]],[3]Docs!$B:$F,5,0),"No Placeholder Yet")</f>
        <v>Pending</v>
      </c>
      <c r="S4443" s="137">
        <f t="shared" si="598"/>
        <v>0</v>
      </c>
      <c r="T4443" s="39" t="s">
        <v>1119</v>
      </c>
      <c r="U4443" s="39"/>
      <c r="V4443" s="126"/>
      <c r="W4443" s="39" t="s">
        <v>2053</v>
      </c>
      <c r="X4443" s="162" t="s">
        <v>2056</v>
      </c>
      <c r="Y4443" s="39"/>
      <c r="Z4443" s="39"/>
      <c r="AA4443" s="39"/>
      <c r="AB4443" s="152" t="s">
        <v>3165</v>
      </c>
    </row>
    <row r="4444" spans="1:28" ht="21.75" customHeight="1" x14ac:dyDescent="0.25">
      <c r="A4444" s="33" t="s">
        <v>30</v>
      </c>
      <c r="B4444" s="33" t="s">
        <v>31</v>
      </c>
      <c r="C4444" s="39">
        <v>6291</v>
      </c>
      <c r="D4444" s="162" t="s">
        <v>52</v>
      </c>
      <c r="E4444" s="39" t="s">
        <v>1365</v>
      </c>
      <c r="F4444" s="174" t="s">
        <v>161</v>
      </c>
      <c r="G4444" s="39" t="s">
        <v>35</v>
      </c>
      <c r="H4444" s="39" t="str">
        <f t="shared" si="595"/>
        <v>6105AK124-6291-EDIA-0006</v>
      </c>
      <c r="I4444" s="39" t="str">
        <f t="shared" si="596"/>
        <v>Q24050972-04-6291-E-DIA-0006</v>
      </c>
      <c r="J4444" s="162"/>
      <c r="K4444" s="39" t="s">
        <v>1945</v>
      </c>
      <c r="L4444" s="162" t="s">
        <v>2055</v>
      </c>
      <c r="M4444" s="162" t="s">
        <v>1369</v>
      </c>
      <c r="N4444" s="33" t="str">
        <f t="shared" si="591"/>
        <v>Administration and General Buildings - Solar PV Plant Yard Ablution Facilities - E/I Termination Schedule</v>
      </c>
      <c r="O4444" s="175"/>
      <c r="P4444" s="175"/>
      <c r="Q4444" s="33" t="str">
        <f>IFERROR(VLOOKUP(PPE_PH1_CDDL[[#This Row],[RDMC Document Number]],[3]Docs!$B:$F,4,0),"No Placeholder Yet")</f>
        <v>RES - Reserved Placeholder</v>
      </c>
      <c r="R4444" s="33" t="str">
        <f>IFERROR(VLOOKUP(PPE_PH1_CDDL[[#This Row],[RDMC Document Number]],[3]Docs!$B:$F,5,0),"No Placeholder Yet")</f>
        <v>Pending</v>
      </c>
      <c r="S4444" s="137">
        <f t="shared" si="598"/>
        <v>0</v>
      </c>
      <c r="T4444" s="39" t="s">
        <v>1119</v>
      </c>
      <c r="U4444" s="39"/>
      <c r="V4444" s="126"/>
      <c r="W4444" s="39" t="s">
        <v>2053</v>
      </c>
      <c r="X4444" s="162" t="s">
        <v>2056</v>
      </c>
      <c r="Y4444" s="162"/>
      <c r="Z4444" s="162"/>
      <c r="AA4444" s="39"/>
      <c r="AB4444" s="152" t="s">
        <v>3165</v>
      </c>
    </row>
    <row r="4445" spans="1:28" ht="21.75" customHeight="1" x14ac:dyDescent="0.25">
      <c r="A4445" s="33" t="s">
        <v>30</v>
      </c>
      <c r="B4445" s="33" t="s">
        <v>31</v>
      </c>
      <c r="C4445" s="39">
        <v>6291</v>
      </c>
      <c r="D4445" s="39" t="s">
        <v>1169</v>
      </c>
      <c r="E4445" s="39" t="s">
        <v>1275</v>
      </c>
      <c r="F4445" s="128" t="s">
        <v>34</v>
      </c>
      <c r="G4445" s="39" t="s">
        <v>35</v>
      </c>
      <c r="H4445" s="39" t="str">
        <f t="shared" si="595"/>
        <v>6105AK124-6291-CDID-0001</v>
      </c>
      <c r="I4445" s="39" t="str">
        <f t="shared" si="596"/>
        <v>Q24050972-04-6291-C-DID-0001</v>
      </c>
      <c r="J4445" s="39"/>
      <c r="K4445" s="39" t="s">
        <v>1945</v>
      </c>
      <c r="L4445" s="39" t="s">
        <v>2052</v>
      </c>
      <c r="M4445" s="39" t="s">
        <v>1276</v>
      </c>
      <c r="N4445" s="33" t="str">
        <f t="shared" si="591"/>
        <v>Administration and General Buildings - Control Room &amp; Equip Offloading Storage Building for Solar PV Plant - Ventilation and Air Filtration Systems Design</v>
      </c>
      <c r="O4445" s="134"/>
      <c r="P4445" s="134"/>
      <c r="Q4445" s="33" t="str">
        <f>IFERROR(VLOOKUP(PPE_PH1_CDDL[[#This Row],[RDMC Document Number]],[3]Docs!$B:$F,4,0),"No Placeholder Yet")</f>
        <v>RES - Reserved Placeholder</v>
      </c>
      <c r="R4445" s="33" t="str">
        <f>IFERROR(VLOOKUP(PPE_PH1_CDDL[[#This Row],[RDMC Document Number]],[3]Docs!$B:$F,5,0),"No Placeholder Yet")</f>
        <v>Pending</v>
      </c>
      <c r="S4445" s="137">
        <f t="shared" ref="S4445:S4448" si="599">IF(AND(O4445&lt;&gt;"",P4445&lt;&gt;"",R4445="Approved"),100%,
 IF(AND(O4445&lt;&gt;"",P4445&lt;&gt;""),66.67%,
 IF(O4445&lt;&gt;"",33.33%,
 0)))</f>
        <v>0</v>
      </c>
      <c r="T4445" s="39" t="s">
        <v>1119</v>
      </c>
      <c r="U4445" s="39"/>
      <c r="V4445" s="126"/>
      <c r="W4445" s="39" t="s">
        <v>2053</v>
      </c>
      <c r="X4445" s="39" t="s">
        <v>2054</v>
      </c>
      <c r="Y4445" s="39"/>
      <c r="Z4445" s="39"/>
      <c r="AA4445" s="39"/>
      <c r="AB4445" s="152" t="s">
        <v>3165</v>
      </c>
    </row>
    <row r="4446" spans="1:28" ht="21.75" customHeight="1" x14ac:dyDescent="0.25">
      <c r="A4446" s="33" t="s">
        <v>30</v>
      </c>
      <c r="B4446" s="33" t="s">
        <v>31</v>
      </c>
      <c r="C4446" s="39">
        <v>6291</v>
      </c>
      <c r="D4446" s="162" t="s">
        <v>1169</v>
      </c>
      <c r="E4446" s="162" t="s">
        <v>1275</v>
      </c>
      <c r="F4446" s="174" t="s">
        <v>46</v>
      </c>
      <c r="G4446" s="39" t="s">
        <v>35</v>
      </c>
      <c r="H4446" s="39" t="str">
        <f t="shared" si="595"/>
        <v>6105AK124-6291-CDID-0002</v>
      </c>
      <c r="I4446" s="39" t="str">
        <f t="shared" si="596"/>
        <v>Q24050972-04-6291-C-DID-0002</v>
      </c>
      <c r="J4446" s="162"/>
      <c r="K4446" s="39" t="s">
        <v>1945</v>
      </c>
      <c r="L4446" s="162" t="s">
        <v>2055</v>
      </c>
      <c r="M4446" s="162" t="s">
        <v>1276</v>
      </c>
      <c r="N4446" s="33" t="str">
        <f t="shared" si="591"/>
        <v>Administration and General Buildings - Solar PV Plant Yard Ablution Facilities - Ventilation and Air Filtration Systems Design</v>
      </c>
      <c r="O4446" s="175"/>
      <c r="P4446" s="175"/>
      <c r="Q4446" s="33" t="str">
        <f>IFERROR(VLOOKUP(PPE_PH1_CDDL[[#This Row],[RDMC Document Number]],[3]Docs!$B:$F,4,0),"No Placeholder Yet")</f>
        <v>RES - Reserved Placeholder</v>
      </c>
      <c r="R4446" s="33" t="str">
        <f>IFERROR(VLOOKUP(PPE_PH1_CDDL[[#This Row],[RDMC Document Number]],[3]Docs!$B:$F,5,0),"No Placeholder Yet")</f>
        <v>Pending</v>
      </c>
      <c r="S4446" s="137">
        <f t="shared" si="599"/>
        <v>0</v>
      </c>
      <c r="T4446" s="39" t="s">
        <v>1119</v>
      </c>
      <c r="U4446" s="39"/>
      <c r="V4446" s="126"/>
      <c r="W4446" s="39" t="s">
        <v>2053</v>
      </c>
      <c r="X4446" s="162" t="s">
        <v>2056</v>
      </c>
      <c r="Y4446" s="162"/>
      <c r="Z4446" s="162"/>
      <c r="AA4446" s="39"/>
      <c r="AB4446" s="152" t="s">
        <v>3165</v>
      </c>
    </row>
    <row r="4447" spans="1:28" ht="21.75" customHeight="1" x14ac:dyDescent="0.25">
      <c r="A4447" s="33" t="s">
        <v>30</v>
      </c>
      <c r="B4447" s="33" t="s">
        <v>31</v>
      </c>
      <c r="C4447" s="39">
        <v>6291</v>
      </c>
      <c r="D4447" s="162" t="s">
        <v>52</v>
      </c>
      <c r="E4447" s="39" t="s">
        <v>82</v>
      </c>
      <c r="F4447" s="128" t="s">
        <v>34</v>
      </c>
      <c r="G4447" s="39" t="s">
        <v>35</v>
      </c>
      <c r="H4447" s="39" t="str">
        <f t="shared" si="595"/>
        <v>6105AK124-6291-EDST-0001</v>
      </c>
      <c r="I4447" s="39" t="str">
        <f t="shared" si="596"/>
        <v>Q24050972-04-6291-E-DST-0001</v>
      </c>
      <c r="J4447" s="39"/>
      <c r="K4447" s="39" t="s">
        <v>1945</v>
      </c>
      <c r="L4447" s="39" t="s">
        <v>2052</v>
      </c>
      <c r="M4447" s="39" t="s">
        <v>1373</v>
      </c>
      <c r="N4447" s="33" t="str">
        <f t="shared" si="591"/>
        <v>Administration and General Buildings - Control Room &amp; Equip Offloading Storage Building for Solar PV Plant - Equipment Register and Technical Specifications</v>
      </c>
      <c r="O4447" s="134"/>
      <c r="P4447" s="134"/>
      <c r="Q4447" s="33" t="str">
        <f>IFERROR(VLOOKUP(PPE_PH1_CDDL[[#This Row],[RDMC Document Number]],[3]Docs!$B:$F,4,0),"No Placeholder Yet")</f>
        <v>RES - Reserved Placeholder</v>
      </c>
      <c r="R4447" s="33" t="str">
        <f>IFERROR(VLOOKUP(PPE_PH1_CDDL[[#This Row],[RDMC Document Number]],[3]Docs!$B:$F,5,0),"No Placeholder Yet")</f>
        <v>Pending</v>
      </c>
      <c r="S4447" s="137">
        <f t="shared" si="599"/>
        <v>0</v>
      </c>
      <c r="T4447" s="39" t="s">
        <v>1119</v>
      </c>
      <c r="U4447" s="39"/>
      <c r="V4447" s="126"/>
      <c r="W4447" s="39" t="s">
        <v>2053</v>
      </c>
      <c r="X4447" s="39" t="s">
        <v>2054</v>
      </c>
      <c r="Y4447" s="39"/>
      <c r="Z4447" s="39"/>
      <c r="AA4447" s="39"/>
      <c r="AB4447" s="152" t="s">
        <v>3165</v>
      </c>
    </row>
    <row r="4448" spans="1:28" ht="21.75" customHeight="1" x14ac:dyDescent="0.25">
      <c r="A4448" s="33" t="s">
        <v>30</v>
      </c>
      <c r="B4448" s="33" t="s">
        <v>31</v>
      </c>
      <c r="C4448" s="39">
        <v>6291</v>
      </c>
      <c r="D4448" s="162" t="s">
        <v>52</v>
      </c>
      <c r="E4448" s="162" t="s">
        <v>82</v>
      </c>
      <c r="F4448" s="174" t="s">
        <v>46</v>
      </c>
      <c r="G4448" s="39" t="s">
        <v>35</v>
      </c>
      <c r="H4448" s="39" t="str">
        <f t="shared" si="595"/>
        <v>6105AK124-6291-EDST-0002</v>
      </c>
      <c r="I4448" s="39" t="str">
        <f t="shared" si="596"/>
        <v>Q24050972-04-6291-E-DST-0002</v>
      </c>
      <c r="J4448" s="162"/>
      <c r="K4448" s="39" t="s">
        <v>1945</v>
      </c>
      <c r="L4448" s="162" t="s">
        <v>2055</v>
      </c>
      <c r="M4448" s="162" t="s">
        <v>1373</v>
      </c>
      <c r="N4448" s="33" t="str">
        <f t="shared" si="591"/>
        <v>Administration and General Buildings - Solar PV Plant Yard Ablution Facilities - Equipment Register and Technical Specifications</v>
      </c>
      <c r="O4448" s="175"/>
      <c r="P4448" s="175"/>
      <c r="Q4448" s="33" t="str">
        <f>IFERROR(VLOOKUP(PPE_PH1_CDDL[[#This Row],[RDMC Document Number]],[3]Docs!$B:$F,4,0),"No Placeholder Yet")</f>
        <v>RES - Reserved Placeholder</v>
      </c>
      <c r="R4448" s="33" t="str">
        <f>IFERROR(VLOOKUP(PPE_PH1_CDDL[[#This Row],[RDMC Document Number]],[3]Docs!$B:$F,5,0),"No Placeholder Yet")</f>
        <v>Pending</v>
      </c>
      <c r="S4448" s="137">
        <f t="shared" si="599"/>
        <v>0</v>
      </c>
      <c r="T4448" s="39" t="s">
        <v>1119</v>
      </c>
      <c r="U4448" s="39"/>
      <c r="V4448" s="126"/>
      <c r="W4448" s="39" t="s">
        <v>2053</v>
      </c>
      <c r="X4448" s="162" t="s">
        <v>2056</v>
      </c>
      <c r="Y4448" s="162"/>
      <c r="Z4448" s="162"/>
      <c r="AA4448" s="39"/>
      <c r="AB4448" s="152" t="s">
        <v>3165</v>
      </c>
    </row>
    <row r="4449" spans="1:28" ht="21.75" customHeight="1" x14ac:dyDescent="0.25">
      <c r="A4449" s="33" t="s">
        <v>30</v>
      </c>
      <c r="B4449" s="33" t="s">
        <v>31</v>
      </c>
      <c r="C4449" s="39">
        <v>6291</v>
      </c>
      <c r="D4449" s="39" t="s">
        <v>1456</v>
      </c>
      <c r="E4449" s="39" t="s">
        <v>1457</v>
      </c>
      <c r="F4449" s="128" t="s">
        <v>34</v>
      </c>
      <c r="G4449" s="39" t="s">
        <v>35</v>
      </c>
      <c r="H4449" s="39" t="str">
        <f t="shared" si="595"/>
        <v>6105AK124-6291-WELE-0001</v>
      </c>
      <c r="I4449" s="39" t="str">
        <f t="shared" si="596"/>
        <v>Q24050972-04-6291-W-ELE-0001</v>
      </c>
      <c r="J4449" s="39"/>
      <c r="K4449" s="39" t="s">
        <v>1945</v>
      </c>
      <c r="L4449" s="39" t="s">
        <v>2052</v>
      </c>
      <c r="M4449" s="39" t="s">
        <v>1458</v>
      </c>
      <c r="N4449" s="33" t="str">
        <f t="shared" si="591"/>
        <v>Administration and General Buildings - Control Room &amp; Equip Offloading Storage Building for Solar PV Plant - Bulk Earth Works Design and Report</v>
      </c>
      <c r="O4449" s="134"/>
      <c r="P4449" s="134"/>
      <c r="Q4449" s="33" t="str">
        <f>IFERROR(VLOOKUP(PPE_PH1_CDDL[[#This Row],[RDMC Document Number]],[3]Docs!$B:$F,4,0),"No Placeholder Yet")</f>
        <v>RES - Reserved Placeholder</v>
      </c>
      <c r="R4449" s="33" t="str">
        <f>IFERROR(VLOOKUP(PPE_PH1_CDDL[[#This Row],[RDMC Document Number]],[3]Docs!$B:$F,5,0),"No Placeholder Yet")</f>
        <v>Pending</v>
      </c>
      <c r="S4449" s="137">
        <f t="shared" ref="S4449:S4470" si="600">IF(AND(O4449&lt;&gt;"",P4449&lt;&gt;"",R4449="Approved"),100%,
 IF(AND(O4449&lt;&gt;"",P4449&lt;&gt;""),66.67%,
 IF(O4449&lt;&gt;"",33.33%,
 0)))</f>
        <v>0</v>
      </c>
      <c r="T4449" s="39" t="s">
        <v>1119</v>
      </c>
      <c r="U4449" s="39"/>
      <c r="V4449" s="126"/>
      <c r="W4449" s="39" t="s">
        <v>2053</v>
      </c>
      <c r="X4449" s="39" t="s">
        <v>2054</v>
      </c>
      <c r="Y4449" s="39"/>
      <c r="Z4449" s="39"/>
      <c r="AA4449" s="39"/>
      <c r="AB4449" s="152" t="s">
        <v>3165</v>
      </c>
    </row>
    <row r="4450" spans="1:28" ht="21.75" customHeight="1" x14ac:dyDescent="0.25">
      <c r="A4450" s="33" t="s">
        <v>30</v>
      </c>
      <c r="B4450" s="33" t="s">
        <v>31</v>
      </c>
      <c r="C4450" s="39">
        <v>6291</v>
      </c>
      <c r="D4450" s="162" t="s">
        <v>1456</v>
      </c>
      <c r="E4450" s="162" t="s">
        <v>1457</v>
      </c>
      <c r="F4450" s="174" t="s">
        <v>46</v>
      </c>
      <c r="G4450" s="39" t="s">
        <v>35</v>
      </c>
      <c r="H4450" s="39" t="str">
        <f t="shared" si="595"/>
        <v>6105AK124-6291-WELE-0002</v>
      </c>
      <c r="I4450" s="39" t="str">
        <f t="shared" si="596"/>
        <v>Q24050972-04-6291-W-ELE-0002</v>
      </c>
      <c r="J4450" s="162"/>
      <c r="K4450" s="39" t="s">
        <v>1945</v>
      </c>
      <c r="L4450" s="162" t="s">
        <v>2055</v>
      </c>
      <c r="M4450" s="162" t="s">
        <v>1458</v>
      </c>
      <c r="N4450" s="33" t="str">
        <f t="shared" si="591"/>
        <v>Administration and General Buildings - Solar PV Plant Yard Ablution Facilities - Bulk Earth Works Design and Report</v>
      </c>
      <c r="O4450" s="175"/>
      <c r="P4450" s="175"/>
      <c r="Q4450" s="33" t="str">
        <f>IFERROR(VLOOKUP(PPE_PH1_CDDL[[#This Row],[RDMC Document Number]],[3]Docs!$B:$F,4,0),"No Placeholder Yet")</f>
        <v>RES - Reserved Placeholder</v>
      </c>
      <c r="R4450" s="33" t="str">
        <f>IFERROR(VLOOKUP(PPE_PH1_CDDL[[#This Row],[RDMC Document Number]],[3]Docs!$B:$F,5,0),"No Placeholder Yet")</f>
        <v>Pending</v>
      </c>
      <c r="S4450" s="137">
        <f t="shared" si="600"/>
        <v>0</v>
      </c>
      <c r="T4450" s="39" t="s">
        <v>1119</v>
      </c>
      <c r="U4450" s="39"/>
      <c r="V4450" s="126"/>
      <c r="W4450" s="39" t="s">
        <v>2053</v>
      </c>
      <c r="X4450" s="162" t="s">
        <v>2056</v>
      </c>
      <c r="Y4450" s="162"/>
      <c r="Z4450" s="162"/>
      <c r="AA4450" s="39"/>
      <c r="AB4450" s="152" t="s">
        <v>3165</v>
      </c>
    </row>
    <row r="4451" spans="1:28" ht="21.75" customHeight="1" x14ac:dyDescent="0.25">
      <c r="A4451" s="33" t="s">
        <v>30</v>
      </c>
      <c r="B4451" s="33" t="s">
        <v>31</v>
      </c>
      <c r="C4451" s="39">
        <v>6291</v>
      </c>
      <c r="D4451" s="162" t="s">
        <v>52</v>
      </c>
      <c r="E4451" s="39" t="s">
        <v>1374</v>
      </c>
      <c r="F4451" s="128" t="s">
        <v>34</v>
      </c>
      <c r="G4451" s="39" t="s">
        <v>35</v>
      </c>
      <c r="H4451" s="39" t="str">
        <f t="shared" si="595"/>
        <v>6105AK124-6291-EEQL-0001</v>
      </c>
      <c r="I4451" s="39" t="str">
        <f t="shared" si="596"/>
        <v>Q24050972-04-6291-E-EQL-0001</v>
      </c>
      <c r="J4451" s="39"/>
      <c r="K4451" s="39" t="s">
        <v>1945</v>
      </c>
      <c r="L4451" s="39" t="s">
        <v>2052</v>
      </c>
      <c r="M4451" s="39" t="s">
        <v>1375</v>
      </c>
      <c r="N4451" s="33" t="str">
        <f t="shared" si="591"/>
        <v>Administration and General Buildings - Control Room &amp; Equip Offloading Storage Building for Solar PV Plant - Electrical Equipment Load Register</v>
      </c>
      <c r="O4451" s="134"/>
      <c r="P4451" s="134"/>
      <c r="Q4451" s="33" t="str">
        <f>IFERROR(VLOOKUP(PPE_PH1_CDDL[[#This Row],[RDMC Document Number]],[3]Docs!$B:$F,4,0),"No Placeholder Yet")</f>
        <v>RES - Reserved Placeholder</v>
      </c>
      <c r="R4451" s="33" t="str">
        <f>IFERROR(VLOOKUP(PPE_PH1_CDDL[[#This Row],[RDMC Document Number]],[3]Docs!$B:$F,5,0),"No Placeholder Yet")</f>
        <v>Pending</v>
      </c>
      <c r="S4451" s="137">
        <f t="shared" si="600"/>
        <v>0</v>
      </c>
      <c r="T4451" s="39" t="s">
        <v>1119</v>
      </c>
      <c r="U4451" s="39"/>
      <c r="V4451" s="126"/>
      <c r="W4451" s="39" t="s">
        <v>2053</v>
      </c>
      <c r="X4451" s="39" t="s">
        <v>2054</v>
      </c>
      <c r="Y4451" s="39"/>
      <c r="Z4451" s="39"/>
      <c r="AA4451" s="39"/>
      <c r="AB4451" s="152" t="s">
        <v>3165</v>
      </c>
    </row>
    <row r="4452" spans="1:28" ht="21.75" customHeight="1" x14ac:dyDescent="0.25">
      <c r="A4452" s="33" t="s">
        <v>30</v>
      </c>
      <c r="B4452" s="33" t="s">
        <v>31</v>
      </c>
      <c r="C4452" s="39">
        <v>6291</v>
      </c>
      <c r="D4452" s="162" t="s">
        <v>52</v>
      </c>
      <c r="E4452" s="162" t="s">
        <v>1374</v>
      </c>
      <c r="F4452" s="174" t="s">
        <v>46</v>
      </c>
      <c r="G4452" s="39" t="s">
        <v>35</v>
      </c>
      <c r="H4452" s="39" t="str">
        <f t="shared" si="595"/>
        <v>6105AK124-6291-EEQL-0002</v>
      </c>
      <c r="I4452" s="39" t="str">
        <f t="shared" si="596"/>
        <v>Q24050972-04-6291-E-EQL-0002</v>
      </c>
      <c r="J4452" s="162"/>
      <c r="K4452" s="39" t="s">
        <v>1945</v>
      </c>
      <c r="L4452" s="162" t="s">
        <v>2055</v>
      </c>
      <c r="M4452" s="162" t="s">
        <v>1375</v>
      </c>
      <c r="N4452" s="33" t="str">
        <f t="shared" si="591"/>
        <v>Administration and General Buildings - Solar PV Plant Yard Ablution Facilities - Electrical Equipment Load Register</v>
      </c>
      <c r="O4452" s="175"/>
      <c r="P4452" s="175"/>
      <c r="Q4452" s="33" t="str">
        <f>IFERROR(VLOOKUP(PPE_PH1_CDDL[[#This Row],[RDMC Document Number]],[3]Docs!$B:$F,4,0),"No Placeholder Yet")</f>
        <v>RES - Reserved Placeholder</v>
      </c>
      <c r="R4452" s="33" t="str">
        <f>IFERROR(VLOOKUP(PPE_PH1_CDDL[[#This Row],[RDMC Document Number]],[3]Docs!$B:$F,5,0),"No Placeholder Yet")</f>
        <v>Pending</v>
      </c>
      <c r="S4452" s="137">
        <f t="shared" si="600"/>
        <v>0</v>
      </c>
      <c r="T4452" s="39" t="s">
        <v>1119</v>
      </c>
      <c r="U4452" s="39"/>
      <c r="V4452" s="126"/>
      <c r="W4452" s="39" t="s">
        <v>2053</v>
      </c>
      <c r="X4452" s="162" t="s">
        <v>2056</v>
      </c>
      <c r="Y4452" s="162"/>
      <c r="Z4452" s="162"/>
      <c r="AA4452" s="39"/>
      <c r="AB4452" s="152" t="s">
        <v>3165</v>
      </c>
    </row>
    <row r="4453" spans="1:28" ht="21.75" customHeight="1" x14ac:dyDescent="0.25">
      <c r="A4453" s="33" t="s">
        <v>30</v>
      </c>
      <c r="B4453" s="33" t="s">
        <v>31</v>
      </c>
      <c r="C4453" s="39">
        <v>6291</v>
      </c>
      <c r="D4453" s="162" t="s">
        <v>268</v>
      </c>
      <c r="E4453" s="39" t="s">
        <v>1374</v>
      </c>
      <c r="F4453" s="128" t="s">
        <v>34</v>
      </c>
      <c r="G4453" s="39" t="s">
        <v>35</v>
      </c>
      <c r="H4453" s="39" t="str">
        <f t="shared" si="595"/>
        <v>6105AK124-6291-MEQL-0001</v>
      </c>
      <c r="I4453" s="39" t="str">
        <f t="shared" si="596"/>
        <v>Q24050972-04-6291-M-EQL-0001</v>
      </c>
      <c r="J4453" s="39"/>
      <c r="K4453" s="39" t="s">
        <v>1945</v>
      </c>
      <c r="L4453" s="39" t="s">
        <v>2052</v>
      </c>
      <c r="M4453" s="39" t="s">
        <v>1428</v>
      </c>
      <c r="N4453" s="33" t="str">
        <f t="shared" si="591"/>
        <v>Administration and General Buildings - Control Room &amp; Equip Offloading Storage Building for Solar PV Plant - Mechanical Equipment Register with Specifications</v>
      </c>
      <c r="O4453" s="134"/>
      <c r="P4453" s="134"/>
      <c r="Q4453" s="33" t="str">
        <f>IFERROR(VLOOKUP(PPE_PH1_CDDL[[#This Row],[RDMC Document Number]],[3]Docs!$B:$F,4,0),"No Placeholder Yet")</f>
        <v>RES - Reserved Placeholder</v>
      </c>
      <c r="R4453" s="33" t="str">
        <f>IFERROR(VLOOKUP(PPE_PH1_CDDL[[#This Row],[RDMC Document Number]],[3]Docs!$B:$F,5,0),"No Placeholder Yet")</f>
        <v>Pending</v>
      </c>
      <c r="S4453" s="137">
        <f t="shared" si="600"/>
        <v>0</v>
      </c>
      <c r="T4453" s="39" t="s">
        <v>1119</v>
      </c>
      <c r="U4453" s="39"/>
      <c r="V4453" s="126"/>
      <c r="W4453" s="39" t="s">
        <v>2053</v>
      </c>
      <c r="X4453" s="39" t="s">
        <v>2054</v>
      </c>
      <c r="Y4453" s="39"/>
      <c r="Z4453" s="39"/>
      <c r="AA4453" s="39"/>
      <c r="AB4453" s="152" t="s">
        <v>3165</v>
      </c>
    </row>
    <row r="4454" spans="1:28" ht="21.75" customHeight="1" x14ac:dyDescent="0.25">
      <c r="A4454" s="33" t="s">
        <v>30</v>
      </c>
      <c r="B4454" s="33" t="s">
        <v>31</v>
      </c>
      <c r="C4454" s="39">
        <v>6291</v>
      </c>
      <c r="D4454" s="162" t="s">
        <v>268</v>
      </c>
      <c r="E4454" s="162" t="s">
        <v>1374</v>
      </c>
      <c r="F4454" s="174" t="s">
        <v>46</v>
      </c>
      <c r="G4454" s="39" t="s">
        <v>35</v>
      </c>
      <c r="H4454" s="39" t="str">
        <f t="shared" si="595"/>
        <v>6105AK124-6291-MEQL-0002</v>
      </c>
      <c r="I4454" s="39" t="str">
        <f t="shared" si="596"/>
        <v>Q24050972-04-6291-M-EQL-0002</v>
      </c>
      <c r="J4454" s="162"/>
      <c r="K4454" s="39" t="s">
        <v>1945</v>
      </c>
      <c r="L4454" s="162" t="s">
        <v>2055</v>
      </c>
      <c r="M4454" s="162" t="s">
        <v>1428</v>
      </c>
      <c r="N4454" s="33" t="str">
        <f t="shared" si="591"/>
        <v>Administration and General Buildings - Solar PV Plant Yard Ablution Facilities - Mechanical Equipment Register with Specifications</v>
      </c>
      <c r="O4454" s="175"/>
      <c r="P4454" s="175"/>
      <c r="Q4454" s="33" t="str">
        <f>IFERROR(VLOOKUP(PPE_PH1_CDDL[[#This Row],[RDMC Document Number]],[3]Docs!$B:$F,4,0),"No Placeholder Yet")</f>
        <v>RES - Reserved Placeholder</v>
      </c>
      <c r="R4454" s="33" t="str">
        <f>IFERROR(VLOOKUP(PPE_PH1_CDDL[[#This Row],[RDMC Document Number]],[3]Docs!$B:$F,5,0),"No Placeholder Yet")</f>
        <v>Pending</v>
      </c>
      <c r="S4454" s="137">
        <f t="shared" si="600"/>
        <v>0</v>
      </c>
      <c r="T4454" s="39" t="s">
        <v>1119</v>
      </c>
      <c r="U4454" s="39"/>
      <c r="V4454" s="126"/>
      <c r="W4454" s="39" t="s">
        <v>2053</v>
      </c>
      <c r="X4454" s="162" t="s">
        <v>2056</v>
      </c>
      <c r="Y4454" s="162"/>
      <c r="Z4454" s="162"/>
      <c r="AA4454" s="39"/>
      <c r="AB4454" s="152" t="s">
        <v>3165</v>
      </c>
    </row>
    <row r="4455" spans="1:28" ht="21.75" customHeight="1" x14ac:dyDescent="0.25">
      <c r="A4455" s="33" t="s">
        <v>30</v>
      </c>
      <c r="B4455" s="33" t="s">
        <v>31</v>
      </c>
      <c r="C4455" s="39">
        <v>6291</v>
      </c>
      <c r="D4455" s="162" t="s">
        <v>1169</v>
      </c>
      <c r="E4455" s="39" t="s">
        <v>250</v>
      </c>
      <c r="F4455" s="128" t="s">
        <v>34</v>
      </c>
      <c r="G4455" s="39" t="s">
        <v>35</v>
      </c>
      <c r="H4455" s="39" t="str">
        <f t="shared" si="595"/>
        <v>6105AK124-6291-CGAD-0001</v>
      </c>
      <c r="I4455" s="39" t="str">
        <f t="shared" si="596"/>
        <v>Q24050972-04-6291-C-GAD-0001</v>
      </c>
      <c r="J4455" s="39"/>
      <c r="K4455" s="39" t="s">
        <v>1945</v>
      </c>
      <c r="L4455" s="39" t="s">
        <v>2052</v>
      </c>
      <c r="M4455" s="39" t="s">
        <v>1288</v>
      </c>
      <c r="N4455" s="33" t="str">
        <f t="shared" si="591"/>
        <v>Administration and General Buildings - Control Room &amp; Equip Offloading Storage Building for Solar PV Plant - Buildings and Structures GA</v>
      </c>
      <c r="O4455" s="134"/>
      <c r="P4455" s="134"/>
      <c r="Q4455" s="33" t="str">
        <f>IFERROR(VLOOKUP(PPE_PH1_CDDL[[#This Row],[RDMC Document Number]],[3]Docs!$B:$F,4,0),"No Placeholder Yet")</f>
        <v>RES - Reserved Placeholder</v>
      </c>
      <c r="R4455" s="33" t="str">
        <f>IFERROR(VLOOKUP(PPE_PH1_CDDL[[#This Row],[RDMC Document Number]],[3]Docs!$B:$F,5,0),"No Placeholder Yet")</f>
        <v>Pending</v>
      </c>
      <c r="S4455" s="137">
        <f t="shared" si="600"/>
        <v>0</v>
      </c>
      <c r="T4455" s="39" t="s">
        <v>1119</v>
      </c>
      <c r="U4455" s="39"/>
      <c r="V4455" s="126"/>
      <c r="W4455" s="39" t="s">
        <v>2053</v>
      </c>
      <c r="X4455" s="39" t="s">
        <v>2054</v>
      </c>
      <c r="Y4455" s="39"/>
      <c r="Z4455" s="39"/>
      <c r="AA4455" s="39"/>
      <c r="AB4455" s="152" t="s">
        <v>3165</v>
      </c>
    </row>
    <row r="4456" spans="1:28" ht="21.75" customHeight="1" x14ac:dyDescent="0.25">
      <c r="A4456" s="33" t="s">
        <v>30</v>
      </c>
      <c r="B4456" s="33" t="s">
        <v>31</v>
      </c>
      <c r="C4456" s="39">
        <v>6291</v>
      </c>
      <c r="D4456" s="162" t="s">
        <v>1169</v>
      </c>
      <c r="E4456" s="39" t="s">
        <v>250</v>
      </c>
      <c r="F4456" s="128" t="s">
        <v>46</v>
      </c>
      <c r="G4456" s="39" t="s">
        <v>35</v>
      </c>
      <c r="H4456" s="39" t="str">
        <f t="shared" si="595"/>
        <v>6105AK124-6291-CGAD-0002</v>
      </c>
      <c r="I4456" s="39" t="str">
        <f t="shared" si="596"/>
        <v>Q24050972-04-6291-C-GAD-0002</v>
      </c>
      <c r="J4456" s="39"/>
      <c r="K4456" s="39" t="s">
        <v>1945</v>
      </c>
      <c r="L4456" s="39" t="s">
        <v>2052</v>
      </c>
      <c r="M4456" s="39" t="s">
        <v>1293</v>
      </c>
      <c r="N4456" s="33" t="str">
        <f t="shared" si="591"/>
        <v>Administration and General Buildings - Control Room &amp; Equip Offloading Storage Building for Solar PV Plant - Terrace Equipment GA</v>
      </c>
      <c r="O4456" s="134"/>
      <c r="P4456" s="134"/>
      <c r="Q4456" s="33" t="str">
        <f>IFERROR(VLOOKUP(PPE_PH1_CDDL[[#This Row],[RDMC Document Number]],[3]Docs!$B:$F,4,0),"No Placeholder Yet")</f>
        <v>RES - Reserved Placeholder</v>
      </c>
      <c r="R4456" s="33" t="str">
        <f>IFERROR(VLOOKUP(PPE_PH1_CDDL[[#This Row],[RDMC Document Number]],[3]Docs!$B:$F,5,0),"No Placeholder Yet")</f>
        <v>Pending</v>
      </c>
      <c r="S4456" s="137">
        <f t="shared" si="600"/>
        <v>0</v>
      </c>
      <c r="T4456" s="39" t="s">
        <v>1119</v>
      </c>
      <c r="U4456" s="39"/>
      <c r="V4456" s="126"/>
      <c r="W4456" s="39" t="s">
        <v>2053</v>
      </c>
      <c r="X4456" s="39" t="s">
        <v>2054</v>
      </c>
      <c r="Y4456" s="39"/>
      <c r="Z4456" s="39"/>
      <c r="AA4456" s="39"/>
      <c r="AB4456" s="152" t="s">
        <v>3165</v>
      </c>
    </row>
    <row r="4457" spans="1:28" ht="21.75" customHeight="1" x14ac:dyDescent="0.25">
      <c r="A4457" s="33" t="s">
        <v>30</v>
      </c>
      <c r="B4457" s="33" t="s">
        <v>31</v>
      </c>
      <c r="C4457" s="39">
        <v>6291</v>
      </c>
      <c r="D4457" s="162" t="s">
        <v>1169</v>
      </c>
      <c r="E4457" s="39" t="s">
        <v>250</v>
      </c>
      <c r="F4457" s="128" t="s">
        <v>48</v>
      </c>
      <c r="G4457" s="39" t="s">
        <v>35</v>
      </c>
      <c r="H4457" s="39" t="str">
        <f t="shared" si="595"/>
        <v>6105AK124-6291-CGAD-0003</v>
      </c>
      <c r="I4457" s="39" t="str">
        <f t="shared" si="596"/>
        <v>Q24050972-04-6291-C-GAD-0003</v>
      </c>
      <c r="J4457" s="39"/>
      <c r="K4457" s="39" t="s">
        <v>1945</v>
      </c>
      <c r="L4457" s="39" t="s">
        <v>2052</v>
      </c>
      <c r="M4457" s="39" t="s">
        <v>1302</v>
      </c>
      <c r="N4457" s="33" t="str">
        <f t="shared" si="591"/>
        <v>Administration and General Buildings - Control Room &amp; Equip Offloading Storage Building for Solar PV Plant - Pipe Routing General Arrangement</v>
      </c>
      <c r="O4457" s="134"/>
      <c r="P4457" s="134"/>
      <c r="Q4457" s="33" t="str">
        <f>IFERROR(VLOOKUP(PPE_PH1_CDDL[[#This Row],[RDMC Document Number]],[3]Docs!$B:$F,4,0),"No Placeholder Yet")</f>
        <v>RES - Reserved Placeholder</v>
      </c>
      <c r="R4457" s="33" t="str">
        <f>IFERROR(VLOOKUP(PPE_PH1_CDDL[[#This Row],[RDMC Document Number]],[3]Docs!$B:$F,5,0),"No Placeholder Yet")</f>
        <v>Pending</v>
      </c>
      <c r="S4457" s="137">
        <f t="shared" si="600"/>
        <v>0</v>
      </c>
      <c r="T4457" s="39" t="s">
        <v>1119</v>
      </c>
      <c r="U4457" s="39"/>
      <c r="V4457" s="126"/>
      <c r="W4457" s="39" t="s">
        <v>2053</v>
      </c>
      <c r="X4457" s="39" t="s">
        <v>2054</v>
      </c>
      <c r="Y4457" s="39"/>
      <c r="Z4457" s="39"/>
      <c r="AA4457" s="39"/>
      <c r="AB4457" s="152" t="s">
        <v>3165</v>
      </c>
    </row>
    <row r="4458" spans="1:28" ht="21.75" customHeight="1" x14ac:dyDescent="0.25">
      <c r="A4458" s="33" t="s">
        <v>30</v>
      </c>
      <c r="B4458" s="33" t="s">
        <v>31</v>
      </c>
      <c r="C4458" s="39">
        <v>6291</v>
      </c>
      <c r="D4458" s="162" t="s">
        <v>1169</v>
      </c>
      <c r="E4458" s="39" t="s">
        <v>250</v>
      </c>
      <c r="F4458" s="128" t="s">
        <v>50</v>
      </c>
      <c r="G4458" s="39" t="s">
        <v>35</v>
      </c>
      <c r="H4458" s="39" t="str">
        <f t="shared" si="595"/>
        <v>6105AK124-6291-CGAD-0004</v>
      </c>
      <c r="I4458" s="39" t="str">
        <f t="shared" si="596"/>
        <v>Q24050972-04-6291-C-GAD-0004</v>
      </c>
      <c r="J4458" s="39"/>
      <c r="K4458" s="39" t="s">
        <v>1945</v>
      </c>
      <c r="L4458" s="39" t="s">
        <v>2052</v>
      </c>
      <c r="M4458" s="39" t="s">
        <v>1303</v>
      </c>
      <c r="N4458" s="33" t="str">
        <f t="shared" si="591"/>
        <v>Administration and General Buildings - Control Room &amp; Equip Offloading Storage Building for Solar PV Plant - Roads, Pathways, Offloading Areas and Fences GA</v>
      </c>
      <c r="O4458" s="134"/>
      <c r="P4458" s="134"/>
      <c r="Q4458" s="33" t="str">
        <f>IFERROR(VLOOKUP(PPE_PH1_CDDL[[#This Row],[RDMC Document Number]],[3]Docs!$B:$F,4,0),"No Placeholder Yet")</f>
        <v>RES - Reserved Placeholder</v>
      </c>
      <c r="R4458" s="33" t="str">
        <f>IFERROR(VLOOKUP(PPE_PH1_CDDL[[#This Row],[RDMC Document Number]],[3]Docs!$B:$F,5,0),"No Placeholder Yet")</f>
        <v>Pending</v>
      </c>
      <c r="S4458" s="137">
        <f t="shared" si="600"/>
        <v>0</v>
      </c>
      <c r="T4458" s="39" t="s">
        <v>1119</v>
      </c>
      <c r="U4458" s="39"/>
      <c r="V4458" s="126"/>
      <c r="W4458" s="39" t="s">
        <v>2053</v>
      </c>
      <c r="X4458" s="39" t="s">
        <v>2054</v>
      </c>
      <c r="Y4458" s="39"/>
      <c r="Z4458" s="39"/>
      <c r="AA4458" s="39"/>
      <c r="AB4458" s="152" t="s">
        <v>3165</v>
      </c>
    </row>
    <row r="4459" spans="1:28" ht="21.75" customHeight="1" x14ac:dyDescent="0.25">
      <c r="A4459" s="33" t="s">
        <v>30</v>
      </c>
      <c r="B4459" s="33" t="s">
        <v>31</v>
      </c>
      <c r="C4459" s="39">
        <v>6291</v>
      </c>
      <c r="D4459" s="162" t="s">
        <v>1169</v>
      </c>
      <c r="E4459" s="39" t="s">
        <v>250</v>
      </c>
      <c r="F4459" s="128" t="s">
        <v>101</v>
      </c>
      <c r="G4459" s="39" t="s">
        <v>35</v>
      </c>
      <c r="H4459" s="39" t="str">
        <f t="shared" si="595"/>
        <v>6105AK124-6291-CGAD-0005</v>
      </c>
      <c r="I4459" s="39" t="str">
        <f t="shared" si="596"/>
        <v>Q24050972-04-6291-C-GAD-0005</v>
      </c>
      <c r="J4459" s="39"/>
      <c r="K4459" s="39" t="s">
        <v>1945</v>
      </c>
      <c r="L4459" s="39" t="s">
        <v>2052</v>
      </c>
      <c r="M4459" s="39" t="s">
        <v>1305</v>
      </c>
      <c r="N4459" s="33" t="str">
        <f t="shared" si="591"/>
        <v>Administration and General Buildings - Control Room &amp; Equip Offloading Storage Building for Solar PV Plant - Water Reticulation &amp; Sewer System Design</v>
      </c>
      <c r="O4459" s="134"/>
      <c r="P4459" s="134"/>
      <c r="Q4459" s="33" t="str">
        <f>IFERROR(VLOOKUP(PPE_PH1_CDDL[[#This Row],[RDMC Document Number]],[3]Docs!$B:$F,4,0),"No Placeholder Yet")</f>
        <v>RES - Reserved Placeholder</v>
      </c>
      <c r="R4459" s="33" t="str">
        <f>IFERROR(VLOOKUP(PPE_PH1_CDDL[[#This Row],[RDMC Document Number]],[3]Docs!$B:$F,5,0),"No Placeholder Yet")</f>
        <v>Pending</v>
      </c>
      <c r="S4459" s="137">
        <f t="shared" si="600"/>
        <v>0</v>
      </c>
      <c r="T4459" s="39" t="s">
        <v>1119</v>
      </c>
      <c r="U4459" s="39"/>
      <c r="V4459" s="126"/>
      <c r="W4459" s="39" t="s">
        <v>2053</v>
      </c>
      <c r="X4459" s="39" t="s">
        <v>2054</v>
      </c>
      <c r="Y4459" s="39"/>
      <c r="Z4459" s="39"/>
      <c r="AA4459" s="39"/>
      <c r="AB4459" s="152" t="s">
        <v>3165</v>
      </c>
    </row>
    <row r="4460" spans="1:28" ht="21.75" customHeight="1" x14ac:dyDescent="0.25">
      <c r="A4460" s="33" t="s">
        <v>30</v>
      </c>
      <c r="B4460" s="33" t="s">
        <v>31</v>
      </c>
      <c r="C4460" s="39">
        <v>6291</v>
      </c>
      <c r="D4460" s="162" t="s">
        <v>1169</v>
      </c>
      <c r="E4460" s="39" t="s">
        <v>250</v>
      </c>
      <c r="F4460" s="128" t="s">
        <v>161</v>
      </c>
      <c r="G4460" s="39" t="s">
        <v>35</v>
      </c>
      <c r="H4460" s="39" t="str">
        <f t="shared" si="595"/>
        <v>6105AK124-6291-CGAD-0006</v>
      </c>
      <c r="I4460" s="39" t="str">
        <f t="shared" si="596"/>
        <v>Q24050972-04-6291-C-GAD-0006</v>
      </c>
      <c r="J4460" s="39"/>
      <c r="K4460" s="39" t="s">
        <v>1945</v>
      </c>
      <c r="L4460" s="39" t="s">
        <v>2052</v>
      </c>
      <c r="M4460" s="39" t="s">
        <v>1308</v>
      </c>
      <c r="N4460" s="33" t="str">
        <f t="shared" si="591"/>
        <v>Administration and General Buildings - Control Room &amp; Equip Offloading Storage Building for Solar PV Plant - Utilities Connections and Battery Limits GA</v>
      </c>
      <c r="O4460" s="134"/>
      <c r="P4460" s="134"/>
      <c r="Q4460" s="33" t="str">
        <f>IFERROR(VLOOKUP(PPE_PH1_CDDL[[#This Row],[RDMC Document Number]],[3]Docs!$B:$F,4,0),"No Placeholder Yet")</f>
        <v>RES - Reserved Placeholder</v>
      </c>
      <c r="R4460" s="33" t="str">
        <f>IFERROR(VLOOKUP(PPE_PH1_CDDL[[#This Row],[RDMC Document Number]],[3]Docs!$B:$F,5,0),"No Placeholder Yet")</f>
        <v>Pending</v>
      </c>
      <c r="S4460" s="137">
        <f t="shared" si="600"/>
        <v>0</v>
      </c>
      <c r="T4460" s="39" t="s">
        <v>1119</v>
      </c>
      <c r="U4460" s="39"/>
      <c r="V4460" s="126"/>
      <c r="W4460" s="39" t="s">
        <v>2053</v>
      </c>
      <c r="X4460" s="39" t="s">
        <v>2054</v>
      </c>
      <c r="Y4460" s="39"/>
      <c r="Z4460" s="39"/>
      <c r="AA4460" s="39"/>
      <c r="AB4460" s="152" t="s">
        <v>3165</v>
      </c>
    </row>
    <row r="4461" spans="1:28" ht="21.75" customHeight="1" x14ac:dyDescent="0.25">
      <c r="A4461" s="33" t="s">
        <v>30</v>
      </c>
      <c r="B4461" s="33" t="s">
        <v>31</v>
      </c>
      <c r="C4461" s="39">
        <v>6291</v>
      </c>
      <c r="D4461" s="162" t="s">
        <v>1169</v>
      </c>
      <c r="E4461" s="39" t="s">
        <v>250</v>
      </c>
      <c r="F4461" s="128" t="s">
        <v>170</v>
      </c>
      <c r="G4461" s="39" t="s">
        <v>35</v>
      </c>
      <c r="H4461" s="39" t="str">
        <f t="shared" si="595"/>
        <v>6105AK124-6291-CGAD-0007</v>
      </c>
      <c r="I4461" s="39" t="str">
        <f t="shared" si="596"/>
        <v>Q24050972-04-6291-C-GAD-0007</v>
      </c>
      <c r="J4461" s="39"/>
      <c r="K4461" s="39" t="s">
        <v>1945</v>
      </c>
      <c r="L4461" s="39" t="s">
        <v>2052</v>
      </c>
      <c r="M4461" s="39" t="s">
        <v>1292</v>
      </c>
      <c r="N4461" s="33" t="str">
        <f t="shared" si="591"/>
        <v xml:space="preserve">Administration and General Buildings - Control Room &amp; Equip Offloading Storage Building for Solar PV Plant - Key Emergency Points and Equipment </v>
      </c>
      <c r="O4461" s="134"/>
      <c r="P4461" s="134"/>
      <c r="Q4461" s="33" t="str">
        <f>IFERROR(VLOOKUP(PPE_PH1_CDDL[[#This Row],[RDMC Document Number]],[3]Docs!$B:$F,4,0),"No Placeholder Yet")</f>
        <v>RES - Reserved Placeholder</v>
      </c>
      <c r="R4461" s="33" t="str">
        <f>IFERROR(VLOOKUP(PPE_PH1_CDDL[[#This Row],[RDMC Document Number]],[3]Docs!$B:$F,5,0),"No Placeholder Yet")</f>
        <v>Pending</v>
      </c>
      <c r="S4461" s="137">
        <f t="shared" si="600"/>
        <v>0</v>
      </c>
      <c r="T4461" s="39" t="s">
        <v>1119</v>
      </c>
      <c r="U4461" s="39"/>
      <c r="V4461" s="126"/>
      <c r="W4461" s="39" t="s">
        <v>2053</v>
      </c>
      <c r="X4461" s="39" t="s">
        <v>2054</v>
      </c>
      <c r="Y4461" s="39"/>
      <c r="Z4461" s="39"/>
      <c r="AA4461" s="39"/>
      <c r="AB4461" s="152" t="s">
        <v>3165</v>
      </c>
    </row>
    <row r="4462" spans="1:28" ht="21.75" customHeight="1" x14ac:dyDescent="0.25">
      <c r="A4462" s="33" t="s">
        <v>30</v>
      </c>
      <c r="B4462" s="33" t="s">
        <v>31</v>
      </c>
      <c r="C4462" s="39">
        <v>6291</v>
      </c>
      <c r="D4462" s="162" t="s">
        <v>1169</v>
      </c>
      <c r="E4462" s="39" t="s">
        <v>250</v>
      </c>
      <c r="F4462" s="128" t="s">
        <v>108</v>
      </c>
      <c r="G4462" s="39" t="s">
        <v>35</v>
      </c>
      <c r="H4462" s="39" t="str">
        <f t="shared" si="595"/>
        <v>6105AK124-6291-CGAD-0008</v>
      </c>
      <c r="I4462" s="39" t="str">
        <f t="shared" si="596"/>
        <v>Q24050972-04-6291-C-GAD-0008</v>
      </c>
      <c r="J4462" s="39"/>
      <c r="K4462" s="39" t="s">
        <v>1945</v>
      </c>
      <c r="L4462" s="39" t="s">
        <v>2052</v>
      </c>
      <c r="M4462" s="39" t="s">
        <v>1296</v>
      </c>
      <c r="N4462" s="33" t="str">
        <f t="shared" si="591"/>
        <v>Administration and General Buildings - Control Room &amp; Equip Offloading Storage Building for Solar PV Plant - Laydown Areas and Temp Buildings GA</v>
      </c>
      <c r="O4462" s="134"/>
      <c r="P4462" s="134"/>
      <c r="Q4462" s="33" t="str">
        <f>IFERROR(VLOOKUP(PPE_PH1_CDDL[[#This Row],[RDMC Document Number]],[3]Docs!$B:$F,4,0),"No Placeholder Yet")</f>
        <v>RES - Reserved Placeholder</v>
      </c>
      <c r="R4462" s="33" t="str">
        <f>IFERROR(VLOOKUP(PPE_PH1_CDDL[[#This Row],[RDMC Document Number]],[3]Docs!$B:$F,5,0),"No Placeholder Yet")</f>
        <v>Pending</v>
      </c>
      <c r="S4462" s="137">
        <f t="shared" si="600"/>
        <v>0</v>
      </c>
      <c r="T4462" s="39" t="s">
        <v>1119</v>
      </c>
      <c r="U4462" s="39"/>
      <c r="V4462" s="126"/>
      <c r="W4462" s="39" t="s">
        <v>2053</v>
      </c>
      <c r="X4462" s="39" t="s">
        <v>2054</v>
      </c>
      <c r="Y4462" s="39"/>
      <c r="Z4462" s="39"/>
      <c r="AA4462" s="39"/>
      <c r="AB4462" s="152" t="s">
        <v>3165</v>
      </c>
    </row>
    <row r="4463" spans="1:28" ht="21.75" customHeight="1" x14ac:dyDescent="0.25">
      <c r="A4463" s="33" t="s">
        <v>30</v>
      </c>
      <c r="B4463" s="33" t="s">
        <v>31</v>
      </c>
      <c r="C4463" s="39">
        <v>6291</v>
      </c>
      <c r="D4463" s="162" t="s">
        <v>1169</v>
      </c>
      <c r="E4463" s="39" t="s">
        <v>250</v>
      </c>
      <c r="F4463" s="128" t="s">
        <v>173</v>
      </c>
      <c r="G4463" s="39" t="s">
        <v>35</v>
      </c>
      <c r="H4463" s="39" t="str">
        <f t="shared" si="595"/>
        <v>6105AK124-6291-CGAD-0009</v>
      </c>
      <c r="I4463" s="39" t="str">
        <f t="shared" si="596"/>
        <v>Q24050972-04-6291-C-GAD-0009</v>
      </c>
      <c r="J4463" s="39"/>
      <c r="K4463" s="39" t="s">
        <v>1945</v>
      </c>
      <c r="L4463" s="39" t="s">
        <v>2055</v>
      </c>
      <c r="M4463" s="39" t="s">
        <v>1288</v>
      </c>
      <c r="N4463" s="33" t="str">
        <f t="shared" si="591"/>
        <v>Administration and General Buildings - Solar PV Plant Yard Ablution Facilities - Buildings and Structures GA</v>
      </c>
      <c r="O4463" s="134"/>
      <c r="P4463" s="134"/>
      <c r="Q4463" s="33" t="str">
        <f>IFERROR(VLOOKUP(PPE_PH1_CDDL[[#This Row],[RDMC Document Number]],[3]Docs!$B:$F,4,0),"No Placeholder Yet")</f>
        <v>RES - Reserved Placeholder</v>
      </c>
      <c r="R4463" s="33" t="str">
        <f>IFERROR(VLOOKUP(PPE_PH1_CDDL[[#This Row],[RDMC Document Number]],[3]Docs!$B:$F,5,0),"No Placeholder Yet")</f>
        <v>Pending</v>
      </c>
      <c r="S4463" s="137">
        <f t="shared" si="600"/>
        <v>0</v>
      </c>
      <c r="T4463" s="39" t="s">
        <v>1119</v>
      </c>
      <c r="U4463" s="39"/>
      <c r="V4463" s="126"/>
      <c r="W4463" s="39" t="s">
        <v>2053</v>
      </c>
      <c r="X4463" s="162" t="s">
        <v>2056</v>
      </c>
      <c r="Y4463" s="39"/>
      <c r="Z4463" s="39"/>
      <c r="AA4463" s="39"/>
      <c r="AB4463" s="152" t="s">
        <v>3165</v>
      </c>
    </row>
    <row r="4464" spans="1:28" ht="21.75" customHeight="1" x14ac:dyDescent="0.25">
      <c r="A4464" s="33" t="s">
        <v>30</v>
      </c>
      <c r="B4464" s="33" t="s">
        <v>31</v>
      </c>
      <c r="C4464" s="39">
        <v>6291</v>
      </c>
      <c r="D4464" s="162" t="s">
        <v>1169</v>
      </c>
      <c r="E4464" s="39" t="s">
        <v>250</v>
      </c>
      <c r="F4464" s="128" t="s">
        <v>184</v>
      </c>
      <c r="G4464" s="39" t="s">
        <v>35</v>
      </c>
      <c r="H4464" s="39" t="str">
        <f t="shared" si="595"/>
        <v>6105AK124-6291-CGAD-0010</v>
      </c>
      <c r="I4464" s="39" t="str">
        <f t="shared" si="596"/>
        <v>Q24050972-04-6291-C-GAD-0010</v>
      </c>
      <c r="J4464" s="39"/>
      <c r="K4464" s="39" t="s">
        <v>1945</v>
      </c>
      <c r="L4464" s="39" t="s">
        <v>2055</v>
      </c>
      <c r="M4464" s="39" t="s">
        <v>1293</v>
      </c>
      <c r="N4464" s="33" t="str">
        <f t="shared" si="591"/>
        <v>Administration and General Buildings - Solar PV Plant Yard Ablution Facilities - Terrace Equipment GA</v>
      </c>
      <c r="O4464" s="134"/>
      <c r="P4464" s="134"/>
      <c r="Q4464" s="33" t="str">
        <f>IFERROR(VLOOKUP(PPE_PH1_CDDL[[#This Row],[RDMC Document Number]],[3]Docs!$B:$F,4,0),"No Placeholder Yet")</f>
        <v>RES - Reserved Placeholder</v>
      </c>
      <c r="R4464" s="33" t="str">
        <f>IFERROR(VLOOKUP(PPE_PH1_CDDL[[#This Row],[RDMC Document Number]],[3]Docs!$B:$F,5,0),"No Placeholder Yet")</f>
        <v>Pending</v>
      </c>
      <c r="S4464" s="137">
        <f t="shared" si="600"/>
        <v>0</v>
      </c>
      <c r="T4464" s="39" t="s">
        <v>1119</v>
      </c>
      <c r="U4464" s="39"/>
      <c r="V4464" s="126"/>
      <c r="W4464" s="39" t="s">
        <v>2053</v>
      </c>
      <c r="X4464" s="162" t="s">
        <v>2056</v>
      </c>
      <c r="Y4464" s="39"/>
      <c r="Z4464" s="39"/>
      <c r="AA4464" s="39"/>
      <c r="AB4464" s="152" t="s">
        <v>3165</v>
      </c>
    </row>
    <row r="4465" spans="1:28" ht="21.75" customHeight="1" x14ac:dyDescent="0.25">
      <c r="A4465" s="33" t="s">
        <v>30</v>
      </c>
      <c r="B4465" s="33" t="s">
        <v>31</v>
      </c>
      <c r="C4465" s="39">
        <v>6291</v>
      </c>
      <c r="D4465" s="162" t="s">
        <v>1169</v>
      </c>
      <c r="E4465" s="39" t="s">
        <v>250</v>
      </c>
      <c r="F4465" s="128" t="s">
        <v>187</v>
      </c>
      <c r="G4465" s="39" t="s">
        <v>35</v>
      </c>
      <c r="H4465" s="39" t="str">
        <f t="shared" si="595"/>
        <v>6105AK124-6291-CGAD-0011</v>
      </c>
      <c r="I4465" s="39" t="str">
        <f t="shared" si="596"/>
        <v>Q24050972-04-6291-C-GAD-0011</v>
      </c>
      <c r="J4465" s="39"/>
      <c r="K4465" s="39" t="s">
        <v>1945</v>
      </c>
      <c r="L4465" s="39" t="s">
        <v>2055</v>
      </c>
      <c r="M4465" s="39" t="s">
        <v>1302</v>
      </c>
      <c r="N4465" s="33" t="str">
        <f t="shared" si="591"/>
        <v>Administration and General Buildings - Solar PV Plant Yard Ablution Facilities - Pipe Routing General Arrangement</v>
      </c>
      <c r="O4465" s="134"/>
      <c r="P4465" s="134"/>
      <c r="Q4465" s="33" t="str">
        <f>IFERROR(VLOOKUP(PPE_PH1_CDDL[[#This Row],[RDMC Document Number]],[3]Docs!$B:$F,4,0),"No Placeholder Yet")</f>
        <v>RES - Reserved Placeholder</v>
      </c>
      <c r="R4465" s="33" t="str">
        <f>IFERROR(VLOOKUP(PPE_PH1_CDDL[[#This Row],[RDMC Document Number]],[3]Docs!$B:$F,5,0),"No Placeholder Yet")</f>
        <v>Pending</v>
      </c>
      <c r="S4465" s="137">
        <f t="shared" si="600"/>
        <v>0</v>
      </c>
      <c r="T4465" s="39" t="s">
        <v>1119</v>
      </c>
      <c r="U4465" s="39"/>
      <c r="V4465" s="126"/>
      <c r="W4465" s="39" t="s">
        <v>2053</v>
      </c>
      <c r="X4465" s="162" t="s">
        <v>2056</v>
      </c>
      <c r="Y4465" s="39"/>
      <c r="Z4465" s="39"/>
      <c r="AA4465" s="39"/>
      <c r="AB4465" s="152" t="s">
        <v>3165</v>
      </c>
    </row>
    <row r="4466" spans="1:28" ht="21.75" customHeight="1" x14ac:dyDescent="0.25">
      <c r="A4466" s="33" t="s">
        <v>30</v>
      </c>
      <c r="B4466" s="33" t="s">
        <v>31</v>
      </c>
      <c r="C4466" s="39">
        <v>6291</v>
      </c>
      <c r="D4466" s="162" t="s">
        <v>1169</v>
      </c>
      <c r="E4466" s="39" t="s">
        <v>250</v>
      </c>
      <c r="F4466" s="128" t="s">
        <v>213</v>
      </c>
      <c r="G4466" s="39" t="s">
        <v>35</v>
      </c>
      <c r="H4466" s="39" t="str">
        <f t="shared" si="595"/>
        <v>6105AK124-6291-CGAD-0012</v>
      </c>
      <c r="I4466" s="39" t="str">
        <f t="shared" si="596"/>
        <v>Q24050972-04-6291-C-GAD-0012</v>
      </c>
      <c r="J4466" s="39"/>
      <c r="K4466" s="39" t="s">
        <v>1945</v>
      </c>
      <c r="L4466" s="39" t="s">
        <v>2055</v>
      </c>
      <c r="M4466" s="39" t="s">
        <v>1303</v>
      </c>
      <c r="N4466" s="33" t="str">
        <f t="shared" si="591"/>
        <v>Administration and General Buildings - Solar PV Plant Yard Ablution Facilities - Roads, Pathways, Offloading Areas and Fences GA</v>
      </c>
      <c r="O4466" s="134"/>
      <c r="P4466" s="134"/>
      <c r="Q4466" s="33" t="str">
        <f>IFERROR(VLOOKUP(PPE_PH1_CDDL[[#This Row],[RDMC Document Number]],[3]Docs!$B:$F,4,0),"No Placeholder Yet")</f>
        <v>RES - Reserved Placeholder</v>
      </c>
      <c r="R4466" s="33" t="str">
        <f>IFERROR(VLOOKUP(PPE_PH1_CDDL[[#This Row],[RDMC Document Number]],[3]Docs!$B:$F,5,0),"No Placeholder Yet")</f>
        <v>Pending</v>
      </c>
      <c r="S4466" s="137">
        <f t="shared" si="600"/>
        <v>0</v>
      </c>
      <c r="T4466" s="39" t="s">
        <v>1119</v>
      </c>
      <c r="U4466" s="39"/>
      <c r="V4466" s="126"/>
      <c r="W4466" s="39" t="s">
        <v>2053</v>
      </c>
      <c r="X4466" s="162" t="s">
        <v>2056</v>
      </c>
      <c r="Y4466" s="39"/>
      <c r="Z4466" s="39"/>
      <c r="AA4466" s="39"/>
      <c r="AB4466" s="152" t="s">
        <v>3165</v>
      </c>
    </row>
    <row r="4467" spans="1:28" ht="21.75" customHeight="1" x14ac:dyDescent="0.25">
      <c r="A4467" s="33" t="s">
        <v>30</v>
      </c>
      <c r="B4467" s="33" t="s">
        <v>31</v>
      </c>
      <c r="C4467" s="39">
        <v>6291</v>
      </c>
      <c r="D4467" s="162" t="s">
        <v>1169</v>
      </c>
      <c r="E4467" s="39" t="s">
        <v>250</v>
      </c>
      <c r="F4467" s="128" t="s">
        <v>215</v>
      </c>
      <c r="G4467" s="39" t="s">
        <v>35</v>
      </c>
      <c r="H4467" s="39" t="str">
        <f t="shared" si="595"/>
        <v>6105AK124-6291-CGAD-0013</v>
      </c>
      <c r="I4467" s="39" t="str">
        <f t="shared" si="596"/>
        <v>Q24050972-04-6291-C-GAD-0013</v>
      </c>
      <c r="J4467" s="39"/>
      <c r="K4467" s="39" t="s">
        <v>1945</v>
      </c>
      <c r="L4467" s="39" t="s">
        <v>2055</v>
      </c>
      <c r="M4467" s="39" t="s">
        <v>1305</v>
      </c>
      <c r="N4467" s="33" t="str">
        <f t="shared" si="591"/>
        <v>Administration and General Buildings - Solar PV Plant Yard Ablution Facilities - Water Reticulation &amp; Sewer System Design</v>
      </c>
      <c r="O4467" s="134"/>
      <c r="P4467" s="134"/>
      <c r="Q4467" s="33" t="str">
        <f>IFERROR(VLOOKUP(PPE_PH1_CDDL[[#This Row],[RDMC Document Number]],[3]Docs!$B:$F,4,0),"No Placeholder Yet")</f>
        <v>RES - Reserved Placeholder</v>
      </c>
      <c r="R4467" s="33" t="str">
        <f>IFERROR(VLOOKUP(PPE_PH1_CDDL[[#This Row],[RDMC Document Number]],[3]Docs!$B:$F,5,0),"No Placeholder Yet")</f>
        <v>Pending</v>
      </c>
      <c r="S4467" s="137">
        <f t="shared" si="600"/>
        <v>0</v>
      </c>
      <c r="T4467" s="39" t="s">
        <v>1119</v>
      </c>
      <c r="U4467" s="39"/>
      <c r="V4467" s="126"/>
      <c r="W4467" s="39" t="s">
        <v>2053</v>
      </c>
      <c r="X4467" s="162" t="s">
        <v>2056</v>
      </c>
      <c r="Y4467" s="39"/>
      <c r="Z4467" s="39"/>
      <c r="AA4467" s="39"/>
      <c r="AB4467" s="152" t="s">
        <v>3165</v>
      </c>
    </row>
    <row r="4468" spans="1:28" ht="21.75" customHeight="1" x14ac:dyDescent="0.25">
      <c r="A4468" s="33" t="s">
        <v>30</v>
      </c>
      <c r="B4468" s="33" t="s">
        <v>31</v>
      </c>
      <c r="C4468" s="39">
        <v>6291</v>
      </c>
      <c r="D4468" s="162" t="s">
        <v>1169</v>
      </c>
      <c r="E4468" s="39" t="s">
        <v>250</v>
      </c>
      <c r="F4468" s="128" t="s">
        <v>217</v>
      </c>
      <c r="G4468" s="39" t="s">
        <v>35</v>
      </c>
      <c r="H4468" s="39" t="str">
        <f t="shared" si="595"/>
        <v>6105AK124-6291-CGAD-0014</v>
      </c>
      <c r="I4468" s="39" t="str">
        <f t="shared" si="596"/>
        <v>Q24050972-04-6291-C-GAD-0014</v>
      </c>
      <c r="J4468" s="39"/>
      <c r="K4468" s="39" t="s">
        <v>1945</v>
      </c>
      <c r="L4468" s="39" t="s">
        <v>2055</v>
      </c>
      <c r="M4468" s="39" t="s">
        <v>1308</v>
      </c>
      <c r="N4468" s="33" t="str">
        <f t="shared" si="591"/>
        <v>Administration and General Buildings - Solar PV Plant Yard Ablution Facilities - Utilities Connections and Battery Limits GA</v>
      </c>
      <c r="O4468" s="134"/>
      <c r="P4468" s="134"/>
      <c r="Q4468" s="33" t="str">
        <f>IFERROR(VLOOKUP(PPE_PH1_CDDL[[#This Row],[RDMC Document Number]],[3]Docs!$B:$F,4,0),"No Placeholder Yet")</f>
        <v>RES - Reserved Placeholder</v>
      </c>
      <c r="R4468" s="33" t="str">
        <f>IFERROR(VLOOKUP(PPE_PH1_CDDL[[#This Row],[RDMC Document Number]],[3]Docs!$B:$F,5,0),"No Placeholder Yet")</f>
        <v>Pending</v>
      </c>
      <c r="S4468" s="137">
        <f t="shared" si="600"/>
        <v>0</v>
      </c>
      <c r="T4468" s="39" t="s">
        <v>1119</v>
      </c>
      <c r="U4468" s="39"/>
      <c r="V4468" s="126"/>
      <c r="W4468" s="39" t="s">
        <v>2053</v>
      </c>
      <c r="X4468" s="162" t="s">
        <v>2056</v>
      </c>
      <c r="Y4468" s="39"/>
      <c r="Z4468" s="39"/>
      <c r="AA4468" s="39"/>
      <c r="AB4468" s="152" t="s">
        <v>3165</v>
      </c>
    </row>
    <row r="4469" spans="1:28" ht="21.75" customHeight="1" x14ac:dyDescent="0.25">
      <c r="A4469" s="33" t="s">
        <v>30</v>
      </c>
      <c r="B4469" s="33" t="s">
        <v>31</v>
      </c>
      <c r="C4469" s="39">
        <v>6291</v>
      </c>
      <c r="D4469" s="162" t="s">
        <v>1169</v>
      </c>
      <c r="E4469" s="39" t="s">
        <v>250</v>
      </c>
      <c r="F4469" s="128" t="s">
        <v>219</v>
      </c>
      <c r="G4469" s="39" t="s">
        <v>35</v>
      </c>
      <c r="H4469" s="39" t="str">
        <f t="shared" si="595"/>
        <v>6105AK124-6291-CGAD-0015</v>
      </c>
      <c r="I4469" s="39" t="str">
        <f t="shared" si="596"/>
        <v>Q24050972-04-6291-C-GAD-0015</v>
      </c>
      <c r="J4469" s="39"/>
      <c r="K4469" s="39" t="s">
        <v>1945</v>
      </c>
      <c r="L4469" s="39" t="s">
        <v>2055</v>
      </c>
      <c r="M4469" s="39" t="s">
        <v>1292</v>
      </c>
      <c r="N4469" s="33" t="str">
        <f t="shared" si="591"/>
        <v xml:space="preserve">Administration and General Buildings - Solar PV Plant Yard Ablution Facilities - Key Emergency Points and Equipment </v>
      </c>
      <c r="O4469" s="134"/>
      <c r="P4469" s="134"/>
      <c r="Q4469" s="33" t="str">
        <f>IFERROR(VLOOKUP(PPE_PH1_CDDL[[#This Row],[RDMC Document Number]],[3]Docs!$B:$F,4,0),"No Placeholder Yet")</f>
        <v>RES - Reserved Placeholder</v>
      </c>
      <c r="R4469" s="33" t="str">
        <f>IFERROR(VLOOKUP(PPE_PH1_CDDL[[#This Row],[RDMC Document Number]],[3]Docs!$B:$F,5,0),"No Placeholder Yet")</f>
        <v>Pending</v>
      </c>
      <c r="S4469" s="137">
        <f t="shared" si="600"/>
        <v>0</v>
      </c>
      <c r="T4469" s="39" t="s">
        <v>1119</v>
      </c>
      <c r="U4469" s="39"/>
      <c r="V4469" s="126"/>
      <c r="W4469" s="39" t="s">
        <v>2053</v>
      </c>
      <c r="X4469" s="162" t="s">
        <v>2056</v>
      </c>
      <c r="Y4469" s="39"/>
      <c r="Z4469" s="39"/>
      <c r="AA4469" s="39"/>
      <c r="AB4469" s="152" t="s">
        <v>3165</v>
      </c>
    </row>
    <row r="4470" spans="1:28" ht="21.75" customHeight="1" x14ac:dyDescent="0.25">
      <c r="A4470" s="33" t="s">
        <v>30</v>
      </c>
      <c r="B4470" s="33" t="s">
        <v>31</v>
      </c>
      <c r="C4470" s="39">
        <v>6291</v>
      </c>
      <c r="D4470" s="162" t="s">
        <v>1169</v>
      </c>
      <c r="E4470" s="39" t="s">
        <v>250</v>
      </c>
      <c r="F4470" s="174" t="s">
        <v>88</v>
      </c>
      <c r="G4470" s="39" t="s">
        <v>35</v>
      </c>
      <c r="H4470" s="39" t="str">
        <f t="shared" si="595"/>
        <v>6105AK124-6291-CGAD-0016</v>
      </c>
      <c r="I4470" s="39" t="str">
        <f t="shared" si="596"/>
        <v>Q24050972-04-6291-C-GAD-0016</v>
      </c>
      <c r="J4470" s="162"/>
      <c r="K4470" s="39" t="s">
        <v>1945</v>
      </c>
      <c r="L4470" s="162" t="s">
        <v>2055</v>
      </c>
      <c r="M4470" s="162" t="s">
        <v>1296</v>
      </c>
      <c r="N4470" s="33" t="str">
        <f t="shared" si="591"/>
        <v>Administration and General Buildings - Solar PV Plant Yard Ablution Facilities - Laydown Areas and Temp Buildings GA</v>
      </c>
      <c r="O4470" s="175"/>
      <c r="P4470" s="175"/>
      <c r="Q4470" s="33" t="str">
        <f>IFERROR(VLOOKUP(PPE_PH1_CDDL[[#This Row],[RDMC Document Number]],[3]Docs!$B:$F,4,0),"No Placeholder Yet")</f>
        <v>RES - Reserved Placeholder</v>
      </c>
      <c r="R4470" s="33" t="str">
        <f>IFERROR(VLOOKUP(PPE_PH1_CDDL[[#This Row],[RDMC Document Number]],[3]Docs!$B:$F,5,0),"No Placeholder Yet")</f>
        <v>Pending</v>
      </c>
      <c r="S4470" s="137">
        <f t="shared" si="600"/>
        <v>0</v>
      </c>
      <c r="T4470" s="39" t="s">
        <v>1119</v>
      </c>
      <c r="U4470" s="39"/>
      <c r="V4470" s="126"/>
      <c r="W4470" s="39" t="s">
        <v>2053</v>
      </c>
      <c r="X4470" s="162" t="s">
        <v>2056</v>
      </c>
      <c r="Y4470" s="162"/>
      <c r="Z4470" s="162"/>
      <c r="AA4470" s="39"/>
      <c r="AB4470" s="152" t="s">
        <v>3165</v>
      </c>
    </row>
    <row r="4471" spans="1:28" ht="21.75" customHeight="1" x14ac:dyDescent="0.25">
      <c r="A4471" s="33" t="s">
        <v>30</v>
      </c>
      <c r="B4471" s="33" t="s">
        <v>31</v>
      </c>
      <c r="C4471" s="39">
        <v>6291</v>
      </c>
      <c r="D4471" s="162" t="s">
        <v>268</v>
      </c>
      <c r="E4471" s="39" t="s">
        <v>1429</v>
      </c>
      <c r="F4471" s="128" t="s">
        <v>34</v>
      </c>
      <c r="G4471" s="39" t="s">
        <v>35</v>
      </c>
      <c r="H4471" s="39" t="str">
        <f t="shared" si="595"/>
        <v>6105AK124-6291-MISO-0001</v>
      </c>
      <c r="I4471" s="39" t="str">
        <f t="shared" si="596"/>
        <v>Q24050972-04-6291-M-ISO-0001</v>
      </c>
      <c r="J4471" s="39"/>
      <c r="K4471" s="39" t="s">
        <v>1945</v>
      </c>
      <c r="L4471" s="39" t="s">
        <v>2052</v>
      </c>
      <c r="M4471" s="39" t="s">
        <v>1430</v>
      </c>
      <c r="N4471" s="33" t="str">
        <f t="shared" si="591"/>
        <v>Administration and General Buildings - Control Room &amp; Equip Offloading Storage Building for Solar PV Plant - Piping Isometric Design and Layouts</v>
      </c>
      <c r="O4471" s="134"/>
      <c r="P4471" s="134"/>
      <c r="Q4471" s="33" t="str">
        <f>IFERROR(VLOOKUP(PPE_PH1_CDDL[[#This Row],[RDMC Document Number]],[3]Docs!$B:$F,4,0),"No Placeholder Yet")</f>
        <v>RES - Reserved Placeholder</v>
      </c>
      <c r="R4471" s="33" t="str">
        <f>IFERROR(VLOOKUP(PPE_PH1_CDDL[[#This Row],[RDMC Document Number]],[3]Docs!$B:$F,5,0),"No Placeholder Yet")</f>
        <v>Pending</v>
      </c>
      <c r="S4471" s="137">
        <f t="shared" ref="S4471:S4476" si="601">IF(AND(O4471&lt;&gt;"",P4471&lt;&gt;"",R4471="Approved"),100%,
 IF(AND(O4471&lt;&gt;"",P4471&lt;&gt;""),66.67%,
 IF(O4471&lt;&gt;"",33.33%,
 0)))</f>
        <v>0</v>
      </c>
      <c r="T4471" s="39" t="s">
        <v>1119</v>
      </c>
      <c r="U4471" s="39"/>
      <c r="V4471" s="126"/>
      <c r="W4471" s="39" t="s">
        <v>2053</v>
      </c>
      <c r="X4471" s="39" t="s">
        <v>2054</v>
      </c>
      <c r="Y4471" s="39"/>
      <c r="Z4471" s="39"/>
      <c r="AA4471" s="39"/>
      <c r="AB4471" s="152" t="s">
        <v>3165</v>
      </c>
    </row>
    <row r="4472" spans="1:28" ht="21.75" customHeight="1" x14ac:dyDescent="0.25">
      <c r="A4472" s="33" t="s">
        <v>30</v>
      </c>
      <c r="B4472" s="33" t="s">
        <v>31</v>
      </c>
      <c r="C4472" s="39">
        <v>6291</v>
      </c>
      <c r="D4472" s="162" t="s">
        <v>268</v>
      </c>
      <c r="E4472" s="162" t="s">
        <v>1429</v>
      </c>
      <c r="F4472" s="174" t="s">
        <v>46</v>
      </c>
      <c r="G4472" s="39" t="s">
        <v>35</v>
      </c>
      <c r="H4472" s="39" t="str">
        <f t="shared" si="595"/>
        <v>6105AK124-6291-MISO-0002</v>
      </c>
      <c r="I4472" s="39" t="str">
        <f t="shared" si="596"/>
        <v>Q24050972-04-6291-M-ISO-0002</v>
      </c>
      <c r="J4472" s="162"/>
      <c r="K4472" s="39" t="s">
        <v>1945</v>
      </c>
      <c r="L4472" s="162" t="s">
        <v>2055</v>
      </c>
      <c r="M4472" s="162" t="s">
        <v>1430</v>
      </c>
      <c r="N4472" s="33" t="str">
        <f t="shared" si="591"/>
        <v>Administration and General Buildings - Solar PV Plant Yard Ablution Facilities - Piping Isometric Design and Layouts</v>
      </c>
      <c r="O4472" s="175"/>
      <c r="P4472" s="175"/>
      <c r="Q4472" s="33" t="str">
        <f>IFERROR(VLOOKUP(PPE_PH1_CDDL[[#This Row],[RDMC Document Number]],[3]Docs!$B:$F,4,0),"No Placeholder Yet")</f>
        <v>RES - Reserved Placeholder</v>
      </c>
      <c r="R4472" s="33" t="str">
        <f>IFERROR(VLOOKUP(PPE_PH1_CDDL[[#This Row],[RDMC Document Number]],[3]Docs!$B:$F,5,0),"No Placeholder Yet")</f>
        <v>Pending</v>
      </c>
      <c r="S4472" s="137">
        <f t="shared" si="601"/>
        <v>0</v>
      </c>
      <c r="T4472" s="39" t="s">
        <v>1119</v>
      </c>
      <c r="U4472" s="39"/>
      <c r="V4472" s="126"/>
      <c r="W4472" s="39" t="s">
        <v>2053</v>
      </c>
      <c r="X4472" s="162" t="s">
        <v>2056</v>
      </c>
      <c r="Y4472" s="162"/>
      <c r="Z4472" s="162"/>
      <c r="AA4472" s="39"/>
      <c r="AB4472" s="152" t="s">
        <v>3165</v>
      </c>
    </row>
    <row r="4473" spans="1:28" ht="21.75" customHeight="1" x14ac:dyDescent="0.25">
      <c r="A4473" s="33" t="s">
        <v>30</v>
      </c>
      <c r="B4473" s="33" t="s">
        <v>31</v>
      </c>
      <c r="C4473" s="39">
        <v>6291</v>
      </c>
      <c r="D4473" s="162" t="s">
        <v>1456</v>
      </c>
      <c r="E4473" s="39" t="s">
        <v>321</v>
      </c>
      <c r="F4473" s="128" t="s">
        <v>34</v>
      </c>
      <c r="G4473" s="39" t="s">
        <v>35</v>
      </c>
      <c r="H4473" s="39" t="str">
        <f t="shared" si="595"/>
        <v>6105AK124-6291-WLAY-0001</v>
      </c>
      <c r="I4473" s="39" t="str">
        <f t="shared" si="596"/>
        <v>Q24050972-04-6291-W-LAY-0001</v>
      </c>
      <c r="J4473" s="39"/>
      <c r="K4473" s="39" t="s">
        <v>1945</v>
      </c>
      <c r="L4473" s="39" t="s">
        <v>2052</v>
      </c>
      <c r="M4473" s="39" t="s">
        <v>1459</v>
      </c>
      <c r="N4473" s="33" t="str">
        <f t="shared" si="591"/>
        <v>Administration and General Buildings - Control Room &amp; Equip Offloading Storage Building for Solar PV Plant - Drainage, Run-off and Impoundment Design</v>
      </c>
      <c r="O4473" s="134"/>
      <c r="P4473" s="134"/>
      <c r="Q4473" s="33" t="str">
        <f>IFERROR(VLOOKUP(PPE_PH1_CDDL[[#This Row],[RDMC Document Number]],[3]Docs!$B:$F,4,0),"No Placeholder Yet")</f>
        <v>RES - Reserved Placeholder</v>
      </c>
      <c r="R4473" s="33" t="str">
        <f>IFERROR(VLOOKUP(PPE_PH1_CDDL[[#This Row],[RDMC Document Number]],[3]Docs!$B:$F,5,0),"No Placeholder Yet")</f>
        <v>Pending</v>
      </c>
      <c r="S4473" s="137">
        <f t="shared" si="601"/>
        <v>0</v>
      </c>
      <c r="T4473" s="39" t="s">
        <v>1119</v>
      </c>
      <c r="U4473" s="39"/>
      <c r="V4473" s="126"/>
      <c r="W4473" s="39" t="s">
        <v>2053</v>
      </c>
      <c r="X4473" s="39" t="s">
        <v>2054</v>
      </c>
      <c r="Y4473" s="39"/>
      <c r="Z4473" s="39"/>
      <c r="AA4473" s="39"/>
      <c r="AB4473" s="152" t="s">
        <v>3165</v>
      </c>
    </row>
    <row r="4474" spans="1:28" ht="21.75" customHeight="1" x14ac:dyDescent="0.25">
      <c r="A4474" s="33" t="s">
        <v>30</v>
      </c>
      <c r="B4474" s="33" t="s">
        <v>31</v>
      </c>
      <c r="C4474" s="39">
        <v>6291</v>
      </c>
      <c r="D4474" s="162" t="s">
        <v>1456</v>
      </c>
      <c r="E4474" s="162" t="s">
        <v>321</v>
      </c>
      <c r="F4474" s="174" t="s">
        <v>46</v>
      </c>
      <c r="G4474" s="39" t="s">
        <v>35</v>
      </c>
      <c r="H4474" s="39" t="str">
        <f t="shared" si="595"/>
        <v>6105AK124-6291-WLAY-0002</v>
      </c>
      <c r="I4474" s="39" t="str">
        <f t="shared" si="596"/>
        <v>Q24050972-04-6291-W-LAY-0002</v>
      </c>
      <c r="J4474" s="162"/>
      <c r="K4474" s="39" t="s">
        <v>1945</v>
      </c>
      <c r="L4474" s="162" t="s">
        <v>2055</v>
      </c>
      <c r="M4474" s="162" t="s">
        <v>1459</v>
      </c>
      <c r="N4474" s="33" t="str">
        <f t="shared" si="591"/>
        <v>Administration and General Buildings - Solar PV Plant Yard Ablution Facilities - Drainage, Run-off and Impoundment Design</v>
      </c>
      <c r="O4474" s="175"/>
      <c r="P4474" s="175"/>
      <c r="Q4474" s="33" t="str">
        <f>IFERROR(VLOOKUP(PPE_PH1_CDDL[[#This Row],[RDMC Document Number]],[3]Docs!$B:$F,4,0),"No Placeholder Yet")</f>
        <v>RES - Reserved Placeholder</v>
      </c>
      <c r="R4474" s="33" t="str">
        <f>IFERROR(VLOOKUP(PPE_PH1_CDDL[[#This Row],[RDMC Document Number]],[3]Docs!$B:$F,5,0),"No Placeholder Yet")</f>
        <v>Pending</v>
      </c>
      <c r="S4474" s="137">
        <f t="shared" si="601"/>
        <v>0</v>
      </c>
      <c r="T4474" s="39" t="s">
        <v>1119</v>
      </c>
      <c r="U4474" s="39"/>
      <c r="V4474" s="126"/>
      <c r="W4474" s="39" t="s">
        <v>2053</v>
      </c>
      <c r="X4474" s="162" t="s">
        <v>2056</v>
      </c>
      <c r="Y4474" s="162"/>
      <c r="Z4474" s="162"/>
      <c r="AA4474" s="39"/>
      <c r="AB4474" s="152" t="s">
        <v>3165</v>
      </c>
    </row>
    <row r="4475" spans="1:28" ht="21.75" customHeight="1" x14ac:dyDescent="0.25">
      <c r="A4475" s="33" t="s">
        <v>30</v>
      </c>
      <c r="B4475" s="33" t="s">
        <v>31</v>
      </c>
      <c r="C4475" s="39">
        <v>6291</v>
      </c>
      <c r="D4475" s="162" t="s">
        <v>1169</v>
      </c>
      <c r="E4475" s="39" t="s">
        <v>1328</v>
      </c>
      <c r="F4475" s="128" t="s">
        <v>34</v>
      </c>
      <c r="G4475" s="39" t="s">
        <v>35</v>
      </c>
      <c r="H4475" s="39" t="str">
        <f t="shared" si="595"/>
        <v>6105AK124-6291-CMDL-0001</v>
      </c>
      <c r="I4475" s="39" t="str">
        <f t="shared" si="596"/>
        <v>Q24050972-04-6291-C-MDL-0001</v>
      </c>
      <c r="J4475" s="39"/>
      <c r="K4475" s="39" t="s">
        <v>1945</v>
      </c>
      <c r="L4475" s="39" t="s">
        <v>2052</v>
      </c>
      <c r="M4475" s="39" t="s">
        <v>1329</v>
      </c>
      <c r="N4475" s="33" t="str">
        <f t="shared" si="591"/>
        <v>Administration and General Buildings - Control Room &amp; Equip Offloading Storage Building for Solar PV Plant - 3D Designs and Drawings</v>
      </c>
      <c r="O4475" s="134"/>
      <c r="P4475" s="134"/>
      <c r="Q4475" s="33" t="str">
        <f>IFERROR(VLOOKUP(PPE_PH1_CDDL[[#This Row],[RDMC Document Number]],[3]Docs!$B:$F,4,0),"No Placeholder Yet")</f>
        <v>RES - Reserved Placeholder</v>
      </c>
      <c r="R4475" s="33" t="str">
        <f>IFERROR(VLOOKUP(PPE_PH1_CDDL[[#This Row],[RDMC Document Number]],[3]Docs!$B:$F,5,0),"No Placeholder Yet")</f>
        <v>Pending</v>
      </c>
      <c r="S4475" s="137">
        <f t="shared" si="601"/>
        <v>0</v>
      </c>
      <c r="T4475" s="39" t="s">
        <v>1119</v>
      </c>
      <c r="U4475" s="39"/>
      <c r="V4475" s="126"/>
      <c r="W4475" s="39" t="s">
        <v>2053</v>
      </c>
      <c r="X4475" s="39" t="s">
        <v>2054</v>
      </c>
      <c r="Y4475" s="39"/>
      <c r="Z4475" s="39"/>
      <c r="AA4475" s="39"/>
      <c r="AB4475" s="152" t="s">
        <v>3165</v>
      </c>
    </row>
    <row r="4476" spans="1:28" ht="21.75" customHeight="1" x14ac:dyDescent="0.25">
      <c r="A4476" s="33" t="s">
        <v>30</v>
      </c>
      <c r="B4476" s="33" t="s">
        <v>31</v>
      </c>
      <c r="C4476" s="39">
        <v>6291</v>
      </c>
      <c r="D4476" s="162" t="s">
        <v>1169</v>
      </c>
      <c r="E4476" s="162" t="s">
        <v>1328</v>
      </c>
      <c r="F4476" s="174" t="s">
        <v>46</v>
      </c>
      <c r="G4476" s="39" t="s">
        <v>35</v>
      </c>
      <c r="H4476" s="39" t="str">
        <f t="shared" si="595"/>
        <v>6105AK124-6291-CMDL-0002</v>
      </c>
      <c r="I4476" s="39" t="str">
        <f t="shared" si="596"/>
        <v>Q24050972-04-6291-C-MDL-0002</v>
      </c>
      <c r="J4476" s="162"/>
      <c r="K4476" s="39" t="s">
        <v>1945</v>
      </c>
      <c r="L4476" s="162" t="s">
        <v>2055</v>
      </c>
      <c r="M4476" s="162" t="s">
        <v>1329</v>
      </c>
      <c r="N4476" s="33" t="str">
        <f t="shared" si="591"/>
        <v>Administration and General Buildings - Solar PV Plant Yard Ablution Facilities - 3D Designs and Drawings</v>
      </c>
      <c r="O4476" s="175"/>
      <c r="P4476" s="175"/>
      <c r="Q4476" s="33" t="str">
        <f>IFERROR(VLOOKUP(PPE_PH1_CDDL[[#This Row],[RDMC Document Number]],[3]Docs!$B:$F,4,0),"No Placeholder Yet")</f>
        <v>RES - Reserved Placeholder</v>
      </c>
      <c r="R4476" s="33" t="str">
        <f>IFERROR(VLOOKUP(PPE_PH1_CDDL[[#This Row],[RDMC Document Number]],[3]Docs!$B:$F,5,0),"No Placeholder Yet")</f>
        <v>Pending</v>
      </c>
      <c r="S4476" s="137">
        <f t="shared" si="601"/>
        <v>0</v>
      </c>
      <c r="T4476" s="39" t="s">
        <v>1119</v>
      </c>
      <c r="U4476" s="39"/>
      <c r="V4476" s="126"/>
      <c r="W4476" s="39" t="s">
        <v>2053</v>
      </c>
      <c r="X4476" s="162" t="s">
        <v>2056</v>
      </c>
      <c r="Y4476" s="162"/>
      <c r="Z4476" s="162"/>
      <c r="AA4476" s="39"/>
      <c r="AB4476" s="152" t="s">
        <v>3165</v>
      </c>
    </row>
    <row r="4477" spans="1:28" ht="21.75" customHeight="1" x14ac:dyDescent="0.25">
      <c r="A4477" s="33" t="s">
        <v>30</v>
      </c>
      <c r="B4477" s="33" t="s">
        <v>31</v>
      </c>
      <c r="C4477" s="39">
        <v>6291</v>
      </c>
      <c r="D4477" s="162" t="s">
        <v>1169</v>
      </c>
      <c r="E4477" s="39" t="s">
        <v>397</v>
      </c>
      <c r="F4477" s="128" t="s">
        <v>34</v>
      </c>
      <c r="G4477" s="39" t="s">
        <v>35</v>
      </c>
      <c r="H4477" s="39" t="str">
        <f t="shared" si="595"/>
        <v>6105AK124-6291-CPLN-0001</v>
      </c>
      <c r="I4477" s="39" t="str">
        <f t="shared" si="596"/>
        <v>Q24050972-04-6291-C-PLN-0001</v>
      </c>
      <c r="J4477" s="39"/>
      <c r="K4477" s="39" t="s">
        <v>1945</v>
      </c>
      <c r="L4477" s="39" t="s">
        <v>2052</v>
      </c>
      <c r="M4477" s="39" t="s">
        <v>1530</v>
      </c>
      <c r="N4477" s="33" t="str">
        <f t="shared" si="591"/>
        <v>Administration and General Buildings - Control Room &amp; Equip Offloading Storage Building for Solar PV Plant - Civil Works Execution Plan</v>
      </c>
      <c r="O4477" s="134"/>
      <c r="P4477" s="134"/>
      <c r="Q4477" s="33" t="str">
        <f>IFERROR(VLOOKUP(PPE_PH1_CDDL[[#This Row],[RDMC Document Number]],[3]Docs!$B:$F,4,0),"No Placeholder Yet")</f>
        <v>RES - Reserved Placeholder</v>
      </c>
      <c r="R4477" s="33" t="str">
        <f>IFERROR(VLOOKUP(PPE_PH1_CDDL[[#This Row],[RDMC Document Number]],[3]Docs!$B:$F,5,0),"No Placeholder Yet")</f>
        <v>Pending</v>
      </c>
      <c r="S4477" s="137">
        <f t="shared" ref="S4477:S4478" si="602">IF(AND(O4477&lt;&gt;"",P4477&lt;&gt;"",R4477="Approved"),100%,
 IF(AND(O4477&lt;&gt;"",P4477&lt;&gt;""),66.67%,
 IF(O4477&lt;&gt;"",33.33%,
 0)))</f>
        <v>0</v>
      </c>
      <c r="T4477" s="39" t="s">
        <v>1119</v>
      </c>
      <c r="U4477" s="39"/>
      <c r="V4477" s="126"/>
      <c r="W4477" s="39" t="s">
        <v>2053</v>
      </c>
      <c r="X4477" s="39" t="s">
        <v>2054</v>
      </c>
      <c r="Y4477" s="39"/>
      <c r="Z4477" s="39"/>
      <c r="AA4477" s="39"/>
      <c r="AB4477" s="152" t="s">
        <v>3165</v>
      </c>
    </row>
    <row r="4478" spans="1:28" ht="21.75" customHeight="1" x14ac:dyDescent="0.25">
      <c r="A4478" s="33" t="s">
        <v>30</v>
      </c>
      <c r="B4478" s="33" t="s">
        <v>31</v>
      </c>
      <c r="C4478" s="39">
        <v>6291</v>
      </c>
      <c r="D4478" s="162" t="s">
        <v>1169</v>
      </c>
      <c r="E4478" s="162" t="s">
        <v>397</v>
      </c>
      <c r="F4478" s="174" t="s">
        <v>46</v>
      </c>
      <c r="G4478" s="39" t="s">
        <v>35</v>
      </c>
      <c r="H4478" s="39" t="str">
        <f t="shared" si="595"/>
        <v>6105AK124-6291-CPLN-0002</v>
      </c>
      <c r="I4478" s="39" t="str">
        <f t="shared" si="596"/>
        <v>Q24050972-04-6291-C-PLN-0002</v>
      </c>
      <c r="J4478" s="162"/>
      <c r="K4478" s="39" t="s">
        <v>1945</v>
      </c>
      <c r="L4478" s="162" t="s">
        <v>2055</v>
      </c>
      <c r="M4478" s="162" t="s">
        <v>1530</v>
      </c>
      <c r="N4478" s="33" t="str">
        <f t="shared" si="591"/>
        <v>Administration and General Buildings - Solar PV Plant Yard Ablution Facilities - Civil Works Execution Plan</v>
      </c>
      <c r="O4478" s="175"/>
      <c r="P4478" s="175"/>
      <c r="Q4478" s="33" t="str">
        <f>IFERROR(VLOOKUP(PPE_PH1_CDDL[[#This Row],[RDMC Document Number]],[3]Docs!$B:$F,4,0),"No Placeholder Yet")</f>
        <v>RES - Reserved Placeholder</v>
      </c>
      <c r="R4478" s="33" t="str">
        <f>IFERROR(VLOOKUP(PPE_PH1_CDDL[[#This Row],[RDMC Document Number]],[3]Docs!$B:$F,5,0),"No Placeholder Yet")</f>
        <v>Pending</v>
      </c>
      <c r="S4478" s="137">
        <f t="shared" si="602"/>
        <v>0</v>
      </c>
      <c r="T4478" s="39" t="s">
        <v>1119</v>
      </c>
      <c r="U4478" s="39"/>
      <c r="V4478" s="126"/>
      <c r="W4478" s="39" t="s">
        <v>2053</v>
      </c>
      <c r="X4478" s="162" t="s">
        <v>2056</v>
      </c>
      <c r="Y4478" s="162"/>
      <c r="Z4478" s="162"/>
      <c r="AA4478" s="39"/>
      <c r="AB4478" s="152" t="s">
        <v>3165</v>
      </c>
    </row>
    <row r="4479" spans="1:28" ht="21.75" customHeight="1" x14ac:dyDescent="0.25">
      <c r="A4479" s="33" t="s">
        <v>30</v>
      </c>
      <c r="B4479" s="33" t="s">
        <v>31</v>
      </c>
      <c r="C4479" s="39">
        <v>6291</v>
      </c>
      <c r="D4479" s="162" t="s">
        <v>1169</v>
      </c>
      <c r="E4479" s="39" t="s">
        <v>1330</v>
      </c>
      <c r="F4479" s="128" t="s">
        <v>34</v>
      </c>
      <c r="G4479" s="39" t="s">
        <v>35</v>
      </c>
      <c r="H4479" s="39" t="str">
        <f t="shared" si="595"/>
        <v>6105AK124-6291-CPPL-0001</v>
      </c>
      <c r="I4479" s="39" t="str">
        <f t="shared" si="596"/>
        <v>Q24050972-04-6291-C-PPL-0001</v>
      </c>
      <c r="J4479" s="39"/>
      <c r="K4479" s="39" t="s">
        <v>1945</v>
      </c>
      <c r="L4479" s="39" t="s">
        <v>2052</v>
      </c>
      <c r="M4479" s="39" t="s">
        <v>1331</v>
      </c>
      <c r="N4479" s="33" t="str">
        <f t="shared" si="591"/>
        <v>Administration and General Buildings - Control Room &amp; Equip Offloading Storage Building for Solar PV Plant - Operational &amp; Maint Access Routes Design</v>
      </c>
      <c r="O4479" s="134"/>
      <c r="P4479" s="134"/>
      <c r="Q4479" s="33" t="str">
        <f>IFERROR(VLOOKUP(PPE_PH1_CDDL[[#This Row],[RDMC Document Number]],[3]Docs!$B:$F,4,0),"No Placeholder Yet")</f>
        <v>RES - Reserved Placeholder</v>
      </c>
      <c r="R4479" s="33" t="str">
        <f>IFERROR(VLOOKUP(PPE_PH1_CDDL[[#This Row],[RDMC Document Number]],[3]Docs!$B:$F,5,0),"No Placeholder Yet")</f>
        <v>Pending</v>
      </c>
      <c r="S4479" s="137">
        <f t="shared" ref="S4479:S4484" si="603">IF(AND(O4479&lt;&gt;"",P4479&lt;&gt;"",R4479="Approved"),100%,
 IF(AND(O4479&lt;&gt;"",P4479&lt;&gt;""),66.67%,
 IF(O4479&lt;&gt;"",33.33%,
 0)))</f>
        <v>0</v>
      </c>
      <c r="T4479" s="39" t="s">
        <v>1119</v>
      </c>
      <c r="U4479" s="39"/>
      <c r="V4479" s="126"/>
      <c r="W4479" s="39" t="s">
        <v>2053</v>
      </c>
      <c r="X4479" s="39" t="s">
        <v>2054</v>
      </c>
      <c r="Y4479" s="39"/>
      <c r="Z4479" s="39"/>
      <c r="AA4479" s="39"/>
      <c r="AB4479" s="152" t="s">
        <v>3165</v>
      </c>
    </row>
    <row r="4480" spans="1:28" ht="21.75" customHeight="1" x14ac:dyDescent="0.25">
      <c r="A4480" s="33" t="s">
        <v>30</v>
      </c>
      <c r="B4480" s="33" t="s">
        <v>31</v>
      </c>
      <c r="C4480" s="39">
        <v>6291</v>
      </c>
      <c r="D4480" s="162" t="s">
        <v>1169</v>
      </c>
      <c r="E4480" s="162" t="s">
        <v>1330</v>
      </c>
      <c r="F4480" s="174" t="s">
        <v>46</v>
      </c>
      <c r="G4480" s="39" t="s">
        <v>35</v>
      </c>
      <c r="H4480" s="39" t="str">
        <f t="shared" si="595"/>
        <v>6105AK124-6291-CPPL-0002</v>
      </c>
      <c r="I4480" s="39" t="str">
        <f t="shared" si="596"/>
        <v>Q24050972-04-6291-C-PPL-0002</v>
      </c>
      <c r="J4480" s="162"/>
      <c r="K4480" s="39" t="s">
        <v>1945</v>
      </c>
      <c r="L4480" s="162" t="s">
        <v>2055</v>
      </c>
      <c r="M4480" s="162" t="s">
        <v>1331</v>
      </c>
      <c r="N4480" s="33" t="str">
        <f t="shared" si="591"/>
        <v>Administration and General Buildings - Solar PV Plant Yard Ablution Facilities - Operational &amp; Maint Access Routes Design</v>
      </c>
      <c r="O4480" s="175"/>
      <c r="P4480" s="175"/>
      <c r="Q4480" s="33" t="str">
        <f>IFERROR(VLOOKUP(PPE_PH1_CDDL[[#This Row],[RDMC Document Number]],[3]Docs!$B:$F,4,0),"No Placeholder Yet")</f>
        <v>RES - Reserved Placeholder</v>
      </c>
      <c r="R4480" s="33" t="str">
        <f>IFERROR(VLOOKUP(PPE_PH1_CDDL[[#This Row],[RDMC Document Number]],[3]Docs!$B:$F,5,0),"No Placeholder Yet")</f>
        <v>Pending</v>
      </c>
      <c r="S4480" s="137">
        <f t="shared" si="603"/>
        <v>0</v>
      </c>
      <c r="T4480" s="39" t="s">
        <v>1119</v>
      </c>
      <c r="U4480" s="39"/>
      <c r="V4480" s="126"/>
      <c r="W4480" s="39" t="s">
        <v>2053</v>
      </c>
      <c r="X4480" s="162" t="s">
        <v>2056</v>
      </c>
      <c r="Y4480" s="162"/>
      <c r="Z4480" s="162"/>
      <c r="AA4480" s="39"/>
      <c r="AB4480" s="152" t="s">
        <v>3165</v>
      </c>
    </row>
    <row r="4481" spans="1:28" ht="21.75" customHeight="1" x14ac:dyDescent="0.25">
      <c r="A4481" s="33" t="s">
        <v>30</v>
      </c>
      <c r="B4481" s="33" t="s">
        <v>31</v>
      </c>
      <c r="C4481" s="39">
        <v>6291</v>
      </c>
      <c r="D4481" s="162" t="s">
        <v>268</v>
      </c>
      <c r="E4481" s="39" t="s">
        <v>43</v>
      </c>
      <c r="F4481" s="128" t="s">
        <v>34</v>
      </c>
      <c r="G4481" s="39" t="s">
        <v>35</v>
      </c>
      <c r="H4481" s="39" t="str">
        <f t="shared" si="595"/>
        <v>6105AK124-6291-MPRC-0001</v>
      </c>
      <c r="I4481" s="39" t="str">
        <f t="shared" si="596"/>
        <v>Q24050972-04-6291-M-PRC-0001</v>
      </c>
      <c r="J4481" s="39"/>
      <c r="K4481" s="39" t="s">
        <v>1945</v>
      </c>
      <c r="L4481" s="39" t="s">
        <v>2052</v>
      </c>
      <c r="M4481" s="39" t="s">
        <v>1431</v>
      </c>
      <c r="N4481" s="33" t="str">
        <f t="shared" si="591"/>
        <v>Administration and General Buildings - Control Room &amp; Equip Offloading Storage Building for Solar PV Plant - Rigging Study and Lifting Equipment Design</v>
      </c>
      <c r="O4481" s="134"/>
      <c r="P4481" s="134"/>
      <c r="Q4481" s="33" t="str">
        <f>IFERROR(VLOOKUP(PPE_PH1_CDDL[[#This Row],[RDMC Document Number]],[3]Docs!$B:$F,4,0),"No Placeholder Yet")</f>
        <v>RES - Reserved Placeholder</v>
      </c>
      <c r="R4481" s="33" t="str">
        <f>IFERROR(VLOOKUP(PPE_PH1_CDDL[[#This Row],[RDMC Document Number]],[3]Docs!$B:$F,5,0),"No Placeholder Yet")</f>
        <v>Pending</v>
      </c>
      <c r="S4481" s="137">
        <f t="shared" si="603"/>
        <v>0</v>
      </c>
      <c r="T4481" s="39" t="s">
        <v>1119</v>
      </c>
      <c r="U4481" s="39"/>
      <c r="V4481" s="126"/>
      <c r="W4481" s="39" t="s">
        <v>2053</v>
      </c>
      <c r="X4481" s="39" t="s">
        <v>2054</v>
      </c>
      <c r="Y4481" s="39"/>
      <c r="Z4481" s="39"/>
      <c r="AA4481" s="39"/>
      <c r="AB4481" s="152" t="s">
        <v>3165</v>
      </c>
    </row>
    <row r="4482" spans="1:28" ht="21.75" customHeight="1" x14ac:dyDescent="0.25">
      <c r="A4482" s="33" t="s">
        <v>30</v>
      </c>
      <c r="B4482" s="33" t="s">
        <v>31</v>
      </c>
      <c r="C4482" s="39">
        <v>6291</v>
      </c>
      <c r="D4482" s="162" t="s">
        <v>268</v>
      </c>
      <c r="E4482" s="39" t="s">
        <v>43</v>
      </c>
      <c r="F4482" s="128" t="s">
        <v>46</v>
      </c>
      <c r="G4482" s="39" t="s">
        <v>35</v>
      </c>
      <c r="H4482" s="39" t="str">
        <f t="shared" si="595"/>
        <v>6105AK124-6291-MPRC-0002</v>
      </c>
      <c r="I4482" s="39" t="str">
        <f t="shared" si="596"/>
        <v>Q24050972-04-6291-M-PRC-0002</v>
      </c>
      <c r="J4482" s="39"/>
      <c r="K4482" s="39" t="s">
        <v>1945</v>
      </c>
      <c r="L4482" s="39" t="s">
        <v>2052</v>
      </c>
      <c r="M4482" s="39" t="s">
        <v>1433</v>
      </c>
      <c r="N4482" s="33" t="str">
        <f t="shared" si="591"/>
        <v>Administration and General Buildings - Control Room &amp; Equip Offloading Storage Building for Solar PV Plant - Fastener Specification and Torque Procedures</v>
      </c>
      <c r="O4482" s="134"/>
      <c r="P4482" s="134"/>
      <c r="Q4482" s="33" t="str">
        <f>IFERROR(VLOOKUP(PPE_PH1_CDDL[[#This Row],[RDMC Document Number]],[3]Docs!$B:$F,4,0),"No Placeholder Yet")</f>
        <v>RES - Reserved Placeholder</v>
      </c>
      <c r="R4482" s="33" t="str">
        <f>IFERROR(VLOOKUP(PPE_PH1_CDDL[[#This Row],[RDMC Document Number]],[3]Docs!$B:$F,5,0),"No Placeholder Yet")</f>
        <v>Pending</v>
      </c>
      <c r="S4482" s="137">
        <f t="shared" si="603"/>
        <v>0</v>
      </c>
      <c r="T4482" s="39" t="s">
        <v>1119</v>
      </c>
      <c r="U4482" s="39"/>
      <c r="V4482" s="126"/>
      <c r="W4482" s="39" t="s">
        <v>2053</v>
      </c>
      <c r="X4482" s="39" t="s">
        <v>2054</v>
      </c>
      <c r="Y4482" s="39"/>
      <c r="Z4482" s="39"/>
      <c r="AA4482" s="39"/>
      <c r="AB4482" s="152" t="s">
        <v>3165</v>
      </c>
    </row>
    <row r="4483" spans="1:28" ht="21.75" customHeight="1" x14ac:dyDescent="0.25">
      <c r="A4483" s="33" t="s">
        <v>30</v>
      </c>
      <c r="B4483" s="33" t="s">
        <v>31</v>
      </c>
      <c r="C4483" s="39">
        <v>6291</v>
      </c>
      <c r="D4483" s="162" t="s">
        <v>268</v>
      </c>
      <c r="E4483" s="39" t="s">
        <v>43</v>
      </c>
      <c r="F4483" s="128" t="s">
        <v>48</v>
      </c>
      <c r="G4483" s="39" t="s">
        <v>35</v>
      </c>
      <c r="H4483" s="39" t="str">
        <f t="shared" si="595"/>
        <v>6105AK124-6291-MPRC-0003</v>
      </c>
      <c r="I4483" s="39" t="str">
        <f t="shared" si="596"/>
        <v>Q24050972-04-6291-M-PRC-0003</v>
      </c>
      <c r="J4483" s="39"/>
      <c r="K4483" s="39" t="s">
        <v>1945</v>
      </c>
      <c r="L4483" s="39" t="s">
        <v>2055</v>
      </c>
      <c r="M4483" s="39" t="s">
        <v>1431</v>
      </c>
      <c r="N4483" s="33" t="str">
        <f t="shared" si="591"/>
        <v>Administration and General Buildings - Solar PV Plant Yard Ablution Facilities - Rigging Study and Lifting Equipment Design</v>
      </c>
      <c r="O4483" s="134"/>
      <c r="P4483" s="134"/>
      <c r="Q4483" s="33" t="str">
        <f>IFERROR(VLOOKUP(PPE_PH1_CDDL[[#This Row],[RDMC Document Number]],[3]Docs!$B:$F,4,0),"No Placeholder Yet")</f>
        <v>RES - Reserved Placeholder</v>
      </c>
      <c r="R4483" s="33" t="str">
        <f>IFERROR(VLOOKUP(PPE_PH1_CDDL[[#This Row],[RDMC Document Number]],[3]Docs!$B:$F,5,0),"No Placeholder Yet")</f>
        <v>Pending</v>
      </c>
      <c r="S4483" s="137">
        <f t="shared" si="603"/>
        <v>0</v>
      </c>
      <c r="T4483" s="39" t="s">
        <v>1119</v>
      </c>
      <c r="U4483" s="39"/>
      <c r="V4483" s="126"/>
      <c r="W4483" s="39" t="s">
        <v>2053</v>
      </c>
      <c r="X4483" s="162" t="s">
        <v>2056</v>
      </c>
      <c r="Y4483" s="39"/>
      <c r="Z4483" s="39"/>
      <c r="AA4483" s="39"/>
      <c r="AB4483" s="152" t="s">
        <v>3165</v>
      </c>
    </row>
    <row r="4484" spans="1:28" ht="21.75" customHeight="1" x14ac:dyDescent="0.25">
      <c r="A4484" s="33" t="s">
        <v>30</v>
      </c>
      <c r="B4484" s="33" t="s">
        <v>31</v>
      </c>
      <c r="C4484" s="39">
        <v>6291</v>
      </c>
      <c r="D4484" s="162" t="s">
        <v>268</v>
      </c>
      <c r="E4484" s="39" t="s">
        <v>43</v>
      </c>
      <c r="F4484" s="174" t="s">
        <v>50</v>
      </c>
      <c r="G4484" s="39" t="s">
        <v>35</v>
      </c>
      <c r="H4484" s="39" t="str">
        <f t="shared" si="595"/>
        <v>6105AK124-6291-MPRC-0004</v>
      </c>
      <c r="I4484" s="39" t="str">
        <f t="shared" si="596"/>
        <v>Q24050972-04-6291-M-PRC-0004</v>
      </c>
      <c r="J4484" s="162"/>
      <c r="K4484" s="39" t="s">
        <v>1945</v>
      </c>
      <c r="L4484" s="162" t="s">
        <v>2055</v>
      </c>
      <c r="M4484" s="162" t="s">
        <v>1433</v>
      </c>
      <c r="N4484" s="33" t="str">
        <f t="shared" si="591"/>
        <v>Administration and General Buildings - Solar PV Plant Yard Ablution Facilities - Fastener Specification and Torque Procedures</v>
      </c>
      <c r="O4484" s="175"/>
      <c r="P4484" s="175"/>
      <c r="Q4484" s="33" t="str">
        <f>IFERROR(VLOOKUP(PPE_PH1_CDDL[[#This Row],[RDMC Document Number]],[3]Docs!$B:$F,4,0),"No Placeholder Yet")</f>
        <v>RES - Reserved Placeholder</v>
      </c>
      <c r="R4484" s="33" t="str">
        <f>IFERROR(VLOOKUP(PPE_PH1_CDDL[[#This Row],[RDMC Document Number]],[3]Docs!$B:$F,5,0),"No Placeholder Yet")</f>
        <v>Pending</v>
      </c>
      <c r="S4484" s="137">
        <f t="shared" si="603"/>
        <v>0</v>
      </c>
      <c r="T4484" s="39" t="s">
        <v>1119</v>
      </c>
      <c r="U4484" s="39"/>
      <c r="V4484" s="126"/>
      <c r="W4484" s="39" t="s">
        <v>2053</v>
      </c>
      <c r="X4484" s="162" t="s">
        <v>2056</v>
      </c>
      <c r="Y4484" s="162"/>
      <c r="Z4484" s="162"/>
      <c r="AA4484" s="39"/>
      <c r="AB4484" s="152" t="s">
        <v>3165</v>
      </c>
    </row>
    <row r="4485" spans="1:28" ht="21.75" customHeight="1" x14ac:dyDescent="0.25">
      <c r="A4485" s="33" t="s">
        <v>30</v>
      </c>
      <c r="B4485" s="33" t="s">
        <v>31</v>
      </c>
      <c r="C4485" s="39">
        <v>6291</v>
      </c>
      <c r="D4485" s="162" t="s">
        <v>268</v>
      </c>
      <c r="E4485" s="39" t="s">
        <v>1144</v>
      </c>
      <c r="F4485" s="128" t="s">
        <v>34</v>
      </c>
      <c r="G4485" s="39" t="s">
        <v>35</v>
      </c>
      <c r="H4485" s="39" t="str">
        <f t="shared" si="595"/>
        <v>6105AK124-6291-MQAD-0001</v>
      </c>
      <c r="I4485" s="39" t="str">
        <f t="shared" si="596"/>
        <v>Q24050972-04-6291-M-QAD-0001</v>
      </c>
      <c r="J4485" s="39"/>
      <c r="K4485" s="39" t="s">
        <v>1945</v>
      </c>
      <c r="L4485" s="39" t="s">
        <v>2052</v>
      </c>
      <c r="M4485" s="39" t="s">
        <v>1437</v>
      </c>
      <c r="N4485" s="33" t="str">
        <f t="shared" si="591"/>
        <v>Administration and General Buildings - Control Room &amp; Equip Offloading Storage Building for Solar PV Plant - Fabrication Inspection QC Pack (Incl. NDT)</v>
      </c>
      <c r="O4485" s="134"/>
      <c r="P4485" s="134"/>
      <c r="Q4485" s="33" t="str">
        <f>IFERROR(VLOOKUP(PPE_PH1_CDDL[[#This Row],[RDMC Document Number]],[3]Docs!$B:$F,4,0),"No Placeholder Yet")</f>
        <v>RES - Reserved Placeholder</v>
      </c>
      <c r="R4485" s="33" t="str">
        <f>IFERROR(VLOOKUP(PPE_PH1_CDDL[[#This Row],[RDMC Document Number]],[3]Docs!$B:$F,5,0),"No Placeholder Yet")</f>
        <v>Pending</v>
      </c>
      <c r="S4485" s="137">
        <f t="shared" ref="S4485:S4488" si="604">IF(AND(O4485&lt;&gt;"",P4485&lt;&gt;"",R4485="Approved"),100%,
 IF(AND(O4485&lt;&gt;"",P4485&lt;&gt;""),66.67%,
 IF(O4485&lt;&gt;"",33.33%,
 0)))</f>
        <v>0</v>
      </c>
      <c r="T4485" s="39" t="s">
        <v>1119</v>
      </c>
      <c r="U4485" s="39"/>
      <c r="V4485" s="126"/>
      <c r="W4485" s="39" t="s">
        <v>2053</v>
      </c>
      <c r="X4485" s="39" t="s">
        <v>2054</v>
      </c>
      <c r="Y4485" s="39"/>
      <c r="Z4485" s="39"/>
      <c r="AA4485" s="39"/>
      <c r="AB4485" s="152" t="s">
        <v>3165</v>
      </c>
    </row>
    <row r="4486" spans="1:28" ht="21.75" customHeight="1" x14ac:dyDescent="0.25">
      <c r="A4486" s="33" t="s">
        <v>30</v>
      </c>
      <c r="B4486" s="33" t="s">
        <v>31</v>
      </c>
      <c r="C4486" s="39">
        <v>6291</v>
      </c>
      <c r="D4486" s="162" t="s">
        <v>268</v>
      </c>
      <c r="E4486" s="162" t="s">
        <v>1144</v>
      </c>
      <c r="F4486" s="174" t="s">
        <v>46</v>
      </c>
      <c r="G4486" s="39" t="s">
        <v>35</v>
      </c>
      <c r="H4486" s="39" t="str">
        <f t="shared" si="595"/>
        <v>6105AK124-6291-MQAD-0002</v>
      </c>
      <c r="I4486" s="39" t="str">
        <f t="shared" si="596"/>
        <v>Q24050972-04-6291-M-QAD-0002</v>
      </c>
      <c r="J4486" s="162"/>
      <c r="K4486" s="39" t="s">
        <v>1945</v>
      </c>
      <c r="L4486" s="162" t="s">
        <v>2055</v>
      </c>
      <c r="M4486" s="162" t="s">
        <v>1437</v>
      </c>
      <c r="N4486" s="33" t="str">
        <f t="shared" si="591"/>
        <v>Administration and General Buildings - Solar PV Plant Yard Ablution Facilities - Fabrication Inspection QC Pack (Incl. NDT)</v>
      </c>
      <c r="O4486" s="175"/>
      <c r="P4486" s="175"/>
      <c r="Q4486" s="33" t="str">
        <f>IFERROR(VLOOKUP(PPE_PH1_CDDL[[#This Row],[RDMC Document Number]],[3]Docs!$B:$F,4,0),"No Placeholder Yet")</f>
        <v>RES - Reserved Placeholder</v>
      </c>
      <c r="R4486" s="33" t="str">
        <f>IFERROR(VLOOKUP(PPE_PH1_CDDL[[#This Row],[RDMC Document Number]],[3]Docs!$B:$F,5,0),"No Placeholder Yet")</f>
        <v>Pending</v>
      </c>
      <c r="S4486" s="137">
        <f t="shared" si="604"/>
        <v>0</v>
      </c>
      <c r="T4486" s="39" t="s">
        <v>1119</v>
      </c>
      <c r="U4486" s="39"/>
      <c r="V4486" s="126"/>
      <c r="W4486" s="39" t="s">
        <v>2053</v>
      </c>
      <c r="X4486" s="162" t="s">
        <v>2056</v>
      </c>
      <c r="Y4486" s="162"/>
      <c r="Z4486" s="162"/>
      <c r="AA4486" s="39"/>
      <c r="AB4486" s="152" t="s">
        <v>3165</v>
      </c>
    </row>
    <row r="4487" spans="1:28" ht="21.75" customHeight="1" x14ac:dyDescent="0.25">
      <c r="A4487" s="33" t="s">
        <v>30</v>
      </c>
      <c r="B4487" s="33" t="s">
        <v>31</v>
      </c>
      <c r="C4487" s="39">
        <v>6291</v>
      </c>
      <c r="D4487" s="162" t="s">
        <v>52</v>
      </c>
      <c r="E4487" s="39" t="s">
        <v>1377</v>
      </c>
      <c r="F4487" s="128" t="s">
        <v>34</v>
      </c>
      <c r="G4487" s="39" t="s">
        <v>35</v>
      </c>
      <c r="H4487" s="39" t="str">
        <f t="shared" si="595"/>
        <v>6105AK124-6291-EQRA-0001</v>
      </c>
      <c r="I4487" s="39" t="str">
        <f t="shared" si="596"/>
        <v>Q24050972-04-6291-E-QRA-0001</v>
      </c>
      <c r="J4487" s="39"/>
      <c r="K4487" s="39" t="s">
        <v>1945</v>
      </c>
      <c r="L4487" s="39" t="s">
        <v>2052</v>
      </c>
      <c r="M4487" s="39" t="s">
        <v>1378</v>
      </c>
      <c r="N4487" s="33" t="str">
        <f t="shared" si="591"/>
        <v>Administration and General Buildings - Control Room &amp; Equip Offloading Storage Building for Solar PV Plant - Lightning Protection Study and Risk Assessment</v>
      </c>
      <c r="O4487" s="134"/>
      <c r="P4487" s="134"/>
      <c r="Q4487" s="33" t="str">
        <f>IFERROR(VLOOKUP(PPE_PH1_CDDL[[#This Row],[RDMC Document Number]],[3]Docs!$B:$F,4,0),"No Placeholder Yet")</f>
        <v>RES - Reserved Placeholder</v>
      </c>
      <c r="R4487" s="33" t="str">
        <f>IFERROR(VLOOKUP(PPE_PH1_CDDL[[#This Row],[RDMC Document Number]],[3]Docs!$B:$F,5,0),"No Placeholder Yet")</f>
        <v>Pending</v>
      </c>
      <c r="S4487" s="137">
        <f t="shared" si="604"/>
        <v>0</v>
      </c>
      <c r="T4487" s="39" t="s">
        <v>1119</v>
      </c>
      <c r="U4487" s="39"/>
      <c r="V4487" s="126"/>
      <c r="W4487" s="39" t="s">
        <v>2053</v>
      </c>
      <c r="X4487" s="39" t="s">
        <v>2054</v>
      </c>
      <c r="Y4487" s="39"/>
      <c r="Z4487" s="39"/>
      <c r="AA4487" s="39"/>
      <c r="AB4487" s="152" t="s">
        <v>3165</v>
      </c>
    </row>
    <row r="4488" spans="1:28" ht="21.75" customHeight="1" x14ac:dyDescent="0.25">
      <c r="A4488" s="33" t="s">
        <v>30</v>
      </c>
      <c r="B4488" s="33" t="s">
        <v>31</v>
      </c>
      <c r="C4488" s="39">
        <v>6291</v>
      </c>
      <c r="D4488" s="162" t="s">
        <v>52</v>
      </c>
      <c r="E4488" s="162" t="s">
        <v>1377</v>
      </c>
      <c r="F4488" s="174" t="s">
        <v>46</v>
      </c>
      <c r="G4488" s="39" t="s">
        <v>35</v>
      </c>
      <c r="H4488" s="39" t="str">
        <f t="shared" si="595"/>
        <v>6105AK124-6291-EQRA-0002</v>
      </c>
      <c r="I4488" s="39" t="str">
        <f t="shared" si="596"/>
        <v>Q24050972-04-6291-E-QRA-0002</v>
      </c>
      <c r="J4488" s="162"/>
      <c r="K4488" s="39" t="s">
        <v>1945</v>
      </c>
      <c r="L4488" s="162" t="s">
        <v>2055</v>
      </c>
      <c r="M4488" s="162" t="s">
        <v>1378</v>
      </c>
      <c r="N4488" s="33" t="str">
        <f t="shared" si="591"/>
        <v>Administration and General Buildings - Solar PV Plant Yard Ablution Facilities - Lightning Protection Study and Risk Assessment</v>
      </c>
      <c r="O4488" s="175"/>
      <c r="P4488" s="175"/>
      <c r="Q4488" s="33" t="str">
        <f>IFERROR(VLOOKUP(PPE_PH1_CDDL[[#This Row],[RDMC Document Number]],[3]Docs!$B:$F,4,0),"No Placeholder Yet")</f>
        <v>RES - Reserved Placeholder</v>
      </c>
      <c r="R4488" s="33" t="str">
        <f>IFERROR(VLOOKUP(PPE_PH1_CDDL[[#This Row],[RDMC Document Number]],[3]Docs!$B:$F,5,0),"No Placeholder Yet")</f>
        <v>Pending</v>
      </c>
      <c r="S4488" s="137">
        <f t="shared" si="604"/>
        <v>0</v>
      </c>
      <c r="T4488" s="39" t="s">
        <v>1119</v>
      </c>
      <c r="U4488" s="39"/>
      <c r="V4488" s="126"/>
      <c r="W4488" s="39" t="s">
        <v>2053</v>
      </c>
      <c r="X4488" s="162" t="s">
        <v>2056</v>
      </c>
      <c r="Y4488" s="162"/>
      <c r="Z4488" s="162"/>
      <c r="AA4488" s="39"/>
      <c r="AB4488" s="152" t="s">
        <v>3165</v>
      </c>
    </row>
    <row r="4489" spans="1:28" ht="21.75" customHeight="1" x14ac:dyDescent="0.25">
      <c r="A4489" s="33" t="s">
        <v>30</v>
      </c>
      <c r="B4489" s="33" t="s">
        <v>31</v>
      </c>
      <c r="C4489" s="39">
        <v>6291</v>
      </c>
      <c r="D4489" s="39" t="s">
        <v>1453</v>
      </c>
      <c r="E4489" s="39" t="s">
        <v>638</v>
      </c>
      <c r="F4489" s="128" t="s">
        <v>34</v>
      </c>
      <c r="G4489" s="39" t="s">
        <v>35</v>
      </c>
      <c r="H4489" s="39" t="str">
        <f t="shared" si="595"/>
        <v>6105AK124-6291-TRPT-0001</v>
      </c>
      <c r="I4489" s="39" t="str">
        <f t="shared" si="596"/>
        <v>Q24050972-04-6291-T-RPT-0001</v>
      </c>
      <c r="J4489" s="39"/>
      <c r="K4489" s="39" t="s">
        <v>1945</v>
      </c>
      <c r="L4489" s="39" t="s">
        <v>2052</v>
      </c>
      <c r="M4489" s="39" t="s">
        <v>1454</v>
      </c>
      <c r="N4489" s="33" t="str">
        <f t="shared" si="591"/>
        <v>Administration and General Buildings - Control Room &amp; Equip Offloading Storage Building for Solar PV Plant - Site Surveying &amp; Geotechnical Report</v>
      </c>
      <c r="O4489" s="134"/>
      <c r="P4489" s="134"/>
      <c r="Q4489" s="33" t="str">
        <f>IFERROR(VLOOKUP(PPE_PH1_CDDL[[#This Row],[RDMC Document Number]],[3]Docs!$B:$F,4,0),"No Placeholder Yet")</f>
        <v>RES - Reserved Placeholder</v>
      </c>
      <c r="R4489" s="33" t="str">
        <f>IFERROR(VLOOKUP(PPE_PH1_CDDL[[#This Row],[RDMC Document Number]],[3]Docs!$B:$F,5,0),"No Placeholder Yet")</f>
        <v>Pending</v>
      </c>
      <c r="S4489" s="137">
        <f t="shared" ref="S4489:S4494" si="605">IF(AND(O4489&lt;&gt;"",P4489&lt;&gt;"",R4489="Approved"),100%,
 IF(AND(O4489&lt;&gt;"",P4489&lt;&gt;""),66.67%,
 IF(O4489&lt;&gt;"",33.33%,
 0)))</f>
        <v>0</v>
      </c>
      <c r="T4489" s="39" t="s">
        <v>1119</v>
      </c>
      <c r="U4489" s="39"/>
      <c r="V4489" s="126"/>
      <c r="W4489" s="39" t="s">
        <v>2053</v>
      </c>
      <c r="X4489" s="39" t="s">
        <v>2054</v>
      </c>
      <c r="Y4489" s="39"/>
      <c r="Z4489" s="39"/>
      <c r="AA4489" s="39"/>
      <c r="AB4489" s="152" t="s">
        <v>3165</v>
      </c>
    </row>
    <row r="4490" spans="1:28" ht="21.75" customHeight="1" x14ac:dyDescent="0.25">
      <c r="A4490" s="33" t="s">
        <v>30</v>
      </c>
      <c r="B4490" s="33" t="s">
        <v>31</v>
      </c>
      <c r="C4490" s="39">
        <v>6291</v>
      </c>
      <c r="D4490" s="162" t="s">
        <v>1453</v>
      </c>
      <c r="E4490" s="162" t="s">
        <v>638</v>
      </c>
      <c r="F4490" s="174" t="s">
        <v>46</v>
      </c>
      <c r="G4490" s="39" t="s">
        <v>35</v>
      </c>
      <c r="H4490" s="39" t="str">
        <f t="shared" si="595"/>
        <v>6105AK124-6291-TRPT-0002</v>
      </c>
      <c r="I4490" s="39" t="str">
        <f t="shared" si="596"/>
        <v>Q24050972-04-6291-T-RPT-0002</v>
      </c>
      <c r="J4490" s="162"/>
      <c r="K4490" s="39" t="s">
        <v>1945</v>
      </c>
      <c r="L4490" s="162" t="s">
        <v>2055</v>
      </c>
      <c r="M4490" s="162" t="s">
        <v>1454</v>
      </c>
      <c r="N4490" s="33" t="str">
        <f t="shared" si="591"/>
        <v>Administration and General Buildings - Solar PV Plant Yard Ablution Facilities - Site Surveying &amp; Geotechnical Report</v>
      </c>
      <c r="O4490" s="175"/>
      <c r="P4490" s="175"/>
      <c r="Q4490" s="33" t="str">
        <f>IFERROR(VLOOKUP(PPE_PH1_CDDL[[#This Row],[RDMC Document Number]],[3]Docs!$B:$F,4,0),"No Placeholder Yet")</f>
        <v>RES - Reserved Placeholder</v>
      </c>
      <c r="R4490" s="33" t="str">
        <f>IFERROR(VLOOKUP(PPE_PH1_CDDL[[#This Row],[RDMC Document Number]],[3]Docs!$B:$F,5,0),"No Placeholder Yet")</f>
        <v>Pending</v>
      </c>
      <c r="S4490" s="137">
        <f t="shared" si="605"/>
        <v>0</v>
      </c>
      <c r="T4490" s="39" t="s">
        <v>1119</v>
      </c>
      <c r="U4490" s="39"/>
      <c r="V4490" s="126"/>
      <c r="W4490" s="39" t="s">
        <v>2053</v>
      </c>
      <c r="X4490" s="162" t="s">
        <v>2056</v>
      </c>
      <c r="Y4490" s="162"/>
      <c r="Z4490" s="162"/>
      <c r="AA4490" s="39"/>
      <c r="AB4490" s="152" t="s">
        <v>3165</v>
      </c>
    </row>
    <row r="4491" spans="1:28" ht="21.75" customHeight="1" x14ac:dyDescent="0.25">
      <c r="A4491" s="33" t="s">
        <v>30</v>
      </c>
      <c r="B4491" s="33" t="s">
        <v>31</v>
      </c>
      <c r="C4491" s="39">
        <v>6291</v>
      </c>
      <c r="D4491" s="162" t="s">
        <v>1169</v>
      </c>
      <c r="E4491" s="39" t="s">
        <v>659</v>
      </c>
      <c r="F4491" s="128" t="s">
        <v>34</v>
      </c>
      <c r="G4491" s="39" t="s">
        <v>35</v>
      </c>
      <c r="H4491" s="39" t="str">
        <f t="shared" si="595"/>
        <v>6105AK124-6291-CSEC-0001</v>
      </c>
      <c r="I4491" s="39" t="str">
        <f t="shared" si="596"/>
        <v>Q24050972-04-6291-C-SEC-0001</v>
      </c>
      <c r="J4491" s="39"/>
      <c r="K4491" s="39" t="s">
        <v>1945</v>
      </c>
      <c r="L4491" s="39" t="s">
        <v>2052</v>
      </c>
      <c r="M4491" s="39" t="s">
        <v>1332</v>
      </c>
      <c r="N4491" s="33" t="str">
        <f t="shared" si="591"/>
        <v>Administration and General Buildings - Control Room &amp; Equip Offloading Storage Building for Solar PV Plant - Structural Earthing and Bonding Design</v>
      </c>
      <c r="O4491" s="134"/>
      <c r="P4491" s="134"/>
      <c r="Q4491" s="33" t="str">
        <f>IFERROR(VLOOKUP(PPE_PH1_CDDL[[#This Row],[RDMC Document Number]],[3]Docs!$B:$F,4,0),"No Placeholder Yet")</f>
        <v>RES - Reserved Placeholder</v>
      </c>
      <c r="R4491" s="33" t="str">
        <f>IFERROR(VLOOKUP(PPE_PH1_CDDL[[#This Row],[RDMC Document Number]],[3]Docs!$B:$F,5,0),"No Placeholder Yet")</f>
        <v>Pending</v>
      </c>
      <c r="S4491" s="137">
        <f t="shared" si="605"/>
        <v>0</v>
      </c>
      <c r="T4491" s="39" t="s">
        <v>1119</v>
      </c>
      <c r="U4491" s="39"/>
      <c r="V4491" s="126"/>
      <c r="W4491" s="39" t="s">
        <v>2053</v>
      </c>
      <c r="X4491" s="39" t="s">
        <v>2054</v>
      </c>
      <c r="Y4491" s="39"/>
      <c r="Z4491" s="39"/>
      <c r="AA4491" s="39"/>
      <c r="AB4491" s="152" t="s">
        <v>3165</v>
      </c>
    </row>
    <row r="4492" spans="1:28" ht="21.75" customHeight="1" x14ac:dyDescent="0.25">
      <c r="A4492" s="33" t="s">
        <v>30</v>
      </c>
      <c r="B4492" s="33" t="s">
        <v>31</v>
      </c>
      <c r="C4492" s="39">
        <v>6291</v>
      </c>
      <c r="D4492" s="162" t="s">
        <v>1169</v>
      </c>
      <c r="E4492" s="39" t="s">
        <v>659</v>
      </c>
      <c r="F4492" s="128" t="s">
        <v>46</v>
      </c>
      <c r="G4492" s="39" t="s">
        <v>35</v>
      </c>
      <c r="H4492" s="39" t="str">
        <f t="shared" si="595"/>
        <v>6105AK124-6291-CSEC-0002</v>
      </c>
      <c r="I4492" s="39" t="str">
        <f t="shared" si="596"/>
        <v>Q24050972-04-6291-C-SEC-0002</v>
      </c>
      <c r="J4492" s="39"/>
      <c r="K4492" s="39" t="s">
        <v>1945</v>
      </c>
      <c r="L4492" s="39" t="s">
        <v>2052</v>
      </c>
      <c r="M4492" s="39" t="s">
        <v>1333</v>
      </c>
      <c r="N4492" s="33" t="str">
        <f t="shared" si="591"/>
        <v>Administration and General Buildings - Control Room &amp; Equip Offloading Storage Building for Solar PV Plant - Corrosion Prevention and Protection Design</v>
      </c>
      <c r="O4492" s="134"/>
      <c r="P4492" s="134"/>
      <c r="Q4492" s="33" t="str">
        <f>IFERROR(VLOOKUP(PPE_PH1_CDDL[[#This Row],[RDMC Document Number]],[3]Docs!$B:$F,4,0),"No Placeholder Yet")</f>
        <v>RES - Reserved Placeholder</v>
      </c>
      <c r="R4492" s="33" t="str">
        <f>IFERROR(VLOOKUP(PPE_PH1_CDDL[[#This Row],[RDMC Document Number]],[3]Docs!$B:$F,5,0),"No Placeholder Yet")</f>
        <v>Pending</v>
      </c>
      <c r="S4492" s="137">
        <f t="shared" si="605"/>
        <v>0</v>
      </c>
      <c r="T4492" s="39" t="s">
        <v>1119</v>
      </c>
      <c r="U4492" s="39"/>
      <c r="V4492" s="126"/>
      <c r="W4492" s="39" t="s">
        <v>2053</v>
      </c>
      <c r="X4492" s="39" t="s">
        <v>2054</v>
      </c>
      <c r="Y4492" s="39"/>
      <c r="Z4492" s="39"/>
      <c r="AA4492" s="39"/>
      <c r="AB4492" s="152" t="s">
        <v>3165</v>
      </c>
    </row>
    <row r="4493" spans="1:28" ht="21.75" customHeight="1" x14ac:dyDescent="0.25">
      <c r="A4493" s="33" t="s">
        <v>30</v>
      </c>
      <c r="B4493" s="33" t="s">
        <v>31</v>
      </c>
      <c r="C4493" s="39">
        <v>6291</v>
      </c>
      <c r="D4493" s="162" t="s">
        <v>1169</v>
      </c>
      <c r="E4493" s="39" t="s">
        <v>659</v>
      </c>
      <c r="F4493" s="128" t="s">
        <v>48</v>
      </c>
      <c r="G4493" s="39" t="s">
        <v>35</v>
      </c>
      <c r="H4493" s="39" t="str">
        <f t="shared" si="595"/>
        <v>6105AK124-6291-CSEC-0003</v>
      </c>
      <c r="I4493" s="39" t="str">
        <f t="shared" si="596"/>
        <v>Q24050972-04-6291-C-SEC-0003</v>
      </c>
      <c r="J4493" s="39"/>
      <c r="K4493" s="39" t="s">
        <v>1945</v>
      </c>
      <c r="L4493" s="39" t="s">
        <v>2055</v>
      </c>
      <c r="M4493" s="39" t="s">
        <v>1332</v>
      </c>
      <c r="N4493" s="33" t="str">
        <f t="shared" si="591"/>
        <v>Administration and General Buildings - Solar PV Plant Yard Ablution Facilities - Structural Earthing and Bonding Design</v>
      </c>
      <c r="O4493" s="134"/>
      <c r="P4493" s="134"/>
      <c r="Q4493" s="33" t="str">
        <f>IFERROR(VLOOKUP(PPE_PH1_CDDL[[#This Row],[RDMC Document Number]],[3]Docs!$B:$F,4,0),"No Placeholder Yet")</f>
        <v>RES - Reserved Placeholder</v>
      </c>
      <c r="R4493" s="33" t="str">
        <f>IFERROR(VLOOKUP(PPE_PH1_CDDL[[#This Row],[RDMC Document Number]],[3]Docs!$B:$F,5,0),"No Placeholder Yet")</f>
        <v>Pending</v>
      </c>
      <c r="S4493" s="137">
        <f t="shared" si="605"/>
        <v>0</v>
      </c>
      <c r="T4493" s="39" t="s">
        <v>1119</v>
      </c>
      <c r="U4493" s="39"/>
      <c r="V4493" s="126"/>
      <c r="W4493" s="39" t="s">
        <v>2053</v>
      </c>
      <c r="X4493" s="162" t="s">
        <v>2056</v>
      </c>
      <c r="Y4493" s="39"/>
      <c r="Z4493" s="39"/>
      <c r="AA4493" s="39"/>
      <c r="AB4493" s="152" t="s">
        <v>3165</v>
      </c>
    </row>
    <row r="4494" spans="1:28" ht="21.75" customHeight="1" x14ac:dyDescent="0.25">
      <c r="A4494" s="33" t="s">
        <v>30</v>
      </c>
      <c r="B4494" s="33" t="s">
        <v>31</v>
      </c>
      <c r="C4494" s="39">
        <v>6291</v>
      </c>
      <c r="D4494" s="162" t="s">
        <v>1169</v>
      </c>
      <c r="E4494" s="39" t="s">
        <v>659</v>
      </c>
      <c r="F4494" s="174" t="s">
        <v>50</v>
      </c>
      <c r="G4494" s="39" t="s">
        <v>35</v>
      </c>
      <c r="H4494" s="39" t="str">
        <f t="shared" si="595"/>
        <v>6105AK124-6291-CSEC-0004</v>
      </c>
      <c r="I4494" s="39" t="str">
        <f t="shared" si="596"/>
        <v>Q24050972-04-6291-C-SEC-0004</v>
      </c>
      <c r="J4494" s="162"/>
      <c r="K4494" s="39" t="s">
        <v>1945</v>
      </c>
      <c r="L4494" s="162" t="s">
        <v>2055</v>
      </c>
      <c r="M4494" s="162" t="s">
        <v>1333</v>
      </c>
      <c r="N4494" s="33" t="str">
        <f t="shared" si="591"/>
        <v>Administration and General Buildings - Solar PV Plant Yard Ablution Facilities - Corrosion Prevention and Protection Design</v>
      </c>
      <c r="O4494" s="175"/>
      <c r="P4494" s="175"/>
      <c r="Q4494" s="33" t="str">
        <f>IFERROR(VLOOKUP(PPE_PH1_CDDL[[#This Row],[RDMC Document Number]],[3]Docs!$B:$F,4,0),"No Placeholder Yet")</f>
        <v>RES - Reserved Placeholder</v>
      </c>
      <c r="R4494" s="33" t="str">
        <f>IFERROR(VLOOKUP(PPE_PH1_CDDL[[#This Row],[RDMC Document Number]],[3]Docs!$B:$F,5,0),"No Placeholder Yet")</f>
        <v>Pending</v>
      </c>
      <c r="S4494" s="137">
        <f t="shared" si="605"/>
        <v>0</v>
      </c>
      <c r="T4494" s="39" t="s">
        <v>1119</v>
      </c>
      <c r="U4494" s="39"/>
      <c r="V4494" s="126"/>
      <c r="W4494" s="39" t="s">
        <v>2053</v>
      </c>
      <c r="X4494" s="162" t="s">
        <v>2056</v>
      </c>
      <c r="Y4494" s="162"/>
      <c r="Z4494" s="162"/>
      <c r="AA4494" s="39"/>
      <c r="AB4494" s="152" t="s">
        <v>3165</v>
      </c>
    </row>
    <row r="4495" spans="1:28" ht="21.75" customHeight="1" x14ac:dyDescent="0.25">
      <c r="A4495" s="33" t="s">
        <v>30</v>
      </c>
      <c r="B4495" s="33" t="s">
        <v>31</v>
      </c>
      <c r="C4495" s="39">
        <v>6291</v>
      </c>
      <c r="D4495" s="162" t="s">
        <v>1169</v>
      </c>
      <c r="E4495" s="39" t="s">
        <v>1170</v>
      </c>
      <c r="F4495" s="128" t="s">
        <v>34</v>
      </c>
      <c r="G4495" s="39" t="s">
        <v>35</v>
      </c>
      <c r="H4495" s="39" t="str">
        <f t="shared" si="595"/>
        <v>6105AK124-6291-CSPC-0001</v>
      </c>
      <c r="I4495" s="39" t="str">
        <f t="shared" si="596"/>
        <v>Q24050972-04-6291-C-SPC-0001</v>
      </c>
      <c r="J4495" s="39"/>
      <c r="K4495" s="39" t="s">
        <v>1945</v>
      </c>
      <c r="L4495" s="39" t="s">
        <v>2052</v>
      </c>
      <c r="M4495" s="39" t="s">
        <v>1337</v>
      </c>
      <c r="N4495" s="33" t="str">
        <f t="shared" si="591"/>
        <v>Administration and General Buildings - Control Room &amp; Equip Offloading Storage Building for Solar PV Plant - Civil Design Requirements</v>
      </c>
      <c r="O4495" s="134"/>
      <c r="P4495" s="134"/>
      <c r="Q4495" s="33" t="str">
        <f>IFERROR(VLOOKUP(PPE_PH1_CDDL[[#This Row],[RDMC Document Number]],[3]Docs!$B:$F,4,0),"No Placeholder Yet")</f>
        <v>RES - Reserved Placeholder</v>
      </c>
      <c r="R4495" s="33" t="str">
        <f>IFERROR(VLOOKUP(PPE_PH1_CDDL[[#This Row],[RDMC Document Number]],[3]Docs!$B:$F,5,0),"No Placeholder Yet")</f>
        <v>Pending</v>
      </c>
      <c r="S4495" s="137">
        <f t="shared" ref="S4495:S4514" si="606">IF(AND(O4495&lt;&gt;"",P4495&lt;&gt;"",R4495="Approved"),100%,
 IF(AND(O4495&lt;&gt;"",P4495&lt;&gt;""),66.67%,
 IF(O4495&lt;&gt;"",33.33%,
 0)))</f>
        <v>0</v>
      </c>
      <c r="T4495" s="39" t="s">
        <v>1119</v>
      </c>
      <c r="U4495" s="39"/>
      <c r="V4495" s="126"/>
      <c r="W4495" s="39" t="s">
        <v>2053</v>
      </c>
      <c r="X4495" s="39" t="s">
        <v>2054</v>
      </c>
      <c r="Y4495" s="39"/>
      <c r="Z4495" s="39"/>
      <c r="AA4495" s="39"/>
      <c r="AB4495" s="152" t="s">
        <v>3165</v>
      </c>
    </row>
    <row r="4496" spans="1:28" ht="21.75" customHeight="1" x14ac:dyDescent="0.25">
      <c r="A4496" s="33" t="s">
        <v>30</v>
      </c>
      <c r="B4496" s="33" t="s">
        <v>31</v>
      </c>
      <c r="C4496" s="39">
        <v>6291</v>
      </c>
      <c r="D4496" s="162" t="s">
        <v>1169</v>
      </c>
      <c r="E4496" s="39" t="s">
        <v>1170</v>
      </c>
      <c r="F4496" s="128" t="s">
        <v>46</v>
      </c>
      <c r="G4496" s="39" t="s">
        <v>35</v>
      </c>
      <c r="H4496" s="39" t="str">
        <f t="shared" si="595"/>
        <v>6105AK124-6291-CSPC-0002</v>
      </c>
      <c r="I4496" s="39" t="str">
        <f t="shared" si="596"/>
        <v>Q24050972-04-6291-C-SPC-0002</v>
      </c>
      <c r="J4496" s="39"/>
      <c r="K4496" s="39" t="s">
        <v>1945</v>
      </c>
      <c r="L4496" s="39" t="s">
        <v>2052</v>
      </c>
      <c r="M4496" s="39" t="s">
        <v>1338</v>
      </c>
      <c r="N4496" s="33" t="str">
        <f t="shared" ref="N4496:N4559" si="607">K4496&amp;" - "&amp;L4496&amp;" - "&amp;M4496</f>
        <v>Administration and General Buildings - Control Room &amp; Equip Offloading Storage Building for Solar PV Plant - Excavation, Trenching and Compacting Design</v>
      </c>
      <c r="O4496" s="134"/>
      <c r="P4496" s="134"/>
      <c r="Q4496" s="33" t="str">
        <f>IFERROR(VLOOKUP(PPE_PH1_CDDL[[#This Row],[RDMC Document Number]],[3]Docs!$B:$F,4,0),"No Placeholder Yet")</f>
        <v>RES - Reserved Placeholder</v>
      </c>
      <c r="R4496" s="33" t="str">
        <f>IFERROR(VLOOKUP(PPE_PH1_CDDL[[#This Row],[RDMC Document Number]],[3]Docs!$B:$F,5,0),"No Placeholder Yet")</f>
        <v>Pending</v>
      </c>
      <c r="S4496" s="137">
        <f t="shared" si="606"/>
        <v>0</v>
      </c>
      <c r="T4496" s="39" t="s">
        <v>1119</v>
      </c>
      <c r="U4496" s="39"/>
      <c r="V4496" s="126"/>
      <c r="W4496" s="39" t="s">
        <v>2053</v>
      </c>
      <c r="X4496" s="39" t="s">
        <v>2054</v>
      </c>
      <c r="Y4496" s="39"/>
      <c r="Z4496" s="39"/>
      <c r="AA4496" s="39"/>
      <c r="AB4496" s="152" t="s">
        <v>3165</v>
      </c>
    </row>
    <row r="4497" spans="1:28" ht="21.75" customHeight="1" x14ac:dyDescent="0.25">
      <c r="A4497" s="33" t="s">
        <v>30</v>
      </c>
      <c r="B4497" s="33" t="s">
        <v>31</v>
      </c>
      <c r="C4497" s="39">
        <v>6291</v>
      </c>
      <c r="D4497" s="162" t="s">
        <v>1169</v>
      </c>
      <c r="E4497" s="39" t="s">
        <v>1170</v>
      </c>
      <c r="F4497" s="128" t="s">
        <v>48</v>
      </c>
      <c r="G4497" s="39" t="s">
        <v>35</v>
      </c>
      <c r="H4497" s="39" t="str">
        <f t="shared" si="595"/>
        <v>6105AK124-6291-CSPC-0003</v>
      </c>
      <c r="I4497" s="39" t="str">
        <f t="shared" si="596"/>
        <v>Q24050972-04-6291-C-SPC-0003</v>
      </c>
      <c r="J4497" s="39"/>
      <c r="K4497" s="39" t="s">
        <v>1945</v>
      </c>
      <c r="L4497" s="39" t="s">
        <v>2052</v>
      </c>
      <c r="M4497" s="39" t="s">
        <v>1339</v>
      </c>
      <c r="N4497" s="33" t="str">
        <f t="shared" si="607"/>
        <v>Administration and General Buildings - Control Room &amp; Equip Offloading Storage Building for Solar PV Plant - Concrete Construction Material Specifications</v>
      </c>
      <c r="O4497" s="134"/>
      <c r="P4497" s="134"/>
      <c r="Q4497" s="33" t="str">
        <f>IFERROR(VLOOKUP(PPE_PH1_CDDL[[#This Row],[RDMC Document Number]],[3]Docs!$B:$F,4,0),"No Placeholder Yet")</f>
        <v>RES - Reserved Placeholder</v>
      </c>
      <c r="R4497" s="33" t="str">
        <f>IFERROR(VLOOKUP(PPE_PH1_CDDL[[#This Row],[RDMC Document Number]],[3]Docs!$B:$F,5,0),"No Placeholder Yet")</f>
        <v>Pending</v>
      </c>
      <c r="S4497" s="137">
        <f t="shared" si="606"/>
        <v>0</v>
      </c>
      <c r="T4497" s="39" t="s">
        <v>1119</v>
      </c>
      <c r="U4497" s="39"/>
      <c r="V4497" s="126"/>
      <c r="W4497" s="39" t="s">
        <v>2053</v>
      </c>
      <c r="X4497" s="39" t="s">
        <v>2054</v>
      </c>
      <c r="Y4497" s="39"/>
      <c r="Z4497" s="39"/>
      <c r="AA4497" s="39"/>
      <c r="AB4497" s="152" t="s">
        <v>3165</v>
      </c>
    </row>
    <row r="4498" spans="1:28" ht="21.75" customHeight="1" x14ac:dyDescent="0.25">
      <c r="A4498" s="33" t="s">
        <v>30</v>
      </c>
      <c r="B4498" s="33" t="s">
        <v>31</v>
      </c>
      <c r="C4498" s="39">
        <v>6291</v>
      </c>
      <c r="D4498" s="162" t="s">
        <v>1169</v>
      </c>
      <c r="E4498" s="39" t="s">
        <v>1170</v>
      </c>
      <c r="F4498" s="128" t="s">
        <v>50</v>
      </c>
      <c r="G4498" s="39" t="s">
        <v>35</v>
      </c>
      <c r="H4498" s="39" t="str">
        <f t="shared" si="595"/>
        <v>6105AK124-6291-CSPC-0004</v>
      </c>
      <c r="I4498" s="39" t="str">
        <f t="shared" si="596"/>
        <v>Q24050972-04-6291-C-SPC-0004</v>
      </c>
      <c r="J4498" s="39"/>
      <c r="K4498" s="39" t="s">
        <v>1945</v>
      </c>
      <c r="L4498" s="39" t="s">
        <v>2052</v>
      </c>
      <c r="M4498" s="39" t="s">
        <v>1340</v>
      </c>
      <c r="N4498" s="33" t="str">
        <f t="shared" si="607"/>
        <v>Administration and General Buildings - Control Room &amp; Equip Offloading Storage Building for Solar PV Plant - Steel Structures Corrosion Protection Specification</v>
      </c>
      <c r="O4498" s="134"/>
      <c r="P4498" s="134"/>
      <c r="Q4498" s="33" t="str">
        <f>IFERROR(VLOOKUP(PPE_PH1_CDDL[[#This Row],[RDMC Document Number]],[3]Docs!$B:$F,4,0),"No Placeholder Yet")</f>
        <v>RES - Reserved Placeholder</v>
      </c>
      <c r="R4498" s="33" t="str">
        <f>IFERROR(VLOOKUP(PPE_PH1_CDDL[[#This Row],[RDMC Document Number]],[3]Docs!$B:$F,5,0),"No Placeholder Yet")</f>
        <v>Pending</v>
      </c>
      <c r="S4498" s="137">
        <f t="shared" si="606"/>
        <v>0</v>
      </c>
      <c r="T4498" s="39" t="s">
        <v>1119</v>
      </c>
      <c r="U4498" s="39"/>
      <c r="V4498" s="126"/>
      <c r="W4498" s="39" t="s">
        <v>2053</v>
      </c>
      <c r="X4498" s="39" t="s">
        <v>2054</v>
      </c>
      <c r="Y4498" s="39"/>
      <c r="Z4498" s="39"/>
      <c r="AA4498" s="39"/>
      <c r="AB4498" s="152" t="s">
        <v>3165</v>
      </c>
    </row>
    <row r="4499" spans="1:28" ht="21.75" customHeight="1" x14ac:dyDescent="0.25">
      <c r="A4499" s="33" t="s">
        <v>30</v>
      </c>
      <c r="B4499" s="33" t="s">
        <v>31</v>
      </c>
      <c r="C4499" s="39">
        <v>6291</v>
      </c>
      <c r="D4499" s="162" t="s">
        <v>1169</v>
      </c>
      <c r="E4499" s="39" t="s">
        <v>1170</v>
      </c>
      <c r="F4499" s="128" t="s">
        <v>101</v>
      </c>
      <c r="G4499" s="39" t="s">
        <v>35</v>
      </c>
      <c r="H4499" s="39" t="str">
        <f t="shared" ref="H4499:H4562" si="608">A4499&amp;B4499&amp;"-"&amp;C4499&amp;"-"&amp;D4499&amp;E4499&amp;"-"&amp;F4499</f>
        <v>6105AK124-6291-CSPC-0005</v>
      </c>
      <c r="I4499" s="39" t="str">
        <f t="shared" ref="I4499:I4562" si="609">"Q24050972"&amp;"-"&amp;"04"&amp;"-"&amp;C4499&amp;"-"&amp;D4499&amp;"-"&amp;E4499&amp;"-"&amp;F4499</f>
        <v>Q24050972-04-6291-C-SPC-0005</v>
      </c>
      <c r="J4499" s="39"/>
      <c r="K4499" s="39" t="s">
        <v>1945</v>
      </c>
      <c r="L4499" s="39" t="s">
        <v>2055</v>
      </c>
      <c r="M4499" s="39" t="s">
        <v>1337</v>
      </c>
      <c r="N4499" s="33" t="str">
        <f t="shared" si="607"/>
        <v>Administration and General Buildings - Solar PV Plant Yard Ablution Facilities - Civil Design Requirements</v>
      </c>
      <c r="O4499" s="134"/>
      <c r="P4499" s="134"/>
      <c r="Q4499" s="33" t="str">
        <f>IFERROR(VLOOKUP(PPE_PH1_CDDL[[#This Row],[RDMC Document Number]],[3]Docs!$B:$F,4,0),"No Placeholder Yet")</f>
        <v>RES - Reserved Placeholder</v>
      </c>
      <c r="R4499" s="33" t="str">
        <f>IFERROR(VLOOKUP(PPE_PH1_CDDL[[#This Row],[RDMC Document Number]],[3]Docs!$B:$F,5,0),"No Placeholder Yet")</f>
        <v>Pending</v>
      </c>
      <c r="S4499" s="137">
        <f t="shared" si="606"/>
        <v>0</v>
      </c>
      <c r="T4499" s="39" t="s">
        <v>1119</v>
      </c>
      <c r="U4499" s="39"/>
      <c r="V4499" s="126"/>
      <c r="W4499" s="39" t="s">
        <v>2053</v>
      </c>
      <c r="X4499" s="162" t="s">
        <v>2056</v>
      </c>
      <c r="Y4499" s="39"/>
      <c r="Z4499" s="39"/>
      <c r="AA4499" s="39"/>
      <c r="AB4499" s="152" t="s">
        <v>3165</v>
      </c>
    </row>
    <row r="4500" spans="1:28" ht="21.75" customHeight="1" x14ac:dyDescent="0.25">
      <c r="A4500" s="33" t="s">
        <v>30</v>
      </c>
      <c r="B4500" s="33" t="s">
        <v>31</v>
      </c>
      <c r="C4500" s="39">
        <v>6291</v>
      </c>
      <c r="D4500" s="162" t="s">
        <v>1169</v>
      </c>
      <c r="E4500" s="39" t="s">
        <v>1170</v>
      </c>
      <c r="F4500" s="128" t="s">
        <v>161</v>
      </c>
      <c r="G4500" s="39" t="s">
        <v>35</v>
      </c>
      <c r="H4500" s="39" t="str">
        <f t="shared" si="608"/>
        <v>6105AK124-6291-CSPC-0006</v>
      </c>
      <c r="I4500" s="39" t="str">
        <f t="shared" si="609"/>
        <v>Q24050972-04-6291-C-SPC-0006</v>
      </c>
      <c r="J4500" s="39"/>
      <c r="K4500" s="39" t="s">
        <v>1945</v>
      </c>
      <c r="L4500" s="39" t="s">
        <v>2055</v>
      </c>
      <c r="M4500" s="39" t="s">
        <v>1338</v>
      </c>
      <c r="N4500" s="33" t="str">
        <f t="shared" si="607"/>
        <v>Administration and General Buildings - Solar PV Plant Yard Ablution Facilities - Excavation, Trenching and Compacting Design</v>
      </c>
      <c r="O4500" s="134"/>
      <c r="P4500" s="134"/>
      <c r="Q4500" s="33" t="str">
        <f>IFERROR(VLOOKUP(PPE_PH1_CDDL[[#This Row],[RDMC Document Number]],[3]Docs!$B:$F,4,0),"No Placeholder Yet")</f>
        <v>RES - Reserved Placeholder</v>
      </c>
      <c r="R4500" s="33" t="str">
        <f>IFERROR(VLOOKUP(PPE_PH1_CDDL[[#This Row],[RDMC Document Number]],[3]Docs!$B:$F,5,0),"No Placeholder Yet")</f>
        <v>Pending</v>
      </c>
      <c r="S4500" s="137">
        <f t="shared" si="606"/>
        <v>0</v>
      </c>
      <c r="T4500" s="39" t="s">
        <v>1119</v>
      </c>
      <c r="U4500" s="39"/>
      <c r="V4500" s="126"/>
      <c r="W4500" s="39" t="s">
        <v>2053</v>
      </c>
      <c r="X4500" s="162" t="s">
        <v>2056</v>
      </c>
      <c r="Y4500" s="39"/>
      <c r="Z4500" s="39"/>
      <c r="AA4500" s="39"/>
      <c r="AB4500" s="152" t="s">
        <v>3165</v>
      </c>
    </row>
    <row r="4501" spans="1:28" ht="21.75" customHeight="1" x14ac:dyDescent="0.25">
      <c r="A4501" s="33" t="s">
        <v>30</v>
      </c>
      <c r="B4501" s="33" t="s">
        <v>31</v>
      </c>
      <c r="C4501" s="39">
        <v>6291</v>
      </c>
      <c r="D4501" s="162" t="s">
        <v>1169</v>
      </c>
      <c r="E4501" s="39" t="s">
        <v>1170</v>
      </c>
      <c r="F4501" s="128" t="s">
        <v>170</v>
      </c>
      <c r="G4501" s="39" t="s">
        <v>35</v>
      </c>
      <c r="H4501" s="39" t="str">
        <f t="shared" si="608"/>
        <v>6105AK124-6291-CSPC-0007</v>
      </c>
      <c r="I4501" s="39" t="str">
        <f t="shared" si="609"/>
        <v>Q24050972-04-6291-C-SPC-0007</v>
      </c>
      <c r="J4501" s="39"/>
      <c r="K4501" s="39" t="s">
        <v>1945</v>
      </c>
      <c r="L4501" s="39" t="s">
        <v>2055</v>
      </c>
      <c r="M4501" s="39" t="s">
        <v>1339</v>
      </c>
      <c r="N4501" s="33" t="str">
        <f t="shared" si="607"/>
        <v>Administration and General Buildings - Solar PV Plant Yard Ablution Facilities - Concrete Construction Material Specifications</v>
      </c>
      <c r="O4501" s="134"/>
      <c r="P4501" s="134"/>
      <c r="Q4501" s="33" t="str">
        <f>IFERROR(VLOOKUP(PPE_PH1_CDDL[[#This Row],[RDMC Document Number]],[3]Docs!$B:$F,4,0),"No Placeholder Yet")</f>
        <v>RES - Reserved Placeholder</v>
      </c>
      <c r="R4501" s="33" t="str">
        <f>IFERROR(VLOOKUP(PPE_PH1_CDDL[[#This Row],[RDMC Document Number]],[3]Docs!$B:$F,5,0),"No Placeholder Yet")</f>
        <v>Pending</v>
      </c>
      <c r="S4501" s="137">
        <f t="shared" si="606"/>
        <v>0</v>
      </c>
      <c r="T4501" s="39" t="s">
        <v>1119</v>
      </c>
      <c r="U4501" s="39"/>
      <c r="V4501" s="126"/>
      <c r="W4501" s="39" t="s">
        <v>2053</v>
      </c>
      <c r="X4501" s="162" t="s">
        <v>2056</v>
      </c>
      <c r="Y4501" s="39"/>
      <c r="Z4501" s="39"/>
      <c r="AA4501" s="39"/>
      <c r="AB4501" s="152" t="s">
        <v>3165</v>
      </c>
    </row>
    <row r="4502" spans="1:28" ht="21.75" customHeight="1" x14ac:dyDescent="0.25">
      <c r="A4502" s="33" t="s">
        <v>30</v>
      </c>
      <c r="B4502" s="33" t="s">
        <v>31</v>
      </c>
      <c r="C4502" s="39">
        <v>6291</v>
      </c>
      <c r="D4502" s="162" t="s">
        <v>1169</v>
      </c>
      <c r="E4502" s="39" t="s">
        <v>1170</v>
      </c>
      <c r="F4502" s="174" t="s">
        <v>108</v>
      </c>
      <c r="G4502" s="39" t="s">
        <v>35</v>
      </c>
      <c r="H4502" s="39" t="str">
        <f t="shared" si="608"/>
        <v>6105AK124-6291-CSPC-0008</v>
      </c>
      <c r="I4502" s="39" t="str">
        <f t="shared" si="609"/>
        <v>Q24050972-04-6291-C-SPC-0008</v>
      </c>
      <c r="J4502" s="162"/>
      <c r="K4502" s="39" t="s">
        <v>1945</v>
      </c>
      <c r="L4502" s="162" t="s">
        <v>2055</v>
      </c>
      <c r="M4502" s="162" t="s">
        <v>1340</v>
      </c>
      <c r="N4502" s="33" t="str">
        <f t="shared" si="607"/>
        <v>Administration and General Buildings - Solar PV Plant Yard Ablution Facilities - Steel Structures Corrosion Protection Specification</v>
      </c>
      <c r="O4502" s="175"/>
      <c r="P4502" s="175"/>
      <c r="Q4502" s="33" t="str">
        <f>IFERROR(VLOOKUP(PPE_PH1_CDDL[[#This Row],[RDMC Document Number]],[3]Docs!$B:$F,4,0),"No Placeholder Yet")</f>
        <v>RES - Reserved Placeholder</v>
      </c>
      <c r="R4502" s="33" t="str">
        <f>IFERROR(VLOOKUP(PPE_PH1_CDDL[[#This Row],[RDMC Document Number]],[3]Docs!$B:$F,5,0),"No Placeholder Yet")</f>
        <v>Pending</v>
      </c>
      <c r="S4502" s="137">
        <f t="shared" si="606"/>
        <v>0</v>
      </c>
      <c r="T4502" s="39" t="s">
        <v>1119</v>
      </c>
      <c r="U4502" s="39"/>
      <c r="V4502" s="126"/>
      <c r="W4502" s="39" t="s">
        <v>2053</v>
      </c>
      <c r="X4502" s="162" t="s">
        <v>2056</v>
      </c>
      <c r="Y4502" s="162"/>
      <c r="Z4502" s="162"/>
      <c r="AA4502" s="39"/>
      <c r="AB4502" s="152" t="s">
        <v>3165</v>
      </c>
    </row>
    <row r="4503" spans="1:28" ht="21.75" customHeight="1" x14ac:dyDescent="0.25">
      <c r="A4503" s="33" t="s">
        <v>30</v>
      </c>
      <c r="B4503" s="33" t="s">
        <v>31</v>
      </c>
      <c r="C4503" s="39">
        <v>6291</v>
      </c>
      <c r="D4503" s="162" t="s">
        <v>52</v>
      </c>
      <c r="E4503" s="39" t="s">
        <v>1170</v>
      </c>
      <c r="F4503" s="128" t="s">
        <v>34</v>
      </c>
      <c r="G4503" s="39" t="s">
        <v>35</v>
      </c>
      <c r="H4503" s="39" t="str">
        <f t="shared" si="608"/>
        <v>6105AK124-6291-ESPC-0001</v>
      </c>
      <c r="I4503" s="39" t="str">
        <f t="shared" si="609"/>
        <v>Q24050972-04-6291-E-SPC-0001</v>
      </c>
      <c r="J4503" s="39"/>
      <c r="K4503" s="39" t="s">
        <v>1945</v>
      </c>
      <c r="L4503" s="39" t="s">
        <v>2052</v>
      </c>
      <c r="M4503" s="39" t="s">
        <v>1384</v>
      </c>
      <c r="N4503" s="33" t="str">
        <f t="shared" si="607"/>
        <v>Administration and General Buildings - Control Room &amp; Equip Offloading Storage Building for Solar PV Plant - Cable Termination Specifications</v>
      </c>
      <c r="O4503" s="134"/>
      <c r="P4503" s="134"/>
      <c r="Q4503" s="33" t="str">
        <f>IFERROR(VLOOKUP(PPE_PH1_CDDL[[#This Row],[RDMC Document Number]],[3]Docs!$B:$F,4,0),"No Placeholder Yet")</f>
        <v>RES - Reserved Placeholder</v>
      </c>
      <c r="R4503" s="33" t="str">
        <f>IFERROR(VLOOKUP(PPE_PH1_CDDL[[#This Row],[RDMC Document Number]],[3]Docs!$B:$F,5,0),"No Placeholder Yet")</f>
        <v>Pending</v>
      </c>
      <c r="S4503" s="137">
        <f t="shared" si="606"/>
        <v>0</v>
      </c>
      <c r="T4503" s="39" t="s">
        <v>1119</v>
      </c>
      <c r="U4503" s="39"/>
      <c r="V4503" s="126"/>
      <c r="W4503" s="39" t="s">
        <v>2053</v>
      </c>
      <c r="X4503" s="39" t="s">
        <v>2054</v>
      </c>
      <c r="Y4503" s="39"/>
      <c r="Z4503" s="39"/>
      <c r="AA4503" s="39"/>
      <c r="AB4503" s="152" t="s">
        <v>3165</v>
      </c>
    </row>
    <row r="4504" spans="1:28" ht="21.75" customHeight="1" x14ac:dyDescent="0.25">
      <c r="A4504" s="33" t="s">
        <v>30</v>
      </c>
      <c r="B4504" s="33" t="s">
        <v>31</v>
      </c>
      <c r="C4504" s="39">
        <v>6291</v>
      </c>
      <c r="D4504" s="162" t="s">
        <v>52</v>
      </c>
      <c r="E4504" s="39" t="s">
        <v>1170</v>
      </c>
      <c r="F4504" s="128" t="s">
        <v>46</v>
      </c>
      <c r="G4504" s="39" t="s">
        <v>35</v>
      </c>
      <c r="H4504" s="39" t="str">
        <f t="shared" si="608"/>
        <v>6105AK124-6291-ESPC-0002</v>
      </c>
      <c r="I4504" s="39" t="str">
        <f t="shared" si="609"/>
        <v>Q24050972-04-6291-E-SPC-0002</v>
      </c>
      <c r="J4504" s="39"/>
      <c r="K4504" s="39" t="s">
        <v>1945</v>
      </c>
      <c r="L4504" s="39" t="s">
        <v>2052</v>
      </c>
      <c r="M4504" s="39" t="s">
        <v>1383</v>
      </c>
      <c r="N4504" s="33" t="str">
        <f t="shared" si="607"/>
        <v>Administration and General Buildings - Control Room &amp; Equip Offloading Storage Building for Solar PV Plant - Lighting and Luminaire Design</v>
      </c>
      <c r="O4504" s="134"/>
      <c r="P4504" s="134"/>
      <c r="Q4504" s="33" t="str">
        <f>IFERROR(VLOOKUP(PPE_PH1_CDDL[[#This Row],[RDMC Document Number]],[3]Docs!$B:$F,4,0),"No Placeholder Yet")</f>
        <v>RES - Reserved Placeholder</v>
      </c>
      <c r="R4504" s="33" t="str">
        <f>IFERROR(VLOOKUP(PPE_PH1_CDDL[[#This Row],[RDMC Document Number]],[3]Docs!$B:$F,5,0),"No Placeholder Yet")</f>
        <v>Pending</v>
      </c>
      <c r="S4504" s="137">
        <f t="shared" si="606"/>
        <v>0</v>
      </c>
      <c r="T4504" s="39" t="s">
        <v>1119</v>
      </c>
      <c r="U4504" s="39"/>
      <c r="V4504" s="126"/>
      <c r="W4504" s="39" t="s">
        <v>2053</v>
      </c>
      <c r="X4504" s="39" t="s">
        <v>2054</v>
      </c>
      <c r="Y4504" s="39"/>
      <c r="Z4504" s="39"/>
      <c r="AA4504" s="39"/>
      <c r="AB4504" s="152" t="s">
        <v>3165</v>
      </c>
    </row>
    <row r="4505" spans="1:28" ht="21.75" customHeight="1" x14ac:dyDescent="0.25">
      <c r="A4505" s="33" t="s">
        <v>30</v>
      </c>
      <c r="B4505" s="33" t="s">
        <v>31</v>
      </c>
      <c r="C4505" s="39">
        <v>6291</v>
      </c>
      <c r="D4505" s="162" t="s">
        <v>52</v>
      </c>
      <c r="E4505" s="39" t="s">
        <v>1170</v>
      </c>
      <c r="F4505" s="128" t="s">
        <v>48</v>
      </c>
      <c r="G4505" s="39" t="s">
        <v>35</v>
      </c>
      <c r="H4505" s="39" t="str">
        <f t="shared" si="608"/>
        <v>6105AK124-6291-ESPC-0003</v>
      </c>
      <c r="I4505" s="39" t="str">
        <f t="shared" si="609"/>
        <v>Q24050972-04-6291-E-SPC-0003</v>
      </c>
      <c r="J4505" s="39"/>
      <c r="K4505" s="39" t="s">
        <v>1945</v>
      </c>
      <c r="L4505" s="39" t="s">
        <v>2055</v>
      </c>
      <c r="M4505" s="39" t="s">
        <v>1384</v>
      </c>
      <c r="N4505" s="33" t="str">
        <f t="shared" si="607"/>
        <v>Administration and General Buildings - Solar PV Plant Yard Ablution Facilities - Cable Termination Specifications</v>
      </c>
      <c r="O4505" s="134"/>
      <c r="P4505" s="134"/>
      <c r="Q4505" s="33" t="str">
        <f>IFERROR(VLOOKUP(PPE_PH1_CDDL[[#This Row],[RDMC Document Number]],[3]Docs!$B:$F,4,0),"No Placeholder Yet")</f>
        <v>RES - Reserved Placeholder</v>
      </c>
      <c r="R4505" s="33" t="str">
        <f>IFERROR(VLOOKUP(PPE_PH1_CDDL[[#This Row],[RDMC Document Number]],[3]Docs!$B:$F,5,0),"No Placeholder Yet")</f>
        <v>Pending</v>
      </c>
      <c r="S4505" s="137">
        <f t="shared" si="606"/>
        <v>0</v>
      </c>
      <c r="T4505" s="39" t="s">
        <v>1119</v>
      </c>
      <c r="U4505" s="39"/>
      <c r="V4505" s="126"/>
      <c r="W4505" s="39" t="s">
        <v>2053</v>
      </c>
      <c r="X4505" s="162" t="s">
        <v>2056</v>
      </c>
      <c r="Y4505" s="39"/>
      <c r="Z4505" s="39"/>
      <c r="AA4505" s="39"/>
      <c r="AB4505" s="152" t="s">
        <v>3165</v>
      </c>
    </row>
    <row r="4506" spans="1:28" ht="21.75" customHeight="1" x14ac:dyDescent="0.25">
      <c r="A4506" s="33" t="s">
        <v>30</v>
      </c>
      <c r="B4506" s="33" t="s">
        <v>31</v>
      </c>
      <c r="C4506" s="39">
        <v>6291</v>
      </c>
      <c r="D4506" s="162" t="s">
        <v>52</v>
      </c>
      <c r="E4506" s="39" t="s">
        <v>1170</v>
      </c>
      <c r="F4506" s="174" t="s">
        <v>50</v>
      </c>
      <c r="G4506" s="39" t="s">
        <v>35</v>
      </c>
      <c r="H4506" s="39" t="str">
        <f t="shared" si="608"/>
        <v>6105AK124-6291-ESPC-0004</v>
      </c>
      <c r="I4506" s="39" t="str">
        <f t="shared" si="609"/>
        <v>Q24050972-04-6291-E-SPC-0004</v>
      </c>
      <c r="J4506" s="162"/>
      <c r="K4506" s="39" t="s">
        <v>1945</v>
      </c>
      <c r="L4506" s="162" t="s">
        <v>2055</v>
      </c>
      <c r="M4506" s="162" t="s">
        <v>1383</v>
      </c>
      <c r="N4506" s="33" t="str">
        <f t="shared" si="607"/>
        <v>Administration and General Buildings - Solar PV Plant Yard Ablution Facilities - Lighting and Luminaire Design</v>
      </c>
      <c r="O4506" s="175"/>
      <c r="P4506" s="175"/>
      <c r="Q4506" s="33" t="str">
        <f>IFERROR(VLOOKUP(PPE_PH1_CDDL[[#This Row],[RDMC Document Number]],[3]Docs!$B:$F,4,0),"No Placeholder Yet")</f>
        <v>RES - Reserved Placeholder</v>
      </c>
      <c r="R4506" s="33" t="str">
        <f>IFERROR(VLOOKUP(PPE_PH1_CDDL[[#This Row],[RDMC Document Number]],[3]Docs!$B:$F,5,0),"No Placeholder Yet")</f>
        <v>Pending</v>
      </c>
      <c r="S4506" s="137">
        <f t="shared" si="606"/>
        <v>0</v>
      </c>
      <c r="T4506" s="39" t="s">
        <v>1119</v>
      </c>
      <c r="U4506" s="39"/>
      <c r="V4506" s="126"/>
      <c r="W4506" s="39" t="s">
        <v>2053</v>
      </c>
      <c r="X4506" s="162" t="s">
        <v>2056</v>
      </c>
      <c r="Y4506" s="162"/>
      <c r="Z4506" s="162"/>
      <c r="AA4506" s="39"/>
      <c r="AB4506" s="152" t="s">
        <v>3165</v>
      </c>
    </row>
    <row r="4507" spans="1:28" ht="21.75" customHeight="1" x14ac:dyDescent="0.25">
      <c r="A4507" s="33" t="s">
        <v>30</v>
      </c>
      <c r="B4507" s="33" t="s">
        <v>31</v>
      </c>
      <c r="C4507" s="39">
        <v>6291</v>
      </c>
      <c r="D4507" s="162" t="s">
        <v>268</v>
      </c>
      <c r="E4507" s="39" t="s">
        <v>1170</v>
      </c>
      <c r="F4507" s="128" t="s">
        <v>34</v>
      </c>
      <c r="G4507" s="39" t="s">
        <v>35</v>
      </c>
      <c r="H4507" s="39" t="str">
        <f t="shared" si="608"/>
        <v>6105AK124-6291-MSPC-0001</v>
      </c>
      <c r="I4507" s="39" t="str">
        <f t="shared" si="609"/>
        <v>Q24050972-04-6291-M-SPC-0001</v>
      </c>
      <c r="J4507" s="39"/>
      <c r="K4507" s="39" t="s">
        <v>1945</v>
      </c>
      <c r="L4507" s="39" t="s">
        <v>2052</v>
      </c>
      <c r="M4507" s="39" t="s">
        <v>1441</v>
      </c>
      <c r="N4507" s="33" t="str">
        <f t="shared" si="607"/>
        <v>Administration and General Buildings - Control Room &amp; Equip Offloading Storage Building for Solar PV Plant - Manual Isolation Valve Design Specification</v>
      </c>
      <c r="O4507" s="134"/>
      <c r="P4507" s="134"/>
      <c r="Q4507" s="33" t="str">
        <f>IFERROR(VLOOKUP(PPE_PH1_CDDL[[#This Row],[RDMC Document Number]],[3]Docs!$B:$F,4,0),"No Placeholder Yet")</f>
        <v>RES - Reserved Placeholder</v>
      </c>
      <c r="R4507" s="33" t="str">
        <f>IFERROR(VLOOKUP(PPE_PH1_CDDL[[#This Row],[RDMC Document Number]],[3]Docs!$B:$F,5,0),"No Placeholder Yet")</f>
        <v>Pending</v>
      </c>
      <c r="S4507" s="137">
        <f t="shared" si="606"/>
        <v>0</v>
      </c>
      <c r="T4507" s="39" t="s">
        <v>1119</v>
      </c>
      <c r="U4507" s="39"/>
      <c r="V4507" s="126"/>
      <c r="W4507" s="39" t="s">
        <v>2053</v>
      </c>
      <c r="X4507" s="39" t="s">
        <v>2054</v>
      </c>
      <c r="Y4507" s="39"/>
      <c r="Z4507" s="39"/>
      <c r="AA4507" s="39"/>
      <c r="AB4507" s="152" t="s">
        <v>3165</v>
      </c>
    </row>
    <row r="4508" spans="1:28" ht="21.75" customHeight="1" x14ac:dyDescent="0.25">
      <c r="A4508" s="33" t="s">
        <v>30</v>
      </c>
      <c r="B4508" s="33" t="s">
        <v>31</v>
      </c>
      <c r="C4508" s="39">
        <v>6291</v>
      </c>
      <c r="D4508" s="162" t="s">
        <v>268</v>
      </c>
      <c r="E4508" s="39" t="s">
        <v>1170</v>
      </c>
      <c r="F4508" s="128" t="s">
        <v>46</v>
      </c>
      <c r="G4508" s="39" t="s">
        <v>35</v>
      </c>
      <c r="H4508" s="39" t="str">
        <f t="shared" si="608"/>
        <v>6105AK124-6291-MSPC-0002</v>
      </c>
      <c r="I4508" s="39" t="str">
        <f t="shared" si="609"/>
        <v>Q24050972-04-6291-M-SPC-0002</v>
      </c>
      <c r="J4508" s="39"/>
      <c r="K4508" s="39" t="s">
        <v>1945</v>
      </c>
      <c r="L4508" s="39" t="s">
        <v>2052</v>
      </c>
      <c r="M4508" s="39" t="s">
        <v>1446</v>
      </c>
      <c r="N4508" s="33" t="str">
        <f t="shared" si="607"/>
        <v>Administration and General Buildings - Control Room &amp; Equip Offloading Storage Building for Solar PV Plant - Material Selection and Verification Specification</v>
      </c>
      <c r="O4508" s="134"/>
      <c r="P4508" s="134"/>
      <c r="Q4508" s="33" t="str">
        <f>IFERROR(VLOOKUP(PPE_PH1_CDDL[[#This Row],[RDMC Document Number]],[3]Docs!$B:$F,4,0),"No Placeholder Yet")</f>
        <v>RES - Reserved Placeholder</v>
      </c>
      <c r="R4508" s="33" t="str">
        <f>IFERROR(VLOOKUP(PPE_PH1_CDDL[[#This Row],[RDMC Document Number]],[3]Docs!$B:$F,5,0),"No Placeholder Yet")</f>
        <v>Pending</v>
      </c>
      <c r="S4508" s="137">
        <f t="shared" si="606"/>
        <v>0</v>
      </c>
      <c r="T4508" s="39" t="s">
        <v>1119</v>
      </c>
      <c r="U4508" s="39"/>
      <c r="V4508" s="126"/>
      <c r="W4508" s="39" t="s">
        <v>2053</v>
      </c>
      <c r="X4508" s="39" t="s">
        <v>2054</v>
      </c>
      <c r="Y4508" s="39"/>
      <c r="Z4508" s="39"/>
      <c r="AA4508" s="39"/>
      <c r="AB4508" s="152" t="s">
        <v>3165</v>
      </c>
    </row>
    <row r="4509" spans="1:28" ht="21.75" customHeight="1" x14ac:dyDescent="0.25">
      <c r="A4509" s="33" t="s">
        <v>30</v>
      </c>
      <c r="B4509" s="33" t="s">
        <v>31</v>
      </c>
      <c r="C4509" s="39">
        <v>6291</v>
      </c>
      <c r="D4509" s="162" t="s">
        <v>268</v>
      </c>
      <c r="E4509" s="39" t="s">
        <v>1170</v>
      </c>
      <c r="F4509" s="128" t="s">
        <v>48</v>
      </c>
      <c r="G4509" s="39" t="s">
        <v>35</v>
      </c>
      <c r="H4509" s="39" t="str">
        <f t="shared" si="608"/>
        <v>6105AK124-6291-MSPC-0003</v>
      </c>
      <c r="I4509" s="39" t="str">
        <f t="shared" si="609"/>
        <v>Q24050972-04-6291-M-SPC-0003</v>
      </c>
      <c r="J4509" s="39"/>
      <c r="K4509" s="39" t="s">
        <v>1945</v>
      </c>
      <c r="L4509" s="39" t="s">
        <v>2052</v>
      </c>
      <c r="M4509" s="39" t="s">
        <v>1443</v>
      </c>
      <c r="N4509" s="33" t="str">
        <f t="shared" si="607"/>
        <v>Administration and General Buildings - Control Room &amp; Equip Offloading Storage Building for Solar PV Plant - Gasket Schedule and Material Specification</v>
      </c>
      <c r="O4509" s="134"/>
      <c r="P4509" s="134"/>
      <c r="Q4509" s="33" t="str">
        <f>IFERROR(VLOOKUP(PPE_PH1_CDDL[[#This Row],[RDMC Document Number]],[3]Docs!$B:$F,4,0),"No Placeholder Yet")</f>
        <v>RES - Reserved Placeholder</v>
      </c>
      <c r="R4509" s="33" t="str">
        <f>IFERROR(VLOOKUP(PPE_PH1_CDDL[[#This Row],[RDMC Document Number]],[3]Docs!$B:$F,5,0),"No Placeholder Yet")</f>
        <v>Pending</v>
      </c>
      <c r="S4509" s="137">
        <f t="shared" si="606"/>
        <v>0</v>
      </c>
      <c r="T4509" s="39" t="s">
        <v>1119</v>
      </c>
      <c r="U4509" s="39"/>
      <c r="V4509" s="126"/>
      <c r="W4509" s="39" t="s">
        <v>2053</v>
      </c>
      <c r="X4509" s="39" t="s">
        <v>2054</v>
      </c>
      <c r="Y4509" s="39"/>
      <c r="Z4509" s="39"/>
      <c r="AA4509" s="39"/>
      <c r="AB4509" s="152" t="s">
        <v>3165</v>
      </c>
    </row>
    <row r="4510" spans="1:28" ht="21.75" customHeight="1" x14ac:dyDescent="0.25">
      <c r="A4510" s="33" t="s">
        <v>30</v>
      </c>
      <c r="B4510" s="33" t="s">
        <v>31</v>
      </c>
      <c r="C4510" s="39">
        <v>6291</v>
      </c>
      <c r="D4510" s="162" t="s">
        <v>268</v>
      </c>
      <c r="E4510" s="39" t="s">
        <v>1170</v>
      </c>
      <c r="F4510" s="128" t="s">
        <v>50</v>
      </c>
      <c r="G4510" s="39" t="s">
        <v>35</v>
      </c>
      <c r="H4510" s="39" t="str">
        <f t="shared" si="608"/>
        <v>6105AK124-6291-MSPC-0004</v>
      </c>
      <c r="I4510" s="39" t="str">
        <f t="shared" si="609"/>
        <v>Q24050972-04-6291-M-SPC-0004</v>
      </c>
      <c r="J4510" s="39"/>
      <c r="K4510" s="39" t="s">
        <v>1945</v>
      </c>
      <c r="L4510" s="39" t="s">
        <v>2055</v>
      </c>
      <c r="M4510" s="39" t="s">
        <v>1441</v>
      </c>
      <c r="N4510" s="33" t="str">
        <f t="shared" si="607"/>
        <v>Administration and General Buildings - Solar PV Plant Yard Ablution Facilities - Manual Isolation Valve Design Specification</v>
      </c>
      <c r="O4510" s="134"/>
      <c r="P4510" s="134"/>
      <c r="Q4510" s="33" t="str">
        <f>IFERROR(VLOOKUP(PPE_PH1_CDDL[[#This Row],[RDMC Document Number]],[3]Docs!$B:$F,4,0),"No Placeholder Yet")</f>
        <v>RES - Reserved Placeholder</v>
      </c>
      <c r="R4510" s="33" t="str">
        <f>IFERROR(VLOOKUP(PPE_PH1_CDDL[[#This Row],[RDMC Document Number]],[3]Docs!$B:$F,5,0),"No Placeholder Yet")</f>
        <v>Pending</v>
      </c>
      <c r="S4510" s="137">
        <f t="shared" si="606"/>
        <v>0</v>
      </c>
      <c r="T4510" s="39" t="s">
        <v>1119</v>
      </c>
      <c r="U4510" s="39"/>
      <c r="V4510" s="126"/>
      <c r="W4510" s="39" t="s">
        <v>2053</v>
      </c>
      <c r="X4510" s="162" t="s">
        <v>2056</v>
      </c>
      <c r="Y4510" s="39"/>
      <c r="Z4510" s="39"/>
      <c r="AA4510" s="39"/>
      <c r="AB4510" s="152" t="s">
        <v>3165</v>
      </c>
    </row>
    <row r="4511" spans="1:28" ht="21.75" customHeight="1" x14ac:dyDescent="0.25">
      <c r="A4511" s="33" t="s">
        <v>30</v>
      </c>
      <c r="B4511" s="33" t="s">
        <v>31</v>
      </c>
      <c r="C4511" s="39">
        <v>6291</v>
      </c>
      <c r="D4511" s="162" t="s">
        <v>268</v>
      </c>
      <c r="E4511" s="39" t="s">
        <v>1170</v>
      </c>
      <c r="F4511" s="128" t="s">
        <v>101</v>
      </c>
      <c r="G4511" s="39" t="s">
        <v>35</v>
      </c>
      <c r="H4511" s="39" t="str">
        <f t="shared" si="608"/>
        <v>6105AK124-6291-MSPC-0005</v>
      </c>
      <c r="I4511" s="39" t="str">
        <f t="shared" si="609"/>
        <v>Q24050972-04-6291-M-SPC-0005</v>
      </c>
      <c r="J4511" s="39"/>
      <c r="K4511" s="39" t="s">
        <v>1945</v>
      </c>
      <c r="L4511" s="39" t="s">
        <v>2055</v>
      </c>
      <c r="M4511" s="39" t="s">
        <v>1446</v>
      </c>
      <c r="N4511" s="33" t="str">
        <f t="shared" si="607"/>
        <v>Administration and General Buildings - Solar PV Plant Yard Ablution Facilities - Material Selection and Verification Specification</v>
      </c>
      <c r="O4511" s="134"/>
      <c r="P4511" s="134"/>
      <c r="Q4511" s="33" t="str">
        <f>IFERROR(VLOOKUP(PPE_PH1_CDDL[[#This Row],[RDMC Document Number]],[3]Docs!$B:$F,4,0),"No Placeholder Yet")</f>
        <v>RES - Reserved Placeholder</v>
      </c>
      <c r="R4511" s="33" t="str">
        <f>IFERROR(VLOOKUP(PPE_PH1_CDDL[[#This Row],[RDMC Document Number]],[3]Docs!$B:$F,5,0),"No Placeholder Yet")</f>
        <v>Pending</v>
      </c>
      <c r="S4511" s="137">
        <f t="shared" si="606"/>
        <v>0</v>
      </c>
      <c r="T4511" s="39" t="s">
        <v>1119</v>
      </c>
      <c r="U4511" s="39"/>
      <c r="V4511" s="126"/>
      <c r="W4511" s="39" t="s">
        <v>2053</v>
      </c>
      <c r="X4511" s="162" t="s">
        <v>2056</v>
      </c>
      <c r="Y4511" s="39"/>
      <c r="Z4511" s="39"/>
      <c r="AA4511" s="39"/>
      <c r="AB4511" s="152" t="s">
        <v>3165</v>
      </c>
    </row>
    <row r="4512" spans="1:28" ht="21.75" customHeight="1" x14ac:dyDescent="0.25">
      <c r="A4512" s="33" t="s">
        <v>30</v>
      </c>
      <c r="B4512" s="33" t="s">
        <v>31</v>
      </c>
      <c r="C4512" s="39">
        <v>6291</v>
      </c>
      <c r="D4512" s="162" t="s">
        <v>268</v>
      </c>
      <c r="E4512" s="39" t="s">
        <v>1170</v>
      </c>
      <c r="F4512" s="174" t="s">
        <v>161</v>
      </c>
      <c r="G4512" s="39" t="s">
        <v>35</v>
      </c>
      <c r="H4512" s="39" t="str">
        <f t="shared" si="608"/>
        <v>6105AK124-6291-MSPC-0006</v>
      </c>
      <c r="I4512" s="39" t="str">
        <f t="shared" si="609"/>
        <v>Q24050972-04-6291-M-SPC-0006</v>
      </c>
      <c r="J4512" s="162"/>
      <c r="K4512" s="39" t="s">
        <v>1945</v>
      </c>
      <c r="L4512" s="162" t="s">
        <v>2055</v>
      </c>
      <c r="M4512" s="162" t="s">
        <v>1443</v>
      </c>
      <c r="N4512" s="33" t="str">
        <f t="shared" si="607"/>
        <v>Administration and General Buildings - Solar PV Plant Yard Ablution Facilities - Gasket Schedule and Material Specification</v>
      </c>
      <c r="O4512" s="175"/>
      <c r="P4512" s="175"/>
      <c r="Q4512" s="33" t="str">
        <f>IFERROR(VLOOKUP(PPE_PH1_CDDL[[#This Row],[RDMC Document Number]],[3]Docs!$B:$F,4,0),"No Placeholder Yet")</f>
        <v>RES - Reserved Placeholder</v>
      </c>
      <c r="R4512" s="33" t="str">
        <f>IFERROR(VLOOKUP(PPE_PH1_CDDL[[#This Row],[RDMC Document Number]],[3]Docs!$B:$F,5,0),"No Placeholder Yet")</f>
        <v>Pending</v>
      </c>
      <c r="S4512" s="137">
        <f t="shared" si="606"/>
        <v>0</v>
      </c>
      <c r="T4512" s="39" t="s">
        <v>1119</v>
      </c>
      <c r="U4512" s="39"/>
      <c r="V4512" s="126"/>
      <c r="W4512" s="39" t="s">
        <v>2053</v>
      </c>
      <c r="X4512" s="162" t="s">
        <v>2056</v>
      </c>
      <c r="Y4512" s="162"/>
      <c r="Z4512" s="162"/>
      <c r="AA4512" s="39"/>
      <c r="AB4512" s="152" t="s">
        <v>3165</v>
      </c>
    </row>
    <row r="4513" spans="1:28" ht="21.75" customHeight="1" x14ac:dyDescent="0.25">
      <c r="A4513" s="33" t="s">
        <v>30</v>
      </c>
      <c r="B4513" s="33" t="s">
        <v>31</v>
      </c>
      <c r="C4513" s="39">
        <v>6291</v>
      </c>
      <c r="D4513" s="162" t="s">
        <v>1453</v>
      </c>
      <c r="E4513" s="39" t="s">
        <v>1170</v>
      </c>
      <c r="F4513" s="128" t="s">
        <v>34</v>
      </c>
      <c r="G4513" s="39" t="s">
        <v>35</v>
      </c>
      <c r="H4513" s="39" t="str">
        <f t="shared" si="608"/>
        <v>6105AK124-6291-TSPC-0001</v>
      </c>
      <c r="I4513" s="39" t="str">
        <f t="shared" si="609"/>
        <v>Q24050972-04-6291-T-SPC-0001</v>
      </c>
      <c r="J4513" s="39"/>
      <c r="K4513" s="39" t="s">
        <v>1945</v>
      </c>
      <c r="L4513" s="39" t="s">
        <v>2052</v>
      </c>
      <c r="M4513" s="39" t="s">
        <v>1455</v>
      </c>
      <c r="N4513" s="33" t="str">
        <f t="shared" si="607"/>
        <v>Administration and General Buildings - Control Room &amp; Equip Offloading Storage Building for Solar PV Plant - Civil Design and Requirements</v>
      </c>
      <c r="O4513" s="134"/>
      <c r="P4513" s="134"/>
      <c r="Q4513" s="33" t="str">
        <f>IFERROR(VLOOKUP(PPE_PH1_CDDL[[#This Row],[RDMC Document Number]],[3]Docs!$B:$F,4,0),"No Placeholder Yet")</f>
        <v>RES - Reserved Placeholder</v>
      </c>
      <c r="R4513" s="33" t="str">
        <f>IFERROR(VLOOKUP(PPE_PH1_CDDL[[#This Row],[RDMC Document Number]],[3]Docs!$B:$F,5,0),"No Placeholder Yet")</f>
        <v>Pending</v>
      </c>
      <c r="S4513" s="137">
        <f t="shared" si="606"/>
        <v>0</v>
      </c>
      <c r="T4513" s="39" t="s">
        <v>1119</v>
      </c>
      <c r="U4513" s="39"/>
      <c r="V4513" s="126"/>
      <c r="W4513" s="39" t="s">
        <v>2053</v>
      </c>
      <c r="X4513" s="39" t="s">
        <v>2054</v>
      </c>
      <c r="Y4513" s="39"/>
      <c r="Z4513" s="39"/>
      <c r="AA4513" s="39"/>
      <c r="AB4513" s="152" t="s">
        <v>3165</v>
      </c>
    </row>
    <row r="4514" spans="1:28" ht="21.75" customHeight="1" x14ac:dyDescent="0.25">
      <c r="A4514" s="33" t="s">
        <v>30</v>
      </c>
      <c r="B4514" s="33" t="s">
        <v>31</v>
      </c>
      <c r="C4514" s="39">
        <v>6291</v>
      </c>
      <c r="D4514" s="162" t="s">
        <v>1453</v>
      </c>
      <c r="E4514" s="162" t="s">
        <v>1170</v>
      </c>
      <c r="F4514" s="174" t="s">
        <v>46</v>
      </c>
      <c r="G4514" s="39" t="s">
        <v>35</v>
      </c>
      <c r="H4514" s="39" t="str">
        <f t="shared" si="608"/>
        <v>6105AK124-6291-TSPC-0002</v>
      </c>
      <c r="I4514" s="39" t="str">
        <f t="shared" si="609"/>
        <v>Q24050972-04-6291-T-SPC-0002</v>
      </c>
      <c r="J4514" s="162"/>
      <c r="K4514" s="39" t="s">
        <v>1945</v>
      </c>
      <c r="L4514" s="162" t="s">
        <v>2055</v>
      </c>
      <c r="M4514" s="162" t="s">
        <v>1455</v>
      </c>
      <c r="N4514" s="33" t="str">
        <f t="shared" si="607"/>
        <v>Administration and General Buildings - Solar PV Plant Yard Ablution Facilities - Civil Design and Requirements</v>
      </c>
      <c r="O4514" s="175"/>
      <c r="P4514" s="175"/>
      <c r="Q4514" s="33" t="str">
        <f>IFERROR(VLOOKUP(PPE_PH1_CDDL[[#This Row],[RDMC Document Number]],[3]Docs!$B:$F,4,0),"No Placeholder Yet")</f>
        <v>RES - Reserved Placeholder</v>
      </c>
      <c r="R4514" s="33" t="str">
        <f>IFERROR(VLOOKUP(PPE_PH1_CDDL[[#This Row],[RDMC Document Number]],[3]Docs!$B:$F,5,0),"No Placeholder Yet")</f>
        <v>Pending</v>
      </c>
      <c r="S4514" s="137">
        <f t="shared" si="606"/>
        <v>0</v>
      </c>
      <c r="T4514" s="39" t="s">
        <v>1119</v>
      </c>
      <c r="U4514" s="39"/>
      <c r="V4514" s="126"/>
      <c r="W4514" s="39" t="s">
        <v>2053</v>
      </c>
      <c r="X4514" s="162" t="s">
        <v>2056</v>
      </c>
      <c r="Y4514" s="162"/>
      <c r="Z4514" s="162"/>
      <c r="AA4514" s="39"/>
      <c r="AB4514" s="152" t="s">
        <v>3165</v>
      </c>
    </row>
    <row r="4515" spans="1:28" ht="21.75" customHeight="1" x14ac:dyDescent="0.25">
      <c r="A4515" s="33" t="s">
        <v>30</v>
      </c>
      <c r="B4515" s="33" t="s">
        <v>31</v>
      </c>
      <c r="C4515" s="39">
        <v>6291</v>
      </c>
      <c r="D4515" s="162" t="s">
        <v>1169</v>
      </c>
      <c r="E4515" s="39" t="s">
        <v>1346</v>
      </c>
      <c r="F4515" s="128" t="s">
        <v>34</v>
      </c>
      <c r="G4515" s="39" t="s">
        <v>35</v>
      </c>
      <c r="H4515" s="39" t="str">
        <f t="shared" si="608"/>
        <v>6105AK124-6291-CSPL-0001</v>
      </c>
      <c r="I4515" s="39" t="str">
        <f t="shared" si="609"/>
        <v>Q24050972-04-6291-C-SPL-0001</v>
      </c>
      <c r="J4515" s="39"/>
      <c r="K4515" s="39" t="s">
        <v>1945</v>
      </c>
      <c r="L4515" s="39" t="s">
        <v>2052</v>
      </c>
      <c r="M4515" s="39" t="s">
        <v>1347</v>
      </c>
      <c r="N4515" s="33" t="str">
        <f t="shared" si="607"/>
        <v>Administration and General Buildings - Control Room &amp; Equip Offloading Storage Building for Solar PV Plant - Pipe Fabrication and Field Installation Inspection</v>
      </c>
      <c r="O4515" s="134"/>
      <c r="P4515" s="134"/>
      <c r="Q4515" s="33" t="str">
        <f>IFERROR(VLOOKUP(PPE_PH1_CDDL[[#This Row],[RDMC Document Number]],[3]Docs!$B:$F,4,0),"No Placeholder Yet")</f>
        <v>RES - Reserved Placeholder</v>
      </c>
      <c r="R4515" s="33" t="str">
        <f>IFERROR(VLOOKUP(PPE_PH1_CDDL[[#This Row],[RDMC Document Number]],[3]Docs!$B:$F,5,0),"No Placeholder Yet")</f>
        <v>Pending</v>
      </c>
      <c r="S4515" s="137">
        <f t="shared" ref="S4515:S4516" si="610">IF(AND(O4515&lt;&gt;"",P4515&lt;&gt;"",R4515="Approved"),100%,
 IF(AND(O4515&lt;&gt;"",P4515&lt;&gt;""),66.67%,
 IF(O4515&lt;&gt;"",33.33%,
 0)))</f>
        <v>0</v>
      </c>
      <c r="T4515" s="39" t="s">
        <v>1119</v>
      </c>
      <c r="U4515" s="39"/>
      <c r="V4515" s="126"/>
      <c r="W4515" s="39" t="s">
        <v>2053</v>
      </c>
      <c r="X4515" s="39" t="s">
        <v>2054</v>
      </c>
      <c r="Y4515" s="39"/>
      <c r="Z4515" s="39"/>
      <c r="AA4515" s="39"/>
      <c r="AB4515" s="152" t="s">
        <v>3165</v>
      </c>
    </row>
    <row r="4516" spans="1:28" ht="21.75" customHeight="1" x14ac:dyDescent="0.25">
      <c r="A4516" s="33" t="s">
        <v>30</v>
      </c>
      <c r="B4516" s="33" t="s">
        <v>31</v>
      </c>
      <c r="C4516" s="39">
        <v>6291</v>
      </c>
      <c r="D4516" s="162" t="s">
        <v>1169</v>
      </c>
      <c r="E4516" s="162" t="s">
        <v>1346</v>
      </c>
      <c r="F4516" s="174" t="s">
        <v>46</v>
      </c>
      <c r="G4516" s="39" t="s">
        <v>35</v>
      </c>
      <c r="H4516" s="39" t="str">
        <f t="shared" si="608"/>
        <v>6105AK124-6291-CSPL-0002</v>
      </c>
      <c r="I4516" s="39" t="str">
        <f t="shared" si="609"/>
        <v>Q24050972-04-6291-C-SPL-0002</v>
      </c>
      <c r="J4516" s="162"/>
      <c r="K4516" s="39" t="s">
        <v>1945</v>
      </c>
      <c r="L4516" s="162" t="s">
        <v>2055</v>
      </c>
      <c r="M4516" s="162" t="s">
        <v>1347</v>
      </c>
      <c r="N4516" s="33" t="str">
        <f t="shared" si="607"/>
        <v>Administration and General Buildings - Solar PV Plant Yard Ablution Facilities - Pipe Fabrication and Field Installation Inspection</v>
      </c>
      <c r="O4516" s="175"/>
      <c r="P4516" s="175"/>
      <c r="Q4516" s="33" t="str">
        <f>IFERROR(VLOOKUP(PPE_PH1_CDDL[[#This Row],[RDMC Document Number]],[3]Docs!$B:$F,4,0),"No Placeholder Yet")</f>
        <v>RES - Reserved Placeholder</v>
      </c>
      <c r="R4516" s="33" t="str">
        <f>IFERROR(VLOOKUP(PPE_PH1_CDDL[[#This Row],[RDMC Document Number]],[3]Docs!$B:$F,5,0),"No Placeholder Yet")</f>
        <v>Pending</v>
      </c>
      <c r="S4516" s="137">
        <f t="shared" si="610"/>
        <v>0</v>
      </c>
      <c r="T4516" s="39" t="s">
        <v>1119</v>
      </c>
      <c r="U4516" s="39"/>
      <c r="V4516" s="126"/>
      <c r="W4516" s="39" t="s">
        <v>2053</v>
      </c>
      <c r="X4516" s="162" t="s">
        <v>2056</v>
      </c>
      <c r="Y4516" s="162"/>
      <c r="Z4516" s="162"/>
      <c r="AA4516" s="39"/>
      <c r="AB4516" s="152" t="s">
        <v>3165</v>
      </c>
    </row>
    <row r="4517" spans="1:28" ht="21.75" customHeight="1" x14ac:dyDescent="0.25">
      <c r="A4517" s="33" t="s">
        <v>30</v>
      </c>
      <c r="B4517" s="33" t="s">
        <v>31</v>
      </c>
      <c r="C4517" s="39">
        <v>6291</v>
      </c>
      <c r="D4517" s="39" t="s">
        <v>35</v>
      </c>
      <c r="E4517" s="39" t="s">
        <v>700</v>
      </c>
      <c r="F4517" s="128" t="s">
        <v>34</v>
      </c>
      <c r="G4517" s="39" t="s">
        <v>35</v>
      </c>
      <c r="H4517" s="39" t="str">
        <f t="shared" si="608"/>
        <v>6105AK124-6291-ASTD-0001</v>
      </c>
      <c r="I4517" s="39" t="str">
        <f t="shared" si="609"/>
        <v>Q24050972-04-6291-A-STD-0001</v>
      </c>
      <c r="J4517" s="39"/>
      <c r="K4517" s="39" t="s">
        <v>1945</v>
      </c>
      <c r="L4517" s="39" t="s">
        <v>2052</v>
      </c>
      <c r="M4517" s="39" t="s">
        <v>1252</v>
      </c>
      <c r="N4517" s="33" t="str">
        <f t="shared" si="607"/>
        <v>Administration and General Buildings - Control Room &amp; Equip Offloading Storage Building for Solar PV Plant - Building Design</v>
      </c>
      <c r="O4517" s="134"/>
      <c r="P4517" s="134"/>
      <c r="Q4517" s="33" t="str">
        <f>IFERROR(VLOOKUP(PPE_PH1_CDDL[[#This Row],[RDMC Document Number]],[3]Docs!$B:$F,4,0),"No Placeholder Yet")</f>
        <v>RES - Reserved Placeholder</v>
      </c>
      <c r="R4517" s="33" t="str">
        <f>IFERROR(VLOOKUP(PPE_PH1_CDDL[[#This Row],[RDMC Document Number]],[3]Docs!$B:$F,5,0),"No Placeholder Yet")</f>
        <v>Pending</v>
      </c>
      <c r="S4517" s="137">
        <f t="shared" ref="S4517:S4530" si="611">IF(AND(O4517&lt;&gt;"",P4517&lt;&gt;"",R4517="Approved"),100%,
 IF(AND(O4517&lt;&gt;"",P4517&lt;&gt;""),66.67%,
 IF(O4517&lt;&gt;"",33.33%,
 0)))</f>
        <v>0</v>
      </c>
      <c r="T4517" s="39" t="s">
        <v>1119</v>
      </c>
      <c r="U4517" s="39"/>
      <c r="V4517" s="126"/>
      <c r="W4517" s="39" t="s">
        <v>2053</v>
      </c>
      <c r="X4517" s="39" t="s">
        <v>2054</v>
      </c>
      <c r="Y4517" s="39"/>
      <c r="Z4517" s="39"/>
      <c r="AA4517" s="39"/>
      <c r="AB4517" s="152" t="s">
        <v>3165</v>
      </c>
    </row>
    <row r="4518" spans="1:28" ht="21.75" customHeight="1" x14ac:dyDescent="0.25">
      <c r="A4518" s="33" t="s">
        <v>30</v>
      </c>
      <c r="B4518" s="33" t="s">
        <v>31</v>
      </c>
      <c r="C4518" s="39">
        <v>6291</v>
      </c>
      <c r="D4518" s="39" t="s">
        <v>35</v>
      </c>
      <c r="E4518" s="162" t="s">
        <v>700</v>
      </c>
      <c r="F4518" s="174" t="s">
        <v>46</v>
      </c>
      <c r="G4518" s="39" t="s">
        <v>35</v>
      </c>
      <c r="H4518" s="39" t="str">
        <f t="shared" si="608"/>
        <v>6105AK124-6291-ASTD-0002</v>
      </c>
      <c r="I4518" s="39" t="str">
        <f t="shared" si="609"/>
        <v>Q24050972-04-6291-A-STD-0002</v>
      </c>
      <c r="J4518" s="162"/>
      <c r="K4518" s="39" t="s">
        <v>1945</v>
      </c>
      <c r="L4518" s="162" t="s">
        <v>2055</v>
      </c>
      <c r="M4518" s="162" t="s">
        <v>1252</v>
      </c>
      <c r="N4518" s="33" t="str">
        <f t="shared" si="607"/>
        <v>Administration and General Buildings - Solar PV Plant Yard Ablution Facilities - Building Design</v>
      </c>
      <c r="O4518" s="175"/>
      <c r="P4518" s="175"/>
      <c r="Q4518" s="33" t="str">
        <f>IFERROR(VLOOKUP(PPE_PH1_CDDL[[#This Row],[RDMC Document Number]],[3]Docs!$B:$F,4,0),"No Placeholder Yet")</f>
        <v>RES - Reserved Placeholder</v>
      </c>
      <c r="R4518" s="33" t="str">
        <f>IFERROR(VLOOKUP(PPE_PH1_CDDL[[#This Row],[RDMC Document Number]],[3]Docs!$B:$F,5,0),"No Placeholder Yet")</f>
        <v>Pending</v>
      </c>
      <c r="S4518" s="137">
        <f t="shared" si="611"/>
        <v>0</v>
      </c>
      <c r="T4518" s="39" t="s">
        <v>1119</v>
      </c>
      <c r="U4518" s="39"/>
      <c r="V4518" s="126"/>
      <c r="W4518" s="39" t="s">
        <v>2053</v>
      </c>
      <c r="X4518" s="162" t="s">
        <v>2056</v>
      </c>
      <c r="Y4518" s="162"/>
      <c r="Z4518" s="162"/>
      <c r="AA4518" s="39"/>
      <c r="AB4518" s="152" t="s">
        <v>3165</v>
      </c>
    </row>
    <row r="4519" spans="1:28" ht="21.75" customHeight="1" x14ac:dyDescent="0.25">
      <c r="A4519" s="33" t="s">
        <v>30</v>
      </c>
      <c r="B4519" s="33" t="s">
        <v>31</v>
      </c>
      <c r="C4519" s="39">
        <v>6291</v>
      </c>
      <c r="D4519" s="162" t="s">
        <v>1169</v>
      </c>
      <c r="E4519" s="39" t="s">
        <v>700</v>
      </c>
      <c r="F4519" s="128" t="s">
        <v>34</v>
      </c>
      <c r="G4519" s="39" t="s">
        <v>35</v>
      </c>
      <c r="H4519" s="39" t="str">
        <f t="shared" si="608"/>
        <v>6105AK124-6291-CSTD-0001</v>
      </c>
      <c r="I4519" s="39" t="str">
        <f t="shared" si="609"/>
        <v>Q24050972-04-6291-C-STD-0001</v>
      </c>
      <c r="J4519" s="39"/>
      <c r="K4519" s="39" t="s">
        <v>1945</v>
      </c>
      <c r="L4519" s="39" t="s">
        <v>2052</v>
      </c>
      <c r="M4519" s="39" t="s">
        <v>1352</v>
      </c>
      <c r="N4519" s="33" t="str">
        <f t="shared" si="607"/>
        <v>Administration and General Buildings - Control Room &amp; Equip Offloading Storage Building for Solar PV Plant - Civil Construction Requirements</v>
      </c>
      <c r="O4519" s="134"/>
      <c r="P4519" s="134"/>
      <c r="Q4519" s="33" t="str">
        <f>IFERROR(VLOOKUP(PPE_PH1_CDDL[[#This Row],[RDMC Document Number]],[3]Docs!$B:$F,4,0),"No Placeholder Yet")</f>
        <v>RES - Reserved Placeholder</v>
      </c>
      <c r="R4519" s="33" t="str">
        <f>IFERROR(VLOOKUP(PPE_PH1_CDDL[[#This Row],[RDMC Document Number]],[3]Docs!$B:$F,5,0),"No Placeholder Yet")</f>
        <v>Pending</v>
      </c>
      <c r="S4519" s="137">
        <f t="shared" si="611"/>
        <v>0</v>
      </c>
      <c r="T4519" s="39" t="s">
        <v>1119</v>
      </c>
      <c r="U4519" s="39"/>
      <c r="V4519" s="126"/>
      <c r="W4519" s="39" t="s">
        <v>2053</v>
      </c>
      <c r="X4519" s="39" t="s">
        <v>2054</v>
      </c>
      <c r="Y4519" s="39"/>
      <c r="Z4519" s="39"/>
      <c r="AA4519" s="39"/>
      <c r="AB4519" s="152" t="s">
        <v>3165</v>
      </c>
    </row>
    <row r="4520" spans="1:28" ht="21.75" customHeight="1" x14ac:dyDescent="0.25">
      <c r="A4520" s="33" t="s">
        <v>30</v>
      </c>
      <c r="B4520" s="33" t="s">
        <v>31</v>
      </c>
      <c r="C4520" s="39">
        <v>6291</v>
      </c>
      <c r="D4520" s="162" t="s">
        <v>1169</v>
      </c>
      <c r="E4520" s="39" t="s">
        <v>700</v>
      </c>
      <c r="F4520" s="128" t="s">
        <v>46</v>
      </c>
      <c r="G4520" s="39" t="s">
        <v>35</v>
      </c>
      <c r="H4520" s="39" t="str">
        <f t="shared" si="608"/>
        <v>6105AK124-6291-CSTD-0002</v>
      </c>
      <c r="I4520" s="39" t="str">
        <f t="shared" si="609"/>
        <v>Q24050972-04-6291-C-STD-0002</v>
      </c>
      <c r="J4520" s="39"/>
      <c r="K4520" s="39" t="s">
        <v>1945</v>
      </c>
      <c r="L4520" s="39" t="s">
        <v>2052</v>
      </c>
      <c r="M4520" s="39" t="s">
        <v>1355</v>
      </c>
      <c r="N4520" s="33" t="str">
        <f t="shared" si="607"/>
        <v>Administration and General Buildings - Control Room &amp; Equip Offloading Storage Building for Solar PV Plant - Roofing and Elevated Platforms Design</v>
      </c>
      <c r="O4520" s="134"/>
      <c r="P4520" s="134"/>
      <c r="Q4520" s="33" t="str">
        <f>IFERROR(VLOOKUP(PPE_PH1_CDDL[[#This Row],[RDMC Document Number]],[3]Docs!$B:$F,4,0),"No Placeholder Yet")</f>
        <v>RES - Reserved Placeholder</v>
      </c>
      <c r="R4520" s="33" t="str">
        <f>IFERROR(VLOOKUP(PPE_PH1_CDDL[[#This Row],[RDMC Document Number]],[3]Docs!$B:$F,5,0),"No Placeholder Yet")</f>
        <v>Pending</v>
      </c>
      <c r="S4520" s="137">
        <f t="shared" si="611"/>
        <v>0</v>
      </c>
      <c r="T4520" s="39" t="s">
        <v>1119</v>
      </c>
      <c r="U4520" s="39"/>
      <c r="V4520" s="126"/>
      <c r="W4520" s="39" t="s">
        <v>2053</v>
      </c>
      <c r="X4520" s="39" t="s">
        <v>2054</v>
      </c>
      <c r="Y4520" s="39"/>
      <c r="Z4520" s="39"/>
      <c r="AA4520" s="39"/>
      <c r="AB4520" s="152" t="s">
        <v>3165</v>
      </c>
    </row>
    <row r="4521" spans="1:28" ht="21.75" customHeight="1" x14ac:dyDescent="0.25">
      <c r="A4521" s="33" t="s">
        <v>30</v>
      </c>
      <c r="B4521" s="33" t="s">
        <v>31</v>
      </c>
      <c r="C4521" s="39">
        <v>6291</v>
      </c>
      <c r="D4521" s="162" t="s">
        <v>1169</v>
      </c>
      <c r="E4521" s="39" t="s">
        <v>700</v>
      </c>
      <c r="F4521" s="128" t="s">
        <v>48</v>
      </c>
      <c r="G4521" s="39" t="s">
        <v>35</v>
      </c>
      <c r="H4521" s="39" t="str">
        <f t="shared" si="608"/>
        <v>6105AK124-6291-CSTD-0003</v>
      </c>
      <c r="I4521" s="39" t="str">
        <f t="shared" si="609"/>
        <v>Q24050972-04-6291-C-STD-0003</v>
      </c>
      <c r="J4521" s="39"/>
      <c r="K4521" s="39" t="s">
        <v>1945</v>
      </c>
      <c r="L4521" s="39" t="s">
        <v>2052</v>
      </c>
      <c r="M4521" s="39" t="s">
        <v>1353</v>
      </c>
      <c r="N4521" s="33" t="str">
        <f t="shared" si="607"/>
        <v>Administration and General Buildings - Control Room &amp; Equip Offloading Storage Building for Solar PV Plant - Underground Pipe Route and Cable Bedding Design</v>
      </c>
      <c r="O4521" s="134"/>
      <c r="P4521" s="134"/>
      <c r="Q4521" s="33" t="str">
        <f>IFERROR(VLOOKUP(PPE_PH1_CDDL[[#This Row],[RDMC Document Number]],[3]Docs!$B:$F,4,0),"No Placeholder Yet")</f>
        <v>RES - Reserved Placeholder</v>
      </c>
      <c r="R4521" s="33" t="str">
        <f>IFERROR(VLOOKUP(PPE_PH1_CDDL[[#This Row],[RDMC Document Number]],[3]Docs!$B:$F,5,0),"No Placeholder Yet")</f>
        <v>Pending</v>
      </c>
      <c r="S4521" s="137">
        <f t="shared" si="611"/>
        <v>0</v>
      </c>
      <c r="T4521" s="39" t="s">
        <v>1119</v>
      </c>
      <c r="U4521" s="39"/>
      <c r="V4521" s="126"/>
      <c r="W4521" s="39" t="s">
        <v>2053</v>
      </c>
      <c r="X4521" s="39" t="s">
        <v>2054</v>
      </c>
      <c r="Y4521" s="39"/>
      <c r="Z4521" s="39"/>
      <c r="AA4521" s="39"/>
      <c r="AB4521" s="152" t="s">
        <v>3165</v>
      </c>
    </row>
    <row r="4522" spans="1:28" ht="21.75" customHeight="1" x14ac:dyDescent="0.25">
      <c r="A4522" s="33" t="s">
        <v>30</v>
      </c>
      <c r="B4522" s="33" t="s">
        <v>31</v>
      </c>
      <c r="C4522" s="39">
        <v>6291</v>
      </c>
      <c r="D4522" s="162" t="s">
        <v>1169</v>
      </c>
      <c r="E4522" s="39" t="s">
        <v>700</v>
      </c>
      <c r="F4522" s="128" t="s">
        <v>50</v>
      </c>
      <c r="G4522" s="39" t="s">
        <v>35</v>
      </c>
      <c r="H4522" s="39" t="str">
        <f t="shared" si="608"/>
        <v>6105AK124-6291-CSTD-0004</v>
      </c>
      <c r="I4522" s="39" t="str">
        <f t="shared" si="609"/>
        <v>Q24050972-04-6291-C-STD-0004</v>
      </c>
      <c r="J4522" s="39"/>
      <c r="K4522" s="39" t="s">
        <v>1945</v>
      </c>
      <c r="L4522" s="39" t="s">
        <v>2055</v>
      </c>
      <c r="M4522" s="39" t="s">
        <v>1352</v>
      </c>
      <c r="N4522" s="33" t="str">
        <f t="shared" si="607"/>
        <v>Administration and General Buildings - Solar PV Plant Yard Ablution Facilities - Civil Construction Requirements</v>
      </c>
      <c r="O4522" s="134"/>
      <c r="P4522" s="134"/>
      <c r="Q4522" s="33" t="str">
        <f>IFERROR(VLOOKUP(PPE_PH1_CDDL[[#This Row],[RDMC Document Number]],[3]Docs!$B:$F,4,0),"No Placeholder Yet")</f>
        <v>RES - Reserved Placeholder</v>
      </c>
      <c r="R4522" s="33" t="str">
        <f>IFERROR(VLOOKUP(PPE_PH1_CDDL[[#This Row],[RDMC Document Number]],[3]Docs!$B:$F,5,0),"No Placeholder Yet")</f>
        <v>Pending</v>
      </c>
      <c r="S4522" s="137">
        <f t="shared" si="611"/>
        <v>0</v>
      </c>
      <c r="T4522" s="39" t="s">
        <v>1119</v>
      </c>
      <c r="U4522" s="39"/>
      <c r="V4522" s="126"/>
      <c r="W4522" s="39" t="s">
        <v>2053</v>
      </c>
      <c r="X4522" s="162" t="s">
        <v>2056</v>
      </c>
      <c r="Y4522" s="39"/>
      <c r="Z4522" s="39"/>
      <c r="AA4522" s="39"/>
      <c r="AB4522" s="152" t="s">
        <v>3165</v>
      </c>
    </row>
    <row r="4523" spans="1:28" ht="21.75" customHeight="1" x14ac:dyDescent="0.25">
      <c r="A4523" s="33" t="s">
        <v>30</v>
      </c>
      <c r="B4523" s="33" t="s">
        <v>31</v>
      </c>
      <c r="C4523" s="39">
        <v>6291</v>
      </c>
      <c r="D4523" s="162" t="s">
        <v>1169</v>
      </c>
      <c r="E4523" s="39" t="s">
        <v>700</v>
      </c>
      <c r="F4523" s="128" t="s">
        <v>101</v>
      </c>
      <c r="G4523" s="39" t="s">
        <v>35</v>
      </c>
      <c r="H4523" s="39" t="str">
        <f t="shared" si="608"/>
        <v>6105AK124-6291-CSTD-0005</v>
      </c>
      <c r="I4523" s="39" t="str">
        <f t="shared" si="609"/>
        <v>Q24050972-04-6291-C-STD-0005</v>
      </c>
      <c r="J4523" s="39"/>
      <c r="K4523" s="39" t="s">
        <v>1945</v>
      </c>
      <c r="L4523" s="39" t="s">
        <v>2055</v>
      </c>
      <c r="M4523" s="39" t="s">
        <v>1355</v>
      </c>
      <c r="N4523" s="33" t="str">
        <f t="shared" si="607"/>
        <v>Administration and General Buildings - Solar PV Plant Yard Ablution Facilities - Roofing and Elevated Platforms Design</v>
      </c>
      <c r="O4523" s="134"/>
      <c r="P4523" s="134"/>
      <c r="Q4523" s="33" t="str">
        <f>IFERROR(VLOOKUP(PPE_PH1_CDDL[[#This Row],[RDMC Document Number]],[3]Docs!$B:$F,4,0),"No Placeholder Yet")</f>
        <v>RES - Reserved Placeholder</v>
      </c>
      <c r="R4523" s="33" t="str">
        <f>IFERROR(VLOOKUP(PPE_PH1_CDDL[[#This Row],[RDMC Document Number]],[3]Docs!$B:$F,5,0),"No Placeholder Yet")</f>
        <v>Pending</v>
      </c>
      <c r="S4523" s="137">
        <f t="shared" si="611"/>
        <v>0</v>
      </c>
      <c r="T4523" s="39" t="s">
        <v>1119</v>
      </c>
      <c r="U4523" s="39"/>
      <c r="V4523" s="126"/>
      <c r="W4523" s="39" t="s">
        <v>2053</v>
      </c>
      <c r="X4523" s="162" t="s">
        <v>2056</v>
      </c>
      <c r="Y4523" s="39"/>
      <c r="Z4523" s="39"/>
      <c r="AA4523" s="39"/>
      <c r="AB4523" s="152" t="s">
        <v>3165</v>
      </c>
    </row>
    <row r="4524" spans="1:28" ht="21.75" customHeight="1" x14ac:dyDescent="0.25">
      <c r="A4524" s="33" t="s">
        <v>30</v>
      </c>
      <c r="B4524" s="33" t="s">
        <v>31</v>
      </c>
      <c r="C4524" s="39">
        <v>6291</v>
      </c>
      <c r="D4524" s="162" t="s">
        <v>1169</v>
      </c>
      <c r="E4524" s="39" t="s">
        <v>700</v>
      </c>
      <c r="F4524" s="174" t="s">
        <v>161</v>
      </c>
      <c r="G4524" s="39" t="s">
        <v>35</v>
      </c>
      <c r="H4524" s="39" t="str">
        <f t="shared" si="608"/>
        <v>6105AK124-6291-CSTD-0006</v>
      </c>
      <c r="I4524" s="39" t="str">
        <f t="shared" si="609"/>
        <v>Q24050972-04-6291-C-STD-0006</v>
      </c>
      <c r="J4524" s="162"/>
      <c r="K4524" s="39" t="s">
        <v>1945</v>
      </c>
      <c r="L4524" s="162" t="s">
        <v>2055</v>
      </c>
      <c r="M4524" s="162" t="s">
        <v>1353</v>
      </c>
      <c r="N4524" s="33" t="str">
        <f t="shared" si="607"/>
        <v>Administration and General Buildings - Solar PV Plant Yard Ablution Facilities - Underground Pipe Route and Cable Bedding Design</v>
      </c>
      <c r="O4524" s="175"/>
      <c r="P4524" s="175"/>
      <c r="Q4524" s="33" t="str">
        <f>IFERROR(VLOOKUP(PPE_PH1_CDDL[[#This Row],[RDMC Document Number]],[3]Docs!$B:$F,4,0),"No Placeholder Yet")</f>
        <v>RES - Reserved Placeholder</v>
      </c>
      <c r="R4524" s="33" t="str">
        <f>IFERROR(VLOOKUP(PPE_PH1_CDDL[[#This Row],[RDMC Document Number]],[3]Docs!$B:$F,5,0),"No Placeholder Yet")</f>
        <v>Pending</v>
      </c>
      <c r="S4524" s="137">
        <f t="shared" si="611"/>
        <v>0</v>
      </c>
      <c r="T4524" s="39" t="s">
        <v>1119</v>
      </c>
      <c r="U4524" s="39"/>
      <c r="V4524" s="126"/>
      <c r="W4524" s="39" t="s">
        <v>2053</v>
      </c>
      <c r="X4524" s="162" t="s">
        <v>2056</v>
      </c>
      <c r="Y4524" s="162"/>
      <c r="Z4524" s="162"/>
      <c r="AA4524" s="39"/>
      <c r="AB4524" s="152" t="s">
        <v>3165</v>
      </c>
    </row>
    <row r="4525" spans="1:28" ht="21.75" customHeight="1" x14ac:dyDescent="0.25">
      <c r="A4525" s="33" t="s">
        <v>30</v>
      </c>
      <c r="B4525" s="33" t="s">
        <v>31</v>
      </c>
      <c r="C4525" s="39">
        <v>6291</v>
      </c>
      <c r="D4525" s="162" t="s">
        <v>52</v>
      </c>
      <c r="E4525" s="39" t="s">
        <v>700</v>
      </c>
      <c r="F4525" s="128" t="s">
        <v>34</v>
      </c>
      <c r="G4525" s="39" t="s">
        <v>35</v>
      </c>
      <c r="H4525" s="39" t="str">
        <f t="shared" si="608"/>
        <v>6105AK124-6291-ESTD-0001</v>
      </c>
      <c r="I4525" s="39" t="str">
        <f t="shared" si="609"/>
        <v>Q24050972-04-6291-E-STD-0001</v>
      </c>
      <c r="J4525" s="39"/>
      <c r="K4525" s="39" t="s">
        <v>1945</v>
      </c>
      <c r="L4525" s="39" t="s">
        <v>2052</v>
      </c>
      <c r="M4525" s="39" t="s">
        <v>1391</v>
      </c>
      <c r="N4525" s="33" t="str">
        <f t="shared" si="607"/>
        <v>Administration and General Buildings - Control Room &amp; Equip Offloading Storage Building for Solar PV Plant - Earth Map and Bonding Design</v>
      </c>
      <c r="O4525" s="134"/>
      <c r="P4525" s="134"/>
      <c r="Q4525" s="33" t="str">
        <f>IFERROR(VLOOKUP(PPE_PH1_CDDL[[#This Row],[RDMC Document Number]],[3]Docs!$B:$F,4,0),"No Placeholder Yet")</f>
        <v>RES - Reserved Placeholder</v>
      </c>
      <c r="R4525" s="33" t="str">
        <f>IFERROR(VLOOKUP(PPE_PH1_CDDL[[#This Row],[RDMC Document Number]],[3]Docs!$B:$F,5,0),"No Placeholder Yet")</f>
        <v>Pending</v>
      </c>
      <c r="S4525" s="137">
        <f t="shared" si="611"/>
        <v>0</v>
      </c>
      <c r="T4525" s="39" t="s">
        <v>1119</v>
      </c>
      <c r="U4525" s="39"/>
      <c r="V4525" s="126"/>
      <c r="W4525" s="39" t="s">
        <v>2053</v>
      </c>
      <c r="X4525" s="39" t="s">
        <v>2054</v>
      </c>
      <c r="Y4525" s="39"/>
      <c r="Z4525" s="39"/>
      <c r="AA4525" s="39"/>
      <c r="AB4525" s="152" t="s">
        <v>3165</v>
      </c>
    </row>
    <row r="4526" spans="1:28" ht="21.75" customHeight="1" x14ac:dyDescent="0.25">
      <c r="A4526" s="33" t="s">
        <v>30</v>
      </c>
      <c r="B4526" s="33" t="s">
        <v>31</v>
      </c>
      <c r="C4526" s="39">
        <v>6291</v>
      </c>
      <c r="D4526" s="162" t="s">
        <v>52</v>
      </c>
      <c r="E4526" s="39" t="s">
        <v>700</v>
      </c>
      <c r="F4526" s="128" t="s">
        <v>46</v>
      </c>
      <c r="G4526" s="39" t="s">
        <v>35</v>
      </c>
      <c r="H4526" s="39" t="str">
        <f t="shared" si="608"/>
        <v>6105AK124-6291-ESTD-0002</v>
      </c>
      <c r="I4526" s="39" t="str">
        <f t="shared" si="609"/>
        <v>Q24050972-04-6291-E-STD-0002</v>
      </c>
      <c r="J4526" s="39"/>
      <c r="K4526" s="39" t="s">
        <v>1945</v>
      </c>
      <c r="L4526" s="39" t="s">
        <v>2052</v>
      </c>
      <c r="M4526" s="39" t="s">
        <v>1390</v>
      </c>
      <c r="N4526" s="33" t="str">
        <f t="shared" si="607"/>
        <v>Administration and General Buildings - Control Room &amp; Equip Offloading Storage Building for Solar PV Plant - Electrical Design Standards</v>
      </c>
      <c r="O4526" s="134"/>
      <c r="P4526" s="134"/>
      <c r="Q4526" s="33" t="str">
        <f>IFERROR(VLOOKUP(PPE_PH1_CDDL[[#This Row],[RDMC Document Number]],[3]Docs!$B:$F,4,0),"No Placeholder Yet")</f>
        <v>RES - Reserved Placeholder</v>
      </c>
      <c r="R4526" s="33" t="str">
        <f>IFERROR(VLOOKUP(PPE_PH1_CDDL[[#This Row],[RDMC Document Number]],[3]Docs!$B:$F,5,0),"No Placeholder Yet")</f>
        <v>Pending</v>
      </c>
      <c r="S4526" s="137">
        <f t="shared" si="611"/>
        <v>0</v>
      </c>
      <c r="T4526" s="39" t="s">
        <v>1119</v>
      </c>
      <c r="U4526" s="39"/>
      <c r="V4526" s="126"/>
      <c r="W4526" s="39" t="s">
        <v>2053</v>
      </c>
      <c r="X4526" s="39" t="s">
        <v>2054</v>
      </c>
      <c r="Y4526" s="39"/>
      <c r="Z4526" s="39"/>
      <c r="AA4526" s="39"/>
      <c r="AB4526" s="152" t="s">
        <v>3165</v>
      </c>
    </row>
    <row r="4527" spans="1:28" ht="21.75" customHeight="1" x14ac:dyDescent="0.25">
      <c r="A4527" s="33" t="s">
        <v>30</v>
      </c>
      <c r="B4527" s="33" t="s">
        <v>31</v>
      </c>
      <c r="C4527" s="39">
        <v>6291</v>
      </c>
      <c r="D4527" s="162" t="s">
        <v>52</v>
      </c>
      <c r="E4527" s="39" t="s">
        <v>700</v>
      </c>
      <c r="F4527" s="128" t="s">
        <v>48</v>
      </c>
      <c r="G4527" s="39" t="s">
        <v>35</v>
      </c>
      <c r="H4527" s="39" t="str">
        <f t="shared" si="608"/>
        <v>6105AK124-6291-ESTD-0003</v>
      </c>
      <c r="I4527" s="39" t="str">
        <f t="shared" si="609"/>
        <v>Q24050972-04-6291-E-STD-0003</v>
      </c>
      <c r="J4527" s="39"/>
      <c r="K4527" s="39" t="s">
        <v>1945</v>
      </c>
      <c r="L4527" s="39" t="s">
        <v>2055</v>
      </c>
      <c r="M4527" s="39" t="s">
        <v>1391</v>
      </c>
      <c r="N4527" s="33" t="str">
        <f t="shared" si="607"/>
        <v>Administration and General Buildings - Solar PV Plant Yard Ablution Facilities - Earth Map and Bonding Design</v>
      </c>
      <c r="O4527" s="134"/>
      <c r="P4527" s="134"/>
      <c r="Q4527" s="33" t="str">
        <f>IFERROR(VLOOKUP(PPE_PH1_CDDL[[#This Row],[RDMC Document Number]],[3]Docs!$B:$F,4,0),"No Placeholder Yet")</f>
        <v>RES - Reserved Placeholder</v>
      </c>
      <c r="R4527" s="33" t="str">
        <f>IFERROR(VLOOKUP(PPE_PH1_CDDL[[#This Row],[RDMC Document Number]],[3]Docs!$B:$F,5,0),"No Placeholder Yet")</f>
        <v>Pending</v>
      </c>
      <c r="S4527" s="137">
        <f t="shared" si="611"/>
        <v>0</v>
      </c>
      <c r="T4527" s="39" t="s">
        <v>1119</v>
      </c>
      <c r="U4527" s="39"/>
      <c r="V4527" s="126"/>
      <c r="W4527" s="39" t="s">
        <v>2053</v>
      </c>
      <c r="X4527" s="162" t="s">
        <v>2056</v>
      </c>
      <c r="Y4527" s="39"/>
      <c r="Z4527" s="39"/>
      <c r="AA4527" s="39"/>
      <c r="AB4527" s="152" t="s">
        <v>3165</v>
      </c>
    </row>
    <row r="4528" spans="1:28" ht="21.75" customHeight="1" x14ac:dyDescent="0.25">
      <c r="A4528" s="33" t="s">
        <v>30</v>
      </c>
      <c r="B4528" s="33" t="s">
        <v>31</v>
      </c>
      <c r="C4528" s="39">
        <v>6291</v>
      </c>
      <c r="D4528" s="162" t="s">
        <v>52</v>
      </c>
      <c r="E4528" s="39" t="s">
        <v>700</v>
      </c>
      <c r="F4528" s="174" t="s">
        <v>50</v>
      </c>
      <c r="G4528" s="39" t="s">
        <v>35</v>
      </c>
      <c r="H4528" s="39" t="str">
        <f t="shared" si="608"/>
        <v>6105AK124-6291-ESTD-0004</v>
      </c>
      <c r="I4528" s="39" t="str">
        <f t="shared" si="609"/>
        <v>Q24050972-04-6291-E-STD-0004</v>
      </c>
      <c r="J4528" s="162"/>
      <c r="K4528" s="39" t="s">
        <v>1945</v>
      </c>
      <c r="L4528" s="162" t="s">
        <v>2055</v>
      </c>
      <c r="M4528" s="162" t="s">
        <v>1390</v>
      </c>
      <c r="N4528" s="33" t="str">
        <f t="shared" si="607"/>
        <v>Administration and General Buildings - Solar PV Plant Yard Ablution Facilities - Electrical Design Standards</v>
      </c>
      <c r="O4528" s="175"/>
      <c r="P4528" s="175"/>
      <c r="Q4528" s="33" t="str">
        <f>IFERROR(VLOOKUP(PPE_PH1_CDDL[[#This Row],[RDMC Document Number]],[3]Docs!$B:$F,4,0),"No Placeholder Yet")</f>
        <v>RES - Reserved Placeholder</v>
      </c>
      <c r="R4528" s="33" t="str">
        <f>IFERROR(VLOOKUP(PPE_PH1_CDDL[[#This Row],[RDMC Document Number]],[3]Docs!$B:$F,5,0),"No Placeholder Yet")</f>
        <v>Pending</v>
      </c>
      <c r="S4528" s="137">
        <f t="shared" si="611"/>
        <v>0</v>
      </c>
      <c r="T4528" s="39" t="s">
        <v>1119</v>
      </c>
      <c r="U4528" s="39"/>
      <c r="V4528" s="126"/>
      <c r="W4528" s="39" t="s">
        <v>2053</v>
      </c>
      <c r="X4528" s="162" t="s">
        <v>2056</v>
      </c>
      <c r="Y4528" s="162"/>
      <c r="Z4528" s="162"/>
      <c r="AA4528" s="39"/>
      <c r="AB4528" s="152" t="s">
        <v>3165</v>
      </c>
    </row>
    <row r="4529" spans="1:28" ht="21.75" customHeight="1" x14ac:dyDescent="0.25">
      <c r="A4529" s="33" t="s">
        <v>30</v>
      </c>
      <c r="B4529" s="33" t="s">
        <v>31</v>
      </c>
      <c r="C4529" s="39">
        <v>6291</v>
      </c>
      <c r="D4529" s="162" t="s">
        <v>1456</v>
      </c>
      <c r="E4529" s="39" t="s">
        <v>1460</v>
      </c>
      <c r="F4529" s="128" t="s">
        <v>34</v>
      </c>
      <c r="G4529" s="39" t="s">
        <v>35</v>
      </c>
      <c r="H4529" s="39" t="str">
        <f t="shared" si="608"/>
        <v>6105AK124-6291-WTRP-0001</v>
      </c>
      <c r="I4529" s="39" t="str">
        <f t="shared" si="609"/>
        <v>Q24050972-04-6291-W-TRP-0001</v>
      </c>
      <c r="J4529" s="39"/>
      <c r="K4529" s="39" t="s">
        <v>1945</v>
      </c>
      <c r="L4529" s="39" t="s">
        <v>2052</v>
      </c>
      <c r="M4529" s="39" t="s">
        <v>1461</v>
      </c>
      <c r="N4529" s="33" t="str">
        <f t="shared" si="607"/>
        <v>Administration and General Buildings - Control Room &amp; Equip Offloading Storage Building for Solar PV Plant - Soil Classification and Nomination Deliverables</v>
      </c>
      <c r="O4529" s="134"/>
      <c r="P4529" s="134"/>
      <c r="Q4529" s="33" t="str">
        <f>IFERROR(VLOOKUP(PPE_PH1_CDDL[[#This Row],[RDMC Document Number]],[3]Docs!$B:$F,4,0),"No Placeholder Yet")</f>
        <v>RES - Reserved Placeholder</v>
      </c>
      <c r="R4529" s="33" t="str">
        <f>IFERROR(VLOOKUP(PPE_PH1_CDDL[[#This Row],[RDMC Document Number]],[3]Docs!$B:$F,5,0),"No Placeholder Yet")</f>
        <v>Pending</v>
      </c>
      <c r="S4529" s="137">
        <f t="shared" si="611"/>
        <v>0</v>
      </c>
      <c r="T4529" s="39" t="s">
        <v>1119</v>
      </c>
      <c r="U4529" s="39"/>
      <c r="V4529" s="126"/>
      <c r="W4529" s="39" t="s">
        <v>2053</v>
      </c>
      <c r="X4529" s="39" t="s">
        <v>2054</v>
      </c>
      <c r="Y4529" s="39"/>
      <c r="Z4529" s="39"/>
      <c r="AA4529" s="39"/>
      <c r="AB4529" s="152" t="s">
        <v>3165</v>
      </c>
    </row>
    <row r="4530" spans="1:28" ht="21.75" customHeight="1" x14ac:dyDescent="0.25">
      <c r="A4530" s="33" t="s">
        <v>30</v>
      </c>
      <c r="B4530" s="33" t="s">
        <v>31</v>
      </c>
      <c r="C4530" s="39">
        <v>6291</v>
      </c>
      <c r="D4530" s="162" t="s">
        <v>1456</v>
      </c>
      <c r="E4530" s="162" t="s">
        <v>1460</v>
      </c>
      <c r="F4530" s="174" t="s">
        <v>46</v>
      </c>
      <c r="G4530" s="39" t="s">
        <v>35</v>
      </c>
      <c r="H4530" s="39" t="str">
        <f t="shared" si="608"/>
        <v>6105AK124-6291-WTRP-0002</v>
      </c>
      <c r="I4530" s="39" t="str">
        <f t="shared" si="609"/>
        <v>Q24050972-04-6291-W-TRP-0002</v>
      </c>
      <c r="J4530" s="162"/>
      <c r="K4530" s="39" t="s">
        <v>1945</v>
      </c>
      <c r="L4530" s="162" t="s">
        <v>2055</v>
      </c>
      <c r="M4530" s="162" t="s">
        <v>1461</v>
      </c>
      <c r="N4530" s="33" t="str">
        <f t="shared" si="607"/>
        <v>Administration and General Buildings - Solar PV Plant Yard Ablution Facilities - Soil Classification and Nomination Deliverables</v>
      </c>
      <c r="O4530" s="175"/>
      <c r="P4530" s="175"/>
      <c r="Q4530" s="33" t="str">
        <f>IFERROR(VLOOKUP(PPE_PH1_CDDL[[#This Row],[RDMC Document Number]],[3]Docs!$B:$F,4,0),"No Placeholder Yet")</f>
        <v>RES - Reserved Placeholder</v>
      </c>
      <c r="R4530" s="33" t="str">
        <f>IFERROR(VLOOKUP(PPE_PH1_CDDL[[#This Row],[RDMC Document Number]],[3]Docs!$B:$F,5,0),"No Placeholder Yet")</f>
        <v>Pending</v>
      </c>
      <c r="S4530" s="137">
        <f t="shared" si="611"/>
        <v>0</v>
      </c>
      <c r="T4530" s="39" t="s">
        <v>1119</v>
      </c>
      <c r="U4530" s="39"/>
      <c r="V4530" s="126"/>
      <c r="W4530" s="39" t="s">
        <v>2053</v>
      </c>
      <c r="X4530" s="162" t="s">
        <v>2056</v>
      </c>
      <c r="Y4530" s="162"/>
      <c r="Z4530" s="162"/>
      <c r="AA4530" s="39"/>
      <c r="AB4530" s="152" t="s">
        <v>3165</v>
      </c>
    </row>
    <row r="4531" spans="1:28" ht="21.75" customHeight="1" x14ac:dyDescent="0.25">
      <c r="A4531" s="33" t="s">
        <v>30</v>
      </c>
      <c r="B4531" s="33" t="s">
        <v>31</v>
      </c>
      <c r="C4531" s="39">
        <v>6293</v>
      </c>
      <c r="D4531" s="39" t="s">
        <v>52</v>
      </c>
      <c r="E4531" s="39" t="s">
        <v>1266</v>
      </c>
      <c r="F4531" s="128" t="s">
        <v>34</v>
      </c>
      <c r="G4531" s="39" t="s">
        <v>35</v>
      </c>
      <c r="H4531" s="39" t="str">
        <f t="shared" si="608"/>
        <v>6105AK124-6293-ECAL-0001</v>
      </c>
      <c r="I4531" s="39" t="str">
        <f t="shared" si="609"/>
        <v>Q24050972-04-6293-E-CAL-0001</v>
      </c>
      <c r="J4531" s="39"/>
      <c r="K4531" s="39" t="s">
        <v>2057</v>
      </c>
      <c r="L4531" s="39" t="s">
        <v>2058</v>
      </c>
      <c r="M4531" s="39" t="s">
        <v>1361</v>
      </c>
      <c r="N4531" s="33" t="str">
        <f t="shared" si="607"/>
        <v>Power Station 1 Photovoltaic Array, Inverters, and Transformers - Small Power and Lighting for Solar PV Yard - Cable and Conductor Sizing (incl Volt Drop Calcs)</v>
      </c>
      <c r="O4531" s="134"/>
      <c r="P4531" s="134"/>
      <c r="Q4531" s="33" t="str">
        <f>IFERROR(VLOOKUP(PPE_PH1_CDDL[[#This Row],[RDMC Document Number]],[3]Docs!$B:$F,4,0),"No Placeholder Yet")</f>
        <v>RES - Reserved Placeholder</v>
      </c>
      <c r="R4531" s="33" t="str">
        <f>IFERROR(VLOOKUP(PPE_PH1_CDDL[[#This Row],[RDMC Document Number]],[3]Docs!$B:$F,5,0),"No Placeholder Yet")</f>
        <v>Pending</v>
      </c>
      <c r="S4531" s="137">
        <f t="shared" ref="S4531:S4542" si="612">IF(AND(O4531&lt;&gt;"",P4531&lt;&gt;"",R4531="Approved"),100%,
 IF(AND(O4531&lt;&gt;"",P4531&lt;&gt;""),66.67%,
 IF(O4531&lt;&gt;"",33.33%,
 0)))</f>
        <v>0</v>
      </c>
      <c r="T4531" s="39" t="s">
        <v>1119</v>
      </c>
      <c r="U4531" s="39"/>
      <c r="V4531" s="126"/>
      <c r="W4531" s="39" t="s">
        <v>2059</v>
      </c>
      <c r="X4531" s="39" t="s">
        <v>1597</v>
      </c>
      <c r="Y4531" s="39"/>
      <c r="Z4531" s="39"/>
      <c r="AA4531" s="39"/>
      <c r="AB4531" s="152" t="s">
        <v>3165</v>
      </c>
    </row>
    <row r="4532" spans="1:28" ht="21.75" customHeight="1" x14ac:dyDescent="0.25">
      <c r="A4532" s="33" t="s">
        <v>30</v>
      </c>
      <c r="B4532" s="33" t="s">
        <v>31</v>
      </c>
      <c r="C4532" s="39">
        <v>6293</v>
      </c>
      <c r="D4532" s="39" t="s">
        <v>52</v>
      </c>
      <c r="E4532" s="39" t="s">
        <v>1266</v>
      </c>
      <c r="F4532" s="128" t="s">
        <v>46</v>
      </c>
      <c r="G4532" s="39" t="s">
        <v>35</v>
      </c>
      <c r="H4532" s="39" t="str">
        <f t="shared" si="608"/>
        <v>6105AK124-6293-ECAL-0002</v>
      </c>
      <c r="I4532" s="39" t="str">
        <f t="shared" si="609"/>
        <v>Q24050972-04-6293-E-CAL-0002</v>
      </c>
      <c r="J4532" s="39"/>
      <c r="K4532" s="39" t="s">
        <v>2057</v>
      </c>
      <c r="L4532" s="39" t="s">
        <v>2058</v>
      </c>
      <c r="M4532" s="39" t="s">
        <v>1360</v>
      </c>
      <c r="N4532" s="33" t="str">
        <f t="shared" si="607"/>
        <v>Power Station 1 Photovoltaic Array, Inverters, and Transformers - Small Power and Lighting for Solar PV Yard - Conductor Sag and Tension Plan</v>
      </c>
      <c r="O4532" s="134"/>
      <c r="P4532" s="134"/>
      <c r="Q4532" s="33" t="str">
        <f>IFERROR(VLOOKUP(PPE_PH1_CDDL[[#This Row],[RDMC Document Number]],[3]Docs!$B:$F,4,0),"No Placeholder Yet")</f>
        <v>RES - Reserved Placeholder</v>
      </c>
      <c r="R4532" s="33" t="str">
        <f>IFERROR(VLOOKUP(PPE_PH1_CDDL[[#This Row],[RDMC Document Number]],[3]Docs!$B:$F,5,0),"No Placeholder Yet")</f>
        <v>Pending</v>
      </c>
      <c r="S4532" s="137">
        <f t="shared" si="612"/>
        <v>0</v>
      </c>
      <c r="T4532" s="39" t="s">
        <v>1119</v>
      </c>
      <c r="U4532" s="39"/>
      <c r="V4532" s="126"/>
      <c r="W4532" s="39" t="s">
        <v>2059</v>
      </c>
      <c r="X4532" s="39" t="s">
        <v>1597</v>
      </c>
      <c r="Y4532" s="39"/>
      <c r="Z4532" s="39"/>
      <c r="AA4532" s="39"/>
      <c r="AB4532" s="152" t="s">
        <v>3165</v>
      </c>
    </row>
    <row r="4533" spans="1:28" ht="21.75" customHeight="1" x14ac:dyDescent="0.25">
      <c r="A4533" s="33" t="s">
        <v>30</v>
      </c>
      <c r="B4533" s="33" t="s">
        <v>31</v>
      </c>
      <c r="C4533" s="39">
        <v>6293</v>
      </c>
      <c r="D4533" s="39" t="s">
        <v>52</v>
      </c>
      <c r="E4533" s="39" t="s">
        <v>1266</v>
      </c>
      <c r="F4533" s="128" t="s">
        <v>48</v>
      </c>
      <c r="G4533" s="39" t="s">
        <v>35</v>
      </c>
      <c r="H4533" s="39" t="str">
        <f t="shared" si="608"/>
        <v>6105AK124-6293-ECAL-0003</v>
      </c>
      <c r="I4533" s="39" t="str">
        <f t="shared" si="609"/>
        <v>Q24050972-04-6293-E-CAL-0003</v>
      </c>
      <c r="J4533" s="39"/>
      <c r="K4533" s="39" t="s">
        <v>2057</v>
      </c>
      <c r="L4533" s="39" t="s">
        <v>2060</v>
      </c>
      <c r="M4533" s="39" t="s">
        <v>1361</v>
      </c>
      <c r="N4533" s="33" t="str">
        <f t="shared" si="607"/>
        <v>Power Station 1 Photovoltaic Array, Inverters, and Transformers - MV Cables for Solar PV Yard - Cable and Conductor Sizing (incl Volt Drop Calcs)</v>
      </c>
      <c r="O4533" s="134"/>
      <c r="P4533" s="134"/>
      <c r="Q4533" s="33" t="str">
        <f>IFERROR(VLOOKUP(PPE_PH1_CDDL[[#This Row],[RDMC Document Number]],[3]Docs!$B:$F,4,0),"No Placeholder Yet")</f>
        <v>RES - Reserved Placeholder</v>
      </c>
      <c r="R4533" s="33" t="str">
        <f>IFERROR(VLOOKUP(PPE_PH1_CDDL[[#This Row],[RDMC Document Number]],[3]Docs!$B:$F,5,0),"No Placeholder Yet")</f>
        <v>Pending</v>
      </c>
      <c r="S4533" s="137">
        <f t="shared" si="612"/>
        <v>0</v>
      </c>
      <c r="T4533" s="39" t="s">
        <v>1119</v>
      </c>
      <c r="U4533" s="39"/>
      <c r="V4533" s="126"/>
      <c r="W4533" s="39" t="s">
        <v>2059</v>
      </c>
      <c r="X4533" s="39" t="s">
        <v>2061</v>
      </c>
      <c r="Y4533" s="39"/>
      <c r="Z4533" s="39"/>
      <c r="AA4533" s="39"/>
      <c r="AB4533" s="152" t="s">
        <v>3165</v>
      </c>
    </row>
    <row r="4534" spans="1:28" ht="21.75" customHeight="1" x14ac:dyDescent="0.25">
      <c r="A4534" s="33" t="s">
        <v>30</v>
      </c>
      <c r="B4534" s="33" t="s">
        <v>31</v>
      </c>
      <c r="C4534" s="39">
        <v>6293</v>
      </c>
      <c r="D4534" s="39" t="s">
        <v>52</v>
      </c>
      <c r="E4534" s="39" t="s">
        <v>1266</v>
      </c>
      <c r="F4534" s="128" t="s">
        <v>50</v>
      </c>
      <c r="G4534" s="39" t="s">
        <v>35</v>
      </c>
      <c r="H4534" s="39" t="str">
        <f t="shared" si="608"/>
        <v>6105AK124-6293-ECAL-0004</v>
      </c>
      <c r="I4534" s="39" t="str">
        <f t="shared" si="609"/>
        <v>Q24050972-04-6293-E-CAL-0004</v>
      </c>
      <c r="J4534" s="39"/>
      <c r="K4534" s="39" t="s">
        <v>2057</v>
      </c>
      <c r="L4534" s="39" t="s">
        <v>2060</v>
      </c>
      <c r="M4534" s="39" t="s">
        <v>1363</v>
      </c>
      <c r="N4534" s="33" t="str">
        <f t="shared" si="607"/>
        <v>Power Station 1 Photovoltaic Array, Inverters, and Transformers - MV Cables for Solar PV Yard - Impedance and Burn-off Calculations</v>
      </c>
      <c r="O4534" s="134"/>
      <c r="P4534" s="134"/>
      <c r="Q4534" s="33" t="str">
        <f>IFERROR(VLOOKUP(PPE_PH1_CDDL[[#This Row],[RDMC Document Number]],[3]Docs!$B:$F,4,0),"No Placeholder Yet")</f>
        <v>RES - Reserved Placeholder</v>
      </c>
      <c r="R4534" s="33" t="str">
        <f>IFERROR(VLOOKUP(PPE_PH1_CDDL[[#This Row],[RDMC Document Number]],[3]Docs!$B:$F,5,0),"No Placeholder Yet")</f>
        <v>Pending</v>
      </c>
      <c r="S4534" s="137">
        <f t="shared" si="612"/>
        <v>0</v>
      </c>
      <c r="T4534" s="39" t="s">
        <v>1119</v>
      </c>
      <c r="U4534" s="39"/>
      <c r="V4534" s="126"/>
      <c r="W4534" s="39" t="s">
        <v>2059</v>
      </c>
      <c r="X4534" s="39" t="s">
        <v>2061</v>
      </c>
      <c r="Y4534" s="39"/>
      <c r="Z4534" s="39"/>
      <c r="AA4534" s="39"/>
      <c r="AB4534" s="152" t="s">
        <v>3165</v>
      </c>
    </row>
    <row r="4535" spans="1:28" ht="21.75" customHeight="1" x14ac:dyDescent="0.25">
      <c r="A4535" s="33" t="s">
        <v>30</v>
      </c>
      <c r="B4535" s="33" t="s">
        <v>31</v>
      </c>
      <c r="C4535" s="39">
        <v>6293</v>
      </c>
      <c r="D4535" s="39" t="s">
        <v>52</v>
      </c>
      <c r="E4535" s="39" t="s">
        <v>1266</v>
      </c>
      <c r="F4535" s="128" t="s">
        <v>101</v>
      </c>
      <c r="G4535" s="39" t="s">
        <v>35</v>
      </c>
      <c r="H4535" s="39" t="str">
        <f t="shared" si="608"/>
        <v>6105AK124-6293-ECAL-0005</v>
      </c>
      <c r="I4535" s="39" t="str">
        <f t="shared" si="609"/>
        <v>Q24050972-04-6293-E-CAL-0005</v>
      </c>
      <c r="J4535" s="39"/>
      <c r="K4535" s="39" t="s">
        <v>2057</v>
      </c>
      <c r="L4535" s="39" t="s">
        <v>2062</v>
      </c>
      <c r="M4535" s="39" t="s">
        <v>1361</v>
      </c>
      <c r="N4535" s="33" t="str">
        <f t="shared" si="607"/>
        <v>Power Station 1 Photovoltaic Array, Inverters, and Transformers - K110 (6291) - LV, Control and Signal Cables (Incl. Gland/Lugs) for Solar Yard - Cable and Conductor Sizing (incl Volt Drop Calcs)</v>
      </c>
      <c r="O4535" s="134"/>
      <c r="P4535" s="134"/>
      <c r="Q4535" s="33" t="str">
        <f>IFERROR(VLOOKUP(PPE_PH1_CDDL[[#This Row],[RDMC Document Number]],[3]Docs!$B:$F,4,0),"No Placeholder Yet")</f>
        <v>RES - Reserved Placeholder</v>
      </c>
      <c r="R4535" s="33" t="str">
        <f>IFERROR(VLOOKUP(PPE_PH1_CDDL[[#This Row],[RDMC Document Number]],[3]Docs!$B:$F,5,0),"No Placeholder Yet")</f>
        <v>Pending</v>
      </c>
      <c r="S4535" s="137">
        <f t="shared" si="612"/>
        <v>0</v>
      </c>
      <c r="T4535" s="39" t="s">
        <v>1119</v>
      </c>
      <c r="U4535" s="39"/>
      <c r="V4535" s="126"/>
      <c r="W4535" s="39" t="s">
        <v>2059</v>
      </c>
      <c r="X4535" s="39" t="s">
        <v>1627</v>
      </c>
      <c r="Y4535" s="39"/>
      <c r="Z4535" s="39"/>
      <c r="AA4535" s="39"/>
      <c r="AB4535" s="152" t="s">
        <v>3165</v>
      </c>
    </row>
    <row r="4536" spans="1:28" ht="21.75" customHeight="1" x14ac:dyDescent="0.25">
      <c r="A4536" s="33" t="s">
        <v>30</v>
      </c>
      <c r="B4536" s="33" t="s">
        <v>31</v>
      </c>
      <c r="C4536" s="39">
        <v>6293</v>
      </c>
      <c r="D4536" s="39" t="s">
        <v>52</v>
      </c>
      <c r="E4536" s="39" t="s">
        <v>1266</v>
      </c>
      <c r="F4536" s="128" t="s">
        <v>161</v>
      </c>
      <c r="G4536" s="39" t="s">
        <v>35</v>
      </c>
      <c r="H4536" s="39" t="str">
        <f t="shared" si="608"/>
        <v>6105AK124-6293-ECAL-0006</v>
      </c>
      <c r="I4536" s="39" t="str">
        <f t="shared" si="609"/>
        <v>Q24050972-04-6293-E-CAL-0006</v>
      </c>
      <c r="J4536" s="39"/>
      <c r="K4536" s="39" t="s">
        <v>2057</v>
      </c>
      <c r="L4536" s="39" t="s">
        <v>2062</v>
      </c>
      <c r="M4536" s="39" t="s">
        <v>1363</v>
      </c>
      <c r="N4536" s="33" t="str">
        <f t="shared" si="607"/>
        <v>Power Station 1 Photovoltaic Array, Inverters, and Transformers - K110 (6291) - LV, Control and Signal Cables (Incl. Gland/Lugs) for Solar Yard - Impedance and Burn-off Calculations</v>
      </c>
      <c r="O4536" s="134"/>
      <c r="P4536" s="134"/>
      <c r="Q4536" s="33" t="str">
        <f>IFERROR(VLOOKUP(PPE_PH1_CDDL[[#This Row],[RDMC Document Number]],[3]Docs!$B:$F,4,0),"No Placeholder Yet")</f>
        <v>RES - Reserved Placeholder</v>
      </c>
      <c r="R4536" s="33" t="str">
        <f>IFERROR(VLOOKUP(PPE_PH1_CDDL[[#This Row],[RDMC Document Number]],[3]Docs!$B:$F,5,0),"No Placeholder Yet")</f>
        <v>Pending</v>
      </c>
      <c r="S4536" s="137">
        <f t="shared" si="612"/>
        <v>0</v>
      </c>
      <c r="T4536" s="39" t="s">
        <v>1119</v>
      </c>
      <c r="U4536" s="39"/>
      <c r="V4536" s="126"/>
      <c r="W4536" s="39" t="s">
        <v>2059</v>
      </c>
      <c r="X4536" s="39" t="s">
        <v>1627</v>
      </c>
      <c r="Y4536" s="39"/>
      <c r="Z4536" s="39"/>
      <c r="AA4536" s="39"/>
      <c r="AB4536" s="152" t="s">
        <v>3165</v>
      </c>
    </row>
    <row r="4537" spans="1:28" ht="21.75" customHeight="1" x14ac:dyDescent="0.25">
      <c r="A4537" s="33" t="s">
        <v>30</v>
      </c>
      <c r="B4537" s="33" t="s">
        <v>31</v>
      </c>
      <c r="C4537" s="39">
        <v>6293</v>
      </c>
      <c r="D4537" s="39" t="s">
        <v>52</v>
      </c>
      <c r="E4537" s="39" t="s">
        <v>1266</v>
      </c>
      <c r="F4537" s="128" t="s">
        <v>170</v>
      </c>
      <c r="G4537" s="39" t="s">
        <v>35</v>
      </c>
      <c r="H4537" s="39" t="str">
        <f t="shared" si="608"/>
        <v>6105AK124-6293-ECAL-0007</v>
      </c>
      <c r="I4537" s="39" t="str">
        <f t="shared" si="609"/>
        <v>Q24050972-04-6293-E-CAL-0007</v>
      </c>
      <c r="J4537" s="39"/>
      <c r="K4537" s="39" t="s">
        <v>2057</v>
      </c>
      <c r="L4537" s="39" t="s">
        <v>2063</v>
      </c>
      <c r="M4537" s="39" t="s">
        <v>1363</v>
      </c>
      <c r="N4537" s="33" t="str">
        <f t="shared" si="607"/>
        <v>Power Station 1 Photovoltaic Array, Inverters, and Transformers - K110 (6291) - Lightning Protection System for Solar PV Panels and Yard - Impedance and Burn-off Calculations</v>
      </c>
      <c r="O4537" s="134"/>
      <c r="P4537" s="134"/>
      <c r="Q4537" s="33" t="str">
        <f>IFERROR(VLOOKUP(PPE_PH1_CDDL[[#This Row],[RDMC Document Number]],[3]Docs!$B:$F,4,0),"No Placeholder Yet")</f>
        <v>RES - Reserved Placeholder</v>
      </c>
      <c r="R4537" s="33" t="str">
        <f>IFERROR(VLOOKUP(PPE_PH1_CDDL[[#This Row],[RDMC Document Number]],[3]Docs!$B:$F,5,0),"No Placeholder Yet")</f>
        <v>Pending</v>
      </c>
      <c r="S4537" s="137">
        <f t="shared" si="612"/>
        <v>0</v>
      </c>
      <c r="T4537" s="39" t="s">
        <v>1119</v>
      </c>
      <c r="U4537" s="39"/>
      <c r="V4537" s="126"/>
      <c r="W4537" s="39" t="s">
        <v>2059</v>
      </c>
      <c r="X4537" s="39" t="s">
        <v>1631</v>
      </c>
      <c r="Y4537" s="39"/>
      <c r="Z4537" s="39"/>
      <c r="AA4537" s="39"/>
      <c r="AB4537" s="152" t="s">
        <v>3165</v>
      </c>
    </row>
    <row r="4538" spans="1:28" ht="21.75" customHeight="1" x14ac:dyDescent="0.25">
      <c r="A4538" s="33" t="s">
        <v>30</v>
      </c>
      <c r="B4538" s="33" t="s">
        <v>31</v>
      </c>
      <c r="C4538" s="39">
        <v>6293</v>
      </c>
      <c r="D4538" s="39" t="s">
        <v>52</v>
      </c>
      <c r="E4538" s="39" t="s">
        <v>1266</v>
      </c>
      <c r="F4538" s="128" t="s">
        <v>108</v>
      </c>
      <c r="G4538" s="39" t="s">
        <v>35</v>
      </c>
      <c r="H4538" s="39" t="str">
        <f t="shared" si="608"/>
        <v>6105AK124-6293-ECAL-0008</v>
      </c>
      <c r="I4538" s="39" t="str">
        <f t="shared" si="609"/>
        <v>Q24050972-04-6293-E-CAL-0008</v>
      </c>
      <c r="J4538" s="39"/>
      <c r="K4538" s="39" t="s">
        <v>2057</v>
      </c>
      <c r="L4538" s="39" t="s">
        <v>2064</v>
      </c>
      <c r="M4538" s="39" t="s">
        <v>1361</v>
      </c>
      <c r="N4538" s="33" t="str">
        <f t="shared" si="607"/>
        <v>Power Station 1 Photovoltaic Array, Inverters, and Transformers - K110 (6291) - Earthing System for Solar Yard - Cable and Conductor Sizing (incl Volt Drop Calcs)</v>
      </c>
      <c r="O4538" s="134"/>
      <c r="P4538" s="134"/>
      <c r="Q4538" s="33" t="str">
        <f>IFERROR(VLOOKUP(PPE_PH1_CDDL[[#This Row],[RDMC Document Number]],[3]Docs!$B:$F,4,0),"No Placeholder Yet")</f>
        <v>RES - Reserved Placeholder</v>
      </c>
      <c r="R4538" s="33" t="str">
        <f>IFERROR(VLOOKUP(PPE_PH1_CDDL[[#This Row],[RDMC Document Number]],[3]Docs!$B:$F,5,0),"No Placeholder Yet")</f>
        <v>Pending</v>
      </c>
      <c r="S4538" s="137">
        <f t="shared" si="612"/>
        <v>0</v>
      </c>
      <c r="T4538" s="39" t="s">
        <v>1119</v>
      </c>
      <c r="U4538" s="39"/>
      <c r="V4538" s="126"/>
      <c r="W4538" s="39" t="s">
        <v>2059</v>
      </c>
      <c r="X4538" s="39" t="s">
        <v>1941</v>
      </c>
      <c r="Y4538" s="39"/>
      <c r="Z4538" s="39"/>
      <c r="AA4538" s="39"/>
      <c r="AB4538" s="152" t="s">
        <v>3165</v>
      </c>
    </row>
    <row r="4539" spans="1:28" ht="21.75" customHeight="1" x14ac:dyDescent="0.25">
      <c r="A4539" s="33" t="s">
        <v>30</v>
      </c>
      <c r="B4539" s="33" t="s">
        <v>31</v>
      </c>
      <c r="C4539" s="39">
        <v>6293</v>
      </c>
      <c r="D4539" s="39" t="s">
        <v>52</v>
      </c>
      <c r="E4539" s="39" t="s">
        <v>1266</v>
      </c>
      <c r="F4539" s="128" t="s">
        <v>173</v>
      </c>
      <c r="G4539" s="39" t="s">
        <v>35</v>
      </c>
      <c r="H4539" s="39" t="str">
        <f t="shared" si="608"/>
        <v>6105AK124-6293-ECAL-0009</v>
      </c>
      <c r="I4539" s="39" t="str">
        <f t="shared" si="609"/>
        <v>Q24050972-04-6293-E-CAL-0009</v>
      </c>
      <c r="J4539" s="39"/>
      <c r="K4539" s="39" t="s">
        <v>2057</v>
      </c>
      <c r="L4539" s="39" t="s">
        <v>2064</v>
      </c>
      <c r="M4539" s="39" t="s">
        <v>1363</v>
      </c>
      <c r="N4539" s="33" t="str">
        <f t="shared" si="607"/>
        <v>Power Station 1 Photovoltaic Array, Inverters, and Transformers - K110 (6291) - Earthing System for Solar Yard - Impedance and Burn-off Calculations</v>
      </c>
      <c r="O4539" s="134"/>
      <c r="P4539" s="134"/>
      <c r="Q4539" s="33" t="str">
        <f>IFERROR(VLOOKUP(PPE_PH1_CDDL[[#This Row],[RDMC Document Number]],[3]Docs!$B:$F,4,0),"No Placeholder Yet")</f>
        <v>RES - Reserved Placeholder</v>
      </c>
      <c r="R4539" s="33" t="str">
        <f>IFERROR(VLOOKUP(PPE_PH1_CDDL[[#This Row],[RDMC Document Number]],[3]Docs!$B:$F,5,0),"No Placeholder Yet")</f>
        <v>Pending</v>
      </c>
      <c r="S4539" s="137">
        <f t="shared" si="612"/>
        <v>0</v>
      </c>
      <c r="T4539" s="39" t="s">
        <v>1119</v>
      </c>
      <c r="U4539" s="39"/>
      <c r="V4539" s="126"/>
      <c r="W4539" s="39" t="s">
        <v>2059</v>
      </c>
      <c r="X4539" s="39" t="s">
        <v>1941</v>
      </c>
      <c r="Y4539" s="39"/>
      <c r="Z4539" s="39"/>
      <c r="AA4539" s="39"/>
      <c r="AB4539" s="152" t="s">
        <v>3165</v>
      </c>
    </row>
    <row r="4540" spans="1:28" ht="21.75" customHeight="1" x14ac:dyDescent="0.25">
      <c r="A4540" s="33" t="s">
        <v>30</v>
      </c>
      <c r="B4540" s="33" t="s">
        <v>31</v>
      </c>
      <c r="C4540" s="39">
        <v>6293</v>
      </c>
      <c r="D4540" s="39" t="s">
        <v>52</v>
      </c>
      <c r="E4540" s="39" t="s">
        <v>1266</v>
      </c>
      <c r="F4540" s="128" t="s">
        <v>184</v>
      </c>
      <c r="G4540" s="39" t="s">
        <v>35</v>
      </c>
      <c r="H4540" s="39" t="str">
        <f t="shared" si="608"/>
        <v>6105AK124-6293-ECAL-0010</v>
      </c>
      <c r="I4540" s="39" t="str">
        <f t="shared" si="609"/>
        <v>Q24050972-04-6293-E-CAL-0010</v>
      </c>
      <c r="J4540" s="39"/>
      <c r="K4540" s="39" t="s">
        <v>2057</v>
      </c>
      <c r="L4540" s="39" t="s">
        <v>2065</v>
      </c>
      <c r="M4540" s="39" t="s">
        <v>1360</v>
      </c>
      <c r="N4540" s="33" t="str">
        <f t="shared" si="607"/>
        <v>Power Station 1 Photovoltaic Array, Inverters, and Transformers - K110 (6291) - Terrace, Roads and Access-ways for Solar Yard - Conductor Sag and Tension Plan</v>
      </c>
      <c r="O4540" s="134"/>
      <c r="P4540" s="134"/>
      <c r="Q4540" s="33" t="str">
        <f>IFERROR(VLOOKUP(PPE_PH1_CDDL[[#This Row],[RDMC Document Number]],[3]Docs!$B:$F,4,0),"No Placeholder Yet")</f>
        <v>RES - Reserved Placeholder</v>
      </c>
      <c r="R4540" s="33" t="str">
        <f>IFERROR(VLOOKUP(PPE_PH1_CDDL[[#This Row],[RDMC Document Number]],[3]Docs!$B:$F,5,0),"No Placeholder Yet")</f>
        <v>Pending</v>
      </c>
      <c r="S4540" s="137">
        <f t="shared" si="612"/>
        <v>0</v>
      </c>
      <c r="T4540" s="39" t="s">
        <v>1119</v>
      </c>
      <c r="U4540" s="39"/>
      <c r="V4540" s="126"/>
      <c r="W4540" s="39" t="s">
        <v>2059</v>
      </c>
      <c r="X4540" s="39" t="s">
        <v>1515</v>
      </c>
      <c r="Y4540" s="39"/>
      <c r="Z4540" s="39"/>
      <c r="AA4540" s="39"/>
      <c r="AB4540" s="152" t="s">
        <v>3165</v>
      </c>
    </row>
    <row r="4541" spans="1:28" ht="21.75" customHeight="1" x14ac:dyDescent="0.25">
      <c r="A4541" s="33" t="s">
        <v>30</v>
      </c>
      <c r="B4541" s="33" t="s">
        <v>31</v>
      </c>
      <c r="C4541" s="39">
        <v>6293</v>
      </c>
      <c r="D4541" s="39" t="s">
        <v>52</v>
      </c>
      <c r="E4541" s="39" t="s">
        <v>1266</v>
      </c>
      <c r="F4541" s="174" t="s">
        <v>187</v>
      </c>
      <c r="G4541" s="39" t="s">
        <v>35</v>
      </c>
      <c r="H4541" s="39" t="str">
        <f t="shared" si="608"/>
        <v>6105AK124-6293-ECAL-0011</v>
      </c>
      <c r="I4541" s="39" t="str">
        <f t="shared" si="609"/>
        <v>Q24050972-04-6293-E-CAL-0011</v>
      </c>
      <c r="J4541" s="162"/>
      <c r="K4541" s="39" t="s">
        <v>2057</v>
      </c>
      <c r="L4541" s="162" t="s">
        <v>2066</v>
      </c>
      <c r="M4541" s="162" t="s">
        <v>2067</v>
      </c>
      <c r="N4541" s="33" t="str">
        <f t="shared" si="607"/>
        <v>Power Station 1 Photovoltaic Array, Inverters, and Transformers - K110 (6291) - Metering Instr. &amp; Weather Station (Incl. PV Performance Man. System) - Solar Resource Performance Ratio Calculations</v>
      </c>
      <c r="O4541" s="175"/>
      <c r="P4541" s="175"/>
      <c r="Q4541" s="33" t="str">
        <f>IFERROR(VLOOKUP(PPE_PH1_CDDL[[#This Row],[RDMC Document Number]],[3]Docs!$B:$F,4,0),"No Placeholder Yet")</f>
        <v>RES - Reserved Placeholder</v>
      </c>
      <c r="R4541" s="33" t="str">
        <f>IFERROR(VLOOKUP(PPE_PH1_CDDL[[#This Row],[RDMC Document Number]],[3]Docs!$B:$F,5,0),"No Placeholder Yet")</f>
        <v>Pending</v>
      </c>
      <c r="S4541" s="137">
        <f t="shared" si="612"/>
        <v>0</v>
      </c>
      <c r="T4541" s="39" t="s">
        <v>1119</v>
      </c>
      <c r="U4541" s="39"/>
      <c r="V4541" s="126"/>
      <c r="W4541" s="39" t="s">
        <v>2059</v>
      </c>
      <c r="X4541" s="162" t="s">
        <v>2068</v>
      </c>
      <c r="Y4541" s="162"/>
      <c r="Z4541" s="162"/>
      <c r="AA4541" s="39"/>
      <c r="AB4541" s="152" t="s">
        <v>3165</v>
      </c>
    </row>
    <row r="4542" spans="1:28" ht="21.75" customHeight="1" x14ac:dyDescent="0.25">
      <c r="A4542" s="33" t="s">
        <v>30</v>
      </c>
      <c r="B4542" s="33" t="s">
        <v>31</v>
      </c>
      <c r="C4542" s="39">
        <v>6293</v>
      </c>
      <c r="D4542" s="39" t="s">
        <v>52</v>
      </c>
      <c r="E4542" s="39" t="s">
        <v>1266</v>
      </c>
      <c r="F4542" s="174" t="s">
        <v>213</v>
      </c>
      <c r="G4542" s="39" t="s">
        <v>35</v>
      </c>
      <c r="H4542" s="39" t="str">
        <f t="shared" si="608"/>
        <v>6105AK124-6293-ECAL-0012</v>
      </c>
      <c r="I4542" s="39" t="str">
        <f t="shared" si="609"/>
        <v>Q24050972-04-6293-E-CAL-0012</v>
      </c>
      <c r="J4542" s="162"/>
      <c r="K4542" s="39" t="s">
        <v>2057</v>
      </c>
      <c r="L4542" s="162" t="s">
        <v>2069</v>
      </c>
      <c r="M4542" s="162" t="s">
        <v>2067</v>
      </c>
      <c r="N4542" s="33" t="str">
        <f t="shared" si="607"/>
        <v>Power Station 1 Photovoltaic Array, Inverters, and Transformers - K110 (6291) - Panel Cleaning Systems Infrastructure - Solar Resource Performance Ratio Calculations</v>
      </c>
      <c r="O4542" s="175"/>
      <c r="P4542" s="175"/>
      <c r="Q4542" s="33" t="str">
        <f>IFERROR(VLOOKUP(PPE_PH1_CDDL[[#This Row],[RDMC Document Number]],[3]Docs!$B:$F,4,0),"No Placeholder Yet")</f>
        <v>RES - Reserved Placeholder</v>
      </c>
      <c r="R4542" s="33" t="str">
        <f>IFERROR(VLOOKUP(PPE_PH1_CDDL[[#This Row],[RDMC Document Number]],[3]Docs!$B:$F,5,0),"No Placeholder Yet")</f>
        <v>Pending</v>
      </c>
      <c r="S4542" s="137">
        <f t="shared" si="612"/>
        <v>0</v>
      </c>
      <c r="T4542" s="39" t="s">
        <v>1119</v>
      </c>
      <c r="U4542" s="39"/>
      <c r="V4542" s="126"/>
      <c r="W4542" s="39" t="s">
        <v>2059</v>
      </c>
      <c r="X4542" s="162" t="s">
        <v>2070</v>
      </c>
      <c r="Y4542" s="162"/>
      <c r="Z4542" s="162"/>
      <c r="AA4542" s="39"/>
      <c r="AB4542" s="152" t="s">
        <v>3165</v>
      </c>
    </row>
    <row r="4543" spans="1:28" ht="21.75" customHeight="1" x14ac:dyDescent="0.25">
      <c r="A4543" s="33" t="s">
        <v>30</v>
      </c>
      <c r="B4543" s="33" t="s">
        <v>31</v>
      </c>
      <c r="C4543" s="39">
        <v>6293</v>
      </c>
      <c r="D4543" s="39" t="s">
        <v>712</v>
      </c>
      <c r="E4543" s="39" t="s">
        <v>1266</v>
      </c>
      <c r="F4543" s="128" t="s">
        <v>34</v>
      </c>
      <c r="G4543" s="39" t="s">
        <v>35</v>
      </c>
      <c r="H4543" s="39" t="str">
        <f t="shared" si="608"/>
        <v>6105AK124-6293-ICAL-0001</v>
      </c>
      <c r="I4543" s="39" t="str">
        <f t="shared" si="609"/>
        <v>Q24050972-04-6293-I-CAL-0001</v>
      </c>
      <c r="J4543" s="39"/>
      <c r="K4543" s="39" t="s">
        <v>2057</v>
      </c>
      <c r="L4543" s="39" t="s">
        <v>2066</v>
      </c>
      <c r="M4543" s="39" t="s">
        <v>1402</v>
      </c>
      <c r="N4543" s="33" t="str">
        <f t="shared" si="607"/>
        <v>Power Station 1 Photovoltaic Array, Inverters, and Transformers - K110 (6291) - Metering Instr. &amp; Weather Station (Incl. PV Performance Man. System) - Instrument Sizing and Specification Sheets</v>
      </c>
      <c r="O4543" s="134"/>
      <c r="P4543" s="134"/>
      <c r="Q4543" s="33" t="str">
        <f>IFERROR(VLOOKUP(PPE_PH1_CDDL[[#This Row],[RDMC Document Number]],[3]Docs!$B:$F,4,0),"No Placeholder Yet")</f>
        <v>RES - Reserved Placeholder</v>
      </c>
      <c r="R4543" s="33" t="str">
        <f>IFERROR(VLOOKUP(PPE_PH1_CDDL[[#This Row],[RDMC Document Number]],[3]Docs!$B:$F,5,0),"No Placeholder Yet")</f>
        <v>Pending</v>
      </c>
      <c r="S4543" s="137">
        <f t="shared" ref="S4543" si="613">IF(AND(O4543&lt;&gt;"",P4543&lt;&gt;"",R4543="Approved"),100%,
 IF(AND(O4543&lt;&gt;"",P4543&lt;&gt;""),66.67%,
 IF(O4543&lt;&gt;"",33.33%,
 0)))</f>
        <v>0</v>
      </c>
      <c r="T4543" s="39" t="s">
        <v>1119</v>
      </c>
      <c r="U4543" s="39"/>
      <c r="V4543" s="126"/>
      <c r="W4543" s="39" t="s">
        <v>2059</v>
      </c>
      <c r="X4543" s="39" t="s">
        <v>2071</v>
      </c>
      <c r="Y4543" s="39"/>
      <c r="Z4543" s="39"/>
      <c r="AA4543" s="39"/>
      <c r="AB4543" s="152" t="s">
        <v>3165</v>
      </c>
    </row>
    <row r="4544" spans="1:28" ht="21.75" customHeight="1" x14ac:dyDescent="0.25">
      <c r="A4544" s="33" t="s">
        <v>30</v>
      </c>
      <c r="B4544" s="33" t="s">
        <v>31</v>
      </c>
      <c r="C4544" s="39">
        <v>6293</v>
      </c>
      <c r="D4544" s="39" t="s">
        <v>268</v>
      </c>
      <c r="E4544" s="39" t="s">
        <v>1266</v>
      </c>
      <c r="F4544" s="128" t="s">
        <v>34</v>
      </c>
      <c r="G4544" s="39" t="s">
        <v>35</v>
      </c>
      <c r="H4544" s="39" t="str">
        <f t="shared" si="608"/>
        <v>6105AK124-6293-MCAL-0001</v>
      </c>
      <c r="I4544" s="39" t="str">
        <f t="shared" si="609"/>
        <v>Q24050972-04-6293-M-CAL-0001</v>
      </c>
      <c r="J4544" s="39"/>
      <c r="K4544" s="39" t="s">
        <v>2057</v>
      </c>
      <c r="L4544" s="39" t="s">
        <v>2072</v>
      </c>
      <c r="M4544" s="39" t="s">
        <v>1425</v>
      </c>
      <c r="N4544" s="33" t="str">
        <f t="shared" si="607"/>
        <v>Power Station 1 Photovoltaic Array, Inverters, and Transformers - K110 (6291) - Cable Racks and Trays for Solar yard - Vessel and Structure Design with Stress Analysis Calcs</v>
      </c>
      <c r="O4544" s="134"/>
      <c r="P4544" s="134"/>
      <c r="Q4544" s="33" t="str">
        <f>IFERROR(VLOOKUP(PPE_PH1_CDDL[[#This Row],[RDMC Document Number]],[3]Docs!$B:$F,4,0),"No Placeholder Yet")</f>
        <v>RES - Reserved Placeholder</v>
      </c>
      <c r="R4544" s="33" t="str">
        <f>IFERROR(VLOOKUP(PPE_PH1_CDDL[[#This Row],[RDMC Document Number]],[3]Docs!$B:$F,5,0),"No Placeholder Yet")</f>
        <v>Pending</v>
      </c>
      <c r="S4544" s="137">
        <f t="shared" ref="S4544:S4548" si="614">IF(AND(O4544&lt;&gt;"",P4544&lt;&gt;"",R4544="Approved"),100%,
 IF(AND(O4544&lt;&gt;"",P4544&lt;&gt;""),66.67%,
 IF(O4544&lt;&gt;"",33.33%,
 0)))</f>
        <v>0</v>
      </c>
      <c r="T4544" s="39" t="s">
        <v>1119</v>
      </c>
      <c r="U4544" s="39"/>
      <c r="V4544" s="126"/>
      <c r="W4544" s="39" t="s">
        <v>2059</v>
      </c>
      <c r="X4544" s="39" t="s">
        <v>1599</v>
      </c>
      <c r="Y4544" s="39"/>
      <c r="Z4544" s="39"/>
      <c r="AA4544" s="39"/>
      <c r="AB4544" s="152" t="s">
        <v>3165</v>
      </c>
    </row>
    <row r="4545" spans="1:28" ht="21.75" customHeight="1" x14ac:dyDescent="0.25">
      <c r="A4545" s="33" t="s">
        <v>30</v>
      </c>
      <c r="B4545" s="33" t="s">
        <v>31</v>
      </c>
      <c r="C4545" s="39">
        <v>6293</v>
      </c>
      <c r="D4545" s="162" t="s">
        <v>268</v>
      </c>
      <c r="E4545" s="39" t="s">
        <v>1266</v>
      </c>
      <c r="F4545" s="174" t="s">
        <v>46</v>
      </c>
      <c r="G4545" s="39" t="s">
        <v>35</v>
      </c>
      <c r="H4545" s="39" t="str">
        <f t="shared" si="608"/>
        <v>6105AK124-6293-MCAL-0002</v>
      </c>
      <c r="I4545" s="39" t="str">
        <f t="shared" si="609"/>
        <v>Q24050972-04-6293-M-CAL-0002</v>
      </c>
      <c r="J4545" s="162"/>
      <c r="K4545" s="39" t="s">
        <v>2057</v>
      </c>
      <c r="L4545" s="162" t="s">
        <v>2069</v>
      </c>
      <c r="M4545" s="162" t="s">
        <v>1424</v>
      </c>
      <c r="N4545" s="33" t="str">
        <f t="shared" si="607"/>
        <v>Power Station 1 Photovoltaic Array, Inverters, and Transformers - K110 (6291) - Panel Cleaning Systems Infrastructure - Piping Pressure Drop Calculations</v>
      </c>
      <c r="O4545" s="175"/>
      <c r="P4545" s="175"/>
      <c r="Q4545" s="33" t="str">
        <f>IFERROR(VLOOKUP(PPE_PH1_CDDL[[#This Row],[RDMC Document Number]],[3]Docs!$B:$F,4,0),"No Placeholder Yet")</f>
        <v>RES - Reserved Placeholder</v>
      </c>
      <c r="R4545" s="33" t="str">
        <f>IFERROR(VLOOKUP(PPE_PH1_CDDL[[#This Row],[RDMC Document Number]],[3]Docs!$B:$F,5,0),"No Placeholder Yet")</f>
        <v>Pending</v>
      </c>
      <c r="S4545" s="137">
        <f t="shared" si="614"/>
        <v>0</v>
      </c>
      <c r="T4545" s="39" t="s">
        <v>1119</v>
      </c>
      <c r="U4545" s="39"/>
      <c r="V4545" s="126"/>
      <c r="W4545" s="39" t="s">
        <v>2059</v>
      </c>
      <c r="X4545" s="162" t="s">
        <v>2073</v>
      </c>
      <c r="Y4545" s="162"/>
      <c r="Z4545" s="162"/>
      <c r="AA4545" s="39"/>
      <c r="AB4545" s="152" t="s">
        <v>3165</v>
      </c>
    </row>
    <row r="4546" spans="1:28" ht="21.75" customHeight="1" x14ac:dyDescent="0.25">
      <c r="A4546" s="33" t="s">
        <v>30</v>
      </c>
      <c r="B4546" s="33" t="s">
        <v>31</v>
      </c>
      <c r="C4546" s="39">
        <v>6293</v>
      </c>
      <c r="D4546" s="39" t="s">
        <v>52</v>
      </c>
      <c r="E4546" s="162" t="s">
        <v>73</v>
      </c>
      <c r="F4546" s="174" t="s">
        <v>34</v>
      </c>
      <c r="G4546" s="39" t="s">
        <v>35</v>
      </c>
      <c r="H4546" s="39" t="str">
        <f t="shared" si="608"/>
        <v>6105AK124-6293-EDBD-0001</v>
      </c>
      <c r="I4546" s="39" t="str">
        <f t="shared" si="609"/>
        <v>Q24050972-04-6293-E-DBD-0001</v>
      </c>
      <c r="J4546" s="162"/>
      <c r="K4546" s="39" t="s">
        <v>2057</v>
      </c>
      <c r="L4546" s="162" t="s">
        <v>2066</v>
      </c>
      <c r="M4546" s="162" t="s">
        <v>2074</v>
      </c>
      <c r="N4546" s="33" t="str">
        <f t="shared" si="607"/>
        <v>Power Station 1 Photovoltaic Array, Inverters, and Transformers - K110 (6291) - Metering Instr. &amp; Weather Station (Incl. PV Performance Man. System) - Solar Plant Control System Design</v>
      </c>
      <c r="O4546" s="175"/>
      <c r="P4546" s="175"/>
      <c r="Q4546" s="33" t="str">
        <f>IFERROR(VLOOKUP(PPE_PH1_CDDL[[#This Row],[RDMC Document Number]],[3]Docs!$B:$F,4,0),"No Placeholder Yet")</f>
        <v>RES - Reserved Placeholder</v>
      </c>
      <c r="R4546" s="33" t="str">
        <f>IFERROR(VLOOKUP(PPE_PH1_CDDL[[#This Row],[RDMC Document Number]],[3]Docs!$B:$F,5,0),"No Placeholder Yet")</f>
        <v>Pending</v>
      </c>
      <c r="S4546" s="137">
        <f t="shared" si="614"/>
        <v>0</v>
      </c>
      <c r="T4546" s="39" t="s">
        <v>1119</v>
      </c>
      <c r="U4546" s="39"/>
      <c r="V4546" s="126"/>
      <c r="W4546" s="39" t="s">
        <v>2059</v>
      </c>
      <c r="X4546" s="162" t="s">
        <v>2068</v>
      </c>
      <c r="Y4546" s="162"/>
      <c r="Z4546" s="162"/>
      <c r="AA4546" s="39"/>
      <c r="AB4546" s="152" t="s">
        <v>3165</v>
      </c>
    </row>
    <row r="4547" spans="1:28" ht="21.75" customHeight="1" x14ac:dyDescent="0.25">
      <c r="A4547" s="33" t="s">
        <v>30</v>
      </c>
      <c r="B4547" s="33" t="s">
        <v>31</v>
      </c>
      <c r="C4547" s="39">
        <v>6293</v>
      </c>
      <c r="D4547" s="39" t="s">
        <v>712</v>
      </c>
      <c r="E4547" s="39" t="s">
        <v>73</v>
      </c>
      <c r="F4547" s="128" t="s">
        <v>46</v>
      </c>
      <c r="G4547" s="39" t="s">
        <v>35</v>
      </c>
      <c r="H4547" s="39" t="str">
        <f t="shared" si="608"/>
        <v>6105AK124-6293-IDBD-0002</v>
      </c>
      <c r="I4547" s="39" t="str">
        <f t="shared" si="609"/>
        <v>Q24050972-04-6293-I-DBD-0002</v>
      </c>
      <c r="J4547" s="39"/>
      <c r="K4547" s="39" t="s">
        <v>2057</v>
      </c>
      <c r="L4547" s="39" t="s">
        <v>2075</v>
      </c>
      <c r="M4547" s="39" t="s">
        <v>2076</v>
      </c>
      <c r="N4547" s="33" t="str">
        <f t="shared" si="607"/>
        <v>Power Station 1 Photovoltaic Array, Inverters, and Transformers - Perimeter Fencing and Access Gates for Solar PV Yard - Security System and Access Control Design</v>
      </c>
      <c r="O4547" s="134"/>
      <c r="P4547" s="134"/>
      <c r="Q4547" s="33" t="str">
        <f>IFERROR(VLOOKUP(PPE_PH1_CDDL[[#This Row],[RDMC Document Number]],[3]Docs!$B:$F,4,0),"No Placeholder Yet")</f>
        <v>RES - Reserved Placeholder</v>
      </c>
      <c r="R4547" s="33" t="str">
        <f>IFERROR(VLOOKUP(PPE_PH1_CDDL[[#This Row],[RDMC Document Number]],[3]Docs!$B:$F,5,0),"No Placeholder Yet")</f>
        <v>Pending</v>
      </c>
      <c r="S4547" s="137">
        <f t="shared" si="614"/>
        <v>0</v>
      </c>
      <c r="T4547" s="39" t="s">
        <v>1119</v>
      </c>
      <c r="U4547" s="39"/>
      <c r="V4547" s="126"/>
      <c r="W4547" s="39" t="s">
        <v>2059</v>
      </c>
      <c r="X4547" s="39" t="s">
        <v>2077</v>
      </c>
      <c r="Y4547" s="39"/>
      <c r="Z4547" s="39"/>
      <c r="AA4547" s="39"/>
      <c r="AB4547" s="152" t="s">
        <v>3165</v>
      </c>
    </row>
    <row r="4548" spans="1:28" ht="21.75" customHeight="1" x14ac:dyDescent="0.25">
      <c r="A4548" s="33" t="s">
        <v>30</v>
      </c>
      <c r="B4548" s="33" t="s">
        <v>31</v>
      </c>
      <c r="C4548" s="39">
        <v>6293</v>
      </c>
      <c r="D4548" s="39" t="s">
        <v>712</v>
      </c>
      <c r="E4548" s="162" t="s">
        <v>73</v>
      </c>
      <c r="F4548" s="174" t="s">
        <v>48</v>
      </c>
      <c r="G4548" s="39" t="s">
        <v>35</v>
      </c>
      <c r="H4548" s="39" t="str">
        <f t="shared" si="608"/>
        <v>6105AK124-6293-IDBD-0003</v>
      </c>
      <c r="I4548" s="39" t="str">
        <f t="shared" si="609"/>
        <v>Q24050972-04-6293-I-DBD-0003</v>
      </c>
      <c r="J4548" s="162"/>
      <c r="K4548" s="39" t="s">
        <v>2057</v>
      </c>
      <c r="L4548" s="162" t="s">
        <v>2078</v>
      </c>
      <c r="M4548" s="162" t="s">
        <v>2076</v>
      </c>
      <c r="N4548" s="33" t="str">
        <f t="shared" si="607"/>
        <v>Power Station 1 Photovoltaic Array, Inverters, and Transformers - CCTV &amp; Security System for Solar PV Yard and Buildings - Security System and Access Control Design</v>
      </c>
      <c r="O4548" s="175"/>
      <c r="P4548" s="175"/>
      <c r="Q4548" s="33" t="str">
        <f>IFERROR(VLOOKUP(PPE_PH1_CDDL[[#This Row],[RDMC Document Number]],[3]Docs!$B:$F,4,0),"No Placeholder Yet")</f>
        <v>RES - Reserved Placeholder</v>
      </c>
      <c r="R4548" s="33" t="str">
        <f>IFERROR(VLOOKUP(PPE_PH1_CDDL[[#This Row],[RDMC Document Number]],[3]Docs!$B:$F,5,0),"No Placeholder Yet")</f>
        <v>Pending</v>
      </c>
      <c r="S4548" s="137">
        <f t="shared" si="614"/>
        <v>0</v>
      </c>
      <c r="T4548" s="39" t="s">
        <v>1119</v>
      </c>
      <c r="U4548" s="39"/>
      <c r="V4548" s="126"/>
      <c r="W4548" s="39" t="s">
        <v>2059</v>
      </c>
      <c r="X4548" s="162" t="s">
        <v>2079</v>
      </c>
      <c r="Y4548" s="162"/>
      <c r="Z4548" s="162"/>
      <c r="AA4548" s="39"/>
      <c r="AB4548" s="152" t="s">
        <v>3165</v>
      </c>
    </row>
    <row r="4549" spans="1:28" ht="21.75" customHeight="1" x14ac:dyDescent="0.25">
      <c r="A4549" s="33" t="s">
        <v>30</v>
      </c>
      <c r="B4549" s="33" t="s">
        <v>31</v>
      </c>
      <c r="C4549" s="39">
        <v>6293</v>
      </c>
      <c r="D4549" s="39" t="s">
        <v>52</v>
      </c>
      <c r="E4549" s="39" t="s">
        <v>1365</v>
      </c>
      <c r="F4549" s="128" t="s">
        <v>34</v>
      </c>
      <c r="G4549" s="39" t="s">
        <v>35</v>
      </c>
      <c r="H4549" s="39" t="str">
        <f t="shared" si="608"/>
        <v>6105AK124-6293-EDIA-0001</v>
      </c>
      <c r="I4549" s="39" t="str">
        <f t="shared" si="609"/>
        <v>Q24050972-04-6293-E-DIA-0001</v>
      </c>
      <c r="J4549" s="39"/>
      <c r="K4549" s="39" t="s">
        <v>2057</v>
      </c>
      <c r="L4549" s="39" t="s">
        <v>2078</v>
      </c>
      <c r="M4549" s="39" t="s">
        <v>1366</v>
      </c>
      <c r="N4549" s="33" t="str">
        <f t="shared" si="607"/>
        <v>Power Station 1 Photovoltaic Array, Inverters, and Transformers - CCTV &amp; Security System for Solar PV Yard and Buildings - Cable Block Diagrams and Schedules</v>
      </c>
      <c r="O4549" s="134"/>
      <c r="P4549" s="134"/>
      <c r="Q4549" s="33" t="str">
        <f>IFERROR(VLOOKUP(PPE_PH1_CDDL[[#This Row],[RDMC Document Number]],[3]Docs!$B:$F,4,0),"No Placeholder Yet")</f>
        <v>RES - Reserved Placeholder</v>
      </c>
      <c r="R4549" s="33" t="str">
        <f>IFERROR(VLOOKUP(PPE_PH1_CDDL[[#This Row],[RDMC Document Number]],[3]Docs!$B:$F,5,0),"No Placeholder Yet")</f>
        <v>Pending</v>
      </c>
      <c r="S4549" s="137">
        <f t="shared" ref="S4549:S4576" si="615">IF(AND(O4549&lt;&gt;"",P4549&lt;&gt;"",R4549="Approved"),100%,
 IF(AND(O4549&lt;&gt;"",P4549&lt;&gt;""),66.67%,
 IF(O4549&lt;&gt;"",33.33%,
 0)))</f>
        <v>0</v>
      </c>
      <c r="T4549" s="39" t="s">
        <v>1119</v>
      </c>
      <c r="U4549" s="39"/>
      <c r="V4549" s="126"/>
      <c r="W4549" s="39" t="s">
        <v>2059</v>
      </c>
      <c r="X4549" s="39" t="s">
        <v>2080</v>
      </c>
      <c r="Y4549" s="39"/>
      <c r="Z4549" s="39"/>
      <c r="AA4549" s="39"/>
      <c r="AB4549" s="152" t="s">
        <v>3165</v>
      </c>
    </row>
    <row r="4550" spans="1:28" ht="21.75" customHeight="1" x14ac:dyDescent="0.25">
      <c r="A4550" s="33" t="s">
        <v>30</v>
      </c>
      <c r="B4550" s="33" t="s">
        <v>31</v>
      </c>
      <c r="C4550" s="39">
        <v>6293</v>
      </c>
      <c r="D4550" s="39" t="s">
        <v>52</v>
      </c>
      <c r="E4550" s="39" t="s">
        <v>1365</v>
      </c>
      <c r="F4550" s="128" t="s">
        <v>46</v>
      </c>
      <c r="G4550" s="39" t="s">
        <v>35</v>
      </c>
      <c r="H4550" s="39" t="str">
        <f t="shared" si="608"/>
        <v>6105AK124-6293-EDIA-0002</v>
      </c>
      <c r="I4550" s="39" t="str">
        <f t="shared" si="609"/>
        <v>Q24050972-04-6293-E-DIA-0002</v>
      </c>
      <c r="J4550" s="39"/>
      <c r="K4550" s="39" t="s">
        <v>2057</v>
      </c>
      <c r="L4550" s="39" t="s">
        <v>2078</v>
      </c>
      <c r="M4550" s="39" t="s">
        <v>1367</v>
      </c>
      <c r="N4550" s="33" t="str">
        <f t="shared" si="607"/>
        <v>Power Station 1 Photovoltaic Array, Inverters, and Transformers - CCTV &amp; Security System for Solar PV Yard and Buildings - Electrical Circuit Diagrams (Schematics)</v>
      </c>
      <c r="O4550" s="134"/>
      <c r="P4550" s="134"/>
      <c r="Q4550" s="33" t="str">
        <f>IFERROR(VLOOKUP(PPE_PH1_CDDL[[#This Row],[RDMC Document Number]],[3]Docs!$B:$F,4,0),"No Placeholder Yet")</f>
        <v>RES - Reserved Placeholder</v>
      </c>
      <c r="R4550" s="33" t="str">
        <f>IFERROR(VLOOKUP(PPE_PH1_CDDL[[#This Row],[RDMC Document Number]],[3]Docs!$B:$F,5,0),"No Placeholder Yet")</f>
        <v>Pending</v>
      </c>
      <c r="S4550" s="137">
        <f t="shared" si="615"/>
        <v>0</v>
      </c>
      <c r="T4550" s="39" t="s">
        <v>1119</v>
      </c>
      <c r="U4550" s="39"/>
      <c r="V4550" s="126"/>
      <c r="W4550" s="39" t="s">
        <v>2059</v>
      </c>
      <c r="X4550" s="39" t="s">
        <v>2080</v>
      </c>
      <c r="Y4550" s="39"/>
      <c r="Z4550" s="39"/>
      <c r="AA4550" s="39"/>
      <c r="AB4550" s="152" t="s">
        <v>3165</v>
      </c>
    </row>
    <row r="4551" spans="1:28" ht="21.75" customHeight="1" x14ac:dyDescent="0.25">
      <c r="A4551" s="33" t="s">
        <v>30</v>
      </c>
      <c r="B4551" s="33" t="s">
        <v>31</v>
      </c>
      <c r="C4551" s="39">
        <v>6293</v>
      </c>
      <c r="D4551" s="39" t="s">
        <v>52</v>
      </c>
      <c r="E4551" s="39" t="s">
        <v>1365</v>
      </c>
      <c r="F4551" s="128" t="s">
        <v>48</v>
      </c>
      <c r="G4551" s="39" t="s">
        <v>35</v>
      </c>
      <c r="H4551" s="39" t="str">
        <f t="shared" si="608"/>
        <v>6105AK124-6293-EDIA-0003</v>
      </c>
      <c r="I4551" s="39" t="str">
        <f t="shared" si="609"/>
        <v>Q24050972-04-6293-E-DIA-0003</v>
      </c>
      <c r="J4551" s="39"/>
      <c r="K4551" s="39" t="s">
        <v>2057</v>
      </c>
      <c r="L4551" s="39" t="s">
        <v>2058</v>
      </c>
      <c r="M4551" s="39" t="s">
        <v>1366</v>
      </c>
      <c r="N4551" s="33" t="str">
        <f t="shared" si="607"/>
        <v>Power Station 1 Photovoltaic Array, Inverters, and Transformers - Small Power and Lighting for Solar PV Yard - Cable Block Diagrams and Schedules</v>
      </c>
      <c r="O4551" s="134"/>
      <c r="P4551" s="134"/>
      <c r="Q4551" s="33" t="str">
        <f>IFERROR(VLOOKUP(PPE_PH1_CDDL[[#This Row],[RDMC Document Number]],[3]Docs!$B:$F,4,0),"No Placeholder Yet")</f>
        <v>RES - Reserved Placeholder</v>
      </c>
      <c r="R4551" s="33" t="str">
        <f>IFERROR(VLOOKUP(PPE_PH1_CDDL[[#This Row],[RDMC Document Number]],[3]Docs!$B:$F,5,0),"No Placeholder Yet")</f>
        <v>Pending</v>
      </c>
      <c r="S4551" s="137">
        <f t="shared" si="615"/>
        <v>0</v>
      </c>
      <c r="T4551" s="39" t="s">
        <v>1119</v>
      </c>
      <c r="U4551" s="39"/>
      <c r="V4551" s="126"/>
      <c r="W4551" s="39" t="s">
        <v>2059</v>
      </c>
      <c r="X4551" s="39" t="s">
        <v>1597</v>
      </c>
      <c r="Y4551" s="39"/>
      <c r="Z4551" s="39"/>
      <c r="AA4551" s="39"/>
      <c r="AB4551" s="152" t="s">
        <v>3165</v>
      </c>
    </row>
    <row r="4552" spans="1:28" ht="21.75" customHeight="1" x14ac:dyDescent="0.25">
      <c r="A4552" s="33" t="s">
        <v>30</v>
      </c>
      <c r="B4552" s="33" t="s">
        <v>31</v>
      </c>
      <c r="C4552" s="39">
        <v>6293</v>
      </c>
      <c r="D4552" s="39" t="s">
        <v>52</v>
      </c>
      <c r="E4552" s="39" t="s">
        <v>1365</v>
      </c>
      <c r="F4552" s="128" t="s">
        <v>50</v>
      </c>
      <c r="G4552" s="39" t="s">
        <v>35</v>
      </c>
      <c r="H4552" s="39" t="str">
        <f t="shared" si="608"/>
        <v>6105AK124-6293-EDIA-0004</v>
      </c>
      <c r="I4552" s="39" t="str">
        <f t="shared" si="609"/>
        <v>Q24050972-04-6293-E-DIA-0004</v>
      </c>
      <c r="J4552" s="39"/>
      <c r="K4552" s="39" t="s">
        <v>2057</v>
      </c>
      <c r="L4552" s="39" t="s">
        <v>2058</v>
      </c>
      <c r="M4552" s="39" t="s">
        <v>1372</v>
      </c>
      <c r="N4552" s="33" t="str">
        <f t="shared" si="607"/>
        <v>Power Station 1 Photovoltaic Array, Inverters, and Transformers - Small Power and Lighting for Solar PV Yard - Electrical Block Diagram</v>
      </c>
      <c r="O4552" s="134"/>
      <c r="P4552" s="134"/>
      <c r="Q4552" s="33" t="str">
        <f>IFERROR(VLOOKUP(PPE_PH1_CDDL[[#This Row],[RDMC Document Number]],[3]Docs!$B:$F,4,0),"No Placeholder Yet")</f>
        <v>RES - Reserved Placeholder</v>
      </c>
      <c r="R4552" s="33" t="str">
        <f>IFERROR(VLOOKUP(PPE_PH1_CDDL[[#This Row],[RDMC Document Number]],[3]Docs!$B:$F,5,0),"No Placeholder Yet")</f>
        <v>Pending</v>
      </c>
      <c r="S4552" s="137">
        <f t="shared" si="615"/>
        <v>0</v>
      </c>
      <c r="T4552" s="39" t="s">
        <v>1119</v>
      </c>
      <c r="U4552" s="39"/>
      <c r="V4552" s="126"/>
      <c r="W4552" s="39" t="s">
        <v>2059</v>
      </c>
      <c r="X4552" s="39" t="s">
        <v>1597</v>
      </c>
      <c r="Y4552" s="39"/>
      <c r="Z4552" s="39"/>
      <c r="AA4552" s="39"/>
      <c r="AB4552" s="152" t="s">
        <v>3165</v>
      </c>
    </row>
    <row r="4553" spans="1:28" ht="21.75" customHeight="1" x14ac:dyDescent="0.25">
      <c r="A4553" s="33" t="s">
        <v>30</v>
      </c>
      <c r="B4553" s="33" t="s">
        <v>31</v>
      </c>
      <c r="C4553" s="39">
        <v>6293</v>
      </c>
      <c r="D4553" s="39" t="s">
        <v>52</v>
      </c>
      <c r="E4553" s="39" t="s">
        <v>1365</v>
      </c>
      <c r="F4553" s="128" t="s">
        <v>101</v>
      </c>
      <c r="G4553" s="39" t="s">
        <v>35</v>
      </c>
      <c r="H4553" s="39" t="str">
        <f t="shared" si="608"/>
        <v>6105AK124-6293-EDIA-0005</v>
      </c>
      <c r="I4553" s="39" t="str">
        <f t="shared" si="609"/>
        <v>Q24050972-04-6293-E-DIA-0005</v>
      </c>
      <c r="J4553" s="39"/>
      <c r="K4553" s="39" t="s">
        <v>2057</v>
      </c>
      <c r="L4553" s="39" t="s">
        <v>2058</v>
      </c>
      <c r="M4553" s="39" t="s">
        <v>1367</v>
      </c>
      <c r="N4553" s="33" t="str">
        <f t="shared" si="607"/>
        <v>Power Station 1 Photovoltaic Array, Inverters, and Transformers - Small Power and Lighting for Solar PV Yard - Electrical Circuit Diagrams (Schematics)</v>
      </c>
      <c r="O4553" s="134"/>
      <c r="P4553" s="134"/>
      <c r="Q4553" s="33" t="str">
        <f>IFERROR(VLOOKUP(PPE_PH1_CDDL[[#This Row],[RDMC Document Number]],[3]Docs!$B:$F,4,0),"No Placeholder Yet")</f>
        <v>RES - Reserved Placeholder</v>
      </c>
      <c r="R4553" s="33" t="str">
        <f>IFERROR(VLOOKUP(PPE_PH1_CDDL[[#This Row],[RDMC Document Number]],[3]Docs!$B:$F,5,0),"No Placeholder Yet")</f>
        <v>Pending</v>
      </c>
      <c r="S4553" s="137">
        <f t="shared" si="615"/>
        <v>0</v>
      </c>
      <c r="T4553" s="39" t="s">
        <v>1119</v>
      </c>
      <c r="U4553" s="39"/>
      <c r="V4553" s="126"/>
      <c r="W4553" s="39" t="s">
        <v>2059</v>
      </c>
      <c r="X4553" s="39" t="s">
        <v>1597</v>
      </c>
      <c r="Y4553" s="39"/>
      <c r="Z4553" s="39"/>
      <c r="AA4553" s="39"/>
      <c r="AB4553" s="152" t="s">
        <v>3165</v>
      </c>
    </row>
    <row r="4554" spans="1:28" ht="21.75" customHeight="1" x14ac:dyDescent="0.25">
      <c r="A4554" s="33" t="s">
        <v>30</v>
      </c>
      <c r="B4554" s="33" t="s">
        <v>31</v>
      </c>
      <c r="C4554" s="39">
        <v>6293</v>
      </c>
      <c r="D4554" s="39" t="s">
        <v>52</v>
      </c>
      <c r="E4554" s="39" t="s">
        <v>1365</v>
      </c>
      <c r="F4554" s="128" t="s">
        <v>161</v>
      </c>
      <c r="G4554" s="39" t="s">
        <v>35</v>
      </c>
      <c r="H4554" s="39" t="str">
        <f t="shared" si="608"/>
        <v>6105AK124-6293-EDIA-0006</v>
      </c>
      <c r="I4554" s="39" t="str">
        <f t="shared" si="609"/>
        <v>Q24050972-04-6293-E-DIA-0006</v>
      </c>
      <c r="J4554" s="39"/>
      <c r="K4554" s="39" t="s">
        <v>2057</v>
      </c>
      <c r="L4554" s="39" t="s">
        <v>2058</v>
      </c>
      <c r="M4554" s="39" t="s">
        <v>1369</v>
      </c>
      <c r="N4554" s="33" t="str">
        <f t="shared" si="607"/>
        <v>Power Station 1 Photovoltaic Array, Inverters, and Transformers - Small Power and Lighting for Solar PV Yard - E/I Termination Schedule</v>
      </c>
      <c r="O4554" s="134"/>
      <c r="P4554" s="134"/>
      <c r="Q4554" s="33" t="str">
        <f>IFERROR(VLOOKUP(PPE_PH1_CDDL[[#This Row],[RDMC Document Number]],[3]Docs!$B:$F,4,0),"No Placeholder Yet")</f>
        <v>RES - Reserved Placeholder</v>
      </c>
      <c r="R4554" s="33" t="str">
        <f>IFERROR(VLOOKUP(PPE_PH1_CDDL[[#This Row],[RDMC Document Number]],[3]Docs!$B:$F,5,0),"No Placeholder Yet")</f>
        <v>Pending</v>
      </c>
      <c r="S4554" s="137">
        <f t="shared" si="615"/>
        <v>0</v>
      </c>
      <c r="T4554" s="39" t="s">
        <v>1119</v>
      </c>
      <c r="U4554" s="39"/>
      <c r="V4554" s="126"/>
      <c r="W4554" s="39" t="s">
        <v>2059</v>
      </c>
      <c r="X4554" s="39" t="s">
        <v>1597</v>
      </c>
      <c r="Y4554" s="39"/>
      <c r="Z4554" s="39"/>
      <c r="AA4554" s="39"/>
      <c r="AB4554" s="152" t="s">
        <v>3165</v>
      </c>
    </row>
    <row r="4555" spans="1:28" ht="21.75" customHeight="1" x14ac:dyDescent="0.25">
      <c r="A4555" s="33" t="s">
        <v>30</v>
      </c>
      <c r="B4555" s="33" t="s">
        <v>31</v>
      </c>
      <c r="C4555" s="39">
        <v>6293</v>
      </c>
      <c r="D4555" s="39" t="s">
        <v>52</v>
      </c>
      <c r="E4555" s="39" t="s">
        <v>1365</v>
      </c>
      <c r="F4555" s="128" t="s">
        <v>170</v>
      </c>
      <c r="G4555" s="39" t="s">
        <v>35</v>
      </c>
      <c r="H4555" s="39" t="str">
        <f t="shared" si="608"/>
        <v>6105AK124-6293-EDIA-0007</v>
      </c>
      <c r="I4555" s="39" t="str">
        <f t="shared" si="609"/>
        <v>Q24050972-04-6293-E-DIA-0007</v>
      </c>
      <c r="J4555" s="39"/>
      <c r="K4555" s="39" t="s">
        <v>2057</v>
      </c>
      <c r="L4555" s="39" t="s">
        <v>2060</v>
      </c>
      <c r="M4555" s="39" t="s">
        <v>1366</v>
      </c>
      <c r="N4555" s="33" t="str">
        <f t="shared" si="607"/>
        <v>Power Station 1 Photovoltaic Array, Inverters, and Transformers - MV Cables for Solar PV Yard - Cable Block Diagrams and Schedules</v>
      </c>
      <c r="O4555" s="134"/>
      <c r="P4555" s="134"/>
      <c r="Q4555" s="33" t="str">
        <f>IFERROR(VLOOKUP(PPE_PH1_CDDL[[#This Row],[RDMC Document Number]],[3]Docs!$B:$F,4,0),"No Placeholder Yet")</f>
        <v>RES - Reserved Placeholder</v>
      </c>
      <c r="R4555" s="33" t="str">
        <f>IFERROR(VLOOKUP(PPE_PH1_CDDL[[#This Row],[RDMC Document Number]],[3]Docs!$B:$F,5,0),"No Placeholder Yet")</f>
        <v>Pending</v>
      </c>
      <c r="S4555" s="137">
        <f t="shared" si="615"/>
        <v>0</v>
      </c>
      <c r="T4555" s="39" t="s">
        <v>1119</v>
      </c>
      <c r="U4555" s="39"/>
      <c r="V4555" s="126"/>
      <c r="W4555" s="39" t="s">
        <v>2059</v>
      </c>
      <c r="X4555" s="39" t="s">
        <v>2081</v>
      </c>
      <c r="Y4555" s="39"/>
      <c r="Z4555" s="39"/>
      <c r="AA4555" s="39"/>
      <c r="AB4555" s="152" t="s">
        <v>3165</v>
      </c>
    </row>
    <row r="4556" spans="1:28" ht="21.75" customHeight="1" x14ac:dyDescent="0.25">
      <c r="A4556" s="33" t="s">
        <v>30</v>
      </c>
      <c r="B4556" s="33" t="s">
        <v>31</v>
      </c>
      <c r="C4556" s="39">
        <v>6293</v>
      </c>
      <c r="D4556" s="39" t="s">
        <v>52</v>
      </c>
      <c r="E4556" s="39" t="s">
        <v>1365</v>
      </c>
      <c r="F4556" s="128" t="s">
        <v>108</v>
      </c>
      <c r="G4556" s="39" t="s">
        <v>35</v>
      </c>
      <c r="H4556" s="39" t="str">
        <f t="shared" si="608"/>
        <v>6105AK124-6293-EDIA-0008</v>
      </c>
      <c r="I4556" s="39" t="str">
        <f t="shared" si="609"/>
        <v>Q24050972-04-6293-E-DIA-0008</v>
      </c>
      <c r="J4556" s="39"/>
      <c r="K4556" s="39" t="s">
        <v>2057</v>
      </c>
      <c r="L4556" s="39" t="s">
        <v>2060</v>
      </c>
      <c r="M4556" s="39" t="s">
        <v>1367</v>
      </c>
      <c r="N4556" s="33" t="str">
        <f t="shared" si="607"/>
        <v>Power Station 1 Photovoltaic Array, Inverters, and Transformers - MV Cables for Solar PV Yard - Electrical Circuit Diagrams (Schematics)</v>
      </c>
      <c r="O4556" s="134"/>
      <c r="P4556" s="134"/>
      <c r="Q4556" s="33" t="str">
        <f>IFERROR(VLOOKUP(PPE_PH1_CDDL[[#This Row],[RDMC Document Number]],[3]Docs!$B:$F,4,0),"No Placeholder Yet")</f>
        <v>RES - Reserved Placeholder</v>
      </c>
      <c r="R4556" s="33" t="str">
        <f>IFERROR(VLOOKUP(PPE_PH1_CDDL[[#This Row],[RDMC Document Number]],[3]Docs!$B:$F,5,0),"No Placeholder Yet")</f>
        <v>Pending</v>
      </c>
      <c r="S4556" s="137">
        <f t="shared" si="615"/>
        <v>0</v>
      </c>
      <c r="T4556" s="39" t="s">
        <v>1119</v>
      </c>
      <c r="U4556" s="39"/>
      <c r="V4556" s="126"/>
      <c r="W4556" s="39" t="s">
        <v>2059</v>
      </c>
      <c r="X4556" s="39" t="s">
        <v>2081</v>
      </c>
      <c r="Y4556" s="39"/>
      <c r="Z4556" s="39"/>
      <c r="AA4556" s="39"/>
      <c r="AB4556" s="152" t="s">
        <v>3165</v>
      </c>
    </row>
    <row r="4557" spans="1:28" ht="21.75" customHeight="1" x14ac:dyDescent="0.25">
      <c r="A4557" s="33" t="s">
        <v>30</v>
      </c>
      <c r="B4557" s="33" t="s">
        <v>31</v>
      </c>
      <c r="C4557" s="39">
        <v>6293</v>
      </c>
      <c r="D4557" s="39" t="s">
        <v>52</v>
      </c>
      <c r="E4557" s="39" t="s">
        <v>1365</v>
      </c>
      <c r="F4557" s="128" t="s">
        <v>173</v>
      </c>
      <c r="G4557" s="39" t="s">
        <v>35</v>
      </c>
      <c r="H4557" s="39" t="str">
        <f t="shared" si="608"/>
        <v>6105AK124-6293-EDIA-0009</v>
      </c>
      <c r="I4557" s="39" t="str">
        <f t="shared" si="609"/>
        <v>Q24050972-04-6293-E-DIA-0009</v>
      </c>
      <c r="J4557" s="39"/>
      <c r="K4557" s="39" t="s">
        <v>2057</v>
      </c>
      <c r="L4557" s="39" t="s">
        <v>2060</v>
      </c>
      <c r="M4557" s="39" t="s">
        <v>1372</v>
      </c>
      <c r="N4557" s="33" t="str">
        <f t="shared" si="607"/>
        <v>Power Station 1 Photovoltaic Array, Inverters, and Transformers - MV Cables for Solar PV Yard - Electrical Block Diagram</v>
      </c>
      <c r="O4557" s="134"/>
      <c r="P4557" s="134"/>
      <c r="Q4557" s="33" t="str">
        <f>IFERROR(VLOOKUP(PPE_PH1_CDDL[[#This Row],[RDMC Document Number]],[3]Docs!$B:$F,4,0),"No Placeholder Yet")</f>
        <v>RES - Reserved Placeholder</v>
      </c>
      <c r="R4557" s="33" t="str">
        <f>IFERROR(VLOOKUP(PPE_PH1_CDDL[[#This Row],[RDMC Document Number]],[3]Docs!$B:$F,5,0),"No Placeholder Yet")</f>
        <v>Pending</v>
      </c>
      <c r="S4557" s="137">
        <f t="shared" si="615"/>
        <v>0</v>
      </c>
      <c r="T4557" s="39" t="s">
        <v>1119</v>
      </c>
      <c r="U4557" s="39"/>
      <c r="V4557" s="126"/>
      <c r="W4557" s="39" t="s">
        <v>2059</v>
      </c>
      <c r="X4557" s="39" t="s">
        <v>2081</v>
      </c>
      <c r="Y4557" s="39"/>
      <c r="Z4557" s="39"/>
      <c r="AA4557" s="39"/>
      <c r="AB4557" s="152" t="s">
        <v>3165</v>
      </c>
    </row>
    <row r="4558" spans="1:28" ht="21.75" customHeight="1" x14ac:dyDescent="0.25">
      <c r="A4558" s="33" t="s">
        <v>30</v>
      </c>
      <c r="B4558" s="33" t="s">
        <v>31</v>
      </c>
      <c r="C4558" s="39">
        <v>6293</v>
      </c>
      <c r="D4558" s="39" t="s">
        <v>52</v>
      </c>
      <c r="E4558" s="39" t="s">
        <v>1365</v>
      </c>
      <c r="F4558" s="128" t="s">
        <v>184</v>
      </c>
      <c r="G4558" s="39" t="s">
        <v>35</v>
      </c>
      <c r="H4558" s="39" t="str">
        <f t="shared" si="608"/>
        <v>6105AK124-6293-EDIA-0010</v>
      </c>
      <c r="I4558" s="39" t="str">
        <f t="shared" si="609"/>
        <v>Q24050972-04-6293-E-DIA-0010</v>
      </c>
      <c r="J4558" s="39"/>
      <c r="K4558" s="39" t="s">
        <v>2057</v>
      </c>
      <c r="L4558" s="39" t="s">
        <v>2060</v>
      </c>
      <c r="M4558" s="39" t="s">
        <v>1369</v>
      </c>
      <c r="N4558" s="33" t="str">
        <f t="shared" si="607"/>
        <v>Power Station 1 Photovoltaic Array, Inverters, and Transformers - MV Cables for Solar PV Yard - E/I Termination Schedule</v>
      </c>
      <c r="O4558" s="134"/>
      <c r="P4558" s="134"/>
      <c r="Q4558" s="33" t="str">
        <f>IFERROR(VLOOKUP(PPE_PH1_CDDL[[#This Row],[RDMC Document Number]],[3]Docs!$B:$F,4,0),"No Placeholder Yet")</f>
        <v>RES - Reserved Placeholder</v>
      </c>
      <c r="R4558" s="33" t="str">
        <f>IFERROR(VLOOKUP(PPE_PH1_CDDL[[#This Row],[RDMC Document Number]],[3]Docs!$B:$F,5,0),"No Placeholder Yet")</f>
        <v>Pending</v>
      </c>
      <c r="S4558" s="137">
        <f t="shared" si="615"/>
        <v>0</v>
      </c>
      <c r="T4558" s="39" t="s">
        <v>1119</v>
      </c>
      <c r="U4558" s="39"/>
      <c r="V4558" s="126"/>
      <c r="W4558" s="39" t="s">
        <v>2059</v>
      </c>
      <c r="X4558" s="39" t="s">
        <v>2081</v>
      </c>
      <c r="Y4558" s="39"/>
      <c r="Z4558" s="39"/>
      <c r="AA4558" s="39"/>
      <c r="AB4558" s="152" t="s">
        <v>3165</v>
      </c>
    </row>
    <row r="4559" spans="1:28" ht="21.75" customHeight="1" x14ac:dyDescent="0.25">
      <c r="A4559" s="33" t="s">
        <v>30</v>
      </c>
      <c r="B4559" s="33" t="s">
        <v>31</v>
      </c>
      <c r="C4559" s="39">
        <v>6293</v>
      </c>
      <c r="D4559" s="39" t="s">
        <v>52</v>
      </c>
      <c r="E4559" s="39" t="s">
        <v>1365</v>
      </c>
      <c r="F4559" s="128" t="s">
        <v>187</v>
      </c>
      <c r="G4559" s="39" t="s">
        <v>35</v>
      </c>
      <c r="H4559" s="39" t="str">
        <f t="shared" si="608"/>
        <v>6105AK124-6293-EDIA-0011</v>
      </c>
      <c r="I4559" s="39" t="str">
        <f t="shared" si="609"/>
        <v>Q24050972-04-6293-E-DIA-0011</v>
      </c>
      <c r="J4559" s="39"/>
      <c r="K4559" s="39" t="s">
        <v>2057</v>
      </c>
      <c r="L4559" s="39" t="s">
        <v>2062</v>
      </c>
      <c r="M4559" s="39" t="s">
        <v>1366</v>
      </c>
      <c r="N4559" s="33" t="str">
        <f t="shared" si="607"/>
        <v>Power Station 1 Photovoltaic Array, Inverters, and Transformers - K110 (6291) - LV, Control and Signal Cables (Incl. Gland/Lugs) for Solar Yard - Cable Block Diagrams and Schedules</v>
      </c>
      <c r="O4559" s="134"/>
      <c r="P4559" s="134"/>
      <c r="Q4559" s="33" t="str">
        <f>IFERROR(VLOOKUP(PPE_PH1_CDDL[[#This Row],[RDMC Document Number]],[3]Docs!$B:$F,4,0),"No Placeholder Yet")</f>
        <v>RES - Reserved Placeholder</v>
      </c>
      <c r="R4559" s="33" t="str">
        <f>IFERROR(VLOOKUP(PPE_PH1_CDDL[[#This Row],[RDMC Document Number]],[3]Docs!$B:$F,5,0),"No Placeholder Yet")</f>
        <v>Pending</v>
      </c>
      <c r="S4559" s="137">
        <f t="shared" si="615"/>
        <v>0</v>
      </c>
      <c r="T4559" s="39" t="s">
        <v>1119</v>
      </c>
      <c r="U4559" s="39"/>
      <c r="V4559" s="126"/>
      <c r="W4559" s="39" t="s">
        <v>2059</v>
      </c>
      <c r="X4559" s="39" t="s">
        <v>2082</v>
      </c>
      <c r="Y4559" s="39"/>
      <c r="Z4559" s="39"/>
      <c r="AA4559" s="39"/>
      <c r="AB4559" s="152" t="s">
        <v>3165</v>
      </c>
    </row>
    <row r="4560" spans="1:28" ht="21.75" customHeight="1" x14ac:dyDescent="0.25">
      <c r="A4560" s="33" t="s">
        <v>30</v>
      </c>
      <c r="B4560" s="33" t="s">
        <v>31</v>
      </c>
      <c r="C4560" s="39">
        <v>6293</v>
      </c>
      <c r="D4560" s="39" t="s">
        <v>52</v>
      </c>
      <c r="E4560" s="39" t="s">
        <v>1365</v>
      </c>
      <c r="F4560" s="128" t="s">
        <v>213</v>
      </c>
      <c r="G4560" s="39" t="s">
        <v>35</v>
      </c>
      <c r="H4560" s="39" t="str">
        <f t="shared" si="608"/>
        <v>6105AK124-6293-EDIA-0012</v>
      </c>
      <c r="I4560" s="39" t="str">
        <f t="shared" si="609"/>
        <v>Q24050972-04-6293-E-DIA-0012</v>
      </c>
      <c r="J4560" s="39"/>
      <c r="K4560" s="39" t="s">
        <v>2057</v>
      </c>
      <c r="L4560" s="39" t="s">
        <v>2062</v>
      </c>
      <c r="M4560" s="39" t="s">
        <v>1367</v>
      </c>
      <c r="N4560" s="33" t="str">
        <f t="shared" ref="N4560:N4623" si="616">K4560&amp;" - "&amp;L4560&amp;" - "&amp;M4560</f>
        <v>Power Station 1 Photovoltaic Array, Inverters, and Transformers - K110 (6291) - LV, Control and Signal Cables (Incl. Gland/Lugs) for Solar Yard - Electrical Circuit Diagrams (Schematics)</v>
      </c>
      <c r="O4560" s="134"/>
      <c r="P4560" s="134"/>
      <c r="Q4560" s="33" t="str">
        <f>IFERROR(VLOOKUP(PPE_PH1_CDDL[[#This Row],[RDMC Document Number]],[3]Docs!$B:$F,4,0),"No Placeholder Yet")</f>
        <v>RES - Reserved Placeholder</v>
      </c>
      <c r="R4560" s="33" t="str">
        <f>IFERROR(VLOOKUP(PPE_PH1_CDDL[[#This Row],[RDMC Document Number]],[3]Docs!$B:$F,5,0),"No Placeholder Yet")</f>
        <v>Pending</v>
      </c>
      <c r="S4560" s="137">
        <f t="shared" si="615"/>
        <v>0</v>
      </c>
      <c r="T4560" s="39" t="s">
        <v>1119</v>
      </c>
      <c r="U4560" s="39"/>
      <c r="V4560" s="126"/>
      <c r="W4560" s="39" t="s">
        <v>2059</v>
      </c>
      <c r="X4560" s="39" t="s">
        <v>2082</v>
      </c>
      <c r="Y4560" s="39"/>
      <c r="Z4560" s="39"/>
      <c r="AA4560" s="39"/>
      <c r="AB4560" s="152" t="s">
        <v>3165</v>
      </c>
    </row>
    <row r="4561" spans="1:28" ht="21.75" customHeight="1" x14ac:dyDescent="0.25">
      <c r="A4561" s="33" t="s">
        <v>30</v>
      </c>
      <c r="B4561" s="33" t="s">
        <v>31</v>
      </c>
      <c r="C4561" s="39">
        <v>6293</v>
      </c>
      <c r="D4561" s="39" t="s">
        <v>52</v>
      </c>
      <c r="E4561" s="39" t="s">
        <v>1365</v>
      </c>
      <c r="F4561" s="128" t="s">
        <v>215</v>
      </c>
      <c r="G4561" s="39" t="s">
        <v>35</v>
      </c>
      <c r="H4561" s="39" t="str">
        <f t="shared" si="608"/>
        <v>6105AK124-6293-EDIA-0013</v>
      </c>
      <c r="I4561" s="39" t="str">
        <f t="shared" si="609"/>
        <v>Q24050972-04-6293-E-DIA-0013</v>
      </c>
      <c r="J4561" s="39"/>
      <c r="K4561" s="39" t="s">
        <v>2057</v>
      </c>
      <c r="L4561" s="39" t="s">
        <v>2062</v>
      </c>
      <c r="M4561" s="39" t="s">
        <v>1372</v>
      </c>
      <c r="N4561" s="33" t="str">
        <f t="shared" si="616"/>
        <v>Power Station 1 Photovoltaic Array, Inverters, and Transformers - K110 (6291) - LV, Control and Signal Cables (Incl. Gland/Lugs) for Solar Yard - Electrical Block Diagram</v>
      </c>
      <c r="O4561" s="134"/>
      <c r="P4561" s="134"/>
      <c r="Q4561" s="33" t="str">
        <f>IFERROR(VLOOKUP(PPE_PH1_CDDL[[#This Row],[RDMC Document Number]],[3]Docs!$B:$F,4,0),"No Placeholder Yet")</f>
        <v>RES - Reserved Placeholder</v>
      </c>
      <c r="R4561" s="33" t="str">
        <f>IFERROR(VLOOKUP(PPE_PH1_CDDL[[#This Row],[RDMC Document Number]],[3]Docs!$B:$F,5,0),"No Placeholder Yet")</f>
        <v>Pending</v>
      </c>
      <c r="S4561" s="137">
        <f t="shared" si="615"/>
        <v>0</v>
      </c>
      <c r="T4561" s="39" t="s">
        <v>1119</v>
      </c>
      <c r="U4561" s="39"/>
      <c r="V4561" s="126"/>
      <c r="W4561" s="39" t="s">
        <v>2059</v>
      </c>
      <c r="X4561" s="39" t="s">
        <v>2082</v>
      </c>
      <c r="Y4561" s="39"/>
      <c r="Z4561" s="39"/>
      <c r="AA4561" s="39"/>
      <c r="AB4561" s="152" t="s">
        <v>3165</v>
      </c>
    </row>
    <row r="4562" spans="1:28" ht="21.75" customHeight="1" x14ac:dyDescent="0.25">
      <c r="A4562" s="33" t="s">
        <v>30</v>
      </c>
      <c r="B4562" s="33" t="s">
        <v>31</v>
      </c>
      <c r="C4562" s="39">
        <v>6293</v>
      </c>
      <c r="D4562" s="39" t="s">
        <v>52</v>
      </c>
      <c r="E4562" s="39" t="s">
        <v>1365</v>
      </c>
      <c r="F4562" s="128" t="s">
        <v>217</v>
      </c>
      <c r="G4562" s="39" t="s">
        <v>35</v>
      </c>
      <c r="H4562" s="39" t="str">
        <f t="shared" si="608"/>
        <v>6105AK124-6293-EDIA-0014</v>
      </c>
      <c r="I4562" s="39" t="str">
        <f t="shared" si="609"/>
        <v>Q24050972-04-6293-E-DIA-0014</v>
      </c>
      <c r="J4562" s="39"/>
      <c r="K4562" s="39" t="s">
        <v>2057</v>
      </c>
      <c r="L4562" s="39" t="s">
        <v>2062</v>
      </c>
      <c r="M4562" s="39" t="s">
        <v>1369</v>
      </c>
      <c r="N4562" s="33" t="str">
        <f t="shared" si="616"/>
        <v>Power Station 1 Photovoltaic Array, Inverters, and Transformers - K110 (6291) - LV, Control and Signal Cables (Incl. Gland/Lugs) for Solar Yard - E/I Termination Schedule</v>
      </c>
      <c r="O4562" s="134"/>
      <c r="P4562" s="134"/>
      <c r="Q4562" s="33" t="str">
        <f>IFERROR(VLOOKUP(PPE_PH1_CDDL[[#This Row],[RDMC Document Number]],[3]Docs!$B:$F,4,0),"No Placeholder Yet")</f>
        <v>RES - Reserved Placeholder</v>
      </c>
      <c r="R4562" s="33" t="str">
        <f>IFERROR(VLOOKUP(PPE_PH1_CDDL[[#This Row],[RDMC Document Number]],[3]Docs!$B:$F,5,0),"No Placeholder Yet")</f>
        <v>Pending</v>
      </c>
      <c r="S4562" s="137">
        <f t="shared" si="615"/>
        <v>0</v>
      </c>
      <c r="T4562" s="39" t="s">
        <v>1119</v>
      </c>
      <c r="U4562" s="39"/>
      <c r="V4562" s="126"/>
      <c r="W4562" s="39" t="s">
        <v>2059</v>
      </c>
      <c r="X4562" s="39" t="s">
        <v>2082</v>
      </c>
      <c r="Y4562" s="39"/>
      <c r="Z4562" s="39"/>
      <c r="AA4562" s="39"/>
      <c r="AB4562" s="152" t="s">
        <v>3165</v>
      </c>
    </row>
    <row r="4563" spans="1:28" ht="21.75" customHeight="1" x14ac:dyDescent="0.25">
      <c r="A4563" s="33" t="s">
        <v>30</v>
      </c>
      <c r="B4563" s="33" t="s">
        <v>31</v>
      </c>
      <c r="C4563" s="39">
        <v>6293</v>
      </c>
      <c r="D4563" s="39" t="s">
        <v>52</v>
      </c>
      <c r="E4563" s="39" t="s">
        <v>1365</v>
      </c>
      <c r="F4563" s="128" t="s">
        <v>219</v>
      </c>
      <c r="G4563" s="39" t="s">
        <v>35</v>
      </c>
      <c r="H4563" s="39" t="str">
        <f t="shared" ref="H4563:H4626" si="617">A4563&amp;B4563&amp;"-"&amp;C4563&amp;"-"&amp;D4563&amp;E4563&amp;"-"&amp;F4563</f>
        <v>6105AK124-6293-EDIA-0015</v>
      </c>
      <c r="I4563" s="39" t="str">
        <f t="shared" ref="I4563:I4626" si="618">"Q24050972"&amp;"-"&amp;"04"&amp;"-"&amp;C4563&amp;"-"&amp;D4563&amp;"-"&amp;E4563&amp;"-"&amp;F4563</f>
        <v>Q24050972-04-6293-E-DIA-0015</v>
      </c>
      <c r="J4563" s="39"/>
      <c r="K4563" s="39" t="s">
        <v>2057</v>
      </c>
      <c r="L4563" s="39" t="s">
        <v>2072</v>
      </c>
      <c r="M4563" s="39" t="s">
        <v>1366</v>
      </c>
      <c r="N4563" s="33" t="str">
        <f t="shared" si="616"/>
        <v>Power Station 1 Photovoltaic Array, Inverters, and Transformers - K110 (6291) - Cable Racks and Trays for Solar yard - Cable Block Diagrams and Schedules</v>
      </c>
      <c r="O4563" s="134"/>
      <c r="P4563" s="134"/>
      <c r="Q4563" s="33" t="str">
        <f>IFERROR(VLOOKUP(PPE_PH1_CDDL[[#This Row],[RDMC Document Number]],[3]Docs!$B:$F,4,0),"No Placeholder Yet")</f>
        <v>RES - Reserved Placeholder</v>
      </c>
      <c r="R4563" s="33" t="str">
        <f>IFERROR(VLOOKUP(PPE_PH1_CDDL[[#This Row],[RDMC Document Number]],[3]Docs!$B:$F,5,0),"No Placeholder Yet")</f>
        <v>Pending</v>
      </c>
      <c r="S4563" s="137">
        <f t="shared" si="615"/>
        <v>0</v>
      </c>
      <c r="T4563" s="39" t="s">
        <v>1119</v>
      </c>
      <c r="U4563" s="39"/>
      <c r="V4563" s="126"/>
      <c r="W4563" s="39" t="s">
        <v>2059</v>
      </c>
      <c r="X4563" s="39" t="s">
        <v>2083</v>
      </c>
      <c r="Y4563" s="39"/>
      <c r="Z4563" s="39"/>
      <c r="AA4563" s="39"/>
      <c r="AB4563" s="152" t="s">
        <v>3165</v>
      </c>
    </row>
    <row r="4564" spans="1:28" ht="21.75" customHeight="1" x14ac:dyDescent="0.25">
      <c r="A4564" s="33" t="s">
        <v>30</v>
      </c>
      <c r="B4564" s="33" t="s">
        <v>31</v>
      </c>
      <c r="C4564" s="39">
        <v>6293</v>
      </c>
      <c r="D4564" s="39" t="s">
        <v>52</v>
      </c>
      <c r="E4564" s="39" t="s">
        <v>1365</v>
      </c>
      <c r="F4564" s="128" t="s">
        <v>88</v>
      </c>
      <c r="G4564" s="39" t="s">
        <v>35</v>
      </c>
      <c r="H4564" s="39" t="str">
        <f t="shared" si="617"/>
        <v>6105AK124-6293-EDIA-0016</v>
      </c>
      <c r="I4564" s="39" t="str">
        <f t="shared" si="618"/>
        <v>Q24050972-04-6293-E-DIA-0016</v>
      </c>
      <c r="J4564" s="39"/>
      <c r="K4564" s="39" t="s">
        <v>2057</v>
      </c>
      <c r="L4564" s="39" t="s">
        <v>2072</v>
      </c>
      <c r="M4564" s="39" t="s">
        <v>1369</v>
      </c>
      <c r="N4564" s="33" t="str">
        <f t="shared" si="616"/>
        <v>Power Station 1 Photovoltaic Array, Inverters, and Transformers - K110 (6291) - Cable Racks and Trays for Solar yard - E/I Termination Schedule</v>
      </c>
      <c r="O4564" s="134"/>
      <c r="P4564" s="134"/>
      <c r="Q4564" s="33" t="str">
        <f>IFERROR(VLOOKUP(PPE_PH1_CDDL[[#This Row],[RDMC Document Number]],[3]Docs!$B:$F,4,0),"No Placeholder Yet")</f>
        <v>RES - Reserved Placeholder</v>
      </c>
      <c r="R4564" s="33" t="str">
        <f>IFERROR(VLOOKUP(PPE_PH1_CDDL[[#This Row],[RDMC Document Number]],[3]Docs!$B:$F,5,0),"No Placeholder Yet")</f>
        <v>Pending</v>
      </c>
      <c r="S4564" s="137">
        <f t="shared" si="615"/>
        <v>0</v>
      </c>
      <c r="T4564" s="39" t="s">
        <v>1119</v>
      </c>
      <c r="U4564" s="39"/>
      <c r="V4564" s="126"/>
      <c r="W4564" s="39" t="s">
        <v>2059</v>
      </c>
      <c r="X4564" s="39" t="s">
        <v>2083</v>
      </c>
      <c r="Y4564" s="39"/>
      <c r="Z4564" s="39"/>
      <c r="AA4564" s="39"/>
      <c r="AB4564" s="152" t="s">
        <v>3165</v>
      </c>
    </row>
    <row r="4565" spans="1:28" ht="21.75" customHeight="1" x14ac:dyDescent="0.25">
      <c r="A4565" s="33" t="s">
        <v>30</v>
      </c>
      <c r="B4565" s="33" t="s">
        <v>31</v>
      </c>
      <c r="C4565" s="39">
        <v>6293</v>
      </c>
      <c r="D4565" s="39" t="s">
        <v>52</v>
      </c>
      <c r="E4565" s="39" t="s">
        <v>1365</v>
      </c>
      <c r="F4565" s="128" t="s">
        <v>143</v>
      </c>
      <c r="G4565" s="39" t="s">
        <v>35</v>
      </c>
      <c r="H4565" s="39" t="str">
        <f t="shared" si="617"/>
        <v>6105AK124-6293-EDIA-0017</v>
      </c>
      <c r="I4565" s="39" t="str">
        <f t="shared" si="618"/>
        <v>Q24050972-04-6293-E-DIA-0017</v>
      </c>
      <c r="J4565" s="39"/>
      <c r="K4565" s="39" t="s">
        <v>2057</v>
      </c>
      <c r="L4565" s="39" t="s">
        <v>2084</v>
      </c>
      <c r="M4565" s="39" t="s">
        <v>1366</v>
      </c>
      <c r="N4565" s="33" t="str">
        <f t="shared" si="616"/>
        <v>Power Station 1 Photovoltaic Array, Inverters, and Transformers - K110 (6291) - Cable Trench / Tunnels for Solar yard - Cable Block Diagrams and Schedules</v>
      </c>
      <c r="O4565" s="134"/>
      <c r="P4565" s="134"/>
      <c r="Q4565" s="33" t="str">
        <f>IFERROR(VLOOKUP(PPE_PH1_CDDL[[#This Row],[RDMC Document Number]],[3]Docs!$B:$F,4,0),"No Placeholder Yet")</f>
        <v>RES - Reserved Placeholder</v>
      </c>
      <c r="R4565" s="33" t="str">
        <f>IFERROR(VLOOKUP(PPE_PH1_CDDL[[#This Row],[RDMC Document Number]],[3]Docs!$B:$F,5,0),"No Placeholder Yet")</f>
        <v>Pending</v>
      </c>
      <c r="S4565" s="137">
        <f t="shared" si="615"/>
        <v>0</v>
      </c>
      <c r="T4565" s="39" t="s">
        <v>1119</v>
      </c>
      <c r="U4565" s="39"/>
      <c r="V4565" s="126"/>
      <c r="W4565" s="39" t="s">
        <v>2059</v>
      </c>
      <c r="X4565" s="39" t="s">
        <v>2085</v>
      </c>
      <c r="Y4565" s="39"/>
      <c r="Z4565" s="39"/>
      <c r="AA4565" s="39"/>
      <c r="AB4565" s="152" t="s">
        <v>3165</v>
      </c>
    </row>
    <row r="4566" spans="1:28" ht="21.75" customHeight="1" x14ac:dyDescent="0.25">
      <c r="A4566" s="33" t="s">
        <v>30</v>
      </c>
      <c r="B4566" s="33" t="s">
        <v>31</v>
      </c>
      <c r="C4566" s="39">
        <v>6293</v>
      </c>
      <c r="D4566" s="39" t="s">
        <v>52</v>
      </c>
      <c r="E4566" s="39" t="s">
        <v>1365</v>
      </c>
      <c r="F4566" s="128" t="s">
        <v>223</v>
      </c>
      <c r="G4566" s="39" t="s">
        <v>35</v>
      </c>
      <c r="H4566" s="39" t="str">
        <f t="shared" si="617"/>
        <v>6105AK124-6293-EDIA-0018</v>
      </c>
      <c r="I4566" s="39" t="str">
        <f t="shared" si="618"/>
        <v>Q24050972-04-6293-E-DIA-0018</v>
      </c>
      <c r="J4566" s="39"/>
      <c r="K4566" s="39" t="s">
        <v>2057</v>
      </c>
      <c r="L4566" s="39" t="s">
        <v>2084</v>
      </c>
      <c r="M4566" s="39" t="s">
        <v>1369</v>
      </c>
      <c r="N4566" s="33" t="str">
        <f t="shared" si="616"/>
        <v>Power Station 1 Photovoltaic Array, Inverters, and Transformers - K110 (6291) - Cable Trench / Tunnels for Solar yard - E/I Termination Schedule</v>
      </c>
      <c r="O4566" s="134"/>
      <c r="P4566" s="134"/>
      <c r="Q4566" s="33" t="str">
        <f>IFERROR(VLOOKUP(PPE_PH1_CDDL[[#This Row],[RDMC Document Number]],[3]Docs!$B:$F,4,0),"No Placeholder Yet")</f>
        <v>RES - Reserved Placeholder</v>
      </c>
      <c r="R4566" s="33" t="str">
        <f>IFERROR(VLOOKUP(PPE_PH1_CDDL[[#This Row],[RDMC Document Number]],[3]Docs!$B:$F,5,0),"No Placeholder Yet")</f>
        <v>Pending</v>
      </c>
      <c r="S4566" s="137">
        <f t="shared" si="615"/>
        <v>0</v>
      </c>
      <c r="T4566" s="39" t="s">
        <v>1119</v>
      </c>
      <c r="U4566" s="39"/>
      <c r="V4566" s="126"/>
      <c r="W4566" s="39" t="s">
        <v>2059</v>
      </c>
      <c r="X4566" s="39" t="s">
        <v>2085</v>
      </c>
      <c r="Y4566" s="39"/>
      <c r="Z4566" s="39"/>
      <c r="AA4566" s="39"/>
      <c r="AB4566" s="152" t="s">
        <v>3165</v>
      </c>
    </row>
    <row r="4567" spans="1:28" ht="21.75" customHeight="1" x14ac:dyDescent="0.25">
      <c r="A4567" s="33" t="s">
        <v>30</v>
      </c>
      <c r="B4567" s="33" t="s">
        <v>31</v>
      </c>
      <c r="C4567" s="39">
        <v>6293</v>
      </c>
      <c r="D4567" s="39" t="s">
        <v>52</v>
      </c>
      <c r="E4567" s="39" t="s">
        <v>1365</v>
      </c>
      <c r="F4567" s="128" t="s">
        <v>150</v>
      </c>
      <c r="G4567" s="39" t="s">
        <v>35</v>
      </c>
      <c r="H4567" s="39" t="str">
        <f t="shared" si="617"/>
        <v>6105AK124-6293-EDIA-0019</v>
      </c>
      <c r="I4567" s="39" t="str">
        <f t="shared" si="618"/>
        <v>Q24050972-04-6293-E-DIA-0019</v>
      </c>
      <c r="J4567" s="39"/>
      <c r="K4567" s="39" t="s">
        <v>2057</v>
      </c>
      <c r="L4567" s="39" t="s">
        <v>2063</v>
      </c>
      <c r="M4567" s="39" t="s">
        <v>1366</v>
      </c>
      <c r="N4567" s="33" t="str">
        <f t="shared" si="616"/>
        <v>Power Station 1 Photovoltaic Array, Inverters, and Transformers - K110 (6291) - Lightning Protection System for Solar PV Panels and Yard - Cable Block Diagrams and Schedules</v>
      </c>
      <c r="O4567" s="134"/>
      <c r="P4567" s="134"/>
      <c r="Q4567" s="33" t="str">
        <f>IFERROR(VLOOKUP(PPE_PH1_CDDL[[#This Row],[RDMC Document Number]],[3]Docs!$B:$F,4,0),"No Placeholder Yet")</f>
        <v>RES - Reserved Placeholder</v>
      </c>
      <c r="R4567" s="33" t="str">
        <f>IFERROR(VLOOKUP(PPE_PH1_CDDL[[#This Row],[RDMC Document Number]],[3]Docs!$B:$F,5,0),"No Placeholder Yet")</f>
        <v>Pending</v>
      </c>
      <c r="S4567" s="137">
        <f t="shared" si="615"/>
        <v>0</v>
      </c>
      <c r="T4567" s="39" t="s">
        <v>1119</v>
      </c>
      <c r="U4567" s="39"/>
      <c r="V4567" s="126"/>
      <c r="W4567" s="39" t="s">
        <v>2059</v>
      </c>
      <c r="X4567" s="39" t="s">
        <v>1631</v>
      </c>
      <c r="Y4567" s="39"/>
      <c r="Z4567" s="39"/>
      <c r="AA4567" s="39"/>
      <c r="AB4567" s="152" t="s">
        <v>3165</v>
      </c>
    </row>
    <row r="4568" spans="1:28" ht="21.75" customHeight="1" x14ac:dyDescent="0.25">
      <c r="A4568" s="33" t="s">
        <v>30</v>
      </c>
      <c r="B4568" s="33" t="s">
        <v>31</v>
      </c>
      <c r="C4568" s="39">
        <v>6293</v>
      </c>
      <c r="D4568" s="39" t="s">
        <v>52</v>
      </c>
      <c r="E4568" s="39" t="s">
        <v>1365</v>
      </c>
      <c r="F4568" s="174" t="s">
        <v>226</v>
      </c>
      <c r="G4568" s="39" t="s">
        <v>35</v>
      </c>
      <c r="H4568" s="39" t="str">
        <f t="shared" si="617"/>
        <v>6105AK124-6293-EDIA-0020</v>
      </c>
      <c r="I4568" s="39" t="str">
        <f t="shared" si="618"/>
        <v>Q24050972-04-6293-E-DIA-0020</v>
      </c>
      <c r="J4568" s="162"/>
      <c r="K4568" s="39" t="s">
        <v>2057</v>
      </c>
      <c r="L4568" s="162" t="s">
        <v>2063</v>
      </c>
      <c r="M4568" s="162" t="s">
        <v>1367</v>
      </c>
      <c r="N4568" s="33" t="str">
        <f t="shared" si="616"/>
        <v>Power Station 1 Photovoltaic Array, Inverters, and Transformers - K110 (6291) - Lightning Protection System for Solar PV Panels and Yard - Electrical Circuit Diagrams (Schematics)</v>
      </c>
      <c r="O4568" s="175"/>
      <c r="P4568" s="175"/>
      <c r="Q4568" s="33" t="str">
        <f>IFERROR(VLOOKUP(PPE_PH1_CDDL[[#This Row],[RDMC Document Number]],[3]Docs!$B:$F,4,0),"No Placeholder Yet")</f>
        <v>RES - Reserved Placeholder</v>
      </c>
      <c r="R4568" s="33" t="str">
        <f>IFERROR(VLOOKUP(PPE_PH1_CDDL[[#This Row],[RDMC Document Number]],[3]Docs!$B:$F,5,0),"No Placeholder Yet")</f>
        <v>Pending</v>
      </c>
      <c r="S4568" s="137">
        <f t="shared" si="615"/>
        <v>0</v>
      </c>
      <c r="T4568" s="39" t="s">
        <v>1119</v>
      </c>
      <c r="U4568" s="39"/>
      <c r="V4568" s="126"/>
      <c r="W4568" s="39" t="s">
        <v>2059</v>
      </c>
      <c r="X4568" s="162" t="s">
        <v>1631</v>
      </c>
      <c r="Y4568" s="162"/>
      <c r="Z4568" s="162"/>
      <c r="AA4568" s="39"/>
      <c r="AB4568" s="152" t="s">
        <v>3165</v>
      </c>
    </row>
    <row r="4569" spans="1:28" ht="21.75" customHeight="1" x14ac:dyDescent="0.25">
      <c r="A4569" s="33" t="s">
        <v>30</v>
      </c>
      <c r="B4569" s="33" t="s">
        <v>31</v>
      </c>
      <c r="C4569" s="39">
        <v>6293</v>
      </c>
      <c r="D4569" s="39" t="s">
        <v>52</v>
      </c>
      <c r="E4569" s="39" t="s">
        <v>1365</v>
      </c>
      <c r="F4569" s="128" t="s">
        <v>228</v>
      </c>
      <c r="G4569" s="39" t="s">
        <v>35</v>
      </c>
      <c r="H4569" s="39" t="str">
        <f t="shared" si="617"/>
        <v>6105AK124-6293-EDIA-0021</v>
      </c>
      <c r="I4569" s="39" t="str">
        <f t="shared" si="618"/>
        <v>Q24050972-04-6293-E-DIA-0021</v>
      </c>
      <c r="J4569" s="39"/>
      <c r="K4569" s="39" t="s">
        <v>2057</v>
      </c>
      <c r="L4569" s="39" t="s">
        <v>2064</v>
      </c>
      <c r="M4569" s="39" t="s">
        <v>1367</v>
      </c>
      <c r="N4569" s="33" t="str">
        <f t="shared" si="616"/>
        <v>Power Station 1 Photovoltaic Array, Inverters, and Transformers - K110 (6291) - Earthing System for Solar Yard - Electrical Circuit Diagrams (Schematics)</v>
      </c>
      <c r="O4569" s="134"/>
      <c r="P4569" s="134"/>
      <c r="Q4569" s="33" t="str">
        <f>IFERROR(VLOOKUP(PPE_PH1_CDDL[[#This Row],[RDMC Document Number]],[3]Docs!$B:$F,4,0),"No Placeholder Yet")</f>
        <v>RES - Reserved Placeholder</v>
      </c>
      <c r="R4569" s="33" t="str">
        <f>IFERROR(VLOOKUP(PPE_PH1_CDDL[[#This Row],[RDMC Document Number]],[3]Docs!$B:$F,5,0),"No Placeholder Yet")</f>
        <v>Pending</v>
      </c>
      <c r="S4569" s="137">
        <f t="shared" si="615"/>
        <v>0</v>
      </c>
      <c r="T4569" s="39" t="s">
        <v>1119</v>
      </c>
      <c r="U4569" s="39"/>
      <c r="V4569" s="126"/>
      <c r="W4569" s="39" t="s">
        <v>2059</v>
      </c>
      <c r="X4569" s="39" t="s">
        <v>1649</v>
      </c>
      <c r="Y4569" s="39"/>
      <c r="Z4569" s="39"/>
      <c r="AA4569" s="39"/>
      <c r="AB4569" s="152" t="s">
        <v>3165</v>
      </c>
    </row>
    <row r="4570" spans="1:28" ht="21.75" customHeight="1" x14ac:dyDescent="0.25">
      <c r="A4570" s="33" t="s">
        <v>30</v>
      </c>
      <c r="B4570" s="33" t="s">
        <v>31</v>
      </c>
      <c r="C4570" s="39">
        <v>6293</v>
      </c>
      <c r="D4570" s="39" t="s">
        <v>52</v>
      </c>
      <c r="E4570" s="39" t="s">
        <v>1365</v>
      </c>
      <c r="F4570" s="128" t="s">
        <v>231</v>
      </c>
      <c r="G4570" s="39" t="s">
        <v>35</v>
      </c>
      <c r="H4570" s="39" t="str">
        <f t="shared" si="617"/>
        <v>6105AK124-6293-EDIA-0022</v>
      </c>
      <c r="I4570" s="39" t="str">
        <f t="shared" si="618"/>
        <v>Q24050972-04-6293-E-DIA-0022</v>
      </c>
      <c r="J4570" s="39"/>
      <c r="K4570" s="39" t="s">
        <v>2057</v>
      </c>
      <c r="L4570" s="39" t="s">
        <v>2064</v>
      </c>
      <c r="M4570" s="39" t="s">
        <v>1366</v>
      </c>
      <c r="N4570" s="33" t="str">
        <f t="shared" si="616"/>
        <v>Power Station 1 Photovoltaic Array, Inverters, and Transformers - K110 (6291) - Earthing System for Solar Yard - Cable Block Diagrams and Schedules</v>
      </c>
      <c r="O4570" s="134"/>
      <c r="P4570" s="134"/>
      <c r="Q4570" s="33" t="str">
        <f>IFERROR(VLOOKUP(PPE_PH1_CDDL[[#This Row],[RDMC Document Number]],[3]Docs!$B:$F,4,0),"No Placeholder Yet")</f>
        <v>RES - Reserved Placeholder</v>
      </c>
      <c r="R4570" s="33" t="str">
        <f>IFERROR(VLOOKUP(PPE_PH1_CDDL[[#This Row],[RDMC Document Number]],[3]Docs!$B:$F,5,0),"No Placeholder Yet")</f>
        <v>Pending</v>
      </c>
      <c r="S4570" s="137">
        <f t="shared" si="615"/>
        <v>0</v>
      </c>
      <c r="T4570" s="39" t="s">
        <v>1119</v>
      </c>
      <c r="U4570" s="39"/>
      <c r="V4570" s="126"/>
      <c r="W4570" s="39" t="s">
        <v>2059</v>
      </c>
      <c r="X4570" s="39" t="s">
        <v>1649</v>
      </c>
      <c r="Y4570" s="39"/>
      <c r="Z4570" s="39"/>
      <c r="AA4570" s="39"/>
      <c r="AB4570" s="152" t="s">
        <v>3165</v>
      </c>
    </row>
    <row r="4571" spans="1:28" ht="21.75" customHeight="1" x14ac:dyDescent="0.25">
      <c r="A4571" s="33" t="s">
        <v>30</v>
      </c>
      <c r="B4571" s="33" t="s">
        <v>31</v>
      </c>
      <c r="C4571" s="39">
        <v>6293</v>
      </c>
      <c r="D4571" s="39" t="s">
        <v>52</v>
      </c>
      <c r="E4571" s="39" t="s">
        <v>1365</v>
      </c>
      <c r="F4571" s="128" t="s">
        <v>234</v>
      </c>
      <c r="G4571" s="39" t="s">
        <v>35</v>
      </c>
      <c r="H4571" s="39" t="str">
        <f t="shared" si="617"/>
        <v>6105AK124-6293-EDIA-0023</v>
      </c>
      <c r="I4571" s="39" t="str">
        <f t="shared" si="618"/>
        <v>Q24050972-04-6293-E-DIA-0023</v>
      </c>
      <c r="J4571" s="39"/>
      <c r="K4571" s="39" t="s">
        <v>2057</v>
      </c>
      <c r="L4571" s="39" t="s">
        <v>2064</v>
      </c>
      <c r="M4571" s="39" t="s">
        <v>1369</v>
      </c>
      <c r="N4571" s="33" t="str">
        <f t="shared" si="616"/>
        <v>Power Station 1 Photovoltaic Array, Inverters, and Transformers - K110 (6291) - Earthing System for Solar Yard - E/I Termination Schedule</v>
      </c>
      <c r="O4571" s="134"/>
      <c r="P4571" s="134"/>
      <c r="Q4571" s="33" t="str">
        <f>IFERROR(VLOOKUP(PPE_PH1_CDDL[[#This Row],[RDMC Document Number]],[3]Docs!$B:$F,4,0),"No Placeholder Yet")</f>
        <v>RES - Reserved Placeholder</v>
      </c>
      <c r="R4571" s="33" t="str">
        <f>IFERROR(VLOOKUP(PPE_PH1_CDDL[[#This Row],[RDMC Document Number]],[3]Docs!$B:$F,5,0),"No Placeholder Yet")</f>
        <v>Pending</v>
      </c>
      <c r="S4571" s="137">
        <f t="shared" si="615"/>
        <v>0</v>
      </c>
      <c r="T4571" s="39" t="s">
        <v>1119</v>
      </c>
      <c r="U4571" s="39"/>
      <c r="V4571" s="126"/>
      <c r="W4571" s="39" t="s">
        <v>2059</v>
      </c>
      <c r="X4571" s="39" t="s">
        <v>1649</v>
      </c>
      <c r="Y4571" s="39"/>
      <c r="Z4571" s="39"/>
      <c r="AA4571" s="39"/>
      <c r="AB4571" s="152" t="s">
        <v>3165</v>
      </c>
    </row>
    <row r="4572" spans="1:28" ht="21.75" customHeight="1" x14ac:dyDescent="0.25">
      <c r="A4572" s="33" t="s">
        <v>30</v>
      </c>
      <c r="B4572" s="33" t="s">
        <v>31</v>
      </c>
      <c r="C4572" s="39">
        <v>6293</v>
      </c>
      <c r="D4572" s="39" t="s">
        <v>52</v>
      </c>
      <c r="E4572" s="39" t="s">
        <v>1365</v>
      </c>
      <c r="F4572" s="128" t="s">
        <v>236</v>
      </c>
      <c r="G4572" s="39" t="s">
        <v>35</v>
      </c>
      <c r="H4572" s="39" t="str">
        <f t="shared" si="617"/>
        <v>6105AK124-6293-EDIA-0024</v>
      </c>
      <c r="I4572" s="39" t="str">
        <f t="shared" si="618"/>
        <v>Q24050972-04-6293-E-DIA-0024</v>
      </c>
      <c r="J4572" s="39"/>
      <c r="K4572" s="39" t="s">
        <v>2057</v>
      </c>
      <c r="L4572" s="39" t="s">
        <v>2066</v>
      </c>
      <c r="M4572" s="39" t="s">
        <v>1366</v>
      </c>
      <c r="N4572" s="33" t="str">
        <f t="shared" si="616"/>
        <v>Power Station 1 Photovoltaic Array, Inverters, and Transformers - K110 (6291) - Metering Instr. &amp; Weather Station (Incl. PV Performance Man. System) - Cable Block Diagrams and Schedules</v>
      </c>
      <c r="O4572" s="134"/>
      <c r="P4572" s="134"/>
      <c r="Q4572" s="33" t="str">
        <f>IFERROR(VLOOKUP(PPE_PH1_CDDL[[#This Row],[RDMC Document Number]],[3]Docs!$B:$F,4,0),"No Placeholder Yet")</f>
        <v>RES - Reserved Placeholder</v>
      </c>
      <c r="R4572" s="33" t="str">
        <f>IFERROR(VLOOKUP(PPE_PH1_CDDL[[#This Row],[RDMC Document Number]],[3]Docs!$B:$F,5,0),"No Placeholder Yet")</f>
        <v>Pending</v>
      </c>
      <c r="S4572" s="137">
        <f t="shared" si="615"/>
        <v>0</v>
      </c>
      <c r="T4572" s="39" t="s">
        <v>1119</v>
      </c>
      <c r="U4572" s="39"/>
      <c r="V4572" s="126"/>
      <c r="W4572" s="39" t="s">
        <v>2059</v>
      </c>
      <c r="X4572" s="39" t="s">
        <v>2086</v>
      </c>
      <c r="Y4572" s="39"/>
      <c r="Z4572" s="39"/>
      <c r="AA4572" s="39"/>
      <c r="AB4572" s="152" t="s">
        <v>3165</v>
      </c>
    </row>
    <row r="4573" spans="1:28" ht="21.75" customHeight="1" x14ac:dyDescent="0.25">
      <c r="A4573" s="33" t="s">
        <v>30</v>
      </c>
      <c r="B4573" s="33" t="s">
        <v>31</v>
      </c>
      <c r="C4573" s="39">
        <v>6293</v>
      </c>
      <c r="D4573" s="39" t="s">
        <v>52</v>
      </c>
      <c r="E4573" s="39" t="s">
        <v>1365</v>
      </c>
      <c r="F4573" s="128" t="s">
        <v>238</v>
      </c>
      <c r="G4573" s="39" t="s">
        <v>35</v>
      </c>
      <c r="H4573" s="39" t="str">
        <f t="shared" si="617"/>
        <v>6105AK124-6293-EDIA-0025</v>
      </c>
      <c r="I4573" s="39" t="str">
        <f t="shared" si="618"/>
        <v>Q24050972-04-6293-E-DIA-0025</v>
      </c>
      <c r="J4573" s="39"/>
      <c r="K4573" s="39" t="s">
        <v>2057</v>
      </c>
      <c r="L4573" s="39" t="s">
        <v>2066</v>
      </c>
      <c r="M4573" s="39" t="s">
        <v>1367</v>
      </c>
      <c r="N4573" s="33" t="str">
        <f t="shared" si="616"/>
        <v>Power Station 1 Photovoltaic Array, Inverters, and Transformers - K110 (6291) - Metering Instr. &amp; Weather Station (Incl. PV Performance Man. System) - Electrical Circuit Diagrams (Schematics)</v>
      </c>
      <c r="O4573" s="134"/>
      <c r="P4573" s="134"/>
      <c r="Q4573" s="33" t="str">
        <f>IFERROR(VLOOKUP(PPE_PH1_CDDL[[#This Row],[RDMC Document Number]],[3]Docs!$B:$F,4,0),"No Placeholder Yet")</f>
        <v>RES - Reserved Placeholder</v>
      </c>
      <c r="R4573" s="33" t="str">
        <f>IFERROR(VLOOKUP(PPE_PH1_CDDL[[#This Row],[RDMC Document Number]],[3]Docs!$B:$F,5,0),"No Placeholder Yet")</f>
        <v>Pending</v>
      </c>
      <c r="S4573" s="137">
        <f t="shared" si="615"/>
        <v>0</v>
      </c>
      <c r="T4573" s="39" t="s">
        <v>1119</v>
      </c>
      <c r="U4573" s="39"/>
      <c r="V4573" s="126"/>
      <c r="W4573" s="39" t="s">
        <v>2059</v>
      </c>
      <c r="X4573" s="39" t="s">
        <v>2086</v>
      </c>
      <c r="Y4573" s="39"/>
      <c r="Z4573" s="39"/>
      <c r="AA4573" s="39"/>
      <c r="AB4573" s="152" t="s">
        <v>3165</v>
      </c>
    </row>
    <row r="4574" spans="1:28" ht="21.75" customHeight="1" x14ac:dyDescent="0.25">
      <c r="A4574" s="33" t="s">
        <v>30</v>
      </c>
      <c r="B4574" s="33" t="s">
        <v>31</v>
      </c>
      <c r="C4574" s="39">
        <v>6293</v>
      </c>
      <c r="D4574" s="39" t="s">
        <v>52</v>
      </c>
      <c r="E4574" s="39" t="s">
        <v>1365</v>
      </c>
      <c r="F4574" s="128" t="s">
        <v>240</v>
      </c>
      <c r="G4574" s="39" t="s">
        <v>35</v>
      </c>
      <c r="H4574" s="39" t="str">
        <f t="shared" si="617"/>
        <v>6105AK124-6293-EDIA-0026</v>
      </c>
      <c r="I4574" s="39" t="str">
        <f t="shared" si="618"/>
        <v>Q24050972-04-6293-E-DIA-0026</v>
      </c>
      <c r="J4574" s="39"/>
      <c r="K4574" s="39" t="s">
        <v>2057</v>
      </c>
      <c r="L4574" s="39" t="s">
        <v>2066</v>
      </c>
      <c r="M4574" s="39" t="s">
        <v>1372</v>
      </c>
      <c r="N4574" s="33" t="str">
        <f t="shared" si="616"/>
        <v>Power Station 1 Photovoltaic Array, Inverters, and Transformers - K110 (6291) - Metering Instr. &amp; Weather Station (Incl. PV Performance Man. System) - Electrical Block Diagram</v>
      </c>
      <c r="O4574" s="134"/>
      <c r="P4574" s="134"/>
      <c r="Q4574" s="33" t="str">
        <f>IFERROR(VLOOKUP(PPE_PH1_CDDL[[#This Row],[RDMC Document Number]],[3]Docs!$B:$F,4,0),"No Placeholder Yet")</f>
        <v>RES - Reserved Placeholder</v>
      </c>
      <c r="R4574" s="33" t="str">
        <f>IFERROR(VLOOKUP(PPE_PH1_CDDL[[#This Row],[RDMC Document Number]],[3]Docs!$B:$F,5,0),"No Placeholder Yet")</f>
        <v>Pending</v>
      </c>
      <c r="S4574" s="137">
        <f t="shared" si="615"/>
        <v>0</v>
      </c>
      <c r="T4574" s="39" t="s">
        <v>1119</v>
      </c>
      <c r="U4574" s="39"/>
      <c r="V4574" s="126"/>
      <c r="W4574" s="39" t="s">
        <v>2059</v>
      </c>
      <c r="X4574" s="39" t="s">
        <v>2086</v>
      </c>
      <c r="Y4574" s="39"/>
      <c r="Z4574" s="39"/>
      <c r="AA4574" s="39"/>
      <c r="AB4574" s="152" t="s">
        <v>3165</v>
      </c>
    </row>
    <row r="4575" spans="1:28" ht="21.75" customHeight="1" x14ac:dyDescent="0.25">
      <c r="A4575" s="33" t="s">
        <v>30</v>
      </c>
      <c r="B4575" s="33" t="s">
        <v>31</v>
      </c>
      <c r="C4575" s="39">
        <v>6293</v>
      </c>
      <c r="D4575" s="39" t="s">
        <v>52</v>
      </c>
      <c r="E4575" s="39" t="s">
        <v>1365</v>
      </c>
      <c r="F4575" s="128" t="s">
        <v>242</v>
      </c>
      <c r="G4575" s="39" t="s">
        <v>35</v>
      </c>
      <c r="H4575" s="39" t="str">
        <f t="shared" si="617"/>
        <v>6105AK124-6293-EDIA-0027</v>
      </c>
      <c r="I4575" s="39" t="str">
        <f t="shared" si="618"/>
        <v>Q24050972-04-6293-E-DIA-0027</v>
      </c>
      <c r="J4575" s="39"/>
      <c r="K4575" s="39" t="s">
        <v>2057</v>
      </c>
      <c r="L4575" s="39" t="s">
        <v>2066</v>
      </c>
      <c r="M4575" s="39" t="s">
        <v>2087</v>
      </c>
      <c r="N4575" s="33" t="str">
        <f t="shared" si="616"/>
        <v>Power Station 1 Photovoltaic Array, Inverters, and Transformers - K110 (6291) - Metering Instr. &amp; Weather Station (Incl. PV Performance Man. System) - Solar Plant Efficiency Control Design</v>
      </c>
      <c r="O4575" s="134"/>
      <c r="P4575" s="134"/>
      <c r="Q4575" s="33" t="str">
        <f>IFERROR(VLOOKUP(PPE_PH1_CDDL[[#This Row],[RDMC Document Number]],[3]Docs!$B:$F,4,0),"No Placeholder Yet")</f>
        <v>RES - Reserved Placeholder</v>
      </c>
      <c r="R4575" s="33" t="str">
        <f>IFERROR(VLOOKUP(PPE_PH1_CDDL[[#This Row],[RDMC Document Number]],[3]Docs!$B:$F,5,0),"No Placeholder Yet")</f>
        <v>Pending</v>
      </c>
      <c r="S4575" s="137">
        <f t="shared" si="615"/>
        <v>0</v>
      </c>
      <c r="T4575" s="39" t="s">
        <v>1119</v>
      </c>
      <c r="U4575" s="39"/>
      <c r="V4575" s="126"/>
      <c r="W4575" s="39" t="s">
        <v>2059</v>
      </c>
      <c r="X4575" s="39" t="s">
        <v>2086</v>
      </c>
      <c r="Y4575" s="39"/>
      <c r="Z4575" s="39"/>
      <c r="AA4575" s="39"/>
      <c r="AB4575" s="152" t="s">
        <v>3165</v>
      </c>
    </row>
    <row r="4576" spans="1:28" ht="21.75" customHeight="1" x14ac:dyDescent="0.25">
      <c r="A4576" s="33" t="s">
        <v>30</v>
      </c>
      <c r="B4576" s="33" t="s">
        <v>31</v>
      </c>
      <c r="C4576" s="39">
        <v>6293</v>
      </c>
      <c r="D4576" s="39" t="s">
        <v>52</v>
      </c>
      <c r="E4576" s="39" t="s">
        <v>1365</v>
      </c>
      <c r="F4576" s="174" t="s">
        <v>244</v>
      </c>
      <c r="G4576" s="39" t="s">
        <v>35</v>
      </c>
      <c r="H4576" s="39" t="str">
        <f t="shared" si="617"/>
        <v>6105AK124-6293-EDIA-0028</v>
      </c>
      <c r="I4576" s="39" t="str">
        <f t="shared" si="618"/>
        <v>Q24050972-04-6293-E-DIA-0028</v>
      </c>
      <c r="J4576" s="162"/>
      <c r="K4576" s="39" t="s">
        <v>2057</v>
      </c>
      <c r="L4576" s="162" t="s">
        <v>2069</v>
      </c>
      <c r="M4576" s="162" t="s">
        <v>2088</v>
      </c>
      <c r="N4576" s="33" t="str">
        <f t="shared" si="616"/>
        <v>Power Station 1 Photovoltaic Array, Inverters, and Transformers - K110 (6291) - Panel Cleaning Systems Infrastructure - Solar Plant Design</v>
      </c>
      <c r="O4576" s="175"/>
      <c r="P4576" s="175"/>
      <c r="Q4576" s="33" t="str">
        <f>IFERROR(VLOOKUP(PPE_PH1_CDDL[[#This Row],[RDMC Document Number]],[3]Docs!$B:$F,4,0),"No Placeholder Yet")</f>
        <v>RES - Reserved Placeholder</v>
      </c>
      <c r="R4576" s="33" t="str">
        <f>IFERROR(VLOOKUP(PPE_PH1_CDDL[[#This Row],[RDMC Document Number]],[3]Docs!$B:$F,5,0),"No Placeholder Yet")</f>
        <v>Pending</v>
      </c>
      <c r="S4576" s="137">
        <f t="shared" si="615"/>
        <v>0</v>
      </c>
      <c r="T4576" s="39" t="s">
        <v>1119</v>
      </c>
      <c r="U4576" s="39"/>
      <c r="V4576" s="126"/>
      <c r="W4576" s="39" t="s">
        <v>2059</v>
      </c>
      <c r="X4576" s="162" t="s">
        <v>2070</v>
      </c>
      <c r="Y4576" s="162"/>
      <c r="Z4576" s="162"/>
      <c r="AA4576" s="39"/>
      <c r="AB4576" s="152" t="s">
        <v>3165</v>
      </c>
    </row>
    <row r="4577" spans="1:28" ht="21.75" customHeight="1" x14ac:dyDescent="0.25">
      <c r="A4577" s="33" t="s">
        <v>30</v>
      </c>
      <c r="B4577" s="33" t="s">
        <v>31</v>
      </c>
      <c r="C4577" s="39">
        <v>6293</v>
      </c>
      <c r="D4577" s="39" t="s">
        <v>973</v>
      </c>
      <c r="E4577" s="39" t="s">
        <v>1365</v>
      </c>
      <c r="F4577" s="128" t="s">
        <v>34</v>
      </c>
      <c r="G4577" s="39" t="s">
        <v>35</v>
      </c>
      <c r="H4577" s="39" t="str">
        <f t="shared" si="617"/>
        <v>6105AK124-6293-FDIA-0001</v>
      </c>
      <c r="I4577" s="39" t="str">
        <f t="shared" si="618"/>
        <v>Q24050972-04-6293-F-DIA-0001</v>
      </c>
      <c r="J4577" s="39"/>
      <c r="K4577" s="39" t="s">
        <v>2057</v>
      </c>
      <c r="L4577" s="39" t="s">
        <v>2078</v>
      </c>
      <c r="M4577" s="39" t="s">
        <v>1392</v>
      </c>
      <c r="N4577" s="33" t="str">
        <f t="shared" si="616"/>
        <v>Power Station 1 Photovoltaic Array, Inverters, and Transformers - CCTV &amp; Security System for Solar PV Yard and Buildings - Control Network Architecture Design</v>
      </c>
      <c r="O4577" s="134"/>
      <c r="P4577" s="134"/>
      <c r="Q4577" s="33" t="str">
        <f>IFERROR(VLOOKUP(PPE_PH1_CDDL[[#This Row],[RDMC Document Number]],[3]Docs!$B:$F,4,0),"No Placeholder Yet")</f>
        <v>RES - Reserved Placeholder</v>
      </c>
      <c r="R4577" s="33" t="str">
        <f>IFERROR(VLOOKUP(PPE_PH1_CDDL[[#This Row],[RDMC Document Number]],[3]Docs!$B:$F,5,0),"No Placeholder Yet")</f>
        <v>Pending</v>
      </c>
      <c r="S4577" s="137">
        <f t="shared" ref="S4577:S4594" si="619">IF(AND(O4577&lt;&gt;"",P4577&lt;&gt;"",R4577="Approved"),100%,
 IF(AND(O4577&lt;&gt;"",P4577&lt;&gt;""),66.67%,
 IF(O4577&lt;&gt;"",33.33%,
 0)))</f>
        <v>0</v>
      </c>
      <c r="T4577" s="39" t="s">
        <v>1119</v>
      </c>
      <c r="U4577" s="39"/>
      <c r="V4577" s="126"/>
      <c r="W4577" s="39" t="s">
        <v>2059</v>
      </c>
      <c r="X4577" s="39" t="s">
        <v>2080</v>
      </c>
      <c r="Y4577" s="39"/>
      <c r="Z4577" s="39"/>
      <c r="AA4577" s="39"/>
      <c r="AB4577" s="152" t="s">
        <v>3165</v>
      </c>
    </row>
    <row r="4578" spans="1:28" ht="21.75" customHeight="1" x14ac:dyDescent="0.25">
      <c r="A4578" s="33" t="s">
        <v>30</v>
      </c>
      <c r="B4578" s="33" t="s">
        <v>31</v>
      </c>
      <c r="C4578" s="39">
        <v>6293</v>
      </c>
      <c r="D4578" s="39" t="s">
        <v>973</v>
      </c>
      <c r="E4578" s="39" t="s">
        <v>1365</v>
      </c>
      <c r="F4578" s="128" t="s">
        <v>46</v>
      </c>
      <c r="G4578" s="39" t="s">
        <v>35</v>
      </c>
      <c r="H4578" s="39" t="str">
        <f t="shared" si="617"/>
        <v>6105AK124-6293-FDIA-0002</v>
      </c>
      <c r="I4578" s="39" t="str">
        <f t="shared" si="618"/>
        <v>Q24050972-04-6293-F-DIA-0002</v>
      </c>
      <c r="J4578" s="39"/>
      <c r="K4578" s="39" t="s">
        <v>2057</v>
      </c>
      <c r="L4578" s="39" t="s">
        <v>2078</v>
      </c>
      <c r="M4578" s="39" t="s">
        <v>1394</v>
      </c>
      <c r="N4578" s="33" t="str">
        <f t="shared" si="616"/>
        <v>Power Station 1 Photovoltaic Array, Inverters, and Transformers - CCTV &amp; Security System for Solar PV Yard and Buildings - Control Network Communication Design</v>
      </c>
      <c r="O4578" s="134"/>
      <c r="P4578" s="134"/>
      <c r="Q4578" s="33" t="str">
        <f>IFERROR(VLOOKUP(PPE_PH1_CDDL[[#This Row],[RDMC Document Number]],[3]Docs!$B:$F,4,0),"No Placeholder Yet")</f>
        <v>RES - Reserved Placeholder</v>
      </c>
      <c r="R4578" s="33" t="str">
        <f>IFERROR(VLOOKUP(PPE_PH1_CDDL[[#This Row],[RDMC Document Number]],[3]Docs!$B:$F,5,0),"No Placeholder Yet")</f>
        <v>Pending</v>
      </c>
      <c r="S4578" s="137">
        <f t="shared" si="619"/>
        <v>0</v>
      </c>
      <c r="T4578" s="39" t="s">
        <v>1119</v>
      </c>
      <c r="U4578" s="39"/>
      <c r="V4578" s="126"/>
      <c r="W4578" s="39" t="s">
        <v>2059</v>
      </c>
      <c r="X4578" s="39" t="s">
        <v>2080</v>
      </c>
      <c r="Y4578" s="39"/>
      <c r="Z4578" s="39"/>
      <c r="AA4578" s="39"/>
      <c r="AB4578" s="152" t="s">
        <v>3165</v>
      </c>
    </row>
    <row r="4579" spans="1:28" ht="21.75" customHeight="1" x14ac:dyDescent="0.25">
      <c r="A4579" s="33" t="s">
        <v>30</v>
      </c>
      <c r="B4579" s="33" t="s">
        <v>31</v>
      </c>
      <c r="C4579" s="39">
        <v>6293</v>
      </c>
      <c r="D4579" s="39" t="s">
        <v>973</v>
      </c>
      <c r="E4579" s="39" t="s">
        <v>1365</v>
      </c>
      <c r="F4579" s="128" t="s">
        <v>48</v>
      </c>
      <c r="G4579" s="39" t="s">
        <v>35</v>
      </c>
      <c r="H4579" s="39" t="str">
        <f t="shared" si="617"/>
        <v>6105AK124-6293-FDIA-0003</v>
      </c>
      <c r="I4579" s="39" t="str">
        <f t="shared" si="618"/>
        <v>Q24050972-04-6293-F-DIA-0003</v>
      </c>
      <c r="J4579" s="39"/>
      <c r="K4579" s="39" t="s">
        <v>2057</v>
      </c>
      <c r="L4579" s="39" t="s">
        <v>2078</v>
      </c>
      <c r="M4579" s="39" t="s">
        <v>1544</v>
      </c>
      <c r="N4579" s="33" t="str">
        <f t="shared" si="616"/>
        <v>Power Station 1 Photovoltaic Array, Inverters, and Transformers - CCTV &amp; Security System for Solar PV Yard and Buildings - Control System UPS &amp; Back-up Systems Design</v>
      </c>
      <c r="O4579" s="134"/>
      <c r="P4579" s="134"/>
      <c r="Q4579" s="33" t="str">
        <f>IFERROR(VLOOKUP(PPE_PH1_CDDL[[#This Row],[RDMC Document Number]],[3]Docs!$B:$F,4,0),"No Placeholder Yet")</f>
        <v>RES - Reserved Placeholder</v>
      </c>
      <c r="R4579" s="33" t="str">
        <f>IFERROR(VLOOKUP(PPE_PH1_CDDL[[#This Row],[RDMC Document Number]],[3]Docs!$B:$F,5,0),"No Placeholder Yet")</f>
        <v>Pending</v>
      </c>
      <c r="S4579" s="137">
        <f t="shared" si="619"/>
        <v>0</v>
      </c>
      <c r="T4579" s="39" t="s">
        <v>1119</v>
      </c>
      <c r="U4579" s="39"/>
      <c r="V4579" s="126"/>
      <c r="W4579" s="39" t="s">
        <v>2059</v>
      </c>
      <c r="X4579" s="39" t="s">
        <v>2080</v>
      </c>
      <c r="Y4579" s="39"/>
      <c r="Z4579" s="39"/>
      <c r="AA4579" s="39"/>
      <c r="AB4579" s="152" t="s">
        <v>3165</v>
      </c>
    </row>
    <row r="4580" spans="1:28" ht="21.75" customHeight="1" x14ac:dyDescent="0.25">
      <c r="A4580" s="33" t="s">
        <v>30</v>
      </c>
      <c r="B4580" s="33" t="s">
        <v>31</v>
      </c>
      <c r="C4580" s="39">
        <v>6293</v>
      </c>
      <c r="D4580" s="39" t="s">
        <v>973</v>
      </c>
      <c r="E4580" s="39" t="s">
        <v>1365</v>
      </c>
      <c r="F4580" s="128" t="s">
        <v>50</v>
      </c>
      <c r="G4580" s="39" t="s">
        <v>35</v>
      </c>
      <c r="H4580" s="39" t="str">
        <f t="shared" si="617"/>
        <v>6105AK124-6293-FDIA-0004</v>
      </c>
      <c r="I4580" s="39" t="str">
        <f t="shared" si="618"/>
        <v>Q24050972-04-6293-F-DIA-0004</v>
      </c>
      <c r="J4580" s="39"/>
      <c r="K4580" s="39" t="s">
        <v>2057</v>
      </c>
      <c r="L4580" s="39" t="s">
        <v>2072</v>
      </c>
      <c r="M4580" s="39" t="s">
        <v>1392</v>
      </c>
      <c r="N4580" s="33" t="str">
        <f t="shared" si="616"/>
        <v>Power Station 1 Photovoltaic Array, Inverters, and Transformers - K110 (6291) - Cable Racks and Trays for Solar yard - Control Network Architecture Design</v>
      </c>
      <c r="O4580" s="134"/>
      <c r="P4580" s="134"/>
      <c r="Q4580" s="33" t="str">
        <f>IFERROR(VLOOKUP(PPE_PH1_CDDL[[#This Row],[RDMC Document Number]],[3]Docs!$B:$F,4,0),"No Placeholder Yet")</f>
        <v>RES - Reserved Placeholder</v>
      </c>
      <c r="R4580" s="33" t="str">
        <f>IFERROR(VLOOKUP(PPE_PH1_CDDL[[#This Row],[RDMC Document Number]],[3]Docs!$B:$F,5,0),"No Placeholder Yet")</f>
        <v>Pending</v>
      </c>
      <c r="S4580" s="137">
        <f t="shared" si="619"/>
        <v>0</v>
      </c>
      <c r="T4580" s="39" t="s">
        <v>1119</v>
      </c>
      <c r="U4580" s="39"/>
      <c r="V4580" s="126"/>
      <c r="W4580" s="39" t="s">
        <v>2059</v>
      </c>
      <c r="X4580" s="39" t="s">
        <v>1599</v>
      </c>
      <c r="Y4580" s="39"/>
      <c r="Z4580" s="39"/>
      <c r="AA4580" s="39"/>
      <c r="AB4580" s="152" t="s">
        <v>3165</v>
      </c>
    </row>
    <row r="4581" spans="1:28" ht="21.75" customHeight="1" x14ac:dyDescent="0.25">
      <c r="A4581" s="33" t="s">
        <v>30</v>
      </c>
      <c r="B4581" s="33" t="s">
        <v>31</v>
      </c>
      <c r="C4581" s="39">
        <v>6293</v>
      </c>
      <c r="D4581" s="39" t="s">
        <v>973</v>
      </c>
      <c r="E4581" s="39" t="s">
        <v>1365</v>
      </c>
      <c r="F4581" s="174" t="s">
        <v>101</v>
      </c>
      <c r="G4581" s="39" t="s">
        <v>35</v>
      </c>
      <c r="H4581" s="39" t="str">
        <f t="shared" si="617"/>
        <v>6105AK124-6293-FDIA-0005</v>
      </c>
      <c r="I4581" s="39" t="str">
        <f t="shared" si="618"/>
        <v>Q24050972-04-6293-F-DIA-0005</v>
      </c>
      <c r="J4581" s="162"/>
      <c r="K4581" s="39" t="s">
        <v>2057</v>
      </c>
      <c r="L4581" s="162" t="s">
        <v>2064</v>
      </c>
      <c r="M4581" s="162" t="s">
        <v>1393</v>
      </c>
      <c r="N4581" s="33" t="str">
        <f t="shared" si="616"/>
        <v>Power Station 1 Photovoltaic Array, Inverters, and Transformers - K110 (6291) - Earthing System for Solar Yard - Interface Panel and I/O Schematics</v>
      </c>
      <c r="O4581" s="175"/>
      <c r="P4581" s="175"/>
      <c r="Q4581" s="33" t="str">
        <f>IFERROR(VLOOKUP(PPE_PH1_CDDL[[#This Row],[RDMC Document Number]],[3]Docs!$B:$F,4,0),"No Placeholder Yet")</f>
        <v>RES - Reserved Placeholder</v>
      </c>
      <c r="R4581" s="33" t="str">
        <f>IFERROR(VLOOKUP(PPE_PH1_CDDL[[#This Row],[RDMC Document Number]],[3]Docs!$B:$F,5,0),"No Placeholder Yet")</f>
        <v>Pending</v>
      </c>
      <c r="S4581" s="137">
        <f t="shared" si="619"/>
        <v>0</v>
      </c>
      <c r="T4581" s="39" t="s">
        <v>1119</v>
      </c>
      <c r="U4581" s="39"/>
      <c r="V4581" s="126"/>
      <c r="W4581" s="39" t="s">
        <v>2059</v>
      </c>
      <c r="X4581" s="162" t="s">
        <v>1705</v>
      </c>
      <c r="Y4581" s="162"/>
      <c r="Z4581" s="162"/>
      <c r="AA4581" s="39"/>
      <c r="AB4581" s="152" t="s">
        <v>3165</v>
      </c>
    </row>
    <row r="4582" spans="1:28" ht="21.75" customHeight="1" x14ac:dyDescent="0.25">
      <c r="A4582" s="33" t="s">
        <v>30</v>
      </c>
      <c r="B4582" s="33" t="s">
        <v>31</v>
      </c>
      <c r="C4582" s="39">
        <v>6293</v>
      </c>
      <c r="D4582" s="39" t="s">
        <v>712</v>
      </c>
      <c r="E4582" s="39" t="s">
        <v>1365</v>
      </c>
      <c r="F4582" s="128" t="s">
        <v>34</v>
      </c>
      <c r="G4582" s="39" t="s">
        <v>35</v>
      </c>
      <c r="H4582" s="39" t="str">
        <f t="shared" si="617"/>
        <v>6105AK124-6293-IDIA-0001</v>
      </c>
      <c r="I4582" s="39" t="str">
        <f t="shared" si="618"/>
        <v>Q24050972-04-6293-I-DIA-0001</v>
      </c>
      <c r="J4582" s="39"/>
      <c r="K4582" s="39" t="s">
        <v>2057</v>
      </c>
      <c r="L4582" s="39" t="s">
        <v>2075</v>
      </c>
      <c r="M4582" s="39" t="s">
        <v>1408</v>
      </c>
      <c r="N4582" s="33" t="str">
        <f t="shared" si="616"/>
        <v>Power Station 1 Photovoltaic Array, Inverters, and Transformers - Perimeter Fencing and Access Gates for Solar PV Yard - Closed Circuit Television (CCTV) Design</v>
      </c>
      <c r="O4582" s="134"/>
      <c r="P4582" s="134"/>
      <c r="Q4582" s="33" t="str">
        <f>IFERROR(VLOOKUP(PPE_PH1_CDDL[[#This Row],[RDMC Document Number]],[3]Docs!$B:$F,4,0),"No Placeholder Yet")</f>
        <v>RES - Reserved Placeholder</v>
      </c>
      <c r="R4582" s="33" t="str">
        <f>IFERROR(VLOOKUP(PPE_PH1_CDDL[[#This Row],[RDMC Document Number]],[3]Docs!$B:$F,5,0),"No Placeholder Yet")</f>
        <v>Pending</v>
      </c>
      <c r="S4582" s="137">
        <f t="shared" si="619"/>
        <v>0</v>
      </c>
      <c r="T4582" s="39" t="s">
        <v>1119</v>
      </c>
      <c r="U4582" s="39"/>
      <c r="V4582" s="126"/>
      <c r="W4582" s="39" t="s">
        <v>2059</v>
      </c>
      <c r="X4582" s="39" t="s">
        <v>2077</v>
      </c>
      <c r="Y4582" s="39"/>
      <c r="Z4582" s="39"/>
      <c r="AA4582" s="39"/>
      <c r="AB4582" s="152" t="s">
        <v>3165</v>
      </c>
    </row>
    <row r="4583" spans="1:28" ht="21.75" customHeight="1" x14ac:dyDescent="0.25">
      <c r="A4583" s="33" t="s">
        <v>30</v>
      </c>
      <c r="B4583" s="33" t="s">
        <v>31</v>
      </c>
      <c r="C4583" s="39">
        <v>6293</v>
      </c>
      <c r="D4583" s="39" t="s">
        <v>712</v>
      </c>
      <c r="E4583" s="162" t="s">
        <v>1365</v>
      </c>
      <c r="F4583" s="174" t="s">
        <v>46</v>
      </c>
      <c r="G4583" s="39" t="s">
        <v>35</v>
      </c>
      <c r="H4583" s="39" t="str">
        <f t="shared" si="617"/>
        <v>6105AK124-6293-IDIA-0002</v>
      </c>
      <c r="I4583" s="39" t="str">
        <f t="shared" si="618"/>
        <v>Q24050972-04-6293-I-DIA-0002</v>
      </c>
      <c r="J4583" s="162"/>
      <c r="K4583" s="39" t="s">
        <v>2057</v>
      </c>
      <c r="L4583" s="162" t="s">
        <v>2078</v>
      </c>
      <c r="M4583" s="162" t="s">
        <v>1408</v>
      </c>
      <c r="N4583" s="33" t="str">
        <f t="shared" si="616"/>
        <v>Power Station 1 Photovoltaic Array, Inverters, and Transformers - CCTV &amp; Security System for Solar PV Yard and Buildings - Closed Circuit Television (CCTV) Design</v>
      </c>
      <c r="O4583" s="175"/>
      <c r="P4583" s="175"/>
      <c r="Q4583" s="33" t="str">
        <f>IFERROR(VLOOKUP(PPE_PH1_CDDL[[#This Row],[RDMC Document Number]],[3]Docs!$B:$F,4,0),"No Placeholder Yet")</f>
        <v>RES - Reserved Placeholder</v>
      </c>
      <c r="R4583" s="33" t="str">
        <f>IFERROR(VLOOKUP(PPE_PH1_CDDL[[#This Row],[RDMC Document Number]],[3]Docs!$B:$F,5,0),"No Placeholder Yet")</f>
        <v>Pending</v>
      </c>
      <c r="S4583" s="137">
        <f t="shared" si="619"/>
        <v>0</v>
      </c>
      <c r="T4583" s="39" t="s">
        <v>1119</v>
      </c>
      <c r="U4583" s="39"/>
      <c r="V4583" s="126"/>
      <c r="W4583" s="39" t="s">
        <v>2059</v>
      </c>
      <c r="X4583" s="162" t="s">
        <v>2079</v>
      </c>
      <c r="Y4583" s="162"/>
      <c r="Z4583" s="162"/>
      <c r="AA4583" s="39"/>
      <c r="AB4583" s="152" t="s">
        <v>3165</v>
      </c>
    </row>
    <row r="4584" spans="1:28" ht="21.75" customHeight="1" x14ac:dyDescent="0.25">
      <c r="A4584" s="33" t="s">
        <v>30</v>
      </c>
      <c r="B4584" s="33" t="s">
        <v>31</v>
      </c>
      <c r="C4584" s="39">
        <v>6293</v>
      </c>
      <c r="D4584" s="39" t="s">
        <v>52</v>
      </c>
      <c r="E4584" s="39" t="s">
        <v>82</v>
      </c>
      <c r="F4584" s="128" t="s">
        <v>34</v>
      </c>
      <c r="G4584" s="39" t="s">
        <v>35</v>
      </c>
      <c r="H4584" s="39" t="str">
        <f t="shared" si="617"/>
        <v>6105AK124-6293-EDST-0001</v>
      </c>
      <c r="I4584" s="39" t="str">
        <f t="shared" si="618"/>
        <v>Q24050972-04-6293-E-DST-0001</v>
      </c>
      <c r="J4584" s="39"/>
      <c r="K4584" s="39" t="s">
        <v>2057</v>
      </c>
      <c r="L4584" s="39" t="s">
        <v>2078</v>
      </c>
      <c r="M4584" s="39" t="s">
        <v>1373</v>
      </c>
      <c r="N4584" s="33" t="str">
        <f t="shared" si="616"/>
        <v>Power Station 1 Photovoltaic Array, Inverters, and Transformers - CCTV &amp; Security System for Solar PV Yard and Buildings - Equipment Register and Technical Specifications</v>
      </c>
      <c r="O4584" s="134"/>
      <c r="P4584" s="134"/>
      <c r="Q4584" s="33" t="str">
        <f>IFERROR(VLOOKUP(PPE_PH1_CDDL[[#This Row],[RDMC Document Number]],[3]Docs!$B:$F,4,0),"No Placeholder Yet")</f>
        <v>RES - Reserved Placeholder</v>
      </c>
      <c r="R4584" s="33" t="str">
        <f>IFERROR(VLOOKUP(PPE_PH1_CDDL[[#This Row],[RDMC Document Number]],[3]Docs!$B:$F,5,0),"No Placeholder Yet")</f>
        <v>Pending</v>
      </c>
      <c r="S4584" s="137">
        <f t="shared" si="619"/>
        <v>0</v>
      </c>
      <c r="T4584" s="39" t="s">
        <v>1119</v>
      </c>
      <c r="U4584" s="39"/>
      <c r="V4584" s="126"/>
      <c r="W4584" s="39" t="s">
        <v>2059</v>
      </c>
      <c r="X4584" s="39" t="s">
        <v>2080</v>
      </c>
      <c r="Y4584" s="39"/>
      <c r="Z4584" s="39"/>
      <c r="AA4584" s="39"/>
      <c r="AB4584" s="152" t="s">
        <v>3165</v>
      </c>
    </row>
    <row r="4585" spans="1:28" ht="21.75" customHeight="1" x14ac:dyDescent="0.25">
      <c r="A4585" s="33" t="s">
        <v>30</v>
      </c>
      <c r="B4585" s="33" t="s">
        <v>31</v>
      </c>
      <c r="C4585" s="39">
        <v>6293</v>
      </c>
      <c r="D4585" s="39" t="s">
        <v>52</v>
      </c>
      <c r="E4585" s="39" t="s">
        <v>82</v>
      </c>
      <c r="F4585" s="128" t="s">
        <v>46</v>
      </c>
      <c r="G4585" s="39" t="s">
        <v>35</v>
      </c>
      <c r="H4585" s="39" t="str">
        <f t="shared" si="617"/>
        <v>6105AK124-6293-EDST-0002</v>
      </c>
      <c r="I4585" s="39" t="str">
        <f t="shared" si="618"/>
        <v>Q24050972-04-6293-E-DST-0002</v>
      </c>
      <c r="J4585" s="39"/>
      <c r="K4585" s="39" t="s">
        <v>2057</v>
      </c>
      <c r="L4585" s="39" t="s">
        <v>2058</v>
      </c>
      <c r="M4585" s="39" t="s">
        <v>1373</v>
      </c>
      <c r="N4585" s="33" t="str">
        <f t="shared" si="616"/>
        <v>Power Station 1 Photovoltaic Array, Inverters, and Transformers - Small Power and Lighting for Solar PV Yard - Equipment Register and Technical Specifications</v>
      </c>
      <c r="O4585" s="134"/>
      <c r="P4585" s="134"/>
      <c r="Q4585" s="33" t="str">
        <f>IFERROR(VLOOKUP(PPE_PH1_CDDL[[#This Row],[RDMC Document Number]],[3]Docs!$B:$F,4,0),"No Placeholder Yet")</f>
        <v>RES - Reserved Placeholder</v>
      </c>
      <c r="R4585" s="33" t="str">
        <f>IFERROR(VLOOKUP(PPE_PH1_CDDL[[#This Row],[RDMC Document Number]],[3]Docs!$B:$F,5,0),"No Placeholder Yet")</f>
        <v>Pending</v>
      </c>
      <c r="S4585" s="137">
        <f t="shared" si="619"/>
        <v>0</v>
      </c>
      <c r="T4585" s="39" t="s">
        <v>1119</v>
      </c>
      <c r="U4585" s="39"/>
      <c r="V4585" s="126"/>
      <c r="W4585" s="39" t="s">
        <v>2059</v>
      </c>
      <c r="X4585" s="39" t="s">
        <v>1597</v>
      </c>
      <c r="Y4585" s="39"/>
      <c r="Z4585" s="39"/>
      <c r="AA4585" s="39"/>
      <c r="AB4585" s="152" t="s">
        <v>3165</v>
      </c>
    </row>
    <row r="4586" spans="1:28" ht="21.75" customHeight="1" x14ac:dyDescent="0.25">
      <c r="A4586" s="33" t="s">
        <v>30</v>
      </c>
      <c r="B4586" s="33" t="s">
        <v>31</v>
      </c>
      <c r="C4586" s="39">
        <v>6293</v>
      </c>
      <c r="D4586" s="39" t="s">
        <v>52</v>
      </c>
      <c r="E4586" s="39" t="s">
        <v>82</v>
      </c>
      <c r="F4586" s="128" t="s">
        <v>48</v>
      </c>
      <c r="G4586" s="39" t="s">
        <v>35</v>
      </c>
      <c r="H4586" s="39" t="str">
        <f t="shared" si="617"/>
        <v>6105AK124-6293-EDST-0003</v>
      </c>
      <c r="I4586" s="39" t="str">
        <f t="shared" si="618"/>
        <v>Q24050972-04-6293-E-DST-0003</v>
      </c>
      <c r="J4586" s="39"/>
      <c r="K4586" s="39" t="s">
        <v>2057</v>
      </c>
      <c r="L4586" s="39" t="s">
        <v>2060</v>
      </c>
      <c r="M4586" s="39" t="s">
        <v>1373</v>
      </c>
      <c r="N4586" s="33" t="str">
        <f t="shared" si="616"/>
        <v>Power Station 1 Photovoltaic Array, Inverters, and Transformers - MV Cables for Solar PV Yard - Equipment Register and Technical Specifications</v>
      </c>
      <c r="O4586" s="134"/>
      <c r="P4586" s="134"/>
      <c r="Q4586" s="33" t="str">
        <f>IFERROR(VLOOKUP(PPE_PH1_CDDL[[#This Row],[RDMC Document Number]],[3]Docs!$B:$F,4,0),"No Placeholder Yet")</f>
        <v>RES - Reserved Placeholder</v>
      </c>
      <c r="R4586" s="33" t="str">
        <f>IFERROR(VLOOKUP(PPE_PH1_CDDL[[#This Row],[RDMC Document Number]],[3]Docs!$B:$F,5,0),"No Placeholder Yet")</f>
        <v>Pending</v>
      </c>
      <c r="S4586" s="137">
        <f t="shared" si="619"/>
        <v>0</v>
      </c>
      <c r="T4586" s="39" t="s">
        <v>1119</v>
      </c>
      <c r="U4586" s="39"/>
      <c r="V4586" s="126"/>
      <c r="W4586" s="39" t="s">
        <v>2059</v>
      </c>
      <c r="X4586" s="39" t="s">
        <v>2081</v>
      </c>
      <c r="Y4586" s="39"/>
      <c r="Z4586" s="39"/>
      <c r="AA4586" s="39"/>
      <c r="AB4586" s="152" t="s">
        <v>3165</v>
      </c>
    </row>
    <row r="4587" spans="1:28" ht="21.75" customHeight="1" x14ac:dyDescent="0.25">
      <c r="A4587" s="33" t="s">
        <v>30</v>
      </c>
      <c r="B4587" s="33" t="s">
        <v>31</v>
      </c>
      <c r="C4587" s="39">
        <v>6293</v>
      </c>
      <c r="D4587" s="39" t="s">
        <v>52</v>
      </c>
      <c r="E4587" s="39" t="s">
        <v>82</v>
      </c>
      <c r="F4587" s="128" t="s">
        <v>50</v>
      </c>
      <c r="G4587" s="39" t="s">
        <v>35</v>
      </c>
      <c r="H4587" s="39" t="str">
        <f t="shared" si="617"/>
        <v>6105AK124-6293-EDST-0004</v>
      </c>
      <c r="I4587" s="39" t="str">
        <f t="shared" si="618"/>
        <v>Q24050972-04-6293-E-DST-0004</v>
      </c>
      <c r="J4587" s="39"/>
      <c r="K4587" s="39" t="s">
        <v>2057</v>
      </c>
      <c r="L4587" s="39" t="s">
        <v>2062</v>
      </c>
      <c r="M4587" s="39" t="s">
        <v>1373</v>
      </c>
      <c r="N4587" s="33" t="str">
        <f t="shared" si="616"/>
        <v>Power Station 1 Photovoltaic Array, Inverters, and Transformers - K110 (6291) - LV, Control and Signal Cables (Incl. Gland/Lugs) for Solar Yard - Equipment Register and Technical Specifications</v>
      </c>
      <c r="O4587" s="134"/>
      <c r="P4587" s="134"/>
      <c r="Q4587" s="33" t="str">
        <f>IFERROR(VLOOKUP(PPE_PH1_CDDL[[#This Row],[RDMC Document Number]],[3]Docs!$B:$F,4,0),"No Placeholder Yet")</f>
        <v>RES - Reserved Placeholder</v>
      </c>
      <c r="R4587" s="33" t="str">
        <f>IFERROR(VLOOKUP(PPE_PH1_CDDL[[#This Row],[RDMC Document Number]],[3]Docs!$B:$F,5,0),"No Placeholder Yet")</f>
        <v>Pending</v>
      </c>
      <c r="S4587" s="137">
        <f t="shared" si="619"/>
        <v>0</v>
      </c>
      <c r="T4587" s="39" t="s">
        <v>1119</v>
      </c>
      <c r="U4587" s="39"/>
      <c r="V4587" s="126"/>
      <c r="W4587" s="39" t="s">
        <v>2059</v>
      </c>
      <c r="X4587" s="39" t="s">
        <v>1627</v>
      </c>
      <c r="Y4587" s="39"/>
      <c r="Z4587" s="39"/>
      <c r="AA4587" s="39"/>
      <c r="AB4587" s="152" t="s">
        <v>3165</v>
      </c>
    </row>
    <row r="4588" spans="1:28" ht="21.75" customHeight="1" x14ac:dyDescent="0.25">
      <c r="A4588" s="33" t="s">
        <v>30</v>
      </c>
      <c r="B4588" s="33" t="s">
        <v>31</v>
      </c>
      <c r="C4588" s="39">
        <v>6293</v>
      </c>
      <c r="D4588" s="39" t="s">
        <v>52</v>
      </c>
      <c r="E4588" s="39" t="s">
        <v>82</v>
      </c>
      <c r="F4588" s="128" t="s">
        <v>101</v>
      </c>
      <c r="G4588" s="39" t="s">
        <v>35</v>
      </c>
      <c r="H4588" s="39" t="str">
        <f t="shared" si="617"/>
        <v>6105AK124-6293-EDST-0005</v>
      </c>
      <c r="I4588" s="39" t="str">
        <f t="shared" si="618"/>
        <v>Q24050972-04-6293-E-DST-0005</v>
      </c>
      <c r="J4588" s="39"/>
      <c r="K4588" s="39" t="s">
        <v>2057</v>
      </c>
      <c r="L4588" s="39" t="s">
        <v>2072</v>
      </c>
      <c r="M4588" s="39" t="s">
        <v>1373</v>
      </c>
      <c r="N4588" s="33" t="str">
        <f t="shared" si="616"/>
        <v>Power Station 1 Photovoltaic Array, Inverters, and Transformers - K110 (6291) - Cable Racks and Trays for Solar yard - Equipment Register and Technical Specifications</v>
      </c>
      <c r="O4588" s="134"/>
      <c r="P4588" s="134"/>
      <c r="Q4588" s="33" t="str">
        <f>IFERROR(VLOOKUP(PPE_PH1_CDDL[[#This Row],[RDMC Document Number]],[3]Docs!$B:$F,4,0),"No Placeholder Yet")</f>
        <v>RES - Reserved Placeholder</v>
      </c>
      <c r="R4588" s="33" t="str">
        <f>IFERROR(VLOOKUP(PPE_PH1_CDDL[[#This Row],[RDMC Document Number]],[3]Docs!$B:$F,5,0),"No Placeholder Yet")</f>
        <v>Pending</v>
      </c>
      <c r="S4588" s="137">
        <f t="shared" si="619"/>
        <v>0</v>
      </c>
      <c r="T4588" s="39" t="s">
        <v>1119</v>
      </c>
      <c r="U4588" s="39"/>
      <c r="V4588" s="126"/>
      <c r="W4588" s="39" t="s">
        <v>2059</v>
      </c>
      <c r="X4588" s="39" t="s">
        <v>2083</v>
      </c>
      <c r="Y4588" s="39"/>
      <c r="Z4588" s="39"/>
      <c r="AA4588" s="39"/>
      <c r="AB4588" s="152" t="s">
        <v>3165</v>
      </c>
    </row>
    <row r="4589" spans="1:28" ht="21.75" customHeight="1" x14ac:dyDescent="0.25">
      <c r="A4589" s="33" t="s">
        <v>30</v>
      </c>
      <c r="B4589" s="33" t="s">
        <v>31</v>
      </c>
      <c r="C4589" s="39">
        <v>6293</v>
      </c>
      <c r="D4589" s="39" t="s">
        <v>52</v>
      </c>
      <c r="E4589" s="39" t="s">
        <v>82</v>
      </c>
      <c r="F4589" s="128" t="s">
        <v>161</v>
      </c>
      <c r="G4589" s="39" t="s">
        <v>35</v>
      </c>
      <c r="H4589" s="39" t="str">
        <f t="shared" si="617"/>
        <v>6105AK124-6293-EDST-0006</v>
      </c>
      <c r="I4589" s="39" t="str">
        <f t="shared" si="618"/>
        <v>Q24050972-04-6293-E-DST-0006</v>
      </c>
      <c r="J4589" s="39"/>
      <c r="K4589" s="39" t="s">
        <v>2057</v>
      </c>
      <c r="L4589" s="39" t="s">
        <v>2084</v>
      </c>
      <c r="M4589" s="39" t="s">
        <v>1373</v>
      </c>
      <c r="N4589" s="33" t="str">
        <f t="shared" si="616"/>
        <v>Power Station 1 Photovoltaic Array, Inverters, and Transformers - K110 (6291) - Cable Trench / Tunnels for Solar yard - Equipment Register and Technical Specifications</v>
      </c>
      <c r="O4589" s="134"/>
      <c r="P4589" s="134"/>
      <c r="Q4589" s="33" t="str">
        <f>IFERROR(VLOOKUP(PPE_PH1_CDDL[[#This Row],[RDMC Document Number]],[3]Docs!$B:$F,4,0),"No Placeholder Yet")</f>
        <v>RES - Reserved Placeholder</v>
      </c>
      <c r="R4589" s="33" t="str">
        <f>IFERROR(VLOOKUP(PPE_PH1_CDDL[[#This Row],[RDMC Document Number]],[3]Docs!$B:$F,5,0),"No Placeholder Yet")</f>
        <v>Pending</v>
      </c>
      <c r="S4589" s="137">
        <f t="shared" si="619"/>
        <v>0</v>
      </c>
      <c r="T4589" s="39" t="s">
        <v>1119</v>
      </c>
      <c r="U4589" s="39"/>
      <c r="V4589" s="126"/>
      <c r="W4589" s="39" t="s">
        <v>2059</v>
      </c>
      <c r="X4589" s="39" t="s">
        <v>1885</v>
      </c>
      <c r="Y4589" s="39"/>
      <c r="Z4589" s="39"/>
      <c r="AA4589" s="39"/>
      <c r="AB4589" s="152" t="s">
        <v>3165</v>
      </c>
    </row>
    <row r="4590" spans="1:28" ht="21.75" customHeight="1" x14ac:dyDescent="0.25">
      <c r="A4590" s="33" t="s">
        <v>30</v>
      </c>
      <c r="B4590" s="33" t="s">
        <v>31</v>
      </c>
      <c r="C4590" s="39">
        <v>6293</v>
      </c>
      <c r="D4590" s="39" t="s">
        <v>52</v>
      </c>
      <c r="E4590" s="39" t="s">
        <v>82</v>
      </c>
      <c r="F4590" s="128" t="s">
        <v>170</v>
      </c>
      <c r="G4590" s="39" t="s">
        <v>35</v>
      </c>
      <c r="H4590" s="39" t="str">
        <f t="shared" si="617"/>
        <v>6105AK124-6293-EDST-0007</v>
      </c>
      <c r="I4590" s="39" t="str">
        <f t="shared" si="618"/>
        <v>Q24050972-04-6293-E-DST-0007</v>
      </c>
      <c r="J4590" s="39"/>
      <c r="K4590" s="39" t="s">
        <v>2057</v>
      </c>
      <c r="L4590" s="39" t="s">
        <v>2063</v>
      </c>
      <c r="M4590" s="39" t="s">
        <v>1373</v>
      </c>
      <c r="N4590" s="33" t="str">
        <f t="shared" si="616"/>
        <v>Power Station 1 Photovoltaic Array, Inverters, and Transformers - K110 (6291) - Lightning Protection System for Solar PV Panels and Yard - Equipment Register and Technical Specifications</v>
      </c>
      <c r="O4590" s="134"/>
      <c r="P4590" s="134"/>
      <c r="Q4590" s="33" t="str">
        <f>IFERROR(VLOOKUP(PPE_PH1_CDDL[[#This Row],[RDMC Document Number]],[3]Docs!$B:$F,4,0),"No Placeholder Yet")</f>
        <v>RES - Reserved Placeholder</v>
      </c>
      <c r="R4590" s="33" t="str">
        <f>IFERROR(VLOOKUP(PPE_PH1_CDDL[[#This Row],[RDMC Document Number]],[3]Docs!$B:$F,5,0),"No Placeholder Yet")</f>
        <v>Pending</v>
      </c>
      <c r="S4590" s="137">
        <f t="shared" si="619"/>
        <v>0</v>
      </c>
      <c r="T4590" s="39" t="s">
        <v>1119</v>
      </c>
      <c r="U4590" s="39"/>
      <c r="V4590" s="126"/>
      <c r="W4590" s="39" t="s">
        <v>2059</v>
      </c>
      <c r="X4590" s="39" t="s">
        <v>2089</v>
      </c>
      <c r="Y4590" s="39"/>
      <c r="Z4590" s="39"/>
      <c r="AA4590" s="39"/>
      <c r="AB4590" s="152" t="s">
        <v>3165</v>
      </c>
    </row>
    <row r="4591" spans="1:28" ht="21.75" customHeight="1" x14ac:dyDescent="0.25">
      <c r="A4591" s="33" t="s">
        <v>30</v>
      </c>
      <c r="B4591" s="33" t="s">
        <v>31</v>
      </c>
      <c r="C4591" s="39">
        <v>6293</v>
      </c>
      <c r="D4591" s="39" t="s">
        <v>52</v>
      </c>
      <c r="E4591" s="39" t="s">
        <v>82</v>
      </c>
      <c r="F4591" s="128" t="s">
        <v>108</v>
      </c>
      <c r="G4591" s="39" t="s">
        <v>35</v>
      </c>
      <c r="H4591" s="39" t="str">
        <f t="shared" si="617"/>
        <v>6105AK124-6293-EDST-0008</v>
      </c>
      <c r="I4591" s="39" t="str">
        <f t="shared" si="618"/>
        <v>Q24050972-04-6293-E-DST-0008</v>
      </c>
      <c r="J4591" s="39"/>
      <c r="K4591" s="39" t="s">
        <v>2057</v>
      </c>
      <c r="L4591" s="39" t="s">
        <v>2064</v>
      </c>
      <c r="M4591" s="39" t="s">
        <v>1373</v>
      </c>
      <c r="N4591" s="33" t="str">
        <f t="shared" si="616"/>
        <v>Power Station 1 Photovoltaic Array, Inverters, and Transformers - K110 (6291) - Earthing System for Solar Yard - Equipment Register and Technical Specifications</v>
      </c>
      <c r="O4591" s="134"/>
      <c r="P4591" s="134"/>
      <c r="Q4591" s="33" t="str">
        <f>IFERROR(VLOOKUP(PPE_PH1_CDDL[[#This Row],[RDMC Document Number]],[3]Docs!$B:$F,4,0),"No Placeholder Yet")</f>
        <v>RES - Reserved Placeholder</v>
      </c>
      <c r="R4591" s="33" t="str">
        <f>IFERROR(VLOOKUP(PPE_PH1_CDDL[[#This Row],[RDMC Document Number]],[3]Docs!$B:$F,5,0),"No Placeholder Yet")</f>
        <v>Pending</v>
      </c>
      <c r="S4591" s="137">
        <f t="shared" si="619"/>
        <v>0</v>
      </c>
      <c r="T4591" s="39" t="s">
        <v>1119</v>
      </c>
      <c r="U4591" s="39"/>
      <c r="V4591" s="126"/>
      <c r="W4591" s="39" t="s">
        <v>2059</v>
      </c>
      <c r="X4591" s="39" t="s">
        <v>1649</v>
      </c>
      <c r="Y4591" s="39"/>
      <c r="Z4591" s="39"/>
      <c r="AA4591" s="39"/>
      <c r="AB4591" s="152" t="s">
        <v>3165</v>
      </c>
    </row>
    <row r="4592" spans="1:28" ht="21.75" customHeight="1" x14ac:dyDescent="0.25">
      <c r="A4592" s="33" t="s">
        <v>30</v>
      </c>
      <c r="B4592" s="33" t="s">
        <v>31</v>
      </c>
      <c r="C4592" s="39">
        <v>6293</v>
      </c>
      <c r="D4592" s="39" t="s">
        <v>52</v>
      </c>
      <c r="E4592" s="39" t="s">
        <v>82</v>
      </c>
      <c r="F4592" s="128" t="s">
        <v>173</v>
      </c>
      <c r="G4592" s="39" t="s">
        <v>35</v>
      </c>
      <c r="H4592" s="39" t="str">
        <f t="shared" si="617"/>
        <v>6105AK124-6293-EDST-0009</v>
      </c>
      <c r="I4592" s="39" t="str">
        <f t="shared" si="618"/>
        <v>Q24050972-04-6293-E-DST-0009</v>
      </c>
      <c r="J4592" s="39"/>
      <c r="K4592" s="39" t="s">
        <v>2057</v>
      </c>
      <c r="L4592" s="39" t="s">
        <v>2066</v>
      </c>
      <c r="M4592" s="39" t="s">
        <v>1534</v>
      </c>
      <c r="N4592" s="33" t="str">
        <f t="shared" si="616"/>
        <v>Power Station 1 Photovoltaic Array, Inverters, and Transformers - K110 (6291) - Metering Instr. &amp; Weather Station (Incl. PV Performance Man. System) - CT and PT Datasheets</v>
      </c>
      <c r="O4592" s="134"/>
      <c r="P4592" s="134"/>
      <c r="Q4592" s="33" t="str">
        <f>IFERROR(VLOOKUP(PPE_PH1_CDDL[[#This Row],[RDMC Document Number]],[3]Docs!$B:$F,4,0),"No Placeholder Yet")</f>
        <v>RES - Reserved Placeholder</v>
      </c>
      <c r="R4592" s="33" t="str">
        <f>IFERROR(VLOOKUP(PPE_PH1_CDDL[[#This Row],[RDMC Document Number]],[3]Docs!$B:$F,5,0),"No Placeholder Yet")</f>
        <v>Pending</v>
      </c>
      <c r="S4592" s="137">
        <f t="shared" si="619"/>
        <v>0</v>
      </c>
      <c r="T4592" s="39" t="s">
        <v>1119</v>
      </c>
      <c r="U4592" s="39"/>
      <c r="V4592" s="126"/>
      <c r="W4592" s="39" t="s">
        <v>2059</v>
      </c>
      <c r="X4592" s="39" t="s">
        <v>2086</v>
      </c>
      <c r="Y4592" s="39"/>
      <c r="Z4592" s="39"/>
      <c r="AA4592" s="39"/>
      <c r="AB4592" s="152" t="s">
        <v>3165</v>
      </c>
    </row>
    <row r="4593" spans="1:28" ht="21.75" customHeight="1" x14ac:dyDescent="0.25">
      <c r="A4593" s="33" t="s">
        <v>30</v>
      </c>
      <c r="B4593" s="33" t="s">
        <v>31</v>
      </c>
      <c r="C4593" s="39">
        <v>6293</v>
      </c>
      <c r="D4593" s="39" t="s">
        <v>52</v>
      </c>
      <c r="E4593" s="39" t="s">
        <v>82</v>
      </c>
      <c r="F4593" s="128" t="s">
        <v>184</v>
      </c>
      <c r="G4593" s="39" t="s">
        <v>35</v>
      </c>
      <c r="H4593" s="39" t="str">
        <f t="shared" si="617"/>
        <v>6105AK124-6293-EDST-0010</v>
      </c>
      <c r="I4593" s="39" t="str">
        <f t="shared" si="618"/>
        <v>Q24050972-04-6293-E-DST-0010</v>
      </c>
      <c r="J4593" s="39"/>
      <c r="K4593" s="39" t="s">
        <v>2057</v>
      </c>
      <c r="L4593" s="39" t="s">
        <v>2066</v>
      </c>
      <c r="M4593" s="39" t="s">
        <v>1373</v>
      </c>
      <c r="N4593" s="33" t="str">
        <f t="shared" si="616"/>
        <v>Power Station 1 Photovoltaic Array, Inverters, and Transformers - K110 (6291) - Metering Instr. &amp; Weather Station (Incl. PV Performance Man. System) - Equipment Register and Technical Specifications</v>
      </c>
      <c r="O4593" s="134"/>
      <c r="P4593" s="134"/>
      <c r="Q4593" s="33" t="str">
        <f>IFERROR(VLOOKUP(PPE_PH1_CDDL[[#This Row],[RDMC Document Number]],[3]Docs!$B:$F,4,0),"No Placeholder Yet")</f>
        <v>RES - Reserved Placeholder</v>
      </c>
      <c r="R4593" s="33" t="str">
        <f>IFERROR(VLOOKUP(PPE_PH1_CDDL[[#This Row],[RDMC Document Number]],[3]Docs!$B:$F,5,0),"No Placeholder Yet")</f>
        <v>Pending</v>
      </c>
      <c r="S4593" s="137">
        <f t="shared" si="619"/>
        <v>0</v>
      </c>
      <c r="T4593" s="39" t="s">
        <v>1119</v>
      </c>
      <c r="U4593" s="39"/>
      <c r="V4593" s="126"/>
      <c r="W4593" s="39" t="s">
        <v>2059</v>
      </c>
      <c r="X4593" s="39" t="s">
        <v>2086</v>
      </c>
      <c r="Y4593" s="39"/>
      <c r="Z4593" s="39"/>
      <c r="AA4593" s="39"/>
      <c r="AB4593" s="152" t="s">
        <v>3165</v>
      </c>
    </row>
    <row r="4594" spans="1:28" ht="21.75" customHeight="1" x14ac:dyDescent="0.25">
      <c r="A4594" s="33" t="s">
        <v>30</v>
      </c>
      <c r="B4594" s="33" t="s">
        <v>31</v>
      </c>
      <c r="C4594" s="39">
        <v>6293</v>
      </c>
      <c r="D4594" s="39" t="s">
        <v>52</v>
      </c>
      <c r="E4594" s="39" t="s">
        <v>82</v>
      </c>
      <c r="F4594" s="174" t="s">
        <v>187</v>
      </c>
      <c r="G4594" s="39" t="s">
        <v>35</v>
      </c>
      <c r="H4594" s="39" t="str">
        <f t="shared" si="617"/>
        <v>6105AK124-6293-EDST-0011</v>
      </c>
      <c r="I4594" s="39" t="str">
        <f t="shared" si="618"/>
        <v>Q24050972-04-6293-E-DST-0011</v>
      </c>
      <c r="J4594" s="162"/>
      <c r="K4594" s="39" t="s">
        <v>2057</v>
      </c>
      <c r="L4594" s="162" t="s">
        <v>2069</v>
      </c>
      <c r="M4594" s="162" t="s">
        <v>1373</v>
      </c>
      <c r="N4594" s="33" t="str">
        <f t="shared" si="616"/>
        <v>Power Station 1 Photovoltaic Array, Inverters, and Transformers - K110 (6291) - Panel Cleaning Systems Infrastructure - Equipment Register and Technical Specifications</v>
      </c>
      <c r="O4594" s="175"/>
      <c r="P4594" s="175"/>
      <c r="Q4594" s="33" t="str">
        <f>IFERROR(VLOOKUP(PPE_PH1_CDDL[[#This Row],[RDMC Document Number]],[3]Docs!$B:$F,4,0),"No Placeholder Yet")</f>
        <v>RES - Reserved Placeholder</v>
      </c>
      <c r="R4594" s="33" t="str">
        <f>IFERROR(VLOOKUP(PPE_PH1_CDDL[[#This Row],[RDMC Document Number]],[3]Docs!$B:$F,5,0),"No Placeholder Yet")</f>
        <v>Pending</v>
      </c>
      <c r="S4594" s="137">
        <f t="shared" si="619"/>
        <v>0</v>
      </c>
      <c r="T4594" s="39" t="s">
        <v>1119</v>
      </c>
      <c r="U4594" s="39"/>
      <c r="V4594" s="126"/>
      <c r="W4594" s="39" t="s">
        <v>2059</v>
      </c>
      <c r="X4594" s="162" t="s">
        <v>2070</v>
      </c>
      <c r="Y4594" s="162"/>
      <c r="Z4594" s="162"/>
      <c r="AA4594" s="39"/>
      <c r="AB4594" s="152" t="s">
        <v>3165</v>
      </c>
    </row>
    <row r="4595" spans="1:28" ht="21.75" customHeight="1" x14ac:dyDescent="0.25">
      <c r="A4595" s="33" t="s">
        <v>30</v>
      </c>
      <c r="B4595" s="33" t="s">
        <v>31</v>
      </c>
      <c r="C4595" s="39">
        <v>6293</v>
      </c>
      <c r="D4595" s="39" t="s">
        <v>1456</v>
      </c>
      <c r="E4595" s="39" t="s">
        <v>1457</v>
      </c>
      <c r="F4595" s="128" t="s">
        <v>34</v>
      </c>
      <c r="G4595" s="39" t="s">
        <v>35</v>
      </c>
      <c r="H4595" s="39" t="str">
        <f t="shared" si="617"/>
        <v>6105AK124-6293-WELE-0001</v>
      </c>
      <c r="I4595" s="39" t="str">
        <f t="shared" si="618"/>
        <v>Q24050972-04-6293-W-ELE-0001</v>
      </c>
      <c r="J4595" s="39"/>
      <c r="K4595" s="39" t="s">
        <v>2057</v>
      </c>
      <c r="L4595" s="39" t="s">
        <v>2084</v>
      </c>
      <c r="M4595" s="39" t="s">
        <v>1458</v>
      </c>
      <c r="N4595" s="33" t="str">
        <f t="shared" si="616"/>
        <v>Power Station 1 Photovoltaic Array, Inverters, and Transformers - K110 (6291) - Cable Trench / Tunnels for Solar yard - Bulk Earth Works Design and Report</v>
      </c>
      <c r="O4595" s="134"/>
      <c r="P4595" s="134"/>
      <c r="Q4595" s="33" t="str">
        <f>IFERROR(VLOOKUP(PPE_PH1_CDDL[[#This Row],[RDMC Document Number]],[3]Docs!$B:$F,4,0),"No Placeholder Yet")</f>
        <v>RES - Reserved Placeholder</v>
      </c>
      <c r="R4595" s="33" t="str">
        <f>IFERROR(VLOOKUP(PPE_PH1_CDDL[[#This Row],[RDMC Document Number]],[3]Docs!$B:$F,5,0),"No Placeholder Yet")</f>
        <v>Pending</v>
      </c>
      <c r="S4595" s="137">
        <f t="shared" ref="S4595:S4601" si="620">IF(AND(O4595&lt;&gt;"",P4595&lt;&gt;"",R4595="Approved"),100%,
 IF(AND(O4595&lt;&gt;"",P4595&lt;&gt;""),66.67%,
 IF(O4595&lt;&gt;"",33.33%,
 0)))</f>
        <v>0</v>
      </c>
      <c r="T4595" s="39" t="s">
        <v>1119</v>
      </c>
      <c r="U4595" s="39"/>
      <c r="V4595" s="126"/>
      <c r="W4595" s="39" t="s">
        <v>2059</v>
      </c>
      <c r="X4595" s="39" t="s">
        <v>1961</v>
      </c>
      <c r="Y4595" s="39"/>
      <c r="Z4595" s="39"/>
      <c r="AA4595" s="39"/>
      <c r="AB4595" s="152" t="s">
        <v>3165</v>
      </c>
    </row>
    <row r="4596" spans="1:28" ht="21.75" customHeight="1" x14ac:dyDescent="0.25">
      <c r="A4596" s="33" t="s">
        <v>30</v>
      </c>
      <c r="B4596" s="33" t="s">
        <v>31</v>
      </c>
      <c r="C4596" s="39">
        <v>6293</v>
      </c>
      <c r="D4596" s="39" t="s">
        <v>1456</v>
      </c>
      <c r="E4596" s="162" t="s">
        <v>1457</v>
      </c>
      <c r="F4596" s="174" t="s">
        <v>46</v>
      </c>
      <c r="G4596" s="39" t="s">
        <v>35</v>
      </c>
      <c r="H4596" s="39" t="str">
        <f t="shared" si="617"/>
        <v>6105AK124-6293-WELE-0002</v>
      </c>
      <c r="I4596" s="39" t="str">
        <f t="shared" si="618"/>
        <v>Q24050972-04-6293-W-ELE-0002</v>
      </c>
      <c r="J4596" s="162"/>
      <c r="K4596" s="39" t="s">
        <v>2057</v>
      </c>
      <c r="L4596" s="162" t="s">
        <v>2065</v>
      </c>
      <c r="M4596" s="162" t="s">
        <v>1458</v>
      </c>
      <c r="N4596" s="33" t="str">
        <f t="shared" si="616"/>
        <v>Power Station 1 Photovoltaic Array, Inverters, and Transformers - K110 (6291) - Terrace, Roads and Access-ways for Solar Yard - Bulk Earth Works Design and Report</v>
      </c>
      <c r="O4596" s="175"/>
      <c r="P4596" s="175"/>
      <c r="Q4596" s="33" t="str">
        <f>IFERROR(VLOOKUP(PPE_PH1_CDDL[[#This Row],[RDMC Document Number]],[3]Docs!$B:$F,4,0),"No Placeholder Yet")</f>
        <v>RES - Reserved Placeholder</v>
      </c>
      <c r="R4596" s="33" t="str">
        <f>IFERROR(VLOOKUP(PPE_PH1_CDDL[[#This Row],[RDMC Document Number]],[3]Docs!$B:$F,5,0),"No Placeholder Yet")</f>
        <v>Pending</v>
      </c>
      <c r="S4596" s="137">
        <f t="shared" si="620"/>
        <v>0</v>
      </c>
      <c r="T4596" s="39" t="s">
        <v>1119</v>
      </c>
      <c r="U4596" s="39"/>
      <c r="V4596" s="126"/>
      <c r="W4596" s="39" t="s">
        <v>2059</v>
      </c>
      <c r="X4596" s="162" t="s">
        <v>2090</v>
      </c>
      <c r="Y4596" s="162"/>
      <c r="Z4596" s="162"/>
      <c r="AA4596" s="39"/>
      <c r="AB4596" s="152" t="s">
        <v>3165</v>
      </c>
    </row>
    <row r="4597" spans="1:28" ht="21.75" customHeight="1" x14ac:dyDescent="0.25">
      <c r="A4597" s="33" t="s">
        <v>30</v>
      </c>
      <c r="B4597" s="33" t="s">
        <v>31</v>
      </c>
      <c r="C4597" s="39">
        <v>6293</v>
      </c>
      <c r="D4597" s="39" t="s">
        <v>52</v>
      </c>
      <c r="E4597" s="39" t="s">
        <v>1374</v>
      </c>
      <c r="F4597" s="128" t="s">
        <v>34</v>
      </c>
      <c r="G4597" s="39" t="s">
        <v>35</v>
      </c>
      <c r="H4597" s="39" t="str">
        <f t="shared" si="617"/>
        <v>6105AK124-6293-EEQL-0001</v>
      </c>
      <c r="I4597" s="39" t="str">
        <f t="shared" si="618"/>
        <v>Q24050972-04-6293-E-EQL-0001</v>
      </c>
      <c r="J4597" s="39"/>
      <c r="K4597" s="39" t="s">
        <v>2057</v>
      </c>
      <c r="L4597" s="39" t="s">
        <v>2078</v>
      </c>
      <c r="M4597" s="39" t="s">
        <v>1375</v>
      </c>
      <c r="N4597" s="33" t="str">
        <f t="shared" si="616"/>
        <v>Power Station 1 Photovoltaic Array, Inverters, and Transformers - CCTV &amp; Security System for Solar PV Yard and Buildings - Electrical Equipment Load Register</v>
      </c>
      <c r="O4597" s="134"/>
      <c r="P4597" s="134"/>
      <c r="Q4597" s="33" t="str">
        <f>IFERROR(VLOOKUP(PPE_PH1_CDDL[[#This Row],[RDMC Document Number]],[3]Docs!$B:$F,4,0),"No Placeholder Yet")</f>
        <v>RES - Reserved Placeholder</v>
      </c>
      <c r="R4597" s="33" t="str">
        <f>IFERROR(VLOOKUP(PPE_PH1_CDDL[[#This Row],[RDMC Document Number]],[3]Docs!$B:$F,5,0),"No Placeholder Yet")</f>
        <v>Pending</v>
      </c>
      <c r="S4597" s="137">
        <f t="shared" si="620"/>
        <v>0</v>
      </c>
      <c r="T4597" s="39" t="s">
        <v>1119</v>
      </c>
      <c r="U4597" s="39"/>
      <c r="V4597" s="126"/>
      <c r="W4597" s="39" t="s">
        <v>2059</v>
      </c>
      <c r="X4597" s="39" t="s">
        <v>2080</v>
      </c>
      <c r="Y4597" s="39"/>
      <c r="Z4597" s="39"/>
      <c r="AA4597" s="39"/>
      <c r="AB4597" s="152" t="s">
        <v>3165</v>
      </c>
    </row>
    <row r="4598" spans="1:28" ht="21.75" customHeight="1" x14ac:dyDescent="0.25">
      <c r="A4598" s="33" t="s">
        <v>30</v>
      </c>
      <c r="B4598" s="33" t="s">
        <v>31</v>
      </c>
      <c r="C4598" s="39">
        <v>6293</v>
      </c>
      <c r="D4598" s="39" t="s">
        <v>52</v>
      </c>
      <c r="E4598" s="39" t="s">
        <v>1374</v>
      </c>
      <c r="F4598" s="128" t="s">
        <v>46</v>
      </c>
      <c r="G4598" s="39" t="s">
        <v>35</v>
      </c>
      <c r="H4598" s="39" t="str">
        <f t="shared" si="617"/>
        <v>6105AK124-6293-EEQL-0002</v>
      </c>
      <c r="I4598" s="39" t="str">
        <f t="shared" si="618"/>
        <v>Q24050972-04-6293-E-EQL-0002</v>
      </c>
      <c r="J4598" s="39"/>
      <c r="K4598" s="39" t="s">
        <v>2057</v>
      </c>
      <c r="L4598" s="39" t="s">
        <v>2058</v>
      </c>
      <c r="M4598" s="39" t="s">
        <v>1375</v>
      </c>
      <c r="N4598" s="33" t="str">
        <f t="shared" si="616"/>
        <v>Power Station 1 Photovoltaic Array, Inverters, and Transformers - Small Power and Lighting for Solar PV Yard - Electrical Equipment Load Register</v>
      </c>
      <c r="O4598" s="134"/>
      <c r="P4598" s="134"/>
      <c r="Q4598" s="33" t="str">
        <f>IFERROR(VLOOKUP(PPE_PH1_CDDL[[#This Row],[RDMC Document Number]],[3]Docs!$B:$F,4,0),"No Placeholder Yet")</f>
        <v>RES - Reserved Placeholder</v>
      </c>
      <c r="R4598" s="33" t="str">
        <f>IFERROR(VLOOKUP(PPE_PH1_CDDL[[#This Row],[RDMC Document Number]],[3]Docs!$B:$F,5,0),"No Placeholder Yet")</f>
        <v>Pending</v>
      </c>
      <c r="S4598" s="137">
        <f t="shared" si="620"/>
        <v>0</v>
      </c>
      <c r="T4598" s="39" t="s">
        <v>1119</v>
      </c>
      <c r="U4598" s="39"/>
      <c r="V4598" s="126"/>
      <c r="W4598" s="39" t="s">
        <v>2059</v>
      </c>
      <c r="X4598" s="39" t="s">
        <v>1597</v>
      </c>
      <c r="Y4598" s="39"/>
      <c r="Z4598" s="39"/>
      <c r="AA4598" s="39"/>
      <c r="AB4598" s="152" t="s">
        <v>3165</v>
      </c>
    </row>
    <row r="4599" spans="1:28" ht="21.75" customHeight="1" x14ac:dyDescent="0.25">
      <c r="A4599" s="33" t="s">
        <v>30</v>
      </c>
      <c r="B4599" s="33" t="s">
        <v>31</v>
      </c>
      <c r="C4599" s="39">
        <v>6293</v>
      </c>
      <c r="D4599" s="39" t="s">
        <v>52</v>
      </c>
      <c r="E4599" s="39" t="s">
        <v>1374</v>
      </c>
      <c r="F4599" s="128" t="s">
        <v>48</v>
      </c>
      <c r="G4599" s="39" t="s">
        <v>35</v>
      </c>
      <c r="H4599" s="39" t="str">
        <f t="shared" si="617"/>
        <v>6105AK124-6293-EEQL-0003</v>
      </c>
      <c r="I4599" s="39" t="str">
        <f t="shared" si="618"/>
        <v>Q24050972-04-6293-E-EQL-0003</v>
      </c>
      <c r="J4599" s="39"/>
      <c r="K4599" s="39" t="s">
        <v>2057</v>
      </c>
      <c r="L4599" s="39" t="s">
        <v>2060</v>
      </c>
      <c r="M4599" s="39" t="s">
        <v>1375</v>
      </c>
      <c r="N4599" s="33" t="str">
        <f t="shared" si="616"/>
        <v>Power Station 1 Photovoltaic Array, Inverters, and Transformers - MV Cables for Solar PV Yard - Electrical Equipment Load Register</v>
      </c>
      <c r="O4599" s="134"/>
      <c r="P4599" s="134"/>
      <c r="Q4599" s="33" t="str">
        <f>IFERROR(VLOOKUP(PPE_PH1_CDDL[[#This Row],[RDMC Document Number]],[3]Docs!$B:$F,4,0),"No Placeholder Yet")</f>
        <v>RES - Reserved Placeholder</v>
      </c>
      <c r="R4599" s="33" t="str">
        <f>IFERROR(VLOOKUP(PPE_PH1_CDDL[[#This Row],[RDMC Document Number]],[3]Docs!$B:$F,5,0),"No Placeholder Yet")</f>
        <v>Pending</v>
      </c>
      <c r="S4599" s="137">
        <f t="shared" si="620"/>
        <v>0</v>
      </c>
      <c r="T4599" s="39" t="s">
        <v>1119</v>
      </c>
      <c r="U4599" s="39"/>
      <c r="V4599" s="126"/>
      <c r="W4599" s="39" t="s">
        <v>2059</v>
      </c>
      <c r="X4599" s="39" t="s">
        <v>2081</v>
      </c>
      <c r="Y4599" s="39"/>
      <c r="Z4599" s="39"/>
      <c r="AA4599" s="39"/>
      <c r="AB4599" s="152" t="s">
        <v>3165</v>
      </c>
    </row>
    <row r="4600" spans="1:28" ht="21.75" customHeight="1" x14ac:dyDescent="0.25">
      <c r="A4600" s="33" t="s">
        <v>30</v>
      </c>
      <c r="B4600" s="33" t="s">
        <v>31</v>
      </c>
      <c r="C4600" s="39">
        <v>6293</v>
      </c>
      <c r="D4600" s="39" t="s">
        <v>52</v>
      </c>
      <c r="E4600" s="39" t="s">
        <v>1374</v>
      </c>
      <c r="F4600" s="174" t="s">
        <v>50</v>
      </c>
      <c r="G4600" s="39" t="s">
        <v>35</v>
      </c>
      <c r="H4600" s="39" t="str">
        <f t="shared" si="617"/>
        <v>6105AK124-6293-EEQL-0004</v>
      </c>
      <c r="I4600" s="39" t="str">
        <f t="shared" si="618"/>
        <v>Q24050972-04-6293-E-EQL-0004</v>
      </c>
      <c r="J4600" s="162"/>
      <c r="K4600" s="39" t="s">
        <v>2057</v>
      </c>
      <c r="L4600" s="162" t="s">
        <v>2062</v>
      </c>
      <c r="M4600" s="162" t="s">
        <v>1375</v>
      </c>
      <c r="N4600" s="33" t="str">
        <f t="shared" si="616"/>
        <v>Power Station 1 Photovoltaic Array, Inverters, and Transformers - K110 (6291) - LV, Control and Signal Cables (Incl. Gland/Lugs) for Solar Yard - Electrical Equipment Load Register</v>
      </c>
      <c r="O4600" s="175"/>
      <c r="P4600" s="175"/>
      <c r="Q4600" s="33" t="str">
        <f>IFERROR(VLOOKUP(PPE_PH1_CDDL[[#This Row],[RDMC Document Number]],[3]Docs!$B:$F,4,0),"No Placeholder Yet")</f>
        <v>RES - Reserved Placeholder</v>
      </c>
      <c r="R4600" s="33" t="str">
        <f>IFERROR(VLOOKUP(PPE_PH1_CDDL[[#This Row],[RDMC Document Number]],[3]Docs!$B:$F,5,0),"No Placeholder Yet")</f>
        <v>Pending</v>
      </c>
      <c r="S4600" s="137">
        <f t="shared" si="620"/>
        <v>0</v>
      </c>
      <c r="T4600" s="39" t="s">
        <v>1119</v>
      </c>
      <c r="U4600" s="39"/>
      <c r="V4600" s="126"/>
      <c r="W4600" s="39" t="s">
        <v>2059</v>
      </c>
      <c r="X4600" s="162" t="s">
        <v>1627</v>
      </c>
      <c r="Y4600" s="162"/>
      <c r="Z4600" s="162"/>
      <c r="AA4600" s="39"/>
      <c r="AB4600" s="152" t="s">
        <v>3165</v>
      </c>
    </row>
    <row r="4601" spans="1:28" ht="21.75" customHeight="1" x14ac:dyDescent="0.25">
      <c r="A4601" s="33" t="s">
        <v>30</v>
      </c>
      <c r="B4601" s="33" t="s">
        <v>31</v>
      </c>
      <c r="C4601" s="39">
        <v>6293</v>
      </c>
      <c r="D4601" s="162" t="s">
        <v>268</v>
      </c>
      <c r="E4601" s="162" t="s">
        <v>1374</v>
      </c>
      <c r="F4601" s="174" t="s">
        <v>34</v>
      </c>
      <c r="G4601" s="39" t="s">
        <v>35</v>
      </c>
      <c r="H4601" s="39" t="str">
        <f t="shared" si="617"/>
        <v>6105AK124-6293-MEQL-0001</v>
      </c>
      <c r="I4601" s="39" t="str">
        <f t="shared" si="618"/>
        <v>Q24050972-04-6293-M-EQL-0001</v>
      </c>
      <c r="J4601" s="162"/>
      <c r="K4601" s="39" t="s">
        <v>2057</v>
      </c>
      <c r="L4601" s="162" t="s">
        <v>2069</v>
      </c>
      <c r="M4601" s="162" t="s">
        <v>1428</v>
      </c>
      <c r="N4601" s="33" t="str">
        <f t="shared" si="616"/>
        <v>Power Station 1 Photovoltaic Array, Inverters, and Transformers - K110 (6291) - Panel Cleaning Systems Infrastructure - Mechanical Equipment Register with Specifications</v>
      </c>
      <c r="O4601" s="175"/>
      <c r="P4601" s="175"/>
      <c r="Q4601" s="33" t="str">
        <f>IFERROR(VLOOKUP(PPE_PH1_CDDL[[#This Row],[RDMC Document Number]],[3]Docs!$B:$F,4,0),"No Placeholder Yet")</f>
        <v>RES - Reserved Placeholder</v>
      </c>
      <c r="R4601" s="33" t="str">
        <f>IFERROR(VLOOKUP(PPE_PH1_CDDL[[#This Row],[RDMC Document Number]],[3]Docs!$B:$F,5,0),"No Placeholder Yet")</f>
        <v>Pending</v>
      </c>
      <c r="S4601" s="137">
        <f t="shared" si="620"/>
        <v>0</v>
      </c>
      <c r="T4601" s="39" t="s">
        <v>1119</v>
      </c>
      <c r="U4601" s="39"/>
      <c r="V4601" s="126"/>
      <c r="W4601" s="39" t="s">
        <v>2059</v>
      </c>
      <c r="X4601" s="162" t="s">
        <v>2073</v>
      </c>
      <c r="Y4601" s="162"/>
      <c r="Z4601" s="162"/>
      <c r="AA4601" s="39"/>
      <c r="AB4601" s="152" t="s">
        <v>3165</v>
      </c>
    </row>
    <row r="4602" spans="1:28" ht="21.75" customHeight="1" x14ac:dyDescent="0.25">
      <c r="A4602" s="33" t="s">
        <v>30</v>
      </c>
      <c r="B4602" s="33" t="s">
        <v>31</v>
      </c>
      <c r="C4602" s="39">
        <v>6293</v>
      </c>
      <c r="D4602" s="39" t="s">
        <v>1169</v>
      </c>
      <c r="E4602" s="39" t="s">
        <v>1279</v>
      </c>
      <c r="F4602" s="128" t="s">
        <v>34</v>
      </c>
      <c r="G4602" s="39" t="s">
        <v>35</v>
      </c>
      <c r="H4602" s="39" t="str">
        <f t="shared" si="617"/>
        <v>6105AK124-6293-CFND-0001</v>
      </c>
      <c r="I4602" s="39" t="str">
        <f t="shared" si="618"/>
        <v>Q24050972-04-6293-C-FND-0001</v>
      </c>
      <c r="J4602" s="39"/>
      <c r="K4602" s="39" t="s">
        <v>2057</v>
      </c>
      <c r="L4602" s="39" t="s">
        <v>2075</v>
      </c>
      <c r="M4602" s="39" t="s">
        <v>1281</v>
      </c>
      <c r="N4602" s="33" t="str">
        <f t="shared" si="616"/>
        <v>Power Station 1 Photovoltaic Array, Inverters, and Transformers - Perimeter Fencing and Access Gates for Solar PV Yard - Civil Foundation Design</v>
      </c>
      <c r="O4602" s="134"/>
      <c r="P4602" s="134"/>
      <c r="Q4602" s="33" t="str">
        <f>IFERROR(VLOOKUP(PPE_PH1_CDDL[[#This Row],[RDMC Document Number]],[3]Docs!$B:$F,4,0),"No Placeholder Yet")</f>
        <v>RES - Reserved Placeholder</v>
      </c>
      <c r="R4602" s="33" t="str">
        <f>IFERROR(VLOOKUP(PPE_PH1_CDDL[[#This Row],[RDMC Document Number]],[3]Docs!$B:$F,5,0),"No Placeholder Yet")</f>
        <v>Pending</v>
      </c>
      <c r="S4602" s="137">
        <f t="shared" ref="S4602:S4604" si="621">IF(AND(O4602&lt;&gt;"",P4602&lt;&gt;"",R4602="Approved"),100%,
 IF(AND(O4602&lt;&gt;"",P4602&lt;&gt;""),66.67%,
 IF(O4602&lt;&gt;"",33.33%,
 0)))</f>
        <v>0</v>
      </c>
      <c r="T4602" s="39" t="s">
        <v>1119</v>
      </c>
      <c r="U4602" s="39"/>
      <c r="V4602" s="126"/>
      <c r="W4602" s="39" t="s">
        <v>2059</v>
      </c>
      <c r="X4602" s="39" t="s">
        <v>2077</v>
      </c>
      <c r="Y4602" s="39"/>
      <c r="Z4602" s="39"/>
      <c r="AA4602" s="39"/>
      <c r="AB4602" s="152" t="s">
        <v>3165</v>
      </c>
    </row>
    <row r="4603" spans="1:28" ht="21.75" customHeight="1" x14ac:dyDescent="0.25">
      <c r="A4603" s="33" t="s">
        <v>30</v>
      </c>
      <c r="B4603" s="33" t="s">
        <v>31</v>
      </c>
      <c r="C4603" s="39">
        <v>6293</v>
      </c>
      <c r="D4603" s="39" t="s">
        <v>1169</v>
      </c>
      <c r="E4603" s="39" t="s">
        <v>1279</v>
      </c>
      <c r="F4603" s="128" t="s">
        <v>46</v>
      </c>
      <c r="G4603" s="39" t="s">
        <v>35</v>
      </c>
      <c r="H4603" s="39" t="str">
        <f t="shared" si="617"/>
        <v>6105AK124-6293-CFND-0002</v>
      </c>
      <c r="I4603" s="39" t="str">
        <f t="shared" si="618"/>
        <v>Q24050972-04-6293-C-FND-0002</v>
      </c>
      <c r="J4603" s="39"/>
      <c r="K4603" s="39" t="s">
        <v>2057</v>
      </c>
      <c r="L4603" s="39" t="s">
        <v>2058</v>
      </c>
      <c r="M4603" s="39" t="s">
        <v>1281</v>
      </c>
      <c r="N4603" s="33" t="str">
        <f t="shared" si="616"/>
        <v>Power Station 1 Photovoltaic Array, Inverters, and Transformers - Small Power and Lighting for Solar PV Yard - Civil Foundation Design</v>
      </c>
      <c r="O4603" s="134"/>
      <c r="P4603" s="134"/>
      <c r="Q4603" s="33" t="str">
        <f>IFERROR(VLOOKUP(PPE_PH1_CDDL[[#This Row],[RDMC Document Number]],[3]Docs!$B:$F,4,0),"No Placeholder Yet")</f>
        <v>RES - Reserved Placeholder</v>
      </c>
      <c r="R4603" s="33" t="str">
        <f>IFERROR(VLOOKUP(PPE_PH1_CDDL[[#This Row],[RDMC Document Number]],[3]Docs!$B:$F,5,0),"No Placeholder Yet")</f>
        <v>Pending</v>
      </c>
      <c r="S4603" s="137">
        <f t="shared" si="621"/>
        <v>0</v>
      </c>
      <c r="T4603" s="39" t="s">
        <v>1119</v>
      </c>
      <c r="U4603" s="39"/>
      <c r="V4603" s="126"/>
      <c r="W4603" s="39" t="s">
        <v>2059</v>
      </c>
      <c r="X4603" s="39" t="s">
        <v>1597</v>
      </c>
      <c r="Y4603" s="39"/>
      <c r="Z4603" s="39"/>
      <c r="AA4603" s="39"/>
      <c r="AB4603" s="152" t="s">
        <v>3165</v>
      </c>
    </row>
    <row r="4604" spans="1:28" ht="21.75" customHeight="1" x14ac:dyDescent="0.25">
      <c r="A4604" s="33" t="s">
        <v>30</v>
      </c>
      <c r="B4604" s="33" t="s">
        <v>31</v>
      </c>
      <c r="C4604" s="39">
        <v>6293</v>
      </c>
      <c r="D4604" s="39" t="s">
        <v>1169</v>
      </c>
      <c r="E4604" s="39" t="s">
        <v>1279</v>
      </c>
      <c r="F4604" s="174" t="s">
        <v>48</v>
      </c>
      <c r="G4604" s="39" t="s">
        <v>35</v>
      </c>
      <c r="H4604" s="39" t="str">
        <f t="shared" si="617"/>
        <v>6105AK124-6293-CFND-0003</v>
      </c>
      <c r="I4604" s="39" t="str">
        <f t="shared" si="618"/>
        <v>Q24050972-04-6293-C-FND-0003</v>
      </c>
      <c r="J4604" s="162"/>
      <c r="K4604" s="39" t="s">
        <v>2057</v>
      </c>
      <c r="L4604" s="162" t="s">
        <v>2072</v>
      </c>
      <c r="M4604" s="162" t="s">
        <v>1281</v>
      </c>
      <c r="N4604" s="33" t="str">
        <f t="shared" si="616"/>
        <v>Power Station 1 Photovoltaic Array, Inverters, and Transformers - K110 (6291) - Cable Racks and Trays for Solar yard - Civil Foundation Design</v>
      </c>
      <c r="O4604" s="175"/>
      <c r="P4604" s="175"/>
      <c r="Q4604" s="33" t="str">
        <f>IFERROR(VLOOKUP(PPE_PH1_CDDL[[#This Row],[RDMC Document Number]],[3]Docs!$B:$F,4,0),"No Placeholder Yet")</f>
        <v>RES - Reserved Placeholder</v>
      </c>
      <c r="R4604" s="33" t="str">
        <f>IFERROR(VLOOKUP(PPE_PH1_CDDL[[#This Row],[RDMC Document Number]],[3]Docs!$B:$F,5,0),"No Placeholder Yet")</f>
        <v>Pending</v>
      </c>
      <c r="S4604" s="137">
        <f t="shared" si="621"/>
        <v>0</v>
      </c>
      <c r="T4604" s="39" t="s">
        <v>1119</v>
      </c>
      <c r="U4604" s="39"/>
      <c r="V4604" s="126"/>
      <c r="W4604" s="39" t="s">
        <v>2059</v>
      </c>
      <c r="X4604" s="162" t="s">
        <v>2083</v>
      </c>
      <c r="Y4604" s="162"/>
      <c r="Z4604" s="162"/>
      <c r="AA4604" s="39"/>
      <c r="AB4604" s="152" t="s">
        <v>3165</v>
      </c>
    </row>
    <row r="4605" spans="1:28" ht="21.75" customHeight="1" x14ac:dyDescent="0.25">
      <c r="A4605" s="33" t="s">
        <v>30</v>
      </c>
      <c r="B4605" s="33" t="s">
        <v>31</v>
      </c>
      <c r="C4605" s="39">
        <v>6293</v>
      </c>
      <c r="D4605" s="39" t="s">
        <v>1169</v>
      </c>
      <c r="E4605" s="39" t="s">
        <v>250</v>
      </c>
      <c r="F4605" s="128" t="s">
        <v>34</v>
      </c>
      <c r="G4605" s="39" t="s">
        <v>35</v>
      </c>
      <c r="H4605" s="39" t="str">
        <f t="shared" si="617"/>
        <v>6105AK124-6293-CGAD-0001</v>
      </c>
      <c r="I4605" s="39" t="str">
        <f t="shared" si="618"/>
        <v>Q24050972-04-6293-C-GAD-0001</v>
      </c>
      <c r="J4605" s="39"/>
      <c r="K4605" s="39" t="s">
        <v>2057</v>
      </c>
      <c r="L4605" s="39" t="s">
        <v>2075</v>
      </c>
      <c r="M4605" s="39" t="s">
        <v>1303</v>
      </c>
      <c r="N4605" s="33" t="str">
        <f t="shared" si="616"/>
        <v>Power Station 1 Photovoltaic Array, Inverters, and Transformers - Perimeter Fencing and Access Gates for Solar PV Yard - Roads, Pathways, Offloading Areas and Fences GA</v>
      </c>
      <c r="O4605" s="134"/>
      <c r="P4605" s="134"/>
      <c r="Q4605" s="33" t="str">
        <f>IFERROR(VLOOKUP(PPE_PH1_CDDL[[#This Row],[RDMC Document Number]],[3]Docs!$B:$F,4,0),"No Placeholder Yet")</f>
        <v>RES - Reserved Placeholder</v>
      </c>
      <c r="R4605" s="33" t="str">
        <f>IFERROR(VLOOKUP(PPE_PH1_CDDL[[#This Row],[RDMC Document Number]],[3]Docs!$B:$F,5,0),"No Placeholder Yet")</f>
        <v>Pending</v>
      </c>
      <c r="S4605" s="137">
        <f t="shared" ref="S4605:S4658" si="622">IF(AND(O4605&lt;&gt;"",P4605&lt;&gt;"",R4605="Approved"),100%,
 IF(AND(O4605&lt;&gt;"",P4605&lt;&gt;""),66.67%,
 IF(O4605&lt;&gt;"",33.33%,
 0)))</f>
        <v>0</v>
      </c>
      <c r="T4605" s="39" t="s">
        <v>1119</v>
      </c>
      <c r="U4605" s="39"/>
      <c r="V4605" s="126"/>
      <c r="W4605" s="39" t="s">
        <v>2059</v>
      </c>
      <c r="X4605" s="39" t="s">
        <v>2077</v>
      </c>
      <c r="Y4605" s="39"/>
      <c r="Z4605" s="39"/>
      <c r="AA4605" s="39"/>
      <c r="AB4605" s="152" t="s">
        <v>3165</v>
      </c>
    </row>
    <row r="4606" spans="1:28" ht="21.75" customHeight="1" x14ac:dyDescent="0.25">
      <c r="A4606" s="33" t="s">
        <v>30</v>
      </c>
      <c r="B4606" s="33" t="s">
        <v>31</v>
      </c>
      <c r="C4606" s="39">
        <v>6293</v>
      </c>
      <c r="D4606" s="39" t="s">
        <v>1169</v>
      </c>
      <c r="E4606" s="39" t="s">
        <v>250</v>
      </c>
      <c r="F4606" s="128" t="s">
        <v>46</v>
      </c>
      <c r="G4606" s="39" t="s">
        <v>35</v>
      </c>
      <c r="H4606" s="39" t="str">
        <f t="shared" si="617"/>
        <v>6105AK124-6293-CGAD-0002</v>
      </c>
      <c r="I4606" s="39" t="str">
        <f t="shared" si="618"/>
        <v>Q24050972-04-6293-C-GAD-0002</v>
      </c>
      <c r="J4606" s="39"/>
      <c r="K4606" s="39" t="s">
        <v>2057</v>
      </c>
      <c r="L4606" s="39" t="s">
        <v>2075</v>
      </c>
      <c r="M4606" s="39" t="s">
        <v>1300</v>
      </c>
      <c r="N4606" s="33" t="str">
        <f t="shared" si="616"/>
        <v>Power Station 1 Photovoltaic Array, Inverters, and Transformers - Perimeter Fencing and Access Gates for Solar PV Yard - Lighting Design and Layout GA</v>
      </c>
      <c r="O4606" s="134"/>
      <c r="P4606" s="134"/>
      <c r="Q4606" s="33" t="str">
        <f>IFERROR(VLOOKUP(PPE_PH1_CDDL[[#This Row],[RDMC Document Number]],[3]Docs!$B:$F,4,0),"No Placeholder Yet")</f>
        <v>RES - Reserved Placeholder</v>
      </c>
      <c r="R4606" s="33" t="str">
        <f>IFERROR(VLOOKUP(PPE_PH1_CDDL[[#This Row],[RDMC Document Number]],[3]Docs!$B:$F,5,0),"No Placeholder Yet")</f>
        <v>Pending</v>
      </c>
      <c r="S4606" s="137">
        <f t="shared" si="622"/>
        <v>0</v>
      </c>
      <c r="T4606" s="39" t="s">
        <v>1119</v>
      </c>
      <c r="U4606" s="39"/>
      <c r="V4606" s="126"/>
      <c r="W4606" s="39" t="s">
        <v>2059</v>
      </c>
      <c r="X4606" s="39" t="s">
        <v>2077</v>
      </c>
      <c r="Y4606" s="39"/>
      <c r="Z4606" s="39"/>
      <c r="AA4606" s="39"/>
      <c r="AB4606" s="152" t="s">
        <v>3165</v>
      </c>
    </row>
    <row r="4607" spans="1:28" ht="21.75" customHeight="1" x14ac:dyDescent="0.25">
      <c r="A4607" s="33" t="s">
        <v>30</v>
      </c>
      <c r="B4607" s="33" t="s">
        <v>31</v>
      </c>
      <c r="C4607" s="39">
        <v>6293</v>
      </c>
      <c r="D4607" s="39" t="s">
        <v>1169</v>
      </c>
      <c r="E4607" s="39" t="s">
        <v>250</v>
      </c>
      <c r="F4607" s="128" t="s">
        <v>48</v>
      </c>
      <c r="G4607" s="39" t="s">
        <v>35</v>
      </c>
      <c r="H4607" s="39" t="str">
        <f t="shared" si="617"/>
        <v>6105AK124-6293-CGAD-0003</v>
      </c>
      <c r="I4607" s="39" t="str">
        <f t="shared" si="618"/>
        <v>Q24050972-04-6293-C-GAD-0003</v>
      </c>
      <c r="J4607" s="39"/>
      <c r="K4607" s="39" t="s">
        <v>2057</v>
      </c>
      <c r="L4607" s="39" t="s">
        <v>2075</v>
      </c>
      <c r="M4607" s="39" t="s">
        <v>1290</v>
      </c>
      <c r="N4607" s="33" t="str">
        <f t="shared" si="616"/>
        <v>Power Station 1 Photovoltaic Array, Inverters, and Transformers - Perimeter Fencing and Access Gates for Solar PV Yard - Cables, OHL and Fibre Route GA</v>
      </c>
      <c r="O4607" s="134"/>
      <c r="P4607" s="134"/>
      <c r="Q4607" s="33" t="str">
        <f>IFERROR(VLOOKUP(PPE_PH1_CDDL[[#This Row],[RDMC Document Number]],[3]Docs!$B:$F,4,0),"No Placeholder Yet")</f>
        <v>RES - Reserved Placeholder</v>
      </c>
      <c r="R4607" s="33" t="str">
        <f>IFERROR(VLOOKUP(PPE_PH1_CDDL[[#This Row],[RDMC Document Number]],[3]Docs!$B:$F,5,0),"No Placeholder Yet")</f>
        <v>Pending</v>
      </c>
      <c r="S4607" s="137">
        <f t="shared" si="622"/>
        <v>0</v>
      </c>
      <c r="T4607" s="39" t="s">
        <v>1119</v>
      </c>
      <c r="U4607" s="39"/>
      <c r="V4607" s="126"/>
      <c r="W4607" s="39" t="s">
        <v>2059</v>
      </c>
      <c r="X4607" s="39" t="s">
        <v>2077</v>
      </c>
      <c r="Y4607" s="39"/>
      <c r="Z4607" s="39"/>
      <c r="AA4607" s="39"/>
      <c r="AB4607" s="152" t="s">
        <v>3165</v>
      </c>
    </row>
    <row r="4608" spans="1:28" ht="21.75" customHeight="1" x14ac:dyDescent="0.25">
      <c r="A4608" s="33" t="s">
        <v>30</v>
      </c>
      <c r="B4608" s="33" t="s">
        <v>31</v>
      </c>
      <c r="C4608" s="39">
        <v>6293</v>
      </c>
      <c r="D4608" s="39" t="s">
        <v>1169</v>
      </c>
      <c r="E4608" s="39" t="s">
        <v>250</v>
      </c>
      <c r="F4608" s="128" t="s">
        <v>50</v>
      </c>
      <c r="G4608" s="39" t="s">
        <v>35</v>
      </c>
      <c r="H4608" s="39" t="str">
        <f t="shared" si="617"/>
        <v>6105AK124-6293-CGAD-0004</v>
      </c>
      <c r="I4608" s="39" t="str">
        <f t="shared" si="618"/>
        <v>Q24050972-04-6293-C-GAD-0004</v>
      </c>
      <c r="J4608" s="39"/>
      <c r="K4608" s="39" t="s">
        <v>2057</v>
      </c>
      <c r="L4608" s="39" t="s">
        <v>2078</v>
      </c>
      <c r="M4608" s="39" t="s">
        <v>1288</v>
      </c>
      <c r="N4608" s="33" t="str">
        <f t="shared" si="616"/>
        <v>Power Station 1 Photovoltaic Array, Inverters, and Transformers - CCTV &amp; Security System for Solar PV Yard and Buildings - Buildings and Structures GA</v>
      </c>
      <c r="O4608" s="134"/>
      <c r="P4608" s="134"/>
      <c r="Q4608" s="33" t="str">
        <f>IFERROR(VLOOKUP(PPE_PH1_CDDL[[#This Row],[RDMC Document Number]],[3]Docs!$B:$F,4,0),"No Placeholder Yet")</f>
        <v>RES - Reserved Placeholder</v>
      </c>
      <c r="R4608" s="33" t="str">
        <f>IFERROR(VLOOKUP(PPE_PH1_CDDL[[#This Row],[RDMC Document Number]],[3]Docs!$B:$F,5,0),"No Placeholder Yet")</f>
        <v>Pending</v>
      </c>
      <c r="S4608" s="137">
        <f t="shared" si="622"/>
        <v>0</v>
      </c>
      <c r="T4608" s="39" t="s">
        <v>1119</v>
      </c>
      <c r="U4608" s="39"/>
      <c r="V4608" s="126"/>
      <c r="W4608" s="39" t="s">
        <v>2059</v>
      </c>
      <c r="X4608" s="39" t="s">
        <v>2080</v>
      </c>
      <c r="Y4608" s="39"/>
      <c r="Z4608" s="39"/>
      <c r="AA4608" s="39"/>
      <c r="AB4608" s="152" t="s">
        <v>3165</v>
      </c>
    </row>
    <row r="4609" spans="1:28" ht="21.75" customHeight="1" x14ac:dyDescent="0.25">
      <c r="A4609" s="33" t="s">
        <v>30</v>
      </c>
      <c r="B4609" s="33" t="s">
        <v>31</v>
      </c>
      <c r="C4609" s="39">
        <v>6293</v>
      </c>
      <c r="D4609" s="39" t="s">
        <v>1169</v>
      </c>
      <c r="E4609" s="39" t="s">
        <v>250</v>
      </c>
      <c r="F4609" s="128" t="s">
        <v>101</v>
      </c>
      <c r="G4609" s="39" t="s">
        <v>35</v>
      </c>
      <c r="H4609" s="39" t="str">
        <f t="shared" si="617"/>
        <v>6105AK124-6293-CGAD-0005</v>
      </c>
      <c r="I4609" s="39" t="str">
        <f t="shared" si="618"/>
        <v>Q24050972-04-6293-C-GAD-0005</v>
      </c>
      <c r="J4609" s="39"/>
      <c r="K4609" s="39" t="s">
        <v>2057</v>
      </c>
      <c r="L4609" s="39" t="s">
        <v>2078</v>
      </c>
      <c r="M4609" s="39" t="s">
        <v>1290</v>
      </c>
      <c r="N4609" s="33" t="str">
        <f t="shared" si="616"/>
        <v>Power Station 1 Photovoltaic Array, Inverters, and Transformers - CCTV &amp; Security System for Solar PV Yard and Buildings - Cables, OHL and Fibre Route GA</v>
      </c>
      <c r="O4609" s="134"/>
      <c r="P4609" s="134"/>
      <c r="Q4609" s="33" t="str">
        <f>IFERROR(VLOOKUP(PPE_PH1_CDDL[[#This Row],[RDMC Document Number]],[3]Docs!$B:$F,4,0),"No Placeholder Yet")</f>
        <v>RES - Reserved Placeholder</v>
      </c>
      <c r="R4609" s="33" t="str">
        <f>IFERROR(VLOOKUP(PPE_PH1_CDDL[[#This Row],[RDMC Document Number]],[3]Docs!$B:$F,5,0),"No Placeholder Yet")</f>
        <v>Pending</v>
      </c>
      <c r="S4609" s="137">
        <f t="shared" si="622"/>
        <v>0</v>
      </c>
      <c r="T4609" s="39" t="s">
        <v>1119</v>
      </c>
      <c r="U4609" s="39"/>
      <c r="V4609" s="126"/>
      <c r="W4609" s="39" t="s">
        <v>2059</v>
      </c>
      <c r="X4609" s="39" t="s">
        <v>2080</v>
      </c>
      <c r="Y4609" s="39"/>
      <c r="Z4609" s="39"/>
      <c r="AA4609" s="39"/>
      <c r="AB4609" s="152" t="s">
        <v>3165</v>
      </c>
    </row>
    <row r="4610" spans="1:28" ht="21.75" customHeight="1" x14ac:dyDescent="0.25">
      <c r="A4610" s="33" t="s">
        <v>30</v>
      </c>
      <c r="B4610" s="33" t="s">
        <v>31</v>
      </c>
      <c r="C4610" s="39">
        <v>6293</v>
      </c>
      <c r="D4610" s="39" t="s">
        <v>1169</v>
      </c>
      <c r="E4610" s="39" t="s">
        <v>250</v>
      </c>
      <c r="F4610" s="128" t="s">
        <v>161</v>
      </c>
      <c r="G4610" s="39" t="s">
        <v>35</v>
      </c>
      <c r="H4610" s="39" t="str">
        <f t="shared" si="617"/>
        <v>6105AK124-6293-CGAD-0006</v>
      </c>
      <c r="I4610" s="39" t="str">
        <f t="shared" si="618"/>
        <v>Q24050972-04-6293-C-GAD-0006</v>
      </c>
      <c r="J4610" s="39"/>
      <c r="K4610" s="39" t="s">
        <v>2057</v>
      </c>
      <c r="L4610" s="39" t="s">
        <v>2078</v>
      </c>
      <c r="M4610" s="39" t="s">
        <v>1293</v>
      </c>
      <c r="N4610" s="33" t="str">
        <f t="shared" si="616"/>
        <v>Power Station 1 Photovoltaic Array, Inverters, and Transformers - CCTV &amp; Security System for Solar PV Yard and Buildings - Terrace Equipment GA</v>
      </c>
      <c r="O4610" s="134"/>
      <c r="P4610" s="134"/>
      <c r="Q4610" s="33" t="str">
        <f>IFERROR(VLOOKUP(PPE_PH1_CDDL[[#This Row],[RDMC Document Number]],[3]Docs!$B:$F,4,0),"No Placeholder Yet")</f>
        <v>RES - Reserved Placeholder</v>
      </c>
      <c r="R4610" s="33" t="str">
        <f>IFERROR(VLOOKUP(PPE_PH1_CDDL[[#This Row],[RDMC Document Number]],[3]Docs!$B:$F,5,0),"No Placeholder Yet")</f>
        <v>Pending</v>
      </c>
      <c r="S4610" s="137">
        <f t="shared" si="622"/>
        <v>0</v>
      </c>
      <c r="T4610" s="39" t="s">
        <v>1119</v>
      </c>
      <c r="U4610" s="39"/>
      <c r="V4610" s="126"/>
      <c r="W4610" s="39" t="s">
        <v>2059</v>
      </c>
      <c r="X4610" s="39" t="s">
        <v>2080</v>
      </c>
      <c r="Y4610" s="39"/>
      <c r="Z4610" s="39"/>
      <c r="AA4610" s="39"/>
      <c r="AB4610" s="152" t="s">
        <v>3165</v>
      </c>
    </row>
    <row r="4611" spans="1:28" ht="21.75" customHeight="1" x14ac:dyDescent="0.25">
      <c r="A4611" s="33" t="s">
        <v>30</v>
      </c>
      <c r="B4611" s="33" t="s">
        <v>31</v>
      </c>
      <c r="C4611" s="39">
        <v>6293</v>
      </c>
      <c r="D4611" s="39" t="s">
        <v>1169</v>
      </c>
      <c r="E4611" s="39" t="s">
        <v>250</v>
      </c>
      <c r="F4611" s="128" t="s">
        <v>170</v>
      </c>
      <c r="G4611" s="39" t="s">
        <v>35</v>
      </c>
      <c r="H4611" s="39" t="str">
        <f t="shared" si="617"/>
        <v>6105AK124-6293-CGAD-0007</v>
      </c>
      <c r="I4611" s="39" t="str">
        <f t="shared" si="618"/>
        <v>Q24050972-04-6293-C-GAD-0007</v>
      </c>
      <c r="J4611" s="39"/>
      <c r="K4611" s="39" t="s">
        <v>2057</v>
      </c>
      <c r="L4611" s="39" t="s">
        <v>2078</v>
      </c>
      <c r="M4611" s="39" t="s">
        <v>1300</v>
      </c>
      <c r="N4611" s="33" t="str">
        <f t="shared" si="616"/>
        <v>Power Station 1 Photovoltaic Array, Inverters, and Transformers - CCTV &amp; Security System for Solar PV Yard and Buildings - Lighting Design and Layout GA</v>
      </c>
      <c r="O4611" s="134"/>
      <c r="P4611" s="134"/>
      <c r="Q4611" s="33" t="str">
        <f>IFERROR(VLOOKUP(PPE_PH1_CDDL[[#This Row],[RDMC Document Number]],[3]Docs!$B:$F,4,0),"No Placeholder Yet")</f>
        <v>RES - Reserved Placeholder</v>
      </c>
      <c r="R4611" s="33" t="str">
        <f>IFERROR(VLOOKUP(PPE_PH1_CDDL[[#This Row],[RDMC Document Number]],[3]Docs!$B:$F,5,0),"No Placeholder Yet")</f>
        <v>Pending</v>
      </c>
      <c r="S4611" s="137">
        <f t="shared" si="622"/>
        <v>0</v>
      </c>
      <c r="T4611" s="39" t="s">
        <v>1119</v>
      </c>
      <c r="U4611" s="39"/>
      <c r="V4611" s="126"/>
      <c r="W4611" s="39" t="s">
        <v>2059</v>
      </c>
      <c r="X4611" s="39" t="s">
        <v>2080</v>
      </c>
      <c r="Y4611" s="39"/>
      <c r="Z4611" s="39"/>
      <c r="AA4611" s="39"/>
      <c r="AB4611" s="152" t="s">
        <v>3165</v>
      </c>
    </row>
    <row r="4612" spans="1:28" ht="21.75" customHeight="1" x14ac:dyDescent="0.25">
      <c r="A4612" s="33" t="s">
        <v>30</v>
      </c>
      <c r="B4612" s="33" t="s">
        <v>31</v>
      </c>
      <c r="C4612" s="39">
        <v>6293</v>
      </c>
      <c r="D4612" s="39" t="s">
        <v>1169</v>
      </c>
      <c r="E4612" s="39" t="s">
        <v>250</v>
      </c>
      <c r="F4612" s="128" t="s">
        <v>108</v>
      </c>
      <c r="G4612" s="39" t="s">
        <v>35</v>
      </c>
      <c r="H4612" s="39" t="str">
        <f t="shared" si="617"/>
        <v>6105AK124-6293-CGAD-0008</v>
      </c>
      <c r="I4612" s="39" t="str">
        <f t="shared" si="618"/>
        <v>Q24050972-04-6293-C-GAD-0008</v>
      </c>
      <c r="J4612" s="39"/>
      <c r="K4612" s="39" t="s">
        <v>2057</v>
      </c>
      <c r="L4612" s="39" t="s">
        <v>2058</v>
      </c>
      <c r="M4612" s="39" t="s">
        <v>1288</v>
      </c>
      <c r="N4612" s="33" t="str">
        <f t="shared" si="616"/>
        <v>Power Station 1 Photovoltaic Array, Inverters, and Transformers - Small Power and Lighting for Solar PV Yard - Buildings and Structures GA</v>
      </c>
      <c r="O4612" s="134"/>
      <c r="P4612" s="134"/>
      <c r="Q4612" s="33" t="str">
        <f>IFERROR(VLOOKUP(PPE_PH1_CDDL[[#This Row],[RDMC Document Number]],[3]Docs!$B:$F,4,0),"No Placeholder Yet")</f>
        <v>RES - Reserved Placeholder</v>
      </c>
      <c r="R4612" s="33" t="str">
        <f>IFERROR(VLOOKUP(PPE_PH1_CDDL[[#This Row],[RDMC Document Number]],[3]Docs!$B:$F,5,0),"No Placeholder Yet")</f>
        <v>Pending</v>
      </c>
      <c r="S4612" s="137">
        <f t="shared" si="622"/>
        <v>0</v>
      </c>
      <c r="T4612" s="39" t="s">
        <v>1119</v>
      </c>
      <c r="U4612" s="39"/>
      <c r="V4612" s="126"/>
      <c r="W4612" s="39" t="s">
        <v>2059</v>
      </c>
      <c r="X4612" s="39" t="s">
        <v>1597</v>
      </c>
      <c r="Y4612" s="39"/>
      <c r="Z4612" s="39"/>
      <c r="AA4612" s="39"/>
      <c r="AB4612" s="152" t="s">
        <v>3165</v>
      </c>
    </row>
    <row r="4613" spans="1:28" ht="21.75" customHeight="1" x14ac:dyDescent="0.25">
      <c r="A4613" s="33" t="s">
        <v>30</v>
      </c>
      <c r="B4613" s="33" t="s">
        <v>31</v>
      </c>
      <c r="C4613" s="39">
        <v>6293</v>
      </c>
      <c r="D4613" s="39" t="s">
        <v>1169</v>
      </c>
      <c r="E4613" s="39" t="s">
        <v>250</v>
      </c>
      <c r="F4613" s="128" t="s">
        <v>173</v>
      </c>
      <c r="G4613" s="39" t="s">
        <v>35</v>
      </c>
      <c r="H4613" s="39" t="str">
        <f t="shared" si="617"/>
        <v>6105AK124-6293-CGAD-0009</v>
      </c>
      <c r="I4613" s="39" t="str">
        <f t="shared" si="618"/>
        <v>Q24050972-04-6293-C-GAD-0009</v>
      </c>
      <c r="J4613" s="39"/>
      <c r="K4613" s="39" t="s">
        <v>2057</v>
      </c>
      <c r="L4613" s="39" t="s">
        <v>2058</v>
      </c>
      <c r="M4613" s="39" t="s">
        <v>1290</v>
      </c>
      <c r="N4613" s="33" t="str">
        <f t="shared" si="616"/>
        <v>Power Station 1 Photovoltaic Array, Inverters, and Transformers - Small Power and Lighting for Solar PV Yard - Cables, OHL and Fibre Route GA</v>
      </c>
      <c r="O4613" s="134"/>
      <c r="P4613" s="134"/>
      <c r="Q4613" s="33" t="str">
        <f>IFERROR(VLOOKUP(PPE_PH1_CDDL[[#This Row],[RDMC Document Number]],[3]Docs!$B:$F,4,0),"No Placeholder Yet")</f>
        <v>RES - Reserved Placeholder</v>
      </c>
      <c r="R4613" s="33" t="str">
        <f>IFERROR(VLOOKUP(PPE_PH1_CDDL[[#This Row],[RDMC Document Number]],[3]Docs!$B:$F,5,0),"No Placeholder Yet")</f>
        <v>Pending</v>
      </c>
      <c r="S4613" s="137">
        <f t="shared" si="622"/>
        <v>0</v>
      </c>
      <c r="T4613" s="39" t="s">
        <v>1119</v>
      </c>
      <c r="U4613" s="39"/>
      <c r="V4613" s="126"/>
      <c r="W4613" s="39" t="s">
        <v>2059</v>
      </c>
      <c r="X4613" s="39" t="s">
        <v>1597</v>
      </c>
      <c r="Y4613" s="39"/>
      <c r="Z4613" s="39"/>
      <c r="AA4613" s="39"/>
      <c r="AB4613" s="152" t="s">
        <v>3165</v>
      </c>
    </row>
    <row r="4614" spans="1:28" ht="21.75" customHeight="1" x14ac:dyDescent="0.25">
      <c r="A4614" s="33" t="s">
        <v>30</v>
      </c>
      <c r="B4614" s="33" t="s">
        <v>31</v>
      </c>
      <c r="C4614" s="39">
        <v>6293</v>
      </c>
      <c r="D4614" s="39" t="s">
        <v>1169</v>
      </c>
      <c r="E4614" s="39" t="s">
        <v>250</v>
      </c>
      <c r="F4614" s="128" t="s">
        <v>184</v>
      </c>
      <c r="G4614" s="39" t="s">
        <v>35</v>
      </c>
      <c r="H4614" s="39" t="str">
        <f t="shared" si="617"/>
        <v>6105AK124-6293-CGAD-0010</v>
      </c>
      <c r="I4614" s="39" t="str">
        <f t="shared" si="618"/>
        <v>Q24050972-04-6293-C-GAD-0010</v>
      </c>
      <c r="J4614" s="39"/>
      <c r="K4614" s="39" t="s">
        <v>2057</v>
      </c>
      <c r="L4614" s="39" t="s">
        <v>2058</v>
      </c>
      <c r="M4614" s="39" t="s">
        <v>1293</v>
      </c>
      <c r="N4614" s="33" t="str">
        <f t="shared" si="616"/>
        <v>Power Station 1 Photovoltaic Array, Inverters, and Transformers - Small Power and Lighting for Solar PV Yard - Terrace Equipment GA</v>
      </c>
      <c r="O4614" s="134"/>
      <c r="P4614" s="134"/>
      <c r="Q4614" s="33" t="str">
        <f>IFERROR(VLOOKUP(PPE_PH1_CDDL[[#This Row],[RDMC Document Number]],[3]Docs!$B:$F,4,0),"No Placeholder Yet")</f>
        <v>RES - Reserved Placeholder</v>
      </c>
      <c r="R4614" s="33" t="str">
        <f>IFERROR(VLOOKUP(PPE_PH1_CDDL[[#This Row],[RDMC Document Number]],[3]Docs!$B:$F,5,0),"No Placeholder Yet")</f>
        <v>Pending</v>
      </c>
      <c r="S4614" s="137">
        <f t="shared" si="622"/>
        <v>0</v>
      </c>
      <c r="T4614" s="39" t="s">
        <v>1119</v>
      </c>
      <c r="U4614" s="39"/>
      <c r="V4614" s="126"/>
      <c r="W4614" s="39" t="s">
        <v>2059</v>
      </c>
      <c r="X4614" s="39" t="s">
        <v>1597</v>
      </c>
      <c r="Y4614" s="39"/>
      <c r="Z4614" s="39"/>
      <c r="AA4614" s="39"/>
      <c r="AB4614" s="152" t="s">
        <v>3165</v>
      </c>
    </row>
    <row r="4615" spans="1:28" ht="21.75" customHeight="1" x14ac:dyDescent="0.25">
      <c r="A4615" s="33" t="s">
        <v>30</v>
      </c>
      <c r="B4615" s="33" t="s">
        <v>31</v>
      </c>
      <c r="C4615" s="39">
        <v>6293</v>
      </c>
      <c r="D4615" s="39" t="s">
        <v>1169</v>
      </c>
      <c r="E4615" s="39" t="s">
        <v>250</v>
      </c>
      <c r="F4615" s="128" t="s">
        <v>187</v>
      </c>
      <c r="G4615" s="39" t="s">
        <v>35</v>
      </c>
      <c r="H4615" s="39" t="str">
        <f t="shared" si="617"/>
        <v>6105AK124-6293-CGAD-0011</v>
      </c>
      <c r="I4615" s="39" t="str">
        <f t="shared" si="618"/>
        <v>Q24050972-04-6293-C-GAD-0011</v>
      </c>
      <c r="J4615" s="39"/>
      <c r="K4615" s="39" t="s">
        <v>2057</v>
      </c>
      <c r="L4615" s="39" t="s">
        <v>2058</v>
      </c>
      <c r="M4615" s="39" t="s">
        <v>1296</v>
      </c>
      <c r="N4615" s="33" t="str">
        <f t="shared" si="616"/>
        <v>Power Station 1 Photovoltaic Array, Inverters, and Transformers - Small Power and Lighting for Solar PV Yard - Laydown Areas and Temp Buildings GA</v>
      </c>
      <c r="O4615" s="134"/>
      <c r="P4615" s="134"/>
      <c r="Q4615" s="33" t="str">
        <f>IFERROR(VLOOKUP(PPE_PH1_CDDL[[#This Row],[RDMC Document Number]],[3]Docs!$B:$F,4,0),"No Placeholder Yet")</f>
        <v>RES - Reserved Placeholder</v>
      </c>
      <c r="R4615" s="33" t="str">
        <f>IFERROR(VLOOKUP(PPE_PH1_CDDL[[#This Row],[RDMC Document Number]],[3]Docs!$B:$F,5,0),"No Placeholder Yet")</f>
        <v>Pending</v>
      </c>
      <c r="S4615" s="137">
        <f t="shared" si="622"/>
        <v>0</v>
      </c>
      <c r="T4615" s="39" t="s">
        <v>1119</v>
      </c>
      <c r="U4615" s="39"/>
      <c r="V4615" s="126"/>
      <c r="W4615" s="39" t="s">
        <v>2059</v>
      </c>
      <c r="X4615" s="39" t="s">
        <v>1597</v>
      </c>
      <c r="Y4615" s="39"/>
      <c r="Z4615" s="39"/>
      <c r="AA4615" s="39"/>
      <c r="AB4615" s="152" t="s">
        <v>3165</v>
      </c>
    </row>
    <row r="4616" spans="1:28" ht="21.75" customHeight="1" x14ac:dyDescent="0.25">
      <c r="A4616" s="33" t="s">
        <v>30</v>
      </c>
      <c r="B4616" s="33" t="s">
        <v>31</v>
      </c>
      <c r="C4616" s="39">
        <v>6293</v>
      </c>
      <c r="D4616" s="39" t="s">
        <v>1169</v>
      </c>
      <c r="E4616" s="39" t="s">
        <v>250</v>
      </c>
      <c r="F4616" s="128" t="s">
        <v>213</v>
      </c>
      <c r="G4616" s="39" t="s">
        <v>35</v>
      </c>
      <c r="H4616" s="39" t="str">
        <f t="shared" si="617"/>
        <v>6105AK124-6293-CGAD-0012</v>
      </c>
      <c r="I4616" s="39" t="str">
        <f t="shared" si="618"/>
        <v>Q24050972-04-6293-C-GAD-0012</v>
      </c>
      <c r="J4616" s="39"/>
      <c r="K4616" s="39" t="s">
        <v>2057</v>
      </c>
      <c r="L4616" s="39" t="s">
        <v>2058</v>
      </c>
      <c r="M4616" s="39" t="s">
        <v>1300</v>
      </c>
      <c r="N4616" s="33" t="str">
        <f t="shared" si="616"/>
        <v>Power Station 1 Photovoltaic Array, Inverters, and Transformers - Small Power and Lighting for Solar PV Yard - Lighting Design and Layout GA</v>
      </c>
      <c r="O4616" s="134"/>
      <c r="P4616" s="134"/>
      <c r="Q4616" s="33" t="str">
        <f>IFERROR(VLOOKUP(PPE_PH1_CDDL[[#This Row],[RDMC Document Number]],[3]Docs!$B:$F,4,0),"No Placeholder Yet")</f>
        <v>RES - Reserved Placeholder</v>
      </c>
      <c r="R4616" s="33" t="str">
        <f>IFERROR(VLOOKUP(PPE_PH1_CDDL[[#This Row],[RDMC Document Number]],[3]Docs!$B:$F,5,0),"No Placeholder Yet")</f>
        <v>Pending</v>
      </c>
      <c r="S4616" s="137">
        <f t="shared" si="622"/>
        <v>0</v>
      </c>
      <c r="T4616" s="39" t="s">
        <v>1119</v>
      </c>
      <c r="U4616" s="39"/>
      <c r="V4616" s="126"/>
      <c r="W4616" s="39" t="s">
        <v>2059</v>
      </c>
      <c r="X4616" s="39" t="s">
        <v>1597</v>
      </c>
      <c r="Y4616" s="39"/>
      <c r="Z4616" s="39"/>
      <c r="AA4616" s="39"/>
      <c r="AB4616" s="152" t="s">
        <v>3165</v>
      </c>
    </row>
    <row r="4617" spans="1:28" ht="21.75" customHeight="1" x14ac:dyDescent="0.25">
      <c r="A4617" s="33" t="s">
        <v>30</v>
      </c>
      <c r="B4617" s="33" t="s">
        <v>31</v>
      </c>
      <c r="C4617" s="39">
        <v>6293</v>
      </c>
      <c r="D4617" s="39" t="s">
        <v>1169</v>
      </c>
      <c r="E4617" s="39" t="s">
        <v>250</v>
      </c>
      <c r="F4617" s="128" t="s">
        <v>215</v>
      </c>
      <c r="G4617" s="39" t="s">
        <v>35</v>
      </c>
      <c r="H4617" s="39" t="str">
        <f t="shared" si="617"/>
        <v>6105AK124-6293-CGAD-0013</v>
      </c>
      <c r="I4617" s="39" t="str">
        <f t="shared" si="618"/>
        <v>Q24050972-04-6293-C-GAD-0013</v>
      </c>
      <c r="J4617" s="39"/>
      <c r="K4617" s="39" t="s">
        <v>2057</v>
      </c>
      <c r="L4617" s="39" t="s">
        <v>2058</v>
      </c>
      <c r="M4617" s="39" t="s">
        <v>1303</v>
      </c>
      <c r="N4617" s="33" t="str">
        <f t="shared" si="616"/>
        <v>Power Station 1 Photovoltaic Array, Inverters, and Transformers - Small Power and Lighting for Solar PV Yard - Roads, Pathways, Offloading Areas and Fences GA</v>
      </c>
      <c r="O4617" s="134"/>
      <c r="P4617" s="134"/>
      <c r="Q4617" s="33" t="str">
        <f>IFERROR(VLOOKUP(PPE_PH1_CDDL[[#This Row],[RDMC Document Number]],[3]Docs!$B:$F,4,0),"No Placeholder Yet")</f>
        <v>RES - Reserved Placeholder</v>
      </c>
      <c r="R4617" s="33" t="str">
        <f>IFERROR(VLOOKUP(PPE_PH1_CDDL[[#This Row],[RDMC Document Number]],[3]Docs!$B:$F,5,0),"No Placeholder Yet")</f>
        <v>Pending</v>
      </c>
      <c r="S4617" s="137">
        <f t="shared" si="622"/>
        <v>0</v>
      </c>
      <c r="T4617" s="39" t="s">
        <v>1119</v>
      </c>
      <c r="U4617" s="39"/>
      <c r="V4617" s="126"/>
      <c r="W4617" s="39" t="s">
        <v>2059</v>
      </c>
      <c r="X4617" s="39" t="s">
        <v>1597</v>
      </c>
      <c r="Y4617" s="39"/>
      <c r="Z4617" s="39"/>
      <c r="AA4617" s="39"/>
      <c r="AB4617" s="152" t="s">
        <v>3165</v>
      </c>
    </row>
    <row r="4618" spans="1:28" ht="21.75" customHeight="1" x14ac:dyDescent="0.25">
      <c r="A4618" s="33" t="s">
        <v>30</v>
      </c>
      <c r="B4618" s="33" t="s">
        <v>31</v>
      </c>
      <c r="C4618" s="39">
        <v>6293</v>
      </c>
      <c r="D4618" s="39" t="s">
        <v>1169</v>
      </c>
      <c r="E4618" s="39" t="s">
        <v>250</v>
      </c>
      <c r="F4618" s="128" t="s">
        <v>217</v>
      </c>
      <c r="G4618" s="39" t="s">
        <v>35</v>
      </c>
      <c r="H4618" s="39" t="str">
        <f t="shared" si="617"/>
        <v>6105AK124-6293-CGAD-0014</v>
      </c>
      <c r="I4618" s="39" t="str">
        <f t="shared" si="618"/>
        <v>Q24050972-04-6293-C-GAD-0014</v>
      </c>
      <c r="J4618" s="39"/>
      <c r="K4618" s="39" t="s">
        <v>2057</v>
      </c>
      <c r="L4618" s="39" t="s">
        <v>2060</v>
      </c>
      <c r="M4618" s="39" t="s">
        <v>1290</v>
      </c>
      <c r="N4618" s="33" t="str">
        <f t="shared" si="616"/>
        <v>Power Station 1 Photovoltaic Array, Inverters, and Transformers - MV Cables for Solar PV Yard - Cables, OHL and Fibre Route GA</v>
      </c>
      <c r="O4618" s="134"/>
      <c r="P4618" s="134"/>
      <c r="Q4618" s="33" t="str">
        <f>IFERROR(VLOOKUP(PPE_PH1_CDDL[[#This Row],[RDMC Document Number]],[3]Docs!$B:$F,4,0),"No Placeholder Yet")</f>
        <v>RES - Reserved Placeholder</v>
      </c>
      <c r="R4618" s="33" t="str">
        <f>IFERROR(VLOOKUP(PPE_PH1_CDDL[[#This Row],[RDMC Document Number]],[3]Docs!$B:$F,5,0),"No Placeholder Yet")</f>
        <v>Pending</v>
      </c>
      <c r="S4618" s="137">
        <f t="shared" si="622"/>
        <v>0</v>
      </c>
      <c r="T4618" s="39" t="s">
        <v>1119</v>
      </c>
      <c r="U4618" s="39"/>
      <c r="V4618" s="126"/>
      <c r="W4618" s="39" t="s">
        <v>2059</v>
      </c>
      <c r="X4618" s="39" t="s">
        <v>2081</v>
      </c>
      <c r="Y4618" s="39"/>
      <c r="Z4618" s="39"/>
      <c r="AA4618" s="39"/>
      <c r="AB4618" s="152" t="s">
        <v>3165</v>
      </c>
    </row>
    <row r="4619" spans="1:28" ht="21.75" customHeight="1" x14ac:dyDescent="0.25">
      <c r="A4619" s="33" t="s">
        <v>30</v>
      </c>
      <c r="B4619" s="33" t="s">
        <v>31</v>
      </c>
      <c r="C4619" s="39">
        <v>6293</v>
      </c>
      <c r="D4619" s="39" t="s">
        <v>1169</v>
      </c>
      <c r="E4619" s="39" t="s">
        <v>250</v>
      </c>
      <c r="F4619" s="128" t="s">
        <v>219</v>
      </c>
      <c r="G4619" s="39" t="s">
        <v>35</v>
      </c>
      <c r="H4619" s="39" t="str">
        <f t="shared" si="617"/>
        <v>6105AK124-6293-CGAD-0015</v>
      </c>
      <c r="I4619" s="39" t="str">
        <f t="shared" si="618"/>
        <v>Q24050972-04-6293-C-GAD-0015</v>
      </c>
      <c r="J4619" s="39"/>
      <c r="K4619" s="39" t="s">
        <v>2057</v>
      </c>
      <c r="L4619" s="39" t="s">
        <v>2060</v>
      </c>
      <c r="M4619" s="39" t="s">
        <v>1293</v>
      </c>
      <c r="N4619" s="33" t="str">
        <f t="shared" si="616"/>
        <v>Power Station 1 Photovoltaic Array, Inverters, and Transformers - MV Cables for Solar PV Yard - Terrace Equipment GA</v>
      </c>
      <c r="O4619" s="134"/>
      <c r="P4619" s="134"/>
      <c r="Q4619" s="33" t="str">
        <f>IFERROR(VLOOKUP(PPE_PH1_CDDL[[#This Row],[RDMC Document Number]],[3]Docs!$B:$F,4,0),"No Placeholder Yet")</f>
        <v>RES - Reserved Placeholder</v>
      </c>
      <c r="R4619" s="33" t="str">
        <f>IFERROR(VLOOKUP(PPE_PH1_CDDL[[#This Row],[RDMC Document Number]],[3]Docs!$B:$F,5,0),"No Placeholder Yet")</f>
        <v>Pending</v>
      </c>
      <c r="S4619" s="137">
        <f t="shared" si="622"/>
        <v>0</v>
      </c>
      <c r="T4619" s="39" t="s">
        <v>1119</v>
      </c>
      <c r="U4619" s="39"/>
      <c r="V4619" s="126"/>
      <c r="W4619" s="39" t="s">
        <v>2059</v>
      </c>
      <c r="X4619" s="39" t="s">
        <v>2081</v>
      </c>
      <c r="Y4619" s="39"/>
      <c r="Z4619" s="39"/>
      <c r="AA4619" s="39"/>
      <c r="AB4619" s="152" t="s">
        <v>3165</v>
      </c>
    </row>
    <row r="4620" spans="1:28" ht="21.75" customHeight="1" x14ac:dyDescent="0.25">
      <c r="A4620" s="33" t="s">
        <v>30</v>
      </c>
      <c r="B4620" s="33" t="s">
        <v>31</v>
      </c>
      <c r="C4620" s="39">
        <v>6293</v>
      </c>
      <c r="D4620" s="39" t="s">
        <v>1169</v>
      </c>
      <c r="E4620" s="39" t="s">
        <v>250</v>
      </c>
      <c r="F4620" s="128" t="s">
        <v>88</v>
      </c>
      <c r="G4620" s="39" t="s">
        <v>35</v>
      </c>
      <c r="H4620" s="39" t="str">
        <f t="shared" si="617"/>
        <v>6105AK124-6293-CGAD-0016</v>
      </c>
      <c r="I4620" s="39" t="str">
        <f t="shared" si="618"/>
        <v>Q24050972-04-6293-C-GAD-0016</v>
      </c>
      <c r="J4620" s="39"/>
      <c r="K4620" s="39" t="s">
        <v>2057</v>
      </c>
      <c r="L4620" s="39" t="s">
        <v>2062</v>
      </c>
      <c r="M4620" s="39" t="s">
        <v>1290</v>
      </c>
      <c r="N4620" s="33" t="str">
        <f t="shared" si="616"/>
        <v>Power Station 1 Photovoltaic Array, Inverters, and Transformers - K110 (6291) - LV, Control and Signal Cables (Incl. Gland/Lugs) for Solar Yard - Cables, OHL and Fibre Route GA</v>
      </c>
      <c r="O4620" s="134"/>
      <c r="P4620" s="134"/>
      <c r="Q4620" s="33" t="str">
        <f>IFERROR(VLOOKUP(PPE_PH1_CDDL[[#This Row],[RDMC Document Number]],[3]Docs!$B:$F,4,0),"No Placeholder Yet")</f>
        <v>RES - Reserved Placeholder</v>
      </c>
      <c r="R4620" s="33" t="str">
        <f>IFERROR(VLOOKUP(PPE_PH1_CDDL[[#This Row],[RDMC Document Number]],[3]Docs!$B:$F,5,0),"No Placeholder Yet")</f>
        <v>Pending</v>
      </c>
      <c r="S4620" s="137">
        <f t="shared" si="622"/>
        <v>0</v>
      </c>
      <c r="T4620" s="39" t="s">
        <v>1119</v>
      </c>
      <c r="U4620" s="39"/>
      <c r="V4620" s="126"/>
      <c r="W4620" s="39" t="s">
        <v>2059</v>
      </c>
      <c r="X4620" s="39" t="s">
        <v>2082</v>
      </c>
      <c r="Y4620" s="39"/>
      <c r="Z4620" s="39"/>
      <c r="AA4620" s="39"/>
      <c r="AB4620" s="152" t="s">
        <v>3165</v>
      </c>
    </row>
    <row r="4621" spans="1:28" ht="21.75" customHeight="1" x14ac:dyDescent="0.25">
      <c r="A4621" s="33" t="s">
        <v>30</v>
      </c>
      <c r="B4621" s="33" t="s">
        <v>31</v>
      </c>
      <c r="C4621" s="39">
        <v>6293</v>
      </c>
      <c r="D4621" s="39" t="s">
        <v>1169</v>
      </c>
      <c r="E4621" s="39" t="s">
        <v>250</v>
      </c>
      <c r="F4621" s="128" t="s">
        <v>143</v>
      </c>
      <c r="G4621" s="39" t="s">
        <v>35</v>
      </c>
      <c r="H4621" s="39" t="str">
        <f t="shared" si="617"/>
        <v>6105AK124-6293-CGAD-0017</v>
      </c>
      <c r="I4621" s="39" t="str">
        <f t="shared" si="618"/>
        <v>Q24050972-04-6293-C-GAD-0017</v>
      </c>
      <c r="J4621" s="39"/>
      <c r="K4621" s="39" t="s">
        <v>2057</v>
      </c>
      <c r="L4621" s="39" t="s">
        <v>2062</v>
      </c>
      <c r="M4621" s="39" t="s">
        <v>1293</v>
      </c>
      <c r="N4621" s="33" t="str">
        <f t="shared" si="616"/>
        <v>Power Station 1 Photovoltaic Array, Inverters, and Transformers - K110 (6291) - LV, Control and Signal Cables (Incl. Gland/Lugs) for Solar Yard - Terrace Equipment GA</v>
      </c>
      <c r="O4621" s="134"/>
      <c r="P4621" s="134"/>
      <c r="Q4621" s="33" t="str">
        <f>IFERROR(VLOOKUP(PPE_PH1_CDDL[[#This Row],[RDMC Document Number]],[3]Docs!$B:$F,4,0),"No Placeholder Yet")</f>
        <v>RES - Reserved Placeholder</v>
      </c>
      <c r="R4621" s="33" t="str">
        <f>IFERROR(VLOOKUP(PPE_PH1_CDDL[[#This Row],[RDMC Document Number]],[3]Docs!$B:$F,5,0),"No Placeholder Yet")</f>
        <v>Pending</v>
      </c>
      <c r="S4621" s="137">
        <f t="shared" si="622"/>
        <v>0</v>
      </c>
      <c r="T4621" s="39" t="s">
        <v>1119</v>
      </c>
      <c r="U4621" s="39"/>
      <c r="V4621" s="126"/>
      <c r="W4621" s="39" t="s">
        <v>2059</v>
      </c>
      <c r="X4621" s="39" t="s">
        <v>2082</v>
      </c>
      <c r="Y4621" s="39"/>
      <c r="Z4621" s="39"/>
      <c r="AA4621" s="39"/>
      <c r="AB4621" s="152" t="s">
        <v>3165</v>
      </c>
    </row>
    <row r="4622" spans="1:28" ht="21.75" customHeight="1" x14ac:dyDescent="0.25">
      <c r="A4622" s="33" t="s">
        <v>30</v>
      </c>
      <c r="B4622" s="33" t="s">
        <v>31</v>
      </c>
      <c r="C4622" s="39">
        <v>6293</v>
      </c>
      <c r="D4622" s="39" t="s">
        <v>1169</v>
      </c>
      <c r="E4622" s="39" t="s">
        <v>250</v>
      </c>
      <c r="F4622" s="128" t="s">
        <v>223</v>
      </c>
      <c r="G4622" s="39" t="s">
        <v>35</v>
      </c>
      <c r="H4622" s="39" t="str">
        <f t="shared" si="617"/>
        <v>6105AK124-6293-CGAD-0018</v>
      </c>
      <c r="I4622" s="39" t="str">
        <f t="shared" si="618"/>
        <v>Q24050972-04-6293-C-GAD-0018</v>
      </c>
      <c r="J4622" s="39"/>
      <c r="K4622" s="39" t="s">
        <v>2057</v>
      </c>
      <c r="L4622" s="39" t="s">
        <v>2072</v>
      </c>
      <c r="M4622" s="39" t="s">
        <v>1288</v>
      </c>
      <c r="N4622" s="33" t="str">
        <f t="shared" si="616"/>
        <v>Power Station 1 Photovoltaic Array, Inverters, and Transformers - K110 (6291) - Cable Racks and Trays for Solar yard - Buildings and Structures GA</v>
      </c>
      <c r="O4622" s="134"/>
      <c r="P4622" s="134"/>
      <c r="Q4622" s="33" t="str">
        <f>IFERROR(VLOOKUP(PPE_PH1_CDDL[[#This Row],[RDMC Document Number]],[3]Docs!$B:$F,4,0),"No Placeholder Yet")</f>
        <v>RES - Reserved Placeholder</v>
      </c>
      <c r="R4622" s="33" t="str">
        <f>IFERROR(VLOOKUP(PPE_PH1_CDDL[[#This Row],[RDMC Document Number]],[3]Docs!$B:$F,5,0),"No Placeholder Yet")</f>
        <v>Pending</v>
      </c>
      <c r="S4622" s="137">
        <f t="shared" si="622"/>
        <v>0</v>
      </c>
      <c r="T4622" s="39" t="s">
        <v>1119</v>
      </c>
      <c r="U4622" s="39"/>
      <c r="V4622" s="126"/>
      <c r="W4622" s="39" t="s">
        <v>2059</v>
      </c>
      <c r="X4622" s="39" t="s">
        <v>1599</v>
      </c>
      <c r="Y4622" s="39"/>
      <c r="Z4622" s="39"/>
      <c r="AA4622" s="39"/>
      <c r="AB4622" s="152" t="s">
        <v>3165</v>
      </c>
    </row>
    <row r="4623" spans="1:28" ht="21.75" customHeight="1" x14ac:dyDescent="0.25">
      <c r="A4623" s="33" t="s">
        <v>30</v>
      </c>
      <c r="B4623" s="33" t="s">
        <v>31</v>
      </c>
      <c r="C4623" s="39">
        <v>6293</v>
      </c>
      <c r="D4623" s="39" t="s">
        <v>1169</v>
      </c>
      <c r="E4623" s="39" t="s">
        <v>250</v>
      </c>
      <c r="F4623" s="128" t="s">
        <v>150</v>
      </c>
      <c r="G4623" s="39" t="s">
        <v>35</v>
      </c>
      <c r="H4623" s="39" t="str">
        <f t="shared" si="617"/>
        <v>6105AK124-6293-CGAD-0019</v>
      </c>
      <c r="I4623" s="39" t="str">
        <f t="shared" si="618"/>
        <v>Q24050972-04-6293-C-GAD-0019</v>
      </c>
      <c r="J4623" s="39"/>
      <c r="K4623" s="39" t="s">
        <v>2057</v>
      </c>
      <c r="L4623" s="39" t="s">
        <v>2072</v>
      </c>
      <c r="M4623" s="39" t="s">
        <v>1290</v>
      </c>
      <c r="N4623" s="33" t="str">
        <f t="shared" si="616"/>
        <v>Power Station 1 Photovoltaic Array, Inverters, and Transformers - K110 (6291) - Cable Racks and Trays for Solar yard - Cables, OHL and Fibre Route GA</v>
      </c>
      <c r="O4623" s="134"/>
      <c r="P4623" s="134"/>
      <c r="Q4623" s="33" t="str">
        <f>IFERROR(VLOOKUP(PPE_PH1_CDDL[[#This Row],[RDMC Document Number]],[3]Docs!$B:$F,4,0),"No Placeholder Yet")</f>
        <v>RES - Reserved Placeholder</v>
      </c>
      <c r="R4623" s="33" t="str">
        <f>IFERROR(VLOOKUP(PPE_PH1_CDDL[[#This Row],[RDMC Document Number]],[3]Docs!$B:$F,5,0),"No Placeholder Yet")</f>
        <v>Pending</v>
      </c>
      <c r="S4623" s="137">
        <f t="shared" si="622"/>
        <v>0</v>
      </c>
      <c r="T4623" s="39" t="s">
        <v>1119</v>
      </c>
      <c r="U4623" s="39"/>
      <c r="V4623" s="126"/>
      <c r="W4623" s="39" t="s">
        <v>2059</v>
      </c>
      <c r="X4623" s="39" t="s">
        <v>1599</v>
      </c>
      <c r="Y4623" s="39"/>
      <c r="Z4623" s="39"/>
      <c r="AA4623" s="39"/>
      <c r="AB4623" s="152" t="s">
        <v>3165</v>
      </c>
    </row>
    <row r="4624" spans="1:28" ht="21.75" customHeight="1" x14ac:dyDescent="0.25">
      <c r="A4624" s="33" t="s">
        <v>30</v>
      </c>
      <c r="B4624" s="33" t="s">
        <v>31</v>
      </c>
      <c r="C4624" s="39">
        <v>6293</v>
      </c>
      <c r="D4624" s="39" t="s">
        <v>1169</v>
      </c>
      <c r="E4624" s="39" t="s">
        <v>250</v>
      </c>
      <c r="F4624" s="128" t="s">
        <v>226</v>
      </c>
      <c r="G4624" s="39" t="s">
        <v>35</v>
      </c>
      <c r="H4624" s="39" t="str">
        <f t="shared" si="617"/>
        <v>6105AK124-6293-CGAD-0020</v>
      </c>
      <c r="I4624" s="39" t="str">
        <f t="shared" si="618"/>
        <v>Q24050972-04-6293-C-GAD-0020</v>
      </c>
      <c r="J4624" s="39"/>
      <c r="K4624" s="39" t="s">
        <v>2057</v>
      </c>
      <c r="L4624" s="39" t="s">
        <v>2072</v>
      </c>
      <c r="M4624" s="39" t="s">
        <v>1293</v>
      </c>
      <c r="N4624" s="33" t="str">
        <f t="shared" ref="N4624:N4687" si="623">K4624&amp;" - "&amp;L4624&amp;" - "&amp;M4624</f>
        <v>Power Station 1 Photovoltaic Array, Inverters, and Transformers - K110 (6291) - Cable Racks and Trays for Solar yard - Terrace Equipment GA</v>
      </c>
      <c r="O4624" s="134"/>
      <c r="P4624" s="134"/>
      <c r="Q4624" s="33" t="str">
        <f>IFERROR(VLOOKUP(PPE_PH1_CDDL[[#This Row],[RDMC Document Number]],[3]Docs!$B:$F,4,0),"No Placeholder Yet")</f>
        <v>RES - Reserved Placeholder</v>
      </c>
      <c r="R4624" s="33" t="str">
        <f>IFERROR(VLOOKUP(PPE_PH1_CDDL[[#This Row],[RDMC Document Number]],[3]Docs!$B:$F,5,0),"No Placeholder Yet")</f>
        <v>Pending</v>
      </c>
      <c r="S4624" s="137">
        <f t="shared" si="622"/>
        <v>0</v>
      </c>
      <c r="T4624" s="39" t="s">
        <v>1119</v>
      </c>
      <c r="U4624" s="39"/>
      <c r="V4624" s="126"/>
      <c r="W4624" s="39" t="s">
        <v>2059</v>
      </c>
      <c r="X4624" s="39" t="s">
        <v>1599</v>
      </c>
      <c r="Y4624" s="39"/>
      <c r="Z4624" s="39"/>
      <c r="AA4624" s="39"/>
      <c r="AB4624" s="152" t="s">
        <v>3165</v>
      </c>
    </row>
    <row r="4625" spans="1:28" ht="21.75" customHeight="1" x14ac:dyDescent="0.25">
      <c r="A4625" s="33" t="s">
        <v>30</v>
      </c>
      <c r="B4625" s="33" t="s">
        <v>31</v>
      </c>
      <c r="C4625" s="39">
        <v>6293</v>
      </c>
      <c r="D4625" s="39" t="s">
        <v>1169</v>
      </c>
      <c r="E4625" s="39" t="s">
        <v>250</v>
      </c>
      <c r="F4625" s="128" t="s">
        <v>228</v>
      </c>
      <c r="G4625" s="39" t="s">
        <v>35</v>
      </c>
      <c r="H4625" s="39" t="str">
        <f t="shared" si="617"/>
        <v>6105AK124-6293-CGAD-0021</v>
      </c>
      <c r="I4625" s="39" t="str">
        <f t="shared" si="618"/>
        <v>Q24050972-04-6293-C-GAD-0021</v>
      </c>
      <c r="J4625" s="39"/>
      <c r="K4625" s="39" t="s">
        <v>2057</v>
      </c>
      <c r="L4625" s="39" t="s">
        <v>2072</v>
      </c>
      <c r="M4625" s="39" t="s">
        <v>1303</v>
      </c>
      <c r="N4625" s="33" t="str">
        <f t="shared" si="623"/>
        <v>Power Station 1 Photovoltaic Array, Inverters, and Transformers - K110 (6291) - Cable Racks and Trays for Solar yard - Roads, Pathways, Offloading Areas and Fences GA</v>
      </c>
      <c r="O4625" s="134"/>
      <c r="P4625" s="134"/>
      <c r="Q4625" s="33" t="str">
        <f>IFERROR(VLOOKUP(PPE_PH1_CDDL[[#This Row],[RDMC Document Number]],[3]Docs!$B:$F,4,0),"No Placeholder Yet")</f>
        <v>RES - Reserved Placeholder</v>
      </c>
      <c r="R4625" s="33" t="str">
        <f>IFERROR(VLOOKUP(PPE_PH1_CDDL[[#This Row],[RDMC Document Number]],[3]Docs!$B:$F,5,0),"No Placeholder Yet")</f>
        <v>Pending</v>
      </c>
      <c r="S4625" s="137">
        <f t="shared" si="622"/>
        <v>0</v>
      </c>
      <c r="T4625" s="39" t="s">
        <v>1119</v>
      </c>
      <c r="U4625" s="39"/>
      <c r="V4625" s="126"/>
      <c r="W4625" s="39" t="s">
        <v>2059</v>
      </c>
      <c r="X4625" s="39" t="s">
        <v>1599</v>
      </c>
      <c r="Y4625" s="39"/>
      <c r="Z4625" s="39"/>
      <c r="AA4625" s="39"/>
      <c r="AB4625" s="152" t="s">
        <v>3165</v>
      </c>
    </row>
    <row r="4626" spans="1:28" ht="21.75" customHeight="1" x14ac:dyDescent="0.25">
      <c r="A4626" s="33" t="s">
        <v>30</v>
      </c>
      <c r="B4626" s="33" t="s">
        <v>31</v>
      </c>
      <c r="C4626" s="39">
        <v>6293</v>
      </c>
      <c r="D4626" s="39" t="s">
        <v>1169</v>
      </c>
      <c r="E4626" s="39" t="s">
        <v>250</v>
      </c>
      <c r="F4626" s="128" t="s">
        <v>231</v>
      </c>
      <c r="G4626" s="39" t="s">
        <v>35</v>
      </c>
      <c r="H4626" s="39" t="str">
        <f t="shared" si="617"/>
        <v>6105AK124-6293-CGAD-0022</v>
      </c>
      <c r="I4626" s="39" t="str">
        <f t="shared" si="618"/>
        <v>Q24050972-04-6293-C-GAD-0022</v>
      </c>
      <c r="J4626" s="39"/>
      <c r="K4626" s="39" t="s">
        <v>2057</v>
      </c>
      <c r="L4626" s="39" t="s">
        <v>2084</v>
      </c>
      <c r="M4626" s="39" t="s">
        <v>1288</v>
      </c>
      <c r="N4626" s="33" t="str">
        <f t="shared" si="623"/>
        <v>Power Station 1 Photovoltaic Array, Inverters, and Transformers - K110 (6291) - Cable Trench / Tunnels for Solar yard - Buildings and Structures GA</v>
      </c>
      <c r="O4626" s="134"/>
      <c r="P4626" s="134"/>
      <c r="Q4626" s="33" t="str">
        <f>IFERROR(VLOOKUP(PPE_PH1_CDDL[[#This Row],[RDMC Document Number]],[3]Docs!$B:$F,4,0),"No Placeholder Yet")</f>
        <v>RES - Reserved Placeholder</v>
      </c>
      <c r="R4626" s="33" t="str">
        <f>IFERROR(VLOOKUP(PPE_PH1_CDDL[[#This Row],[RDMC Document Number]],[3]Docs!$B:$F,5,0),"No Placeholder Yet")</f>
        <v>Pending</v>
      </c>
      <c r="S4626" s="137">
        <f t="shared" si="622"/>
        <v>0</v>
      </c>
      <c r="T4626" s="39" t="s">
        <v>1119</v>
      </c>
      <c r="U4626" s="39"/>
      <c r="V4626" s="126"/>
      <c r="W4626" s="39" t="s">
        <v>2059</v>
      </c>
      <c r="X4626" s="39" t="s">
        <v>1885</v>
      </c>
      <c r="Y4626" s="39"/>
      <c r="Z4626" s="39"/>
      <c r="AA4626" s="39"/>
      <c r="AB4626" s="152" t="s">
        <v>3165</v>
      </c>
    </row>
    <row r="4627" spans="1:28" ht="21.75" customHeight="1" x14ac:dyDescent="0.25">
      <c r="A4627" s="33" t="s">
        <v>30</v>
      </c>
      <c r="B4627" s="33" t="s">
        <v>31</v>
      </c>
      <c r="C4627" s="39">
        <v>6293</v>
      </c>
      <c r="D4627" s="39" t="s">
        <v>1169</v>
      </c>
      <c r="E4627" s="39" t="s">
        <v>250</v>
      </c>
      <c r="F4627" s="128" t="s">
        <v>234</v>
      </c>
      <c r="G4627" s="39" t="s">
        <v>35</v>
      </c>
      <c r="H4627" s="39" t="str">
        <f t="shared" ref="H4627:H4690" si="624">A4627&amp;B4627&amp;"-"&amp;C4627&amp;"-"&amp;D4627&amp;E4627&amp;"-"&amp;F4627</f>
        <v>6105AK124-6293-CGAD-0023</v>
      </c>
      <c r="I4627" s="39" t="str">
        <f t="shared" ref="I4627:I4690" si="625">"Q24050972"&amp;"-"&amp;"04"&amp;"-"&amp;C4627&amp;"-"&amp;D4627&amp;"-"&amp;E4627&amp;"-"&amp;F4627</f>
        <v>Q24050972-04-6293-C-GAD-0023</v>
      </c>
      <c r="J4627" s="39"/>
      <c r="K4627" s="39" t="s">
        <v>2057</v>
      </c>
      <c r="L4627" s="39" t="s">
        <v>2084</v>
      </c>
      <c r="M4627" s="39" t="s">
        <v>1290</v>
      </c>
      <c r="N4627" s="33" t="str">
        <f t="shared" si="623"/>
        <v>Power Station 1 Photovoltaic Array, Inverters, and Transformers - K110 (6291) - Cable Trench / Tunnels for Solar yard - Cables, OHL and Fibre Route GA</v>
      </c>
      <c r="O4627" s="134"/>
      <c r="P4627" s="134"/>
      <c r="Q4627" s="33" t="str">
        <f>IFERROR(VLOOKUP(PPE_PH1_CDDL[[#This Row],[RDMC Document Number]],[3]Docs!$B:$F,4,0),"No Placeholder Yet")</f>
        <v>RES - Reserved Placeholder</v>
      </c>
      <c r="R4627" s="33" t="str">
        <f>IFERROR(VLOOKUP(PPE_PH1_CDDL[[#This Row],[RDMC Document Number]],[3]Docs!$B:$F,5,0),"No Placeholder Yet")</f>
        <v>Pending</v>
      </c>
      <c r="S4627" s="137">
        <f t="shared" si="622"/>
        <v>0</v>
      </c>
      <c r="T4627" s="39" t="s">
        <v>1119</v>
      </c>
      <c r="U4627" s="39"/>
      <c r="V4627" s="126"/>
      <c r="W4627" s="39" t="s">
        <v>2059</v>
      </c>
      <c r="X4627" s="39" t="s">
        <v>1885</v>
      </c>
      <c r="Y4627" s="39"/>
      <c r="Z4627" s="39"/>
      <c r="AA4627" s="39"/>
      <c r="AB4627" s="152" t="s">
        <v>3165</v>
      </c>
    </row>
    <row r="4628" spans="1:28" ht="21.75" customHeight="1" x14ac:dyDescent="0.25">
      <c r="A4628" s="33" t="s">
        <v>30</v>
      </c>
      <c r="B4628" s="33" t="s">
        <v>31</v>
      </c>
      <c r="C4628" s="39">
        <v>6293</v>
      </c>
      <c r="D4628" s="39" t="s">
        <v>1169</v>
      </c>
      <c r="E4628" s="39" t="s">
        <v>250</v>
      </c>
      <c r="F4628" s="128" t="s">
        <v>236</v>
      </c>
      <c r="G4628" s="39" t="s">
        <v>35</v>
      </c>
      <c r="H4628" s="39" t="str">
        <f t="shared" si="624"/>
        <v>6105AK124-6293-CGAD-0024</v>
      </c>
      <c r="I4628" s="39" t="str">
        <f t="shared" si="625"/>
        <v>Q24050972-04-6293-C-GAD-0024</v>
      </c>
      <c r="J4628" s="39"/>
      <c r="K4628" s="39" t="s">
        <v>2057</v>
      </c>
      <c r="L4628" s="39" t="s">
        <v>2084</v>
      </c>
      <c r="M4628" s="39" t="s">
        <v>1293</v>
      </c>
      <c r="N4628" s="33" t="str">
        <f t="shared" si="623"/>
        <v>Power Station 1 Photovoltaic Array, Inverters, and Transformers - K110 (6291) - Cable Trench / Tunnels for Solar yard - Terrace Equipment GA</v>
      </c>
      <c r="O4628" s="134"/>
      <c r="P4628" s="134"/>
      <c r="Q4628" s="33" t="str">
        <f>IFERROR(VLOOKUP(PPE_PH1_CDDL[[#This Row],[RDMC Document Number]],[3]Docs!$B:$F,4,0),"No Placeholder Yet")</f>
        <v>RES - Reserved Placeholder</v>
      </c>
      <c r="R4628" s="33" t="str">
        <f>IFERROR(VLOOKUP(PPE_PH1_CDDL[[#This Row],[RDMC Document Number]],[3]Docs!$B:$F,5,0),"No Placeholder Yet")</f>
        <v>Pending</v>
      </c>
      <c r="S4628" s="137">
        <f t="shared" si="622"/>
        <v>0</v>
      </c>
      <c r="T4628" s="39" t="s">
        <v>1119</v>
      </c>
      <c r="U4628" s="39"/>
      <c r="V4628" s="126"/>
      <c r="W4628" s="39" t="s">
        <v>2059</v>
      </c>
      <c r="X4628" s="39" t="s">
        <v>1885</v>
      </c>
      <c r="Y4628" s="39"/>
      <c r="Z4628" s="39"/>
      <c r="AA4628" s="39"/>
      <c r="AB4628" s="152" t="s">
        <v>3165</v>
      </c>
    </row>
    <row r="4629" spans="1:28" ht="21.75" customHeight="1" x14ac:dyDescent="0.25">
      <c r="A4629" s="33" t="s">
        <v>30</v>
      </c>
      <c r="B4629" s="33" t="s">
        <v>31</v>
      </c>
      <c r="C4629" s="39">
        <v>6293</v>
      </c>
      <c r="D4629" s="39" t="s">
        <v>1169</v>
      </c>
      <c r="E4629" s="39" t="s">
        <v>250</v>
      </c>
      <c r="F4629" s="128" t="s">
        <v>238</v>
      </c>
      <c r="G4629" s="39" t="s">
        <v>35</v>
      </c>
      <c r="H4629" s="39" t="str">
        <f t="shared" si="624"/>
        <v>6105AK124-6293-CGAD-0025</v>
      </c>
      <c r="I4629" s="39" t="str">
        <f t="shared" si="625"/>
        <v>Q24050972-04-6293-C-GAD-0025</v>
      </c>
      <c r="J4629" s="39"/>
      <c r="K4629" s="39" t="s">
        <v>2057</v>
      </c>
      <c r="L4629" s="39" t="s">
        <v>2063</v>
      </c>
      <c r="M4629" s="39" t="s">
        <v>1288</v>
      </c>
      <c r="N4629" s="33" t="str">
        <f t="shared" si="623"/>
        <v>Power Station 1 Photovoltaic Array, Inverters, and Transformers - K110 (6291) - Lightning Protection System for Solar PV Panels and Yard - Buildings and Structures GA</v>
      </c>
      <c r="O4629" s="134"/>
      <c r="P4629" s="134"/>
      <c r="Q4629" s="33" t="str">
        <f>IFERROR(VLOOKUP(PPE_PH1_CDDL[[#This Row],[RDMC Document Number]],[3]Docs!$B:$F,4,0),"No Placeholder Yet")</f>
        <v>RES - Reserved Placeholder</v>
      </c>
      <c r="R4629" s="33" t="str">
        <f>IFERROR(VLOOKUP(PPE_PH1_CDDL[[#This Row],[RDMC Document Number]],[3]Docs!$B:$F,5,0),"No Placeholder Yet")</f>
        <v>Pending</v>
      </c>
      <c r="S4629" s="137">
        <f t="shared" si="622"/>
        <v>0</v>
      </c>
      <c r="T4629" s="39" t="s">
        <v>1119</v>
      </c>
      <c r="U4629" s="39"/>
      <c r="V4629" s="126"/>
      <c r="W4629" s="39" t="s">
        <v>2059</v>
      </c>
      <c r="X4629" s="39" t="s">
        <v>1690</v>
      </c>
      <c r="Y4629" s="39"/>
      <c r="Z4629" s="39"/>
      <c r="AA4629" s="39"/>
      <c r="AB4629" s="152" t="s">
        <v>3165</v>
      </c>
    </row>
    <row r="4630" spans="1:28" ht="21.75" customHeight="1" x14ac:dyDescent="0.25">
      <c r="A4630" s="33" t="s">
        <v>30</v>
      </c>
      <c r="B4630" s="33" t="s">
        <v>31</v>
      </c>
      <c r="C4630" s="39">
        <v>6293</v>
      </c>
      <c r="D4630" s="39" t="s">
        <v>1169</v>
      </c>
      <c r="E4630" s="39" t="s">
        <v>250</v>
      </c>
      <c r="F4630" s="128" t="s">
        <v>240</v>
      </c>
      <c r="G4630" s="39" t="s">
        <v>35</v>
      </c>
      <c r="H4630" s="39" t="str">
        <f t="shared" si="624"/>
        <v>6105AK124-6293-CGAD-0026</v>
      </c>
      <c r="I4630" s="39" t="str">
        <f t="shared" si="625"/>
        <v>Q24050972-04-6293-C-GAD-0026</v>
      </c>
      <c r="J4630" s="39"/>
      <c r="K4630" s="39" t="s">
        <v>2057</v>
      </c>
      <c r="L4630" s="39" t="s">
        <v>2063</v>
      </c>
      <c r="M4630" s="39" t="s">
        <v>1290</v>
      </c>
      <c r="N4630" s="33" t="str">
        <f t="shared" si="623"/>
        <v>Power Station 1 Photovoltaic Array, Inverters, and Transformers - K110 (6291) - Lightning Protection System for Solar PV Panels and Yard - Cables, OHL and Fibre Route GA</v>
      </c>
      <c r="O4630" s="134"/>
      <c r="P4630" s="134"/>
      <c r="Q4630" s="33" t="str">
        <f>IFERROR(VLOOKUP(PPE_PH1_CDDL[[#This Row],[RDMC Document Number]],[3]Docs!$B:$F,4,0),"No Placeholder Yet")</f>
        <v>RES - Reserved Placeholder</v>
      </c>
      <c r="R4630" s="33" t="str">
        <f>IFERROR(VLOOKUP(PPE_PH1_CDDL[[#This Row],[RDMC Document Number]],[3]Docs!$B:$F,5,0),"No Placeholder Yet")</f>
        <v>Pending</v>
      </c>
      <c r="S4630" s="137">
        <f t="shared" si="622"/>
        <v>0</v>
      </c>
      <c r="T4630" s="39" t="s">
        <v>1119</v>
      </c>
      <c r="U4630" s="39"/>
      <c r="V4630" s="126"/>
      <c r="W4630" s="39" t="s">
        <v>2059</v>
      </c>
      <c r="X4630" s="39" t="s">
        <v>1690</v>
      </c>
      <c r="Y4630" s="39"/>
      <c r="Z4630" s="39"/>
      <c r="AA4630" s="39"/>
      <c r="AB4630" s="152" t="s">
        <v>3165</v>
      </c>
    </row>
    <row r="4631" spans="1:28" ht="21.75" customHeight="1" x14ac:dyDescent="0.25">
      <c r="A4631" s="33" t="s">
        <v>30</v>
      </c>
      <c r="B4631" s="33" t="s">
        <v>31</v>
      </c>
      <c r="C4631" s="39">
        <v>6293</v>
      </c>
      <c r="D4631" s="39" t="s">
        <v>1169</v>
      </c>
      <c r="E4631" s="39" t="s">
        <v>250</v>
      </c>
      <c r="F4631" s="128" t="s">
        <v>242</v>
      </c>
      <c r="G4631" s="39" t="s">
        <v>35</v>
      </c>
      <c r="H4631" s="39" t="str">
        <f t="shared" si="624"/>
        <v>6105AK124-6293-CGAD-0027</v>
      </c>
      <c r="I4631" s="39" t="str">
        <f t="shared" si="625"/>
        <v>Q24050972-04-6293-C-GAD-0027</v>
      </c>
      <c r="J4631" s="39"/>
      <c r="K4631" s="39" t="s">
        <v>2057</v>
      </c>
      <c r="L4631" s="39" t="s">
        <v>2063</v>
      </c>
      <c r="M4631" s="39" t="s">
        <v>1293</v>
      </c>
      <c r="N4631" s="33" t="str">
        <f t="shared" si="623"/>
        <v>Power Station 1 Photovoltaic Array, Inverters, and Transformers - K110 (6291) - Lightning Protection System for Solar PV Panels and Yard - Terrace Equipment GA</v>
      </c>
      <c r="O4631" s="134"/>
      <c r="P4631" s="134"/>
      <c r="Q4631" s="33" t="str">
        <f>IFERROR(VLOOKUP(PPE_PH1_CDDL[[#This Row],[RDMC Document Number]],[3]Docs!$B:$F,4,0),"No Placeholder Yet")</f>
        <v>RES - Reserved Placeholder</v>
      </c>
      <c r="R4631" s="33" t="str">
        <f>IFERROR(VLOOKUP(PPE_PH1_CDDL[[#This Row],[RDMC Document Number]],[3]Docs!$B:$F,5,0),"No Placeholder Yet")</f>
        <v>Pending</v>
      </c>
      <c r="S4631" s="137">
        <f t="shared" si="622"/>
        <v>0</v>
      </c>
      <c r="T4631" s="39" t="s">
        <v>1119</v>
      </c>
      <c r="U4631" s="39"/>
      <c r="V4631" s="126"/>
      <c r="W4631" s="39" t="s">
        <v>2059</v>
      </c>
      <c r="X4631" s="39" t="s">
        <v>1690</v>
      </c>
      <c r="Y4631" s="39"/>
      <c r="Z4631" s="39"/>
      <c r="AA4631" s="39"/>
      <c r="AB4631" s="152" t="s">
        <v>3165</v>
      </c>
    </row>
    <row r="4632" spans="1:28" ht="21.75" customHeight="1" x14ac:dyDescent="0.25">
      <c r="A4632" s="33" t="s">
        <v>30</v>
      </c>
      <c r="B4632" s="33" t="s">
        <v>31</v>
      </c>
      <c r="C4632" s="39">
        <v>6293</v>
      </c>
      <c r="D4632" s="39" t="s">
        <v>1169</v>
      </c>
      <c r="E4632" s="39" t="s">
        <v>250</v>
      </c>
      <c r="F4632" s="128" t="s">
        <v>244</v>
      </c>
      <c r="G4632" s="39" t="s">
        <v>35</v>
      </c>
      <c r="H4632" s="39" t="str">
        <f t="shared" si="624"/>
        <v>6105AK124-6293-CGAD-0028</v>
      </c>
      <c r="I4632" s="39" t="str">
        <f t="shared" si="625"/>
        <v>Q24050972-04-6293-C-GAD-0028</v>
      </c>
      <c r="J4632" s="39"/>
      <c r="K4632" s="39" t="s">
        <v>2057</v>
      </c>
      <c r="L4632" s="39" t="s">
        <v>2064</v>
      </c>
      <c r="M4632" s="39" t="s">
        <v>1300</v>
      </c>
      <c r="N4632" s="33" t="str">
        <f t="shared" si="623"/>
        <v>Power Station 1 Photovoltaic Array, Inverters, and Transformers - K110 (6291) - Earthing System for Solar Yard - Lighting Design and Layout GA</v>
      </c>
      <c r="O4632" s="134"/>
      <c r="P4632" s="134"/>
      <c r="Q4632" s="33" t="str">
        <f>IFERROR(VLOOKUP(PPE_PH1_CDDL[[#This Row],[RDMC Document Number]],[3]Docs!$B:$F,4,0),"No Placeholder Yet")</f>
        <v>RES - Reserved Placeholder</v>
      </c>
      <c r="R4632" s="33" t="str">
        <f>IFERROR(VLOOKUP(PPE_PH1_CDDL[[#This Row],[RDMC Document Number]],[3]Docs!$B:$F,5,0),"No Placeholder Yet")</f>
        <v>Pending</v>
      </c>
      <c r="S4632" s="137">
        <f t="shared" si="622"/>
        <v>0</v>
      </c>
      <c r="T4632" s="39" t="s">
        <v>1119</v>
      </c>
      <c r="U4632" s="39"/>
      <c r="V4632" s="126"/>
      <c r="W4632" s="39" t="s">
        <v>2059</v>
      </c>
      <c r="X4632" s="39" t="s">
        <v>1649</v>
      </c>
      <c r="Y4632" s="39"/>
      <c r="Z4632" s="39"/>
      <c r="AA4632" s="39"/>
      <c r="AB4632" s="152" t="s">
        <v>3165</v>
      </c>
    </row>
    <row r="4633" spans="1:28" ht="21.75" customHeight="1" x14ac:dyDescent="0.25">
      <c r="A4633" s="33" t="s">
        <v>30</v>
      </c>
      <c r="B4633" s="33" t="s">
        <v>31</v>
      </c>
      <c r="C4633" s="39">
        <v>6293</v>
      </c>
      <c r="D4633" s="39" t="s">
        <v>1169</v>
      </c>
      <c r="E4633" s="39" t="s">
        <v>250</v>
      </c>
      <c r="F4633" s="128" t="s">
        <v>246</v>
      </c>
      <c r="G4633" s="39" t="s">
        <v>35</v>
      </c>
      <c r="H4633" s="39" t="str">
        <f t="shared" si="624"/>
        <v>6105AK124-6293-CGAD-0029</v>
      </c>
      <c r="I4633" s="39" t="str">
        <f t="shared" si="625"/>
        <v>Q24050972-04-6293-C-GAD-0029</v>
      </c>
      <c r="J4633" s="39"/>
      <c r="K4633" s="39" t="s">
        <v>2057</v>
      </c>
      <c r="L4633" s="39" t="s">
        <v>2065</v>
      </c>
      <c r="M4633" s="39" t="s">
        <v>1288</v>
      </c>
      <c r="N4633" s="33" t="str">
        <f t="shared" si="623"/>
        <v>Power Station 1 Photovoltaic Array, Inverters, and Transformers - K110 (6291) - Terrace, Roads and Access-ways for Solar Yard - Buildings and Structures GA</v>
      </c>
      <c r="O4633" s="134"/>
      <c r="P4633" s="134"/>
      <c r="Q4633" s="33" t="str">
        <f>IFERROR(VLOOKUP(PPE_PH1_CDDL[[#This Row],[RDMC Document Number]],[3]Docs!$B:$F,4,0),"No Placeholder Yet")</f>
        <v>RES - Reserved Placeholder</v>
      </c>
      <c r="R4633" s="33" t="str">
        <f>IFERROR(VLOOKUP(PPE_PH1_CDDL[[#This Row],[RDMC Document Number]],[3]Docs!$B:$F,5,0),"No Placeholder Yet")</f>
        <v>Pending</v>
      </c>
      <c r="S4633" s="137">
        <f t="shared" si="622"/>
        <v>0</v>
      </c>
      <c r="T4633" s="39" t="s">
        <v>1119</v>
      </c>
      <c r="U4633" s="39"/>
      <c r="V4633" s="126"/>
      <c r="W4633" s="39" t="s">
        <v>2059</v>
      </c>
      <c r="X4633" s="39" t="s">
        <v>2090</v>
      </c>
      <c r="Y4633" s="39"/>
      <c r="Z4633" s="39"/>
      <c r="AA4633" s="39"/>
      <c r="AB4633" s="152" t="s">
        <v>3165</v>
      </c>
    </row>
    <row r="4634" spans="1:28" ht="21.75" customHeight="1" x14ac:dyDescent="0.25">
      <c r="A4634" s="33" t="s">
        <v>30</v>
      </c>
      <c r="B4634" s="33" t="s">
        <v>31</v>
      </c>
      <c r="C4634" s="39">
        <v>6293</v>
      </c>
      <c r="D4634" s="39" t="s">
        <v>1169</v>
      </c>
      <c r="E4634" s="39" t="s">
        <v>250</v>
      </c>
      <c r="F4634" s="128" t="s">
        <v>248</v>
      </c>
      <c r="G4634" s="39" t="s">
        <v>35</v>
      </c>
      <c r="H4634" s="39" t="str">
        <f t="shared" si="624"/>
        <v>6105AK124-6293-CGAD-0030</v>
      </c>
      <c r="I4634" s="39" t="str">
        <f t="shared" si="625"/>
        <v>Q24050972-04-6293-C-GAD-0030</v>
      </c>
      <c r="J4634" s="39"/>
      <c r="K4634" s="39" t="s">
        <v>2057</v>
      </c>
      <c r="L4634" s="39" t="s">
        <v>2065</v>
      </c>
      <c r="M4634" s="39" t="s">
        <v>1290</v>
      </c>
      <c r="N4634" s="33" t="str">
        <f t="shared" si="623"/>
        <v>Power Station 1 Photovoltaic Array, Inverters, and Transformers - K110 (6291) - Terrace, Roads and Access-ways for Solar Yard - Cables, OHL and Fibre Route GA</v>
      </c>
      <c r="O4634" s="134"/>
      <c r="P4634" s="134"/>
      <c r="Q4634" s="33" t="str">
        <f>IFERROR(VLOOKUP(PPE_PH1_CDDL[[#This Row],[RDMC Document Number]],[3]Docs!$B:$F,4,0),"No Placeholder Yet")</f>
        <v>RES - Reserved Placeholder</v>
      </c>
      <c r="R4634" s="33" t="str">
        <f>IFERROR(VLOOKUP(PPE_PH1_CDDL[[#This Row],[RDMC Document Number]],[3]Docs!$B:$F,5,0),"No Placeholder Yet")</f>
        <v>Pending</v>
      </c>
      <c r="S4634" s="137">
        <f t="shared" si="622"/>
        <v>0</v>
      </c>
      <c r="T4634" s="39" t="s">
        <v>1119</v>
      </c>
      <c r="U4634" s="39"/>
      <c r="V4634" s="126"/>
      <c r="W4634" s="39" t="s">
        <v>2059</v>
      </c>
      <c r="X4634" s="39" t="s">
        <v>2090</v>
      </c>
      <c r="Y4634" s="39"/>
      <c r="Z4634" s="39"/>
      <c r="AA4634" s="39"/>
      <c r="AB4634" s="152" t="s">
        <v>3165</v>
      </c>
    </row>
    <row r="4635" spans="1:28" ht="21.75" customHeight="1" x14ac:dyDescent="0.25">
      <c r="A4635" s="33" t="s">
        <v>30</v>
      </c>
      <c r="B4635" s="33" t="s">
        <v>31</v>
      </c>
      <c r="C4635" s="39">
        <v>6293</v>
      </c>
      <c r="D4635" s="39" t="s">
        <v>1169</v>
      </c>
      <c r="E4635" s="39" t="s">
        <v>250</v>
      </c>
      <c r="F4635" s="128" t="s">
        <v>486</v>
      </c>
      <c r="G4635" s="39" t="s">
        <v>35</v>
      </c>
      <c r="H4635" s="39" t="str">
        <f t="shared" si="624"/>
        <v>6105AK124-6293-CGAD-0031</v>
      </c>
      <c r="I4635" s="39" t="str">
        <f t="shared" si="625"/>
        <v>Q24050972-04-6293-C-GAD-0031</v>
      </c>
      <c r="J4635" s="39"/>
      <c r="K4635" s="39" t="s">
        <v>2057</v>
      </c>
      <c r="L4635" s="39" t="s">
        <v>2065</v>
      </c>
      <c r="M4635" s="39" t="s">
        <v>1292</v>
      </c>
      <c r="N4635" s="33" t="str">
        <f t="shared" si="623"/>
        <v xml:space="preserve">Power Station 1 Photovoltaic Array, Inverters, and Transformers - K110 (6291) - Terrace, Roads and Access-ways for Solar Yard - Key Emergency Points and Equipment </v>
      </c>
      <c r="O4635" s="134"/>
      <c r="P4635" s="134"/>
      <c r="Q4635" s="33" t="str">
        <f>IFERROR(VLOOKUP(PPE_PH1_CDDL[[#This Row],[RDMC Document Number]],[3]Docs!$B:$F,4,0),"No Placeholder Yet")</f>
        <v>RES - Reserved Placeholder</v>
      </c>
      <c r="R4635" s="33" t="str">
        <f>IFERROR(VLOOKUP(PPE_PH1_CDDL[[#This Row],[RDMC Document Number]],[3]Docs!$B:$F,5,0),"No Placeholder Yet")</f>
        <v>Pending</v>
      </c>
      <c r="S4635" s="137">
        <f t="shared" si="622"/>
        <v>0</v>
      </c>
      <c r="T4635" s="39" t="s">
        <v>1119</v>
      </c>
      <c r="U4635" s="39"/>
      <c r="V4635" s="126"/>
      <c r="W4635" s="39" t="s">
        <v>2059</v>
      </c>
      <c r="X4635" s="39" t="s">
        <v>2090</v>
      </c>
      <c r="Y4635" s="39"/>
      <c r="Z4635" s="39"/>
      <c r="AA4635" s="39"/>
      <c r="AB4635" s="152" t="s">
        <v>3165</v>
      </c>
    </row>
    <row r="4636" spans="1:28" ht="21.75" customHeight="1" x14ac:dyDescent="0.25">
      <c r="A4636" s="33" t="s">
        <v>30</v>
      </c>
      <c r="B4636" s="33" t="s">
        <v>31</v>
      </c>
      <c r="C4636" s="39">
        <v>6293</v>
      </c>
      <c r="D4636" s="39" t="s">
        <v>1169</v>
      </c>
      <c r="E4636" s="39" t="s">
        <v>250</v>
      </c>
      <c r="F4636" s="128" t="s">
        <v>489</v>
      </c>
      <c r="G4636" s="39" t="s">
        <v>35</v>
      </c>
      <c r="H4636" s="39" t="str">
        <f t="shared" si="624"/>
        <v>6105AK124-6293-CGAD-0032</v>
      </c>
      <c r="I4636" s="39" t="str">
        <f t="shared" si="625"/>
        <v>Q24050972-04-6293-C-GAD-0032</v>
      </c>
      <c r="J4636" s="39"/>
      <c r="K4636" s="39" t="s">
        <v>2057</v>
      </c>
      <c r="L4636" s="39" t="s">
        <v>2065</v>
      </c>
      <c r="M4636" s="39" t="s">
        <v>1293</v>
      </c>
      <c r="N4636" s="33" t="str">
        <f t="shared" si="623"/>
        <v>Power Station 1 Photovoltaic Array, Inverters, and Transformers - K110 (6291) - Terrace, Roads and Access-ways for Solar Yard - Terrace Equipment GA</v>
      </c>
      <c r="O4636" s="134"/>
      <c r="P4636" s="134"/>
      <c r="Q4636" s="33" t="str">
        <f>IFERROR(VLOOKUP(PPE_PH1_CDDL[[#This Row],[RDMC Document Number]],[3]Docs!$B:$F,4,0),"No Placeholder Yet")</f>
        <v>RES - Reserved Placeholder</v>
      </c>
      <c r="R4636" s="33" t="str">
        <f>IFERROR(VLOOKUP(PPE_PH1_CDDL[[#This Row],[RDMC Document Number]],[3]Docs!$B:$F,5,0),"No Placeholder Yet")</f>
        <v>Pending</v>
      </c>
      <c r="S4636" s="137">
        <f t="shared" si="622"/>
        <v>0</v>
      </c>
      <c r="T4636" s="39" t="s">
        <v>1119</v>
      </c>
      <c r="U4636" s="39"/>
      <c r="V4636" s="126"/>
      <c r="W4636" s="39" t="s">
        <v>2059</v>
      </c>
      <c r="X4636" s="39" t="s">
        <v>2090</v>
      </c>
      <c r="Y4636" s="39"/>
      <c r="Z4636" s="39"/>
      <c r="AA4636" s="39"/>
      <c r="AB4636" s="152" t="s">
        <v>3165</v>
      </c>
    </row>
    <row r="4637" spans="1:28" ht="21.75" customHeight="1" x14ac:dyDescent="0.25">
      <c r="A4637" s="33" t="s">
        <v>30</v>
      </c>
      <c r="B4637" s="33" t="s">
        <v>31</v>
      </c>
      <c r="C4637" s="39">
        <v>6293</v>
      </c>
      <c r="D4637" s="39" t="s">
        <v>1169</v>
      </c>
      <c r="E4637" s="39" t="s">
        <v>250</v>
      </c>
      <c r="F4637" s="128" t="s">
        <v>492</v>
      </c>
      <c r="G4637" s="39" t="s">
        <v>35</v>
      </c>
      <c r="H4637" s="39" t="str">
        <f t="shared" si="624"/>
        <v>6105AK124-6293-CGAD-0033</v>
      </c>
      <c r="I4637" s="39" t="str">
        <f t="shared" si="625"/>
        <v>Q24050972-04-6293-C-GAD-0033</v>
      </c>
      <c r="J4637" s="39"/>
      <c r="K4637" s="39" t="s">
        <v>2057</v>
      </c>
      <c r="L4637" s="39" t="s">
        <v>2065</v>
      </c>
      <c r="M4637" s="39" t="s">
        <v>1294</v>
      </c>
      <c r="N4637" s="33" t="str">
        <f t="shared" si="623"/>
        <v>Power Station 1 Photovoltaic Array, Inverters, and Transformers - K110 (6291) - Terrace, Roads and Access-ways for Solar Yard - Disposal Areas General Arrangement</v>
      </c>
      <c r="O4637" s="134"/>
      <c r="P4637" s="134"/>
      <c r="Q4637" s="33" t="str">
        <f>IFERROR(VLOOKUP(PPE_PH1_CDDL[[#This Row],[RDMC Document Number]],[3]Docs!$B:$F,4,0),"No Placeholder Yet")</f>
        <v>RES - Reserved Placeholder</v>
      </c>
      <c r="R4637" s="33" t="str">
        <f>IFERROR(VLOOKUP(PPE_PH1_CDDL[[#This Row],[RDMC Document Number]],[3]Docs!$B:$F,5,0),"No Placeholder Yet")</f>
        <v>Pending</v>
      </c>
      <c r="S4637" s="137">
        <f t="shared" si="622"/>
        <v>0</v>
      </c>
      <c r="T4637" s="39" t="s">
        <v>1119</v>
      </c>
      <c r="U4637" s="39"/>
      <c r="V4637" s="126"/>
      <c r="W4637" s="39" t="s">
        <v>2059</v>
      </c>
      <c r="X4637" s="39" t="s">
        <v>2090</v>
      </c>
      <c r="Y4637" s="39"/>
      <c r="Z4637" s="39"/>
      <c r="AA4637" s="39"/>
      <c r="AB4637" s="152" t="s">
        <v>3165</v>
      </c>
    </row>
    <row r="4638" spans="1:28" ht="21.75" customHeight="1" x14ac:dyDescent="0.25">
      <c r="A4638" s="33" t="s">
        <v>30</v>
      </c>
      <c r="B4638" s="33" t="s">
        <v>31</v>
      </c>
      <c r="C4638" s="39">
        <v>6293</v>
      </c>
      <c r="D4638" s="39" t="s">
        <v>1169</v>
      </c>
      <c r="E4638" s="39" t="s">
        <v>250</v>
      </c>
      <c r="F4638" s="128" t="s">
        <v>495</v>
      </c>
      <c r="G4638" s="39" t="s">
        <v>35</v>
      </c>
      <c r="H4638" s="39" t="str">
        <f t="shared" si="624"/>
        <v>6105AK124-6293-CGAD-0034</v>
      </c>
      <c r="I4638" s="39" t="str">
        <f t="shared" si="625"/>
        <v>Q24050972-04-6293-C-GAD-0034</v>
      </c>
      <c r="J4638" s="39"/>
      <c r="K4638" s="39" t="s">
        <v>2057</v>
      </c>
      <c r="L4638" s="39" t="s">
        <v>2065</v>
      </c>
      <c r="M4638" s="39" t="s">
        <v>1296</v>
      </c>
      <c r="N4638" s="33" t="str">
        <f t="shared" si="623"/>
        <v>Power Station 1 Photovoltaic Array, Inverters, and Transformers - K110 (6291) - Terrace, Roads and Access-ways for Solar Yard - Laydown Areas and Temp Buildings GA</v>
      </c>
      <c r="O4638" s="134"/>
      <c r="P4638" s="134"/>
      <c r="Q4638" s="33" t="str">
        <f>IFERROR(VLOOKUP(PPE_PH1_CDDL[[#This Row],[RDMC Document Number]],[3]Docs!$B:$F,4,0),"No Placeholder Yet")</f>
        <v>RES - Reserved Placeholder</v>
      </c>
      <c r="R4638" s="33" t="str">
        <f>IFERROR(VLOOKUP(PPE_PH1_CDDL[[#This Row],[RDMC Document Number]],[3]Docs!$B:$F,5,0),"No Placeholder Yet")</f>
        <v>Pending</v>
      </c>
      <c r="S4638" s="137">
        <f t="shared" si="622"/>
        <v>0</v>
      </c>
      <c r="T4638" s="39" t="s">
        <v>1119</v>
      </c>
      <c r="U4638" s="39"/>
      <c r="V4638" s="126"/>
      <c r="W4638" s="39" t="s">
        <v>2059</v>
      </c>
      <c r="X4638" s="39" t="s">
        <v>2090</v>
      </c>
      <c r="Y4638" s="39"/>
      <c r="Z4638" s="39"/>
      <c r="AA4638" s="39"/>
      <c r="AB4638" s="152" t="s">
        <v>3165</v>
      </c>
    </row>
    <row r="4639" spans="1:28" ht="21.75" customHeight="1" x14ac:dyDescent="0.25">
      <c r="A4639" s="33" t="s">
        <v>30</v>
      </c>
      <c r="B4639" s="33" t="s">
        <v>31</v>
      </c>
      <c r="C4639" s="39">
        <v>6293</v>
      </c>
      <c r="D4639" s="39" t="s">
        <v>1169</v>
      </c>
      <c r="E4639" s="39" t="s">
        <v>250</v>
      </c>
      <c r="F4639" s="128" t="s">
        <v>498</v>
      </c>
      <c r="G4639" s="39" t="s">
        <v>35</v>
      </c>
      <c r="H4639" s="39" t="str">
        <f t="shared" si="624"/>
        <v>6105AK124-6293-CGAD-0035</v>
      </c>
      <c r="I4639" s="39" t="str">
        <f t="shared" si="625"/>
        <v>Q24050972-04-6293-C-GAD-0035</v>
      </c>
      <c r="J4639" s="39"/>
      <c r="K4639" s="39" t="s">
        <v>2057</v>
      </c>
      <c r="L4639" s="39" t="s">
        <v>2065</v>
      </c>
      <c r="M4639" s="39" t="s">
        <v>1298</v>
      </c>
      <c r="N4639" s="33" t="str">
        <f t="shared" si="623"/>
        <v>Power Station 1 Photovoltaic Array, Inverters, and Transformers - K110 (6291) - Terrace, Roads and Access-ways for Solar Yard - Stormwater and Effluent System Design</v>
      </c>
      <c r="O4639" s="134"/>
      <c r="P4639" s="134"/>
      <c r="Q4639" s="33" t="str">
        <f>IFERROR(VLOOKUP(PPE_PH1_CDDL[[#This Row],[RDMC Document Number]],[3]Docs!$B:$F,4,0),"No Placeholder Yet")</f>
        <v>RES - Reserved Placeholder</v>
      </c>
      <c r="R4639" s="33" t="str">
        <f>IFERROR(VLOOKUP(PPE_PH1_CDDL[[#This Row],[RDMC Document Number]],[3]Docs!$B:$F,5,0),"No Placeholder Yet")</f>
        <v>Pending</v>
      </c>
      <c r="S4639" s="137">
        <f t="shared" si="622"/>
        <v>0</v>
      </c>
      <c r="T4639" s="39" t="s">
        <v>1119</v>
      </c>
      <c r="U4639" s="39"/>
      <c r="V4639" s="126"/>
      <c r="W4639" s="39" t="s">
        <v>2059</v>
      </c>
      <c r="X4639" s="39" t="s">
        <v>2090</v>
      </c>
      <c r="Y4639" s="39"/>
      <c r="Z4639" s="39"/>
      <c r="AA4639" s="39"/>
      <c r="AB4639" s="152" t="s">
        <v>3165</v>
      </c>
    </row>
    <row r="4640" spans="1:28" ht="21.75" customHeight="1" x14ac:dyDescent="0.25">
      <c r="A4640" s="33" t="s">
        <v>30</v>
      </c>
      <c r="B4640" s="33" t="s">
        <v>31</v>
      </c>
      <c r="C4640" s="39">
        <v>6293</v>
      </c>
      <c r="D4640" s="39" t="s">
        <v>1169</v>
      </c>
      <c r="E4640" s="39" t="s">
        <v>250</v>
      </c>
      <c r="F4640" s="128" t="s">
        <v>501</v>
      </c>
      <c r="G4640" s="39" t="s">
        <v>35</v>
      </c>
      <c r="H4640" s="39" t="str">
        <f t="shared" si="624"/>
        <v>6105AK124-6293-CGAD-0036</v>
      </c>
      <c r="I4640" s="39" t="str">
        <f t="shared" si="625"/>
        <v>Q24050972-04-6293-C-GAD-0036</v>
      </c>
      <c r="J4640" s="39"/>
      <c r="K4640" s="39" t="s">
        <v>2057</v>
      </c>
      <c r="L4640" s="39" t="s">
        <v>2065</v>
      </c>
      <c r="M4640" s="39" t="s">
        <v>1300</v>
      </c>
      <c r="N4640" s="33" t="str">
        <f t="shared" si="623"/>
        <v>Power Station 1 Photovoltaic Array, Inverters, and Transformers - K110 (6291) - Terrace, Roads and Access-ways for Solar Yard - Lighting Design and Layout GA</v>
      </c>
      <c r="O4640" s="134"/>
      <c r="P4640" s="134"/>
      <c r="Q4640" s="33" t="str">
        <f>IFERROR(VLOOKUP(PPE_PH1_CDDL[[#This Row],[RDMC Document Number]],[3]Docs!$B:$F,4,0),"No Placeholder Yet")</f>
        <v>RES - Reserved Placeholder</v>
      </c>
      <c r="R4640" s="33" t="str">
        <f>IFERROR(VLOOKUP(PPE_PH1_CDDL[[#This Row],[RDMC Document Number]],[3]Docs!$B:$F,5,0),"No Placeholder Yet")</f>
        <v>Pending</v>
      </c>
      <c r="S4640" s="137">
        <f t="shared" si="622"/>
        <v>0</v>
      </c>
      <c r="T4640" s="39" t="s">
        <v>1119</v>
      </c>
      <c r="U4640" s="39"/>
      <c r="V4640" s="126"/>
      <c r="W4640" s="39" t="s">
        <v>2059</v>
      </c>
      <c r="X4640" s="39" t="s">
        <v>2090</v>
      </c>
      <c r="Y4640" s="39"/>
      <c r="Z4640" s="39"/>
      <c r="AA4640" s="39"/>
      <c r="AB4640" s="152" t="s">
        <v>3165</v>
      </c>
    </row>
    <row r="4641" spans="1:28" ht="21.75" customHeight="1" x14ac:dyDescent="0.25">
      <c r="A4641" s="33" t="s">
        <v>30</v>
      </c>
      <c r="B4641" s="33" t="s">
        <v>31</v>
      </c>
      <c r="C4641" s="39">
        <v>6293</v>
      </c>
      <c r="D4641" s="39" t="s">
        <v>1169</v>
      </c>
      <c r="E4641" s="39" t="s">
        <v>250</v>
      </c>
      <c r="F4641" s="128" t="s">
        <v>504</v>
      </c>
      <c r="G4641" s="39" t="s">
        <v>35</v>
      </c>
      <c r="H4641" s="39" t="str">
        <f t="shared" si="624"/>
        <v>6105AK124-6293-CGAD-0037</v>
      </c>
      <c r="I4641" s="39" t="str">
        <f t="shared" si="625"/>
        <v>Q24050972-04-6293-C-GAD-0037</v>
      </c>
      <c r="J4641" s="39"/>
      <c r="K4641" s="39" t="s">
        <v>2057</v>
      </c>
      <c r="L4641" s="39" t="s">
        <v>2065</v>
      </c>
      <c r="M4641" s="39" t="s">
        <v>1303</v>
      </c>
      <c r="N4641" s="33" t="str">
        <f t="shared" si="623"/>
        <v>Power Station 1 Photovoltaic Array, Inverters, and Transformers - K110 (6291) - Terrace, Roads and Access-ways for Solar Yard - Roads, Pathways, Offloading Areas and Fences GA</v>
      </c>
      <c r="O4641" s="134"/>
      <c r="P4641" s="134"/>
      <c r="Q4641" s="33" t="str">
        <f>IFERROR(VLOOKUP(PPE_PH1_CDDL[[#This Row],[RDMC Document Number]],[3]Docs!$B:$F,4,0),"No Placeholder Yet")</f>
        <v>RES - Reserved Placeholder</v>
      </c>
      <c r="R4641" s="33" t="str">
        <f>IFERROR(VLOOKUP(PPE_PH1_CDDL[[#This Row],[RDMC Document Number]],[3]Docs!$B:$F,5,0),"No Placeholder Yet")</f>
        <v>Pending</v>
      </c>
      <c r="S4641" s="137">
        <f t="shared" si="622"/>
        <v>0</v>
      </c>
      <c r="T4641" s="39" t="s">
        <v>1119</v>
      </c>
      <c r="U4641" s="39"/>
      <c r="V4641" s="126"/>
      <c r="W4641" s="39" t="s">
        <v>2059</v>
      </c>
      <c r="X4641" s="39" t="s">
        <v>2090</v>
      </c>
      <c r="Y4641" s="39"/>
      <c r="Z4641" s="39"/>
      <c r="AA4641" s="39"/>
      <c r="AB4641" s="152" t="s">
        <v>3165</v>
      </c>
    </row>
    <row r="4642" spans="1:28" ht="21.75" customHeight="1" x14ac:dyDescent="0.25">
      <c r="A4642" s="33" t="s">
        <v>30</v>
      </c>
      <c r="B4642" s="33" t="s">
        <v>31</v>
      </c>
      <c r="C4642" s="39">
        <v>6293</v>
      </c>
      <c r="D4642" s="39" t="s">
        <v>1169</v>
      </c>
      <c r="E4642" s="39" t="s">
        <v>250</v>
      </c>
      <c r="F4642" s="128" t="s">
        <v>507</v>
      </c>
      <c r="G4642" s="39" t="s">
        <v>35</v>
      </c>
      <c r="H4642" s="39" t="str">
        <f t="shared" si="624"/>
        <v>6105AK124-6293-CGAD-0038</v>
      </c>
      <c r="I4642" s="39" t="str">
        <f t="shared" si="625"/>
        <v>Q24050972-04-6293-C-GAD-0038</v>
      </c>
      <c r="J4642" s="39"/>
      <c r="K4642" s="39" t="s">
        <v>2057</v>
      </c>
      <c r="L4642" s="39" t="s">
        <v>2066</v>
      </c>
      <c r="M4642" s="39" t="s">
        <v>1293</v>
      </c>
      <c r="N4642" s="33" t="str">
        <f t="shared" si="623"/>
        <v>Power Station 1 Photovoltaic Array, Inverters, and Transformers - K110 (6291) - Metering Instr. &amp; Weather Station (Incl. PV Performance Man. System) - Terrace Equipment GA</v>
      </c>
      <c r="O4642" s="134"/>
      <c r="P4642" s="134"/>
      <c r="Q4642" s="33" t="str">
        <f>IFERROR(VLOOKUP(PPE_PH1_CDDL[[#This Row],[RDMC Document Number]],[3]Docs!$B:$F,4,0),"No Placeholder Yet")</f>
        <v>RES - Reserved Placeholder</v>
      </c>
      <c r="R4642" s="33" t="str">
        <f>IFERROR(VLOOKUP(PPE_PH1_CDDL[[#This Row],[RDMC Document Number]],[3]Docs!$B:$F,5,0),"No Placeholder Yet")</f>
        <v>Pending</v>
      </c>
      <c r="S4642" s="137">
        <f t="shared" si="622"/>
        <v>0</v>
      </c>
      <c r="T4642" s="39" t="s">
        <v>1119</v>
      </c>
      <c r="U4642" s="39"/>
      <c r="V4642" s="126"/>
      <c r="W4642" s="39" t="s">
        <v>2059</v>
      </c>
      <c r="X4642" s="39" t="s">
        <v>2086</v>
      </c>
      <c r="Y4642" s="39"/>
      <c r="Z4642" s="39"/>
      <c r="AA4642" s="39"/>
      <c r="AB4642" s="152" t="s">
        <v>3165</v>
      </c>
    </row>
    <row r="4643" spans="1:28" ht="21.75" customHeight="1" x14ac:dyDescent="0.25">
      <c r="A4643" s="33" t="s">
        <v>30</v>
      </c>
      <c r="B4643" s="33" t="s">
        <v>31</v>
      </c>
      <c r="C4643" s="39">
        <v>6293</v>
      </c>
      <c r="D4643" s="39" t="s">
        <v>1169</v>
      </c>
      <c r="E4643" s="39" t="s">
        <v>250</v>
      </c>
      <c r="F4643" s="128" t="s">
        <v>510</v>
      </c>
      <c r="G4643" s="39" t="s">
        <v>35</v>
      </c>
      <c r="H4643" s="39" t="str">
        <f t="shared" si="624"/>
        <v>6105AK124-6293-CGAD-0039</v>
      </c>
      <c r="I4643" s="39" t="str">
        <f t="shared" si="625"/>
        <v>Q24050972-04-6293-C-GAD-0039</v>
      </c>
      <c r="J4643" s="39"/>
      <c r="K4643" s="39" t="s">
        <v>2057</v>
      </c>
      <c r="L4643" s="39" t="s">
        <v>2069</v>
      </c>
      <c r="M4643" s="39" t="s">
        <v>1288</v>
      </c>
      <c r="N4643" s="33" t="str">
        <f t="shared" si="623"/>
        <v>Power Station 1 Photovoltaic Array, Inverters, and Transformers - K110 (6291) - Panel Cleaning Systems Infrastructure - Buildings and Structures GA</v>
      </c>
      <c r="O4643" s="134"/>
      <c r="P4643" s="134"/>
      <c r="Q4643" s="33" t="str">
        <f>IFERROR(VLOOKUP(PPE_PH1_CDDL[[#This Row],[RDMC Document Number]],[3]Docs!$B:$F,4,0),"No Placeholder Yet")</f>
        <v>RES - Reserved Placeholder</v>
      </c>
      <c r="R4643" s="33" t="str">
        <f>IFERROR(VLOOKUP(PPE_PH1_CDDL[[#This Row],[RDMC Document Number]],[3]Docs!$B:$F,5,0),"No Placeholder Yet")</f>
        <v>Pending</v>
      </c>
      <c r="S4643" s="137">
        <f t="shared" si="622"/>
        <v>0</v>
      </c>
      <c r="T4643" s="39" t="s">
        <v>1119</v>
      </c>
      <c r="U4643" s="39"/>
      <c r="V4643" s="126"/>
      <c r="W4643" s="39" t="s">
        <v>2059</v>
      </c>
      <c r="X4643" s="39" t="s">
        <v>2070</v>
      </c>
      <c r="Y4643" s="39"/>
      <c r="Z4643" s="39"/>
      <c r="AA4643" s="39"/>
      <c r="AB4643" s="152" t="s">
        <v>3165</v>
      </c>
    </row>
    <row r="4644" spans="1:28" ht="21.75" customHeight="1" x14ac:dyDescent="0.25">
      <c r="A4644" s="33" t="s">
        <v>30</v>
      </c>
      <c r="B4644" s="33" t="s">
        <v>31</v>
      </c>
      <c r="C4644" s="39">
        <v>6293</v>
      </c>
      <c r="D4644" s="39" t="s">
        <v>1169</v>
      </c>
      <c r="E4644" s="39" t="s">
        <v>250</v>
      </c>
      <c r="F4644" s="128" t="s">
        <v>513</v>
      </c>
      <c r="G4644" s="39" t="s">
        <v>35</v>
      </c>
      <c r="H4644" s="39" t="str">
        <f t="shared" si="624"/>
        <v>6105AK124-6293-CGAD-0040</v>
      </c>
      <c r="I4644" s="39" t="str">
        <f t="shared" si="625"/>
        <v>Q24050972-04-6293-C-GAD-0040</v>
      </c>
      <c r="J4644" s="39"/>
      <c r="K4644" s="39" t="s">
        <v>2057</v>
      </c>
      <c r="L4644" s="39" t="s">
        <v>2069</v>
      </c>
      <c r="M4644" s="39" t="s">
        <v>1290</v>
      </c>
      <c r="N4644" s="33" t="str">
        <f t="shared" si="623"/>
        <v>Power Station 1 Photovoltaic Array, Inverters, and Transformers - K110 (6291) - Panel Cleaning Systems Infrastructure - Cables, OHL and Fibre Route GA</v>
      </c>
      <c r="O4644" s="134"/>
      <c r="P4644" s="134"/>
      <c r="Q4644" s="33" t="str">
        <f>IFERROR(VLOOKUP(PPE_PH1_CDDL[[#This Row],[RDMC Document Number]],[3]Docs!$B:$F,4,0),"No Placeholder Yet")</f>
        <v>RES - Reserved Placeholder</v>
      </c>
      <c r="R4644" s="33" t="str">
        <f>IFERROR(VLOOKUP(PPE_PH1_CDDL[[#This Row],[RDMC Document Number]],[3]Docs!$B:$F,5,0),"No Placeholder Yet")</f>
        <v>Pending</v>
      </c>
      <c r="S4644" s="137">
        <f t="shared" si="622"/>
        <v>0</v>
      </c>
      <c r="T4644" s="39" t="s">
        <v>1119</v>
      </c>
      <c r="U4644" s="39"/>
      <c r="V4644" s="126"/>
      <c r="W4644" s="39" t="s">
        <v>2059</v>
      </c>
      <c r="X4644" s="39" t="s">
        <v>2070</v>
      </c>
      <c r="Y4644" s="39"/>
      <c r="Z4644" s="39"/>
      <c r="AA4644" s="39"/>
      <c r="AB4644" s="152" t="s">
        <v>3165</v>
      </c>
    </row>
    <row r="4645" spans="1:28" ht="21.75" customHeight="1" x14ac:dyDescent="0.25">
      <c r="A4645" s="33" t="s">
        <v>30</v>
      </c>
      <c r="B4645" s="33" t="s">
        <v>31</v>
      </c>
      <c r="C4645" s="39">
        <v>6293</v>
      </c>
      <c r="D4645" s="39" t="s">
        <v>1169</v>
      </c>
      <c r="E4645" s="39" t="s">
        <v>250</v>
      </c>
      <c r="F4645" s="128" t="s">
        <v>516</v>
      </c>
      <c r="G4645" s="39" t="s">
        <v>35</v>
      </c>
      <c r="H4645" s="39" t="str">
        <f t="shared" si="624"/>
        <v>6105AK124-6293-CGAD-0041</v>
      </c>
      <c r="I4645" s="39" t="str">
        <f t="shared" si="625"/>
        <v>Q24050972-04-6293-C-GAD-0041</v>
      </c>
      <c r="J4645" s="39"/>
      <c r="K4645" s="39" t="s">
        <v>2057</v>
      </c>
      <c r="L4645" s="39" t="s">
        <v>2069</v>
      </c>
      <c r="M4645" s="39" t="s">
        <v>1293</v>
      </c>
      <c r="N4645" s="33" t="str">
        <f t="shared" si="623"/>
        <v>Power Station 1 Photovoltaic Array, Inverters, and Transformers - K110 (6291) - Panel Cleaning Systems Infrastructure - Terrace Equipment GA</v>
      </c>
      <c r="O4645" s="134"/>
      <c r="P4645" s="134"/>
      <c r="Q4645" s="33" t="str">
        <f>IFERROR(VLOOKUP(PPE_PH1_CDDL[[#This Row],[RDMC Document Number]],[3]Docs!$B:$F,4,0),"No Placeholder Yet")</f>
        <v>RES - Reserved Placeholder</v>
      </c>
      <c r="R4645" s="33" t="str">
        <f>IFERROR(VLOOKUP(PPE_PH1_CDDL[[#This Row],[RDMC Document Number]],[3]Docs!$B:$F,5,0),"No Placeholder Yet")</f>
        <v>Pending</v>
      </c>
      <c r="S4645" s="137">
        <f t="shared" si="622"/>
        <v>0</v>
      </c>
      <c r="T4645" s="39" t="s">
        <v>1119</v>
      </c>
      <c r="U4645" s="39"/>
      <c r="V4645" s="126"/>
      <c r="W4645" s="39" t="s">
        <v>2059</v>
      </c>
      <c r="X4645" s="39" t="s">
        <v>2070</v>
      </c>
      <c r="Y4645" s="39"/>
      <c r="Z4645" s="39"/>
      <c r="AA4645" s="39"/>
      <c r="AB4645" s="152" t="s">
        <v>3165</v>
      </c>
    </row>
    <row r="4646" spans="1:28" ht="21.75" customHeight="1" x14ac:dyDescent="0.25">
      <c r="A4646" s="33" t="s">
        <v>30</v>
      </c>
      <c r="B4646" s="33" t="s">
        <v>31</v>
      </c>
      <c r="C4646" s="39">
        <v>6293</v>
      </c>
      <c r="D4646" s="39" t="s">
        <v>1169</v>
      </c>
      <c r="E4646" s="39" t="s">
        <v>250</v>
      </c>
      <c r="F4646" s="128" t="s">
        <v>518</v>
      </c>
      <c r="G4646" s="39" t="s">
        <v>35</v>
      </c>
      <c r="H4646" s="39" t="str">
        <f t="shared" si="624"/>
        <v>6105AK124-6293-CGAD-0042</v>
      </c>
      <c r="I4646" s="39" t="str">
        <f t="shared" si="625"/>
        <v>Q24050972-04-6293-C-GAD-0042</v>
      </c>
      <c r="J4646" s="39"/>
      <c r="K4646" s="39" t="s">
        <v>2057</v>
      </c>
      <c r="L4646" s="39" t="s">
        <v>2069</v>
      </c>
      <c r="M4646" s="39" t="s">
        <v>1298</v>
      </c>
      <c r="N4646" s="33" t="str">
        <f t="shared" si="623"/>
        <v>Power Station 1 Photovoltaic Array, Inverters, and Transformers - K110 (6291) - Panel Cleaning Systems Infrastructure - Stormwater and Effluent System Design</v>
      </c>
      <c r="O4646" s="134"/>
      <c r="P4646" s="134"/>
      <c r="Q4646" s="33" t="str">
        <f>IFERROR(VLOOKUP(PPE_PH1_CDDL[[#This Row],[RDMC Document Number]],[3]Docs!$B:$F,4,0),"No Placeholder Yet")</f>
        <v>RES - Reserved Placeholder</v>
      </c>
      <c r="R4646" s="33" t="str">
        <f>IFERROR(VLOOKUP(PPE_PH1_CDDL[[#This Row],[RDMC Document Number]],[3]Docs!$B:$F,5,0),"No Placeholder Yet")</f>
        <v>Pending</v>
      </c>
      <c r="S4646" s="137">
        <f t="shared" si="622"/>
        <v>0</v>
      </c>
      <c r="T4646" s="39" t="s">
        <v>1119</v>
      </c>
      <c r="U4646" s="39"/>
      <c r="V4646" s="126"/>
      <c r="W4646" s="39" t="s">
        <v>2059</v>
      </c>
      <c r="X4646" s="39" t="s">
        <v>2070</v>
      </c>
      <c r="Y4646" s="39"/>
      <c r="Z4646" s="39"/>
      <c r="AA4646" s="39"/>
      <c r="AB4646" s="152" t="s">
        <v>3165</v>
      </c>
    </row>
    <row r="4647" spans="1:28" ht="21.75" customHeight="1" x14ac:dyDescent="0.25">
      <c r="A4647" s="33" t="s">
        <v>30</v>
      </c>
      <c r="B4647" s="33" t="s">
        <v>31</v>
      </c>
      <c r="C4647" s="39">
        <v>6293</v>
      </c>
      <c r="D4647" s="39" t="s">
        <v>1169</v>
      </c>
      <c r="E4647" s="39" t="s">
        <v>250</v>
      </c>
      <c r="F4647" s="128" t="s">
        <v>521</v>
      </c>
      <c r="G4647" s="39" t="s">
        <v>35</v>
      </c>
      <c r="H4647" s="39" t="str">
        <f t="shared" si="624"/>
        <v>6105AK124-6293-CGAD-0043</v>
      </c>
      <c r="I4647" s="39" t="str">
        <f t="shared" si="625"/>
        <v>Q24050972-04-6293-C-GAD-0043</v>
      </c>
      <c r="J4647" s="39"/>
      <c r="K4647" s="39" t="s">
        <v>2057</v>
      </c>
      <c r="L4647" s="39" t="s">
        <v>2069</v>
      </c>
      <c r="M4647" s="39" t="s">
        <v>1308</v>
      </c>
      <c r="N4647" s="33" t="str">
        <f t="shared" si="623"/>
        <v>Power Station 1 Photovoltaic Array, Inverters, and Transformers - K110 (6291) - Panel Cleaning Systems Infrastructure - Utilities Connections and Battery Limits GA</v>
      </c>
      <c r="O4647" s="134"/>
      <c r="P4647" s="134"/>
      <c r="Q4647" s="33" t="str">
        <f>IFERROR(VLOOKUP(PPE_PH1_CDDL[[#This Row],[RDMC Document Number]],[3]Docs!$B:$F,4,0),"No Placeholder Yet")</f>
        <v>RES - Reserved Placeholder</v>
      </c>
      <c r="R4647" s="33" t="str">
        <f>IFERROR(VLOOKUP(PPE_PH1_CDDL[[#This Row],[RDMC Document Number]],[3]Docs!$B:$F,5,0),"No Placeholder Yet")</f>
        <v>Pending</v>
      </c>
      <c r="S4647" s="137">
        <f t="shared" si="622"/>
        <v>0</v>
      </c>
      <c r="T4647" s="39" t="s">
        <v>1119</v>
      </c>
      <c r="U4647" s="39"/>
      <c r="V4647" s="126"/>
      <c r="W4647" s="39" t="s">
        <v>2059</v>
      </c>
      <c r="X4647" s="39" t="s">
        <v>2070</v>
      </c>
      <c r="Y4647" s="39"/>
      <c r="Z4647" s="39"/>
      <c r="AA4647" s="39"/>
      <c r="AB4647" s="152" t="s">
        <v>3165</v>
      </c>
    </row>
    <row r="4648" spans="1:28" ht="21.75" customHeight="1" x14ac:dyDescent="0.25">
      <c r="A4648" s="33" t="s">
        <v>30</v>
      </c>
      <c r="B4648" s="33" t="s">
        <v>31</v>
      </c>
      <c r="C4648" s="39">
        <v>6293</v>
      </c>
      <c r="D4648" s="39" t="s">
        <v>1169</v>
      </c>
      <c r="E4648" s="39" t="s">
        <v>250</v>
      </c>
      <c r="F4648" s="174" t="s">
        <v>524</v>
      </c>
      <c r="G4648" s="39" t="s">
        <v>35</v>
      </c>
      <c r="H4648" s="39" t="str">
        <f t="shared" si="624"/>
        <v>6105AK124-6293-CGAD-0044</v>
      </c>
      <c r="I4648" s="39" t="str">
        <f t="shared" si="625"/>
        <v>Q24050972-04-6293-C-GAD-0044</v>
      </c>
      <c r="J4648" s="162"/>
      <c r="K4648" s="39" t="s">
        <v>2057</v>
      </c>
      <c r="L4648" s="162" t="s">
        <v>2069</v>
      </c>
      <c r="M4648" s="162" t="s">
        <v>1305</v>
      </c>
      <c r="N4648" s="33" t="str">
        <f t="shared" si="623"/>
        <v>Power Station 1 Photovoltaic Array, Inverters, and Transformers - K110 (6291) - Panel Cleaning Systems Infrastructure - Water Reticulation &amp; Sewer System Design</v>
      </c>
      <c r="O4648" s="175"/>
      <c r="P4648" s="175"/>
      <c r="Q4648" s="33" t="str">
        <f>IFERROR(VLOOKUP(PPE_PH1_CDDL[[#This Row],[RDMC Document Number]],[3]Docs!$B:$F,4,0),"No Placeholder Yet")</f>
        <v>RES - Reserved Placeholder</v>
      </c>
      <c r="R4648" s="33" t="str">
        <f>IFERROR(VLOOKUP(PPE_PH1_CDDL[[#This Row],[RDMC Document Number]],[3]Docs!$B:$F,5,0),"No Placeholder Yet")</f>
        <v>Pending</v>
      </c>
      <c r="S4648" s="137">
        <f t="shared" si="622"/>
        <v>0</v>
      </c>
      <c r="T4648" s="39" t="s">
        <v>1119</v>
      </c>
      <c r="U4648" s="39"/>
      <c r="V4648" s="126"/>
      <c r="W4648" s="39" t="s">
        <v>2059</v>
      </c>
      <c r="X4648" s="39" t="s">
        <v>2070</v>
      </c>
      <c r="Y4648" s="162"/>
      <c r="Z4648" s="162"/>
      <c r="AA4648" s="39"/>
      <c r="AB4648" s="152" t="s">
        <v>3165</v>
      </c>
    </row>
    <row r="4649" spans="1:28" ht="21.75" customHeight="1" x14ac:dyDescent="0.25">
      <c r="A4649" s="33" t="s">
        <v>30</v>
      </c>
      <c r="B4649" s="33" t="s">
        <v>31</v>
      </c>
      <c r="C4649" s="39">
        <v>6293</v>
      </c>
      <c r="D4649" s="162" t="s">
        <v>268</v>
      </c>
      <c r="E4649" s="162" t="s">
        <v>1429</v>
      </c>
      <c r="F4649" s="174" t="s">
        <v>34</v>
      </c>
      <c r="G4649" s="39" t="s">
        <v>35</v>
      </c>
      <c r="H4649" s="39" t="str">
        <f t="shared" si="624"/>
        <v>6105AK124-6293-MISO-0001</v>
      </c>
      <c r="I4649" s="39" t="str">
        <f t="shared" si="625"/>
        <v>Q24050972-04-6293-M-ISO-0001</v>
      </c>
      <c r="J4649" s="162"/>
      <c r="K4649" s="39" t="s">
        <v>2057</v>
      </c>
      <c r="L4649" s="162" t="s">
        <v>2069</v>
      </c>
      <c r="M4649" s="162" t="s">
        <v>1430</v>
      </c>
      <c r="N4649" s="33" t="str">
        <f t="shared" si="623"/>
        <v>Power Station 1 Photovoltaic Array, Inverters, and Transformers - K110 (6291) - Panel Cleaning Systems Infrastructure - Piping Isometric Design and Layouts</v>
      </c>
      <c r="O4649" s="175"/>
      <c r="P4649" s="175"/>
      <c r="Q4649" s="33" t="str">
        <f>IFERROR(VLOOKUP(PPE_PH1_CDDL[[#This Row],[RDMC Document Number]],[3]Docs!$B:$F,4,0),"No Placeholder Yet")</f>
        <v>RES - Reserved Placeholder</v>
      </c>
      <c r="R4649" s="33" t="str">
        <f>IFERROR(VLOOKUP(PPE_PH1_CDDL[[#This Row],[RDMC Document Number]],[3]Docs!$B:$F,5,0),"No Placeholder Yet")</f>
        <v>Pending</v>
      </c>
      <c r="S4649" s="137">
        <f t="shared" si="622"/>
        <v>0</v>
      </c>
      <c r="T4649" s="39" t="s">
        <v>1119</v>
      </c>
      <c r="U4649" s="39"/>
      <c r="V4649" s="126"/>
      <c r="W4649" s="39" t="s">
        <v>2059</v>
      </c>
      <c r="X4649" s="162" t="s">
        <v>2073</v>
      </c>
      <c r="Y4649" s="162"/>
      <c r="Z4649" s="162"/>
      <c r="AA4649" s="39"/>
      <c r="AB4649" s="152" t="s">
        <v>3165</v>
      </c>
    </row>
    <row r="4650" spans="1:28" ht="21.75" customHeight="1" x14ac:dyDescent="0.25">
      <c r="A4650" s="33" t="s">
        <v>30</v>
      </c>
      <c r="B4650" s="33" t="s">
        <v>31</v>
      </c>
      <c r="C4650" s="39">
        <v>6293</v>
      </c>
      <c r="D4650" s="39" t="s">
        <v>712</v>
      </c>
      <c r="E4650" s="39" t="s">
        <v>1412</v>
      </c>
      <c r="F4650" s="128" t="s">
        <v>34</v>
      </c>
      <c r="G4650" s="39" t="s">
        <v>35</v>
      </c>
      <c r="H4650" s="39" t="str">
        <f t="shared" si="624"/>
        <v>6105AK124-6293-IITD-0001</v>
      </c>
      <c r="I4650" s="39" t="str">
        <f t="shared" si="625"/>
        <v>Q24050972-04-6293-I-ITD-0001</v>
      </c>
      <c r="J4650" s="39"/>
      <c r="K4650" s="39" t="s">
        <v>2057</v>
      </c>
      <c r="L4650" s="39" t="s">
        <v>2078</v>
      </c>
      <c r="M4650" s="39" t="s">
        <v>1413</v>
      </c>
      <c r="N4650" s="33" t="str">
        <f t="shared" si="623"/>
        <v>Power Station 1 Photovoltaic Array, Inverters, and Transformers - CCTV &amp; Security System for Solar PV Yard and Buildings - Instrument Wiring Loop Diagrams and Cable Schedule</v>
      </c>
      <c r="O4650" s="134"/>
      <c r="P4650" s="134"/>
      <c r="Q4650" s="33" t="str">
        <f>IFERROR(VLOOKUP(PPE_PH1_CDDL[[#This Row],[RDMC Document Number]],[3]Docs!$B:$F,4,0),"No Placeholder Yet")</f>
        <v>RES - Reserved Placeholder</v>
      </c>
      <c r="R4650" s="33" t="str">
        <f>IFERROR(VLOOKUP(PPE_PH1_CDDL[[#This Row],[RDMC Document Number]],[3]Docs!$B:$F,5,0),"No Placeholder Yet")</f>
        <v>Pending</v>
      </c>
      <c r="S4650" s="137">
        <f t="shared" si="622"/>
        <v>0</v>
      </c>
      <c r="T4650" s="39" t="s">
        <v>1119</v>
      </c>
      <c r="U4650" s="39"/>
      <c r="V4650" s="126"/>
      <c r="W4650" s="39" t="s">
        <v>2059</v>
      </c>
      <c r="X4650" s="162" t="s">
        <v>2079</v>
      </c>
      <c r="Y4650" s="39"/>
      <c r="Z4650" s="39"/>
      <c r="AA4650" s="39"/>
      <c r="AB4650" s="152" t="s">
        <v>3165</v>
      </c>
    </row>
    <row r="4651" spans="1:28" ht="21.75" customHeight="1" x14ac:dyDescent="0.25">
      <c r="A4651" s="33" t="s">
        <v>30</v>
      </c>
      <c r="B4651" s="33" t="s">
        <v>31</v>
      </c>
      <c r="C4651" s="39">
        <v>6293</v>
      </c>
      <c r="D4651" s="39" t="s">
        <v>712</v>
      </c>
      <c r="E4651" s="39" t="s">
        <v>1412</v>
      </c>
      <c r="F4651" s="174" t="s">
        <v>46</v>
      </c>
      <c r="G4651" s="39" t="s">
        <v>35</v>
      </c>
      <c r="H4651" s="39" t="str">
        <f t="shared" si="624"/>
        <v>6105AK124-6293-IITD-0002</v>
      </c>
      <c r="I4651" s="39" t="str">
        <f t="shared" si="625"/>
        <v>Q24050972-04-6293-I-ITD-0002</v>
      </c>
      <c r="J4651" s="162"/>
      <c r="K4651" s="39" t="s">
        <v>2057</v>
      </c>
      <c r="L4651" s="162" t="s">
        <v>2066</v>
      </c>
      <c r="M4651" s="162" t="s">
        <v>1413</v>
      </c>
      <c r="N4651" s="33" t="str">
        <f t="shared" si="623"/>
        <v>Power Station 1 Photovoltaic Array, Inverters, and Transformers - K110 (6291) - Metering Instr. &amp; Weather Station (Incl. PV Performance Man. System) - Instrument Wiring Loop Diagrams and Cable Schedule</v>
      </c>
      <c r="O4651" s="175"/>
      <c r="P4651" s="175"/>
      <c r="Q4651" s="33" t="str">
        <f>IFERROR(VLOOKUP(PPE_PH1_CDDL[[#This Row],[RDMC Document Number]],[3]Docs!$B:$F,4,0),"No Placeholder Yet")</f>
        <v>RES - Reserved Placeholder</v>
      </c>
      <c r="R4651" s="33" t="str">
        <f>IFERROR(VLOOKUP(PPE_PH1_CDDL[[#This Row],[RDMC Document Number]],[3]Docs!$B:$F,5,0),"No Placeholder Yet")</f>
        <v>Pending</v>
      </c>
      <c r="S4651" s="137">
        <f t="shared" si="622"/>
        <v>0</v>
      </c>
      <c r="T4651" s="39" t="s">
        <v>1119</v>
      </c>
      <c r="U4651" s="39"/>
      <c r="V4651" s="126"/>
      <c r="W4651" s="39" t="s">
        <v>2059</v>
      </c>
      <c r="X4651" s="39" t="s">
        <v>2071</v>
      </c>
      <c r="Y4651" s="162"/>
      <c r="Z4651" s="162"/>
      <c r="AA4651" s="39"/>
      <c r="AB4651" s="152" t="s">
        <v>3165</v>
      </c>
    </row>
    <row r="4652" spans="1:28" ht="21.75" customHeight="1" x14ac:dyDescent="0.25">
      <c r="A4652" s="33" t="s">
        <v>30</v>
      </c>
      <c r="B4652" s="33" t="s">
        <v>31</v>
      </c>
      <c r="C4652" s="39">
        <v>6293</v>
      </c>
      <c r="D4652" s="39" t="s">
        <v>52</v>
      </c>
      <c r="E4652" s="39" t="s">
        <v>321</v>
      </c>
      <c r="F4652" s="128" t="s">
        <v>34</v>
      </c>
      <c r="G4652" s="39" t="s">
        <v>35</v>
      </c>
      <c r="H4652" s="39" t="str">
        <f t="shared" si="624"/>
        <v>6105AK124-6293-ELAY-0001</v>
      </c>
      <c r="I4652" s="39" t="str">
        <f t="shared" si="625"/>
        <v>Q24050972-04-6293-E-LAY-0001</v>
      </c>
      <c r="J4652" s="39"/>
      <c r="K4652" s="39" t="s">
        <v>2057</v>
      </c>
      <c r="L4652" s="39" t="s">
        <v>2058</v>
      </c>
      <c r="M4652" s="39" t="s">
        <v>1376</v>
      </c>
      <c r="N4652" s="33" t="str">
        <f t="shared" si="623"/>
        <v>Power Station 1 Photovoltaic Array, Inverters, and Transformers - Small Power and Lighting for Solar PV Yard - Control Room Power and Earthing Design</v>
      </c>
      <c r="O4652" s="134"/>
      <c r="P4652" s="134"/>
      <c r="Q4652" s="33" t="str">
        <f>IFERROR(VLOOKUP(PPE_PH1_CDDL[[#This Row],[RDMC Document Number]],[3]Docs!$B:$F,4,0),"No Placeholder Yet")</f>
        <v>RES - Reserved Placeholder</v>
      </c>
      <c r="R4652" s="33" t="str">
        <f>IFERROR(VLOOKUP(PPE_PH1_CDDL[[#This Row],[RDMC Document Number]],[3]Docs!$B:$F,5,0),"No Placeholder Yet")</f>
        <v>Pending</v>
      </c>
      <c r="S4652" s="137">
        <f t="shared" si="622"/>
        <v>0</v>
      </c>
      <c r="T4652" s="39" t="s">
        <v>1119</v>
      </c>
      <c r="U4652" s="39"/>
      <c r="V4652" s="126"/>
      <c r="W4652" s="39" t="s">
        <v>2059</v>
      </c>
      <c r="X4652" s="39" t="s">
        <v>1597</v>
      </c>
      <c r="Y4652" s="39"/>
      <c r="Z4652" s="39"/>
      <c r="AA4652" s="39"/>
      <c r="AB4652" s="152" t="s">
        <v>3165</v>
      </c>
    </row>
    <row r="4653" spans="1:28" ht="21.75" customHeight="1" x14ac:dyDescent="0.25">
      <c r="A4653" s="33" t="s">
        <v>30</v>
      </c>
      <c r="B4653" s="33" t="s">
        <v>31</v>
      </c>
      <c r="C4653" s="39">
        <v>6293</v>
      </c>
      <c r="D4653" s="39" t="s">
        <v>52</v>
      </c>
      <c r="E4653" s="39" t="s">
        <v>321</v>
      </c>
      <c r="F4653" s="128" t="s">
        <v>46</v>
      </c>
      <c r="G4653" s="39" t="s">
        <v>35</v>
      </c>
      <c r="H4653" s="39" t="str">
        <f t="shared" si="624"/>
        <v>6105AK124-6293-ELAY-0002</v>
      </c>
      <c r="I4653" s="39" t="str">
        <f t="shared" si="625"/>
        <v>Q24050972-04-6293-E-LAY-0002</v>
      </c>
      <c r="J4653" s="39"/>
      <c r="K4653" s="39" t="s">
        <v>2057</v>
      </c>
      <c r="L4653" s="39" t="s">
        <v>2063</v>
      </c>
      <c r="M4653" s="39" t="s">
        <v>1376</v>
      </c>
      <c r="N4653" s="33" t="str">
        <f t="shared" si="623"/>
        <v>Power Station 1 Photovoltaic Array, Inverters, and Transformers - K110 (6291) - Lightning Protection System for Solar PV Panels and Yard - Control Room Power and Earthing Design</v>
      </c>
      <c r="O4653" s="134"/>
      <c r="P4653" s="134"/>
      <c r="Q4653" s="33" t="str">
        <f>IFERROR(VLOOKUP(PPE_PH1_CDDL[[#This Row],[RDMC Document Number]],[3]Docs!$B:$F,4,0),"No Placeholder Yet")</f>
        <v>RES - Reserved Placeholder</v>
      </c>
      <c r="R4653" s="33" t="str">
        <f>IFERROR(VLOOKUP(PPE_PH1_CDDL[[#This Row],[RDMC Document Number]],[3]Docs!$B:$F,5,0),"No Placeholder Yet")</f>
        <v>Pending</v>
      </c>
      <c r="S4653" s="137">
        <f t="shared" si="622"/>
        <v>0</v>
      </c>
      <c r="T4653" s="39" t="s">
        <v>1119</v>
      </c>
      <c r="U4653" s="39"/>
      <c r="V4653" s="126"/>
      <c r="W4653" s="39" t="s">
        <v>2059</v>
      </c>
      <c r="X4653" s="39" t="s">
        <v>2089</v>
      </c>
      <c r="Y4653" s="39"/>
      <c r="Z4653" s="39"/>
      <c r="AA4653" s="39"/>
      <c r="AB4653" s="152" t="s">
        <v>3165</v>
      </c>
    </row>
    <row r="4654" spans="1:28" ht="21.75" customHeight="1" x14ac:dyDescent="0.25">
      <c r="A4654" s="33" t="s">
        <v>30</v>
      </c>
      <c r="B4654" s="33" t="s">
        <v>31</v>
      </c>
      <c r="C4654" s="39">
        <v>6293</v>
      </c>
      <c r="D4654" s="39" t="s">
        <v>52</v>
      </c>
      <c r="E4654" s="39" t="s">
        <v>321</v>
      </c>
      <c r="F4654" s="128" t="s">
        <v>48</v>
      </c>
      <c r="G4654" s="39" t="s">
        <v>35</v>
      </c>
      <c r="H4654" s="39" t="str">
        <f t="shared" si="624"/>
        <v>6105AK124-6293-ELAY-0003</v>
      </c>
      <c r="I4654" s="39" t="str">
        <f t="shared" si="625"/>
        <v>Q24050972-04-6293-E-LAY-0003</v>
      </c>
      <c r="J4654" s="39"/>
      <c r="K4654" s="39" t="s">
        <v>2057</v>
      </c>
      <c r="L4654" s="39" t="s">
        <v>2064</v>
      </c>
      <c r="M4654" s="39" t="s">
        <v>1376</v>
      </c>
      <c r="N4654" s="33" t="str">
        <f t="shared" si="623"/>
        <v>Power Station 1 Photovoltaic Array, Inverters, and Transformers - K110 (6291) - Earthing System for Solar Yard - Control Room Power and Earthing Design</v>
      </c>
      <c r="O4654" s="134"/>
      <c r="P4654" s="134"/>
      <c r="Q4654" s="33" t="str">
        <f>IFERROR(VLOOKUP(PPE_PH1_CDDL[[#This Row],[RDMC Document Number]],[3]Docs!$B:$F,4,0),"No Placeholder Yet")</f>
        <v>RES - Reserved Placeholder</v>
      </c>
      <c r="R4654" s="33" t="str">
        <f>IFERROR(VLOOKUP(PPE_PH1_CDDL[[#This Row],[RDMC Document Number]],[3]Docs!$B:$F,5,0),"No Placeholder Yet")</f>
        <v>Pending</v>
      </c>
      <c r="S4654" s="137">
        <f t="shared" si="622"/>
        <v>0</v>
      </c>
      <c r="T4654" s="39" t="s">
        <v>1119</v>
      </c>
      <c r="U4654" s="39"/>
      <c r="V4654" s="126"/>
      <c r="W4654" s="39" t="s">
        <v>2059</v>
      </c>
      <c r="X4654" s="39" t="s">
        <v>1649</v>
      </c>
      <c r="Y4654" s="39"/>
      <c r="Z4654" s="39"/>
      <c r="AA4654" s="39"/>
      <c r="AB4654" s="152" t="s">
        <v>3165</v>
      </c>
    </row>
    <row r="4655" spans="1:28" ht="21.75" customHeight="1" x14ac:dyDescent="0.25">
      <c r="A4655" s="33" t="s">
        <v>30</v>
      </c>
      <c r="B4655" s="33" t="s">
        <v>31</v>
      </c>
      <c r="C4655" s="39">
        <v>6293</v>
      </c>
      <c r="D4655" s="39" t="s">
        <v>52</v>
      </c>
      <c r="E4655" s="39" t="s">
        <v>321</v>
      </c>
      <c r="F4655" s="174" t="s">
        <v>50</v>
      </c>
      <c r="G4655" s="39" t="s">
        <v>35</v>
      </c>
      <c r="H4655" s="39" t="str">
        <f t="shared" si="624"/>
        <v>6105AK124-6293-ELAY-0004</v>
      </c>
      <c r="I4655" s="39" t="str">
        <f t="shared" si="625"/>
        <v>Q24050972-04-6293-E-LAY-0004</v>
      </c>
      <c r="J4655" s="162"/>
      <c r="K4655" s="39" t="s">
        <v>2057</v>
      </c>
      <c r="L4655" s="162" t="s">
        <v>2066</v>
      </c>
      <c r="M4655" s="162" t="s">
        <v>1698</v>
      </c>
      <c r="N4655" s="33" t="str">
        <f t="shared" si="623"/>
        <v>Power Station 1 Photovoltaic Array, Inverters, and Transformers - K110 (6291) - Metering Instr. &amp; Weather Station (Incl. PV Performance Man. System) - Switch Room (PCC and MCC) Detail Design</v>
      </c>
      <c r="O4655" s="175"/>
      <c r="P4655" s="175"/>
      <c r="Q4655" s="33" t="str">
        <f>IFERROR(VLOOKUP(PPE_PH1_CDDL[[#This Row],[RDMC Document Number]],[3]Docs!$B:$F,4,0),"No Placeholder Yet")</f>
        <v>RES - Reserved Placeholder</v>
      </c>
      <c r="R4655" s="33" t="str">
        <f>IFERROR(VLOOKUP(PPE_PH1_CDDL[[#This Row],[RDMC Document Number]],[3]Docs!$B:$F,5,0),"No Placeholder Yet")</f>
        <v>Pending</v>
      </c>
      <c r="S4655" s="137">
        <f t="shared" si="622"/>
        <v>0</v>
      </c>
      <c r="T4655" s="39" t="s">
        <v>1119</v>
      </c>
      <c r="U4655" s="39"/>
      <c r="V4655" s="126"/>
      <c r="W4655" s="39" t="s">
        <v>2059</v>
      </c>
      <c r="X4655" s="39" t="s">
        <v>2086</v>
      </c>
      <c r="Y4655" s="162"/>
      <c r="Z4655" s="162"/>
      <c r="AA4655" s="39"/>
      <c r="AB4655" s="152" t="s">
        <v>3165</v>
      </c>
    </row>
    <row r="4656" spans="1:28" ht="21.75" customHeight="1" x14ac:dyDescent="0.25">
      <c r="A4656" s="33" t="s">
        <v>30</v>
      </c>
      <c r="B4656" s="33" t="s">
        <v>31</v>
      </c>
      <c r="C4656" s="39">
        <v>6293</v>
      </c>
      <c r="D4656" s="39" t="s">
        <v>1456</v>
      </c>
      <c r="E4656" s="39" t="s">
        <v>321</v>
      </c>
      <c r="F4656" s="128" t="s">
        <v>34</v>
      </c>
      <c r="G4656" s="39" t="s">
        <v>35</v>
      </c>
      <c r="H4656" s="39" t="str">
        <f t="shared" si="624"/>
        <v>6105AK124-6293-WLAY-0001</v>
      </c>
      <c r="I4656" s="39" t="str">
        <f t="shared" si="625"/>
        <v>Q24050972-04-6293-W-LAY-0001</v>
      </c>
      <c r="J4656" s="39"/>
      <c r="K4656" s="39" t="s">
        <v>2057</v>
      </c>
      <c r="L4656" s="39" t="s">
        <v>2084</v>
      </c>
      <c r="M4656" s="39" t="s">
        <v>1459</v>
      </c>
      <c r="N4656" s="33" t="str">
        <f t="shared" si="623"/>
        <v>Power Station 1 Photovoltaic Array, Inverters, and Transformers - K110 (6291) - Cable Trench / Tunnels for Solar yard - Drainage, Run-off and Impoundment Design</v>
      </c>
      <c r="O4656" s="134"/>
      <c r="P4656" s="134"/>
      <c r="Q4656" s="33" t="str">
        <f>IFERROR(VLOOKUP(PPE_PH1_CDDL[[#This Row],[RDMC Document Number]],[3]Docs!$B:$F,4,0),"No Placeholder Yet")</f>
        <v>RES - Reserved Placeholder</v>
      </c>
      <c r="R4656" s="33" t="str">
        <f>IFERROR(VLOOKUP(PPE_PH1_CDDL[[#This Row],[RDMC Document Number]],[3]Docs!$B:$F,5,0),"No Placeholder Yet")</f>
        <v>Pending</v>
      </c>
      <c r="S4656" s="137">
        <f t="shared" si="622"/>
        <v>0</v>
      </c>
      <c r="T4656" s="39" t="s">
        <v>1119</v>
      </c>
      <c r="U4656" s="39"/>
      <c r="V4656" s="126"/>
      <c r="W4656" s="39" t="s">
        <v>2059</v>
      </c>
      <c r="X4656" s="39" t="s">
        <v>1961</v>
      </c>
      <c r="Y4656" s="39"/>
      <c r="Z4656" s="39"/>
      <c r="AA4656" s="39"/>
      <c r="AB4656" s="152" t="s">
        <v>3165</v>
      </c>
    </row>
    <row r="4657" spans="1:28" ht="21.75" customHeight="1" x14ac:dyDescent="0.25">
      <c r="A4657" s="33" t="s">
        <v>30</v>
      </c>
      <c r="B4657" s="33" t="s">
        <v>31</v>
      </c>
      <c r="C4657" s="39">
        <v>6293</v>
      </c>
      <c r="D4657" s="39" t="s">
        <v>1456</v>
      </c>
      <c r="E4657" s="39" t="s">
        <v>321</v>
      </c>
      <c r="F4657" s="128" t="s">
        <v>46</v>
      </c>
      <c r="G4657" s="39" t="s">
        <v>35</v>
      </c>
      <c r="H4657" s="39" t="str">
        <f t="shared" si="624"/>
        <v>6105AK124-6293-WLAY-0002</v>
      </c>
      <c r="I4657" s="39" t="str">
        <f t="shared" si="625"/>
        <v>Q24050972-04-6293-W-LAY-0002</v>
      </c>
      <c r="J4657" s="39"/>
      <c r="K4657" s="39" t="s">
        <v>2057</v>
      </c>
      <c r="L4657" s="39" t="s">
        <v>2065</v>
      </c>
      <c r="M4657" s="39" t="s">
        <v>1459</v>
      </c>
      <c r="N4657" s="33" t="str">
        <f t="shared" si="623"/>
        <v>Power Station 1 Photovoltaic Array, Inverters, and Transformers - K110 (6291) - Terrace, Roads and Access-ways for Solar Yard - Drainage, Run-off and Impoundment Design</v>
      </c>
      <c r="O4657" s="134"/>
      <c r="P4657" s="134"/>
      <c r="Q4657" s="33" t="str">
        <f>IFERROR(VLOOKUP(PPE_PH1_CDDL[[#This Row],[RDMC Document Number]],[3]Docs!$B:$F,4,0),"No Placeholder Yet")</f>
        <v>RES - Reserved Placeholder</v>
      </c>
      <c r="R4657" s="33" t="str">
        <f>IFERROR(VLOOKUP(PPE_PH1_CDDL[[#This Row],[RDMC Document Number]],[3]Docs!$B:$F,5,0),"No Placeholder Yet")</f>
        <v>Pending</v>
      </c>
      <c r="S4657" s="137">
        <f t="shared" si="622"/>
        <v>0</v>
      </c>
      <c r="T4657" s="39" t="s">
        <v>1119</v>
      </c>
      <c r="U4657" s="39"/>
      <c r="V4657" s="126"/>
      <c r="W4657" s="39" t="s">
        <v>2059</v>
      </c>
      <c r="X4657" s="162" t="s">
        <v>2090</v>
      </c>
      <c r="Y4657" s="39"/>
      <c r="Z4657" s="39"/>
      <c r="AA4657" s="39"/>
      <c r="AB4657" s="152" t="s">
        <v>3165</v>
      </c>
    </row>
    <row r="4658" spans="1:28" ht="21.75" customHeight="1" x14ac:dyDescent="0.25">
      <c r="A4658" s="33" t="s">
        <v>30</v>
      </c>
      <c r="B4658" s="33" t="s">
        <v>31</v>
      </c>
      <c r="C4658" s="39">
        <v>6293</v>
      </c>
      <c r="D4658" s="39" t="s">
        <v>1456</v>
      </c>
      <c r="E4658" s="39" t="s">
        <v>321</v>
      </c>
      <c r="F4658" s="174" t="s">
        <v>48</v>
      </c>
      <c r="G4658" s="39" t="s">
        <v>35</v>
      </c>
      <c r="H4658" s="39" t="str">
        <f t="shared" si="624"/>
        <v>6105AK124-6293-WLAY-0003</v>
      </c>
      <c r="I4658" s="39" t="str">
        <f t="shared" si="625"/>
        <v>Q24050972-04-6293-W-LAY-0003</v>
      </c>
      <c r="J4658" s="162"/>
      <c r="K4658" s="39" t="s">
        <v>2057</v>
      </c>
      <c r="L4658" s="162" t="s">
        <v>2069</v>
      </c>
      <c r="M4658" s="162" t="s">
        <v>1459</v>
      </c>
      <c r="N4658" s="33" t="str">
        <f t="shared" si="623"/>
        <v>Power Station 1 Photovoltaic Array, Inverters, and Transformers - K110 (6291) - Panel Cleaning Systems Infrastructure - Drainage, Run-off and Impoundment Design</v>
      </c>
      <c r="O4658" s="175"/>
      <c r="P4658" s="175"/>
      <c r="Q4658" s="33" t="str">
        <f>IFERROR(VLOOKUP(PPE_PH1_CDDL[[#This Row],[RDMC Document Number]],[3]Docs!$B:$F,4,0),"No Placeholder Yet")</f>
        <v>RES - Reserved Placeholder</v>
      </c>
      <c r="R4658" s="33" t="str">
        <f>IFERROR(VLOOKUP(PPE_PH1_CDDL[[#This Row],[RDMC Document Number]],[3]Docs!$B:$F,5,0),"No Placeholder Yet")</f>
        <v>Pending</v>
      </c>
      <c r="S4658" s="137">
        <f t="shared" si="622"/>
        <v>0</v>
      </c>
      <c r="T4658" s="39" t="s">
        <v>1119</v>
      </c>
      <c r="U4658" s="39"/>
      <c r="V4658" s="126"/>
      <c r="W4658" s="39" t="s">
        <v>2059</v>
      </c>
      <c r="X4658" s="162" t="s">
        <v>2070</v>
      </c>
      <c r="Y4658" s="162"/>
      <c r="Z4658" s="162"/>
      <c r="AA4658" s="39"/>
      <c r="AB4658" s="152" t="s">
        <v>3165</v>
      </c>
    </row>
    <row r="4659" spans="1:28" ht="21.75" customHeight="1" x14ac:dyDescent="0.25">
      <c r="A4659" s="33" t="s">
        <v>30</v>
      </c>
      <c r="B4659" s="33" t="s">
        <v>31</v>
      </c>
      <c r="C4659" s="39">
        <v>6293</v>
      </c>
      <c r="D4659" s="39" t="s">
        <v>712</v>
      </c>
      <c r="E4659" s="39" t="s">
        <v>342</v>
      </c>
      <c r="F4659" s="128" t="s">
        <v>34</v>
      </c>
      <c r="G4659" s="39" t="s">
        <v>35</v>
      </c>
      <c r="H4659" s="39" t="str">
        <f t="shared" si="624"/>
        <v>6105AK124-6293-ILST-0001</v>
      </c>
      <c r="I4659" s="39" t="str">
        <f t="shared" si="625"/>
        <v>Q24050972-04-6293-I-LST-0001</v>
      </c>
      <c r="J4659" s="39"/>
      <c r="K4659" s="39" t="s">
        <v>2057</v>
      </c>
      <c r="L4659" s="39" t="s">
        <v>2078</v>
      </c>
      <c r="M4659" s="39" t="s">
        <v>1415</v>
      </c>
      <c r="N4659" s="33" t="str">
        <f t="shared" si="623"/>
        <v>Power Station 1 Photovoltaic Array, Inverters, and Transformers - CCTV &amp; Security System for Solar PV Yard and Buildings - Instrumentation Equipment Tag Register</v>
      </c>
      <c r="O4659" s="134"/>
      <c r="P4659" s="134"/>
      <c r="Q4659" s="33" t="str">
        <f>IFERROR(VLOOKUP(PPE_PH1_CDDL[[#This Row],[RDMC Document Number]],[3]Docs!$B:$F,4,0),"No Placeholder Yet")</f>
        <v>RES - Reserved Placeholder</v>
      </c>
      <c r="R4659" s="33" t="str">
        <f>IFERROR(VLOOKUP(PPE_PH1_CDDL[[#This Row],[RDMC Document Number]],[3]Docs!$B:$F,5,0),"No Placeholder Yet")</f>
        <v>Pending</v>
      </c>
      <c r="S4659" s="137">
        <f t="shared" ref="S4659:S4669" si="626">IF(AND(O4659&lt;&gt;"",P4659&lt;&gt;"",R4659="Approved"),100%,
 IF(AND(O4659&lt;&gt;"",P4659&lt;&gt;""),66.67%,
 IF(O4659&lt;&gt;"",33.33%,
 0)))</f>
        <v>0</v>
      </c>
      <c r="T4659" s="39" t="s">
        <v>1119</v>
      </c>
      <c r="U4659" s="39"/>
      <c r="V4659" s="126"/>
      <c r="W4659" s="39" t="s">
        <v>2059</v>
      </c>
      <c r="X4659" s="162" t="s">
        <v>2079</v>
      </c>
      <c r="Y4659" s="39"/>
      <c r="Z4659" s="39"/>
      <c r="AA4659" s="39"/>
      <c r="AB4659" s="152" t="s">
        <v>3165</v>
      </c>
    </row>
    <row r="4660" spans="1:28" ht="21.75" customHeight="1" x14ac:dyDescent="0.25">
      <c r="A4660" s="33" t="s">
        <v>30</v>
      </c>
      <c r="B4660" s="33" t="s">
        <v>31</v>
      </c>
      <c r="C4660" s="39">
        <v>6293</v>
      </c>
      <c r="D4660" s="39" t="s">
        <v>712</v>
      </c>
      <c r="E4660" s="39" t="s">
        <v>342</v>
      </c>
      <c r="F4660" s="128" t="s">
        <v>46</v>
      </c>
      <c r="G4660" s="39" t="s">
        <v>35</v>
      </c>
      <c r="H4660" s="39" t="str">
        <f t="shared" si="624"/>
        <v>6105AK124-6293-ILST-0002</v>
      </c>
      <c r="I4660" s="39" t="str">
        <f t="shared" si="625"/>
        <v>Q24050972-04-6293-I-LST-0002</v>
      </c>
      <c r="J4660" s="39"/>
      <c r="K4660" s="39" t="s">
        <v>2057</v>
      </c>
      <c r="L4660" s="39" t="s">
        <v>2066</v>
      </c>
      <c r="M4660" s="39" t="s">
        <v>1415</v>
      </c>
      <c r="N4660" s="33" t="str">
        <f t="shared" si="623"/>
        <v>Power Station 1 Photovoltaic Array, Inverters, and Transformers - K110 (6291) - Metering Instr. &amp; Weather Station (Incl. PV Performance Man. System) - Instrumentation Equipment Tag Register</v>
      </c>
      <c r="O4660" s="134"/>
      <c r="P4660" s="134"/>
      <c r="Q4660" s="33" t="str">
        <f>IFERROR(VLOOKUP(PPE_PH1_CDDL[[#This Row],[RDMC Document Number]],[3]Docs!$B:$F,4,0),"No Placeholder Yet")</f>
        <v>RES - Reserved Placeholder</v>
      </c>
      <c r="R4660" s="33" t="str">
        <f>IFERROR(VLOOKUP(PPE_PH1_CDDL[[#This Row],[RDMC Document Number]],[3]Docs!$B:$F,5,0),"No Placeholder Yet")</f>
        <v>Pending</v>
      </c>
      <c r="S4660" s="137">
        <f t="shared" si="626"/>
        <v>0</v>
      </c>
      <c r="T4660" s="39" t="s">
        <v>1119</v>
      </c>
      <c r="U4660" s="39"/>
      <c r="V4660" s="126"/>
      <c r="W4660" s="39" t="s">
        <v>2059</v>
      </c>
      <c r="X4660" s="39" t="s">
        <v>2071</v>
      </c>
      <c r="Y4660" s="39"/>
      <c r="Z4660" s="39"/>
      <c r="AA4660" s="39"/>
      <c r="AB4660" s="152" t="s">
        <v>3165</v>
      </c>
    </row>
    <row r="4661" spans="1:28" ht="21.75" customHeight="1" x14ac:dyDescent="0.25">
      <c r="A4661" s="33" t="s">
        <v>30</v>
      </c>
      <c r="B4661" s="33" t="s">
        <v>31</v>
      </c>
      <c r="C4661" s="39">
        <v>6293</v>
      </c>
      <c r="D4661" s="39" t="s">
        <v>712</v>
      </c>
      <c r="E4661" s="39" t="s">
        <v>342</v>
      </c>
      <c r="F4661" s="174" t="s">
        <v>48</v>
      </c>
      <c r="G4661" s="39" t="s">
        <v>35</v>
      </c>
      <c r="H4661" s="39" t="str">
        <f t="shared" si="624"/>
        <v>6105AK124-6293-ILST-0003</v>
      </c>
      <c r="I4661" s="39" t="str">
        <f t="shared" si="625"/>
        <v>Q24050972-04-6293-I-LST-0003</v>
      </c>
      <c r="J4661" s="162"/>
      <c r="K4661" s="39" t="s">
        <v>2057</v>
      </c>
      <c r="L4661" s="162" t="s">
        <v>2066</v>
      </c>
      <c r="M4661" s="162" t="s">
        <v>1416</v>
      </c>
      <c r="N4661" s="33" t="str">
        <f t="shared" si="623"/>
        <v>Power Station 1 Photovoltaic Array, Inverters, and Transformers - K110 (6291) - Metering Instr. &amp; Weather Station (Incl. PV Performance Man. System) - Equipment Alarm and Trip Level Register</v>
      </c>
      <c r="O4661" s="175"/>
      <c r="P4661" s="175"/>
      <c r="Q4661" s="33" t="str">
        <f>IFERROR(VLOOKUP(PPE_PH1_CDDL[[#This Row],[RDMC Document Number]],[3]Docs!$B:$F,4,0),"No Placeholder Yet")</f>
        <v>RES - Reserved Placeholder</v>
      </c>
      <c r="R4661" s="33" t="str">
        <f>IFERROR(VLOOKUP(PPE_PH1_CDDL[[#This Row],[RDMC Document Number]],[3]Docs!$B:$F,5,0),"No Placeholder Yet")</f>
        <v>Pending</v>
      </c>
      <c r="S4661" s="137">
        <f t="shared" si="626"/>
        <v>0</v>
      </c>
      <c r="T4661" s="39" t="s">
        <v>1119</v>
      </c>
      <c r="U4661" s="39"/>
      <c r="V4661" s="126"/>
      <c r="W4661" s="39" t="s">
        <v>2059</v>
      </c>
      <c r="X4661" s="39" t="s">
        <v>2071</v>
      </c>
      <c r="Y4661" s="162"/>
      <c r="Z4661" s="162"/>
      <c r="AA4661" s="39"/>
      <c r="AB4661" s="152" t="s">
        <v>3165</v>
      </c>
    </row>
    <row r="4662" spans="1:28" ht="21.75" customHeight="1" x14ac:dyDescent="0.25">
      <c r="A4662" s="33" t="s">
        <v>30</v>
      </c>
      <c r="B4662" s="33" t="s">
        <v>31</v>
      </c>
      <c r="C4662" s="39">
        <v>6293</v>
      </c>
      <c r="D4662" s="39" t="s">
        <v>1169</v>
      </c>
      <c r="E4662" s="39" t="s">
        <v>1328</v>
      </c>
      <c r="F4662" s="128" t="s">
        <v>34</v>
      </c>
      <c r="G4662" s="39" t="s">
        <v>35</v>
      </c>
      <c r="H4662" s="39" t="str">
        <f t="shared" si="624"/>
        <v>6105AK124-6293-CMDL-0001</v>
      </c>
      <c r="I4662" s="39" t="str">
        <f t="shared" si="625"/>
        <v>Q24050972-04-6293-C-MDL-0001</v>
      </c>
      <c r="J4662" s="39"/>
      <c r="K4662" s="39" t="s">
        <v>2057</v>
      </c>
      <c r="L4662" s="39" t="s">
        <v>2075</v>
      </c>
      <c r="M4662" s="39" t="s">
        <v>1329</v>
      </c>
      <c r="N4662" s="33" t="str">
        <f t="shared" si="623"/>
        <v>Power Station 1 Photovoltaic Array, Inverters, and Transformers - Perimeter Fencing and Access Gates for Solar PV Yard - 3D Designs and Drawings</v>
      </c>
      <c r="O4662" s="134"/>
      <c r="P4662" s="134"/>
      <c r="Q4662" s="33" t="str">
        <f>IFERROR(VLOOKUP(PPE_PH1_CDDL[[#This Row],[RDMC Document Number]],[3]Docs!$B:$F,4,0),"No Placeholder Yet")</f>
        <v>RES - Reserved Placeholder</v>
      </c>
      <c r="R4662" s="33" t="str">
        <f>IFERROR(VLOOKUP(PPE_PH1_CDDL[[#This Row],[RDMC Document Number]],[3]Docs!$B:$F,5,0),"No Placeholder Yet")</f>
        <v>Pending</v>
      </c>
      <c r="S4662" s="137">
        <f t="shared" si="626"/>
        <v>0</v>
      </c>
      <c r="T4662" s="39" t="s">
        <v>1119</v>
      </c>
      <c r="U4662" s="39"/>
      <c r="V4662" s="126"/>
      <c r="W4662" s="39" t="s">
        <v>2059</v>
      </c>
      <c r="X4662" s="39" t="s">
        <v>2077</v>
      </c>
      <c r="Y4662" s="39"/>
      <c r="Z4662" s="39"/>
      <c r="AA4662" s="39"/>
      <c r="AB4662" s="152" t="s">
        <v>3165</v>
      </c>
    </row>
    <row r="4663" spans="1:28" ht="21.75" customHeight="1" x14ac:dyDescent="0.25">
      <c r="A4663" s="33" t="s">
        <v>30</v>
      </c>
      <c r="B4663" s="33" t="s">
        <v>31</v>
      </c>
      <c r="C4663" s="39">
        <v>6293</v>
      </c>
      <c r="D4663" s="39" t="s">
        <v>1169</v>
      </c>
      <c r="E4663" s="39" t="s">
        <v>1328</v>
      </c>
      <c r="F4663" s="128" t="s">
        <v>46</v>
      </c>
      <c r="G4663" s="39" t="s">
        <v>35</v>
      </c>
      <c r="H4663" s="39" t="str">
        <f t="shared" si="624"/>
        <v>6105AK124-6293-CMDL-0002</v>
      </c>
      <c r="I4663" s="39" t="str">
        <f t="shared" si="625"/>
        <v>Q24050972-04-6293-C-MDL-0002</v>
      </c>
      <c r="J4663" s="39"/>
      <c r="K4663" s="39" t="s">
        <v>2057</v>
      </c>
      <c r="L4663" s="39" t="s">
        <v>2058</v>
      </c>
      <c r="M4663" s="39" t="s">
        <v>1329</v>
      </c>
      <c r="N4663" s="33" t="str">
        <f t="shared" si="623"/>
        <v>Power Station 1 Photovoltaic Array, Inverters, and Transformers - Small Power and Lighting for Solar PV Yard - 3D Designs and Drawings</v>
      </c>
      <c r="O4663" s="134"/>
      <c r="P4663" s="134"/>
      <c r="Q4663" s="33" t="str">
        <f>IFERROR(VLOOKUP(PPE_PH1_CDDL[[#This Row],[RDMC Document Number]],[3]Docs!$B:$F,4,0),"No Placeholder Yet")</f>
        <v>RES - Reserved Placeholder</v>
      </c>
      <c r="R4663" s="33" t="str">
        <f>IFERROR(VLOOKUP(PPE_PH1_CDDL[[#This Row],[RDMC Document Number]],[3]Docs!$B:$F,5,0),"No Placeholder Yet")</f>
        <v>Pending</v>
      </c>
      <c r="S4663" s="137">
        <f t="shared" si="626"/>
        <v>0</v>
      </c>
      <c r="T4663" s="39" t="s">
        <v>1119</v>
      </c>
      <c r="U4663" s="39"/>
      <c r="V4663" s="126"/>
      <c r="W4663" s="39" t="s">
        <v>2059</v>
      </c>
      <c r="X4663" s="39" t="s">
        <v>1597</v>
      </c>
      <c r="Y4663" s="39"/>
      <c r="Z4663" s="39"/>
      <c r="AA4663" s="39"/>
      <c r="AB4663" s="152" t="s">
        <v>3165</v>
      </c>
    </row>
    <row r="4664" spans="1:28" ht="21.75" customHeight="1" x14ac:dyDescent="0.25">
      <c r="A4664" s="33" t="s">
        <v>30</v>
      </c>
      <c r="B4664" s="33" t="s">
        <v>31</v>
      </c>
      <c r="C4664" s="39">
        <v>6293</v>
      </c>
      <c r="D4664" s="39" t="s">
        <v>1169</v>
      </c>
      <c r="E4664" s="39" t="s">
        <v>1328</v>
      </c>
      <c r="F4664" s="128" t="s">
        <v>48</v>
      </c>
      <c r="G4664" s="39" t="s">
        <v>35</v>
      </c>
      <c r="H4664" s="39" t="str">
        <f t="shared" si="624"/>
        <v>6105AK124-6293-CMDL-0003</v>
      </c>
      <c r="I4664" s="39" t="str">
        <f t="shared" si="625"/>
        <v>Q24050972-04-6293-C-MDL-0003</v>
      </c>
      <c r="J4664" s="39"/>
      <c r="K4664" s="39" t="s">
        <v>2057</v>
      </c>
      <c r="L4664" s="39" t="s">
        <v>2072</v>
      </c>
      <c r="M4664" s="39" t="s">
        <v>1329</v>
      </c>
      <c r="N4664" s="33" t="str">
        <f t="shared" si="623"/>
        <v>Power Station 1 Photovoltaic Array, Inverters, and Transformers - K110 (6291) - Cable Racks and Trays for Solar yard - 3D Designs and Drawings</v>
      </c>
      <c r="O4664" s="134"/>
      <c r="P4664" s="134"/>
      <c r="Q4664" s="33" t="str">
        <f>IFERROR(VLOOKUP(PPE_PH1_CDDL[[#This Row],[RDMC Document Number]],[3]Docs!$B:$F,4,0),"No Placeholder Yet")</f>
        <v>RES - Reserved Placeholder</v>
      </c>
      <c r="R4664" s="33" t="str">
        <f>IFERROR(VLOOKUP(PPE_PH1_CDDL[[#This Row],[RDMC Document Number]],[3]Docs!$B:$F,5,0),"No Placeholder Yet")</f>
        <v>Pending</v>
      </c>
      <c r="S4664" s="137">
        <f t="shared" si="626"/>
        <v>0</v>
      </c>
      <c r="T4664" s="39" t="s">
        <v>1119</v>
      </c>
      <c r="U4664" s="39"/>
      <c r="V4664" s="126"/>
      <c r="W4664" s="39" t="s">
        <v>2059</v>
      </c>
      <c r="X4664" s="39" t="s">
        <v>1599</v>
      </c>
      <c r="Y4664" s="39"/>
      <c r="Z4664" s="39"/>
      <c r="AA4664" s="39"/>
      <c r="AB4664" s="152" t="s">
        <v>3165</v>
      </c>
    </row>
    <row r="4665" spans="1:28" ht="21.75" customHeight="1" x14ac:dyDescent="0.25">
      <c r="A4665" s="33" t="s">
        <v>30</v>
      </c>
      <c r="B4665" s="33" t="s">
        <v>31</v>
      </c>
      <c r="C4665" s="39">
        <v>6293</v>
      </c>
      <c r="D4665" s="39" t="s">
        <v>1169</v>
      </c>
      <c r="E4665" s="39" t="s">
        <v>1328</v>
      </c>
      <c r="F4665" s="128" t="s">
        <v>50</v>
      </c>
      <c r="G4665" s="39" t="s">
        <v>35</v>
      </c>
      <c r="H4665" s="39" t="str">
        <f t="shared" si="624"/>
        <v>6105AK124-6293-CMDL-0004</v>
      </c>
      <c r="I4665" s="39" t="str">
        <f t="shared" si="625"/>
        <v>Q24050972-04-6293-C-MDL-0004</v>
      </c>
      <c r="J4665" s="39"/>
      <c r="K4665" s="39" t="s">
        <v>2057</v>
      </c>
      <c r="L4665" s="39" t="s">
        <v>2084</v>
      </c>
      <c r="M4665" s="39" t="s">
        <v>1329</v>
      </c>
      <c r="N4665" s="33" t="str">
        <f t="shared" si="623"/>
        <v>Power Station 1 Photovoltaic Array, Inverters, and Transformers - K110 (6291) - Cable Trench / Tunnels for Solar yard - 3D Designs and Drawings</v>
      </c>
      <c r="O4665" s="134"/>
      <c r="P4665" s="134"/>
      <c r="Q4665" s="33" t="str">
        <f>IFERROR(VLOOKUP(PPE_PH1_CDDL[[#This Row],[RDMC Document Number]],[3]Docs!$B:$F,4,0),"No Placeholder Yet")</f>
        <v>RES - Reserved Placeholder</v>
      </c>
      <c r="R4665" s="33" t="str">
        <f>IFERROR(VLOOKUP(PPE_PH1_CDDL[[#This Row],[RDMC Document Number]],[3]Docs!$B:$F,5,0),"No Placeholder Yet")</f>
        <v>Pending</v>
      </c>
      <c r="S4665" s="137">
        <f t="shared" si="626"/>
        <v>0</v>
      </c>
      <c r="T4665" s="39" t="s">
        <v>1119</v>
      </c>
      <c r="U4665" s="39"/>
      <c r="V4665" s="126"/>
      <c r="W4665" s="39" t="s">
        <v>2059</v>
      </c>
      <c r="X4665" s="39" t="s">
        <v>1885</v>
      </c>
      <c r="Y4665" s="39"/>
      <c r="Z4665" s="39"/>
      <c r="AA4665" s="39"/>
      <c r="AB4665" s="152" t="s">
        <v>3165</v>
      </c>
    </row>
    <row r="4666" spans="1:28" ht="21.75" customHeight="1" x14ac:dyDescent="0.25">
      <c r="A4666" s="33" t="s">
        <v>30</v>
      </c>
      <c r="B4666" s="33" t="s">
        <v>31</v>
      </c>
      <c r="C4666" s="39">
        <v>6293</v>
      </c>
      <c r="D4666" s="39" t="s">
        <v>1169</v>
      </c>
      <c r="E4666" s="39" t="s">
        <v>1328</v>
      </c>
      <c r="F4666" s="128" t="s">
        <v>101</v>
      </c>
      <c r="G4666" s="39" t="s">
        <v>35</v>
      </c>
      <c r="H4666" s="39" t="str">
        <f t="shared" si="624"/>
        <v>6105AK124-6293-CMDL-0005</v>
      </c>
      <c r="I4666" s="39" t="str">
        <f t="shared" si="625"/>
        <v>Q24050972-04-6293-C-MDL-0005</v>
      </c>
      <c r="J4666" s="39"/>
      <c r="K4666" s="39" t="s">
        <v>2057</v>
      </c>
      <c r="L4666" s="39" t="s">
        <v>2063</v>
      </c>
      <c r="M4666" s="39" t="s">
        <v>1329</v>
      </c>
      <c r="N4666" s="33" t="str">
        <f t="shared" si="623"/>
        <v>Power Station 1 Photovoltaic Array, Inverters, and Transformers - K110 (6291) - Lightning Protection System for Solar PV Panels and Yard - 3D Designs and Drawings</v>
      </c>
      <c r="O4666" s="134"/>
      <c r="P4666" s="134"/>
      <c r="Q4666" s="33" t="str">
        <f>IFERROR(VLOOKUP(PPE_PH1_CDDL[[#This Row],[RDMC Document Number]],[3]Docs!$B:$F,4,0),"No Placeholder Yet")</f>
        <v>RES - Reserved Placeholder</v>
      </c>
      <c r="R4666" s="33" t="str">
        <f>IFERROR(VLOOKUP(PPE_PH1_CDDL[[#This Row],[RDMC Document Number]],[3]Docs!$B:$F,5,0),"No Placeholder Yet")</f>
        <v>Pending</v>
      </c>
      <c r="S4666" s="137">
        <f t="shared" si="626"/>
        <v>0</v>
      </c>
      <c r="T4666" s="39" t="s">
        <v>1119</v>
      </c>
      <c r="U4666" s="39"/>
      <c r="V4666" s="126"/>
      <c r="W4666" s="39" t="s">
        <v>2059</v>
      </c>
      <c r="X4666" s="39" t="s">
        <v>2089</v>
      </c>
      <c r="Y4666" s="39"/>
      <c r="Z4666" s="39"/>
      <c r="AA4666" s="39"/>
      <c r="AB4666" s="152" t="s">
        <v>3165</v>
      </c>
    </row>
    <row r="4667" spans="1:28" ht="21.75" customHeight="1" x14ac:dyDescent="0.25">
      <c r="A4667" s="33" t="s">
        <v>30</v>
      </c>
      <c r="B4667" s="33" t="s">
        <v>31</v>
      </c>
      <c r="C4667" s="39">
        <v>6293</v>
      </c>
      <c r="D4667" s="39" t="s">
        <v>1169</v>
      </c>
      <c r="E4667" s="39" t="s">
        <v>1328</v>
      </c>
      <c r="F4667" s="128" t="s">
        <v>161</v>
      </c>
      <c r="G4667" s="39" t="s">
        <v>35</v>
      </c>
      <c r="H4667" s="39" t="str">
        <f t="shared" si="624"/>
        <v>6105AK124-6293-CMDL-0006</v>
      </c>
      <c r="I4667" s="39" t="str">
        <f t="shared" si="625"/>
        <v>Q24050972-04-6293-C-MDL-0006</v>
      </c>
      <c r="J4667" s="39"/>
      <c r="K4667" s="39" t="s">
        <v>2057</v>
      </c>
      <c r="L4667" s="39" t="s">
        <v>2064</v>
      </c>
      <c r="M4667" s="39" t="s">
        <v>1329</v>
      </c>
      <c r="N4667" s="33" t="str">
        <f t="shared" si="623"/>
        <v>Power Station 1 Photovoltaic Array, Inverters, and Transformers - K110 (6291) - Earthing System for Solar Yard - 3D Designs and Drawings</v>
      </c>
      <c r="O4667" s="134"/>
      <c r="P4667" s="134"/>
      <c r="Q4667" s="33" t="str">
        <f>IFERROR(VLOOKUP(PPE_PH1_CDDL[[#This Row],[RDMC Document Number]],[3]Docs!$B:$F,4,0),"No Placeholder Yet")</f>
        <v>RES - Reserved Placeholder</v>
      </c>
      <c r="R4667" s="33" t="str">
        <f>IFERROR(VLOOKUP(PPE_PH1_CDDL[[#This Row],[RDMC Document Number]],[3]Docs!$B:$F,5,0),"No Placeholder Yet")</f>
        <v>Pending</v>
      </c>
      <c r="S4667" s="137">
        <f t="shared" si="626"/>
        <v>0</v>
      </c>
      <c r="T4667" s="39" t="s">
        <v>1119</v>
      </c>
      <c r="U4667" s="39"/>
      <c r="V4667" s="126"/>
      <c r="W4667" s="39" t="s">
        <v>2059</v>
      </c>
      <c r="X4667" s="39" t="s">
        <v>1649</v>
      </c>
      <c r="Y4667" s="39"/>
      <c r="Z4667" s="39"/>
      <c r="AA4667" s="39"/>
      <c r="AB4667" s="152" t="s">
        <v>3165</v>
      </c>
    </row>
    <row r="4668" spans="1:28" ht="21.75" customHeight="1" x14ac:dyDescent="0.25">
      <c r="A4668" s="33" t="s">
        <v>30</v>
      </c>
      <c r="B4668" s="33" t="s">
        <v>31</v>
      </c>
      <c r="C4668" s="39">
        <v>6293</v>
      </c>
      <c r="D4668" s="39" t="s">
        <v>1169</v>
      </c>
      <c r="E4668" s="39" t="s">
        <v>1328</v>
      </c>
      <c r="F4668" s="128" t="s">
        <v>170</v>
      </c>
      <c r="G4668" s="39" t="s">
        <v>35</v>
      </c>
      <c r="H4668" s="39" t="str">
        <f t="shared" si="624"/>
        <v>6105AK124-6293-CMDL-0007</v>
      </c>
      <c r="I4668" s="39" t="str">
        <f t="shared" si="625"/>
        <v>Q24050972-04-6293-C-MDL-0007</v>
      </c>
      <c r="J4668" s="39"/>
      <c r="K4668" s="39" t="s">
        <v>2057</v>
      </c>
      <c r="L4668" s="39" t="s">
        <v>2065</v>
      </c>
      <c r="M4668" s="39" t="s">
        <v>1329</v>
      </c>
      <c r="N4668" s="33" t="str">
        <f t="shared" si="623"/>
        <v>Power Station 1 Photovoltaic Array, Inverters, and Transformers - K110 (6291) - Terrace, Roads and Access-ways for Solar Yard - 3D Designs and Drawings</v>
      </c>
      <c r="O4668" s="134"/>
      <c r="P4668" s="134"/>
      <c r="Q4668" s="33" t="str">
        <f>IFERROR(VLOOKUP(PPE_PH1_CDDL[[#This Row],[RDMC Document Number]],[3]Docs!$B:$F,4,0),"No Placeholder Yet")</f>
        <v>RES - Reserved Placeholder</v>
      </c>
      <c r="R4668" s="33" t="str">
        <f>IFERROR(VLOOKUP(PPE_PH1_CDDL[[#This Row],[RDMC Document Number]],[3]Docs!$B:$F,5,0),"No Placeholder Yet")</f>
        <v>Pending</v>
      </c>
      <c r="S4668" s="137">
        <f t="shared" si="626"/>
        <v>0</v>
      </c>
      <c r="T4668" s="39" t="s">
        <v>1119</v>
      </c>
      <c r="U4668" s="39"/>
      <c r="V4668" s="126"/>
      <c r="W4668" s="39" t="s">
        <v>2059</v>
      </c>
      <c r="X4668" s="39" t="s">
        <v>1515</v>
      </c>
      <c r="Y4668" s="39"/>
      <c r="Z4668" s="39"/>
      <c r="AA4668" s="39"/>
      <c r="AB4668" s="152" t="s">
        <v>3165</v>
      </c>
    </row>
    <row r="4669" spans="1:28" ht="21.75" customHeight="1" x14ac:dyDescent="0.25">
      <c r="A4669" s="33" t="s">
        <v>30</v>
      </c>
      <c r="B4669" s="33" t="s">
        <v>31</v>
      </c>
      <c r="C4669" s="39">
        <v>6293</v>
      </c>
      <c r="D4669" s="39" t="s">
        <v>1169</v>
      </c>
      <c r="E4669" s="39" t="s">
        <v>1328</v>
      </c>
      <c r="F4669" s="174" t="s">
        <v>108</v>
      </c>
      <c r="G4669" s="39" t="s">
        <v>35</v>
      </c>
      <c r="H4669" s="39" t="str">
        <f t="shared" si="624"/>
        <v>6105AK124-6293-CMDL-0008</v>
      </c>
      <c r="I4669" s="39" t="str">
        <f t="shared" si="625"/>
        <v>Q24050972-04-6293-C-MDL-0008</v>
      </c>
      <c r="J4669" s="162"/>
      <c r="K4669" s="39" t="s">
        <v>2057</v>
      </c>
      <c r="L4669" s="162" t="s">
        <v>2069</v>
      </c>
      <c r="M4669" s="162" t="s">
        <v>1329</v>
      </c>
      <c r="N4669" s="33" t="str">
        <f t="shared" si="623"/>
        <v>Power Station 1 Photovoltaic Array, Inverters, and Transformers - K110 (6291) - Panel Cleaning Systems Infrastructure - 3D Designs and Drawings</v>
      </c>
      <c r="O4669" s="175"/>
      <c r="P4669" s="175"/>
      <c r="Q4669" s="33" t="str">
        <f>IFERROR(VLOOKUP(PPE_PH1_CDDL[[#This Row],[RDMC Document Number]],[3]Docs!$B:$F,4,0),"No Placeholder Yet")</f>
        <v>RES - Reserved Placeholder</v>
      </c>
      <c r="R4669" s="33" t="str">
        <f>IFERROR(VLOOKUP(PPE_PH1_CDDL[[#This Row],[RDMC Document Number]],[3]Docs!$B:$F,5,0),"No Placeholder Yet")</f>
        <v>Pending</v>
      </c>
      <c r="S4669" s="137">
        <f t="shared" si="626"/>
        <v>0</v>
      </c>
      <c r="T4669" s="39" t="s">
        <v>1119</v>
      </c>
      <c r="U4669" s="39"/>
      <c r="V4669" s="126"/>
      <c r="W4669" s="39" t="s">
        <v>2059</v>
      </c>
      <c r="X4669" s="162" t="s">
        <v>2073</v>
      </c>
      <c r="Y4669" s="162"/>
      <c r="Z4669" s="162"/>
      <c r="AA4669" s="39"/>
      <c r="AB4669" s="152" t="s">
        <v>3165</v>
      </c>
    </row>
    <row r="4670" spans="1:28" ht="21.75" customHeight="1" x14ac:dyDescent="0.25">
      <c r="A4670" s="33" t="s">
        <v>30</v>
      </c>
      <c r="B4670" s="33" t="s">
        <v>31</v>
      </c>
      <c r="C4670" s="39">
        <v>6293</v>
      </c>
      <c r="D4670" s="39" t="s">
        <v>1169</v>
      </c>
      <c r="E4670" s="39" t="s">
        <v>397</v>
      </c>
      <c r="F4670" s="128" t="s">
        <v>34</v>
      </c>
      <c r="G4670" s="39" t="s">
        <v>35</v>
      </c>
      <c r="H4670" s="39" t="str">
        <f t="shared" si="624"/>
        <v>6105AK124-6293-CPLN-0001</v>
      </c>
      <c r="I4670" s="39" t="str">
        <f t="shared" si="625"/>
        <v>Q24050972-04-6293-C-PLN-0001</v>
      </c>
      <c r="J4670" s="39"/>
      <c r="K4670" s="39" t="s">
        <v>2057</v>
      </c>
      <c r="L4670" s="39" t="s">
        <v>2058</v>
      </c>
      <c r="M4670" s="39" t="s">
        <v>1530</v>
      </c>
      <c r="N4670" s="33" t="str">
        <f t="shared" si="623"/>
        <v>Power Station 1 Photovoltaic Array, Inverters, and Transformers - Small Power and Lighting for Solar PV Yard - Civil Works Execution Plan</v>
      </c>
      <c r="O4670" s="134"/>
      <c r="P4670" s="134"/>
      <c r="Q4670" s="33" t="str">
        <f>IFERROR(VLOOKUP(PPE_PH1_CDDL[[#This Row],[RDMC Document Number]],[3]Docs!$B:$F,4,0),"No Placeholder Yet")</f>
        <v>RES - Reserved Placeholder</v>
      </c>
      <c r="R4670" s="33" t="str">
        <f>IFERROR(VLOOKUP(PPE_PH1_CDDL[[#This Row],[RDMC Document Number]],[3]Docs!$B:$F,5,0),"No Placeholder Yet")</f>
        <v>Pending</v>
      </c>
      <c r="S4670" s="137">
        <f t="shared" ref="S4670:S4674" si="627">IF(AND(O4670&lt;&gt;"",P4670&lt;&gt;"",R4670="Approved"),100%,
 IF(AND(O4670&lt;&gt;"",P4670&lt;&gt;""),66.67%,
 IF(O4670&lt;&gt;"",33.33%,
 0)))</f>
        <v>0</v>
      </c>
      <c r="T4670" s="39" t="s">
        <v>1119</v>
      </c>
      <c r="U4670" s="39"/>
      <c r="V4670" s="126"/>
      <c r="W4670" s="39" t="s">
        <v>2059</v>
      </c>
      <c r="X4670" s="39" t="s">
        <v>1597</v>
      </c>
      <c r="Y4670" s="39"/>
      <c r="Z4670" s="39"/>
      <c r="AA4670" s="39"/>
      <c r="AB4670" s="152" t="s">
        <v>3165</v>
      </c>
    </row>
    <row r="4671" spans="1:28" ht="21.75" customHeight="1" x14ac:dyDescent="0.25">
      <c r="A4671" s="33" t="s">
        <v>30</v>
      </c>
      <c r="B4671" s="33" t="s">
        <v>31</v>
      </c>
      <c r="C4671" s="39">
        <v>6293</v>
      </c>
      <c r="D4671" s="39" t="s">
        <v>1169</v>
      </c>
      <c r="E4671" s="39" t="s">
        <v>397</v>
      </c>
      <c r="F4671" s="128" t="s">
        <v>46</v>
      </c>
      <c r="G4671" s="39" t="s">
        <v>35</v>
      </c>
      <c r="H4671" s="39" t="str">
        <f t="shared" si="624"/>
        <v>6105AK124-6293-CPLN-0002</v>
      </c>
      <c r="I4671" s="39" t="str">
        <f t="shared" si="625"/>
        <v>Q24050972-04-6293-C-PLN-0002</v>
      </c>
      <c r="J4671" s="39"/>
      <c r="K4671" s="39" t="s">
        <v>2057</v>
      </c>
      <c r="L4671" s="39" t="s">
        <v>2060</v>
      </c>
      <c r="M4671" s="39" t="s">
        <v>1530</v>
      </c>
      <c r="N4671" s="33" t="str">
        <f t="shared" si="623"/>
        <v>Power Station 1 Photovoltaic Array, Inverters, and Transformers - MV Cables for Solar PV Yard - Civil Works Execution Plan</v>
      </c>
      <c r="O4671" s="134"/>
      <c r="P4671" s="134"/>
      <c r="Q4671" s="33" t="str">
        <f>IFERROR(VLOOKUP(PPE_PH1_CDDL[[#This Row],[RDMC Document Number]],[3]Docs!$B:$F,4,0),"No Placeholder Yet")</f>
        <v>RES - Reserved Placeholder</v>
      </c>
      <c r="R4671" s="33" t="str">
        <f>IFERROR(VLOOKUP(PPE_PH1_CDDL[[#This Row],[RDMC Document Number]],[3]Docs!$B:$F,5,0),"No Placeholder Yet")</f>
        <v>Pending</v>
      </c>
      <c r="S4671" s="137">
        <f t="shared" si="627"/>
        <v>0</v>
      </c>
      <c r="T4671" s="39" t="s">
        <v>1119</v>
      </c>
      <c r="U4671" s="39"/>
      <c r="V4671" s="126"/>
      <c r="W4671" s="39" t="s">
        <v>2059</v>
      </c>
      <c r="X4671" s="39" t="s">
        <v>2061</v>
      </c>
      <c r="Y4671" s="39"/>
      <c r="Z4671" s="39"/>
      <c r="AA4671" s="39"/>
      <c r="AB4671" s="152" t="s">
        <v>3165</v>
      </c>
    </row>
    <row r="4672" spans="1:28" ht="21.75" customHeight="1" x14ac:dyDescent="0.25">
      <c r="A4672" s="33" t="s">
        <v>30</v>
      </c>
      <c r="B4672" s="33" t="s">
        <v>31</v>
      </c>
      <c r="C4672" s="39">
        <v>6293</v>
      </c>
      <c r="D4672" s="39" t="s">
        <v>1169</v>
      </c>
      <c r="E4672" s="39" t="s">
        <v>397</v>
      </c>
      <c r="F4672" s="128" t="s">
        <v>48</v>
      </c>
      <c r="G4672" s="39" t="s">
        <v>35</v>
      </c>
      <c r="H4672" s="39" t="str">
        <f t="shared" si="624"/>
        <v>6105AK124-6293-CPLN-0003</v>
      </c>
      <c r="I4672" s="39" t="str">
        <f t="shared" si="625"/>
        <v>Q24050972-04-6293-C-PLN-0003</v>
      </c>
      <c r="J4672" s="39"/>
      <c r="K4672" s="39" t="s">
        <v>2057</v>
      </c>
      <c r="L4672" s="39" t="s">
        <v>2062</v>
      </c>
      <c r="M4672" s="39" t="s">
        <v>1530</v>
      </c>
      <c r="N4672" s="33" t="str">
        <f t="shared" si="623"/>
        <v>Power Station 1 Photovoltaic Array, Inverters, and Transformers - K110 (6291) - LV, Control and Signal Cables (Incl. Gland/Lugs) for Solar Yard - Civil Works Execution Plan</v>
      </c>
      <c r="O4672" s="134"/>
      <c r="P4672" s="134"/>
      <c r="Q4672" s="33" t="str">
        <f>IFERROR(VLOOKUP(PPE_PH1_CDDL[[#This Row],[RDMC Document Number]],[3]Docs!$B:$F,4,0),"No Placeholder Yet")</f>
        <v>RES - Reserved Placeholder</v>
      </c>
      <c r="R4672" s="33" t="str">
        <f>IFERROR(VLOOKUP(PPE_PH1_CDDL[[#This Row],[RDMC Document Number]],[3]Docs!$B:$F,5,0),"No Placeholder Yet")</f>
        <v>Pending</v>
      </c>
      <c r="S4672" s="137">
        <f t="shared" si="627"/>
        <v>0</v>
      </c>
      <c r="T4672" s="39" t="s">
        <v>1119</v>
      </c>
      <c r="U4672" s="39"/>
      <c r="V4672" s="126"/>
      <c r="W4672" s="39" t="s">
        <v>2059</v>
      </c>
      <c r="X4672" s="39" t="s">
        <v>2091</v>
      </c>
      <c r="Y4672" s="39"/>
      <c r="Z4672" s="39"/>
      <c r="AA4672" s="39"/>
      <c r="AB4672" s="152" t="s">
        <v>3165</v>
      </c>
    </row>
    <row r="4673" spans="1:28" ht="21.75" customHeight="1" x14ac:dyDescent="0.25">
      <c r="A4673" s="33" t="s">
        <v>30</v>
      </c>
      <c r="B4673" s="33" t="s">
        <v>31</v>
      </c>
      <c r="C4673" s="39">
        <v>6293</v>
      </c>
      <c r="D4673" s="39" t="s">
        <v>1169</v>
      </c>
      <c r="E4673" s="39" t="s">
        <v>397</v>
      </c>
      <c r="F4673" s="128" t="s">
        <v>50</v>
      </c>
      <c r="G4673" s="39" t="s">
        <v>35</v>
      </c>
      <c r="H4673" s="39" t="str">
        <f t="shared" si="624"/>
        <v>6105AK124-6293-CPLN-0004</v>
      </c>
      <c r="I4673" s="39" t="str">
        <f t="shared" si="625"/>
        <v>Q24050972-04-6293-C-PLN-0004</v>
      </c>
      <c r="J4673" s="39"/>
      <c r="K4673" s="39" t="s">
        <v>2057</v>
      </c>
      <c r="L4673" s="39" t="s">
        <v>2084</v>
      </c>
      <c r="M4673" s="39" t="s">
        <v>1530</v>
      </c>
      <c r="N4673" s="33" t="str">
        <f t="shared" si="623"/>
        <v>Power Station 1 Photovoltaic Array, Inverters, and Transformers - K110 (6291) - Cable Trench / Tunnels for Solar yard - Civil Works Execution Plan</v>
      </c>
      <c r="O4673" s="134"/>
      <c r="P4673" s="134"/>
      <c r="Q4673" s="33" t="str">
        <f>IFERROR(VLOOKUP(PPE_PH1_CDDL[[#This Row],[RDMC Document Number]],[3]Docs!$B:$F,4,0),"No Placeholder Yet")</f>
        <v>RES - Reserved Placeholder</v>
      </c>
      <c r="R4673" s="33" t="str">
        <f>IFERROR(VLOOKUP(PPE_PH1_CDDL[[#This Row],[RDMC Document Number]],[3]Docs!$B:$F,5,0),"No Placeholder Yet")</f>
        <v>Pending</v>
      </c>
      <c r="S4673" s="137">
        <f t="shared" si="627"/>
        <v>0</v>
      </c>
      <c r="T4673" s="39" t="s">
        <v>1119</v>
      </c>
      <c r="U4673" s="39"/>
      <c r="V4673" s="126"/>
      <c r="W4673" s="39" t="s">
        <v>2059</v>
      </c>
      <c r="X4673" s="39" t="s">
        <v>1885</v>
      </c>
      <c r="Y4673" s="39"/>
      <c r="Z4673" s="39"/>
      <c r="AA4673" s="39"/>
      <c r="AB4673" s="152" t="s">
        <v>3165</v>
      </c>
    </row>
    <row r="4674" spans="1:28" ht="21.75" customHeight="1" x14ac:dyDescent="0.25">
      <c r="A4674" s="33" t="s">
        <v>30</v>
      </c>
      <c r="B4674" s="33" t="s">
        <v>31</v>
      </c>
      <c r="C4674" s="39">
        <v>6293</v>
      </c>
      <c r="D4674" s="39" t="s">
        <v>1169</v>
      </c>
      <c r="E4674" s="39" t="s">
        <v>397</v>
      </c>
      <c r="F4674" s="174" t="s">
        <v>101</v>
      </c>
      <c r="G4674" s="39" t="s">
        <v>35</v>
      </c>
      <c r="H4674" s="39" t="str">
        <f t="shared" si="624"/>
        <v>6105AK124-6293-CPLN-0005</v>
      </c>
      <c r="I4674" s="39" t="str">
        <f t="shared" si="625"/>
        <v>Q24050972-04-6293-C-PLN-0005</v>
      </c>
      <c r="J4674" s="162"/>
      <c r="K4674" s="39" t="s">
        <v>2057</v>
      </c>
      <c r="L4674" s="162" t="s">
        <v>2064</v>
      </c>
      <c r="M4674" s="162" t="s">
        <v>1530</v>
      </c>
      <c r="N4674" s="33" t="str">
        <f t="shared" si="623"/>
        <v>Power Station 1 Photovoltaic Array, Inverters, and Transformers - K110 (6291) - Earthing System for Solar Yard - Civil Works Execution Plan</v>
      </c>
      <c r="O4674" s="175"/>
      <c r="P4674" s="175"/>
      <c r="Q4674" s="33" t="str">
        <f>IFERROR(VLOOKUP(PPE_PH1_CDDL[[#This Row],[RDMC Document Number]],[3]Docs!$B:$F,4,0),"No Placeholder Yet")</f>
        <v>RES - Reserved Placeholder</v>
      </c>
      <c r="R4674" s="33" t="str">
        <f>IFERROR(VLOOKUP(PPE_PH1_CDDL[[#This Row],[RDMC Document Number]],[3]Docs!$B:$F,5,0),"No Placeholder Yet")</f>
        <v>Pending</v>
      </c>
      <c r="S4674" s="137">
        <f t="shared" si="627"/>
        <v>0</v>
      </c>
      <c r="T4674" s="39" t="s">
        <v>1119</v>
      </c>
      <c r="U4674" s="39"/>
      <c r="V4674" s="126"/>
      <c r="W4674" s="39" t="s">
        <v>2059</v>
      </c>
      <c r="X4674" s="39" t="s">
        <v>1649</v>
      </c>
      <c r="Y4674" s="162"/>
      <c r="Z4674" s="162"/>
      <c r="AA4674" s="39"/>
      <c r="AB4674" s="152" t="s">
        <v>3165</v>
      </c>
    </row>
    <row r="4675" spans="1:28" ht="21.75" customHeight="1" x14ac:dyDescent="0.25">
      <c r="A4675" s="33" t="s">
        <v>30</v>
      </c>
      <c r="B4675" s="33" t="s">
        <v>31</v>
      </c>
      <c r="C4675" s="39">
        <v>6293</v>
      </c>
      <c r="D4675" s="39" t="s">
        <v>1169</v>
      </c>
      <c r="E4675" s="39" t="s">
        <v>1330</v>
      </c>
      <c r="F4675" s="128" t="s">
        <v>34</v>
      </c>
      <c r="G4675" s="39" t="s">
        <v>35</v>
      </c>
      <c r="H4675" s="39" t="str">
        <f t="shared" si="624"/>
        <v>6105AK124-6293-CPPL-0001</v>
      </c>
      <c r="I4675" s="39" t="str">
        <f t="shared" si="625"/>
        <v>Q24050972-04-6293-C-PPL-0001</v>
      </c>
      <c r="J4675" s="39"/>
      <c r="K4675" s="39" t="s">
        <v>2057</v>
      </c>
      <c r="L4675" s="39" t="s">
        <v>2072</v>
      </c>
      <c r="M4675" s="39" t="s">
        <v>1331</v>
      </c>
      <c r="N4675" s="33" t="str">
        <f t="shared" si="623"/>
        <v>Power Station 1 Photovoltaic Array, Inverters, and Transformers - K110 (6291) - Cable Racks and Trays for Solar yard - Operational &amp; Maint Access Routes Design</v>
      </c>
      <c r="O4675" s="134"/>
      <c r="P4675" s="134"/>
      <c r="Q4675" s="33" t="str">
        <f>IFERROR(VLOOKUP(PPE_PH1_CDDL[[#This Row],[RDMC Document Number]],[3]Docs!$B:$F,4,0),"No Placeholder Yet")</f>
        <v>RES - Reserved Placeholder</v>
      </c>
      <c r="R4675" s="33" t="str">
        <f>IFERROR(VLOOKUP(PPE_PH1_CDDL[[#This Row],[RDMC Document Number]],[3]Docs!$B:$F,5,0),"No Placeholder Yet")</f>
        <v>Pending</v>
      </c>
      <c r="S4675" s="137">
        <f t="shared" ref="S4675:S4681" si="628">IF(AND(O4675&lt;&gt;"",P4675&lt;&gt;"",R4675="Approved"),100%,
 IF(AND(O4675&lt;&gt;"",P4675&lt;&gt;""),66.67%,
 IF(O4675&lt;&gt;"",33.33%,
 0)))</f>
        <v>0</v>
      </c>
      <c r="T4675" s="39" t="s">
        <v>1119</v>
      </c>
      <c r="U4675" s="39"/>
      <c r="V4675" s="126"/>
      <c r="W4675" s="39" t="s">
        <v>2059</v>
      </c>
      <c r="X4675" s="39" t="s">
        <v>1599</v>
      </c>
      <c r="Y4675" s="39"/>
      <c r="Z4675" s="39"/>
      <c r="AA4675" s="39"/>
      <c r="AB4675" s="152" t="s">
        <v>3165</v>
      </c>
    </row>
    <row r="4676" spans="1:28" ht="21.75" customHeight="1" x14ac:dyDescent="0.25">
      <c r="A4676" s="33" t="s">
        <v>30</v>
      </c>
      <c r="B4676" s="33" t="s">
        <v>31</v>
      </c>
      <c r="C4676" s="39">
        <v>6293</v>
      </c>
      <c r="D4676" s="39" t="s">
        <v>1169</v>
      </c>
      <c r="E4676" s="39" t="s">
        <v>1330</v>
      </c>
      <c r="F4676" s="128" t="s">
        <v>46</v>
      </c>
      <c r="G4676" s="39" t="s">
        <v>35</v>
      </c>
      <c r="H4676" s="39" t="str">
        <f t="shared" si="624"/>
        <v>6105AK124-6293-CPPL-0002</v>
      </c>
      <c r="I4676" s="39" t="str">
        <f t="shared" si="625"/>
        <v>Q24050972-04-6293-C-PPL-0002</v>
      </c>
      <c r="J4676" s="39"/>
      <c r="K4676" s="39" t="s">
        <v>2057</v>
      </c>
      <c r="L4676" s="39" t="s">
        <v>2084</v>
      </c>
      <c r="M4676" s="39" t="s">
        <v>1331</v>
      </c>
      <c r="N4676" s="33" t="str">
        <f t="shared" si="623"/>
        <v>Power Station 1 Photovoltaic Array, Inverters, and Transformers - K110 (6291) - Cable Trench / Tunnels for Solar yard - Operational &amp; Maint Access Routes Design</v>
      </c>
      <c r="O4676" s="134"/>
      <c r="P4676" s="134"/>
      <c r="Q4676" s="33" t="str">
        <f>IFERROR(VLOOKUP(PPE_PH1_CDDL[[#This Row],[RDMC Document Number]],[3]Docs!$B:$F,4,0),"No Placeholder Yet")</f>
        <v>RES - Reserved Placeholder</v>
      </c>
      <c r="R4676" s="33" t="str">
        <f>IFERROR(VLOOKUP(PPE_PH1_CDDL[[#This Row],[RDMC Document Number]],[3]Docs!$B:$F,5,0),"No Placeholder Yet")</f>
        <v>Pending</v>
      </c>
      <c r="S4676" s="137">
        <f t="shared" si="628"/>
        <v>0</v>
      </c>
      <c r="T4676" s="39" t="s">
        <v>1119</v>
      </c>
      <c r="U4676" s="39"/>
      <c r="V4676" s="126"/>
      <c r="W4676" s="39" t="s">
        <v>2059</v>
      </c>
      <c r="X4676" s="39" t="s">
        <v>1885</v>
      </c>
      <c r="Y4676" s="39"/>
      <c r="Z4676" s="39"/>
      <c r="AA4676" s="39"/>
      <c r="AB4676" s="152" t="s">
        <v>3165</v>
      </c>
    </row>
    <row r="4677" spans="1:28" ht="21.75" customHeight="1" x14ac:dyDescent="0.25">
      <c r="A4677" s="33" t="s">
        <v>30</v>
      </c>
      <c r="B4677" s="33" t="s">
        <v>31</v>
      </c>
      <c r="C4677" s="39">
        <v>6293</v>
      </c>
      <c r="D4677" s="39" t="s">
        <v>1169</v>
      </c>
      <c r="E4677" s="39" t="s">
        <v>1330</v>
      </c>
      <c r="F4677" s="128" t="s">
        <v>48</v>
      </c>
      <c r="G4677" s="39" t="s">
        <v>35</v>
      </c>
      <c r="H4677" s="39" t="str">
        <f t="shared" si="624"/>
        <v>6105AK124-6293-CPPL-0003</v>
      </c>
      <c r="I4677" s="39" t="str">
        <f t="shared" si="625"/>
        <v>Q24050972-04-6293-C-PPL-0003</v>
      </c>
      <c r="J4677" s="39"/>
      <c r="K4677" s="39" t="s">
        <v>2057</v>
      </c>
      <c r="L4677" s="39" t="s">
        <v>2065</v>
      </c>
      <c r="M4677" s="39" t="s">
        <v>1331</v>
      </c>
      <c r="N4677" s="33" t="str">
        <f t="shared" si="623"/>
        <v>Power Station 1 Photovoltaic Array, Inverters, and Transformers - K110 (6291) - Terrace, Roads and Access-ways for Solar Yard - Operational &amp; Maint Access Routes Design</v>
      </c>
      <c r="O4677" s="134"/>
      <c r="P4677" s="134"/>
      <c r="Q4677" s="33" t="str">
        <f>IFERROR(VLOOKUP(PPE_PH1_CDDL[[#This Row],[RDMC Document Number]],[3]Docs!$B:$F,4,0),"No Placeholder Yet")</f>
        <v>RES - Reserved Placeholder</v>
      </c>
      <c r="R4677" s="33" t="str">
        <f>IFERROR(VLOOKUP(PPE_PH1_CDDL[[#This Row],[RDMC Document Number]],[3]Docs!$B:$F,5,0),"No Placeholder Yet")</f>
        <v>Pending</v>
      </c>
      <c r="S4677" s="137">
        <f t="shared" si="628"/>
        <v>0</v>
      </c>
      <c r="T4677" s="39" t="s">
        <v>1119</v>
      </c>
      <c r="U4677" s="39"/>
      <c r="V4677" s="126"/>
      <c r="W4677" s="39" t="s">
        <v>2059</v>
      </c>
      <c r="X4677" s="39" t="s">
        <v>1515</v>
      </c>
      <c r="Y4677" s="39"/>
      <c r="Z4677" s="39"/>
      <c r="AA4677" s="39"/>
      <c r="AB4677" s="152" t="s">
        <v>3165</v>
      </c>
    </row>
    <row r="4678" spans="1:28" ht="21.75" customHeight="1" x14ac:dyDescent="0.25">
      <c r="A4678" s="33" t="s">
        <v>30</v>
      </c>
      <c r="B4678" s="33" t="s">
        <v>31</v>
      </c>
      <c r="C4678" s="39">
        <v>6293</v>
      </c>
      <c r="D4678" s="39" t="s">
        <v>1169</v>
      </c>
      <c r="E4678" s="39" t="s">
        <v>1330</v>
      </c>
      <c r="F4678" s="174" t="s">
        <v>50</v>
      </c>
      <c r="G4678" s="39" t="s">
        <v>35</v>
      </c>
      <c r="H4678" s="39" t="str">
        <f t="shared" si="624"/>
        <v>6105AK124-6293-CPPL-0004</v>
      </c>
      <c r="I4678" s="39" t="str">
        <f t="shared" si="625"/>
        <v>Q24050972-04-6293-C-PPL-0004</v>
      </c>
      <c r="J4678" s="162"/>
      <c r="K4678" s="39" t="s">
        <v>2057</v>
      </c>
      <c r="L4678" s="162" t="s">
        <v>2069</v>
      </c>
      <c r="M4678" s="162" t="s">
        <v>1331</v>
      </c>
      <c r="N4678" s="33" t="str">
        <f t="shared" si="623"/>
        <v>Power Station 1 Photovoltaic Array, Inverters, and Transformers - K110 (6291) - Panel Cleaning Systems Infrastructure - Operational &amp; Maint Access Routes Design</v>
      </c>
      <c r="O4678" s="175"/>
      <c r="P4678" s="175"/>
      <c r="Q4678" s="33" t="str">
        <f>IFERROR(VLOOKUP(PPE_PH1_CDDL[[#This Row],[RDMC Document Number]],[3]Docs!$B:$F,4,0),"No Placeholder Yet")</f>
        <v>RES - Reserved Placeholder</v>
      </c>
      <c r="R4678" s="33" t="str">
        <f>IFERROR(VLOOKUP(PPE_PH1_CDDL[[#This Row],[RDMC Document Number]],[3]Docs!$B:$F,5,0),"No Placeholder Yet")</f>
        <v>Pending</v>
      </c>
      <c r="S4678" s="137">
        <f t="shared" si="628"/>
        <v>0</v>
      </c>
      <c r="T4678" s="39" t="s">
        <v>1119</v>
      </c>
      <c r="U4678" s="39"/>
      <c r="V4678" s="126"/>
      <c r="W4678" s="39" t="s">
        <v>2059</v>
      </c>
      <c r="X4678" s="162" t="s">
        <v>2073</v>
      </c>
      <c r="Y4678" s="162"/>
      <c r="Z4678" s="162"/>
      <c r="AA4678" s="39"/>
      <c r="AB4678" s="152" t="s">
        <v>3165</v>
      </c>
    </row>
    <row r="4679" spans="1:28" ht="21.75" customHeight="1" x14ac:dyDescent="0.25">
      <c r="A4679" s="33" t="s">
        <v>30</v>
      </c>
      <c r="B4679" s="33" t="s">
        <v>31</v>
      </c>
      <c r="C4679" s="39">
        <v>6293</v>
      </c>
      <c r="D4679" s="162" t="s">
        <v>268</v>
      </c>
      <c r="E4679" s="39" t="s">
        <v>43</v>
      </c>
      <c r="F4679" s="128" t="s">
        <v>34</v>
      </c>
      <c r="G4679" s="39" t="s">
        <v>35</v>
      </c>
      <c r="H4679" s="39" t="str">
        <f t="shared" si="624"/>
        <v>6105AK124-6293-MPRC-0001</v>
      </c>
      <c r="I4679" s="39" t="str">
        <f t="shared" si="625"/>
        <v>Q24050972-04-6293-M-PRC-0001</v>
      </c>
      <c r="J4679" s="39"/>
      <c r="K4679" s="39" t="s">
        <v>2057</v>
      </c>
      <c r="L4679" s="39" t="s">
        <v>2065</v>
      </c>
      <c r="M4679" s="39" t="s">
        <v>1431</v>
      </c>
      <c r="N4679" s="33" t="str">
        <f t="shared" si="623"/>
        <v>Power Station 1 Photovoltaic Array, Inverters, and Transformers - K110 (6291) - Terrace, Roads and Access-ways for Solar Yard - Rigging Study and Lifting Equipment Design</v>
      </c>
      <c r="O4679" s="134"/>
      <c r="P4679" s="134"/>
      <c r="Q4679" s="33" t="str">
        <f>IFERROR(VLOOKUP(PPE_PH1_CDDL[[#This Row],[RDMC Document Number]],[3]Docs!$B:$F,4,0),"No Placeholder Yet")</f>
        <v>RES - Reserved Placeholder</v>
      </c>
      <c r="R4679" s="33" t="str">
        <f>IFERROR(VLOOKUP(PPE_PH1_CDDL[[#This Row],[RDMC Document Number]],[3]Docs!$B:$F,5,0),"No Placeholder Yet")</f>
        <v>Pending</v>
      </c>
      <c r="S4679" s="137">
        <f t="shared" si="628"/>
        <v>0</v>
      </c>
      <c r="T4679" s="39" t="s">
        <v>1119</v>
      </c>
      <c r="U4679" s="39"/>
      <c r="V4679" s="126"/>
      <c r="W4679" s="39" t="s">
        <v>2059</v>
      </c>
      <c r="X4679" s="39" t="s">
        <v>2090</v>
      </c>
      <c r="Y4679" s="39"/>
      <c r="Z4679" s="39"/>
      <c r="AA4679" s="39"/>
      <c r="AB4679" s="152" t="s">
        <v>3165</v>
      </c>
    </row>
    <row r="4680" spans="1:28" ht="21.75" customHeight="1" x14ac:dyDescent="0.25">
      <c r="A4680" s="33" t="s">
        <v>30</v>
      </c>
      <c r="B4680" s="33" t="s">
        <v>31</v>
      </c>
      <c r="C4680" s="39">
        <v>6293</v>
      </c>
      <c r="D4680" s="162" t="s">
        <v>268</v>
      </c>
      <c r="E4680" s="39" t="s">
        <v>43</v>
      </c>
      <c r="F4680" s="128" t="s">
        <v>46</v>
      </c>
      <c r="G4680" s="39" t="s">
        <v>35</v>
      </c>
      <c r="H4680" s="39" t="str">
        <f t="shared" si="624"/>
        <v>6105AK124-6293-MPRC-0002</v>
      </c>
      <c r="I4680" s="39" t="str">
        <f t="shared" si="625"/>
        <v>Q24050972-04-6293-M-PRC-0002</v>
      </c>
      <c r="J4680" s="39"/>
      <c r="K4680" s="39" t="s">
        <v>2057</v>
      </c>
      <c r="L4680" s="39" t="s">
        <v>2069</v>
      </c>
      <c r="M4680" s="39" t="s">
        <v>1431</v>
      </c>
      <c r="N4680" s="33" t="str">
        <f t="shared" si="623"/>
        <v>Power Station 1 Photovoltaic Array, Inverters, and Transformers - K110 (6291) - Panel Cleaning Systems Infrastructure - Rigging Study and Lifting Equipment Design</v>
      </c>
      <c r="O4680" s="134"/>
      <c r="P4680" s="134"/>
      <c r="Q4680" s="33" t="str">
        <f>IFERROR(VLOOKUP(PPE_PH1_CDDL[[#This Row],[RDMC Document Number]],[3]Docs!$B:$F,4,0),"No Placeholder Yet")</f>
        <v>RES - Reserved Placeholder</v>
      </c>
      <c r="R4680" s="33" t="str">
        <f>IFERROR(VLOOKUP(PPE_PH1_CDDL[[#This Row],[RDMC Document Number]],[3]Docs!$B:$F,5,0),"No Placeholder Yet")</f>
        <v>Pending</v>
      </c>
      <c r="S4680" s="137">
        <f t="shared" si="628"/>
        <v>0</v>
      </c>
      <c r="T4680" s="39" t="s">
        <v>1119</v>
      </c>
      <c r="U4680" s="39"/>
      <c r="V4680" s="126"/>
      <c r="W4680" s="39" t="s">
        <v>2059</v>
      </c>
      <c r="X4680" s="162" t="s">
        <v>2073</v>
      </c>
      <c r="Y4680" s="39"/>
      <c r="Z4680" s="39"/>
      <c r="AA4680" s="39"/>
      <c r="AB4680" s="152" t="s">
        <v>3165</v>
      </c>
    </row>
    <row r="4681" spans="1:28" ht="21.75" customHeight="1" x14ac:dyDescent="0.25">
      <c r="A4681" s="33" t="s">
        <v>30</v>
      </c>
      <c r="B4681" s="33" t="s">
        <v>31</v>
      </c>
      <c r="C4681" s="39">
        <v>6293</v>
      </c>
      <c r="D4681" s="162" t="s">
        <v>268</v>
      </c>
      <c r="E4681" s="39" t="s">
        <v>43</v>
      </c>
      <c r="F4681" s="174" t="s">
        <v>48</v>
      </c>
      <c r="G4681" s="39" t="s">
        <v>35</v>
      </c>
      <c r="H4681" s="39" t="str">
        <f t="shared" si="624"/>
        <v>6105AK124-6293-MPRC-0003</v>
      </c>
      <c r="I4681" s="39" t="str">
        <f t="shared" si="625"/>
        <v>Q24050972-04-6293-M-PRC-0003</v>
      </c>
      <c r="J4681" s="162"/>
      <c r="K4681" s="39" t="s">
        <v>2057</v>
      </c>
      <c r="L4681" s="162" t="s">
        <v>2069</v>
      </c>
      <c r="M4681" s="162" t="s">
        <v>1433</v>
      </c>
      <c r="N4681" s="33" t="str">
        <f t="shared" si="623"/>
        <v>Power Station 1 Photovoltaic Array, Inverters, and Transformers - K110 (6291) - Panel Cleaning Systems Infrastructure - Fastener Specification and Torque Procedures</v>
      </c>
      <c r="O4681" s="175"/>
      <c r="P4681" s="175"/>
      <c r="Q4681" s="33" t="str">
        <f>IFERROR(VLOOKUP(PPE_PH1_CDDL[[#This Row],[RDMC Document Number]],[3]Docs!$B:$F,4,0),"No Placeholder Yet")</f>
        <v>RES - Reserved Placeholder</v>
      </c>
      <c r="R4681" s="33" t="str">
        <f>IFERROR(VLOOKUP(PPE_PH1_CDDL[[#This Row],[RDMC Document Number]],[3]Docs!$B:$F,5,0),"No Placeholder Yet")</f>
        <v>Pending</v>
      </c>
      <c r="S4681" s="137">
        <f t="shared" si="628"/>
        <v>0</v>
      </c>
      <c r="T4681" s="39" t="s">
        <v>1119</v>
      </c>
      <c r="U4681" s="39"/>
      <c r="V4681" s="126"/>
      <c r="W4681" s="39" t="s">
        <v>2059</v>
      </c>
      <c r="X4681" s="162" t="s">
        <v>2073</v>
      </c>
      <c r="Y4681" s="162"/>
      <c r="Z4681" s="162"/>
      <c r="AA4681" s="39"/>
      <c r="AB4681" s="152" t="s">
        <v>3165</v>
      </c>
    </row>
    <row r="4682" spans="1:28" ht="21.75" customHeight="1" x14ac:dyDescent="0.25">
      <c r="A4682" s="33" t="s">
        <v>30</v>
      </c>
      <c r="B4682" s="33" t="s">
        <v>31</v>
      </c>
      <c r="C4682" s="39">
        <v>6293</v>
      </c>
      <c r="D4682" s="162" t="s">
        <v>268</v>
      </c>
      <c r="E4682" s="39" t="s">
        <v>1435</v>
      </c>
      <c r="F4682" s="128" t="s">
        <v>34</v>
      </c>
      <c r="G4682" s="39" t="s">
        <v>35</v>
      </c>
      <c r="H4682" s="39" t="str">
        <f t="shared" si="624"/>
        <v>6105AK124-6293-MPSP-0001</v>
      </c>
      <c r="I4682" s="39" t="str">
        <f t="shared" si="625"/>
        <v>Q24050972-04-6293-M-PSP-0001</v>
      </c>
      <c r="J4682" s="39"/>
      <c r="K4682" s="39" t="s">
        <v>2057</v>
      </c>
      <c r="L4682" s="39" t="s">
        <v>2060</v>
      </c>
      <c r="M4682" s="39" t="s">
        <v>1436</v>
      </c>
      <c r="N4682" s="33" t="str">
        <f t="shared" si="623"/>
        <v>Power Station 1 Photovoltaic Array, Inverters, and Transformers - MV Cables for Solar PV Yard - Pipe and Cable Support Racks Design</v>
      </c>
      <c r="O4682" s="134"/>
      <c r="P4682" s="134"/>
      <c r="Q4682" s="33" t="str">
        <f>IFERROR(VLOOKUP(PPE_PH1_CDDL[[#This Row],[RDMC Document Number]],[3]Docs!$B:$F,4,0),"No Placeholder Yet")</f>
        <v>RES - Reserved Placeholder</v>
      </c>
      <c r="R4682" s="33" t="str">
        <f>IFERROR(VLOOKUP(PPE_PH1_CDDL[[#This Row],[RDMC Document Number]],[3]Docs!$B:$F,5,0),"No Placeholder Yet")</f>
        <v>Pending</v>
      </c>
      <c r="S4682" s="137">
        <f t="shared" ref="S4682:S4684" si="629">IF(AND(O4682&lt;&gt;"",P4682&lt;&gt;"",R4682="Approved"),100%,
 IF(AND(O4682&lt;&gt;"",P4682&lt;&gt;""),66.67%,
 IF(O4682&lt;&gt;"",33.33%,
 0)))</f>
        <v>0</v>
      </c>
      <c r="T4682" s="39" t="s">
        <v>1119</v>
      </c>
      <c r="U4682" s="39"/>
      <c r="V4682" s="126"/>
      <c r="W4682" s="39" t="s">
        <v>2059</v>
      </c>
      <c r="X4682" s="39" t="s">
        <v>2081</v>
      </c>
      <c r="Y4682" s="39"/>
      <c r="Z4682" s="39"/>
      <c r="AA4682" s="39"/>
      <c r="AB4682" s="152" t="s">
        <v>3165</v>
      </c>
    </row>
    <row r="4683" spans="1:28" ht="21.75" customHeight="1" x14ac:dyDescent="0.25">
      <c r="A4683" s="33" t="s">
        <v>30</v>
      </c>
      <c r="B4683" s="33" t="s">
        <v>31</v>
      </c>
      <c r="C4683" s="39">
        <v>6293</v>
      </c>
      <c r="D4683" s="162" t="s">
        <v>268</v>
      </c>
      <c r="E4683" s="39" t="s">
        <v>1435</v>
      </c>
      <c r="F4683" s="128" t="s">
        <v>46</v>
      </c>
      <c r="G4683" s="39" t="s">
        <v>35</v>
      </c>
      <c r="H4683" s="39" t="str">
        <f t="shared" si="624"/>
        <v>6105AK124-6293-MPSP-0002</v>
      </c>
      <c r="I4683" s="39" t="str">
        <f t="shared" si="625"/>
        <v>Q24050972-04-6293-M-PSP-0002</v>
      </c>
      <c r="J4683" s="39"/>
      <c r="K4683" s="39" t="s">
        <v>2057</v>
      </c>
      <c r="L4683" s="39" t="s">
        <v>2062</v>
      </c>
      <c r="M4683" s="39" t="s">
        <v>1436</v>
      </c>
      <c r="N4683" s="33" t="str">
        <f t="shared" si="623"/>
        <v>Power Station 1 Photovoltaic Array, Inverters, and Transformers - K110 (6291) - LV, Control and Signal Cables (Incl. Gland/Lugs) for Solar Yard - Pipe and Cable Support Racks Design</v>
      </c>
      <c r="O4683" s="134"/>
      <c r="P4683" s="134"/>
      <c r="Q4683" s="33" t="str">
        <f>IFERROR(VLOOKUP(PPE_PH1_CDDL[[#This Row],[RDMC Document Number]],[3]Docs!$B:$F,4,0),"No Placeholder Yet")</f>
        <v>RES - Reserved Placeholder</v>
      </c>
      <c r="R4683" s="33" t="str">
        <f>IFERROR(VLOOKUP(PPE_PH1_CDDL[[#This Row],[RDMC Document Number]],[3]Docs!$B:$F,5,0),"No Placeholder Yet")</f>
        <v>Pending</v>
      </c>
      <c r="S4683" s="137">
        <f t="shared" si="629"/>
        <v>0</v>
      </c>
      <c r="T4683" s="39" t="s">
        <v>1119</v>
      </c>
      <c r="U4683" s="39"/>
      <c r="V4683" s="126"/>
      <c r="W4683" s="39" t="s">
        <v>2059</v>
      </c>
      <c r="X4683" s="39" t="s">
        <v>2082</v>
      </c>
      <c r="Y4683" s="39"/>
      <c r="Z4683" s="39"/>
      <c r="AA4683" s="39"/>
      <c r="AB4683" s="152" t="s">
        <v>3165</v>
      </c>
    </row>
    <row r="4684" spans="1:28" ht="21.75" customHeight="1" x14ac:dyDescent="0.25">
      <c r="A4684" s="33" t="s">
        <v>30</v>
      </c>
      <c r="B4684" s="33" t="s">
        <v>31</v>
      </c>
      <c r="C4684" s="39">
        <v>6293</v>
      </c>
      <c r="D4684" s="162" t="s">
        <v>268</v>
      </c>
      <c r="E4684" s="39" t="s">
        <v>1435</v>
      </c>
      <c r="F4684" s="174" t="s">
        <v>48</v>
      </c>
      <c r="G4684" s="39" t="s">
        <v>35</v>
      </c>
      <c r="H4684" s="39" t="str">
        <f t="shared" si="624"/>
        <v>6105AK124-6293-MPSP-0003</v>
      </c>
      <c r="I4684" s="39" t="str">
        <f t="shared" si="625"/>
        <v>Q24050972-04-6293-M-PSP-0003</v>
      </c>
      <c r="J4684" s="162"/>
      <c r="K4684" s="39" t="s">
        <v>2057</v>
      </c>
      <c r="L4684" s="162" t="s">
        <v>2072</v>
      </c>
      <c r="M4684" s="162" t="s">
        <v>1436</v>
      </c>
      <c r="N4684" s="33" t="str">
        <f t="shared" si="623"/>
        <v>Power Station 1 Photovoltaic Array, Inverters, and Transformers - K110 (6291) - Cable Racks and Trays for Solar yard - Pipe and Cable Support Racks Design</v>
      </c>
      <c r="O4684" s="175"/>
      <c r="P4684" s="175"/>
      <c r="Q4684" s="33" t="str">
        <f>IFERROR(VLOOKUP(PPE_PH1_CDDL[[#This Row],[RDMC Document Number]],[3]Docs!$B:$F,4,0),"No Placeholder Yet")</f>
        <v>RES - Reserved Placeholder</v>
      </c>
      <c r="R4684" s="33" t="str">
        <f>IFERROR(VLOOKUP(PPE_PH1_CDDL[[#This Row],[RDMC Document Number]],[3]Docs!$B:$F,5,0),"No Placeholder Yet")</f>
        <v>Pending</v>
      </c>
      <c r="S4684" s="137">
        <f t="shared" si="629"/>
        <v>0</v>
      </c>
      <c r="T4684" s="39" t="s">
        <v>1119</v>
      </c>
      <c r="U4684" s="39"/>
      <c r="V4684" s="126"/>
      <c r="W4684" s="39" t="s">
        <v>2059</v>
      </c>
      <c r="X4684" s="39" t="s">
        <v>1599</v>
      </c>
      <c r="Y4684" s="162"/>
      <c r="Z4684" s="162"/>
      <c r="AA4684" s="39"/>
      <c r="AB4684" s="152" t="s">
        <v>3165</v>
      </c>
    </row>
    <row r="4685" spans="1:28" ht="21.75" customHeight="1" x14ac:dyDescent="0.25">
      <c r="A4685" s="33" t="s">
        <v>30</v>
      </c>
      <c r="B4685" s="33" t="s">
        <v>31</v>
      </c>
      <c r="C4685" s="39">
        <v>6293</v>
      </c>
      <c r="D4685" s="162" t="s">
        <v>268</v>
      </c>
      <c r="E4685" s="39" t="s">
        <v>1144</v>
      </c>
      <c r="F4685" s="128" t="s">
        <v>34</v>
      </c>
      <c r="G4685" s="39" t="s">
        <v>35</v>
      </c>
      <c r="H4685" s="39" t="str">
        <f t="shared" si="624"/>
        <v>6105AK124-6293-MQAD-0001</v>
      </c>
      <c r="I4685" s="39" t="str">
        <f t="shared" si="625"/>
        <v>Q24050972-04-6293-M-QAD-0001</v>
      </c>
      <c r="J4685" s="39"/>
      <c r="K4685" s="39" t="s">
        <v>2057</v>
      </c>
      <c r="L4685" s="39" t="s">
        <v>2069</v>
      </c>
      <c r="M4685" s="39" t="s">
        <v>1437</v>
      </c>
      <c r="N4685" s="33" t="str">
        <f t="shared" si="623"/>
        <v>Power Station 1 Photovoltaic Array, Inverters, and Transformers - K110 (6291) - Panel Cleaning Systems Infrastructure - Fabrication Inspection QC Pack (Incl. NDT)</v>
      </c>
      <c r="O4685" s="134"/>
      <c r="P4685" s="134"/>
      <c r="Q4685" s="33" t="str">
        <f>IFERROR(VLOOKUP(PPE_PH1_CDDL[[#This Row],[RDMC Document Number]],[3]Docs!$B:$F,4,0),"No Placeholder Yet")</f>
        <v>RES - Reserved Placeholder</v>
      </c>
      <c r="R4685" s="33" t="str">
        <f>IFERROR(VLOOKUP(PPE_PH1_CDDL[[#This Row],[RDMC Document Number]],[3]Docs!$B:$F,5,0),"No Placeholder Yet")</f>
        <v>Pending</v>
      </c>
      <c r="S4685" s="137">
        <f t="shared" ref="S4685:S4691" si="630">IF(AND(O4685&lt;&gt;"",P4685&lt;&gt;"",R4685="Approved"),100%,
 IF(AND(O4685&lt;&gt;"",P4685&lt;&gt;""),66.67%,
 IF(O4685&lt;&gt;"",33.33%,
 0)))</f>
        <v>0</v>
      </c>
      <c r="T4685" s="39" t="s">
        <v>1119</v>
      </c>
      <c r="U4685" s="39"/>
      <c r="V4685" s="126"/>
      <c r="W4685" s="39" t="s">
        <v>2059</v>
      </c>
      <c r="X4685" s="162" t="s">
        <v>2073</v>
      </c>
      <c r="Y4685" s="39"/>
      <c r="Z4685" s="39"/>
      <c r="AA4685" s="39"/>
      <c r="AB4685" s="152" t="s">
        <v>3165</v>
      </c>
    </row>
    <row r="4686" spans="1:28" ht="21.75" customHeight="1" x14ac:dyDescent="0.25">
      <c r="A4686" s="33" t="s">
        <v>30</v>
      </c>
      <c r="B4686" s="33" t="s">
        <v>31</v>
      </c>
      <c r="C4686" s="39">
        <v>6293</v>
      </c>
      <c r="D4686" s="39" t="s">
        <v>52</v>
      </c>
      <c r="E4686" s="39" t="s">
        <v>1377</v>
      </c>
      <c r="F4686" s="128" t="s">
        <v>34</v>
      </c>
      <c r="G4686" s="39" t="s">
        <v>35</v>
      </c>
      <c r="H4686" s="39" t="str">
        <f t="shared" si="624"/>
        <v>6105AK124-6293-EQRA-0001</v>
      </c>
      <c r="I4686" s="39" t="str">
        <f t="shared" si="625"/>
        <v>Q24050972-04-6293-E-QRA-0001</v>
      </c>
      <c r="J4686" s="39"/>
      <c r="K4686" s="39" t="s">
        <v>2057</v>
      </c>
      <c r="L4686" s="39" t="s">
        <v>2078</v>
      </c>
      <c r="M4686" s="39" t="s">
        <v>1378</v>
      </c>
      <c r="N4686" s="33" t="str">
        <f t="shared" si="623"/>
        <v>Power Station 1 Photovoltaic Array, Inverters, and Transformers - CCTV &amp; Security System for Solar PV Yard and Buildings - Lightning Protection Study and Risk Assessment</v>
      </c>
      <c r="O4686" s="134"/>
      <c r="P4686" s="134"/>
      <c r="Q4686" s="33" t="str">
        <f>IFERROR(VLOOKUP(PPE_PH1_CDDL[[#This Row],[RDMC Document Number]],[3]Docs!$B:$F,4,0),"No Placeholder Yet")</f>
        <v>RES - Reserved Placeholder</v>
      </c>
      <c r="R4686" s="33" t="str">
        <f>IFERROR(VLOOKUP(PPE_PH1_CDDL[[#This Row],[RDMC Document Number]],[3]Docs!$B:$F,5,0),"No Placeholder Yet")</f>
        <v>Pending</v>
      </c>
      <c r="S4686" s="137">
        <f t="shared" si="630"/>
        <v>0</v>
      </c>
      <c r="T4686" s="39" t="s">
        <v>1119</v>
      </c>
      <c r="U4686" s="39"/>
      <c r="V4686" s="126"/>
      <c r="W4686" s="39" t="s">
        <v>2059</v>
      </c>
      <c r="X4686" s="39" t="s">
        <v>2080</v>
      </c>
      <c r="Y4686" s="39"/>
      <c r="Z4686" s="39"/>
      <c r="AA4686" s="39"/>
      <c r="AB4686" s="152" t="s">
        <v>3165</v>
      </c>
    </row>
    <row r="4687" spans="1:28" ht="21.75" customHeight="1" x14ac:dyDescent="0.25">
      <c r="A4687" s="33" t="s">
        <v>30</v>
      </c>
      <c r="B4687" s="33" t="s">
        <v>31</v>
      </c>
      <c r="C4687" s="39">
        <v>6293</v>
      </c>
      <c r="D4687" s="39" t="s">
        <v>52</v>
      </c>
      <c r="E4687" s="39" t="s">
        <v>1377</v>
      </c>
      <c r="F4687" s="128" t="s">
        <v>46</v>
      </c>
      <c r="G4687" s="39" t="s">
        <v>35</v>
      </c>
      <c r="H4687" s="39" t="str">
        <f t="shared" si="624"/>
        <v>6105AK124-6293-EQRA-0002</v>
      </c>
      <c r="I4687" s="39" t="str">
        <f t="shared" si="625"/>
        <v>Q24050972-04-6293-E-QRA-0002</v>
      </c>
      <c r="J4687" s="39"/>
      <c r="K4687" s="39" t="s">
        <v>2057</v>
      </c>
      <c r="L4687" s="39" t="s">
        <v>2058</v>
      </c>
      <c r="M4687" s="39" t="s">
        <v>1378</v>
      </c>
      <c r="N4687" s="33" t="str">
        <f t="shared" si="623"/>
        <v>Power Station 1 Photovoltaic Array, Inverters, and Transformers - Small Power and Lighting for Solar PV Yard - Lightning Protection Study and Risk Assessment</v>
      </c>
      <c r="O4687" s="134"/>
      <c r="P4687" s="134"/>
      <c r="Q4687" s="33" t="str">
        <f>IFERROR(VLOOKUP(PPE_PH1_CDDL[[#This Row],[RDMC Document Number]],[3]Docs!$B:$F,4,0),"No Placeholder Yet")</f>
        <v>RES - Reserved Placeholder</v>
      </c>
      <c r="R4687" s="33" t="str">
        <f>IFERROR(VLOOKUP(PPE_PH1_CDDL[[#This Row],[RDMC Document Number]],[3]Docs!$B:$F,5,0),"No Placeholder Yet")</f>
        <v>Pending</v>
      </c>
      <c r="S4687" s="137">
        <f t="shared" si="630"/>
        <v>0</v>
      </c>
      <c r="T4687" s="39" t="s">
        <v>1119</v>
      </c>
      <c r="U4687" s="39"/>
      <c r="V4687" s="126"/>
      <c r="W4687" s="39" t="s">
        <v>2059</v>
      </c>
      <c r="X4687" s="39" t="s">
        <v>1597</v>
      </c>
      <c r="Y4687" s="39"/>
      <c r="Z4687" s="39"/>
      <c r="AA4687" s="39"/>
      <c r="AB4687" s="152" t="s">
        <v>3165</v>
      </c>
    </row>
    <row r="4688" spans="1:28" ht="21.75" customHeight="1" x14ac:dyDescent="0.25">
      <c r="A4688" s="33" t="s">
        <v>30</v>
      </c>
      <c r="B4688" s="33" t="s">
        <v>31</v>
      </c>
      <c r="C4688" s="39">
        <v>6293</v>
      </c>
      <c r="D4688" s="39" t="s">
        <v>52</v>
      </c>
      <c r="E4688" s="39" t="s">
        <v>1377</v>
      </c>
      <c r="F4688" s="128" t="s">
        <v>48</v>
      </c>
      <c r="G4688" s="39" t="s">
        <v>35</v>
      </c>
      <c r="H4688" s="39" t="str">
        <f t="shared" si="624"/>
        <v>6105AK124-6293-EQRA-0003</v>
      </c>
      <c r="I4688" s="39" t="str">
        <f t="shared" si="625"/>
        <v>Q24050972-04-6293-E-QRA-0003</v>
      </c>
      <c r="J4688" s="39"/>
      <c r="K4688" s="39" t="s">
        <v>2057</v>
      </c>
      <c r="L4688" s="39" t="s">
        <v>2072</v>
      </c>
      <c r="M4688" s="39" t="s">
        <v>1378</v>
      </c>
      <c r="N4688" s="33" t="str">
        <f t="shared" ref="N4688:N4751" si="631">K4688&amp;" - "&amp;L4688&amp;" - "&amp;M4688</f>
        <v>Power Station 1 Photovoltaic Array, Inverters, and Transformers - K110 (6291) - Cable Racks and Trays for Solar yard - Lightning Protection Study and Risk Assessment</v>
      </c>
      <c r="O4688" s="134"/>
      <c r="P4688" s="134"/>
      <c r="Q4688" s="33" t="str">
        <f>IFERROR(VLOOKUP(PPE_PH1_CDDL[[#This Row],[RDMC Document Number]],[3]Docs!$B:$F,4,0),"No Placeholder Yet")</f>
        <v>RES - Reserved Placeholder</v>
      </c>
      <c r="R4688" s="33" t="str">
        <f>IFERROR(VLOOKUP(PPE_PH1_CDDL[[#This Row],[RDMC Document Number]],[3]Docs!$B:$F,5,0),"No Placeholder Yet")</f>
        <v>Pending</v>
      </c>
      <c r="S4688" s="137">
        <f t="shared" si="630"/>
        <v>0</v>
      </c>
      <c r="T4688" s="39" t="s">
        <v>1119</v>
      </c>
      <c r="U4688" s="39"/>
      <c r="V4688" s="126"/>
      <c r="W4688" s="39" t="s">
        <v>2059</v>
      </c>
      <c r="X4688" s="39" t="s">
        <v>2083</v>
      </c>
      <c r="Y4688" s="39"/>
      <c r="Z4688" s="39"/>
      <c r="AA4688" s="39"/>
      <c r="AB4688" s="152" t="s">
        <v>3165</v>
      </c>
    </row>
    <row r="4689" spans="1:28" ht="21.75" customHeight="1" x14ac:dyDescent="0.25">
      <c r="A4689" s="33" t="s">
        <v>30</v>
      </c>
      <c r="B4689" s="33" t="s">
        <v>31</v>
      </c>
      <c r="C4689" s="39">
        <v>6293</v>
      </c>
      <c r="D4689" s="39" t="s">
        <v>52</v>
      </c>
      <c r="E4689" s="39" t="s">
        <v>1377</v>
      </c>
      <c r="F4689" s="128" t="s">
        <v>50</v>
      </c>
      <c r="G4689" s="39" t="s">
        <v>35</v>
      </c>
      <c r="H4689" s="39" t="str">
        <f t="shared" si="624"/>
        <v>6105AK124-6293-EQRA-0004</v>
      </c>
      <c r="I4689" s="39" t="str">
        <f t="shared" si="625"/>
        <v>Q24050972-04-6293-E-QRA-0004</v>
      </c>
      <c r="J4689" s="39"/>
      <c r="K4689" s="39" t="s">
        <v>2057</v>
      </c>
      <c r="L4689" s="39" t="s">
        <v>2084</v>
      </c>
      <c r="M4689" s="39" t="s">
        <v>1379</v>
      </c>
      <c r="N4689" s="33" t="str">
        <f t="shared" si="631"/>
        <v>Power Station 1 Photovoltaic Array, Inverters, and Transformers - K110 (6291) - Cable Trench / Tunnels for Solar yard - Risk Assessment: Electrical Hazards</v>
      </c>
      <c r="O4689" s="134"/>
      <c r="P4689" s="134"/>
      <c r="Q4689" s="33" t="str">
        <f>IFERROR(VLOOKUP(PPE_PH1_CDDL[[#This Row],[RDMC Document Number]],[3]Docs!$B:$F,4,0),"No Placeholder Yet")</f>
        <v>RES - Reserved Placeholder</v>
      </c>
      <c r="R4689" s="33" t="str">
        <f>IFERROR(VLOOKUP(PPE_PH1_CDDL[[#This Row],[RDMC Document Number]],[3]Docs!$B:$F,5,0),"No Placeholder Yet")</f>
        <v>Pending</v>
      </c>
      <c r="S4689" s="137">
        <f t="shared" si="630"/>
        <v>0</v>
      </c>
      <c r="T4689" s="39" t="s">
        <v>1119</v>
      </c>
      <c r="U4689" s="39"/>
      <c r="V4689" s="126"/>
      <c r="W4689" s="39" t="s">
        <v>2059</v>
      </c>
      <c r="X4689" s="39" t="s">
        <v>1885</v>
      </c>
      <c r="Y4689" s="39"/>
      <c r="Z4689" s="39"/>
      <c r="AA4689" s="39"/>
      <c r="AB4689" s="152" t="s">
        <v>3165</v>
      </c>
    </row>
    <row r="4690" spans="1:28" ht="21.75" customHeight="1" x14ac:dyDescent="0.25">
      <c r="A4690" s="33" t="s">
        <v>30</v>
      </c>
      <c r="B4690" s="33" t="s">
        <v>31</v>
      </c>
      <c r="C4690" s="39">
        <v>6293</v>
      </c>
      <c r="D4690" s="39" t="s">
        <v>52</v>
      </c>
      <c r="E4690" s="39" t="s">
        <v>1377</v>
      </c>
      <c r="F4690" s="174" t="s">
        <v>101</v>
      </c>
      <c r="G4690" s="39" t="s">
        <v>35</v>
      </c>
      <c r="H4690" s="39" t="str">
        <f t="shared" si="624"/>
        <v>6105AK124-6293-EQRA-0005</v>
      </c>
      <c r="I4690" s="39" t="str">
        <f t="shared" si="625"/>
        <v>Q24050972-04-6293-E-QRA-0005</v>
      </c>
      <c r="J4690" s="162"/>
      <c r="K4690" s="39" t="s">
        <v>2057</v>
      </c>
      <c r="L4690" s="162" t="s">
        <v>2063</v>
      </c>
      <c r="M4690" s="162" t="s">
        <v>1378</v>
      </c>
      <c r="N4690" s="33" t="str">
        <f t="shared" si="631"/>
        <v>Power Station 1 Photovoltaic Array, Inverters, and Transformers - K110 (6291) - Lightning Protection System for Solar PV Panels and Yard - Lightning Protection Study and Risk Assessment</v>
      </c>
      <c r="O4690" s="175"/>
      <c r="P4690" s="175"/>
      <c r="Q4690" s="33" t="str">
        <f>IFERROR(VLOOKUP(PPE_PH1_CDDL[[#This Row],[RDMC Document Number]],[3]Docs!$B:$F,4,0),"No Placeholder Yet")</f>
        <v>RES - Reserved Placeholder</v>
      </c>
      <c r="R4690" s="33" t="str">
        <f>IFERROR(VLOOKUP(PPE_PH1_CDDL[[#This Row],[RDMC Document Number]],[3]Docs!$B:$F,5,0),"No Placeholder Yet")</f>
        <v>Pending</v>
      </c>
      <c r="S4690" s="137">
        <f t="shared" si="630"/>
        <v>0</v>
      </c>
      <c r="T4690" s="39" t="s">
        <v>1119</v>
      </c>
      <c r="U4690" s="39"/>
      <c r="V4690" s="126"/>
      <c r="W4690" s="39" t="s">
        <v>2059</v>
      </c>
      <c r="X4690" s="39" t="s">
        <v>2089</v>
      </c>
      <c r="Y4690" s="162"/>
      <c r="Z4690" s="162"/>
      <c r="AA4690" s="39"/>
      <c r="AB4690" s="152" t="s">
        <v>3165</v>
      </c>
    </row>
    <row r="4691" spans="1:28" ht="21.75" customHeight="1" x14ac:dyDescent="0.25">
      <c r="A4691" s="33" t="s">
        <v>30</v>
      </c>
      <c r="B4691" s="33" t="s">
        <v>31</v>
      </c>
      <c r="C4691" s="39">
        <v>6293</v>
      </c>
      <c r="D4691" s="39" t="s">
        <v>712</v>
      </c>
      <c r="E4691" s="162" t="s">
        <v>1377</v>
      </c>
      <c r="F4691" s="174" t="s">
        <v>34</v>
      </c>
      <c r="G4691" s="39" t="s">
        <v>35</v>
      </c>
      <c r="H4691" s="39" t="str">
        <f t="shared" ref="H4691:H4754" si="632">A4691&amp;B4691&amp;"-"&amp;C4691&amp;"-"&amp;D4691&amp;E4691&amp;"-"&amp;F4691</f>
        <v>6105AK124-6293-IQRA-0001</v>
      </c>
      <c r="I4691" s="39" t="str">
        <f t="shared" ref="I4691:I4754" si="633">"Q24050972"&amp;"-"&amp;"04"&amp;"-"&amp;C4691&amp;"-"&amp;D4691&amp;"-"&amp;E4691&amp;"-"&amp;F4691</f>
        <v>Q24050972-04-6293-I-QRA-0001</v>
      </c>
      <c r="J4691" s="162"/>
      <c r="K4691" s="39" t="s">
        <v>2057</v>
      </c>
      <c r="L4691" s="162" t="s">
        <v>2069</v>
      </c>
      <c r="M4691" s="162" t="s">
        <v>2019</v>
      </c>
      <c r="N4691" s="33" t="str">
        <f t="shared" si="631"/>
        <v>Power Station 1 Photovoltaic Array, Inverters, and Transformers - K110 (6291) - Panel Cleaning Systems Infrastructure - Risk Assessment: Hazardous Substances</v>
      </c>
      <c r="O4691" s="175"/>
      <c r="P4691" s="175"/>
      <c r="Q4691" s="33" t="str">
        <f>IFERROR(VLOOKUP(PPE_PH1_CDDL[[#This Row],[RDMC Document Number]],[3]Docs!$B:$F,4,0),"No Placeholder Yet")</f>
        <v>RES - Reserved Placeholder</v>
      </c>
      <c r="R4691" s="33" t="str">
        <f>IFERROR(VLOOKUP(PPE_PH1_CDDL[[#This Row],[RDMC Document Number]],[3]Docs!$B:$F,5,0),"No Placeholder Yet")</f>
        <v>Pending</v>
      </c>
      <c r="S4691" s="137">
        <f t="shared" si="630"/>
        <v>0</v>
      </c>
      <c r="T4691" s="39" t="s">
        <v>1119</v>
      </c>
      <c r="U4691" s="39"/>
      <c r="V4691" s="126"/>
      <c r="W4691" s="39" t="s">
        <v>2059</v>
      </c>
      <c r="X4691" s="162" t="s">
        <v>2070</v>
      </c>
      <c r="Y4691" s="162"/>
      <c r="Z4691" s="162"/>
      <c r="AA4691" s="39"/>
      <c r="AB4691" s="152" t="s">
        <v>3165</v>
      </c>
    </row>
    <row r="4692" spans="1:28" ht="21.75" customHeight="1" x14ac:dyDescent="0.25">
      <c r="A4692" s="33" t="s">
        <v>30</v>
      </c>
      <c r="B4692" s="33" t="s">
        <v>31</v>
      </c>
      <c r="C4692" s="39">
        <v>6293</v>
      </c>
      <c r="D4692" s="39" t="s">
        <v>1453</v>
      </c>
      <c r="E4692" s="39" t="s">
        <v>638</v>
      </c>
      <c r="F4692" s="128" t="s">
        <v>34</v>
      </c>
      <c r="G4692" s="39" t="s">
        <v>35</v>
      </c>
      <c r="H4692" s="39" t="str">
        <f t="shared" si="632"/>
        <v>6105AK124-6293-TRPT-0001</v>
      </c>
      <c r="I4692" s="39" t="str">
        <f t="shared" si="633"/>
        <v>Q24050972-04-6293-T-RPT-0001</v>
      </c>
      <c r="J4692" s="39"/>
      <c r="K4692" s="39" t="s">
        <v>2057</v>
      </c>
      <c r="L4692" s="39" t="s">
        <v>2075</v>
      </c>
      <c r="M4692" s="39" t="s">
        <v>1454</v>
      </c>
      <c r="N4692" s="33" t="str">
        <f t="shared" si="631"/>
        <v>Power Station 1 Photovoltaic Array, Inverters, and Transformers - Perimeter Fencing and Access Gates for Solar PV Yard - Site Surveying &amp; Geotechnical Report</v>
      </c>
      <c r="O4692" s="134"/>
      <c r="P4692" s="134"/>
      <c r="Q4692" s="33" t="str">
        <f>IFERROR(VLOOKUP(PPE_PH1_CDDL[[#This Row],[RDMC Document Number]],[3]Docs!$B:$F,4,0),"No Placeholder Yet")</f>
        <v>RES - Reserved Placeholder</v>
      </c>
      <c r="R4692" s="33" t="str">
        <f>IFERROR(VLOOKUP(PPE_PH1_CDDL[[#This Row],[RDMC Document Number]],[3]Docs!$B:$F,5,0),"No Placeholder Yet")</f>
        <v>Pending</v>
      </c>
      <c r="S4692" s="137">
        <f t="shared" ref="S4692:S4702" si="634">IF(AND(O4692&lt;&gt;"",P4692&lt;&gt;"",R4692="Approved"),100%,
 IF(AND(O4692&lt;&gt;"",P4692&lt;&gt;""),66.67%,
 IF(O4692&lt;&gt;"",33.33%,
 0)))</f>
        <v>0</v>
      </c>
      <c r="T4692" s="39" t="s">
        <v>1119</v>
      </c>
      <c r="U4692" s="39"/>
      <c r="V4692" s="126"/>
      <c r="W4692" s="39" t="s">
        <v>2059</v>
      </c>
      <c r="X4692" s="39" t="s">
        <v>2077</v>
      </c>
      <c r="Y4692" s="39"/>
      <c r="Z4692" s="39"/>
      <c r="AA4692" s="39"/>
      <c r="AB4692" s="152" t="s">
        <v>3165</v>
      </c>
    </row>
    <row r="4693" spans="1:28" ht="21.75" customHeight="1" x14ac:dyDescent="0.25">
      <c r="A4693" s="33" t="s">
        <v>30</v>
      </c>
      <c r="B4693" s="33" t="s">
        <v>31</v>
      </c>
      <c r="C4693" s="39">
        <v>6293</v>
      </c>
      <c r="D4693" s="162" t="s">
        <v>1453</v>
      </c>
      <c r="E4693" s="162" t="s">
        <v>638</v>
      </c>
      <c r="F4693" s="174" t="s">
        <v>46</v>
      </c>
      <c r="G4693" s="39" t="s">
        <v>35</v>
      </c>
      <c r="H4693" s="39" t="str">
        <f t="shared" si="632"/>
        <v>6105AK124-6293-TRPT-0002</v>
      </c>
      <c r="I4693" s="39" t="str">
        <f t="shared" si="633"/>
        <v>Q24050972-04-6293-T-RPT-0002</v>
      </c>
      <c r="J4693" s="162"/>
      <c r="K4693" s="39" t="s">
        <v>2057</v>
      </c>
      <c r="L4693" s="162" t="s">
        <v>2065</v>
      </c>
      <c r="M4693" s="162" t="s">
        <v>1454</v>
      </c>
      <c r="N4693" s="33" t="str">
        <f t="shared" si="631"/>
        <v>Power Station 1 Photovoltaic Array, Inverters, and Transformers - K110 (6291) - Terrace, Roads and Access-ways for Solar Yard - Site Surveying &amp; Geotechnical Report</v>
      </c>
      <c r="O4693" s="175"/>
      <c r="P4693" s="175"/>
      <c r="Q4693" s="33" t="str">
        <f>IFERROR(VLOOKUP(PPE_PH1_CDDL[[#This Row],[RDMC Document Number]],[3]Docs!$B:$F,4,0),"No Placeholder Yet")</f>
        <v>RES - Reserved Placeholder</v>
      </c>
      <c r="R4693" s="33" t="str">
        <f>IFERROR(VLOOKUP(PPE_PH1_CDDL[[#This Row],[RDMC Document Number]],[3]Docs!$B:$F,5,0),"No Placeholder Yet")</f>
        <v>Pending</v>
      </c>
      <c r="S4693" s="137">
        <f t="shared" si="634"/>
        <v>0</v>
      </c>
      <c r="T4693" s="39" t="s">
        <v>1119</v>
      </c>
      <c r="U4693" s="39"/>
      <c r="V4693" s="126"/>
      <c r="W4693" s="39" t="s">
        <v>2059</v>
      </c>
      <c r="X4693" s="162" t="s">
        <v>1570</v>
      </c>
      <c r="Y4693" s="162"/>
      <c r="Z4693" s="162"/>
      <c r="AA4693" s="39"/>
      <c r="AB4693" s="152" t="s">
        <v>3165</v>
      </c>
    </row>
    <row r="4694" spans="1:28" ht="21.75" customHeight="1" x14ac:dyDescent="0.25">
      <c r="A4694" s="33" t="s">
        <v>30</v>
      </c>
      <c r="B4694" s="33" t="s">
        <v>31</v>
      </c>
      <c r="C4694" s="39">
        <v>6293</v>
      </c>
      <c r="D4694" s="39" t="s">
        <v>1169</v>
      </c>
      <c r="E4694" s="39" t="s">
        <v>659</v>
      </c>
      <c r="F4694" s="128" t="s">
        <v>34</v>
      </c>
      <c r="G4694" s="39" t="s">
        <v>35</v>
      </c>
      <c r="H4694" s="39" t="str">
        <f t="shared" si="632"/>
        <v>6105AK124-6293-CSEC-0001</v>
      </c>
      <c r="I4694" s="39" t="str">
        <f t="shared" si="633"/>
        <v>Q24050972-04-6293-C-SEC-0001</v>
      </c>
      <c r="J4694" s="39"/>
      <c r="K4694" s="39" t="s">
        <v>2057</v>
      </c>
      <c r="L4694" s="39" t="s">
        <v>2078</v>
      </c>
      <c r="M4694" s="39" t="s">
        <v>1333</v>
      </c>
      <c r="N4694" s="33" t="str">
        <f t="shared" si="631"/>
        <v>Power Station 1 Photovoltaic Array, Inverters, and Transformers - CCTV &amp; Security System for Solar PV Yard and Buildings - Corrosion Prevention and Protection Design</v>
      </c>
      <c r="O4694" s="134"/>
      <c r="P4694" s="134"/>
      <c r="Q4694" s="33" t="str">
        <f>IFERROR(VLOOKUP(PPE_PH1_CDDL[[#This Row],[RDMC Document Number]],[3]Docs!$B:$F,4,0),"No Placeholder Yet")</f>
        <v>RES - Reserved Placeholder</v>
      </c>
      <c r="R4694" s="33" t="str">
        <f>IFERROR(VLOOKUP(PPE_PH1_CDDL[[#This Row],[RDMC Document Number]],[3]Docs!$B:$F,5,0),"No Placeholder Yet")</f>
        <v>Pending</v>
      </c>
      <c r="S4694" s="137">
        <f t="shared" si="634"/>
        <v>0</v>
      </c>
      <c r="T4694" s="39" t="s">
        <v>1119</v>
      </c>
      <c r="U4694" s="39"/>
      <c r="V4694" s="126"/>
      <c r="W4694" s="39" t="s">
        <v>2059</v>
      </c>
      <c r="X4694" s="39" t="s">
        <v>2092</v>
      </c>
      <c r="Y4694" s="39"/>
      <c r="Z4694" s="39"/>
      <c r="AA4694" s="39"/>
      <c r="AB4694" s="152" t="s">
        <v>3165</v>
      </c>
    </row>
    <row r="4695" spans="1:28" ht="21.75" customHeight="1" x14ac:dyDescent="0.25">
      <c r="A4695" s="33" t="s">
        <v>30</v>
      </c>
      <c r="B4695" s="33" t="s">
        <v>31</v>
      </c>
      <c r="C4695" s="39">
        <v>6293</v>
      </c>
      <c r="D4695" s="39" t="s">
        <v>1169</v>
      </c>
      <c r="E4695" s="39" t="s">
        <v>659</v>
      </c>
      <c r="F4695" s="128" t="s">
        <v>46</v>
      </c>
      <c r="G4695" s="39" t="s">
        <v>35</v>
      </c>
      <c r="H4695" s="39" t="str">
        <f t="shared" si="632"/>
        <v>6105AK124-6293-CSEC-0002</v>
      </c>
      <c r="I4695" s="39" t="str">
        <f t="shared" si="633"/>
        <v>Q24050972-04-6293-C-SEC-0002</v>
      </c>
      <c r="J4695" s="39"/>
      <c r="K4695" s="39" t="s">
        <v>2057</v>
      </c>
      <c r="L4695" s="39" t="s">
        <v>2058</v>
      </c>
      <c r="M4695" s="39" t="s">
        <v>1333</v>
      </c>
      <c r="N4695" s="33" t="str">
        <f t="shared" si="631"/>
        <v>Power Station 1 Photovoltaic Array, Inverters, and Transformers - Small Power and Lighting for Solar PV Yard - Corrosion Prevention and Protection Design</v>
      </c>
      <c r="O4695" s="134"/>
      <c r="P4695" s="134"/>
      <c r="Q4695" s="33" t="str">
        <f>IFERROR(VLOOKUP(PPE_PH1_CDDL[[#This Row],[RDMC Document Number]],[3]Docs!$B:$F,4,0),"No Placeholder Yet")</f>
        <v>RES - Reserved Placeholder</v>
      </c>
      <c r="R4695" s="33" t="str">
        <f>IFERROR(VLOOKUP(PPE_PH1_CDDL[[#This Row],[RDMC Document Number]],[3]Docs!$B:$F,5,0),"No Placeholder Yet")</f>
        <v>Pending</v>
      </c>
      <c r="S4695" s="137">
        <f t="shared" si="634"/>
        <v>0</v>
      </c>
      <c r="T4695" s="39" t="s">
        <v>1119</v>
      </c>
      <c r="U4695" s="39"/>
      <c r="V4695" s="126"/>
      <c r="W4695" s="39" t="s">
        <v>2059</v>
      </c>
      <c r="X4695" s="39" t="s">
        <v>1597</v>
      </c>
      <c r="Y4695" s="39"/>
      <c r="Z4695" s="39"/>
      <c r="AA4695" s="39"/>
      <c r="AB4695" s="152" t="s">
        <v>3165</v>
      </c>
    </row>
    <row r="4696" spans="1:28" ht="21.75" customHeight="1" x14ac:dyDescent="0.25">
      <c r="A4696" s="33" t="s">
        <v>30</v>
      </c>
      <c r="B4696" s="33" t="s">
        <v>31</v>
      </c>
      <c r="C4696" s="39">
        <v>6293</v>
      </c>
      <c r="D4696" s="39" t="s">
        <v>1169</v>
      </c>
      <c r="E4696" s="39" t="s">
        <v>659</v>
      </c>
      <c r="F4696" s="128" t="s">
        <v>48</v>
      </c>
      <c r="G4696" s="39" t="s">
        <v>35</v>
      </c>
      <c r="H4696" s="39" t="str">
        <f t="shared" si="632"/>
        <v>6105AK124-6293-CSEC-0003</v>
      </c>
      <c r="I4696" s="39" t="str">
        <f t="shared" si="633"/>
        <v>Q24050972-04-6293-C-SEC-0003</v>
      </c>
      <c r="J4696" s="39"/>
      <c r="K4696" s="39" t="s">
        <v>2057</v>
      </c>
      <c r="L4696" s="39" t="s">
        <v>2058</v>
      </c>
      <c r="M4696" s="39" t="s">
        <v>1332</v>
      </c>
      <c r="N4696" s="33" t="str">
        <f t="shared" si="631"/>
        <v>Power Station 1 Photovoltaic Array, Inverters, and Transformers - Small Power and Lighting for Solar PV Yard - Structural Earthing and Bonding Design</v>
      </c>
      <c r="O4696" s="134"/>
      <c r="P4696" s="134"/>
      <c r="Q4696" s="33" t="str">
        <f>IFERROR(VLOOKUP(PPE_PH1_CDDL[[#This Row],[RDMC Document Number]],[3]Docs!$B:$F,4,0),"No Placeholder Yet")</f>
        <v>RES - Reserved Placeholder</v>
      </c>
      <c r="R4696" s="33" t="str">
        <f>IFERROR(VLOOKUP(PPE_PH1_CDDL[[#This Row],[RDMC Document Number]],[3]Docs!$B:$F,5,0),"No Placeholder Yet")</f>
        <v>Pending</v>
      </c>
      <c r="S4696" s="137">
        <f t="shared" si="634"/>
        <v>0</v>
      </c>
      <c r="T4696" s="39" t="s">
        <v>1119</v>
      </c>
      <c r="U4696" s="39"/>
      <c r="V4696" s="126"/>
      <c r="W4696" s="39" t="s">
        <v>2059</v>
      </c>
      <c r="X4696" s="39" t="s">
        <v>1597</v>
      </c>
      <c r="Y4696" s="39"/>
      <c r="Z4696" s="39"/>
      <c r="AA4696" s="39"/>
      <c r="AB4696" s="152" t="s">
        <v>3165</v>
      </c>
    </row>
    <row r="4697" spans="1:28" ht="21.75" customHeight="1" x14ac:dyDescent="0.25">
      <c r="A4697" s="33" t="s">
        <v>30</v>
      </c>
      <c r="B4697" s="33" t="s">
        <v>31</v>
      </c>
      <c r="C4697" s="39">
        <v>6293</v>
      </c>
      <c r="D4697" s="39" t="s">
        <v>1169</v>
      </c>
      <c r="E4697" s="39" t="s">
        <v>659</v>
      </c>
      <c r="F4697" s="128" t="s">
        <v>50</v>
      </c>
      <c r="G4697" s="39" t="s">
        <v>35</v>
      </c>
      <c r="H4697" s="39" t="str">
        <f t="shared" si="632"/>
        <v>6105AK124-6293-CSEC-0004</v>
      </c>
      <c r="I4697" s="39" t="str">
        <f t="shared" si="633"/>
        <v>Q24050972-04-6293-C-SEC-0004</v>
      </c>
      <c r="J4697" s="39"/>
      <c r="K4697" s="39" t="s">
        <v>2057</v>
      </c>
      <c r="L4697" s="39" t="s">
        <v>2072</v>
      </c>
      <c r="M4697" s="39" t="s">
        <v>1333</v>
      </c>
      <c r="N4697" s="33" t="str">
        <f t="shared" si="631"/>
        <v>Power Station 1 Photovoltaic Array, Inverters, and Transformers - K110 (6291) - Cable Racks and Trays for Solar yard - Corrosion Prevention and Protection Design</v>
      </c>
      <c r="O4697" s="134"/>
      <c r="P4697" s="134"/>
      <c r="Q4697" s="33" t="str">
        <f>IFERROR(VLOOKUP(PPE_PH1_CDDL[[#This Row],[RDMC Document Number]],[3]Docs!$B:$F,4,0),"No Placeholder Yet")</f>
        <v>RES - Reserved Placeholder</v>
      </c>
      <c r="R4697" s="33" t="str">
        <f>IFERROR(VLOOKUP(PPE_PH1_CDDL[[#This Row],[RDMC Document Number]],[3]Docs!$B:$F,5,0),"No Placeholder Yet")</f>
        <v>Pending</v>
      </c>
      <c r="S4697" s="137">
        <f t="shared" si="634"/>
        <v>0</v>
      </c>
      <c r="T4697" s="39" t="s">
        <v>1119</v>
      </c>
      <c r="U4697" s="39"/>
      <c r="V4697" s="126"/>
      <c r="W4697" s="39" t="s">
        <v>2059</v>
      </c>
      <c r="X4697" s="39" t="s">
        <v>1599</v>
      </c>
      <c r="Y4697" s="39"/>
      <c r="Z4697" s="39"/>
      <c r="AA4697" s="39"/>
      <c r="AB4697" s="152" t="s">
        <v>3165</v>
      </c>
    </row>
    <row r="4698" spans="1:28" ht="21.75" customHeight="1" x14ac:dyDescent="0.25">
      <c r="A4698" s="33" t="s">
        <v>30</v>
      </c>
      <c r="B4698" s="33" t="s">
        <v>31</v>
      </c>
      <c r="C4698" s="39">
        <v>6293</v>
      </c>
      <c r="D4698" s="39" t="s">
        <v>1169</v>
      </c>
      <c r="E4698" s="39" t="s">
        <v>659</v>
      </c>
      <c r="F4698" s="128" t="s">
        <v>101</v>
      </c>
      <c r="G4698" s="39" t="s">
        <v>35</v>
      </c>
      <c r="H4698" s="39" t="str">
        <f t="shared" si="632"/>
        <v>6105AK124-6293-CSEC-0005</v>
      </c>
      <c r="I4698" s="39" t="str">
        <f t="shared" si="633"/>
        <v>Q24050972-04-6293-C-SEC-0005</v>
      </c>
      <c r="J4698" s="39"/>
      <c r="K4698" s="39" t="s">
        <v>2057</v>
      </c>
      <c r="L4698" s="39" t="s">
        <v>2072</v>
      </c>
      <c r="M4698" s="39" t="s">
        <v>1332</v>
      </c>
      <c r="N4698" s="33" t="str">
        <f t="shared" si="631"/>
        <v>Power Station 1 Photovoltaic Array, Inverters, and Transformers - K110 (6291) - Cable Racks and Trays for Solar yard - Structural Earthing and Bonding Design</v>
      </c>
      <c r="O4698" s="134"/>
      <c r="P4698" s="134"/>
      <c r="Q4698" s="33" t="str">
        <f>IFERROR(VLOOKUP(PPE_PH1_CDDL[[#This Row],[RDMC Document Number]],[3]Docs!$B:$F,4,0),"No Placeholder Yet")</f>
        <v>RES - Reserved Placeholder</v>
      </c>
      <c r="R4698" s="33" t="str">
        <f>IFERROR(VLOOKUP(PPE_PH1_CDDL[[#This Row],[RDMC Document Number]],[3]Docs!$B:$F,5,0),"No Placeholder Yet")</f>
        <v>Pending</v>
      </c>
      <c r="S4698" s="137">
        <f t="shared" si="634"/>
        <v>0</v>
      </c>
      <c r="T4698" s="39" t="s">
        <v>1119</v>
      </c>
      <c r="U4698" s="39"/>
      <c r="V4698" s="126"/>
      <c r="W4698" s="39" t="s">
        <v>2059</v>
      </c>
      <c r="X4698" s="39" t="s">
        <v>1599</v>
      </c>
      <c r="Y4698" s="39"/>
      <c r="Z4698" s="39"/>
      <c r="AA4698" s="39"/>
      <c r="AB4698" s="152" t="s">
        <v>3165</v>
      </c>
    </row>
    <row r="4699" spans="1:28" ht="21.75" customHeight="1" x14ac:dyDescent="0.25">
      <c r="A4699" s="33" t="s">
        <v>30</v>
      </c>
      <c r="B4699" s="33" t="s">
        <v>31</v>
      </c>
      <c r="C4699" s="39">
        <v>6293</v>
      </c>
      <c r="D4699" s="39" t="s">
        <v>1169</v>
      </c>
      <c r="E4699" s="39" t="s">
        <v>659</v>
      </c>
      <c r="F4699" s="128" t="s">
        <v>161</v>
      </c>
      <c r="G4699" s="39" t="s">
        <v>35</v>
      </c>
      <c r="H4699" s="39" t="str">
        <f t="shared" si="632"/>
        <v>6105AK124-6293-CSEC-0006</v>
      </c>
      <c r="I4699" s="39" t="str">
        <f t="shared" si="633"/>
        <v>Q24050972-04-6293-C-SEC-0006</v>
      </c>
      <c r="J4699" s="39"/>
      <c r="K4699" s="39" t="s">
        <v>2057</v>
      </c>
      <c r="L4699" s="39" t="s">
        <v>2063</v>
      </c>
      <c r="M4699" s="39" t="s">
        <v>1333</v>
      </c>
      <c r="N4699" s="33" t="str">
        <f t="shared" si="631"/>
        <v>Power Station 1 Photovoltaic Array, Inverters, and Transformers - K110 (6291) - Lightning Protection System for Solar PV Panels and Yard - Corrosion Prevention and Protection Design</v>
      </c>
      <c r="O4699" s="134"/>
      <c r="P4699" s="134"/>
      <c r="Q4699" s="33" t="str">
        <f>IFERROR(VLOOKUP(PPE_PH1_CDDL[[#This Row],[RDMC Document Number]],[3]Docs!$B:$F,4,0),"No Placeholder Yet")</f>
        <v>RES - Reserved Placeholder</v>
      </c>
      <c r="R4699" s="33" t="str">
        <f>IFERROR(VLOOKUP(PPE_PH1_CDDL[[#This Row],[RDMC Document Number]],[3]Docs!$B:$F,5,0),"No Placeholder Yet")</f>
        <v>Pending</v>
      </c>
      <c r="S4699" s="137">
        <f t="shared" si="634"/>
        <v>0</v>
      </c>
      <c r="T4699" s="39" t="s">
        <v>1119</v>
      </c>
      <c r="U4699" s="39"/>
      <c r="V4699" s="126"/>
      <c r="W4699" s="39" t="s">
        <v>2059</v>
      </c>
      <c r="X4699" s="39" t="s">
        <v>2089</v>
      </c>
      <c r="Y4699" s="39"/>
      <c r="Z4699" s="39"/>
      <c r="AA4699" s="39"/>
      <c r="AB4699" s="152" t="s">
        <v>3165</v>
      </c>
    </row>
    <row r="4700" spans="1:28" ht="21.75" customHeight="1" x14ac:dyDescent="0.25">
      <c r="A4700" s="33" t="s">
        <v>30</v>
      </c>
      <c r="B4700" s="33" t="s">
        <v>31</v>
      </c>
      <c r="C4700" s="39">
        <v>6293</v>
      </c>
      <c r="D4700" s="39" t="s">
        <v>1169</v>
      </c>
      <c r="E4700" s="39" t="s">
        <v>659</v>
      </c>
      <c r="F4700" s="128" t="s">
        <v>170</v>
      </c>
      <c r="G4700" s="39" t="s">
        <v>35</v>
      </c>
      <c r="H4700" s="39" t="str">
        <f t="shared" si="632"/>
        <v>6105AK124-6293-CSEC-0007</v>
      </c>
      <c r="I4700" s="39" t="str">
        <f t="shared" si="633"/>
        <v>Q24050972-04-6293-C-SEC-0007</v>
      </c>
      <c r="J4700" s="39"/>
      <c r="K4700" s="39" t="s">
        <v>2057</v>
      </c>
      <c r="L4700" s="39" t="s">
        <v>2063</v>
      </c>
      <c r="M4700" s="39" t="s">
        <v>1332</v>
      </c>
      <c r="N4700" s="33" t="str">
        <f t="shared" si="631"/>
        <v>Power Station 1 Photovoltaic Array, Inverters, and Transformers - K110 (6291) - Lightning Protection System for Solar PV Panels and Yard - Structural Earthing and Bonding Design</v>
      </c>
      <c r="O4700" s="134"/>
      <c r="P4700" s="134"/>
      <c r="Q4700" s="33" t="str">
        <f>IFERROR(VLOOKUP(PPE_PH1_CDDL[[#This Row],[RDMC Document Number]],[3]Docs!$B:$F,4,0),"No Placeholder Yet")</f>
        <v>RES - Reserved Placeholder</v>
      </c>
      <c r="R4700" s="33" t="str">
        <f>IFERROR(VLOOKUP(PPE_PH1_CDDL[[#This Row],[RDMC Document Number]],[3]Docs!$B:$F,5,0),"No Placeholder Yet")</f>
        <v>Pending</v>
      </c>
      <c r="S4700" s="137">
        <f t="shared" si="634"/>
        <v>0</v>
      </c>
      <c r="T4700" s="39" t="s">
        <v>1119</v>
      </c>
      <c r="U4700" s="39"/>
      <c r="V4700" s="126"/>
      <c r="W4700" s="39" t="s">
        <v>2059</v>
      </c>
      <c r="X4700" s="39" t="s">
        <v>2089</v>
      </c>
      <c r="Y4700" s="39"/>
      <c r="Z4700" s="39"/>
      <c r="AA4700" s="39"/>
      <c r="AB4700" s="152" t="s">
        <v>3165</v>
      </c>
    </row>
    <row r="4701" spans="1:28" ht="21.75" customHeight="1" x14ac:dyDescent="0.25">
      <c r="A4701" s="33" t="s">
        <v>30</v>
      </c>
      <c r="B4701" s="33" t="s">
        <v>31</v>
      </c>
      <c r="C4701" s="39">
        <v>6293</v>
      </c>
      <c r="D4701" s="39" t="s">
        <v>1169</v>
      </c>
      <c r="E4701" s="39" t="s">
        <v>659</v>
      </c>
      <c r="F4701" s="128" t="s">
        <v>108</v>
      </c>
      <c r="G4701" s="39" t="s">
        <v>35</v>
      </c>
      <c r="H4701" s="39" t="str">
        <f t="shared" si="632"/>
        <v>6105AK124-6293-CSEC-0008</v>
      </c>
      <c r="I4701" s="39" t="str">
        <f t="shared" si="633"/>
        <v>Q24050972-04-6293-C-SEC-0008</v>
      </c>
      <c r="J4701" s="39"/>
      <c r="K4701" s="39" t="s">
        <v>2057</v>
      </c>
      <c r="L4701" s="39" t="s">
        <v>2064</v>
      </c>
      <c r="M4701" s="39" t="s">
        <v>1333</v>
      </c>
      <c r="N4701" s="33" t="str">
        <f t="shared" si="631"/>
        <v>Power Station 1 Photovoltaic Array, Inverters, and Transformers - K110 (6291) - Earthing System for Solar Yard - Corrosion Prevention and Protection Design</v>
      </c>
      <c r="O4701" s="134"/>
      <c r="P4701" s="134"/>
      <c r="Q4701" s="33" t="str">
        <f>IFERROR(VLOOKUP(PPE_PH1_CDDL[[#This Row],[RDMC Document Number]],[3]Docs!$B:$F,4,0),"No Placeholder Yet")</f>
        <v>RES - Reserved Placeholder</v>
      </c>
      <c r="R4701" s="33" t="str">
        <f>IFERROR(VLOOKUP(PPE_PH1_CDDL[[#This Row],[RDMC Document Number]],[3]Docs!$B:$F,5,0),"No Placeholder Yet")</f>
        <v>Pending</v>
      </c>
      <c r="S4701" s="137">
        <f t="shared" si="634"/>
        <v>0</v>
      </c>
      <c r="T4701" s="39" t="s">
        <v>1119</v>
      </c>
      <c r="U4701" s="39"/>
      <c r="V4701" s="126"/>
      <c r="W4701" s="39" t="s">
        <v>2059</v>
      </c>
      <c r="X4701" s="39" t="s">
        <v>1649</v>
      </c>
      <c r="Y4701" s="39"/>
      <c r="Z4701" s="39"/>
      <c r="AA4701" s="39"/>
      <c r="AB4701" s="152" t="s">
        <v>3165</v>
      </c>
    </row>
    <row r="4702" spans="1:28" ht="21.75" customHeight="1" x14ac:dyDescent="0.25">
      <c r="A4702" s="33" t="s">
        <v>30</v>
      </c>
      <c r="B4702" s="33" t="s">
        <v>31</v>
      </c>
      <c r="C4702" s="39">
        <v>6293</v>
      </c>
      <c r="D4702" s="39" t="s">
        <v>1169</v>
      </c>
      <c r="E4702" s="39" t="s">
        <v>659</v>
      </c>
      <c r="F4702" s="174" t="s">
        <v>173</v>
      </c>
      <c r="G4702" s="39" t="s">
        <v>35</v>
      </c>
      <c r="H4702" s="39" t="str">
        <f t="shared" si="632"/>
        <v>6105AK124-6293-CSEC-0009</v>
      </c>
      <c r="I4702" s="39" t="str">
        <f t="shared" si="633"/>
        <v>Q24050972-04-6293-C-SEC-0009</v>
      </c>
      <c r="J4702" s="162"/>
      <c r="K4702" s="39" t="s">
        <v>2057</v>
      </c>
      <c r="L4702" s="162" t="s">
        <v>2064</v>
      </c>
      <c r="M4702" s="162" t="s">
        <v>1332</v>
      </c>
      <c r="N4702" s="33" t="str">
        <f t="shared" si="631"/>
        <v>Power Station 1 Photovoltaic Array, Inverters, and Transformers - K110 (6291) - Earthing System for Solar Yard - Structural Earthing and Bonding Design</v>
      </c>
      <c r="O4702" s="175"/>
      <c r="P4702" s="175"/>
      <c r="Q4702" s="33" t="str">
        <f>IFERROR(VLOOKUP(PPE_PH1_CDDL[[#This Row],[RDMC Document Number]],[3]Docs!$B:$F,4,0),"No Placeholder Yet")</f>
        <v>RES - Reserved Placeholder</v>
      </c>
      <c r="R4702" s="33" t="str">
        <f>IFERROR(VLOOKUP(PPE_PH1_CDDL[[#This Row],[RDMC Document Number]],[3]Docs!$B:$F,5,0),"No Placeholder Yet")</f>
        <v>Pending</v>
      </c>
      <c r="S4702" s="137">
        <f t="shared" si="634"/>
        <v>0</v>
      </c>
      <c r="T4702" s="39" t="s">
        <v>1119</v>
      </c>
      <c r="U4702" s="39"/>
      <c r="V4702" s="126"/>
      <c r="W4702" s="39" t="s">
        <v>2059</v>
      </c>
      <c r="X4702" s="39" t="s">
        <v>1649</v>
      </c>
      <c r="Y4702" s="162"/>
      <c r="Z4702" s="162"/>
      <c r="AA4702" s="39"/>
      <c r="AB4702" s="152" t="s">
        <v>3165</v>
      </c>
    </row>
    <row r="4703" spans="1:28" ht="21.75" customHeight="1" x14ac:dyDescent="0.25">
      <c r="A4703" s="33" t="s">
        <v>30</v>
      </c>
      <c r="B4703" s="33" t="s">
        <v>31</v>
      </c>
      <c r="C4703" s="39">
        <v>6293</v>
      </c>
      <c r="D4703" s="39" t="s">
        <v>1169</v>
      </c>
      <c r="E4703" s="39" t="s">
        <v>1335</v>
      </c>
      <c r="F4703" s="128" t="s">
        <v>34</v>
      </c>
      <c r="G4703" s="39" t="s">
        <v>35</v>
      </c>
      <c r="H4703" s="39" t="str">
        <f t="shared" si="632"/>
        <v>6105AK124-6293-CSHP-0001</v>
      </c>
      <c r="I4703" s="39" t="str">
        <f t="shared" si="633"/>
        <v>Q24050972-04-6293-C-SHP-0001</v>
      </c>
      <c r="J4703" s="39"/>
      <c r="K4703" s="39" t="s">
        <v>2057</v>
      </c>
      <c r="L4703" s="39" t="s">
        <v>2075</v>
      </c>
      <c r="M4703" s="39" t="s">
        <v>1336</v>
      </c>
      <c r="N4703" s="33" t="str">
        <f t="shared" si="631"/>
        <v>Power Station 1 Photovoltaic Array, Inverters, and Transformers - Perimeter Fencing and Access Gates for Solar PV Yard - Equipment Assembly Drawings</v>
      </c>
      <c r="O4703" s="134"/>
      <c r="P4703" s="134"/>
      <c r="Q4703" s="33" t="str">
        <f>IFERROR(VLOOKUP(PPE_PH1_CDDL[[#This Row],[RDMC Document Number]],[3]Docs!$B:$F,4,0),"No Placeholder Yet")</f>
        <v>RES - Reserved Placeholder</v>
      </c>
      <c r="R4703" s="33" t="str">
        <f>IFERROR(VLOOKUP(PPE_PH1_CDDL[[#This Row],[RDMC Document Number]],[3]Docs!$B:$F,5,0),"No Placeholder Yet")</f>
        <v>Pending</v>
      </c>
      <c r="S4703" s="137">
        <f t="shared" ref="S4703:S4714" si="635">IF(AND(O4703&lt;&gt;"",P4703&lt;&gt;"",R4703="Approved"),100%,
 IF(AND(O4703&lt;&gt;"",P4703&lt;&gt;""),66.67%,
 IF(O4703&lt;&gt;"",33.33%,
 0)))</f>
        <v>0</v>
      </c>
      <c r="T4703" s="39" t="s">
        <v>1119</v>
      </c>
      <c r="U4703" s="39"/>
      <c r="V4703" s="126"/>
      <c r="W4703" s="39" t="s">
        <v>2059</v>
      </c>
      <c r="X4703" s="39" t="s">
        <v>2077</v>
      </c>
      <c r="Y4703" s="39"/>
      <c r="Z4703" s="39"/>
      <c r="AA4703" s="39"/>
      <c r="AB4703" s="152" t="s">
        <v>3165</v>
      </c>
    </row>
    <row r="4704" spans="1:28" ht="21.75" customHeight="1" x14ac:dyDescent="0.25">
      <c r="A4704" s="33" t="s">
        <v>30</v>
      </c>
      <c r="B4704" s="33" t="s">
        <v>31</v>
      </c>
      <c r="C4704" s="39">
        <v>6293</v>
      </c>
      <c r="D4704" s="39" t="s">
        <v>1169</v>
      </c>
      <c r="E4704" s="39" t="s">
        <v>1335</v>
      </c>
      <c r="F4704" s="128" t="s">
        <v>46</v>
      </c>
      <c r="G4704" s="39" t="s">
        <v>35</v>
      </c>
      <c r="H4704" s="39" t="str">
        <f t="shared" si="632"/>
        <v>6105AK124-6293-CSHP-0002</v>
      </c>
      <c r="I4704" s="39" t="str">
        <f t="shared" si="633"/>
        <v>Q24050972-04-6293-C-SHP-0002</v>
      </c>
      <c r="J4704" s="39"/>
      <c r="K4704" s="39" t="s">
        <v>2057</v>
      </c>
      <c r="L4704" s="39" t="s">
        <v>2078</v>
      </c>
      <c r="M4704" s="39" t="s">
        <v>1336</v>
      </c>
      <c r="N4704" s="33" t="str">
        <f t="shared" si="631"/>
        <v>Power Station 1 Photovoltaic Array, Inverters, and Transformers - CCTV &amp; Security System for Solar PV Yard and Buildings - Equipment Assembly Drawings</v>
      </c>
      <c r="O4704" s="134"/>
      <c r="P4704" s="134"/>
      <c r="Q4704" s="33" t="str">
        <f>IFERROR(VLOOKUP(PPE_PH1_CDDL[[#This Row],[RDMC Document Number]],[3]Docs!$B:$F,4,0),"No Placeholder Yet")</f>
        <v>RES - Reserved Placeholder</v>
      </c>
      <c r="R4704" s="33" t="str">
        <f>IFERROR(VLOOKUP(PPE_PH1_CDDL[[#This Row],[RDMC Document Number]],[3]Docs!$B:$F,5,0),"No Placeholder Yet")</f>
        <v>Pending</v>
      </c>
      <c r="S4704" s="137">
        <f t="shared" si="635"/>
        <v>0</v>
      </c>
      <c r="T4704" s="39" t="s">
        <v>1119</v>
      </c>
      <c r="U4704" s="39"/>
      <c r="V4704" s="126"/>
      <c r="W4704" s="39" t="s">
        <v>2059</v>
      </c>
      <c r="X4704" s="39" t="s">
        <v>2080</v>
      </c>
      <c r="Y4704" s="39"/>
      <c r="Z4704" s="39"/>
      <c r="AA4704" s="39"/>
      <c r="AB4704" s="152" t="s">
        <v>3165</v>
      </c>
    </row>
    <row r="4705" spans="1:28" ht="21.75" customHeight="1" x14ac:dyDescent="0.25">
      <c r="A4705" s="33" t="s">
        <v>30</v>
      </c>
      <c r="B4705" s="33" t="s">
        <v>31</v>
      </c>
      <c r="C4705" s="39">
        <v>6293</v>
      </c>
      <c r="D4705" s="39" t="s">
        <v>1169</v>
      </c>
      <c r="E4705" s="39" t="s">
        <v>1335</v>
      </c>
      <c r="F4705" s="128" t="s">
        <v>48</v>
      </c>
      <c r="G4705" s="39" t="s">
        <v>35</v>
      </c>
      <c r="H4705" s="39" t="str">
        <f t="shared" si="632"/>
        <v>6105AK124-6293-CSHP-0003</v>
      </c>
      <c r="I4705" s="39" t="str">
        <f t="shared" si="633"/>
        <v>Q24050972-04-6293-C-SHP-0003</v>
      </c>
      <c r="J4705" s="39"/>
      <c r="K4705" s="39" t="s">
        <v>2057</v>
      </c>
      <c r="L4705" s="39" t="s">
        <v>2058</v>
      </c>
      <c r="M4705" s="39" t="s">
        <v>1336</v>
      </c>
      <c r="N4705" s="33" t="str">
        <f t="shared" si="631"/>
        <v>Power Station 1 Photovoltaic Array, Inverters, and Transformers - Small Power and Lighting for Solar PV Yard - Equipment Assembly Drawings</v>
      </c>
      <c r="O4705" s="134"/>
      <c r="P4705" s="134"/>
      <c r="Q4705" s="33" t="str">
        <f>IFERROR(VLOOKUP(PPE_PH1_CDDL[[#This Row],[RDMC Document Number]],[3]Docs!$B:$F,4,0),"No Placeholder Yet")</f>
        <v>RES - Reserved Placeholder</v>
      </c>
      <c r="R4705" s="33" t="str">
        <f>IFERROR(VLOOKUP(PPE_PH1_CDDL[[#This Row],[RDMC Document Number]],[3]Docs!$B:$F,5,0),"No Placeholder Yet")</f>
        <v>Pending</v>
      </c>
      <c r="S4705" s="137">
        <f t="shared" si="635"/>
        <v>0</v>
      </c>
      <c r="T4705" s="39" t="s">
        <v>1119</v>
      </c>
      <c r="U4705" s="39"/>
      <c r="V4705" s="126"/>
      <c r="W4705" s="39" t="s">
        <v>2059</v>
      </c>
      <c r="X4705" s="39" t="s">
        <v>1597</v>
      </c>
      <c r="Y4705" s="39"/>
      <c r="Z4705" s="39"/>
      <c r="AA4705" s="39"/>
      <c r="AB4705" s="152" t="s">
        <v>3165</v>
      </c>
    </row>
    <row r="4706" spans="1:28" ht="21.75" customHeight="1" x14ac:dyDescent="0.25">
      <c r="A4706" s="33" t="s">
        <v>30</v>
      </c>
      <c r="B4706" s="33" t="s">
        <v>31</v>
      </c>
      <c r="C4706" s="39">
        <v>6293</v>
      </c>
      <c r="D4706" s="39" t="s">
        <v>1169</v>
      </c>
      <c r="E4706" s="39" t="s">
        <v>1335</v>
      </c>
      <c r="F4706" s="128" t="s">
        <v>50</v>
      </c>
      <c r="G4706" s="39" t="s">
        <v>35</v>
      </c>
      <c r="H4706" s="39" t="str">
        <f t="shared" si="632"/>
        <v>6105AK124-6293-CSHP-0004</v>
      </c>
      <c r="I4706" s="39" t="str">
        <f t="shared" si="633"/>
        <v>Q24050972-04-6293-C-SHP-0004</v>
      </c>
      <c r="J4706" s="39"/>
      <c r="K4706" s="39" t="s">
        <v>2057</v>
      </c>
      <c r="L4706" s="39" t="s">
        <v>2072</v>
      </c>
      <c r="M4706" s="39" t="s">
        <v>1336</v>
      </c>
      <c r="N4706" s="33" t="str">
        <f t="shared" si="631"/>
        <v>Power Station 1 Photovoltaic Array, Inverters, and Transformers - K110 (6291) - Cable Racks and Trays for Solar yard - Equipment Assembly Drawings</v>
      </c>
      <c r="O4706" s="134"/>
      <c r="P4706" s="134"/>
      <c r="Q4706" s="33" t="str">
        <f>IFERROR(VLOOKUP(PPE_PH1_CDDL[[#This Row],[RDMC Document Number]],[3]Docs!$B:$F,4,0),"No Placeholder Yet")</f>
        <v>RES - Reserved Placeholder</v>
      </c>
      <c r="R4706" s="33" t="str">
        <f>IFERROR(VLOOKUP(PPE_PH1_CDDL[[#This Row],[RDMC Document Number]],[3]Docs!$B:$F,5,0),"No Placeholder Yet")</f>
        <v>Pending</v>
      </c>
      <c r="S4706" s="137">
        <f t="shared" si="635"/>
        <v>0</v>
      </c>
      <c r="T4706" s="39" t="s">
        <v>1119</v>
      </c>
      <c r="U4706" s="39"/>
      <c r="V4706" s="126"/>
      <c r="W4706" s="39" t="s">
        <v>2059</v>
      </c>
      <c r="X4706" s="39" t="s">
        <v>1599</v>
      </c>
      <c r="Y4706" s="39"/>
      <c r="Z4706" s="39"/>
      <c r="AA4706" s="39"/>
      <c r="AB4706" s="152" t="s">
        <v>3165</v>
      </c>
    </row>
    <row r="4707" spans="1:28" ht="21.75" customHeight="1" x14ac:dyDescent="0.25">
      <c r="A4707" s="33" t="s">
        <v>30</v>
      </c>
      <c r="B4707" s="33" t="s">
        <v>31</v>
      </c>
      <c r="C4707" s="39">
        <v>6293</v>
      </c>
      <c r="D4707" s="39" t="s">
        <v>1169</v>
      </c>
      <c r="E4707" s="39" t="s">
        <v>1335</v>
      </c>
      <c r="F4707" s="128" t="s">
        <v>101</v>
      </c>
      <c r="G4707" s="39" t="s">
        <v>35</v>
      </c>
      <c r="H4707" s="39" t="str">
        <f t="shared" si="632"/>
        <v>6105AK124-6293-CSHP-0005</v>
      </c>
      <c r="I4707" s="39" t="str">
        <f t="shared" si="633"/>
        <v>Q24050972-04-6293-C-SHP-0005</v>
      </c>
      <c r="J4707" s="39"/>
      <c r="K4707" s="39" t="s">
        <v>2057</v>
      </c>
      <c r="L4707" s="39" t="s">
        <v>2066</v>
      </c>
      <c r="M4707" s="39" t="s">
        <v>1336</v>
      </c>
      <c r="N4707" s="33" t="str">
        <f t="shared" si="631"/>
        <v>Power Station 1 Photovoltaic Array, Inverters, and Transformers - K110 (6291) - Metering Instr. &amp; Weather Station (Incl. PV Performance Man. System) - Equipment Assembly Drawings</v>
      </c>
      <c r="O4707" s="134"/>
      <c r="P4707" s="134"/>
      <c r="Q4707" s="33" t="str">
        <f>IFERROR(VLOOKUP(PPE_PH1_CDDL[[#This Row],[RDMC Document Number]],[3]Docs!$B:$F,4,0),"No Placeholder Yet")</f>
        <v>RES - Reserved Placeholder</v>
      </c>
      <c r="R4707" s="33" t="str">
        <f>IFERROR(VLOOKUP(PPE_PH1_CDDL[[#This Row],[RDMC Document Number]],[3]Docs!$B:$F,5,0),"No Placeholder Yet")</f>
        <v>Pending</v>
      </c>
      <c r="S4707" s="137">
        <f t="shared" si="635"/>
        <v>0</v>
      </c>
      <c r="T4707" s="39" t="s">
        <v>1119</v>
      </c>
      <c r="U4707" s="39"/>
      <c r="V4707" s="126"/>
      <c r="W4707" s="39" t="s">
        <v>2059</v>
      </c>
      <c r="X4707" s="39" t="s">
        <v>2086</v>
      </c>
      <c r="Y4707" s="39"/>
      <c r="Z4707" s="39"/>
      <c r="AA4707" s="39"/>
      <c r="AB4707" s="152" t="s">
        <v>3165</v>
      </c>
    </row>
    <row r="4708" spans="1:28" ht="21.75" customHeight="1" x14ac:dyDescent="0.25">
      <c r="A4708" s="33" t="s">
        <v>30</v>
      </c>
      <c r="B4708" s="33" t="s">
        <v>31</v>
      </c>
      <c r="C4708" s="39">
        <v>6293</v>
      </c>
      <c r="D4708" s="39" t="s">
        <v>1169</v>
      </c>
      <c r="E4708" s="39" t="s">
        <v>1335</v>
      </c>
      <c r="F4708" s="174" t="s">
        <v>161</v>
      </c>
      <c r="G4708" s="39" t="s">
        <v>35</v>
      </c>
      <c r="H4708" s="39" t="str">
        <f t="shared" si="632"/>
        <v>6105AK124-6293-CSHP-0006</v>
      </c>
      <c r="I4708" s="39" t="str">
        <f t="shared" si="633"/>
        <v>Q24050972-04-6293-C-SHP-0006</v>
      </c>
      <c r="J4708" s="162"/>
      <c r="K4708" s="39" t="s">
        <v>2057</v>
      </c>
      <c r="L4708" s="162" t="s">
        <v>2069</v>
      </c>
      <c r="M4708" s="162" t="s">
        <v>1336</v>
      </c>
      <c r="N4708" s="33" t="str">
        <f t="shared" si="631"/>
        <v>Power Station 1 Photovoltaic Array, Inverters, and Transformers - K110 (6291) - Panel Cleaning Systems Infrastructure - Equipment Assembly Drawings</v>
      </c>
      <c r="O4708" s="175"/>
      <c r="P4708" s="175"/>
      <c r="Q4708" s="33" t="str">
        <f>IFERROR(VLOOKUP(PPE_PH1_CDDL[[#This Row],[RDMC Document Number]],[3]Docs!$B:$F,4,0),"No Placeholder Yet")</f>
        <v>RES - Reserved Placeholder</v>
      </c>
      <c r="R4708" s="33" t="str">
        <f>IFERROR(VLOOKUP(PPE_PH1_CDDL[[#This Row],[RDMC Document Number]],[3]Docs!$B:$F,5,0),"No Placeholder Yet")</f>
        <v>Pending</v>
      </c>
      <c r="S4708" s="137">
        <f t="shared" si="635"/>
        <v>0</v>
      </c>
      <c r="T4708" s="39" t="s">
        <v>1119</v>
      </c>
      <c r="U4708" s="39"/>
      <c r="V4708" s="126"/>
      <c r="W4708" s="39" t="s">
        <v>2059</v>
      </c>
      <c r="X4708" s="162" t="s">
        <v>2070</v>
      </c>
      <c r="Y4708" s="162"/>
      <c r="Z4708" s="162"/>
      <c r="AA4708" s="39"/>
      <c r="AB4708" s="152" t="s">
        <v>3165</v>
      </c>
    </row>
    <row r="4709" spans="1:28" ht="21.75" customHeight="1" x14ac:dyDescent="0.25">
      <c r="A4709" s="33" t="s">
        <v>30</v>
      </c>
      <c r="B4709" s="33" t="s">
        <v>31</v>
      </c>
      <c r="C4709" s="39">
        <v>6293</v>
      </c>
      <c r="D4709" s="39" t="s">
        <v>52</v>
      </c>
      <c r="E4709" s="39" t="s">
        <v>662</v>
      </c>
      <c r="F4709" s="128" t="s">
        <v>34</v>
      </c>
      <c r="G4709" s="39" t="s">
        <v>35</v>
      </c>
      <c r="H4709" s="39" t="str">
        <f t="shared" si="632"/>
        <v>6105AK124-6293-ESLD-0001</v>
      </c>
      <c r="I4709" s="39" t="str">
        <f t="shared" si="633"/>
        <v>Q24050972-04-6293-E-SLD-0001</v>
      </c>
      <c r="J4709" s="39"/>
      <c r="K4709" s="39" t="s">
        <v>2057</v>
      </c>
      <c r="L4709" s="39" t="s">
        <v>2078</v>
      </c>
      <c r="M4709" s="39" t="s">
        <v>1381</v>
      </c>
      <c r="N4709" s="33" t="str">
        <f t="shared" si="631"/>
        <v>Power Station 1 Photovoltaic Array, Inverters, and Transformers - CCTV &amp; Security System for Solar PV Yard and Buildings - Electrical Single Line Diagram</v>
      </c>
      <c r="O4709" s="134"/>
      <c r="P4709" s="134"/>
      <c r="Q4709" s="33" t="str">
        <f>IFERROR(VLOOKUP(PPE_PH1_CDDL[[#This Row],[RDMC Document Number]],[3]Docs!$B:$F,4,0),"No Placeholder Yet")</f>
        <v>RES - Reserved Placeholder</v>
      </c>
      <c r="R4709" s="33" t="str">
        <f>IFERROR(VLOOKUP(PPE_PH1_CDDL[[#This Row],[RDMC Document Number]],[3]Docs!$B:$F,5,0),"No Placeholder Yet")</f>
        <v>Pending</v>
      </c>
      <c r="S4709" s="137">
        <f t="shared" si="635"/>
        <v>0</v>
      </c>
      <c r="T4709" s="39" t="s">
        <v>1119</v>
      </c>
      <c r="U4709" s="39"/>
      <c r="V4709" s="126"/>
      <c r="W4709" s="39" t="s">
        <v>2059</v>
      </c>
      <c r="X4709" s="39" t="s">
        <v>2080</v>
      </c>
      <c r="Y4709" s="39"/>
      <c r="Z4709" s="39"/>
      <c r="AA4709" s="39"/>
      <c r="AB4709" s="152" t="s">
        <v>3165</v>
      </c>
    </row>
    <row r="4710" spans="1:28" ht="21.75" customHeight="1" x14ac:dyDescent="0.25">
      <c r="A4710" s="33" t="s">
        <v>30</v>
      </c>
      <c r="B4710" s="33" t="s">
        <v>31</v>
      </c>
      <c r="C4710" s="39">
        <v>6293</v>
      </c>
      <c r="D4710" s="39" t="s">
        <v>52</v>
      </c>
      <c r="E4710" s="39" t="s">
        <v>662</v>
      </c>
      <c r="F4710" s="128" t="s">
        <v>46</v>
      </c>
      <c r="G4710" s="39" t="s">
        <v>35</v>
      </c>
      <c r="H4710" s="39" t="str">
        <f t="shared" si="632"/>
        <v>6105AK124-6293-ESLD-0002</v>
      </c>
      <c r="I4710" s="39" t="str">
        <f t="shared" si="633"/>
        <v>Q24050972-04-6293-E-SLD-0002</v>
      </c>
      <c r="J4710" s="39"/>
      <c r="K4710" s="39" t="s">
        <v>2057</v>
      </c>
      <c r="L4710" s="39" t="s">
        <v>2058</v>
      </c>
      <c r="M4710" s="39" t="s">
        <v>1381</v>
      </c>
      <c r="N4710" s="33" t="str">
        <f t="shared" si="631"/>
        <v>Power Station 1 Photovoltaic Array, Inverters, and Transformers - Small Power and Lighting for Solar PV Yard - Electrical Single Line Diagram</v>
      </c>
      <c r="O4710" s="134"/>
      <c r="P4710" s="134"/>
      <c r="Q4710" s="33" t="str">
        <f>IFERROR(VLOOKUP(PPE_PH1_CDDL[[#This Row],[RDMC Document Number]],[3]Docs!$B:$F,4,0),"No Placeholder Yet")</f>
        <v>RES - Reserved Placeholder</v>
      </c>
      <c r="R4710" s="33" t="str">
        <f>IFERROR(VLOOKUP(PPE_PH1_CDDL[[#This Row],[RDMC Document Number]],[3]Docs!$B:$F,5,0),"No Placeholder Yet")</f>
        <v>Pending</v>
      </c>
      <c r="S4710" s="137">
        <f t="shared" si="635"/>
        <v>0</v>
      </c>
      <c r="T4710" s="39" t="s">
        <v>1119</v>
      </c>
      <c r="U4710" s="39"/>
      <c r="V4710" s="126"/>
      <c r="W4710" s="39" t="s">
        <v>2059</v>
      </c>
      <c r="X4710" s="39" t="s">
        <v>1597</v>
      </c>
      <c r="Y4710" s="39"/>
      <c r="Z4710" s="39"/>
      <c r="AA4710" s="39"/>
      <c r="AB4710" s="152" t="s">
        <v>3165</v>
      </c>
    </row>
    <row r="4711" spans="1:28" ht="21.75" customHeight="1" x14ac:dyDescent="0.25">
      <c r="A4711" s="33" t="s">
        <v>30</v>
      </c>
      <c r="B4711" s="33" t="s">
        <v>31</v>
      </c>
      <c r="C4711" s="39">
        <v>6293</v>
      </c>
      <c r="D4711" s="39" t="s">
        <v>52</v>
      </c>
      <c r="E4711" s="39" t="s">
        <v>662</v>
      </c>
      <c r="F4711" s="128" t="s">
        <v>48</v>
      </c>
      <c r="G4711" s="39" t="s">
        <v>35</v>
      </c>
      <c r="H4711" s="39" t="str">
        <f t="shared" si="632"/>
        <v>6105AK124-6293-ESLD-0003</v>
      </c>
      <c r="I4711" s="39" t="str">
        <f t="shared" si="633"/>
        <v>Q24050972-04-6293-E-SLD-0003</v>
      </c>
      <c r="J4711" s="39"/>
      <c r="K4711" s="39" t="s">
        <v>2057</v>
      </c>
      <c r="L4711" s="39" t="s">
        <v>2060</v>
      </c>
      <c r="M4711" s="39" t="s">
        <v>1381</v>
      </c>
      <c r="N4711" s="33" t="str">
        <f t="shared" si="631"/>
        <v>Power Station 1 Photovoltaic Array, Inverters, and Transformers - MV Cables for Solar PV Yard - Electrical Single Line Diagram</v>
      </c>
      <c r="O4711" s="134"/>
      <c r="P4711" s="134"/>
      <c r="Q4711" s="33" t="str">
        <f>IFERROR(VLOOKUP(PPE_PH1_CDDL[[#This Row],[RDMC Document Number]],[3]Docs!$B:$F,4,0),"No Placeholder Yet")</f>
        <v>RES - Reserved Placeholder</v>
      </c>
      <c r="R4711" s="33" t="str">
        <f>IFERROR(VLOOKUP(PPE_PH1_CDDL[[#This Row],[RDMC Document Number]],[3]Docs!$B:$F,5,0),"No Placeholder Yet")</f>
        <v>Pending</v>
      </c>
      <c r="S4711" s="137">
        <f t="shared" si="635"/>
        <v>0</v>
      </c>
      <c r="T4711" s="39" t="s">
        <v>1119</v>
      </c>
      <c r="U4711" s="39"/>
      <c r="V4711" s="126"/>
      <c r="W4711" s="39" t="s">
        <v>2059</v>
      </c>
      <c r="X4711" s="39" t="s">
        <v>2081</v>
      </c>
      <c r="Y4711" s="39"/>
      <c r="Z4711" s="39"/>
      <c r="AA4711" s="39"/>
      <c r="AB4711" s="152" t="s">
        <v>3165</v>
      </c>
    </row>
    <row r="4712" spans="1:28" ht="21.75" customHeight="1" x14ac:dyDescent="0.25">
      <c r="A4712" s="33" t="s">
        <v>30</v>
      </c>
      <c r="B4712" s="33" t="s">
        <v>31</v>
      </c>
      <c r="C4712" s="39">
        <v>6293</v>
      </c>
      <c r="D4712" s="39" t="s">
        <v>52</v>
      </c>
      <c r="E4712" s="39" t="s">
        <v>662</v>
      </c>
      <c r="F4712" s="128" t="s">
        <v>50</v>
      </c>
      <c r="G4712" s="39" t="s">
        <v>35</v>
      </c>
      <c r="H4712" s="39" t="str">
        <f t="shared" si="632"/>
        <v>6105AK124-6293-ESLD-0004</v>
      </c>
      <c r="I4712" s="39" t="str">
        <f t="shared" si="633"/>
        <v>Q24050972-04-6293-E-SLD-0004</v>
      </c>
      <c r="J4712" s="39"/>
      <c r="K4712" s="39" t="s">
        <v>2057</v>
      </c>
      <c r="L4712" s="39" t="s">
        <v>2062</v>
      </c>
      <c r="M4712" s="39" t="s">
        <v>1381</v>
      </c>
      <c r="N4712" s="33" t="str">
        <f t="shared" si="631"/>
        <v>Power Station 1 Photovoltaic Array, Inverters, and Transformers - K110 (6291) - LV, Control and Signal Cables (Incl. Gland/Lugs) for Solar Yard - Electrical Single Line Diagram</v>
      </c>
      <c r="O4712" s="134"/>
      <c r="P4712" s="134"/>
      <c r="Q4712" s="33" t="str">
        <f>IFERROR(VLOOKUP(PPE_PH1_CDDL[[#This Row],[RDMC Document Number]],[3]Docs!$B:$F,4,0),"No Placeholder Yet")</f>
        <v>RES - Reserved Placeholder</v>
      </c>
      <c r="R4712" s="33" t="str">
        <f>IFERROR(VLOOKUP(PPE_PH1_CDDL[[#This Row],[RDMC Document Number]],[3]Docs!$B:$F,5,0),"No Placeholder Yet")</f>
        <v>Pending</v>
      </c>
      <c r="S4712" s="137">
        <f t="shared" si="635"/>
        <v>0</v>
      </c>
      <c r="T4712" s="39" t="s">
        <v>1119</v>
      </c>
      <c r="U4712" s="39"/>
      <c r="V4712" s="126"/>
      <c r="W4712" s="39" t="s">
        <v>2059</v>
      </c>
      <c r="X4712" s="162" t="s">
        <v>1627</v>
      </c>
      <c r="Y4712" s="39"/>
      <c r="Z4712" s="39"/>
      <c r="AA4712" s="39"/>
      <c r="AB4712" s="152" t="s">
        <v>3165</v>
      </c>
    </row>
    <row r="4713" spans="1:28" ht="21.75" customHeight="1" x14ac:dyDescent="0.25">
      <c r="A4713" s="33" t="s">
        <v>30</v>
      </c>
      <c r="B4713" s="33" t="s">
        <v>31</v>
      </c>
      <c r="C4713" s="39">
        <v>6293</v>
      </c>
      <c r="D4713" s="39" t="s">
        <v>52</v>
      </c>
      <c r="E4713" s="39" t="s">
        <v>662</v>
      </c>
      <c r="F4713" s="128" t="s">
        <v>101</v>
      </c>
      <c r="G4713" s="39" t="s">
        <v>35</v>
      </c>
      <c r="H4713" s="39" t="str">
        <f t="shared" si="632"/>
        <v>6105AK124-6293-ESLD-0005</v>
      </c>
      <c r="I4713" s="39" t="str">
        <f t="shared" si="633"/>
        <v>Q24050972-04-6293-E-SLD-0005</v>
      </c>
      <c r="J4713" s="39"/>
      <c r="K4713" s="39" t="s">
        <v>2057</v>
      </c>
      <c r="L4713" s="39" t="s">
        <v>2084</v>
      </c>
      <c r="M4713" s="39" t="s">
        <v>1381</v>
      </c>
      <c r="N4713" s="33" t="str">
        <f t="shared" si="631"/>
        <v>Power Station 1 Photovoltaic Array, Inverters, and Transformers - K110 (6291) - Cable Trench / Tunnels for Solar yard - Electrical Single Line Diagram</v>
      </c>
      <c r="O4713" s="134"/>
      <c r="P4713" s="134"/>
      <c r="Q4713" s="33" t="str">
        <f>IFERROR(VLOOKUP(PPE_PH1_CDDL[[#This Row],[RDMC Document Number]],[3]Docs!$B:$F,4,0),"No Placeholder Yet")</f>
        <v>RES - Reserved Placeholder</v>
      </c>
      <c r="R4713" s="33" t="str">
        <f>IFERROR(VLOOKUP(PPE_PH1_CDDL[[#This Row],[RDMC Document Number]],[3]Docs!$B:$F,5,0),"No Placeholder Yet")</f>
        <v>Pending</v>
      </c>
      <c r="S4713" s="137">
        <f t="shared" si="635"/>
        <v>0</v>
      </c>
      <c r="T4713" s="39" t="s">
        <v>1119</v>
      </c>
      <c r="U4713" s="39"/>
      <c r="V4713" s="126"/>
      <c r="W4713" s="39" t="s">
        <v>2059</v>
      </c>
      <c r="X4713" s="39" t="s">
        <v>1885</v>
      </c>
      <c r="Y4713" s="39"/>
      <c r="Z4713" s="39"/>
      <c r="AA4713" s="39"/>
      <c r="AB4713" s="152" t="s">
        <v>3165</v>
      </c>
    </row>
    <row r="4714" spans="1:28" ht="21.75" customHeight="1" x14ac:dyDescent="0.25">
      <c r="A4714" s="33" t="s">
        <v>30</v>
      </c>
      <c r="B4714" s="33" t="s">
        <v>31</v>
      </c>
      <c r="C4714" s="39">
        <v>6293</v>
      </c>
      <c r="D4714" s="39" t="s">
        <v>52</v>
      </c>
      <c r="E4714" s="39" t="s">
        <v>662</v>
      </c>
      <c r="F4714" s="174" t="s">
        <v>161</v>
      </c>
      <c r="G4714" s="39" t="s">
        <v>35</v>
      </c>
      <c r="H4714" s="39" t="str">
        <f t="shared" si="632"/>
        <v>6105AK124-6293-ESLD-0006</v>
      </c>
      <c r="I4714" s="39" t="str">
        <f t="shared" si="633"/>
        <v>Q24050972-04-6293-E-SLD-0006</v>
      </c>
      <c r="J4714" s="162"/>
      <c r="K4714" s="39" t="s">
        <v>2057</v>
      </c>
      <c r="L4714" s="162" t="s">
        <v>2063</v>
      </c>
      <c r="M4714" s="162" t="s">
        <v>1381</v>
      </c>
      <c r="N4714" s="33" t="str">
        <f t="shared" si="631"/>
        <v>Power Station 1 Photovoltaic Array, Inverters, and Transformers - K110 (6291) - Lightning Protection System for Solar PV Panels and Yard - Electrical Single Line Diagram</v>
      </c>
      <c r="O4714" s="175"/>
      <c r="P4714" s="175"/>
      <c r="Q4714" s="33" t="str">
        <f>IFERROR(VLOOKUP(PPE_PH1_CDDL[[#This Row],[RDMC Document Number]],[3]Docs!$B:$F,4,0),"No Placeholder Yet")</f>
        <v>RES - Reserved Placeholder</v>
      </c>
      <c r="R4714" s="33" t="str">
        <f>IFERROR(VLOOKUP(PPE_PH1_CDDL[[#This Row],[RDMC Document Number]],[3]Docs!$B:$F,5,0),"No Placeholder Yet")</f>
        <v>Pending</v>
      </c>
      <c r="S4714" s="137">
        <f t="shared" si="635"/>
        <v>0</v>
      </c>
      <c r="T4714" s="39" t="s">
        <v>1119</v>
      </c>
      <c r="U4714" s="39"/>
      <c r="V4714" s="126"/>
      <c r="W4714" s="39" t="s">
        <v>2059</v>
      </c>
      <c r="X4714" s="39" t="s">
        <v>2089</v>
      </c>
      <c r="Y4714" s="162"/>
      <c r="Z4714" s="162"/>
      <c r="AA4714" s="39"/>
      <c r="AB4714" s="152" t="s">
        <v>3165</v>
      </c>
    </row>
    <row r="4715" spans="1:28" ht="21.75" customHeight="1" x14ac:dyDescent="0.25">
      <c r="A4715" s="33" t="s">
        <v>30</v>
      </c>
      <c r="B4715" s="33" t="s">
        <v>31</v>
      </c>
      <c r="C4715" s="39">
        <v>6293</v>
      </c>
      <c r="D4715" s="39" t="s">
        <v>1169</v>
      </c>
      <c r="E4715" s="39" t="s">
        <v>1170</v>
      </c>
      <c r="F4715" s="128" t="s">
        <v>34</v>
      </c>
      <c r="G4715" s="39" t="s">
        <v>35</v>
      </c>
      <c r="H4715" s="39" t="str">
        <f t="shared" si="632"/>
        <v>6105AK124-6293-CSPC-0001</v>
      </c>
      <c r="I4715" s="39" t="str">
        <f t="shared" si="633"/>
        <v>Q24050972-04-6293-C-SPC-0001</v>
      </c>
      <c r="J4715" s="39"/>
      <c r="K4715" s="39" t="s">
        <v>2057</v>
      </c>
      <c r="L4715" s="39" t="s">
        <v>2075</v>
      </c>
      <c r="M4715" s="39" t="s">
        <v>1338</v>
      </c>
      <c r="N4715" s="33" t="str">
        <f t="shared" si="631"/>
        <v>Power Station 1 Photovoltaic Array, Inverters, and Transformers - Perimeter Fencing and Access Gates for Solar PV Yard - Excavation, Trenching and Compacting Design</v>
      </c>
      <c r="O4715" s="134"/>
      <c r="P4715" s="134"/>
      <c r="Q4715" s="33" t="str">
        <f>IFERROR(VLOOKUP(PPE_PH1_CDDL[[#This Row],[RDMC Document Number]],[3]Docs!$B:$F,4,0),"No Placeholder Yet")</f>
        <v>RES - Reserved Placeholder</v>
      </c>
      <c r="R4715" s="33" t="str">
        <f>IFERROR(VLOOKUP(PPE_PH1_CDDL[[#This Row],[RDMC Document Number]],[3]Docs!$B:$F,5,0),"No Placeholder Yet")</f>
        <v>Pending</v>
      </c>
      <c r="S4715" s="137">
        <f t="shared" ref="S4715:S4759" si="636">IF(AND(O4715&lt;&gt;"",P4715&lt;&gt;"",R4715="Approved"),100%,
 IF(AND(O4715&lt;&gt;"",P4715&lt;&gt;""),66.67%,
 IF(O4715&lt;&gt;"",33.33%,
 0)))</f>
        <v>0</v>
      </c>
      <c r="T4715" s="39" t="s">
        <v>1119</v>
      </c>
      <c r="U4715" s="39"/>
      <c r="V4715" s="126"/>
      <c r="W4715" s="39" t="s">
        <v>2059</v>
      </c>
      <c r="X4715" s="39" t="s">
        <v>2077</v>
      </c>
      <c r="Y4715" s="39"/>
      <c r="Z4715" s="39"/>
      <c r="AA4715" s="39"/>
      <c r="AB4715" s="152" t="s">
        <v>3165</v>
      </c>
    </row>
    <row r="4716" spans="1:28" ht="21.75" customHeight="1" x14ac:dyDescent="0.25">
      <c r="A4716" s="33" t="s">
        <v>30</v>
      </c>
      <c r="B4716" s="33" t="s">
        <v>31</v>
      </c>
      <c r="C4716" s="39">
        <v>6293</v>
      </c>
      <c r="D4716" s="39" t="s">
        <v>1169</v>
      </c>
      <c r="E4716" s="39" t="s">
        <v>1170</v>
      </c>
      <c r="F4716" s="128" t="s">
        <v>46</v>
      </c>
      <c r="G4716" s="39" t="s">
        <v>35</v>
      </c>
      <c r="H4716" s="39" t="str">
        <f t="shared" si="632"/>
        <v>6105AK124-6293-CSPC-0002</v>
      </c>
      <c r="I4716" s="39" t="str">
        <f t="shared" si="633"/>
        <v>Q24050972-04-6293-C-SPC-0002</v>
      </c>
      <c r="J4716" s="39"/>
      <c r="K4716" s="39" t="s">
        <v>2057</v>
      </c>
      <c r="L4716" s="39" t="s">
        <v>2075</v>
      </c>
      <c r="M4716" s="39" t="s">
        <v>1339</v>
      </c>
      <c r="N4716" s="33" t="str">
        <f t="shared" si="631"/>
        <v>Power Station 1 Photovoltaic Array, Inverters, and Transformers - Perimeter Fencing and Access Gates for Solar PV Yard - Concrete Construction Material Specifications</v>
      </c>
      <c r="O4716" s="134"/>
      <c r="P4716" s="134"/>
      <c r="Q4716" s="33" t="str">
        <f>IFERROR(VLOOKUP(PPE_PH1_CDDL[[#This Row],[RDMC Document Number]],[3]Docs!$B:$F,4,0),"No Placeholder Yet")</f>
        <v>RES - Reserved Placeholder</v>
      </c>
      <c r="R4716" s="33" t="str">
        <f>IFERROR(VLOOKUP(PPE_PH1_CDDL[[#This Row],[RDMC Document Number]],[3]Docs!$B:$F,5,0),"No Placeholder Yet")</f>
        <v>Pending</v>
      </c>
      <c r="S4716" s="137">
        <f t="shared" si="636"/>
        <v>0</v>
      </c>
      <c r="T4716" s="39" t="s">
        <v>1119</v>
      </c>
      <c r="U4716" s="39"/>
      <c r="V4716" s="126"/>
      <c r="W4716" s="39" t="s">
        <v>2059</v>
      </c>
      <c r="X4716" s="39" t="s">
        <v>2077</v>
      </c>
      <c r="Y4716" s="39"/>
      <c r="Z4716" s="39"/>
      <c r="AA4716" s="39"/>
      <c r="AB4716" s="152" t="s">
        <v>3165</v>
      </c>
    </row>
    <row r="4717" spans="1:28" ht="21.75" customHeight="1" x14ac:dyDescent="0.25">
      <c r="A4717" s="33" t="s">
        <v>30</v>
      </c>
      <c r="B4717" s="33" t="s">
        <v>31</v>
      </c>
      <c r="C4717" s="39">
        <v>6293</v>
      </c>
      <c r="D4717" s="39" t="s">
        <v>1169</v>
      </c>
      <c r="E4717" s="39" t="s">
        <v>1170</v>
      </c>
      <c r="F4717" s="128" t="s">
        <v>48</v>
      </c>
      <c r="G4717" s="39" t="s">
        <v>35</v>
      </c>
      <c r="H4717" s="39" t="str">
        <f t="shared" si="632"/>
        <v>6105AK124-6293-CSPC-0003</v>
      </c>
      <c r="I4717" s="39" t="str">
        <f t="shared" si="633"/>
        <v>Q24050972-04-6293-C-SPC-0003</v>
      </c>
      <c r="J4717" s="39"/>
      <c r="K4717" s="39" t="s">
        <v>2057</v>
      </c>
      <c r="L4717" s="39" t="s">
        <v>2075</v>
      </c>
      <c r="M4717" s="39" t="s">
        <v>1340</v>
      </c>
      <c r="N4717" s="33" t="str">
        <f t="shared" si="631"/>
        <v>Power Station 1 Photovoltaic Array, Inverters, and Transformers - Perimeter Fencing and Access Gates for Solar PV Yard - Steel Structures Corrosion Protection Specification</v>
      </c>
      <c r="O4717" s="134"/>
      <c r="P4717" s="134"/>
      <c r="Q4717" s="33" t="str">
        <f>IFERROR(VLOOKUP(PPE_PH1_CDDL[[#This Row],[RDMC Document Number]],[3]Docs!$B:$F,4,0),"No Placeholder Yet")</f>
        <v>RES - Reserved Placeholder</v>
      </c>
      <c r="R4717" s="33" t="str">
        <f>IFERROR(VLOOKUP(PPE_PH1_CDDL[[#This Row],[RDMC Document Number]],[3]Docs!$B:$F,5,0),"No Placeholder Yet")</f>
        <v>Pending</v>
      </c>
      <c r="S4717" s="137">
        <f t="shared" si="636"/>
        <v>0</v>
      </c>
      <c r="T4717" s="39" t="s">
        <v>1119</v>
      </c>
      <c r="U4717" s="39"/>
      <c r="V4717" s="126"/>
      <c r="W4717" s="39" t="s">
        <v>2059</v>
      </c>
      <c r="X4717" s="39" t="s">
        <v>2077</v>
      </c>
      <c r="Y4717" s="39"/>
      <c r="Z4717" s="39"/>
      <c r="AA4717" s="39"/>
      <c r="AB4717" s="152" t="s">
        <v>3165</v>
      </c>
    </row>
    <row r="4718" spans="1:28" ht="21.75" customHeight="1" x14ac:dyDescent="0.25">
      <c r="A4718" s="33" t="s">
        <v>30</v>
      </c>
      <c r="B4718" s="33" t="s">
        <v>31</v>
      </c>
      <c r="C4718" s="39">
        <v>6293</v>
      </c>
      <c r="D4718" s="39" t="s">
        <v>1169</v>
      </c>
      <c r="E4718" s="39" t="s">
        <v>1170</v>
      </c>
      <c r="F4718" s="128" t="s">
        <v>50</v>
      </c>
      <c r="G4718" s="39" t="s">
        <v>35</v>
      </c>
      <c r="H4718" s="39" t="str">
        <f t="shared" si="632"/>
        <v>6105AK124-6293-CSPC-0004</v>
      </c>
      <c r="I4718" s="39" t="str">
        <f t="shared" si="633"/>
        <v>Q24050972-04-6293-C-SPC-0004</v>
      </c>
      <c r="J4718" s="39"/>
      <c r="K4718" s="39" t="s">
        <v>2057</v>
      </c>
      <c r="L4718" s="39" t="s">
        <v>2058</v>
      </c>
      <c r="M4718" s="39" t="s">
        <v>1339</v>
      </c>
      <c r="N4718" s="33" t="str">
        <f t="shared" si="631"/>
        <v>Power Station 1 Photovoltaic Array, Inverters, and Transformers - Small Power and Lighting for Solar PV Yard - Concrete Construction Material Specifications</v>
      </c>
      <c r="O4718" s="134"/>
      <c r="P4718" s="134"/>
      <c r="Q4718" s="33" t="str">
        <f>IFERROR(VLOOKUP(PPE_PH1_CDDL[[#This Row],[RDMC Document Number]],[3]Docs!$B:$F,4,0),"No Placeholder Yet")</f>
        <v>RES - Reserved Placeholder</v>
      </c>
      <c r="R4718" s="33" t="str">
        <f>IFERROR(VLOOKUP(PPE_PH1_CDDL[[#This Row],[RDMC Document Number]],[3]Docs!$B:$F,5,0),"No Placeholder Yet")</f>
        <v>Pending</v>
      </c>
      <c r="S4718" s="137">
        <f t="shared" si="636"/>
        <v>0</v>
      </c>
      <c r="T4718" s="39" t="s">
        <v>1119</v>
      </c>
      <c r="U4718" s="39"/>
      <c r="V4718" s="126"/>
      <c r="W4718" s="39" t="s">
        <v>2059</v>
      </c>
      <c r="X4718" s="39" t="s">
        <v>1597</v>
      </c>
      <c r="Y4718" s="39"/>
      <c r="Z4718" s="39"/>
      <c r="AA4718" s="39"/>
      <c r="AB4718" s="152" t="s">
        <v>3165</v>
      </c>
    </row>
    <row r="4719" spans="1:28" ht="21.75" customHeight="1" x14ac:dyDescent="0.25">
      <c r="A4719" s="33" t="s">
        <v>30</v>
      </c>
      <c r="B4719" s="33" t="s">
        <v>31</v>
      </c>
      <c r="C4719" s="39">
        <v>6293</v>
      </c>
      <c r="D4719" s="39" t="s">
        <v>1169</v>
      </c>
      <c r="E4719" s="39" t="s">
        <v>1170</v>
      </c>
      <c r="F4719" s="128" t="s">
        <v>101</v>
      </c>
      <c r="G4719" s="39" t="s">
        <v>35</v>
      </c>
      <c r="H4719" s="39" t="str">
        <f t="shared" si="632"/>
        <v>6105AK124-6293-CSPC-0005</v>
      </c>
      <c r="I4719" s="39" t="str">
        <f t="shared" si="633"/>
        <v>Q24050972-04-6293-C-SPC-0005</v>
      </c>
      <c r="J4719" s="39"/>
      <c r="K4719" s="39" t="s">
        <v>2057</v>
      </c>
      <c r="L4719" s="39" t="s">
        <v>2060</v>
      </c>
      <c r="M4719" s="39" t="s">
        <v>1338</v>
      </c>
      <c r="N4719" s="33" t="str">
        <f t="shared" si="631"/>
        <v>Power Station 1 Photovoltaic Array, Inverters, and Transformers - MV Cables for Solar PV Yard - Excavation, Trenching and Compacting Design</v>
      </c>
      <c r="O4719" s="134"/>
      <c r="P4719" s="134"/>
      <c r="Q4719" s="33" t="str">
        <f>IFERROR(VLOOKUP(PPE_PH1_CDDL[[#This Row],[RDMC Document Number]],[3]Docs!$B:$F,4,0),"No Placeholder Yet")</f>
        <v>RES - Reserved Placeholder</v>
      </c>
      <c r="R4719" s="33" t="str">
        <f>IFERROR(VLOOKUP(PPE_PH1_CDDL[[#This Row],[RDMC Document Number]],[3]Docs!$B:$F,5,0),"No Placeholder Yet")</f>
        <v>Pending</v>
      </c>
      <c r="S4719" s="137">
        <f t="shared" si="636"/>
        <v>0</v>
      </c>
      <c r="T4719" s="39" t="s">
        <v>1119</v>
      </c>
      <c r="U4719" s="39"/>
      <c r="V4719" s="126"/>
      <c r="W4719" s="39" t="s">
        <v>2059</v>
      </c>
      <c r="X4719" s="39" t="s">
        <v>2061</v>
      </c>
      <c r="Y4719" s="39"/>
      <c r="Z4719" s="39"/>
      <c r="AA4719" s="39"/>
      <c r="AB4719" s="152" t="s">
        <v>3165</v>
      </c>
    </row>
    <row r="4720" spans="1:28" ht="21.75" customHeight="1" x14ac:dyDescent="0.25">
      <c r="A4720" s="33" t="s">
        <v>30</v>
      </c>
      <c r="B4720" s="33" t="s">
        <v>31</v>
      </c>
      <c r="C4720" s="39">
        <v>6293</v>
      </c>
      <c r="D4720" s="39" t="s">
        <v>1169</v>
      </c>
      <c r="E4720" s="39" t="s">
        <v>1170</v>
      </c>
      <c r="F4720" s="128" t="s">
        <v>161</v>
      </c>
      <c r="G4720" s="39" t="s">
        <v>35</v>
      </c>
      <c r="H4720" s="39" t="str">
        <f t="shared" si="632"/>
        <v>6105AK124-6293-CSPC-0006</v>
      </c>
      <c r="I4720" s="39" t="str">
        <f t="shared" si="633"/>
        <v>Q24050972-04-6293-C-SPC-0006</v>
      </c>
      <c r="J4720" s="39"/>
      <c r="K4720" s="39" t="s">
        <v>2057</v>
      </c>
      <c r="L4720" s="39" t="s">
        <v>2060</v>
      </c>
      <c r="M4720" s="39" t="s">
        <v>1339</v>
      </c>
      <c r="N4720" s="33" t="str">
        <f t="shared" si="631"/>
        <v>Power Station 1 Photovoltaic Array, Inverters, and Transformers - MV Cables for Solar PV Yard - Concrete Construction Material Specifications</v>
      </c>
      <c r="O4720" s="134"/>
      <c r="P4720" s="134"/>
      <c r="Q4720" s="33" t="str">
        <f>IFERROR(VLOOKUP(PPE_PH1_CDDL[[#This Row],[RDMC Document Number]],[3]Docs!$B:$F,4,0),"No Placeholder Yet")</f>
        <v>RES - Reserved Placeholder</v>
      </c>
      <c r="R4720" s="33" t="str">
        <f>IFERROR(VLOOKUP(PPE_PH1_CDDL[[#This Row],[RDMC Document Number]],[3]Docs!$B:$F,5,0),"No Placeholder Yet")</f>
        <v>Pending</v>
      </c>
      <c r="S4720" s="137">
        <f t="shared" si="636"/>
        <v>0</v>
      </c>
      <c r="T4720" s="39" t="s">
        <v>1119</v>
      </c>
      <c r="U4720" s="39"/>
      <c r="V4720" s="126"/>
      <c r="W4720" s="39" t="s">
        <v>2059</v>
      </c>
      <c r="X4720" s="39" t="s">
        <v>2061</v>
      </c>
      <c r="Y4720" s="39"/>
      <c r="Z4720" s="39"/>
      <c r="AA4720" s="39"/>
      <c r="AB4720" s="152" t="s">
        <v>3165</v>
      </c>
    </row>
    <row r="4721" spans="1:28" ht="21.75" customHeight="1" x14ac:dyDescent="0.25">
      <c r="A4721" s="33" t="s">
        <v>30</v>
      </c>
      <c r="B4721" s="33" t="s">
        <v>31</v>
      </c>
      <c r="C4721" s="39">
        <v>6293</v>
      </c>
      <c r="D4721" s="39" t="s">
        <v>1169</v>
      </c>
      <c r="E4721" s="39" t="s">
        <v>1170</v>
      </c>
      <c r="F4721" s="128" t="s">
        <v>170</v>
      </c>
      <c r="G4721" s="39" t="s">
        <v>35</v>
      </c>
      <c r="H4721" s="39" t="str">
        <f t="shared" si="632"/>
        <v>6105AK124-6293-CSPC-0007</v>
      </c>
      <c r="I4721" s="39" t="str">
        <f t="shared" si="633"/>
        <v>Q24050972-04-6293-C-SPC-0007</v>
      </c>
      <c r="J4721" s="39"/>
      <c r="K4721" s="39" t="s">
        <v>2057</v>
      </c>
      <c r="L4721" s="39" t="s">
        <v>2062</v>
      </c>
      <c r="M4721" s="39" t="s">
        <v>1338</v>
      </c>
      <c r="N4721" s="33" t="str">
        <f t="shared" si="631"/>
        <v>Power Station 1 Photovoltaic Array, Inverters, and Transformers - K110 (6291) - LV, Control and Signal Cables (Incl. Gland/Lugs) for Solar Yard - Excavation, Trenching and Compacting Design</v>
      </c>
      <c r="O4721" s="134"/>
      <c r="P4721" s="134"/>
      <c r="Q4721" s="33" t="str">
        <f>IFERROR(VLOOKUP(PPE_PH1_CDDL[[#This Row],[RDMC Document Number]],[3]Docs!$B:$F,4,0),"No Placeholder Yet")</f>
        <v>RES - Reserved Placeholder</v>
      </c>
      <c r="R4721" s="33" t="str">
        <f>IFERROR(VLOOKUP(PPE_PH1_CDDL[[#This Row],[RDMC Document Number]],[3]Docs!$B:$F,5,0),"No Placeholder Yet")</f>
        <v>Pending</v>
      </c>
      <c r="S4721" s="137">
        <f t="shared" si="636"/>
        <v>0</v>
      </c>
      <c r="T4721" s="39" t="s">
        <v>1119</v>
      </c>
      <c r="U4721" s="39"/>
      <c r="V4721" s="126"/>
      <c r="W4721" s="39" t="s">
        <v>2059</v>
      </c>
      <c r="X4721" s="39" t="s">
        <v>2091</v>
      </c>
      <c r="Y4721" s="39"/>
      <c r="Z4721" s="39"/>
      <c r="AA4721" s="39"/>
      <c r="AB4721" s="152" t="s">
        <v>3165</v>
      </c>
    </row>
    <row r="4722" spans="1:28" ht="21.75" customHeight="1" x14ac:dyDescent="0.25">
      <c r="A4722" s="33" t="s">
        <v>30</v>
      </c>
      <c r="B4722" s="33" t="s">
        <v>31</v>
      </c>
      <c r="C4722" s="39">
        <v>6293</v>
      </c>
      <c r="D4722" s="39" t="s">
        <v>1169</v>
      </c>
      <c r="E4722" s="39" t="s">
        <v>1170</v>
      </c>
      <c r="F4722" s="128" t="s">
        <v>108</v>
      </c>
      <c r="G4722" s="39" t="s">
        <v>35</v>
      </c>
      <c r="H4722" s="39" t="str">
        <f t="shared" si="632"/>
        <v>6105AK124-6293-CSPC-0008</v>
      </c>
      <c r="I4722" s="39" t="str">
        <f t="shared" si="633"/>
        <v>Q24050972-04-6293-C-SPC-0008</v>
      </c>
      <c r="J4722" s="39"/>
      <c r="K4722" s="39" t="s">
        <v>2057</v>
      </c>
      <c r="L4722" s="39" t="s">
        <v>2062</v>
      </c>
      <c r="M4722" s="39" t="s">
        <v>1339</v>
      </c>
      <c r="N4722" s="33" t="str">
        <f t="shared" si="631"/>
        <v>Power Station 1 Photovoltaic Array, Inverters, and Transformers - K110 (6291) - LV, Control and Signal Cables (Incl. Gland/Lugs) for Solar Yard - Concrete Construction Material Specifications</v>
      </c>
      <c r="O4722" s="134"/>
      <c r="P4722" s="134"/>
      <c r="Q4722" s="33" t="str">
        <f>IFERROR(VLOOKUP(PPE_PH1_CDDL[[#This Row],[RDMC Document Number]],[3]Docs!$B:$F,4,0),"No Placeholder Yet")</f>
        <v>RES - Reserved Placeholder</v>
      </c>
      <c r="R4722" s="33" t="str">
        <f>IFERROR(VLOOKUP(PPE_PH1_CDDL[[#This Row],[RDMC Document Number]],[3]Docs!$B:$F,5,0),"No Placeholder Yet")</f>
        <v>Pending</v>
      </c>
      <c r="S4722" s="137">
        <f t="shared" si="636"/>
        <v>0</v>
      </c>
      <c r="T4722" s="39" t="s">
        <v>1119</v>
      </c>
      <c r="U4722" s="39"/>
      <c r="V4722" s="126"/>
      <c r="W4722" s="39" t="s">
        <v>2059</v>
      </c>
      <c r="X4722" s="39" t="s">
        <v>2091</v>
      </c>
      <c r="Y4722" s="39"/>
      <c r="Z4722" s="39"/>
      <c r="AA4722" s="39"/>
      <c r="AB4722" s="152" t="s">
        <v>3165</v>
      </c>
    </row>
    <row r="4723" spans="1:28" ht="21.75" customHeight="1" x14ac:dyDescent="0.25">
      <c r="A4723" s="33" t="s">
        <v>30</v>
      </c>
      <c r="B4723" s="33" t="s">
        <v>31</v>
      </c>
      <c r="C4723" s="39">
        <v>6293</v>
      </c>
      <c r="D4723" s="39" t="s">
        <v>1169</v>
      </c>
      <c r="E4723" s="39" t="s">
        <v>1170</v>
      </c>
      <c r="F4723" s="128" t="s">
        <v>173</v>
      </c>
      <c r="G4723" s="39" t="s">
        <v>35</v>
      </c>
      <c r="H4723" s="39" t="str">
        <f t="shared" si="632"/>
        <v>6105AK124-6293-CSPC-0009</v>
      </c>
      <c r="I4723" s="39" t="str">
        <f t="shared" si="633"/>
        <v>Q24050972-04-6293-C-SPC-0009</v>
      </c>
      <c r="J4723" s="39"/>
      <c r="K4723" s="39" t="s">
        <v>2057</v>
      </c>
      <c r="L4723" s="39" t="s">
        <v>2072</v>
      </c>
      <c r="M4723" s="39" t="s">
        <v>1337</v>
      </c>
      <c r="N4723" s="33" t="str">
        <f t="shared" si="631"/>
        <v>Power Station 1 Photovoltaic Array, Inverters, and Transformers - K110 (6291) - Cable Racks and Trays for Solar yard - Civil Design Requirements</v>
      </c>
      <c r="O4723" s="134"/>
      <c r="P4723" s="134"/>
      <c r="Q4723" s="33" t="str">
        <f>IFERROR(VLOOKUP(PPE_PH1_CDDL[[#This Row],[RDMC Document Number]],[3]Docs!$B:$F,4,0),"No Placeholder Yet")</f>
        <v>RES - Reserved Placeholder</v>
      </c>
      <c r="R4723" s="33" t="str">
        <f>IFERROR(VLOOKUP(PPE_PH1_CDDL[[#This Row],[RDMC Document Number]],[3]Docs!$B:$F,5,0),"No Placeholder Yet")</f>
        <v>Pending</v>
      </c>
      <c r="S4723" s="137">
        <f t="shared" si="636"/>
        <v>0</v>
      </c>
      <c r="T4723" s="39" t="s">
        <v>1119</v>
      </c>
      <c r="U4723" s="39"/>
      <c r="V4723" s="126"/>
      <c r="W4723" s="39" t="s">
        <v>2059</v>
      </c>
      <c r="X4723" s="39" t="s">
        <v>1599</v>
      </c>
      <c r="Y4723" s="39"/>
      <c r="Z4723" s="39"/>
      <c r="AA4723" s="39"/>
      <c r="AB4723" s="152" t="s">
        <v>3165</v>
      </c>
    </row>
    <row r="4724" spans="1:28" ht="21.75" customHeight="1" x14ac:dyDescent="0.25">
      <c r="A4724" s="33" t="s">
        <v>30</v>
      </c>
      <c r="B4724" s="33" t="s">
        <v>31</v>
      </c>
      <c r="C4724" s="39">
        <v>6293</v>
      </c>
      <c r="D4724" s="39" t="s">
        <v>1169</v>
      </c>
      <c r="E4724" s="39" t="s">
        <v>1170</v>
      </c>
      <c r="F4724" s="128" t="s">
        <v>184</v>
      </c>
      <c r="G4724" s="39" t="s">
        <v>35</v>
      </c>
      <c r="H4724" s="39" t="str">
        <f t="shared" si="632"/>
        <v>6105AK124-6293-CSPC-0010</v>
      </c>
      <c r="I4724" s="39" t="str">
        <f t="shared" si="633"/>
        <v>Q24050972-04-6293-C-SPC-0010</v>
      </c>
      <c r="J4724" s="39"/>
      <c r="K4724" s="39" t="s">
        <v>2057</v>
      </c>
      <c r="L4724" s="39" t="s">
        <v>2072</v>
      </c>
      <c r="M4724" s="39" t="s">
        <v>1339</v>
      </c>
      <c r="N4724" s="33" t="str">
        <f t="shared" si="631"/>
        <v>Power Station 1 Photovoltaic Array, Inverters, and Transformers - K110 (6291) - Cable Racks and Trays for Solar yard - Concrete Construction Material Specifications</v>
      </c>
      <c r="O4724" s="134"/>
      <c r="P4724" s="134"/>
      <c r="Q4724" s="33" t="str">
        <f>IFERROR(VLOOKUP(PPE_PH1_CDDL[[#This Row],[RDMC Document Number]],[3]Docs!$B:$F,4,0),"No Placeholder Yet")</f>
        <v>RES - Reserved Placeholder</v>
      </c>
      <c r="R4724" s="33" t="str">
        <f>IFERROR(VLOOKUP(PPE_PH1_CDDL[[#This Row],[RDMC Document Number]],[3]Docs!$B:$F,5,0),"No Placeholder Yet")</f>
        <v>Pending</v>
      </c>
      <c r="S4724" s="137">
        <f t="shared" si="636"/>
        <v>0</v>
      </c>
      <c r="T4724" s="39" t="s">
        <v>1119</v>
      </c>
      <c r="U4724" s="39"/>
      <c r="V4724" s="126"/>
      <c r="W4724" s="39" t="s">
        <v>2059</v>
      </c>
      <c r="X4724" s="39" t="s">
        <v>1599</v>
      </c>
      <c r="Y4724" s="39"/>
      <c r="Z4724" s="39"/>
      <c r="AA4724" s="39"/>
      <c r="AB4724" s="152" t="s">
        <v>3165</v>
      </c>
    </row>
    <row r="4725" spans="1:28" ht="21.75" customHeight="1" x14ac:dyDescent="0.25">
      <c r="A4725" s="33" t="s">
        <v>30</v>
      </c>
      <c r="B4725" s="33" t="s">
        <v>31</v>
      </c>
      <c r="C4725" s="39">
        <v>6293</v>
      </c>
      <c r="D4725" s="39" t="s">
        <v>1169</v>
      </c>
      <c r="E4725" s="39" t="s">
        <v>1170</v>
      </c>
      <c r="F4725" s="128" t="s">
        <v>187</v>
      </c>
      <c r="G4725" s="39" t="s">
        <v>35</v>
      </c>
      <c r="H4725" s="39" t="str">
        <f t="shared" si="632"/>
        <v>6105AK124-6293-CSPC-0011</v>
      </c>
      <c r="I4725" s="39" t="str">
        <f t="shared" si="633"/>
        <v>Q24050972-04-6293-C-SPC-0011</v>
      </c>
      <c r="J4725" s="39"/>
      <c r="K4725" s="39" t="s">
        <v>2057</v>
      </c>
      <c r="L4725" s="39" t="s">
        <v>2072</v>
      </c>
      <c r="M4725" s="39" t="s">
        <v>1340</v>
      </c>
      <c r="N4725" s="33" t="str">
        <f t="shared" si="631"/>
        <v>Power Station 1 Photovoltaic Array, Inverters, and Transformers - K110 (6291) - Cable Racks and Trays for Solar yard - Steel Structures Corrosion Protection Specification</v>
      </c>
      <c r="O4725" s="134"/>
      <c r="P4725" s="134"/>
      <c r="Q4725" s="33" t="str">
        <f>IFERROR(VLOOKUP(PPE_PH1_CDDL[[#This Row],[RDMC Document Number]],[3]Docs!$B:$F,4,0),"No Placeholder Yet")</f>
        <v>RES - Reserved Placeholder</v>
      </c>
      <c r="R4725" s="33" t="str">
        <f>IFERROR(VLOOKUP(PPE_PH1_CDDL[[#This Row],[RDMC Document Number]],[3]Docs!$B:$F,5,0),"No Placeholder Yet")</f>
        <v>Pending</v>
      </c>
      <c r="S4725" s="137">
        <f t="shared" si="636"/>
        <v>0</v>
      </c>
      <c r="T4725" s="39" t="s">
        <v>1119</v>
      </c>
      <c r="U4725" s="39"/>
      <c r="V4725" s="126"/>
      <c r="W4725" s="39" t="s">
        <v>2059</v>
      </c>
      <c r="X4725" s="39" t="s">
        <v>1599</v>
      </c>
      <c r="Y4725" s="39"/>
      <c r="Z4725" s="39"/>
      <c r="AA4725" s="39"/>
      <c r="AB4725" s="152" t="s">
        <v>3165</v>
      </c>
    </row>
    <row r="4726" spans="1:28" ht="21.75" customHeight="1" x14ac:dyDescent="0.25">
      <c r="A4726" s="33" t="s">
        <v>30</v>
      </c>
      <c r="B4726" s="33" t="s">
        <v>31</v>
      </c>
      <c r="C4726" s="39">
        <v>6293</v>
      </c>
      <c r="D4726" s="39" t="s">
        <v>1169</v>
      </c>
      <c r="E4726" s="39" t="s">
        <v>1170</v>
      </c>
      <c r="F4726" s="128" t="s">
        <v>213</v>
      </c>
      <c r="G4726" s="39" t="s">
        <v>35</v>
      </c>
      <c r="H4726" s="39" t="str">
        <f t="shared" si="632"/>
        <v>6105AK124-6293-CSPC-0012</v>
      </c>
      <c r="I4726" s="39" t="str">
        <f t="shared" si="633"/>
        <v>Q24050972-04-6293-C-SPC-0012</v>
      </c>
      <c r="J4726" s="39"/>
      <c r="K4726" s="39" t="s">
        <v>2057</v>
      </c>
      <c r="L4726" s="39" t="s">
        <v>2084</v>
      </c>
      <c r="M4726" s="39" t="s">
        <v>1337</v>
      </c>
      <c r="N4726" s="33" t="str">
        <f t="shared" si="631"/>
        <v>Power Station 1 Photovoltaic Array, Inverters, and Transformers - K110 (6291) - Cable Trench / Tunnels for Solar yard - Civil Design Requirements</v>
      </c>
      <c r="O4726" s="134"/>
      <c r="P4726" s="134"/>
      <c r="Q4726" s="33" t="str">
        <f>IFERROR(VLOOKUP(PPE_PH1_CDDL[[#This Row],[RDMC Document Number]],[3]Docs!$B:$F,4,0),"No Placeholder Yet")</f>
        <v>RES - Reserved Placeholder</v>
      </c>
      <c r="R4726" s="33" t="str">
        <f>IFERROR(VLOOKUP(PPE_PH1_CDDL[[#This Row],[RDMC Document Number]],[3]Docs!$B:$F,5,0),"No Placeholder Yet")</f>
        <v>Pending</v>
      </c>
      <c r="S4726" s="137">
        <f t="shared" si="636"/>
        <v>0</v>
      </c>
      <c r="T4726" s="39" t="s">
        <v>1119</v>
      </c>
      <c r="U4726" s="39"/>
      <c r="V4726" s="126"/>
      <c r="W4726" s="39" t="s">
        <v>2059</v>
      </c>
      <c r="X4726" s="39" t="s">
        <v>1885</v>
      </c>
      <c r="Y4726" s="39"/>
      <c r="Z4726" s="39"/>
      <c r="AA4726" s="39"/>
      <c r="AB4726" s="152" t="s">
        <v>3165</v>
      </c>
    </row>
    <row r="4727" spans="1:28" ht="21.75" customHeight="1" x14ac:dyDescent="0.25">
      <c r="A4727" s="33" t="s">
        <v>30</v>
      </c>
      <c r="B4727" s="33" t="s">
        <v>31</v>
      </c>
      <c r="C4727" s="39">
        <v>6293</v>
      </c>
      <c r="D4727" s="39" t="s">
        <v>1169</v>
      </c>
      <c r="E4727" s="39" t="s">
        <v>1170</v>
      </c>
      <c r="F4727" s="128" t="s">
        <v>215</v>
      </c>
      <c r="G4727" s="39" t="s">
        <v>35</v>
      </c>
      <c r="H4727" s="39" t="str">
        <f t="shared" si="632"/>
        <v>6105AK124-6293-CSPC-0013</v>
      </c>
      <c r="I4727" s="39" t="str">
        <f t="shared" si="633"/>
        <v>Q24050972-04-6293-C-SPC-0013</v>
      </c>
      <c r="J4727" s="39"/>
      <c r="K4727" s="39" t="s">
        <v>2057</v>
      </c>
      <c r="L4727" s="39" t="s">
        <v>2084</v>
      </c>
      <c r="M4727" s="39" t="s">
        <v>1338</v>
      </c>
      <c r="N4727" s="33" t="str">
        <f t="shared" si="631"/>
        <v>Power Station 1 Photovoltaic Array, Inverters, and Transformers - K110 (6291) - Cable Trench / Tunnels for Solar yard - Excavation, Trenching and Compacting Design</v>
      </c>
      <c r="O4727" s="134"/>
      <c r="P4727" s="134"/>
      <c r="Q4727" s="33" t="str">
        <f>IFERROR(VLOOKUP(PPE_PH1_CDDL[[#This Row],[RDMC Document Number]],[3]Docs!$B:$F,4,0),"No Placeholder Yet")</f>
        <v>RES - Reserved Placeholder</v>
      </c>
      <c r="R4727" s="33" t="str">
        <f>IFERROR(VLOOKUP(PPE_PH1_CDDL[[#This Row],[RDMC Document Number]],[3]Docs!$B:$F,5,0),"No Placeholder Yet")</f>
        <v>Pending</v>
      </c>
      <c r="S4727" s="137">
        <f t="shared" si="636"/>
        <v>0</v>
      </c>
      <c r="T4727" s="39" t="s">
        <v>1119</v>
      </c>
      <c r="U4727" s="39"/>
      <c r="V4727" s="126"/>
      <c r="W4727" s="39" t="s">
        <v>2059</v>
      </c>
      <c r="X4727" s="39" t="s">
        <v>1885</v>
      </c>
      <c r="Y4727" s="39"/>
      <c r="Z4727" s="39"/>
      <c r="AA4727" s="39"/>
      <c r="AB4727" s="152" t="s">
        <v>3165</v>
      </c>
    </row>
    <row r="4728" spans="1:28" ht="21.75" customHeight="1" x14ac:dyDescent="0.25">
      <c r="A4728" s="33" t="s">
        <v>30</v>
      </c>
      <c r="B4728" s="33" t="s">
        <v>31</v>
      </c>
      <c r="C4728" s="39">
        <v>6293</v>
      </c>
      <c r="D4728" s="39" t="s">
        <v>1169</v>
      </c>
      <c r="E4728" s="39" t="s">
        <v>1170</v>
      </c>
      <c r="F4728" s="128" t="s">
        <v>217</v>
      </c>
      <c r="G4728" s="39" t="s">
        <v>35</v>
      </c>
      <c r="H4728" s="39" t="str">
        <f t="shared" si="632"/>
        <v>6105AK124-6293-CSPC-0014</v>
      </c>
      <c r="I4728" s="39" t="str">
        <f t="shared" si="633"/>
        <v>Q24050972-04-6293-C-SPC-0014</v>
      </c>
      <c r="J4728" s="39"/>
      <c r="K4728" s="39" t="s">
        <v>2057</v>
      </c>
      <c r="L4728" s="39" t="s">
        <v>2084</v>
      </c>
      <c r="M4728" s="39" t="s">
        <v>1339</v>
      </c>
      <c r="N4728" s="33" t="str">
        <f t="shared" si="631"/>
        <v>Power Station 1 Photovoltaic Array, Inverters, and Transformers - K110 (6291) - Cable Trench / Tunnels for Solar yard - Concrete Construction Material Specifications</v>
      </c>
      <c r="O4728" s="134"/>
      <c r="P4728" s="134"/>
      <c r="Q4728" s="33" t="str">
        <f>IFERROR(VLOOKUP(PPE_PH1_CDDL[[#This Row],[RDMC Document Number]],[3]Docs!$B:$F,4,0),"No Placeholder Yet")</f>
        <v>RES - Reserved Placeholder</v>
      </c>
      <c r="R4728" s="33" t="str">
        <f>IFERROR(VLOOKUP(PPE_PH1_CDDL[[#This Row],[RDMC Document Number]],[3]Docs!$B:$F,5,0),"No Placeholder Yet")</f>
        <v>Pending</v>
      </c>
      <c r="S4728" s="137">
        <f t="shared" si="636"/>
        <v>0</v>
      </c>
      <c r="T4728" s="39" t="s">
        <v>1119</v>
      </c>
      <c r="U4728" s="39"/>
      <c r="V4728" s="126"/>
      <c r="W4728" s="39" t="s">
        <v>2059</v>
      </c>
      <c r="X4728" s="39" t="s">
        <v>1885</v>
      </c>
      <c r="Y4728" s="39"/>
      <c r="Z4728" s="39"/>
      <c r="AA4728" s="39"/>
      <c r="AB4728" s="152" t="s">
        <v>3165</v>
      </c>
    </row>
    <row r="4729" spans="1:28" ht="21.75" customHeight="1" x14ac:dyDescent="0.25">
      <c r="A4729" s="33" t="s">
        <v>30</v>
      </c>
      <c r="B4729" s="33" t="s">
        <v>31</v>
      </c>
      <c r="C4729" s="39">
        <v>6293</v>
      </c>
      <c r="D4729" s="39" t="s">
        <v>1169</v>
      </c>
      <c r="E4729" s="39" t="s">
        <v>1170</v>
      </c>
      <c r="F4729" s="128" t="s">
        <v>219</v>
      </c>
      <c r="G4729" s="39" t="s">
        <v>35</v>
      </c>
      <c r="H4729" s="39" t="str">
        <f t="shared" si="632"/>
        <v>6105AK124-6293-CSPC-0015</v>
      </c>
      <c r="I4729" s="39" t="str">
        <f t="shared" si="633"/>
        <v>Q24050972-04-6293-C-SPC-0015</v>
      </c>
      <c r="J4729" s="39"/>
      <c r="K4729" s="39" t="s">
        <v>2057</v>
      </c>
      <c r="L4729" s="39" t="s">
        <v>2064</v>
      </c>
      <c r="M4729" s="39" t="s">
        <v>1339</v>
      </c>
      <c r="N4729" s="33" t="str">
        <f t="shared" si="631"/>
        <v>Power Station 1 Photovoltaic Array, Inverters, and Transformers - K110 (6291) - Earthing System for Solar Yard - Concrete Construction Material Specifications</v>
      </c>
      <c r="O4729" s="134"/>
      <c r="P4729" s="134"/>
      <c r="Q4729" s="33" t="str">
        <f>IFERROR(VLOOKUP(PPE_PH1_CDDL[[#This Row],[RDMC Document Number]],[3]Docs!$B:$F,4,0),"No Placeholder Yet")</f>
        <v>RES - Reserved Placeholder</v>
      </c>
      <c r="R4729" s="33" t="str">
        <f>IFERROR(VLOOKUP(PPE_PH1_CDDL[[#This Row],[RDMC Document Number]],[3]Docs!$B:$F,5,0),"No Placeholder Yet")</f>
        <v>Pending</v>
      </c>
      <c r="S4729" s="137">
        <f t="shared" si="636"/>
        <v>0</v>
      </c>
      <c r="T4729" s="39" t="s">
        <v>1119</v>
      </c>
      <c r="U4729" s="39"/>
      <c r="V4729" s="126"/>
      <c r="W4729" s="39" t="s">
        <v>2059</v>
      </c>
      <c r="X4729" s="39" t="s">
        <v>1649</v>
      </c>
      <c r="Y4729" s="39"/>
      <c r="Z4729" s="39"/>
      <c r="AA4729" s="39"/>
      <c r="AB4729" s="152" t="s">
        <v>3165</v>
      </c>
    </row>
    <row r="4730" spans="1:28" ht="21.75" customHeight="1" x14ac:dyDescent="0.25">
      <c r="A4730" s="33" t="s">
        <v>30</v>
      </c>
      <c r="B4730" s="33" t="s">
        <v>31</v>
      </c>
      <c r="C4730" s="39">
        <v>6293</v>
      </c>
      <c r="D4730" s="39" t="s">
        <v>1169</v>
      </c>
      <c r="E4730" s="39" t="s">
        <v>1170</v>
      </c>
      <c r="F4730" s="128" t="s">
        <v>88</v>
      </c>
      <c r="G4730" s="39" t="s">
        <v>35</v>
      </c>
      <c r="H4730" s="39" t="str">
        <f t="shared" si="632"/>
        <v>6105AK124-6293-CSPC-0016</v>
      </c>
      <c r="I4730" s="39" t="str">
        <f t="shared" si="633"/>
        <v>Q24050972-04-6293-C-SPC-0016</v>
      </c>
      <c r="J4730" s="39"/>
      <c r="K4730" s="39" t="s">
        <v>2057</v>
      </c>
      <c r="L4730" s="39" t="s">
        <v>2064</v>
      </c>
      <c r="M4730" s="39" t="s">
        <v>1338</v>
      </c>
      <c r="N4730" s="33" t="str">
        <f t="shared" si="631"/>
        <v>Power Station 1 Photovoltaic Array, Inverters, and Transformers - K110 (6291) - Earthing System for Solar Yard - Excavation, Trenching and Compacting Design</v>
      </c>
      <c r="O4730" s="134"/>
      <c r="P4730" s="134"/>
      <c r="Q4730" s="33" t="str">
        <f>IFERROR(VLOOKUP(PPE_PH1_CDDL[[#This Row],[RDMC Document Number]],[3]Docs!$B:$F,4,0),"No Placeholder Yet")</f>
        <v>RES - Reserved Placeholder</v>
      </c>
      <c r="R4730" s="33" t="str">
        <f>IFERROR(VLOOKUP(PPE_PH1_CDDL[[#This Row],[RDMC Document Number]],[3]Docs!$B:$F,5,0),"No Placeholder Yet")</f>
        <v>Pending</v>
      </c>
      <c r="S4730" s="137">
        <f t="shared" si="636"/>
        <v>0</v>
      </c>
      <c r="T4730" s="39" t="s">
        <v>1119</v>
      </c>
      <c r="U4730" s="39"/>
      <c r="V4730" s="126"/>
      <c r="W4730" s="39" t="s">
        <v>2059</v>
      </c>
      <c r="X4730" s="39" t="s">
        <v>1649</v>
      </c>
      <c r="Y4730" s="39"/>
      <c r="Z4730" s="39"/>
      <c r="AA4730" s="39"/>
      <c r="AB4730" s="152" t="s">
        <v>3165</v>
      </c>
    </row>
    <row r="4731" spans="1:28" ht="21.75" customHeight="1" x14ac:dyDescent="0.25">
      <c r="A4731" s="33" t="s">
        <v>30</v>
      </c>
      <c r="B4731" s="33" t="s">
        <v>31</v>
      </c>
      <c r="C4731" s="39">
        <v>6293</v>
      </c>
      <c r="D4731" s="39" t="s">
        <v>1169</v>
      </c>
      <c r="E4731" s="39" t="s">
        <v>1170</v>
      </c>
      <c r="F4731" s="128" t="s">
        <v>143</v>
      </c>
      <c r="G4731" s="39" t="s">
        <v>35</v>
      </c>
      <c r="H4731" s="39" t="str">
        <f t="shared" si="632"/>
        <v>6105AK124-6293-CSPC-0017</v>
      </c>
      <c r="I4731" s="39" t="str">
        <f t="shared" si="633"/>
        <v>Q24050972-04-6293-C-SPC-0017</v>
      </c>
      <c r="J4731" s="39"/>
      <c r="K4731" s="39" t="s">
        <v>2057</v>
      </c>
      <c r="L4731" s="39" t="s">
        <v>2065</v>
      </c>
      <c r="M4731" s="39" t="s">
        <v>1337</v>
      </c>
      <c r="N4731" s="33" t="str">
        <f t="shared" si="631"/>
        <v>Power Station 1 Photovoltaic Array, Inverters, and Transformers - K110 (6291) - Terrace, Roads and Access-ways for Solar Yard - Civil Design Requirements</v>
      </c>
      <c r="O4731" s="134"/>
      <c r="P4731" s="134"/>
      <c r="Q4731" s="33" t="str">
        <f>IFERROR(VLOOKUP(PPE_PH1_CDDL[[#This Row],[RDMC Document Number]],[3]Docs!$B:$F,4,0),"No Placeholder Yet")</f>
        <v>RES - Reserved Placeholder</v>
      </c>
      <c r="R4731" s="33" t="str">
        <f>IFERROR(VLOOKUP(PPE_PH1_CDDL[[#This Row],[RDMC Document Number]],[3]Docs!$B:$F,5,0),"No Placeholder Yet")</f>
        <v>Pending</v>
      </c>
      <c r="S4731" s="137">
        <f t="shared" si="636"/>
        <v>0</v>
      </c>
      <c r="T4731" s="39" t="s">
        <v>1119</v>
      </c>
      <c r="U4731" s="39"/>
      <c r="V4731" s="126"/>
      <c r="W4731" s="39" t="s">
        <v>2059</v>
      </c>
      <c r="X4731" s="39" t="s">
        <v>1515</v>
      </c>
      <c r="Y4731" s="39"/>
      <c r="Z4731" s="39"/>
      <c r="AA4731" s="39"/>
      <c r="AB4731" s="152" t="s">
        <v>3165</v>
      </c>
    </row>
    <row r="4732" spans="1:28" ht="21.75" customHeight="1" x14ac:dyDescent="0.25">
      <c r="A4732" s="33" t="s">
        <v>30</v>
      </c>
      <c r="B4732" s="33" t="s">
        <v>31</v>
      </c>
      <c r="C4732" s="39">
        <v>6293</v>
      </c>
      <c r="D4732" s="39" t="s">
        <v>1169</v>
      </c>
      <c r="E4732" s="39" t="s">
        <v>1170</v>
      </c>
      <c r="F4732" s="128" t="s">
        <v>223</v>
      </c>
      <c r="G4732" s="39" t="s">
        <v>35</v>
      </c>
      <c r="H4732" s="39" t="str">
        <f t="shared" si="632"/>
        <v>6105AK124-6293-CSPC-0018</v>
      </c>
      <c r="I4732" s="39" t="str">
        <f t="shared" si="633"/>
        <v>Q24050972-04-6293-C-SPC-0018</v>
      </c>
      <c r="J4732" s="39"/>
      <c r="K4732" s="39" t="s">
        <v>2057</v>
      </c>
      <c r="L4732" s="39" t="s">
        <v>2065</v>
      </c>
      <c r="M4732" s="39" t="s">
        <v>1338</v>
      </c>
      <c r="N4732" s="33" t="str">
        <f t="shared" si="631"/>
        <v>Power Station 1 Photovoltaic Array, Inverters, and Transformers - K110 (6291) - Terrace, Roads and Access-ways for Solar Yard - Excavation, Trenching and Compacting Design</v>
      </c>
      <c r="O4732" s="134"/>
      <c r="P4732" s="134"/>
      <c r="Q4732" s="33" t="str">
        <f>IFERROR(VLOOKUP(PPE_PH1_CDDL[[#This Row],[RDMC Document Number]],[3]Docs!$B:$F,4,0),"No Placeholder Yet")</f>
        <v>RES - Reserved Placeholder</v>
      </c>
      <c r="R4732" s="33" t="str">
        <f>IFERROR(VLOOKUP(PPE_PH1_CDDL[[#This Row],[RDMC Document Number]],[3]Docs!$B:$F,5,0),"No Placeholder Yet")</f>
        <v>Pending</v>
      </c>
      <c r="S4732" s="137">
        <f t="shared" si="636"/>
        <v>0</v>
      </c>
      <c r="T4732" s="39" t="s">
        <v>1119</v>
      </c>
      <c r="U4732" s="39"/>
      <c r="V4732" s="126"/>
      <c r="W4732" s="39" t="s">
        <v>2059</v>
      </c>
      <c r="X4732" s="39" t="s">
        <v>1515</v>
      </c>
      <c r="Y4732" s="39"/>
      <c r="Z4732" s="39"/>
      <c r="AA4732" s="39"/>
      <c r="AB4732" s="152" t="s">
        <v>3165</v>
      </c>
    </row>
    <row r="4733" spans="1:28" ht="21.75" customHeight="1" x14ac:dyDescent="0.25">
      <c r="A4733" s="33" t="s">
        <v>30</v>
      </c>
      <c r="B4733" s="33" t="s">
        <v>31</v>
      </c>
      <c r="C4733" s="39">
        <v>6293</v>
      </c>
      <c r="D4733" s="39" t="s">
        <v>1169</v>
      </c>
      <c r="E4733" s="39" t="s">
        <v>1170</v>
      </c>
      <c r="F4733" s="128" t="s">
        <v>150</v>
      </c>
      <c r="G4733" s="39" t="s">
        <v>35</v>
      </c>
      <c r="H4733" s="39" t="str">
        <f t="shared" si="632"/>
        <v>6105AK124-6293-CSPC-0019</v>
      </c>
      <c r="I4733" s="39" t="str">
        <f t="shared" si="633"/>
        <v>Q24050972-04-6293-C-SPC-0019</v>
      </c>
      <c r="J4733" s="39"/>
      <c r="K4733" s="39" t="s">
        <v>2057</v>
      </c>
      <c r="L4733" s="39" t="s">
        <v>2065</v>
      </c>
      <c r="M4733" s="39" t="s">
        <v>1339</v>
      </c>
      <c r="N4733" s="33" t="str">
        <f t="shared" si="631"/>
        <v>Power Station 1 Photovoltaic Array, Inverters, and Transformers - K110 (6291) - Terrace, Roads and Access-ways for Solar Yard - Concrete Construction Material Specifications</v>
      </c>
      <c r="O4733" s="134"/>
      <c r="P4733" s="134"/>
      <c r="Q4733" s="33" t="str">
        <f>IFERROR(VLOOKUP(PPE_PH1_CDDL[[#This Row],[RDMC Document Number]],[3]Docs!$B:$F,4,0),"No Placeholder Yet")</f>
        <v>RES - Reserved Placeholder</v>
      </c>
      <c r="R4733" s="33" t="str">
        <f>IFERROR(VLOOKUP(PPE_PH1_CDDL[[#This Row],[RDMC Document Number]],[3]Docs!$B:$F,5,0),"No Placeholder Yet")</f>
        <v>Pending</v>
      </c>
      <c r="S4733" s="137">
        <f t="shared" si="636"/>
        <v>0</v>
      </c>
      <c r="T4733" s="39" t="s">
        <v>1119</v>
      </c>
      <c r="U4733" s="39"/>
      <c r="V4733" s="126"/>
      <c r="W4733" s="39" t="s">
        <v>2059</v>
      </c>
      <c r="X4733" s="39" t="s">
        <v>1515</v>
      </c>
      <c r="Y4733" s="39"/>
      <c r="Z4733" s="39"/>
      <c r="AA4733" s="39"/>
      <c r="AB4733" s="152" t="s">
        <v>3165</v>
      </c>
    </row>
    <row r="4734" spans="1:28" ht="21.75" customHeight="1" x14ac:dyDescent="0.25">
      <c r="A4734" s="33" t="s">
        <v>30</v>
      </c>
      <c r="B4734" s="33" t="s">
        <v>31</v>
      </c>
      <c r="C4734" s="39">
        <v>6293</v>
      </c>
      <c r="D4734" s="39" t="s">
        <v>1169</v>
      </c>
      <c r="E4734" s="39" t="s">
        <v>1170</v>
      </c>
      <c r="F4734" s="128" t="s">
        <v>226</v>
      </c>
      <c r="G4734" s="39" t="s">
        <v>35</v>
      </c>
      <c r="H4734" s="39" t="str">
        <f t="shared" si="632"/>
        <v>6105AK124-6293-CSPC-0020</v>
      </c>
      <c r="I4734" s="39" t="str">
        <f t="shared" si="633"/>
        <v>Q24050972-04-6293-C-SPC-0020</v>
      </c>
      <c r="J4734" s="39"/>
      <c r="K4734" s="39" t="s">
        <v>2057</v>
      </c>
      <c r="L4734" s="39" t="s">
        <v>2069</v>
      </c>
      <c r="M4734" s="39" t="s">
        <v>1337</v>
      </c>
      <c r="N4734" s="33" t="str">
        <f t="shared" si="631"/>
        <v>Power Station 1 Photovoltaic Array, Inverters, and Transformers - K110 (6291) - Panel Cleaning Systems Infrastructure - Civil Design Requirements</v>
      </c>
      <c r="O4734" s="134"/>
      <c r="P4734" s="134"/>
      <c r="Q4734" s="33" t="str">
        <f>IFERROR(VLOOKUP(PPE_PH1_CDDL[[#This Row],[RDMC Document Number]],[3]Docs!$B:$F,4,0),"No Placeholder Yet")</f>
        <v>RES - Reserved Placeholder</v>
      </c>
      <c r="R4734" s="33" t="str">
        <f>IFERROR(VLOOKUP(PPE_PH1_CDDL[[#This Row],[RDMC Document Number]],[3]Docs!$B:$F,5,0),"No Placeholder Yet")</f>
        <v>Pending</v>
      </c>
      <c r="S4734" s="137">
        <f t="shared" si="636"/>
        <v>0</v>
      </c>
      <c r="T4734" s="39" t="s">
        <v>1119</v>
      </c>
      <c r="U4734" s="39"/>
      <c r="V4734" s="126"/>
      <c r="W4734" s="39" t="s">
        <v>2059</v>
      </c>
      <c r="X4734" s="162" t="s">
        <v>2070</v>
      </c>
      <c r="Y4734" s="39"/>
      <c r="Z4734" s="39"/>
      <c r="AA4734" s="39"/>
      <c r="AB4734" s="152" t="s">
        <v>3165</v>
      </c>
    </row>
    <row r="4735" spans="1:28" ht="21.75" customHeight="1" x14ac:dyDescent="0.25">
      <c r="A4735" s="33" t="s">
        <v>30</v>
      </c>
      <c r="B4735" s="33" t="s">
        <v>31</v>
      </c>
      <c r="C4735" s="39">
        <v>6293</v>
      </c>
      <c r="D4735" s="39" t="s">
        <v>1169</v>
      </c>
      <c r="E4735" s="39" t="s">
        <v>1170</v>
      </c>
      <c r="F4735" s="174" t="s">
        <v>228</v>
      </c>
      <c r="G4735" s="39" t="s">
        <v>35</v>
      </c>
      <c r="H4735" s="39" t="str">
        <f t="shared" si="632"/>
        <v>6105AK124-6293-CSPC-0021</v>
      </c>
      <c r="I4735" s="39" t="str">
        <f t="shared" si="633"/>
        <v>Q24050972-04-6293-C-SPC-0021</v>
      </c>
      <c r="J4735" s="162"/>
      <c r="K4735" s="39" t="s">
        <v>2057</v>
      </c>
      <c r="L4735" s="162" t="s">
        <v>2069</v>
      </c>
      <c r="M4735" s="162" t="s">
        <v>1340</v>
      </c>
      <c r="N4735" s="33" t="str">
        <f t="shared" si="631"/>
        <v>Power Station 1 Photovoltaic Array, Inverters, and Transformers - K110 (6291) - Panel Cleaning Systems Infrastructure - Steel Structures Corrosion Protection Specification</v>
      </c>
      <c r="O4735" s="175"/>
      <c r="P4735" s="175"/>
      <c r="Q4735" s="33" t="str">
        <f>IFERROR(VLOOKUP(PPE_PH1_CDDL[[#This Row],[RDMC Document Number]],[3]Docs!$B:$F,4,0),"No Placeholder Yet")</f>
        <v>RES - Reserved Placeholder</v>
      </c>
      <c r="R4735" s="33" t="str">
        <f>IFERROR(VLOOKUP(PPE_PH1_CDDL[[#This Row],[RDMC Document Number]],[3]Docs!$B:$F,5,0),"No Placeholder Yet")</f>
        <v>Pending</v>
      </c>
      <c r="S4735" s="137">
        <f t="shared" si="636"/>
        <v>0</v>
      </c>
      <c r="T4735" s="39" t="s">
        <v>1119</v>
      </c>
      <c r="U4735" s="39"/>
      <c r="V4735" s="126"/>
      <c r="W4735" s="39" t="s">
        <v>2059</v>
      </c>
      <c r="X4735" s="162" t="s">
        <v>2070</v>
      </c>
      <c r="Y4735" s="162"/>
      <c r="Z4735" s="162"/>
      <c r="AA4735" s="39"/>
      <c r="AB4735" s="152" t="s">
        <v>3165</v>
      </c>
    </row>
    <row r="4736" spans="1:28" ht="21.75" customHeight="1" x14ac:dyDescent="0.25">
      <c r="A4736" s="33" t="s">
        <v>30</v>
      </c>
      <c r="B4736" s="33" t="s">
        <v>31</v>
      </c>
      <c r="C4736" s="39">
        <v>6293</v>
      </c>
      <c r="D4736" s="39" t="s">
        <v>52</v>
      </c>
      <c r="E4736" s="39" t="s">
        <v>1170</v>
      </c>
      <c r="F4736" s="128" t="s">
        <v>34</v>
      </c>
      <c r="G4736" s="39" t="s">
        <v>35</v>
      </c>
      <c r="H4736" s="39" t="str">
        <f t="shared" si="632"/>
        <v>6105AK124-6293-ESPC-0001</v>
      </c>
      <c r="I4736" s="39" t="str">
        <f t="shared" si="633"/>
        <v>Q24050972-04-6293-E-SPC-0001</v>
      </c>
      <c r="J4736" s="39"/>
      <c r="K4736" s="39" t="s">
        <v>2057</v>
      </c>
      <c r="L4736" s="39" t="s">
        <v>2078</v>
      </c>
      <c r="M4736" s="39" t="s">
        <v>1382</v>
      </c>
      <c r="N4736" s="33" t="str">
        <f t="shared" si="631"/>
        <v>Power Station 1 Photovoltaic Array, Inverters, and Transformers - CCTV &amp; Security System for Solar PV Yard and Buildings - Cable and Conductor Specifications</v>
      </c>
      <c r="O4736" s="134"/>
      <c r="P4736" s="134"/>
      <c r="Q4736" s="33" t="str">
        <f>IFERROR(VLOOKUP(PPE_PH1_CDDL[[#This Row],[RDMC Document Number]],[3]Docs!$B:$F,4,0),"No Placeholder Yet")</f>
        <v>RES - Reserved Placeholder</v>
      </c>
      <c r="R4736" s="33" t="str">
        <f>IFERROR(VLOOKUP(PPE_PH1_CDDL[[#This Row],[RDMC Document Number]],[3]Docs!$B:$F,5,0),"No Placeholder Yet")</f>
        <v>Pending</v>
      </c>
      <c r="S4736" s="137">
        <f t="shared" si="636"/>
        <v>0</v>
      </c>
      <c r="T4736" s="39" t="s">
        <v>1119</v>
      </c>
      <c r="U4736" s="39"/>
      <c r="V4736" s="126"/>
      <c r="W4736" s="39" t="s">
        <v>2059</v>
      </c>
      <c r="X4736" s="39" t="s">
        <v>2080</v>
      </c>
      <c r="Y4736" s="39"/>
      <c r="Z4736" s="39"/>
      <c r="AA4736" s="39"/>
      <c r="AB4736" s="152" t="s">
        <v>3165</v>
      </c>
    </row>
    <row r="4737" spans="1:28" ht="21.75" customHeight="1" x14ac:dyDescent="0.25">
      <c r="A4737" s="33" t="s">
        <v>30</v>
      </c>
      <c r="B4737" s="33" t="s">
        <v>31</v>
      </c>
      <c r="C4737" s="39">
        <v>6293</v>
      </c>
      <c r="D4737" s="39" t="s">
        <v>52</v>
      </c>
      <c r="E4737" s="39" t="s">
        <v>1170</v>
      </c>
      <c r="F4737" s="128" t="s">
        <v>46</v>
      </c>
      <c r="G4737" s="39" t="s">
        <v>35</v>
      </c>
      <c r="H4737" s="39" t="str">
        <f t="shared" si="632"/>
        <v>6105AK124-6293-ESPC-0002</v>
      </c>
      <c r="I4737" s="39" t="str">
        <f t="shared" si="633"/>
        <v>Q24050972-04-6293-E-SPC-0002</v>
      </c>
      <c r="J4737" s="39"/>
      <c r="K4737" s="39" t="s">
        <v>2057</v>
      </c>
      <c r="L4737" s="39" t="s">
        <v>2078</v>
      </c>
      <c r="M4737" s="39" t="s">
        <v>1384</v>
      </c>
      <c r="N4737" s="33" t="str">
        <f t="shared" si="631"/>
        <v>Power Station 1 Photovoltaic Array, Inverters, and Transformers - CCTV &amp; Security System for Solar PV Yard and Buildings - Cable Termination Specifications</v>
      </c>
      <c r="O4737" s="134"/>
      <c r="P4737" s="134"/>
      <c r="Q4737" s="33" t="str">
        <f>IFERROR(VLOOKUP(PPE_PH1_CDDL[[#This Row],[RDMC Document Number]],[3]Docs!$B:$F,4,0),"No Placeholder Yet")</f>
        <v>RES - Reserved Placeholder</v>
      </c>
      <c r="R4737" s="33" t="str">
        <f>IFERROR(VLOOKUP(PPE_PH1_CDDL[[#This Row],[RDMC Document Number]],[3]Docs!$B:$F,5,0),"No Placeholder Yet")</f>
        <v>Pending</v>
      </c>
      <c r="S4737" s="137">
        <f t="shared" si="636"/>
        <v>0</v>
      </c>
      <c r="T4737" s="39" t="s">
        <v>1119</v>
      </c>
      <c r="U4737" s="39"/>
      <c r="V4737" s="126"/>
      <c r="W4737" s="39" t="s">
        <v>2059</v>
      </c>
      <c r="X4737" s="39" t="s">
        <v>2080</v>
      </c>
      <c r="Y4737" s="39"/>
      <c r="Z4737" s="39"/>
      <c r="AA4737" s="39"/>
      <c r="AB4737" s="152" t="s">
        <v>3165</v>
      </c>
    </row>
    <row r="4738" spans="1:28" ht="21.75" customHeight="1" x14ac:dyDescent="0.25">
      <c r="A4738" s="33" t="s">
        <v>30</v>
      </c>
      <c r="B4738" s="33" t="s">
        <v>31</v>
      </c>
      <c r="C4738" s="39">
        <v>6293</v>
      </c>
      <c r="D4738" s="39" t="s">
        <v>52</v>
      </c>
      <c r="E4738" s="39" t="s">
        <v>1170</v>
      </c>
      <c r="F4738" s="128" t="s">
        <v>48</v>
      </c>
      <c r="G4738" s="39" t="s">
        <v>35</v>
      </c>
      <c r="H4738" s="39" t="str">
        <f t="shared" si="632"/>
        <v>6105AK124-6293-ESPC-0003</v>
      </c>
      <c r="I4738" s="39" t="str">
        <f t="shared" si="633"/>
        <v>Q24050972-04-6293-E-SPC-0003</v>
      </c>
      <c r="J4738" s="39"/>
      <c r="K4738" s="39" t="s">
        <v>2057</v>
      </c>
      <c r="L4738" s="39" t="s">
        <v>2078</v>
      </c>
      <c r="M4738" s="39" t="s">
        <v>1541</v>
      </c>
      <c r="N4738" s="33" t="str">
        <f t="shared" si="631"/>
        <v>Power Station 1 Photovoltaic Array, Inverters, and Transformers - CCTV &amp; Security System for Solar PV Yard and Buildings - Electrical Equipment Communication Specification</v>
      </c>
      <c r="O4738" s="134"/>
      <c r="P4738" s="134"/>
      <c r="Q4738" s="33" t="str">
        <f>IFERROR(VLOOKUP(PPE_PH1_CDDL[[#This Row],[RDMC Document Number]],[3]Docs!$B:$F,4,0),"No Placeholder Yet")</f>
        <v>RES - Reserved Placeholder</v>
      </c>
      <c r="R4738" s="33" t="str">
        <f>IFERROR(VLOOKUP(PPE_PH1_CDDL[[#This Row],[RDMC Document Number]],[3]Docs!$B:$F,5,0),"No Placeholder Yet")</f>
        <v>Pending</v>
      </c>
      <c r="S4738" s="137">
        <f t="shared" si="636"/>
        <v>0</v>
      </c>
      <c r="T4738" s="39" t="s">
        <v>1119</v>
      </c>
      <c r="U4738" s="39"/>
      <c r="V4738" s="126"/>
      <c r="W4738" s="39" t="s">
        <v>2059</v>
      </c>
      <c r="X4738" s="39" t="s">
        <v>2080</v>
      </c>
      <c r="Y4738" s="39"/>
      <c r="Z4738" s="39"/>
      <c r="AA4738" s="39"/>
      <c r="AB4738" s="152" t="s">
        <v>3165</v>
      </c>
    </row>
    <row r="4739" spans="1:28" ht="21.75" customHeight="1" x14ac:dyDescent="0.25">
      <c r="A4739" s="33" t="s">
        <v>30</v>
      </c>
      <c r="B4739" s="33" t="s">
        <v>31</v>
      </c>
      <c r="C4739" s="39">
        <v>6293</v>
      </c>
      <c r="D4739" s="39" t="s">
        <v>52</v>
      </c>
      <c r="E4739" s="39" t="s">
        <v>1170</v>
      </c>
      <c r="F4739" s="128" t="s">
        <v>50</v>
      </c>
      <c r="G4739" s="39" t="s">
        <v>35</v>
      </c>
      <c r="H4739" s="39" t="str">
        <f t="shared" si="632"/>
        <v>6105AK124-6293-ESPC-0004</v>
      </c>
      <c r="I4739" s="39" t="str">
        <f t="shared" si="633"/>
        <v>Q24050972-04-6293-E-SPC-0004</v>
      </c>
      <c r="J4739" s="39"/>
      <c r="K4739" s="39" t="s">
        <v>2057</v>
      </c>
      <c r="L4739" s="39" t="s">
        <v>2058</v>
      </c>
      <c r="M4739" s="39" t="s">
        <v>1384</v>
      </c>
      <c r="N4739" s="33" t="str">
        <f t="shared" si="631"/>
        <v>Power Station 1 Photovoltaic Array, Inverters, and Transformers - Small Power and Lighting for Solar PV Yard - Cable Termination Specifications</v>
      </c>
      <c r="O4739" s="134"/>
      <c r="P4739" s="134"/>
      <c r="Q4739" s="33" t="str">
        <f>IFERROR(VLOOKUP(PPE_PH1_CDDL[[#This Row],[RDMC Document Number]],[3]Docs!$B:$F,4,0),"No Placeholder Yet")</f>
        <v>RES - Reserved Placeholder</v>
      </c>
      <c r="R4739" s="33" t="str">
        <f>IFERROR(VLOOKUP(PPE_PH1_CDDL[[#This Row],[RDMC Document Number]],[3]Docs!$B:$F,5,0),"No Placeholder Yet")</f>
        <v>Pending</v>
      </c>
      <c r="S4739" s="137">
        <f t="shared" si="636"/>
        <v>0</v>
      </c>
      <c r="T4739" s="39" t="s">
        <v>1119</v>
      </c>
      <c r="U4739" s="39"/>
      <c r="V4739" s="126"/>
      <c r="W4739" s="39" t="s">
        <v>2059</v>
      </c>
      <c r="X4739" s="39" t="s">
        <v>1597</v>
      </c>
      <c r="Y4739" s="39"/>
      <c r="Z4739" s="39"/>
      <c r="AA4739" s="39"/>
      <c r="AB4739" s="152" t="s">
        <v>3165</v>
      </c>
    </row>
    <row r="4740" spans="1:28" ht="21.75" customHeight="1" x14ac:dyDescent="0.25">
      <c r="A4740" s="33" t="s">
        <v>30</v>
      </c>
      <c r="B4740" s="33" t="s">
        <v>31</v>
      </c>
      <c r="C4740" s="39">
        <v>6293</v>
      </c>
      <c r="D4740" s="39" t="s">
        <v>52</v>
      </c>
      <c r="E4740" s="39" t="s">
        <v>1170</v>
      </c>
      <c r="F4740" s="128" t="s">
        <v>101</v>
      </c>
      <c r="G4740" s="39" t="s">
        <v>35</v>
      </c>
      <c r="H4740" s="39" t="str">
        <f t="shared" si="632"/>
        <v>6105AK124-6293-ESPC-0005</v>
      </c>
      <c r="I4740" s="39" t="str">
        <f t="shared" si="633"/>
        <v>Q24050972-04-6293-E-SPC-0005</v>
      </c>
      <c r="J4740" s="39"/>
      <c r="K4740" s="39" t="s">
        <v>2057</v>
      </c>
      <c r="L4740" s="39" t="s">
        <v>2058</v>
      </c>
      <c r="M4740" s="39" t="s">
        <v>1382</v>
      </c>
      <c r="N4740" s="33" t="str">
        <f t="shared" si="631"/>
        <v>Power Station 1 Photovoltaic Array, Inverters, and Transformers - Small Power and Lighting for Solar PV Yard - Cable and Conductor Specifications</v>
      </c>
      <c r="O4740" s="134"/>
      <c r="P4740" s="134"/>
      <c r="Q4740" s="33" t="str">
        <f>IFERROR(VLOOKUP(PPE_PH1_CDDL[[#This Row],[RDMC Document Number]],[3]Docs!$B:$F,4,0),"No Placeholder Yet")</f>
        <v>RES - Reserved Placeholder</v>
      </c>
      <c r="R4740" s="33" t="str">
        <f>IFERROR(VLOOKUP(PPE_PH1_CDDL[[#This Row],[RDMC Document Number]],[3]Docs!$B:$F,5,0),"No Placeholder Yet")</f>
        <v>Pending</v>
      </c>
      <c r="S4740" s="137">
        <f t="shared" si="636"/>
        <v>0</v>
      </c>
      <c r="T4740" s="39" t="s">
        <v>1119</v>
      </c>
      <c r="U4740" s="39"/>
      <c r="V4740" s="126"/>
      <c r="W4740" s="39" t="s">
        <v>2059</v>
      </c>
      <c r="X4740" s="39" t="s">
        <v>1597</v>
      </c>
      <c r="Y4740" s="39"/>
      <c r="Z4740" s="39"/>
      <c r="AA4740" s="39"/>
      <c r="AB4740" s="152" t="s">
        <v>3165</v>
      </c>
    </row>
    <row r="4741" spans="1:28" ht="21.75" customHeight="1" x14ac:dyDescent="0.25">
      <c r="A4741" s="33" t="s">
        <v>30</v>
      </c>
      <c r="B4741" s="33" t="s">
        <v>31</v>
      </c>
      <c r="C4741" s="39">
        <v>6293</v>
      </c>
      <c r="D4741" s="39" t="s">
        <v>52</v>
      </c>
      <c r="E4741" s="39" t="s">
        <v>1170</v>
      </c>
      <c r="F4741" s="128" t="s">
        <v>161</v>
      </c>
      <c r="G4741" s="39" t="s">
        <v>35</v>
      </c>
      <c r="H4741" s="39" t="str">
        <f t="shared" si="632"/>
        <v>6105AK124-6293-ESPC-0006</v>
      </c>
      <c r="I4741" s="39" t="str">
        <f t="shared" si="633"/>
        <v>Q24050972-04-6293-E-SPC-0006</v>
      </c>
      <c r="J4741" s="39"/>
      <c r="K4741" s="39" t="s">
        <v>2057</v>
      </c>
      <c r="L4741" s="39" t="s">
        <v>2058</v>
      </c>
      <c r="M4741" s="39" t="s">
        <v>1383</v>
      </c>
      <c r="N4741" s="33" t="str">
        <f t="shared" si="631"/>
        <v>Power Station 1 Photovoltaic Array, Inverters, and Transformers - Small Power and Lighting for Solar PV Yard - Lighting and Luminaire Design</v>
      </c>
      <c r="O4741" s="134"/>
      <c r="P4741" s="134"/>
      <c r="Q4741" s="33" t="str">
        <f>IFERROR(VLOOKUP(PPE_PH1_CDDL[[#This Row],[RDMC Document Number]],[3]Docs!$B:$F,4,0),"No Placeholder Yet")</f>
        <v>RES - Reserved Placeholder</v>
      </c>
      <c r="R4741" s="33" t="str">
        <f>IFERROR(VLOOKUP(PPE_PH1_CDDL[[#This Row],[RDMC Document Number]],[3]Docs!$B:$F,5,0),"No Placeholder Yet")</f>
        <v>Pending</v>
      </c>
      <c r="S4741" s="137">
        <f t="shared" si="636"/>
        <v>0</v>
      </c>
      <c r="T4741" s="39" t="s">
        <v>1119</v>
      </c>
      <c r="U4741" s="39"/>
      <c r="V4741" s="126"/>
      <c r="W4741" s="39" t="s">
        <v>2059</v>
      </c>
      <c r="X4741" s="39" t="s">
        <v>1597</v>
      </c>
      <c r="Y4741" s="39"/>
      <c r="Z4741" s="39"/>
      <c r="AA4741" s="39"/>
      <c r="AB4741" s="152" t="s">
        <v>3165</v>
      </c>
    </row>
    <row r="4742" spans="1:28" ht="21.75" customHeight="1" x14ac:dyDescent="0.25">
      <c r="A4742" s="33" t="s">
        <v>30</v>
      </c>
      <c r="B4742" s="33" t="s">
        <v>31</v>
      </c>
      <c r="C4742" s="39">
        <v>6293</v>
      </c>
      <c r="D4742" s="39" t="s">
        <v>52</v>
      </c>
      <c r="E4742" s="39" t="s">
        <v>1170</v>
      </c>
      <c r="F4742" s="128" t="s">
        <v>170</v>
      </c>
      <c r="G4742" s="39" t="s">
        <v>35</v>
      </c>
      <c r="H4742" s="39" t="str">
        <f t="shared" si="632"/>
        <v>6105AK124-6293-ESPC-0007</v>
      </c>
      <c r="I4742" s="39" t="str">
        <f t="shared" si="633"/>
        <v>Q24050972-04-6293-E-SPC-0007</v>
      </c>
      <c r="J4742" s="39"/>
      <c r="K4742" s="39" t="s">
        <v>2057</v>
      </c>
      <c r="L4742" s="39" t="s">
        <v>2060</v>
      </c>
      <c r="M4742" s="39" t="s">
        <v>1384</v>
      </c>
      <c r="N4742" s="33" t="str">
        <f t="shared" si="631"/>
        <v>Power Station 1 Photovoltaic Array, Inverters, and Transformers - MV Cables for Solar PV Yard - Cable Termination Specifications</v>
      </c>
      <c r="O4742" s="134"/>
      <c r="P4742" s="134"/>
      <c r="Q4742" s="33" t="str">
        <f>IFERROR(VLOOKUP(PPE_PH1_CDDL[[#This Row],[RDMC Document Number]],[3]Docs!$B:$F,4,0),"No Placeholder Yet")</f>
        <v>RES - Reserved Placeholder</v>
      </c>
      <c r="R4742" s="33" t="str">
        <f>IFERROR(VLOOKUP(PPE_PH1_CDDL[[#This Row],[RDMC Document Number]],[3]Docs!$B:$F,5,0),"No Placeholder Yet")</f>
        <v>Pending</v>
      </c>
      <c r="S4742" s="137">
        <f t="shared" si="636"/>
        <v>0</v>
      </c>
      <c r="T4742" s="39" t="s">
        <v>1119</v>
      </c>
      <c r="U4742" s="39"/>
      <c r="V4742" s="126"/>
      <c r="W4742" s="39" t="s">
        <v>2059</v>
      </c>
      <c r="X4742" s="39" t="s">
        <v>2081</v>
      </c>
      <c r="Y4742" s="39"/>
      <c r="Z4742" s="39"/>
      <c r="AA4742" s="39"/>
      <c r="AB4742" s="152" t="s">
        <v>3165</v>
      </c>
    </row>
    <row r="4743" spans="1:28" ht="21.75" customHeight="1" x14ac:dyDescent="0.25">
      <c r="A4743" s="33" t="s">
        <v>30</v>
      </c>
      <c r="B4743" s="33" t="s">
        <v>31</v>
      </c>
      <c r="C4743" s="39">
        <v>6293</v>
      </c>
      <c r="D4743" s="39" t="s">
        <v>52</v>
      </c>
      <c r="E4743" s="39" t="s">
        <v>1170</v>
      </c>
      <c r="F4743" s="128" t="s">
        <v>108</v>
      </c>
      <c r="G4743" s="39" t="s">
        <v>35</v>
      </c>
      <c r="H4743" s="39" t="str">
        <f t="shared" si="632"/>
        <v>6105AK124-6293-ESPC-0008</v>
      </c>
      <c r="I4743" s="39" t="str">
        <f t="shared" si="633"/>
        <v>Q24050972-04-6293-E-SPC-0008</v>
      </c>
      <c r="J4743" s="39"/>
      <c r="K4743" s="39" t="s">
        <v>2057</v>
      </c>
      <c r="L4743" s="39" t="s">
        <v>2062</v>
      </c>
      <c r="M4743" s="39" t="s">
        <v>1384</v>
      </c>
      <c r="N4743" s="33" t="str">
        <f t="shared" si="631"/>
        <v>Power Station 1 Photovoltaic Array, Inverters, and Transformers - K110 (6291) - LV, Control and Signal Cables (Incl. Gland/Lugs) for Solar Yard - Cable Termination Specifications</v>
      </c>
      <c r="O4743" s="134"/>
      <c r="P4743" s="134"/>
      <c r="Q4743" s="33" t="str">
        <f>IFERROR(VLOOKUP(PPE_PH1_CDDL[[#This Row],[RDMC Document Number]],[3]Docs!$B:$F,4,0),"No Placeholder Yet")</f>
        <v>RES - Reserved Placeholder</v>
      </c>
      <c r="R4743" s="33" t="str">
        <f>IFERROR(VLOOKUP(PPE_PH1_CDDL[[#This Row],[RDMC Document Number]],[3]Docs!$B:$F,5,0),"No Placeholder Yet")</f>
        <v>Pending</v>
      </c>
      <c r="S4743" s="137">
        <f t="shared" si="636"/>
        <v>0</v>
      </c>
      <c r="T4743" s="39" t="s">
        <v>1119</v>
      </c>
      <c r="U4743" s="39"/>
      <c r="V4743" s="126"/>
      <c r="W4743" s="39" t="s">
        <v>2059</v>
      </c>
      <c r="X4743" s="162" t="s">
        <v>1627</v>
      </c>
      <c r="Y4743" s="39"/>
      <c r="Z4743" s="39"/>
      <c r="AA4743" s="39"/>
      <c r="AB4743" s="152" t="s">
        <v>3165</v>
      </c>
    </row>
    <row r="4744" spans="1:28" ht="21.75" customHeight="1" x14ac:dyDescent="0.25">
      <c r="A4744" s="33" t="s">
        <v>30</v>
      </c>
      <c r="B4744" s="33" t="s">
        <v>31</v>
      </c>
      <c r="C4744" s="39">
        <v>6293</v>
      </c>
      <c r="D4744" s="39" t="s">
        <v>52</v>
      </c>
      <c r="E4744" s="39" t="s">
        <v>1170</v>
      </c>
      <c r="F4744" s="128" t="s">
        <v>173</v>
      </c>
      <c r="G4744" s="39" t="s">
        <v>35</v>
      </c>
      <c r="H4744" s="39" t="str">
        <f t="shared" si="632"/>
        <v>6105AK124-6293-ESPC-0009</v>
      </c>
      <c r="I4744" s="39" t="str">
        <f t="shared" si="633"/>
        <v>Q24050972-04-6293-E-SPC-0009</v>
      </c>
      <c r="J4744" s="39"/>
      <c r="K4744" s="39" t="s">
        <v>2057</v>
      </c>
      <c r="L4744" s="39" t="s">
        <v>2072</v>
      </c>
      <c r="M4744" s="39" t="s">
        <v>1382</v>
      </c>
      <c r="N4744" s="33" t="str">
        <f t="shared" si="631"/>
        <v>Power Station 1 Photovoltaic Array, Inverters, and Transformers - K110 (6291) - Cable Racks and Trays for Solar yard - Cable and Conductor Specifications</v>
      </c>
      <c r="O4744" s="134"/>
      <c r="P4744" s="134"/>
      <c r="Q4744" s="33" t="str">
        <f>IFERROR(VLOOKUP(PPE_PH1_CDDL[[#This Row],[RDMC Document Number]],[3]Docs!$B:$F,4,0),"No Placeholder Yet")</f>
        <v>RES - Reserved Placeholder</v>
      </c>
      <c r="R4744" s="33" t="str">
        <f>IFERROR(VLOOKUP(PPE_PH1_CDDL[[#This Row],[RDMC Document Number]],[3]Docs!$B:$F,5,0),"No Placeholder Yet")</f>
        <v>Pending</v>
      </c>
      <c r="S4744" s="137">
        <f t="shared" si="636"/>
        <v>0</v>
      </c>
      <c r="T4744" s="39" t="s">
        <v>1119</v>
      </c>
      <c r="U4744" s="39"/>
      <c r="V4744" s="126"/>
      <c r="W4744" s="39" t="s">
        <v>2059</v>
      </c>
      <c r="X4744" s="39" t="s">
        <v>2083</v>
      </c>
      <c r="Y4744" s="39"/>
      <c r="Z4744" s="39"/>
      <c r="AA4744" s="39"/>
      <c r="AB4744" s="152" t="s">
        <v>3165</v>
      </c>
    </row>
    <row r="4745" spans="1:28" ht="21.75" customHeight="1" x14ac:dyDescent="0.25">
      <c r="A4745" s="33" t="s">
        <v>30</v>
      </c>
      <c r="B4745" s="33" t="s">
        <v>31</v>
      </c>
      <c r="C4745" s="39">
        <v>6293</v>
      </c>
      <c r="D4745" s="39" t="s">
        <v>52</v>
      </c>
      <c r="E4745" s="39" t="s">
        <v>1170</v>
      </c>
      <c r="F4745" s="128" t="s">
        <v>184</v>
      </c>
      <c r="G4745" s="39" t="s">
        <v>35</v>
      </c>
      <c r="H4745" s="39" t="str">
        <f t="shared" si="632"/>
        <v>6105AK124-6293-ESPC-0010</v>
      </c>
      <c r="I4745" s="39" t="str">
        <f t="shared" si="633"/>
        <v>Q24050972-04-6293-E-SPC-0010</v>
      </c>
      <c r="J4745" s="39"/>
      <c r="K4745" s="39" t="s">
        <v>2057</v>
      </c>
      <c r="L4745" s="39" t="s">
        <v>2084</v>
      </c>
      <c r="M4745" s="39" t="s">
        <v>1382</v>
      </c>
      <c r="N4745" s="33" t="str">
        <f t="shared" si="631"/>
        <v>Power Station 1 Photovoltaic Array, Inverters, and Transformers - K110 (6291) - Cable Trench / Tunnels for Solar yard - Cable and Conductor Specifications</v>
      </c>
      <c r="O4745" s="134"/>
      <c r="P4745" s="134"/>
      <c r="Q4745" s="33" t="str">
        <f>IFERROR(VLOOKUP(PPE_PH1_CDDL[[#This Row],[RDMC Document Number]],[3]Docs!$B:$F,4,0),"No Placeholder Yet")</f>
        <v>RES - Reserved Placeholder</v>
      </c>
      <c r="R4745" s="33" t="str">
        <f>IFERROR(VLOOKUP(PPE_PH1_CDDL[[#This Row],[RDMC Document Number]],[3]Docs!$B:$F,5,0),"No Placeholder Yet")</f>
        <v>Pending</v>
      </c>
      <c r="S4745" s="137">
        <f t="shared" si="636"/>
        <v>0</v>
      </c>
      <c r="T4745" s="39" t="s">
        <v>1119</v>
      </c>
      <c r="U4745" s="39"/>
      <c r="V4745" s="126"/>
      <c r="W4745" s="39" t="s">
        <v>2059</v>
      </c>
      <c r="X4745" s="39" t="s">
        <v>1885</v>
      </c>
      <c r="Y4745" s="39"/>
      <c r="Z4745" s="39"/>
      <c r="AA4745" s="39"/>
      <c r="AB4745" s="152" t="s">
        <v>3165</v>
      </c>
    </row>
    <row r="4746" spans="1:28" ht="21.75" customHeight="1" x14ac:dyDescent="0.25">
      <c r="A4746" s="33" t="s">
        <v>30</v>
      </c>
      <c r="B4746" s="33" t="s">
        <v>31</v>
      </c>
      <c r="C4746" s="39">
        <v>6293</v>
      </c>
      <c r="D4746" s="39" t="s">
        <v>52</v>
      </c>
      <c r="E4746" s="39" t="s">
        <v>1170</v>
      </c>
      <c r="F4746" s="128" t="s">
        <v>187</v>
      </c>
      <c r="G4746" s="39" t="s">
        <v>35</v>
      </c>
      <c r="H4746" s="39" t="str">
        <f t="shared" si="632"/>
        <v>6105AK124-6293-ESPC-0011</v>
      </c>
      <c r="I4746" s="39" t="str">
        <f t="shared" si="633"/>
        <v>Q24050972-04-6293-E-SPC-0011</v>
      </c>
      <c r="J4746" s="39"/>
      <c r="K4746" s="39" t="s">
        <v>2057</v>
      </c>
      <c r="L4746" s="39" t="s">
        <v>2084</v>
      </c>
      <c r="M4746" s="39" t="s">
        <v>1383</v>
      </c>
      <c r="N4746" s="33" t="str">
        <f t="shared" si="631"/>
        <v>Power Station 1 Photovoltaic Array, Inverters, and Transformers - K110 (6291) - Cable Trench / Tunnels for Solar yard - Lighting and Luminaire Design</v>
      </c>
      <c r="O4746" s="134"/>
      <c r="P4746" s="134"/>
      <c r="Q4746" s="33" t="str">
        <f>IFERROR(VLOOKUP(PPE_PH1_CDDL[[#This Row],[RDMC Document Number]],[3]Docs!$B:$F,4,0),"No Placeholder Yet")</f>
        <v>RES - Reserved Placeholder</v>
      </c>
      <c r="R4746" s="33" t="str">
        <f>IFERROR(VLOOKUP(PPE_PH1_CDDL[[#This Row],[RDMC Document Number]],[3]Docs!$B:$F,5,0),"No Placeholder Yet")</f>
        <v>Pending</v>
      </c>
      <c r="S4746" s="137">
        <f t="shared" si="636"/>
        <v>0</v>
      </c>
      <c r="T4746" s="39" t="s">
        <v>1119</v>
      </c>
      <c r="U4746" s="39"/>
      <c r="V4746" s="126"/>
      <c r="W4746" s="39" t="s">
        <v>2059</v>
      </c>
      <c r="X4746" s="39" t="s">
        <v>1885</v>
      </c>
      <c r="Y4746" s="39"/>
      <c r="Z4746" s="39"/>
      <c r="AA4746" s="39"/>
      <c r="AB4746" s="152" t="s">
        <v>3165</v>
      </c>
    </row>
    <row r="4747" spans="1:28" ht="21.75" customHeight="1" x14ac:dyDescent="0.25">
      <c r="A4747" s="33" t="s">
        <v>30</v>
      </c>
      <c r="B4747" s="33" t="s">
        <v>31</v>
      </c>
      <c r="C4747" s="39">
        <v>6293</v>
      </c>
      <c r="D4747" s="39" t="s">
        <v>52</v>
      </c>
      <c r="E4747" s="39" t="s">
        <v>1170</v>
      </c>
      <c r="F4747" s="174" t="s">
        <v>213</v>
      </c>
      <c r="G4747" s="39" t="s">
        <v>35</v>
      </c>
      <c r="H4747" s="39" t="str">
        <f t="shared" si="632"/>
        <v>6105AK124-6293-ESPC-0012</v>
      </c>
      <c r="I4747" s="39" t="str">
        <f t="shared" si="633"/>
        <v>Q24050972-04-6293-E-SPC-0012</v>
      </c>
      <c r="J4747" s="162"/>
      <c r="K4747" s="39" t="s">
        <v>2057</v>
      </c>
      <c r="L4747" s="162" t="s">
        <v>2066</v>
      </c>
      <c r="M4747" s="162" t="s">
        <v>1384</v>
      </c>
      <c r="N4747" s="33" t="str">
        <f t="shared" si="631"/>
        <v>Power Station 1 Photovoltaic Array, Inverters, and Transformers - K110 (6291) - Metering Instr. &amp; Weather Station (Incl. PV Performance Man. System) - Cable Termination Specifications</v>
      </c>
      <c r="O4747" s="175"/>
      <c r="P4747" s="175"/>
      <c r="Q4747" s="33" t="str">
        <f>IFERROR(VLOOKUP(PPE_PH1_CDDL[[#This Row],[RDMC Document Number]],[3]Docs!$B:$F,4,0),"No Placeholder Yet")</f>
        <v>RES - Reserved Placeholder</v>
      </c>
      <c r="R4747" s="33" t="str">
        <f>IFERROR(VLOOKUP(PPE_PH1_CDDL[[#This Row],[RDMC Document Number]],[3]Docs!$B:$F,5,0),"No Placeholder Yet")</f>
        <v>Pending</v>
      </c>
      <c r="S4747" s="137">
        <f t="shared" si="636"/>
        <v>0</v>
      </c>
      <c r="T4747" s="39" t="s">
        <v>1119</v>
      </c>
      <c r="U4747" s="39"/>
      <c r="V4747" s="126"/>
      <c r="W4747" s="39" t="s">
        <v>2059</v>
      </c>
      <c r="X4747" s="39" t="s">
        <v>2086</v>
      </c>
      <c r="Y4747" s="162"/>
      <c r="Z4747" s="162"/>
      <c r="AA4747" s="39"/>
      <c r="AB4747" s="152" t="s">
        <v>3165</v>
      </c>
    </row>
    <row r="4748" spans="1:28" ht="21.75" customHeight="1" x14ac:dyDescent="0.25">
      <c r="A4748" s="33" t="s">
        <v>30</v>
      </c>
      <c r="B4748" s="33" t="s">
        <v>31</v>
      </c>
      <c r="C4748" s="39">
        <v>6293</v>
      </c>
      <c r="D4748" s="39" t="s">
        <v>973</v>
      </c>
      <c r="E4748" s="39" t="s">
        <v>1170</v>
      </c>
      <c r="F4748" s="128" t="s">
        <v>34</v>
      </c>
      <c r="G4748" s="39" t="s">
        <v>35</v>
      </c>
      <c r="H4748" s="39" t="str">
        <f t="shared" si="632"/>
        <v>6105AK124-6293-FSPC-0001</v>
      </c>
      <c r="I4748" s="39" t="str">
        <f t="shared" si="633"/>
        <v>Q24050972-04-6293-F-SPC-0001</v>
      </c>
      <c r="J4748" s="39"/>
      <c r="K4748" s="39" t="s">
        <v>2057</v>
      </c>
      <c r="L4748" s="39" t="s">
        <v>2078</v>
      </c>
      <c r="M4748" s="39" t="s">
        <v>1549</v>
      </c>
      <c r="N4748" s="33" t="str">
        <f t="shared" si="631"/>
        <v>Power Station 1 Photovoltaic Array, Inverters, and Transformers - CCTV &amp; Security System for Solar PV Yard and Buildings - Control System Design Requirements</v>
      </c>
      <c r="O4748" s="134"/>
      <c r="P4748" s="134"/>
      <c r="Q4748" s="33" t="str">
        <f>IFERROR(VLOOKUP(PPE_PH1_CDDL[[#This Row],[RDMC Document Number]],[3]Docs!$B:$F,4,0),"No Placeholder Yet")</f>
        <v>RES - Reserved Placeholder</v>
      </c>
      <c r="R4748" s="33" t="str">
        <f>IFERROR(VLOOKUP(PPE_PH1_CDDL[[#This Row],[RDMC Document Number]],[3]Docs!$B:$F,5,0),"No Placeholder Yet")</f>
        <v>Pending</v>
      </c>
      <c r="S4748" s="137">
        <f t="shared" si="636"/>
        <v>0</v>
      </c>
      <c r="T4748" s="39" t="s">
        <v>1119</v>
      </c>
      <c r="U4748" s="39"/>
      <c r="V4748" s="126"/>
      <c r="W4748" s="39" t="s">
        <v>2059</v>
      </c>
      <c r="X4748" s="39" t="s">
        <v>2080</v>
      </c>
      <c r="Y4748" s="39"/>
      <c r="Z4748" s="39"/>
      <c r="AA4748" s="39"/>
      <c r="AB4748" s="152" t="s">
        <v>3165</v>
      </c>
    </row>
    <row r="4749" spans="1:28" ht="21.75" customHeight="1" x14ac:dyDescent="0.25">
      <c r="A4749" s="33" t="s">
        <v>30</v>
      </c>
      <c r="B4749" s="33" t="s">
        <v>31</v>
      </c>
      <c r="C4749" s="39">
        <v>6293</v>
      </c>
      <c r="D4749" s="39" t="s">
        <v>973</v>
      </c>
      <c r="E4749" s="162" t="s">
        <v>1170</v>
      </c>
      <c r="F4749" s="174" t="s">
        <v>46</v>
      </c>
      <c r="G4749" s="39" t="s">
        <v>35</v>
      </c>
      <c r="H4749" s="39" t="str">
        <f t="shared" si="632"/>
        <v>6105AK124-6293-FSPC-0002</v>
      </c>
      <c r="I4749" s="39" t="str">
        <f t="shared" si="633"/>
        <v>Q24050972-04-6293-F-SPC-0002</v>
      </c>
      <c r="J4749" s="162"/>
      <c r="K4749" s="39" t="s">
        <v>2057</v>
      </c>
      <c r="L4749" s="162" t="s">
        <v>2078</v>
      </c>
      <c r="M4749" s="162" t="s">
        <v>1550</v>
      </c>
      <c r="N4749" s="33" t="str">
        <f t="shared" si="631"/>
        <v>Power Station 1 Photovoltaic Array, Inverters, and Transformers - CCTV &amp; Security System for Solar PV Yard and Buildings - Historian and Server Design</v>
      </c>
      <c r="O4749" s="175"/>
      <c r="P4749" s="175"/>
      <c r="Q4749" s="33" t="str">
        <f>IFERROR(VLOOKUP(PPE_PH1_CDDL[[#This Row],[RDMC Document Number]],[3]Docs!$B:$F,4,0),"No Placeholder Yet")</f>
        <v>RES - Reserved Placeholder</v>
      </c>
      <c r="R4749" s="33" t="str">
        <f>IFERROR(VLOOKUP(PPE_PH1_CDDL[[#This Row],[RDMC Document Number]],[3]Docs!$B:$F,5,0),"No Placeholder Yet")</f>
        <v>Pending</v>
      </c>
      <c r="S4749" s="137">
        <f t="shared" si="636"/>
        <v>0</v>
      </c>
      <c r="T4749" s="39" t="s">
        <v>1119</v>
      </c>
      <c r="U4749" s="39"/>
      <c r="V4749" s="126"/>
      <c r="W4749" s="39" t="s">
        <v>2059</v>
      </c>
      <c r="X4749" s="39" t="s">
        <v>2080</v>
      </c>
      <c r="Y4749" s="162"/>
      <c r="Z4749" s="162"/>
      <c r="AA4749" s="39"/>
      <c r="AB4749" s="152" t="s">
        <v>3165</v>
      </c>
    </row>
    <row r="4750" spans="1:28" ht="21.75" customHeight="1" x14ac:dyDescent="0.25">
      <c r="A4750" s="33" t="s">
        <v>30</v>
      </c>
      <c r="B4750" s="33" t="s">
        <v>31</v>
      </c>
      <c r="C4750" s="39">
        <v>6293</v>
      </c>
      <c r="D4750" s="39" t="s">
        <v>712</v>
      </c>
      <c r="E4750" s="39" t="s">
        <v>1170</v>
      </c>
      <c r="F4750" s="128" t="s">
        <v>34</v>
      </c>
      <c r="G4750" s="39" t="s">
        <v>35</v>
      </c>
      <c r="H4750" s="39" t="str">
        <f t="shared" si="632"/>
        <v>6105AK124-6293-ISPC-0001</v>
      </c>
      <c r="I4750" s="39" t="str">
        <f t="shared" si="633"/>
        <v>Q24050972-04-6293-I-SPC-0001</v>
      </c>
      <c r="J4750" s="39"/>
      <c r="K4750" s="39" t="s">
        <v>2057</v>
      </c>
      <c r="L4750" s="39" t="s">
        <v>2078</v>
      </c>
      <c r="M4750" s="39" t="s">
        <v>2026</v>
      </c>
      <c r="N4750" s="33" t="str">
        <f t="shared" si="631"/>
        <v>Power Station 1 Photovoltaic Array, Inverters, and Transformers - CCTV &amp; Security System for Solar PV Yard and Buildings - Instrument Communication Protocols Specification</v>
      </c>
      <c r="O4750" s="134"/>
      <c r="P4750" s="134"/>
      <c r="Q4750" s="33" t="str">
        <f>IFERROR(VLOOKUP(PPE_PH1_CDDL[[#This Row],[RDMC Document Number]],[3]Docs!$B:$F,4,0),"No Placeholder Yet")</f>
        <v>RES - Reserved Placeholder</v>
      </c>
      <c r="R4750" s="33" t="str">
        <f>IFERROR(VLOOKUP(PPE_PH1_CDDL[[#This Row],[RDMC Document Number]],[3]Docs!$B:$F,5,0),"No Placeholder Yet")</f>
        <v>Pending</v>
      </c>
      <c r="S4750" s="137">
        <f t="shared" si="636"/>
        <v>0</v>
      </c>
      <c r="T4750" s="39" t="s">
        <v>1119</v>
      </c>
      <c r="U4750" s="39"/>
      <c r="V4750" s="126"/>
      <c r="W4750" s="39" t="s">
        <v>2059</v>
      </c>
      <c r="X4750" s="162" t="s">
        <v>2079</v>
      </c>
      <c r="Y4750" s="39"/>
      <c r="Z4750" s="39"/>
      <c r="AA4750" s="39"/>
      <c r="AB4750" s="152" t="s">
        <v>3165</v>
      </c>
    </row>
    <row r="4751" spans="1:28" ht="21.75" customHeight="1" x14ac:dyDescent="0.25">
      <c r="A4751" s="33" t="s">
        <v>30</v>
      </c>
      <c r="B4751" s="33" t="s">
        <v>31</v>
      </c>
      <c r="C4751" s="39">
        <v>6293</v>
      </c>
      <c r="D4751" s="39" t="s">
        <v>712</v>
      </c>
      <c r="E4751" s="39" t="s">
        <v>1170</v>
      </c>
      <c r="F4751" s="128" t="s">
        <v>46</v>
      </c>
      <c r="G4751" s="39" t="s">
        <v>35</v>
      </c>
      <c r="H4751" s="39" t="str">
        <f t="shared" si="632"/>
        <v>6105AK124-6293-ISPC-0002</v>
      </c>
      <c r="I4751" s="39" t="str">
        <f t="shared" si="633"/>
        <v>Q24050972-04-6293-I-SPC-0002</v>
      </c>
      <c r="J4751" s="39"/>
      <c r="K4751" s="39" t="s">
        <v>2057</v>
      </c>
      <c r="L4751" s="39" t="s">
        <v>2064</v>
      </c>
      <c r="M4751" s="39" t="s">
        <v>1423</v>
      </c>
      <c r="N4751" s="33" t="str">
        <f t="shared" si="631"/>
        <v>Power Station 1 Photovoltaic Array, Inverters, and Transformers - K110 (6291) - Earthing System for Solar Yard - Junction Box and Interface Cabinet Design</v>
      </c>
      <c r="O4751" s="134"/>
      <c r="P4751" s="134"/>
      <c r="Q4751" s="33" t="str">
        <f>IFERROR(VLOOKUP(PPE_PH1_CDDL[[#This Row],[RDMC Document Number]],[3]Docs!$B:$F,4,0),"No Placeholder Yet")</f>
        <v>RES - Reserved Placeholder</v>
      </c>
      <c r="R4751" s="33" t="str">
        <f>IFERROR(VLOOKUP(PPE_PH1_CDDL[[#This Row],[RDMC Document Number]],[3]Docs!$B:$F,5,0),"No Placeholder Yet")</f>
        <v>Pending</v>
      </c>
      <c r="S4751" s="137">
        <f t="shared" si="636"/>
        <v>0</v>
      </c>
      <c r="T4751" s="39" t="s">
        <v>1119</v>
      </c>
      <c r="U4751" s="39"/>
      <c r="V4751" s="126"/>
      <c r="W4751" s="39" t="s">
        <v>2059</v>
      </c>
      <c r="X4751" s="39" t="s">
        <v>1705</v>
      </c>
      <c r="Y4751" s="39"/>
      <c r="Z4751" s="39"/>
      <c r="AA4751" s="39"/>
      <c r="AB4751" s="152" t="s">
        <v>3165</v>
      </c>
    </row>
    <row r="4752" spans="1:28" ht="21.75" customHeight="1" x14ac:dyDescent="0.25">
      <c r="A4752" s="33" t="s">
        <v>30</v>
      </c>
      <c r="B4752" s="33" t="s">
        <v>31</v>
      </c>
      <c r="C4752" s="39">
        <v>6293</v>
      </c>
      <c r="D4752" s="39" t="s">
        <v>712</v>
      </c>
      <c r="E4752" s="39" t="s">
        <v>1170</v>
      </c>
      <c r="F4752" s="174" t="s">
        <v>48</v>
      </c>
      <c r="G4752" s="39" t="s">
        <v>35</v>
      </c>
      <c r="H4752" s="39" t="str">
        <f t="shared" si="632"/>
        <v>6105AK124-6293-ISPC-0003</v>
      </c>
      <c r="I4752" s="39" t="str">
        <f t="shared" si="633"/>
        <v>Q24050972-04-6293-I-SPC-0003</v>
      </c>
      <c r="J4752" s="162"/>
      <c r="K4752" s="39" t="s">
        <v>2057</v>
      </c>
      <c r="L4752" s="162" t="s">
        <v>2066</v>
      </c>
      <c r="M4752" s="162" t="s">
        <v>1423</v>
      </c>
      <c r="N4752" s="33" t="str">
        <f t="shared" ref="N4752:N4811" si="637">K4752&amp;" - "&amp;L4752&amp;" - "&amp;M4752</f>
        <v>Power Station 1 Photovoltaic Array, Inverters, and Transformers - K110 (6291) - Metering Instr. &amp; Weather Station (Incl. PV Performance Man. System) - Junction Box and Interface Cabinet Design</v>
      </c>
      <c r="O4752" s="175"/>
      <c r="P4752" s="175"/>
      <c r="Q4752" s="33" t="str">
        <f>IFERROR(VLOOKUP(PPE_PH1_CDDL[[#This Row],[RDMC Document Number]],[3]Docs!$B:$F,4,0),"No Placeholder Yet")</f>
        <v>RES - Reserved Placeholder</v>
      </c>
      <c r="R4752" s="33" t="str">
        <f>IFERROR(VLOOKUP(PPE_PH1_CDDL[[#This Row],[RDMC Document Number]],[3]Docs!$B:$F,5,0),"No Placeholder Yet")</f>
        <v>Pending</v>
      </c>
      <c r="S4752" s="137">
        <f t="shared" si="636"/>
        <v>0</v>
      </c>
      <c r="T4752" s="39" t="s">
        <v>1119</v>
      </c>
      <c r="U4752" s="39"/>
      <c r="V4752" s="126"/>
      <c r="W4752" s="39" t="s">
        <v>2059</v>
      </c>
      <c r="X4752" s="39" t="s">
        <v>2071</v>
      </c>
      <c r="Y4752" s="162"/>
      <c r="Z4752" s="162"/>
      <c r="AA4752" s="39"/>
      <c r="AB4752" s="152" t="s">
        <v>3165</v>
      </c>
    </row>
    <row r="4753" spans="1:28" ht="21.75" customHeight="1" x14ac:dyDescent="0.25">
      <c r="A4753" s="33" t="s">
        <v>30</v>
      </c>
      <c r="B4753" s="33" t="s">
        <v>31</v>
      </c>
      <c r="C4753" s="39">
        <v>6293</v>
      </c>
      <c r="D4753" s="162" t="s">
        <v>268</v>
      </c>
      <c r="E4753" s="39" t="s">
        <v>1170</v>
      </c>
      <c r="F4753" s="128" t="s">
        <v>34</v>
      </c>
      <c r="G4753" s="39" t="s">
        <v>35</v>
      </c>
      <c r="H4753" s="39" t="str">
        <f t="shared" si="632"/>
        <v>6105AK124-6293-MSPC-0001</v>
      </c>
      <c r="I4753" s="39" t="str">
        <f t="shared" si="633"/>
        <v>Q24050972-04-6293-M-SPC-0001</v>
      </c>
      <c r="J4753" s="39"/>
      <c r="K4753" s="39" t="s">
        <v>2057</v>
      </c>
      <c r="L4753" s="39" t="s">
        <v>2072</v>
      </c>
      <c r="M4753" s="39" t="s">
        <v>1446</v>
      </c>
      <c r="N4753" s="33" t="str">
        <f t="shared" si="637"/>
        <v>Power Station 1 Photovoltaic Array, Inverters, and Transformers - K110 (6291) - Cable Racks and Trays for Solar yard - Material Selection and Verification Specification</v>
      </c>
      <c r="O4753" s="134"/>
      <c r="P4753" s="134"/>
      <c r="Q4753" s="33" t="str">
        <f>IFERROR(VLOOKUP(PPE_PH1_CDDL[[#This Row],[RDMC Document Number]],[3]Docs!$B:$F,4,0),"No Placeholder Yet")</f>
        <v>RES - Reserved Placeholder</v>
      </c>
      <c r="R4753" s="33" t="str">
        <f>IFERROR(VLOOKUP(PPE_PH1_CDDL[[#This Row],[RDMC Document Number]],[3]Docs!$B:$F,5,0),"No Placeholder Yet")</f>
        <v>Pending</v>
      </c>
      <c r="S4753" s="137">
        <f t="shared" si="636"/>
        <v>0</v>
      </c>
      <c r="T4753" s="39" t="s">
        <v>1119</v>
      </c>
      <c r="U4753" s="39"/>
      <c r="V4753" s="126"/>
      <c r="W4753" s="39" t="s">
        <v>2059</v>
      </c>
      <c r="X4753" s="39" t="s">
        <v>2083</v>
      </c>
      <c r="Y4753" s="39"/>
      <c r="Z4753" s="39"/>
      <c r="AA4753" s="39"/>
      <c r="AB4753" s="152" t="s">
        <v>3165</v>
      </c>
    </row>
    <row r="4754" spans="1:28" ht="21.75" customHeight="1" x14ac:dyDescent="0.25">
      <c r="A4754" s="33" t="s">
        <v>30</v>
      </c>
      <c r="B4754" s="33" t="s">
        <v>31</v>
      </c>
      <c r="C4754" s="39">
        <v>6293</v>
      </c>
      <c r="D4754" s="162" t="s">
        <v>268</v>
      </c>
      <c r="E4754" s="39" t="s">
        <v>1170</v>
      </c>
      <c r="F4754" s="128" t="s">
        <v>46</v>
      </c>
      <c r="G4754" s="39" t="s">
        <v>35</v>
      </c>
      <c r="H4754" s="39" t="str">
        <f t="shared" si="632"/>
        <v>6105AK124-6293-MSPC-0002</v>
      </c>
      <c r="I4754" s="39" t="str">
        <f t="shared" si="633"/>
        <v>Q24050972-04-6293-M-SPC-0002</v>
      </c>
      <c r="J4754" s="39"/>
      <c r="K4754" s="39" t="s">
        <v>2057</v>
      </c>
      <c r="L4754" s="39" t="s">
        <v>2069</v>
      </c>
      <c r="M4754" s="39" t="s">
        <v>1446</v>
      </c>
      <c r="N4754" s="33" t="str">
        <f t="shared" si="637"/>
        <v>Power Station 1 Photovoltaic Array, Inverters, and Transformers - K110 (6291) - Panel Cleaning Systems Infrastructure - Material Selection and Verification Specification</v>
      </c>
      <c r="O4754" s="134"/>
      <c r="P4754" s="134"/>
      <c r="Q4754" s="33" t="str">
        <f>IFERROR(VLOOKUP(PPE_PH1_CDDL[[#This Row],[RDMC Document Number]],[3]Docs!$B:$F,4,0),"No Placeholder Yet")</f>
        <v>RES - Reserved Placeholder</v>
      </c>
      <c r="R4754" s="33" t="str">
        <f>IFERROR(VLOOKUP(PPE_PH1_CDDL[[#This Row],[RDMC Document Number]],[3]Docs!$B:$F,5,0),"No Placeholder Yet")</f>
        <v>Pending</v>
      </c>
      <c r="S4754" s="137">
        <f t="shared" si="636"/>
        <v>0</v>
      </c>
      <c r="T4754" s="39" t="s">
        <v>1119</v>
      </c>
      <c r="U4754" s="39"/>
      <c r="V4754" s="126"/>
      <c r="W4754" s="39" t="s">
        <v>2059</v>
      </c>
      <c r="X4754" s="39" t="s">
        <v>2073</v>
      </c>
      <c r="Y4754" s="39"/>
      <c r="Z4754" s="39"/>
      <c r="AA4754" s="39"/>
      <c r="AB4754" s="152" t="s">
        <v>3165</v>
      </c>
    </row>
    <row r="4755" spans="1:28" ht="21.75" customHeight="1" x14ac:dyDescent="0.25">
      <c r="A4755" s="33" t="s">
        <v>30</v>
      </c>
      <c r="B4755" s="33" t="s">
        <v>31</v>
      </c>
      <c r="C4755" s="39">
        <v>6293</v>
      </c>
      <c r="D4755" s="162" t="s">
        <v>268</v>
      </c>
      <c r="E4755" s="39" t="s">
        <v>1170</v>
      </c>
      <c r="F4755" s="128" t="s">
        <v>48</v>
      </c>
      <c r="G4755" s="39" t="s">
        <v>35</v>
      </c>
      <c r="H4755" s="39" t="str">
        <f t="shared" ref="H4755:H4818" si="638">A4755&amp;B4755&amp;"-"&amp;C4755&amp;"-"&amp;D4755&amp;E4755&amp;"-"&amp;F4755</f>
        <v>6105AK124-6293-MSPC-0003</v>
      </c>
      <c r="I4755" s="39" t="str">
        <f t="shared" ref="I4755:I4811" si="639">"Q24050972"&amp;"-"&amp;"04"&amp;"-"&amp;C4755&amp;"-"&amp;D4755&amp;"-"&amp;E4755&amp;"-"&amp;F4755</f>
        <v>Q24050972-04-6293-M-SPC-0003</v>
      </c>
      <c r="J4755" s="39"/>
      <c r="K4755" s="39" t="s">
        <v>2057</v>
      </c>
      <c r="L4755" s="39" t="s">
        <v>2069</v>
      </c>
      <c r="M4755" s="39" t="s">
        <v>1443</v>
      </c>
      <c r="N4755" s="33" t="str">
        <f t="shared" si="637"/>
        <v>Power Station 1 Photovoltaic Array, Inverters, and Transformers - K110 (6291) - Panel Cleaning Systems Infrastructure - Gasket Schedule and Material Specification</v>
      </c>
      <c r="O4755" s="134"/>
      <c r="P4755" s="134"/>
      <c r="Q4755" s="33" t="str">
        <f>IFERROR(VLOOKUP(PPE_PH1_CDDL[[#This Row],[RDMC Document Number]],[3]Docs!$B:$F,4,0),"No Placeholder Yet")</f>
        <v>RES - Reserved Placeholder</v>
      </c>
      <c r="R4755" s="33" t="str">
        <f>IFERROR(VLOOKUP(PPE_PH1_CDDL[[#This Row],[RDMC Document Number]],[3]Docs!$B:$F,5,0),"No Placeholder Yet")</f>
        <v>Pending</v>
      </c>
      <c r="S4755" s="137">
        <f t="shared" si="636"/>
        <v>0</v>
      </c>
      <c r="T4755" s="39" t="s">
        <v>1119</v>
      </c>
      <c r="U4755" s="39"/>
      <c r="V4755" s="126"/>
      <c r="W4755" s="39" t="s">
        <v>2059</v>
      </c>
      <c r="X4755" s="39" t="s">
        <v>2073</v>
      </c>
      <c r="Y4755" s="39"/>
      <c r="Z4755" s="39"/>
      <c r="AA4755" s="39"/>
      <c r="AB4755" s="152" t="s">
        <v>3165</v>
      </c>
    </row>
    <row r="4756" spans="1:28" ht="21.75" customHeight="1" x14ac:dyDescent="0.25">
      <c r="A4756" s="33" t="s">
        <v>30</v>
      </c>
      <c r="B4756" s="33" t="s">
        <v>31</v>
      </c>
      <c r="C4756" s="39">
        <v>6293</v>
      </c>
      <c r="D4756" s="162" t="s">
        <v>268</v>
      </c>
      <c r="E4756" s="39" t="s">
        <v>1170</v>
      </c>
      <c r="F4756" s="174" t="s">
        <v>50</v>
      </c>
      <c r="G4756" s="39" t="s">
        <v>35</v>
      </c>
      <c r="H4756" s="39" t="str">
        <f t="shared" si="638"/>
        <v>6105AK124-6293-MSPC-0004</v>
      </c>
      <c r="I4756" s="39" t="str">
        <f t="shared" si="639"/>
        <v>Q24050972-04-6293-M-SPC-0004</v>
      </c>
      <c r="J4756" s="162"/>
      <c r="K4756" s="39" t="s">
        <v>2057</v>
      </c>
      <c r="L4756" s="162" t="s">
        <v>2069</v>
      </c>
      <c r="M4756" s="162" t="s">
        <v>1441</v>
      </c>
      <c r="N4756" s="33" t="str">
        <f t="shared" si="637"/>
        <v>Power Station 1 Photovoltaic Array, Inverters, and Transformers - K110 (6291) - Panel Cleaning Systems Infrastructure - Manual Isolation Valve Design Specification</v>
      </c>
      <c r="O4756" s="175"/>
      <c r="P4756" s="175"/>
      <c r="Q4756" s="33" t="str">
        <f>IFERROR(VLOOKUP(PPE_PH1_CDDL[[#This Row],[RDMC Document Number]],[3]Docs!$B:$F,4,0),"No Placeholder Yet")</f>
        <v>RES - Reserved Placeholder</v>
      </c>
      <c r="R4756" s="33" t="str">
        <f>IFERROR(VLOOKUP(PPE_PH1_CDDL[[#This Row],[RDMC Document Number]],[3]Docs!$B:$F,5,0),"No Placeholder Yet")</f>
        <v>Pending</v>
      </c>
      <c r="S4756" s="137">
        <f t="shared" si="636"/>
        <v>0</v>
      </c>
      <c r="T4756" s="39" t="s">
        <v>1119</v>
      </c>
      <c r="U4756" s="39"/>
      <c r="V4756" s="126"/>
      <c r="W4756" s="39" t="s">
        <v>2059</v>
      </c>
      <c r="X4756" s="39" t="s">
        <v>2073</v>
      </c>
      <c r="Y4756" s="162"/>
      <c r="Z4756" s="162"/>
      <c r="AA4756" s="39"/>
      <c r="AB4756" s="152" t="s">
        <v>3165</v>
      </c>
    </row>
    <row r="4757" spans="1:28" ht="21.75" customHeight="1" x14ac:dyDescent="0.25">
      <c r="A4757" s="33" t="s">
        <v>30</v>
      </c>
      <c r="B4757" s="33" t="s">
        <v>31</v>
      </c>
      <c r="C4757" s="39">
        <v>6293</v>
      </c>
      <c r="D4757" s="162" t="s">
        <v>1453</v>
      </c>
      <c r="E4757" s="39" t="s">
        <v>1170</v>
      </c>
      <c r="F4757" s="128" t="s">
        <v>34</v>
      </c>
      <c r="G4757" s="39" t="s">
        <v>35</v>
      </c>
      <c r="H4757" s="39" t="str">
        <f t="shared" si="638"/>
        <v>6105AK124-6293-TSPC-0001</v>
      </c>
      <c r="I4757" s="39" t="str">
        <f t="shared" si="639"/>
        <v>Q24050972-04-6293-T-SPC-0001</v>
      </c>
      <c r="J4757" s="39"/>
      <c r="K4757" s="39" t="s">
        <v>2057</v>
      </c>
      <c r="L4757" s="39" t="s">
        <v>2084</v>
      </c>
      <c r="M4757" s="39" t="s">
        <v>1455</v>
      </c>
      <c r="N4757" s="33" t="str">
        <f t="shared" si="637"/>
        <v>Power Station 1 Photovoltaic Array, Inverters, and Transformers - K110 (6291) - Cable Trench / Tunnels for Solar yard - Civil Design and Requirements</v>
      </c>
      <c r="O4757" s="134"/>
      <c r="P4757" s="134"/>
      <c r="Q4757" s="33" t="str">
        <f>IFERROR(VLOOKUP(PPE_PH1_CDDL[[#This Row],[RDMC Document Number]],[3]Docs!$B:$F,4,0),"No Placeholder Yet")</f>
        <v>RES - Reserved Placeholder</v>
      </c>
      <c r="R4757" s="33" t="str">
        <f>IFERROR(VLOOKUP(PPE_PH1_CDDL[[#This Row],[RDMC Document Number]],[3]Docs!$B:$F,5,0),"No Placeholder Yet")</f>
        <v>Pending</v>
      </c>
      <c r="S4757" s="137">
        <f t="shared" si="636"/>
        <v>0</v>
      </c>
      <c r="T4757" s="39" t="s">
        <v>1119</v>
      </c>
      <c r="U4757" s="39"/>
      <c r="V4757" s="126"/>
      <c r="W4757" s="39" t="s">
        <v>2059</v>
      </c>
      <c r="X4757" s="39" t="s">
        <v>2093</v>
      </c>
      <c r="Y4757" s="39"/>
      <c r="Z4757" s="39"/>
      <c r="AA4757" s="39"/>
      <c r="AB4757" s="152" t="s">
        <v>3165</v>
      </c>
    </row>
    <row r="4758" spans="1:28" ht="21.75" customHeight="1" x14ac:dyDescent="0.25">
      <c r="A4758" s="33" t="s">
        <v>30</v>
      </c>
      <c r="B4758" s="33" t="s">
        <v>31</v>
      </c>
      <c r="C4758" s="39">
        <v>6293</v>
      </c>
      <c r="D4758" s="162" t="s">
        <v>1453</v>
      </c>
      <c r="E4758" s="39" t="s">
        <v>1170</v>
      </c>
      <c r="F4758" s="128" t="s">
        <v>46</v>
      </c>
      <c r="G4758" s="39" t="s">
        <v>35</v>
      </c>
      <c r="H4758" s="39" t="str">
        <f t="shared" si="638"/>
        <v>6105AK124-6293-TSPC-0002</v>
      </c>
      <c r="I4758" s="39" t="str">
        <f t="shared" si="639"/>
        <v>Q24050972-04-6293-T-SPC-0002</v>
      </c>
      <c r="J4758" s="39"/>
      <c r="K4758" s="39" t="s">
        <v>2057</v>
      </c>
      <c r="L4758" s="39" t="s">
        <v>2064</v>
      </c>
      <c r="M4758" s="39" t="s">
        <v>1455</v>
      </c>
      <c r="N4758" s="33" t="str">
        <f t="shared" si="637"/>
        <v>Power Station 1 Photovoltaic Array, Inverters, and Transformers - K110 (6291) - Earthing System for Solar Yard - Civil Design and Requirements</v>
      </c>
      <c r="O4758" s="134"/>
      <c r="P4758" s="134"/>
      <c r="Q4758" s="33" t="str">
        <f>IFERROR(VLOOKUP(PPE_PH1_CDDL[[#This Row],[RDMC Document Number]],[3]Docs!$B:$F,4,0),"No Placeholder Yet")</f>
        <v>RES - Reserved Placeholder</v>
      </c>
      <c r="R4758" s="33" t="str">
        <f>IFERROR(VLOOKUP(PPE_PH1_CDDL[[#This Row],[RDMC Document Number]],[3]Docs!$B:$F,5,0),"No Placeholder Yet")</f>
        <v>Pending</v>
      </c>
      <c r="S4758" s="137">
        <f t="shared" si="636"/>
        <v>0</v>
      </c>
      <c r="T4758" s="39" t="s">
        <v>1119</v>
      </c>
      <c r="U4758" s="39"/>
      <c r="V4758" s="126"/>
      <c r="W4758" s="39" t="s">
        <v>2059</v>
      </c>
      <c r="X4758" s="39" t="s">
        <v>1705</v>
      </c>
      <c r="Y4758" s="39"/>
      <c r="Z4758" s="39"/>
      <c r="AA4758" s="39"/>
      <c r="AB4758" s="152" t="s">
        <v>3165</v>
      </c>
    </row>
    <row r="4759" spans="1:28" ht="21.75" customHeight="1" x14ac:dyDescent="0.25">
      <c r="A4759" s="33" t="s">
        <v>30</v>
      </c>
      <c r="B4759" s="33" t="s">
        <v>31</v>
      </c>
      <c r="C4759" s="39">
        <v>6293</v>
      </c>
      <c r="D4759" s="162" t="s">
        <v>1453</v>
      </c>
      <c r="E4759" s="39" t="s">
        <v>1170</v>
      </c>
      <c r="F4759" s="174" t="s">
        <v>48</v>
      </c>
      <c r="G4759" s="39" t="s">
        <v>35</v>
      </c>
      <c r="H4759" s="39" t="str">
        <f t="shared" si="638"/>
        <v>6105AK124-6293-TSPC-0003</v>
      </c>
      <c r="I4759" s="39" t="str">
        <f t="shared" si="639"/>
        <v>Q24050972-04-6293-T-SPC-0003</v>
      </c>
      <c r="J4759" s="162"/>
      <c r="K4759" s="39" t="s">
        <v>2057</v>
      </c>
      <c r="L4759" s="162" t="s">
        <v>2069</v>
      </c>
      <c r="M4759" s="162" t="s">
        <v>1455</v>
      </c>
      <c r="N4759" s="33" t="str">
        <f t="shared" si="637"/>
        <v>Power Station 1 Photovoltaic Array, Inverters, and Transformers - K110 (6291) - Panel Cleaning Systems Infrastructure - Civil Design and Requirements</v>
      </c>
      <c r="O4759" s="175"/>
      <c r="P4759" s="175"/>
      <c r="Q4759" s="33" t="str">
        <f>IFERROR(VLOOKUP(PPE_PH1_CDDL[[#This Row],[RDMC Document Number]],[3]Docs!$B:$F,4,0),"No Placeholder Yet")</f>
        <v>RES - Reserved Placeholder</v>
      </c>
      <c r="R4759" s="33" t="str">
        <f>IFERROR(VLOOKUP(PPE_PH1_CDDL[[#This Row],[RDMC Document Number]],[3]Docs!$B:$F,5,0),"No Placeholder Yet")</f>
        <v>Pending</v>
      </c>
      <c r="S4759" s="137">
        <f t="shared" si="636"/>
        <v>0</v>
      </c>
      <c r="T4759" s="39" t="s">
        <v>1119</v>
      </c>
      <c r="U4759" s="39"/>
      <c r="V4759" s="126"/>
      <c r="W4759" s="39" t="s">
        <v>2059</v>
      </c>
      <c r="X4759" s="162" t="s">
        <v>2073</v>
      </c>
      <c r="Y4759" s="162"/>
      <c r="Z4759" s="162"/>
      <c r="AA4759" s="39"/>
      <c r="AB4759" s="152" t="s">
        <v>3165</v>
      </c>
    </row>
    <row r="4760" spans="1:28" ht="21.75" customHeight="1" x14ac:dyDescent="0.25">
      <c r="A4760" s="33" t="s">
        <v>30</v>
      </c>
      <c r="B4760" s="33" t="s">
        <v>31</v>
      </c>
      <c r="C4760" s="39">
        <v>6293</v>
      </c>
      <c r="D4760" s="39" t="s">
        <v>1169</v>
      </c>
      <c r="E4760" s="39" t="s">
        <v>1349</v>
      </c>
      <c r="F4760" s="128" t="s">
        <v>34</v>
      </c>
      <c r="G4760" s="39" t="s">
        <v>35</v>
      </c>
      <c r="H4760" s="39" t="str">
        <f t="shared" si="638"/>
        <v>6105AK124-6293-CSSD-0001</v>
      </c>
      <c r="I4760" s="39" t="str">
        <f t="shared" si="639"/>
        <v>Q24050972-04-6293-C-SSD-0001</v>
      </c>
      <c r="J4760" s="39"/>
      <c r="K4760" s="39" t="s">
        <v>2057</v>
      </c>
      <c r="L4760" s="39" t="s">
        <v>2075</v>
      </c>
      <c r="M4760" s="39" t="s">
        <v>1350</v>
      </c>
      <c r="N4760" s="33" t="str">
        <f t="shared" si="637"/>
        <v>Power Station 1 Photovoltaic Array, Inverters, and Transformers - Perimeter Fencing and Access Gates for Solar PV Yard - Steel Support Structures Design</v>
      </c>
      <c r="O4760" s="134"/>
      <c r="P4760" s="134"/>
      <c r="Q4760" s="33" t="str">
        <f>IFERROR(VLOOKUP(PPE_PH1_CDDL[[#This Row],[RDMC Document Number]],[3]Docs!$B:$F,4,0),"No Placeholder Yet")</f>
        <v>RES - Reserved Placeholder</v>
      </c>
      <c r="R4760" s="33" t="str">
        <f>IFERROR(VLOOKUP(PPE_PH1_CDDL[[#This Row],[RDMC Document Number]],[3]Docs!$B:$F,5,0),"No Placeholder Yet")</f>
        <v>Pending</v>
      </c>
      <c r="S4760" s="137">
        <f t="shared" ref="S4760:S4763" si="640">IF(AND(O4760&lt;&gt;"",P4760&lt;&gt;"",R4760="Approved"),100%,
 IF(AND(O4760&lt;&gt;"",P4760&lt;&gt;""),66.67%,
 IF(O4760&lt;&gt;"",33.33%,
 0)))</f>
        <v>0</v>
      </c>
      <c r="T4760" s="39" t="s">
        <v>1119</v>
      </c>
      <c r="U4760" s="39"/>
      <c r="V4760" s="126"/>
      <c r="W4760" s="39" t="s">
        <v>2059</v>
      </c>
      <c r="X4760" s="39" t="s">
        <v>2077</v>
      </c>
      <c r="Y4760" s="39"/>
      <c r="Z4760" s="39"/>
      <c r="AA4760" s="39"/>
      <c r="AB4760" s="152" t="s">
        <v>3165</v>
      </c>
    </row>
    <row r="4761" spans="1:28" ht="21.75" customHeight="1" x14ac:dyDescent="0.25">
      <c r="A4761" s="33" t="s">
        <v>30</v>
      </c>
      <c r="B4761" s="33" t="s">
        <v>31</v>
      </c>
      <c r="C4761" s="39">
        <v>6293</v>
      </c>
      <c r="D4761" s="39" t="s">
        <v>1169</v>
      </c>
      <c r="E4761" s="39" t="s">
        <v>1349</v>
      </c>
      <c r="F4761" s="128" t="s">
        <v>46</v>
      </c>
      <c r="G4761" s="39" t="s">
        <v>35</v>
      </c>
      <c r="H4761" s="39" t="str">
        <f t="shared" si="638"/>
        <v>6105AK124-6293-CSSD-0002</v>
      </c>
      <c r="I4761" s="39" t="str">
        <f t="shared" si="639"/>
        <v>Q24050972-04-6293-C-SSD-0002</v>
      </c>
      <c r="J4761" s="39"/>
      <c r="K4761" s="39" t="s">
        <v>2057</v>
      </c>
      <c r="L4761" s="39" t="s">
        <v>2072</v>
      </c>
      <c r="M4761" s="39" t="s">
        <v>1350</v>
      </c>
      <c r="N4761" s="33" t="str">
        <f t="shared" si="637"/>
        <v>Power Station 1 Photovoltaic Array, Inverters, and Transformers - K110 (6291) - Cable Racks and Trays for Solar yard - Steel Support Structures Design</v>
      </c>
      <c r="O4761" s="134"/>
      <c r="P4761" s="134"/>
      <c r="Q4761" s="33" t="str">
        <f>IFERROR(VLOOKUP(PPE_PH1_CDDL[[#This Row],[RDMC Document Number]],[3]Docs!$B:$F,4,0),"No Placeholder Yet")</f>
        <v>RES - Reserved Placeholder</v>
      </c>
      <c r="R4761" s="33" t="str">
        <f>IFERROR(VLOOKUP(PPE_PH1_CDDL[[#This Row],[RDMC Document Number]],[3]Docs!$B:$F,5,0),"No Placeholder Yet")</f>
        <v>Pending</v>
      </c>
      <c r="S4761" s="137">
        <f t="shared" si="640"/>
        <v>0</v>
      </c>
      <c r="T4761" s="39" t="s">
        <v>1119</v>
      </c>
      <c r="U4761" s="39"/>
      <c r="V4761" s="126"/>
      <c r="W4761" s="39" t="s">
        <v>2059</v>
      </c>
      <c r="X4761" s="39" t="s">
        <v>1599</v>
      </c>
      <c r="Y4761" s="39"/>
      <c r="Z4761" s="39"/>
      <c r="AA4761" s="39"/>
      <c r="AB4761" s="152" t="s">
        <v>3165</v>
      </c>
    </row>
    <row r="4762" spans="1:28" ht="21.75" customHeight="1" x14ac:dyDescent="0.25">
      <c r="A4762" s="33" t="s">
        <v>30</v>
      </c>
      <c r="B4762" s="33" t="s">
        <v>31</v>
      </c>
      <c r="C4762" s="39">
        <v>6293</v>
      </c>
      <c r="D4762" s="39" t="s">
        <v>1169</v>
      </c>
      <c r="E4762" s="39" t="s">
        <v>1349</v>
      </c>
      <c r="F4762" s="174" t="s">
        <v>48</v>
      </c>
      <c r="G4762" s="39" t="s">
        <v>35</v>
      </c>
      <c r="H4762" s="39" t="str">
        <f t="shared" si="638"/>
        <v>6105AK124-6293-CSSD-0003</v>
      </c>
      <c r="I4762" s="39" t="str">
        <f t="shared" si="639"/>
        <v>Q24050972-04-6293-C-SSD-0003</v>
      </c>
      <c r="J4762" s="162"/>
      <c r="K4762" s="39" t="s">
        <v>2057</v>
      </c>
      <c r="L4762" s="162" t="s">
        <v>2069</v>
      </c>
      <c r="M4762" s="162" t="s">
        <v>1350</v>
      </c>
      <c r="N4762" s="33" t="str">
        <f t="shared" si="637"/>
        <v>Power Station 1 Photovoltaic Array, Inverters, and Transformers - K110 (6291) - Panel Cleaning Systems Infrastructure - Steel Support Structures Design</v>
      </c>
      <c r="O4762" s="175"/>
      <c r="P4762" s="175"/>
      <c r="Q4762" s="33" t="str">
        <f>IFERROR(VLOOKUP(PPE_PH1_CDDL[[#This Row],[RDMC Document Number]],[3]Docs!$B:$F,4,0),"No Placeholder Yet")</f>
        <v>RES - Reserved Placeholder</v>
      </c>
      <c r="R4762" s="33" t="str">
        <f>IFERROR(VLOOKUP(PPE_PH1_CDDL[[#This Row],[RDMC Document Number]],[3]Docs!$B:$F,5,0),"No Placeholder Yet")</f>
        <v>Pending</v>
      </c>
      <c r="S4762" s="137">
        <f t="shared" si="640"/>
        <v>0</v>
      </c>
      <c r="T4762" s="39" t="s">
        <v>1119</v>
      </c>
      <c r="U4762" s="39"/>
      <c r="V4762" s="126"/>
      <c r="W4762" s="39" t="s">
        <v>2059</v>
      </c>
      <c r="X4762" s="162" t="s">
        <v>2070</v>
      </c>
      <c r="Y4762" s="162"/>
      <c r="Z4762" s="162"/>
      <c r="AA4762" s="39"/>
      <c r="AB4762" s="152" t="s">
        <v>3165</v>
      </c>
    </row>
    <row r="4763" spans="1:28" ht="21.75" customHeight="1" x14ac:dyDescent="0.25">
      <c r="A4763" s="33" t="s">
        <v>30</v>
      </c>
      <c r="B4763" s="33" t="s">
        <v>31</v>
      </c>
      <c r="C4763" s="39">
        <v>6293</v>
      </c>
      <c r="D4763" s="39" t="s">
        <v>52</v>
      </c>
      <c r="E4763" s="162" t="s">
        <v>1349</v>
      </c>
      <c r="F4763" s="174" t="s">
        <v>34</v>
      </c>
      <c r="G4763" s="39" t="s">
        <v>35</v>
      </c>
      <c r="H4763" s="39" t="str">
        <f t="shared" si="638"/>
        <v>6105AK124-6293-ESSD-0001</v>
      </c>
      <c r="I4763" s="39" t="str">
        <f t="shared" si="639"/>
        <v>Q24050972-04-6293-E-SSD-0001</v>
      </c>
      <c r="J4763" s="162"/>
      <c r="K4763" s="39" t="s">
        <v>2057</v>
      </c>
      <c r="L4763" s="162" t="s">
        <v>2066</v>
      </c>
      <c r="M4763" s="162" t="s">
        <v>2094</v>
      </c>
      <c r="N4763" s="33" t="str">
        <f t="shared" si="637"/>
        <v>Power Station 1 Photovoltaic Array, Inverters, and Transformers - K110 (6291) - Metering Instr. &amp; Weather Station (Incl. PV Performance Man. System) - Solar PV Array Layout &amp; Mounting Structure Design</v>
      </c>
      <c r="O4763" s="175"/>
      <c r="P4763" s="175"/>
      <c r="Q4763" s="33" t="str">
        <f>IFERROR(VLOOKUP(PPE_PH1_CDDL[[#This Row],[RDMC Document Number]],[3]Docs!$B:$F,4,0),"No Placeholder Yet")</f>
        <v>RES - Reserved Placeholder</v>
      </c>
      <c r="R4763" s="33" t="str">
        <f>IFERROR(VLOOKUP(PPE_PH1_CDDL[[#This Row],[RDMC Document Number]],[3]Docs!$B:$F,5,0),"No Placeholder Yet")</f>
        <v>Pending</v>
      </c>
      <c r="S4763" s="137">
        <f t="shared" si="640"/>
        <v>0</v>
      </c>
      <c r="T4763" s="39" t="s">
        <v>1119</v>
      </c>
      <c r="U4763" s="39"/>
      <c r="V4763" s="126"/>
      <c r="W4763" s="39" t="s">
        <v>2059</v>
      </c>
      <c r="X4763" s="39" t="s">
        <v>2086</v>
      </c>
      <c r="Y4763" s="162"/>
      <c r="Z4763" s="162"/>
      <c r="AA4763" s="39"/>
      <c r="AB4763" s="152" t="s">
        <v>3165</v>
      </c>
    </row>
    <row r="4764" spans="1:28" ht="21.75" customHeight="1" x14ac:dyDescent="0.25">
      <c r="A4764" s="33" t="s">
        <v>30</v>
      </c>
      <c r="B4764" s="33" t="s">
        <v>31</v>
      </c>
      <c r="C4764" s="39">
        <v>6293</v>
      </c>
      <c r="D4764" s="39" t="s">
        <v>1169</v>
      </c>
      <c r="E4764" s="39" t="s">
        <v>700</v>
      </c>
      <c r="F4764" s="128" t="s">
        <v>34</v>
      </c>
      <c r="G4764" s="39" t="s">
        <v>35</v>
      </c>
      <c r="H4764" s="39" t="str">
        <f t="shared" si="638"/>
        <v>6105AK124-6293-CSTD-0001</v>
      </c>
      <c r="I4764" s="39" t="str">
        <f t="shared" si="639"/>
        <v>Q24050972-04-6293-C-STD-0001</v>
      </c>
      <c r="J4764" s="39"/>
      <c r="K4764" s="39" t="s">
        <v>2057</v>
      </c>
      <c r="L4764" s="39" t="s">
        <v>2075</v>
      </c>
      <c r="M4764" s="39" t="s">
        <v>1353</v>
      </c>
      <c r="N4764" s="33" t="str">
        <f t="shared" si="637"/>
        <v>Power Station 1 Photovoltaic Array, Inverters, and Transformers - Perimeter Fencing and Access Gates for Solar PV Yard - Underground Pipe Route and Cable Bedding Design</v>
      </c>
      <c r="O4764" s="134"/>
      <c r="P4764" s="134"/>
      <c r="Q4764" s="33" t="str">
        <f>IFERROR(VLOOKUP(PPE_PH1_CDDL[[#This Row],[RDMC Document Number]],[3]Docs!$B:$F,4,0),"No Placeholder Yet")</f>
        <v>RES - Reserved Placeholder</v>
      </c>
      <c r="R4764" s="33" t="str">
        <f>IFERROR(VLOOKUP(PPE_PH1_CDDL[[#This Row],[RDMC Document Number]],[3]Docs!$B:$F,5,0),"No Placeholder Yet")</f>
        <v>Pending</v>
      </c>
      <c r="S4764" s="137">
        <f t="shared" ref="S4764:S4812" si="641">IF(AND(O4764&lt;&gt;"",P4764&lt;&gt;"",R4764="Approved"),100%,
 IF(AND(O4764&lt;&gt;"",P4764&lt;&gt;""),66.67%,
 IF(O4764&lt;&gt;"",33.33%,
 0)))</f>
        <v>0</v>
      </c>
      <c r="T4764" s="39" t="s">
        <v>1119</v>
      </c>
      <c r="U4764" s="39"/>
      <c r="V4764" s="126"/>
      <c r="W4764" s="39" t="s">
        <v>2059</v>
      </c>
      <c r="X4764" s="39" t="s">
        <v>2077</v>
      </c>
      <c r="Y4764" s="39"/>
      <c r="Z4764" s="39"/>
      <c r="AA4764" s="39"/>
      <c r="AB4764" s="152" t="s">
        <v>3165</v>
      </c>
    </row>
    <row r="4765" spans="1:28" ht="21.75" customHeight="1" x14ac:dyDescent="0.25">
      <c r="A4765" s="33" t="s">
        <v>30</v>
      </c>
      <c r="B4765" s="33" t="s">
        <v>31</v>
      </c>
      <c r="C4765" s="39">
        <v>6293</v>
      </c>
      <c r="D4765" s="39" t="s">
        <v>1169</v>
      </c>
      <c r="E4765" s="39" t="s">
        <v>700</v>
      </c>
      <c r="F4765" s="128" t="s">
        <v>46</v>
      </c>
      <c r="G4765" s="39" t="s">
        <v>35</v>
      </c>
      <c r="H4765" s="39" t="str">
        <f t="shared" si="638"/>
        <v>6105AK124-6293-CSTD-0002</v>
      </c>
      <c r="I4765" s="39" t="str">
        <f t="shared" si="639"/>
        <v>Q24050972-04-6293-C-STD-0002</v>
      </c>
      <c r="J4765" s="39"/>
      <c r="K4765" s="39" t="s">
        <v>2057</v>
      </c>
      <c r="L4765" s="39" t="s">
        <v>2058</v>
      </c>
      <c r="M4765" s="39" t="s">
        <v>1352</v>
      </c>
      <c r="N4765" s="33" t="str">
        <f t="shared" si="637"/>
        <v>Power Station 1 Photovoltaic Array, Inverters, and Transformers - Small Power and Lighting for Solar PV Yard - Civil Construction Requirements</v>
      </c>
      <c r="O4765" s="134"/>
      <c r="P4765" s="134"/>
      <c r="Q4765" s="33" t="str">
        <f>IFERROR(VLOOKUP(PPE_PH1_CDDL[[#This Row],[RDMC Document Number]],[3]Docs!$B:$F,4,0),"No Placeholder Yet")</f>
        <v>RES - Reserved Placeholder</v>
      </c>
      <c r="R4765" s="33" t="str">
        <f>IFERROR(VLOOKUP(PPE_PH1_CDDL[[#This Row],[RDMC Document Number]],[3]Docs!$B:$F,5,0),"No Placeholder Yet")</f>
        <v>Pending</v>
      </c>
      <c r="S4765" s="137">
        <f t="shared" si="641"/>
        <v>0</v>
      </c>
      <c r="T4765" s="39" t="s">
        <v>1119</v>
      </c>
      <c r="U4765" s="39"/>
      <c r="V4765" s="126"/>
      <c r="W4765" s="39" t="s">
        <v>2059</v>
      </c>
      <c r="X4765" s="39" t="s">
        <v>1597</v>
      </c>
      <c r="Y4765" s="39"/>
      <c r="Z4765" s="39"/>
      <c r="AA4765" s="39"/>
      <c r="AB4765" s="152" t="s">
        <v>3165</v>
      </c>
    </row>
    <row r="4766" spans="1:28" ht="21.75" customHeight="1" x14ac:dyDescent="0.25">
      <c r="A4766" s="33" t="s">
        <v>30</v>
      </c>
      <c r="B4766" s="33" t="s">
        <v>31</v>
      </c>
      <c r="C4766" s="39">
        <v>6293</v>
      </c>
      <c r="D4766" s="39" t="s">
        <v>1169</v>
      </c>
      <c r="E4766" s="39" t="s">
        <v>700</v>
      </c>
      <c r="F4766" s="128" t="s">
        <v>48</v>
      </c>
      <c r="G4766" s="39" t="s">
        <v>35</v>
      </c>
      <c r="H4766" s="39" t="str">
        <f t="shared" si="638"/>
        <v>6105AK124-6293-CSTD-0003</v>
      </c>
      <c r="I4766" s="39" t="str">
        <f t="shared" si="639"/>
        <v>Q24050972-04-6293-C-STD-0003</v>
      </c>
      <c r="J4766" s="39"/>
      <c r="K4766" s="39" t="s">
        <v>2057</v>
      </c>
      <c r="L4766" s="39" t="s">
        <v>2058</v>
      </c>
      <c r="M4766" s="39" t="s">
        <v>1353</v>
      </c>
      <c r="N4766" s="33" t="str">
        <f t="shared" si="637"/>
        <v>Power Station 1 Photovoltaic Array, Inverters, and Transformers - Small Power and Lighting for Solar PV Yard - Underground Pipe Route and Cable Bedding Design</v>
      </c>
      <c r="O4766" s="134"/>
      <c r="P4766" s="134"/>
      <c r="Q4766" s="33" t="str">
        <f>IFERROR(VLOOKUP(PPE_PH1_CDDL[[#This Row],[RDMC Document Number]],[3]Docs!$B:$F,4,0),"No Placeholder Yet")</f>
        <v>RES - Reserved Placeholder</v>
      </c>
      <c r="R4766" s="33" t="str">
        <f>IFERROR(VLOOKUP(PPE_PH1_CDDL[[#This Row],[RDMC Document Number]],[3]Docs!$B:$F,5,0),"No Placeholder Yet")</f>
        <v>Pending</v>
      </c>
      <c r="S4766" s="137">
        <f t="shared" si="641"/>
        <v>0</v>
      </c>
      <c r="T4766" s="39" t="s">
        <v>1119</v>
      </c>
      <c r="U4766" s="39"/>
      <c r="V4766" s="126"/>
      <c r="W4766" s="39" t="s">
        <v>2059</v>
      </c>
      <c r="X4766" s="39" t="s">
        <v>1597</v>
      </c>
      <c r="Y4766" s="39"/>
      <c r="Z4766" s="39"/>
      <c r="AA4766" s="39"/>
      <c r="AB4766" s="152" t="s">
        <v>3165</v>
      </c>
    </row>
    <row r="4767" spans="1:28" ht="21.75" customHeight="1" x14ac:dyDescent="0.25">
      <c r="A4767" s="33" t="s">
        <v>30</v>
      </c>
      <c r="B4767" s="33" t="s">
        <v>31</v>
      </c>
      <c r="C4767" s="39">
        <v>6293</v>
      </c>
      <c r="D4767" s="39" t="s">
        <v>1169</v>
      </c>
      <c r="E4767" s="39" t="s">
        <v>700</v>
      </c>
      <c r="F4767" s="128" t="s">
        <v>50</v>
      </c>
      <c r="G4767" s="39" t="s">
        <v>35</v>
      </c>
      <c r="H4767" s="39" t="str">
        <f t="shared" si="638"/>
        <v>6105AK124-6293-CSTD-0004</v>
      </c>
      <c r="I4767" s="39" t="str">
        <f t="shared" si="639"/>
        <v>Q24050972-04-6293-C-STD-0004</v>
      </c>
      <c r="J4767" s="39"/>
      <c r="K4767" s="39" t="s">
        <v>2057</v>
      </c>
      <c r="L4767" s="39" t="s">
        <v>2060</v>
      </c>
      <c r="M4767" s="39" t="s">
        <v>1352</v>
      </c>
      <c r="N4767" s="33" t="str">
        <f t="shared" si="637"/>
        <v>Power Station 1 Photovoltaic Array, Inverters, and Transformers - MV Cables for Solar PV Yard - Civil Construction Requirements</v>
      </c>
      <c r="O4767" s="134"/>
      <c r="P4767" s="134"/>
      <c r="Q4767" s="33" t="str">
        <f>IFERROR(VLOOKUP(PPE_PH1_CDDL[[#This Row],[RDMC Document Number]],[3]Docs!$B:$F,4,0),"No Placeholder Yet")</f>
        <v>RES - Reserved Placeholder</v>
      </c>
      <c r="R4767" s="33" t="str">
        <f>IFERROR(VLOOKUP(PPE_PH1_CDDL[[#This Row],[RDMC Document Number]],[3]Docs!$B:$F,5,0),"No Placeholder Yet")</f>
        <v>Pending</v>
      </c>
      <c r="S4767" s="137">
        <f t="shared" si="641"/>
        <v>0</v>
      </c>
      <c r="T4767" s="39" t="s">
        <v>1119</v>
      </c>
      <c r="U4767" s="39"/>
      <c r="V4767" s="126"/>
      <c r="W4767" s="39" t="s">
        <v>2059</v>
      </c>
      <c r="X4767" s="39" t="s">
        <v>2061</v>
      </c>
      <c r="Y4767" s="39"/>
      <c r="Z4767" s="39"/>
      <c r="AA4767" s="39"/>
      <c r="AB4767" s="152" t="s">
        <v>3165</v>
      </c>
    </row>
    <row r="4768" spans="1:28" ht="21.75" customHeight="1" x14ac:dyDescent="0.25">
      <c r="A4768" s="33" t="s">
        <v>30</v>
      </c>
      <c r="B4768" s="33" t="s">
        <v>31</v>
      </c>
      <c r="C4768" s="39">
        <v>6293</v>
      </c>
      <c r="D4768" s="39" t="s">
        <v>1169</v>
      </c>
      <c r="E4768" s="39" t="s">
        <v>700</v>
      </c>
      <c r="F4768" s="128" t="s">
        <v>101</v>
      </c>
      <c r="G4768" s="39" t="s">
        <v>35</v>
      </c>
      <c r="H4768" s="39" t="str">
        <f t="shared" si="638"/>
        <v>6105AK124-6293-CSTD-0005</v>
      </c>
      <c r="I4768" s="39" t="str">
        <f t="shared" si="639"/>
        <v>Q24050972-04-6293-C-STD-0005</v>
      </c>
      <c r="J4768" s="39"/>
      <c r="K4768" s="39" t="s">
        <v>2057</v>
      </c>
      <c r="L4768" s="39" t="s">
        <v>2060</v>
      </c>
      <c r="M4768" s="39" t="s">
        <v>1353</v>
      </c>
      <c r="N4768" s="33" t="str">
        <f t="shared" si="637"/>
        <v>Power Station 1 Photovoltaic Array, Inverters, and Transformers - MV Cables for Solar PV Yard - Underground Pipe Route and Cable Bedding Design</v>
      </c>
      <c r="O4768" s="134"/>
      <c r="P4768" s="134"/>
      <c r="Q4768" s="33" t="str">
        <f>IFERROR(VLOOKUP(PPE_PH1_CDDL[[#This Row],[RDMC Document Number]],[3]Docs!$B:$F,4,0),"No Placeholder Yet")</f>
        <v>RES - Reserved Placeholder</v>
      </c>
      <c r="R4768" s="33" t="str">
        <f>IFERROR(VLOOKUP(PPE_PH1_CDDL[[#This Row],[RDMC Document Number]],[3]Docs!$B:$F,5,0),"No Placeholder Yet")</f>
        <v>Pending</v>
      </c>
      <c r="S4768" s="137">
        <f t="shared" si="641"/>
        <v>0</v>
      </c>
      <c r="T4768" s="39" t="s">
        <v>1119</v>
      </c>
      <c r="U4768" s="39"/>
      <c r="V4768" s="126"/>
      <c r="W4768" s="39" t="s">
        <v>2059</v>
      </c>
      <c r="X4768" s="39" t="s">
        <v>2061</v>
      </c>
      <c r="Y4768" s="39"/>
      <c r="Z4768" s="39"/>
      <c r="AA4768" s="39"/>
      <c r="AB4768" s="152" t="s">
        <v>3165</v>
      </c>
    </row>
    <row r="4769" spans="1:28" ht="21.75" customHeight="1" x14ac:dyDescent="0.25">
      <c r="A4769" s="33" t="s">
        <v>30</v>
      </c>
      <c r="B4769" s="33" t="s">
        <v>31</v>
      </c>
      <c r="C4769" s="39">
        <v>6293</v>
      </c>
      <c r="D4769" s="39" t="s">
        <v>1169</v>
      </c>
      <c r="E4769" s="39" t="s">
        <v>700</v>
      </c>
      <c r="F4769" s="128" t="s">
        <v>161</v>
      </c>
      <c r="G4769" s="39" t="s">
        <v>35</v>
      </c>
      <c r="H4769" s="39" t="str">
        <f t="shared" si="638"/>
        <v>6105AK124-6293-CSTD-0006</v>
      </c>
      <c r="I4769" s="39" t="str">
        <f t="shared" si="639"/>
        <v>Q24050972-04-6293-C-STD-0006</v>
      </c>
      <c r="J4769" s="39"/>
      <c r="K4769" s="39" t="s">
        <v>2057</v>
      </c>
      <c r="L4769" s="39" t="s">
        <v>2062</v>
      </c>
      <c r="M4769" s="39" t="s">
        <v>1352</v>
      </c>
      <c r="N4769" s="33" t="str">
        <f t="shared" si="637"/>
        <v>Power Station 1 Photovoltaic Array, Inverters, and Transformers - K110 (6291) - LV, Control and Signal Cables (Incl. Gland/Lugs) for Solar Yard - Civil Construction Requirements</v>
      </c>
      <c r="O4769" s="134"/>
      <c r="P4769" s="134"/>
      <c r="Q4769" s="33" t="str">
        <f>IFERROR(VLOOKUP(PPE_PH1_CDDL[[#This Row],[RDMC Document Number]],[3]Docs!$B:$F,4,0),"No Placeholder Yet")</f>
        <v>RES - Reserved Placeholder</v>
      </c>
      <c r="R4769" s="33" t="str">
        <f>IFERROR(VLOOKUP(PPE_PH1_CDDL[[#This Row],[RDMC Document Number]],[3]Docs!$B:$F,5,0),"No Placeholder Yet")</f>
        <v>Pending</v>
      </c>
      <c r="S4769" s="137">
        <f t="shared" si="641"/>
        <v>0</v>
      </c>
      <c r="T4769" s="39" t="s">
        <v>1119</v>
      </c>
      <c r="U4769" s="39"/>
      <c r="V4769" s="126"/>
      <c r="W4769" s="39" t="s">
        <v>2059</v>
      </c>
      <c r="X4769" s="39" t="s">
        <v>2091</v>
      </c>
      <c r="Y4769" s="39"/>
      <c r="Z4769" s="39"/>
      <c r="AA4769" s="39"/>
      <c r="AB4769" s="152" t="s">
        <v>3165</v>
      </c>
    </row>
    <row r="4770" spans="1:28" ht="21.75" customHeight="1" x14ac:dyDescent="0.25">
      <c r="A4770" s="33" t="s">
        <v>30</v>
      </c>
      <c r="B4770" s="33" t="s">
        <v>31</v>
      </c>
      <c r="C4770" s="39">
        <v>6293</v>
      </c>
      <c r="D4770" s="39" t="s">
        <v>1169</v>
      </c>
      <c r="E4770" s="39" t="s">
        <v>700</v>
      </c>
      <c r="F4770" s="128" t="s">
        <v>170</v>
      </c>
      <c r="G4770" s="39" t="s">
        <v>35</v>
      </c>
      <c r="H4770" s="39" t="str">
        <f t="shared" si="638"/>
        <v>6105AK124-6293-CSTD-0007</v>
      </c>
      <c r="I4770" s="39" t="str">
        <f t="shared" si="639"/>
        <v>Q24050972-04-6293-C-STD-0007</v>
      </c>
      <c r="J4770" s="39"/>
      <c r="K4770" s="39" t="s">
        <v>2057</v>
      </c>
      <c r="L4770" s="39" t="s">
        <v>2062</v>
      </c>
      <c r="M4770" s="39" t="s">
        <v>1353</v>
      </c>
      <c r="N4770" s="33" t="str">
        <f t="shared" si="637"/>
        <v>Power Station 1 Photovoltaic Array, Inverters, and Transformers - K110 (6291) - LV, Control and Signal Cables (Incl. Gland/Lugs) for Solar Yard - Underground Pipe Route and Cable Bedding Design</v>
      </c>
      <c r="O4770" s="134"/>
      <c r="P4770" s="134"/>
      <c r="Q4770" s="33" t="str">
        <f>IFERROR(VLOOKUP(PPE_PH1_CDDL[[#This Row],[RDMC Document Number]],[3]Docs!$B:$F,4,0),"No Placeholder Yet")</f>
        <v>RES - Reserved Placeholder</v>
      </c>
      <c r="R4770" s="33" t="str">
        <f>IFERROR(VLOOKUP(PPE_PH1_CDDL[[#This Row],[RDMC Document Number]],[3]Docs!$B:$F,5,0),"No Placeholder Yet")</f>
        <v>Pending</v>
      </c>
      <c r="S4770" s="137">
        <f t="shared" si="641"/>
        <v>0</v>
      </c>
      <c r="T4770" s="39" t="s">
        <v>1119</v>
      </c>
      <c r="U4770" s="39"/>
      <c r="V4770" s="126"/>
      <c r="W4770" s="39" t="s">
        <v>2059</v>
      </c>
      <c r="X4770" s="39" t="s">
        <v>2091</v>
      </c>
      <c r="Y4770" s="39"/>
      <c r="Z4770" s="39"/>
      <c r="AA4770" s="39"/>
      <c r="AB4770" s="152" t="s">
        <v>3165</v>
      </c>
    </row>
    <row r="4771" spans="1:28" ht="21.75" customHeight="1" x14ac:dyDescent="0.25">
      <c r="A4771" s="33" t="s">
        <v>30</v>
      </c>
      <c r="B4771" s="33" t="s">
        <v>31</v>
      </c>
      <c r="C4771" s="39">
        <v>6293</v>
      </c>
      <c r="D4771" s="39" t="s">
        <v>1169</v>
      </c>
      <c r="E4771" s="39" t="s">
        <v>700</v>
      </c>
      <c r="F4771" s="128" t="s">
        <v>108</v>
      </c>
      <c r="G4771" s="39" t="s">
        <v>35</v>
      </c>
      <c r="H4771" s="39" t="str">
        <f t="shared" si="638"/>
        <v>6105AK124-6293-CSTD-0008</v>
      </c>
      <c r="I4771" s="39" t="str">
        <f t="shared" si="639"/>
        <v>Q24050972-04-6293-C-STD-0008</v>
      </c>
      <c r="J4771" s="39"/>
      <c r="K4771" s="39" t="s">
        <v>2057</v>
      </c>
      <c r="L4771" s="39" t="s">
        <v>2072</v>
      </c>
      <c r="M4771" s="39" t="s">
        <v>1353</v>
      </c>
      <c r="N4771" s="33" t="str">
        <f t="shared" si="637"/>
        <v>Power Station 1 Photovoltaic Array, Inverters, and Transformers - K110 (6291) - Cable Racks and Trays for Solar yard - Underground Pipe Route and Cable Bedding Design</v>
      </c>
      <c r="O4771" s="134"/>
      <c r="P4771" s="134"/>
      <c r="Q4771" s="33" t="str">
        <f>IFERROR(VLOOKUP(PPE_PH1_CDDL[[#This Row],[RDMC Document Number]],[3]Docs!$B:$F,4,0),"No Placeholder Yet")</f>
        <v>RES - Reserved Placeholder</v>
      </c>
      <c r="R4771" s="33" t="str">
        <f>IFERROR(VLOOKUP(PPE_PH1_CDDL[[#This Row],[RDMC Document Number]],[3]Docs!$B:$F,5,0),"No Placeholder Yet")</f>
        <v>Pending</v>
      </c>
      <c r="S4771" s="137">
        <f t="shared" si="641"/>
        <v>0</v>
      </c>
      <c r="T4771" s="39" t="s">
        <v>1119</v>
      </c>
      <c r="U4771" s="39"/>
      <c r="V4771" s="126"/>
      <c r="W4771" s="39" t="s">
        <v>2059</v>
      </c>
      <c r="X4771" s="39" t="s">
        <v>1599</v>
      </c>
      <c r="Y4771" s="39"/>
      <c r="Z4771" s="39"/>
      <c r="AA4771" s="39"/>
      <c r="AB4771" s="152" t="s">
        <v>3165</v>
      </c>
    </row>
    <row r="4772" spans="1:28" ht="21.75" customHeight="1" x14ac:dyDescent="0.25">
      <c r="A4772" s="33" t="s">
        <v>30</v>
      </c>
      <c r="B4772" s="33" t="s">
        <v>31</v>
      </c>
      <c r="C4772" s="39">
        <v>6293</v>
      </c>
      <c r="D4772" s="39" t="s">
        <v>1169</v>
      </c>
      <c r="E4772" s="39" t="s">
        <v>700</v>
      </c>
      <c r="F4772" s="128" t="s">
        <v>173</v>
      </c>
      <c r="G4772" s="39" t="s">
        <v>35</v>
      </c>
      <c r="H4772" s="39" t="str">
        <f t="shared" si="638"/>
        <v>6105AK124-6293-CSTD-0009</v>
      </c>
      <c r="I4772" s="39" t="str">
        <f t="shared" si="639"/>
        <v>Q24050972-04-6293-C-STD-0009</v>
      </c>
      <c r="J4772" s="39"/>
      <c r="K4772" s="39" t="s">
        <v>2057</v>
      </c>
      <c r="L4772" s="39" t="s">
        <v>2084</v>
      </c>
      <c r="M4772" s="39" t="s">
        <v>1352</v>
      </c>
      <c r="N4772" s="33" t="str">
        <f t="shared" si="637"/>
        <v>Power Station 1 Photovoltaic Array, Inverters, and Transformers - K110 (6291) - Cable Trench / Tunnels for Solar yard - Civil Construction Requirements</v>
      </c>
      <c r="O4772" s="134"/>
      <c r="P4772" s="134"/>
      <c r="Q4772" s="33" t="str">
        <f>IFERROR(VLOOKUP(PPE_PH1_CDDL[[#This Row],[RDMC Document Number]],[3]Docs!$B:$F,4,0),"No Placeholder Yet")</f>
        <v>RES - Reserved Placeholder</v>
      </c>
      <c r="R4772" s="33" t="str">
        <f>IFERROR(VLOOKUP(PPE_PH1_CDDL[[#This Row],[RDMC Document Number]],[3]Docs!$B:$F,5,0),"No Placeholder Yet")</f>
        <v>Pending</v>
      </c>
      <c r="S4772" s="137">
        <f t="shared" si="641"/>
        <v>0</v>
      </c>
      <c r="T4772" s="39" t="s">
        <v>1119</v>
      </c>
      <c r="U4772" s="39"/>
      <c r="V4772" s="126"/>
      <c r="W4772" s="39" t="s">
        <v>2059</v>
      </c>
      <c r="X4772" s="39" t="s">
        <v>1885</v>
      </c>
      <c r="Y4772" s="39"/>
      <c r="Z4772" s="39"/>
      <c r="AA4772" s="39"/>
      <c r="AB4772" s="152" t="s">
        <v>3165</v>
      </c>
    </row>
    <row r="4773" spans="1:28" ht="21.75" customHeight="1" x14ac:dyDescent="0.25">
      <c r="A4773" s="33" t="s">
        <v>30</v>
      </c>
      <c r="B4773" s="33" t="s">
        <v>31</v>
      </c>
      <c r="C4773" s="39">
        <v>6293</v>
      </c>
      <c r="D4773" s="39" t="s">
        <v>1169</v>
      </c>
      <c r="E4773" s="39" t="s">
        <v>700</v>
      </c>
      <c r="F4773" s="128" t="s">
        <v>184</v>
      </c>
      <c r="G4773" s="39" t="s">
        <v>35</v>
      </c>
      <c r="H4773" s="39" t="str">
        <f t="shared" si="638"/>
        <v>6105AK124-6293-CSTD-0010</v>
      </c>
      <c r="I4773" s="39" t="str">
        <f t="shared" si="639"/>
        <v>Q24050972-04-6293-C-STD-0010</v>
      </c>
      <c r="J4773" s="39"/>
      <c r="K4773" s="39" t="s">
        <v>2057</v>
      </c>
      <c r="L4773" s="39" t="s">
        <v>2084</v>
      </c>
      <c r="M4773" s="39" t="s">
        <v>1353</v>
      </c>
      <c r="N4773" s="33" t="str">
        <f t="shared" si="637"/>
        <v>Power Station 1 Photovoltaic Array, Inverters, and Transformers - K110 (6291) - Cable Trench / Tunnels for Solar yard - Underground Pipe Route and Cable Bedding Design</v>
      </c>
      <c r="O4773" s="134"/>
      <c r="P4773" s="134"/>
      <c r="Q4773" s="33" t="str">
        <f>IFERROR(VLOOKUP(PPE_PH1_CDDL[[#This Row],[RDMC Document Number]],[3]Docs!$B:$F,4,0),"No Placeholder Yet")</f>
        <v>RES - Reserved Placeholder</v>
      </c>
      <c r="R4773" s="33" t="str">
        <f>IFERROR(VLOOKUP(PPE_PH1_CDDL[[#This Row],[RDMC Document Number]],[3]Docs!$B:$F,5,0),"No Placeholder Yet")</f>
        <v>Pending</v>
      </c>
      <c r="S4773" s="137">
        <f t="shared" si="641"/>
        <v>0</v>
      </c>
      <c r="T4773" s="39" t="s">
        <v>1119</v>
      </c>
      <c r="U4773" s="39"/>
      <c r="V4773" s="126"/>
      <c r="W4773" s="39" t="s">
        <v>2059</v>
      </c>
      <c r="X4773" s="39" t="s">
        <v>1885</v>
      </c>
      <c r="Y4773" s="39"/>
      <c r="Z4773" s="39"/>
      <c r="AA4773" s="39"/>
      <c r="AB4773" s="152" t="s">
        <v>3165</v>
      </c>
    </row>
    <row r="4774" spans="1:28" ht="21.75" customHeight="1" x14ac:dyDescent="0.25">
      <c r="A4774" s="33" t="s">
        <v>30</v>
      </c>
      <c r="B4774" s="33" t="s">
        <v>31</v>
      </c>
      <c r="C4774" s="39">
        <v>6293</v>
      </c>
      <c r="D4774" s="39" t="s">
        <v>1169</v>
      </c>
      <c r="E4774" s="39" t="s">
        <v>700</v>
      </c>
      <c r="F4774" s="128" t="s">
        <v>187</v>
      </c>
      <c r="G4774" s="39" t="s">
        <v>35</v>
      </c>
      <c r="H4774" s="39" t="str">
        <f t="shared" si="638"/>
        <v>6105AK124-6293-CSTD-0011</v>
      </c>
      <c r="I4774" s="39" t="str">
        <f t="shared" si="639"/>
        <v>Q24050972-04-6293-C-STD-0011</v>
      </c>
      <c r="J4774" s="39"/>
      <c r="K4774" s="39" t="s">
        <v>2057</v>
      </c>
      <c r="L4774" s="39" t="s">
        <v>2063</v>
      </c>
      <c r="M4774" s="39" t="s">
        <v>1352</v>
      </c>
      <c r="N4774" s="33" t="str">
        <f t="shared" si="637"/>
        <v>Power Station 1 Photovoltaic Array, Inverters, and Transformers - K110 (6291) - Lightning Protection System for Solar PV Panels and Yard - Civil Construction Requirements</v>
      </c>
      <c r="O4774" s="134"/>
      <c r="P4774" s="134"/>
      <c r="Q4774" s="33" t="str">
        <f>IFERROR(VLOOKUP(PPE_PH1_CDDL[[#This Row],[RDMC Document Number]],[3]Docs!$B:$F,4,0),"No Placeholder Yet")</f>
        <v>RES - Reserved Placeholder</v>
      </c>
      <c r="R4774" s="33" t="str">
        <f>IFERROR(VLOOKUP(PPE_PH1_CDDL[[#This Row],[RDMC Document Number]],[3]Docs!$B:$F,5,0),"No Placeholder Yet")</f>
        <v>Pending</v>
      </c>
      <c r="S4774" s="137">
        <f t="shared" si="641"/>
        <v>0</v>
      </c>
      <c r="T4774" s="39" t="s">
        <v>1119</v>
      </c>
      <c r="U4774" s="39"/>
      <c r="V4774" s="126"/>
      <c r="W4774" s="39" t="s">
        <v>2059</v>
      </c>
      <c r="X4774" s="39" t="s">
        <v>2089</v>
      </c>
      <c r="Y4774" s="39"/>
      <c r="Z4774" s="39"/>
      <c r="AA4774" s="39"/>
      <c r="AB4774" s="152" t="s">
        <v>3165</v>
      </c>
    </row>
    <row r="4775" spans="1:28" ht="21.75" customHeight="1" x14ac:dyDescent="0.25">
      <c r="A4775" s="33" t="s">
        <v>30</v>
      </c>
      <c r="B4775" s="33" t="s">
        <v>31</v>
      </c>
      <c r="C4775" s="39">
        <v>6293</v>
      </c>
      <c r="D4775" s="39" t="s">
        <v>1169</v>
      </c>
      <c r="E4775" s="39" t="s">
        <v>700</v>
      </c>
      <c r="F4775" s="128" t="s">
        <v>213</v>
      </c>
      <c r="G4775" s="39" t="s">
        <v>35</v>
      </c>
      <c r="H4775" s="39" t="str">
        <f t="shared" si="638"/>
        <v>6105AK124-6293-CSTD-0012</v>
      </c>
      <c r="I4775" s="39" t="str">
        <f t="shared" si="639"/>
        <v>Q24050972-04-6293-C-STD-0012</v>
      </c>
      <c r="J4775" s="39"/>
      <c r="K4775" s="39" t="s">
        <v>2057</v>
      </c>
      <c r="L4775" s="39" t="s">
        <v>2063</v>
      </c>
      <c r="M4775" s="39" t="s">
        <v>1353</v>
      </c>
      <c r="N4775" s="33" t="str">
        <f t="shared" si="637"/>
        <v>Power Station 1 Photovoltaic Array, Inverters, and Transformers - K110 (6291) - Lightning Protection System for Solar PV Panels and Yard - Underground Pipe Route and Cable Bedding Design</v>
      </c>
      <c r="O4775" s="134"/>
      <c r="P4775" s="134"/>
      <c r="Q4775" s="33" t="str">
        <f>IFERROR(VLOOKUP(PPE_PH1_CDDL[[#This Row],[RDMC Document Number]],[3]Docs!$B:$F,4,0),"No Placeholder Yet")</f>
        <v>RES - Reserved Placeholder</v>
      </c>
      <c r="R4775" s="33" t="str">
        <f>IFERROR(VLOOKUP(PPE_PH1_CDDL[[#This Row],[RDMC Document Number]],[3]Docs!$B:$F,5,0),"No Placeholder Yet")</f>
        <v>Pending</v>
      </c>
      <c r="S4775" s="137">
        <f t="shared" si="641"/>
        <v>0</v>
      </c>
      <c r="T4775" s="39" t="s">
        <v>1119</v>
      </c>
      <c r="U4775" s="39"/>
      <c r="V4775" s="126"/>
      <c r="W4775" s="39" t="s">
        <v>2059</v>
      </c>
      <c r="X4775" s="39" t="s">
        <v>2089</v>
      </c>
      <c r="Y4775" s="39"/>
      <c r="Z4775" s="39"/>
      <c r="AA4775" s="39"/>
      <c r="AB4775" s="152" t="s">
        <v>3165</v>
      </c>
    </row>
    <row r="4776" spans="1:28" ht="21.75" customHeight="1" x14ac:dyDescent="0.25">
      <c r="A4776" s="33" t="s">
        <v>30</v>
      </c>
      <c r="B4776" s="33" t="s">
        <v>31</v>
      </c>
      <c r="C4776" s="39">
        <v>6293</v>
      </c>
      <c r="D4776" s="39" t="s">
        <v>1169</v>
      </c>
      <c r="E4776" s="39" t="s">
        <v>700</v>
      </c>
      <c r="F4776" s="128" t="s">
        <v>215</v>
      </c>
      <c r="G4776" s="39" t="s">
        <v>35</v>
      </c>
      <c r="H4776" s="39" t="str">
        <f t="shared" si="638"/>
        <v>6105AK124-6293-CSTD-0013</v>
      </c>
      <c r="I4776" s="39" t="str">
        <f t="shared" si="639"/>
        <v>Q24050972-04-6293-C-STD-0013</v>
      </c>
      <c r="J4776" s="39"/>
      <c r="K4776" s="39" t="s">
        <v>2057</v>
      </c>
      <c r="L4776" s="39" t="s">
        <v>2065</v>
      </c>
      <c r="M4776" s="39" t="s">
        <v>1351</v>
      </c>
      <c r="N4776" s="33" t="str">
        <f t="shared" si="637"/>
        <v>Power Station 1 Photovoltaic Array, Inverters, and Transformers - K110 (6291) - Terrace, Roads and Access-ways for Solar Yard - Bund-wall Requirements and Design</v>
      </c>
      <c r="O4776" s="134"/>
      <c r="P4776" s="134"/>
      <c r="Q4776" s="33" t="str">
        <f>IFERROR(VLOOKUP(PPE_PH1_CDDL[[#This Row],[RDMC Document Number]],[3]Docs!$B:$F,4,0),"No Placeholder Yet")</f>
        <v>RES - Reserved Placeholder</v>
      </c>
      <c r="R4776" s="33" t="str">
        <f>IFERROR(VLOOKUP(PPE_PH1_CDDL[[#This Row],[RDMC Document Number]],[3]Docs!$B:$F,5,0),"No Placeholder Yet")</f>
        <v>Pending</v>
      </c>
      <c r="S4776" s="137">
        <f t="shared" si="641"/>
        <v>0</v>
      </c>
      <c r="T4776" s="39" t="s">
        <v>1119</v>
      </c>
      <c r="U4776" s="39"/>
      <c r="V4776" s="126"/>
      <c r="W4776" s="39" t="s">
        <v>2059</v>
      </c>
      <c r="X4776" s="39" t="s">
        <v>1515</v>
      </c>
      <c r="Y4776" s="39"/>
      <c r="Z4776" s="39"/>
      <c r="AA4776" s="39"/>
      <c r="AB4776" s="152" t="s">
        <v>3165</v>
      </c>
    </row>
    <row r="4777" spans="1:28" ht="21.75" customHeight="1" x14ac:dyDescent="0.25">
      <c r="A4777" s="33" t="s">
        <v>30</v>
      </c>
      <c r="B4777" s="33" t="s">
        <v>31</v>
      </c>
      <c r="C4777" s="39">
        <v>6293</v>
      </c>
      <c r="D4777" s="39" t="s">
        <v>1169</v>
      </c>
      <c r="E4777" s="39" t="s">
        <v>700</v>
      </c>
      <c r="F4777" s="128" t="s">
        <v>217</v>
      </c>
      <c r="G4777" s="39" t="s">
        <v>35</v>
      </c>
      <c r="H4777" s="39" t="str">
        <f t="shared" si="638"/>
        <v>6105AK124-6293-CSTD-0014</v>
      </c>
      <c r="I4777" s="39" t="str">
        <f t="shared" si="639"/>
        <v>Q24050972-04-6293-C-STD-0014</v>
      </c>
      <c r="J4777" s="39"/>
      <c r="K4777" s="39" t="s">
        <v>2057</v>
      </c>
      <c r="L4777" s="39" t="s">
        <v>2065</v>
      </c>
      <c r="M4777" s="39" t="s">
        <v>1352</v>
      </c>
      <c r="N4777" s="33" t="str">
        <f t="shared" si="637"/>
        <v>Power Station 1 Photovoltaic Array, Inverters, and Transformers - K110 (6291) - Terrace, Roads and Access-ways for Solar Yard - Civil Construction Requirements</v>
      </c>
      <c r="O4777" s="134"/>
      <c r="P4777" s="134"/>
      <c r="Q4777" s="33" t="str">
        <f>IFERROR(VLOOKUP(PPE_PH1_CDDL[[#This Row],[RDMC Document Number]],[3]Docs!$B:$F,4,0),"No Placeholder Yet")</f>
        <v>RES - Reserved Placeholder</v>
      </c>
      <c r="R4777" s="33" t="str">
        <f>IFERROR(VLOOKUP(PPE_PH1_CDDL[[#This Row],[RDMC Document Number]],[3]Docs!$B:$F,5,0),"No Placeholder Yet")</f>
        <v>Pending</v>
      </c>
      <c r="S4777" s="137">
        <f t="shared" si="641"/>
        <v>0</v>
      </c>
      <c r="T4777" s="39" t="s">
        <v>1119</v>
      </c>
      <c r="U4777" s="39"/>
      <c r="V4777" s="126"/>
      <c r="W4777" s="39" t="s">
        <v>2059</v>
      </c>
      <c r="X4777" s="39" t="s">
        <v>1515</v>
      </c>
      <c r="Y4777" s="39"/>
      <c r="Z4777" s="39"/>
      <c r="AA4777" s="39"/>
      <c r="AB4777" s="152" t="s">
        <v>3165</v>
      </c>
    </row>
    <row r="4778" spans="1:28" ht="21.75" customHeight="1" x14ac:dyDescent="0.25">
      <c r="A4778" s="33" t="s">
        <v>30</v>
      </c>
      <c r="B4778" s="33" t="s">
        <v>31</v>
      </c>
      <c r="C4778" s="39">
        <v>6293</v>
      </c>
      <c r="D4778" s="39" t="s">
        <v>1169</v>
      </c>
      <c r="E4778" s="39" t="s">
        <v>700</v>
      </c>
      <c r="F4778" s="128" t="s">
        <v>219</v>
      </c>
      <c r="G4778" s="39" t="s">
        <v>35</v>
      </c>
      <c r="H4778" s="39" t="str">
        <f t="shared" si="638"/>
        <v>6105AK124-6293-CSTD-0015</v>
      </c>
      <c r="I4778" s="39" t="str">
        <f t="shared" si="639"/>
        <v>Q24050972-04-6293-C-STD-0015</v>
      </c>
      <c r="J4778" s="39"/>
      <c r="K4778" s="39" t="s">
        <v>2057</v>
      </c>
      <c r="L4778" s="39" t="s">
        <v>2065</v>
      </c>
      <c r="M4778" s="39" t="s">
        <v>1353</v>
      </c>
      <c r="N4778" s="33" t="str">
        <f>K4778&amp;" - "&amp;L4778&amp;" - "&amp;M4778</f>
        <v>Power Station 1 Photovoltaic Array, Inverters, and Transformers - K110 (6291) - Terrace, Roads and Access-ways for Solar Yard - Underground Pipe Route and Cable Bedding Design</v>
      </c>
      <c r="O4778" s="134"/>
      <c r="P4778" s="134"/>
      <c r="Q4778" s="33" t="str">
        <f>IFERROR(VLOOKUP(PPE_PH1_CDDL[[#This Row],[RDMC Document Number]],[3]Docs!$B:$F,4,0),"No Placeholder Yet")</f>
        <v>RES - Reserved Placeholder</v>
      </c>
      <c r="R4778" s="33" t="str">
        <f>IFERROR(VLOOKUP(PPE_PH1_CDDL[[#This Row],[RDMC Document Number]],[3]Docs!$B:$F,5,0),"No Placeholder Yet")</f>
        <v>Pending</v>
      </c>
      <c r="S4778" s="137">
        <f t="shared" si="641"/>
        <v>0</v>
      </c>
      <c r="T4778" s="39" t="s">
        <v>1119</v>
      </c>
      <c r="U4778" s="39"/>
      <c r="V4778" s="126"/>
      <c r="W4778" s="39" t="s">
        <v>2059</v>
      </c>
      <c r="X4778" s="39" t="s">
        <v>1515</v>
      </c>
      <c r="Y4778" s="39"/>
      <c r="Z4778" s="39"/>
      <c r="AA4778" s="39"/>
      <c r="AB4778" s="152" t="s">
        <v>3165</v>
      </c>
    </row>
    <row r="4779" spans="1:28" ht="21.75" customHeight="1" x14ac:dyDescent="0.25">
      <c r="A4779" s="33" t="s">
        <v>30</v>
      </c>
      <c r="B4779" s="33" t="s">
        <v>31</v>
      </c>
      <c r="C4779" s="39">
        <v>6293</v>
      </c>
      <c r="D4779" s="39" t="s">
        <v>1169</v>
      </c>
      <c r="E4779" s="39" t="s">
        <v>700</v>
      </c>
      <c r="F4779" s="174" t="s">
        <v>88</v>
      </c>
      <c r="G4779" s="39" t="s">
        <v>35</v>
      </c>
      <c r="H4779" s="39" t="str">
        <f t="shared" si="638"/>
        <v>6105AK124-6293-CSTD-0016</v>
      </c>
      <c r="I4779" s="39" t="str">
        <f t="shared" si="639"/>
        <v>Q24050972-04-6293-C-STD-0016</v>
      </c>
      <c r="J4779" s="162"/>
      <c r="K4779" s="39" t="s">
        <v>2057</v>
      </c>
      <c r="L4779" s="162" t="s">
        <v>2069</v>
      </c>
      <c r="M4779" s="162" t="s">
        <v>1353</v>
      </c>
      <c r="N4779" s="33" t="str">
        <f t="shared" si="637"/>
        <v>Power Station 1 Photovoltaic Array, Inverters, and Transformers - K110 (6291) - Panel Cleaning Systems Infrastructure - Underground Pipe Route and Cable Bedding Design</v>
      </c>
      <c r="O4779" s="175"/>
      <c r="P4779" s="175"/>
      <c r="Q4779" s="33" t="str">
        <f>IFERROR(VLOOKUP(PPE_PH1_CDDL[[#This Row],[RDMC Document Number]],[3]Docs!$B:$F,4,0),"No Placeholder Yet")</f>
        <v>RES - Reserved Placeholder</v>
      </c>
      <c r="R4779" s="33" t="str">
        <f>IFERROR(VLOOKUP(PPE_PH1_CDDL[[#This Row],[RDMC Document Number]],[3]Docs!$B:$F,5,0),"No Placeholder Yet")</f>
        <v>Pending</v>
      </c>
      <c r="S4779" s="137">
        <f t="shared" si="641"/>
        <v>0</v>
      </c>
      <c r="T4779" s="39" t="s">
        <v>1119</v>
      </c>
      <c r="U4779" s="39"/>
      <c r="V4779" s="126"/>
      <c r="W4779" s="39" t="s">
        <v>2059</v>
      </c>
      <c r="X4779" s="162" t="s">
        <v>2073</v>
      </c>
      <c r="Y4779" s="162"/>
      <c r="Z4779" s="162"/>
      <c r="AA4779" s="39"/>
      <c r="AB4779" s="152" t="s">
        <v>3165</v>
      </c>
    </row>
    <row r="4780" spans="1:28" ht="21.75" customHeight="1" x14ac:dyDescent="0.25">
      <c r="A4780" s="33" t="s">
        <v>30</v>
      </c>
      <c r="B4780" s="33" t="s">
        <v>31</v>
      </c>
      <c r="C4780" s="39">
        <v>6293</v>
      </c>
      <c r="D4780" s="39" t="s">
        <v>52</v>
      </c>
      <c r="E4780" s="39" t="s">
        <v>700</v>
      </c>
      <c r="F4780" s="128" t="s">
        <v>34</v>
      </c>
      <c r="G4780" s="39" t="s">
        <v>35</v>
      </c>
      <c r="H4780" s="39" t="str">
        <f t="shared" si="638"/>
        <v>6105AK124-6293-ESTD-0001</v>
      </c>
      <c r="I4780" s="39" t="str">
        <f t="shared" si="639"/>
        <v>Q24050972-04-6293-E-STD-0001</v>
      </c>
      <c r="J4780" s="39"/>
      <c r="K4780" s="39" t="s">
        <v>2057</v>
      </c>
      <c r="L4780" s="39" t="s">
        <v>2078</v>
      </c>
      <c r="M4780" s="39" t="s">
        <v>1385</v>
      </c>
      <c r="N4780" s="33" t="str">
        <f t="shared" si="637"/>
        <v>Power Station 1 Photovoltaic Array, Inverters, and Transformers - CCTV &amp; Security System for Solar PV Yard and Buildings - Electrical Equipment Installation Requirements</v>
      </c>
      <c r="O4780" s="134"/>
      <c r="P4780" s="134"/>
      <c r="Q4780" s="33" t="str">
        <f>IFERROR(VLOOKUP(PPE_PH1_CDDL[[#This Row],[RDMC Document Number]],[3]Docs!$B:$F,4,0),"No Placeholder Yet")</f>
        <v>RES - Reserved Placeholder</v>
      </c>
      <c r="R4780" s="33" t="str">
        <f>IFERROR(VLOOKUP(PPE_PH1_CDDL[[#This Row],[RDMC Document Number]],[3]Docs!$B:$F,5,0),"No Placeholder Yet")</f>
        <v>Pending</v>
      </c>
      <c r="S4780" s="137">
        <f t="shared" si="641"/>
        <v>0</v>
      </c>
      <c r="T4780" s="39" t="s">
        <v>1119</v>
      </c>
      <c r="U4780" s="39"/>
      <c r="V4780" s="126"/>
      <c r="W4780" s="39" t="s">
        <v>2059</v>
      </c>
      <c r="X4780" s="39" t="s">
        <v>2080</v>
      </c>
      <c r="Y4780" s="39"/>
      <c r="Z4780" s="39"/>
      <c r="AA4780" s="39"/>
      <c r="AB4780" s="152" t="s">
        <v>3165</v>
      </c>
    </row>
    <row r="4781" spans="1:28" ht="21.75" customHeight="1" x14ac:dyDescent="0.25">
      <c r="A4781" s="33" t="s">
        <v>30</v>
      </c>
      <c r="B4781" s="33" t="s">
        <v>31</v>
      </c>
      <c r="C4781" s="39">
        <v>6293</v>
      </c>
      <c r="D4781" s="39" t="s">
        <v>52</v>
      </c>
      <c r="E4781" s="39" t="s">
        <v>700</v>
      </c>
      <c r="F4781" s="128" t="s">
        <v>46</v>
      </c>
      <c r="G4781" s="39" t="s">
        <v>35</v>
      </c>
      <c r="H4781" s="39" t="str">
        <f t="shared" si="638"/>
        <v>6105AK124-6293-ESTD-0002</v>
      </c>
      <c r="I4781" s="39" t="str">
        <f t="shared" si="639"/>
        <v>Q24050972-04-6293-E-STD-0002</v>
      </c>
      <c r="J4781" s="39"/>
      <c r="K4781" s="39" t="s">
        <v>2057</v>
      </c>
      <c r="L4781" s="39" t="s">
        <v>2058</v>
      </c>
      <c r="M4781" s="39" t="s">
        <v>1385</v>
      </c>
      <c r="N4781" s="33" t="str">
        <f t="shared" si="637"/>
        <v>Power Station 1 Photovoltaic Array, Inverters, and Transformers - Small Power and Lighting for Solar PV Yard - Electrical Equipment Installation Requirements</v>
      </c>
      <c r="O4781" s="134"/>
      <c r="P4781" s="134"/>
      <c r="Q4781" s="33" t="str">
        <f>IFERROR(VLOOKUP(PPE_PH1_CDDL[[#This Row],[RDMC Document Number]],[3]Docs!$B:$F,4,0),"No Placeholder Yet")</f>
        <v>RES - Reserved Placeholder</v>
      </c>
      <c r="R4781" s="33" t="str">
        <f>IFERROR(VLOOKUP(PPE_PH1_CDDL[[#This Row],[RDMC Document Number]],[3]Docs!$B:$F,5,0),"No Placeholder Yet")</f>
        <v>Pending</v>
      </c>
      <c r="S4781" s="137">
        <f t="shared" si="641"/>
        <v>0</v>
      </c>
      <c r="T4781" s="39" t="s">
        <v>1119</v>
      </c>
      <c r="U4781" s="39"/>
      <c r="V4781" s="126"/>
      <c r="W4781" s="39" t="s">
        <v>2059</v>
      </c>
      <c r="X4781" s="39" t="s">
        <v>1597</v>
      </c>
      <c r="Y4781" s="39"/>
      <c r="Z4781" s="39"/>
      <c r="AA4781" s="39"/>
      <c r="AB4781" s="152" t="s">
        <v>3165</v>
      </c>
    </row>
    <row r="4782" spans="1:28" ht="21.75" customHeight="1" x14ac:dyDescent="0.25">
      <c r="A4782" s="33" t="s">
        <v>30</v>
      </c>
      <c r="B4782" s="33" t="s">
        <v>31</v>
      </c>
      <c r="C4782" s="39">
        <v>6293</v>
      </c>
      <c r="D4782" s="39" t="s">
        <v>52</v>
      </c>
      <c r="E4782" s="39" t="s">
        <v>700</v>
      </c>
      <c r="F4782" s="128" t="s">
        <v>48</v>
      </c>
      <c r="G4782" s="39" t="s">
        <v>35</v>
      </c>
      <c r="H4782" s="39" t="str">
        <f t="shared" si="638"/>
        <v>6105AK124-6293-ESTD-0003</v>
      </c>
      <c r="I4782" s="39" t="str">
        <f t="shared" si="639"/>
        <v>Q24050972-04-6293-E-STD-0003</v>
      </c>
      <c r="J4782" s="39"/>
      <c r="K4782" s="39" t="s">
        <v>2057</v>
      </c>
      <c r="L4782" s="39" t="s">
        <v>2058</v>
      </c>
      <c r="M4782" s="39" t="s">
        <v>1391</v>
      </c>
      <c r="N4782" s="33" t="str">
        <f t="shared" si="637"/>
        <v>Power Station 1 Photovoltaic Array, Inverters, and Transformers - Small Power and Lighting for Solar PV Yard - Earth Map and Bonding Design</v>
      </c>
      <c r="O4782" s="134"/>
      <c r="P4782" s="134"/>
      <c r="Q4782" s="33" t="str">
        <f>IFERROR(VLOOKUP(PPE_PH1_CDDL[[#This Row],[RDMC Document Number]],[3]Docs!$B:$F,4,0),"No Placeholder Yet")</f>
        <v>RES - Reserved Placeholder</v>
      </c>
      <c r="R4782" s="33" t="str">
        <f>IFERROR(VLOOKUP(PPE_PH1_CDDL[[#This Row],[RDMC Document Number]],[3]Docs!$B:$F,5,0),"No Placeholder Yet")</f>
        <v>Pending</v>
      </c>
      <c r="S4782" s="137">
        <f t="shared" si="641"/>
        <v>0</v>
      </c>
      <c r="T4782" s="39" t="s">
        <v>1119</v>
      </c>
      <c r="U4782" s="39"/>
      <c r="V4782" s="126"/>
      <c r="W4782" s="39" t="s">
        <v>2059</v>
      </c>
      <c r="X4782" s="39" t="s">
        <v>1597</v>
      </c>
      <c r="Y4782" s="39"/>
      <c r="Z4782" s="39"/>
      <c r="AA4782" s="39"/>
      <c r="AB4782" s="152" t="s">
        <v>3165</v>
      </c>
    </row>
    <row r="4783" spans="1:28" ht="21.75" customHeight="1" x14ac:dyDescent="0.25">
      <c r="A4783" s="33" t="s">
        <v>30</v>
      </c>
      <c r="B4783" s="33" t="s">
        <v>31</v>
      </c>
      <c r="C4783" s="39">
        <v>6293</v>
      </c>
      <c r="D4783" s="39" t="s">
        <v>52</v>
      </c>
      <c r="E4783" s="39" t="s">
        <v>700</v>
      </c>
      <c r="F4783" s="128" t="s">
        <v>50</v>
      </c>
      <c r="G4783" s="39" t="s">
        <v>35</v>
      </c>
      <c r="H4783" s="39" t="str">
        <f t="shared" si="638"/>
        <v>6105AK124-6293-ESTD-0004</v>
      </c>
      <c r="I4783" s="39" t="str">
        <f t="shared" si="639"/>
        <v>Q24050972-04-6293-E-STD-0004</v>
      </c>
      <c r="J4783" s="39"/>
      <c r="K4783" s="39" t="s">
        <v>2057</v>
      </c>
      <c r="L4783" s="39" t="s">
        <v>2058</v>
      </c>
      <c r="M4783" s="39" t="s">
        <v>1390</v>
      </c>
      <c r="N4783" s="33" t="str">
        <f t="shared" si="637"/>
        <v>Power Station 1 Photovoltaic Array, Inverters, and Transformers - Small Power and Lighting for Solar PV Yard - Electrical Design Standards</v>
      </c>
      <c r="O4783" s="134"/>
      <c r="P4783" s="134"/>
      <c r="Q4783" s="33" t="str">
        <f>IFERROR(VLOOKUP(PPE_PH1_CDDL[[#This Row],[RDMC Document Number]],[3]Docs!$B:$F,4,0),"No Placeholder Yet")</f>
        <v>RES - Reserved Placeholder</v>
      </c>
      <c r="R4783" s="33" t="str">
        <f>IFERROR(VLOOKUP(PPE_PH1_CDDL[[#This Row],[RDMC Document Number]],[3]Docs!$B:$F,5,0),"No Placeholder Yet")</f>
        <v>Pending</v>
      </c>
      <c r="S4783" s="137">
        <f t="shared" si="641"/>
        <v>0</v>
      </c>
      <c r="T4783" s="39" t="s">
        <v>1119</v>
      </c>
      <c r="U4783" s="39"/>
      <c r="V4783" s="126"/>
      <c r="W4783" s="39" t="s">
        <v>2059</v>
      </c>
      <c r="X4783" s="39" t="s">
        <v>1597</v>
      </c>
      <c r="Y4783" s="39"/>
      <c r="Z4783" s="39"/>
      <c r="AA4783" s="39"/>
      <c r="AB4783" s="152" t="s">
        <v>3165</v>
      </c>
    </row>
    <row r="4784" spans="1:28" ht="21.75" customHeight="1" x14ac:dyDescent="0.25">
      <c r="A4784" s="33" t="s">
        <v>30</v>
      </c>
      <c r="B4784" s="33" t="s">
        <v>31</v>
      </c>
      <c r="C4784" s="39">
        <v>6293</v>
      </c>
      <c r="D4784" s="39" t="s">
        <v>52</v>
      </c>
      <c r="E4784" s="39" t="s">
        <v>700</v>
      </c>
      <c r="F4784" s="128" t="s">
        <v>101</v>
      </c>
      <c r="G4784" s="39" t="s">
        <v>35</v>
      </c>
      <c r="H4784" s="39" t="str">
        <f t="shared" si="638"/>
        <v>6105AK124-6293-ESTD-0005</v>
      </c>
      <c r="I4784" s="39" t="str">
        <f t="shared" si="639"/>
        <v>Q24050972-04-6293-E-STD-0005</v>
      </c>
      <c r="J4784" s="39"/>
      <c r="K4784" s="39" t="s">
        <v>2057</v>
      </c>
      <c r="L4784" s="39" t="s">
        <v>2060</v>
      </c>
      <c r="M4784" s="39" t="s">
        <v>1385</v>
      </c>
      <c r="N4784" s="33" t="str">
        <f t="shared" si="637"/>
        <v>Power Station 1 Photovoltaic Array, Inverters, and Transformers - MV Cables for Solar PV Yard - Electrical Equipment Installation Requirements</v>
      </c>
      <c r="O4784" s="134"/>
      <c r="P4784" s="134"/>
      <c r="Q4784" s="33" t="str">
        <f>IFERROR(VLOOKUP(PPE_PH1_CDDL[[#This Row],[RDMC Document Number]],[3]Docs!$B:$F,4,0),"No Placeholder Yet")</f>
        <v>RES - Reserved Placeholder</v>
      </c>
      <c r="R4784" s="33" t="str">
        <f>IFERROR(VLOOKUP(PPE_PH1_CDDL[[#This Row],[RDMC Document Number]],[3]Docs!$B:$F,5,0),"No Placeholder Yet")</f>
        <v>Pending</v>
      </c>
      <c r="S4784" s="137">
        <f t="shared" si="641"/>
        <v>0</v>
      </c>
      <c r="T4784" s="39" t="s">
        <v>1119</v>
      </c>
      <c r="U4784" s="39"/>
      <c r="V4784" s="126"/>
      <c r="W4784" s="39" t="s">
        <v>2059</v>
      </c>
      <c r="X4784" s="39" t="s">
        <v>2081</v>
      </c>
      <c r="Y4784" s="39"/>
      <c r="Z4784" s="39"/>
      <c r="AA4784" s="39"/>
      <c r="AB4784" s="152" t="s">
        <v>3165</v>
      </c>
    </row>
    <row r="4785" spans="1:28" ht="21.75" customHeight="1" x14ac:dyDescent="0.25">
      <c r="A4785" s="33" t="s">
        <v>30</v>
      </c>
      <c r="B4785" s="33" t="s">
        <v>31</v>
      </c>
      <c r="C4785" s="39">
        <v>6293</v>
      </c>
      <c r="D4785" s="39" t="s">
        <v>52</v>
      </c>
      <c r="E4785" s="39" t="s">
        <v>700</v>
      </c>
      <c r="F4785" s="128" t="s">
        <v>161</v>
      </c>
      <c r="G4785" s="39" t="s">
        <v>35</v>
      </c>
      <c r="H4785" s="39" t="str">
        <f t="shared" si="638"/>
        <v>6105AK124-6293-ESTD-0006</v>
      </c>
      <c r="I4785" s="39" t="str">
        <f t="shared" si="639"/>
        <v>Q24050972-04-6293-E-STD-0006</v>
      </c>
      <c r="J4785" s="39"/>
      <c r="K4785" s="39" t="s">
        <v>2057</v>
      </c>
      <c r="L4785" s="39" t="s">
        <v>2062</v>
      </c>
      <c r="M4785" s="39" t="s">
        <v>1385</v>
      </c>
      <c r="N4785" s="33" t="str">
        <f t="shared" si="637"/>
        <v>Power Station 1 Photovoltaic Array, Inverters, and Transformers - K110 (6291) - LV, Control and Signal Cables (Incl. Gland/Lugs) for Solar Yard - Electrical Equipment Installation Requirements</v>
      </c>
      <c r="O4785" s="134"/>
      <c r="P4785" s="134"/>
      <c r="Q4785" s="33" t="str">
        <f>IFERROR(VLOOKUP(PPE_PH1_CDDL[[#This Row],[RDMC Document Number]],[3]Docs!$B:$F,4,0),"No Placeholder Yet")</f>
        <v>RES - Reserved Placeholder</v>
      </c>
      <c r="R4785" s="33" t="str">
        <f>IFERROR(VLOOKUP(PPE_PH1_CDDL[[#This Row],[RDMC Document Number]],[3]Docs!$B:$F,5,0),"No Placeholder Yet")</f>
        <v>Pending</v>
      </c>
      <c r="S4785" s="137">
        <f t="shared" si="641"/>
        <v>0</v>
      </c>
      <c r="T4785" s="39" t="s">
        <v>1119</v>
      </c>
      <c r="U4785" s="39"/>
      <c r="V4785" s="126"/>
      <c r="W4785" s="39" t="s">
        <v>2059</v>
      </c>
      <c r="X4785" s="162" t="s">
        <v>1627</v>
      </c>
      <c r="Y4785" s="39"/>
      <c r="Z4785" s="39"/>
      <c r="AA4785" s="39"/>
      <c r="AB4785" s="152" t="s">
        <v>3165</v>
      </c>
    </row>
    <row r="4786" spans="1:28" ht="21.75" customHeight="1" x14ac:dyDescent="0.25">
      <c r="A4786" s="33" t="s">
        <v>30</v>
      </c>
      <c r="B4786" s="33" t="s">
        <v>31</v>
      </c>
      <c r="C4786" s="39">
        <v>6293</v>
      </c>
      <c r="D4786" s="39" t="s">
        <v>52</v>
      </c>
      <c r="E4786" s="39" t="s">
        <v>700</v>
      </c>
      <c r="F4786" s="128" t="s">
        <v>170</v>
      </c>
      <c r="G4786" s="39" t="s">
        <v>35</v>
      </c>
      <c r="H4786" s="39" t="str">
        <f t="shared" si="638"/>
        <v>6105AK124-6293-ESTD-0007</v>
      </c>
      <c r="I4786" s="39" t="str">
        <f t="shared" si="639"/>
        <v>Q24050972-04-6293-E-STD-0007</v>
      </c>
      <c r="J4786" s="39"/>
      <c r="K4786" s="39" t="s">
        <v>2057</v>
      </c>
      <c r="L4786" s="39" t="s">
        <v>2072</v>
      </c>
      <c r="M4786" s="39" t="s">
        <v>1388</v>
      </c>
      <c r="N4786" s="33" t="str">
        <f t="shared" si="637"/>
        <v>Power Station 1 Photovoltaic Array, Inverters, and Transformers - K110 (6291) - Cable Racks and Trays for Solar yard - Thermal Management and Fire Prevention Design</v>
      </c>
      <c r="O4786" s="134"/>
      <c r="P4786" s="134"/>
      <c r="Q4786" s="33" t="str">
        <f>IFERROR(VLOOKUP(PPE_PH1_CDDL[[#This Row],[RDMC Document Number]],[3]Docs!$B:$F,4,0),"No Placeholder Yet")</f>
        <v>RES - Reserved Placeholder</v>
      </c>
      <c r="R4786" s="33" t="str">
        <f>IFERROR(VLOOKUP(PPE_PH1_CDDL[[#This Row],[RDMC Document Number]],[3]Docs!$B:$F,5,0),"No Placeholder Yet")</f>
        <v>Pending</v>
      </c>
      <c r="S4786" s="137">
        <f t="shared" si="641"/>
        <v>0</v>
      </c>
      <c r="T4786" s="39" t="s">
        <v>1119</v>
      </c>
      <c r="U4786" s="39"/>
      <c r="V4786" s="126"/>
      <c r="W4786" s="39" t="s">
        <v>2059</v>
      </c>
      <c r="X4786" s="39" t="s">
        <v>2083</v>
      </c>
      <c r="Y4786" s="39"/>
      <c r="Z4786" s="39"/>
      <c r="AA4786" s="39"/>
      <c r="AB4786" s="152" t="s">
        <v>3165</v>
      </c>
    </row>
    <row r="4787" spans="1:28" ht="21.75" customHeight="1" x14ac:dyDescent="0.25">
      <c r="A4787" s="33" t="s">
        <v>30</v>
      </c>
      <c r="B4787" s="33" t="s">
        <v>31</v>
      </c>
      <c r="C4787" s="39">
        <v>6293</v>
      </c>
      <c r="D4787" s="39" t="s">
        <v>52</v>
      </c>
      <c r="E4787" s="39" t="s">
        <v>700</v>
      </c>
      <c r="F4787" s="128" t="s">
        <v>108</v>
      </c>
      <c r="G4787" s="39" t="s">
        <v>35</v>
      </c>
      <c r="H4787" s="39" t="str">
        <f t="shared" si="638"/>
        <v>6105AK124-6293-ESTD-0008</v>
      </c>
      <c r="I4787" s="39" t="str">
        <f t="shared" si="639"/>
        <v>Q24050972-04-6293-E-STD-0008</v>
      </c>
      <c r="J4787" s="39"/>
      <c r="K4787" s="39" t="s">
        <v>2057</v>
      </c>
      <c r="L4787" s="39" t="s">
        <v>2084</v>
      </c>
      <c r="M4787" s="39" t="s">
        <v>1385</v>
      </c>
      <c r="N4787" s="33" t="str">
        <f t="shared" si="637"/>
        <v>Power Station 1 Photovoltaic Array, Inverters, and Transformers - K110 (6291) - Cable Trench / Tunnels for Solar yard - Electrical Equipment Installation Requirements</v>
      </c>
      <c r="O4787" s="134"/>
      <c r="P4787" s="134"/>
      <c r="Q4787" s="33" t="str">
        <f>IFERROR(VLOOKUP(PPE_PH1_CDDL[[#This Row],[RDMC Document Number]],[3]Docs!$B:$F,4,0),"No Placeholder Yet")</f>
        <v>RES - Reserved Placeholder</v>
      </c>
      <c r="R4787" s="33" t="str">
        <f>IFERROR(VLOOKUP(PPE_PH1_CDDL[[#This Row],[RDMC Document Number]],[3]Docs!$B:$F,5,0),"No Placeholder Yet")</f>
        <v>Pending</v>
      </c>
      <c r="S4787" s="137">
        <f t="shared" si="641"/>
        <v>0</v>
      </c>
      <c r="T4787" s="39" t="s">
        <v>1119</v>
      </c>
      <c r="U4787" s="39"/>
      <c r="V4787" s="126"/>
      <c r="W4787" s="39" t="s">
        <v>2059</v>
      </c>
      <c r="X4787" s="39" t="s">
        <v>1885</v>
      </c>
      <c r="Y4787" s="39"/>
      <c r="Z4787" s="39"/>
      <c r="AA4787" s="39"/>
      <c r="AB4787" s="152" t="s">
        <v>3165</v>
      </c>
    </row>
    <row r="4788" spans="1:28" ht="21.75" customHeight="1" x14ac:dyDescent="0.25">
      <c r="A4788" s="33" t="s">
        <v>30</v>
      </c>
      <c r="B4788" s="33" t="s">
        <v>31</v>
      </c>
      <c r="C4788" s="39">
        <v>6293</v>
      </c>
      <c r="D4788" s="39" t="s">
        <v>52</v>
      </c>
      <c r="E4788" s="39" t="s">
        <v>700</v>
      </c>
      <c r="F4788" s="128" t="s">
        <v>173</v>
      </c>
      <c r="G4788" s="39" t="s">
        <v>35</v>
      </c>
      <c r="H4788" s="39" t="str">
        <f t="shared" si="638"/>
        <v>6105AK124-6293-ESTD-0009</v>
      </c>
      <c r="I4788" s="39" t="str">
        <f t="shared" si="639"/>
        <v>Q24050972-04-6293-E-STD-0009</v>
      </c>
      <c r="J4788" s="39"/>
      <c r="K4788" s="39" t="s">
        <v>2057</v>
      </c>
      <c r="L4788" s="39" t="s">
        <v>2084</v>
      </c>
      <c r="M4788" s="39" t="s">
        <v>1390</v>
      </c>
      <c r="N4788" s="33" t="str">
        <f t="shared" si="637"/>
        <v>Power Station 1 Photovoltaic Array, Inverters, and Transformers - K110 (6291) - Cable Trench / Tunnels for Solar yard - Electrical Design Standards</v>
      </c>
      <c r="O4788" s="134"/>
      <c r="P4788" s="134"/>
      <c r="Q4788" s="33" t="str">
        <f>IFERROR(VLOOKUP(PPE_PH1_CDDL[[#This Row],[RDMC Document Number]],[3]Docs!$B:$F,4,0),"No Placeholder Yet")</f>
        <v>RES - Reserved Placeholder</v>
      </c>
      <c r="R4788" s="33" t="str">
        <f>IFERROR(VLOOKUP(PPE_PH1_CDDL[[#This Row],[RDMC Document Number]],[3]Docs!$B:$F,5,0),"No Placeholder Yet")</f>
        <v>Pending</v>
      </c>
      <c r="S4788" s="137">
        <f t="shared" si="641"/>
        <v>0</v>
      </c>
      <c r="T4788" s="39" t="s">
        <v>1119</v>
      </c>
      <c r="U4788" s="39"/>
      <c r="V4788" s="126"/>
      <c r="W4788" s="39" t="s">
        <v>2059</v>
      </c>
      <c r="X4788" s="39" t="s">
        <v>1885</v>
      </c>
      <c r="Y4788" s="39"/>
      <c r="Z4788" s="39"/>
      <c r="AA4788" s="39"/>
      <c r="AB4788" s="152" t="s">
        <v>3165</v>
      </c>
    </row>
    <row r="4789" spans="1:28" ht="21.75" customHeight="1" x14ac:dyDescent="0.25">
      <c r="A4789" s="33" t="s">
        <v>30</v>
      </c>
      <c r="B4789" s="33" t="s">
        <v>31</v>
      </c>
      <c r="C4789" s="39">
        <v>6293</v>
      </c>
      <c r="D4789" s="39" t="s">
        <v>52</v>
      </c>
      <c r="E4789" s="39" t="s">
        <v>700</v>
      </c>
      <c r="F4789" s="128" t="s">
        <v>184</v>
      </c>
      <c r="G4789" s="39" t="s">
        <v>35</v>
      </c>
      <c r="H4789" s="39" t="str">
        <f t="shared" si="638"/>
        <v>6105AK124-6293-ESTD-0010</v>
      </c>
      <c r="I4789" s="39" t="str">
        <f t="shared" si="639"/>
        <v>Q24050972-04-6293-E-STD-0010</v>
      </c>
      <c r="J4789" s="39"/>
      <c r="K4789" s="39" t="s">
        <v>2057</v>
      </c>
      <c r="L4789" s="39" t="s">
        <v>2084</v>
      </c>
      <c r="M4789" s="39" t="s">
        <v>1388</v>
      </c>
      <c r="N4789" s="33" t="str">
        <f t="shared" si="637"/>
        <v>Power Station 1 Photovoltaic Array, Inverters, and Transformers - K110 (6291) - Cable Trench / Tunnels for Solar yard - Thermal Management and Fire Prevention Design</v>
      </c>
      <c r="O4789" s="134"/>
      <c r="P4789" s="134"/>
      <c r="Q4789" s="33" t="str">
        <f>IFERROR(VLOOKUP(PPE_PH1_CDDL[[#This Row],[RDMC Document Number]],[3]Docs!$B:$F,4,0),"No Placeholder Yet")</f>
        <v>RES - Reserved Placeholder</v>
      </c>
      <c r="R4789" s="33" t="str">
        <f>IFERROR(VLOOKUP(PPE_PH1_CDDL[[#This Row],[RDMC Document Number]],[3]Docs!$B:$F,5,0),"No Placeholder Yet")</f>
        <v>Pending</v>
      </c>
      <c r="S4789" s="137">
        <f t="shared" si="641"/>
        <v>0</v>
      </c>
      <c r="T4789" s="39" t="s">
        <v>1119</v>
      </c>
      <c r="U4789" s="39"/>
      <c r="V4789" s="126"/>
      <c r="W4789" s="39" t="s">
        <v>2059</v>
      </c>
      <c r="X4789" s="39" t="s">
        <v>1885</v>
      </c>
      <c r="Y4789" s="39"/>
      <c r="Z4789" s="39"/>
      <c r="AA4789" s="39"/>
      <c r="AB4789" s="152" t="s">
        <v>3165</v>
      </c>
    </row>
    <row r="4790" spans="1:28" ht="21.75" customHeight="1" x14ac:dyDescent="0.25">
      <c r="A4790" s="33" t="s">
        <v>30</v>
      </c>
      <c r="B4790" s="33" t="s">
        <v>31</v>
      </c>
      <c r="C4790" s="39">
        <v>6293</v>
      </c>
      <c r="D4790" s="39" t="s">
        <v>52</v>
      </c>
      <c r="E4790" s="39" t="s">
        <v>700</v>
      </c>
      <c r="F4790" s="128" t="s">
        <v>187</v>
      </c>
      <c r="G4790" s="39" t="s">
        <v>35</v>
      </c>
      <c r="H4790" s="39" t="str">
        <f t="shared" si="638"/>
        <v>6105AK124-6293-ESTD-0011</v>
      </c>
      <c r="I4790" s="39" t="str">
        <f t="shared" si="639"/>
        <v>Q24050972-04-6293-E-STD-0011</v>
      </c>
      <c r="J4790" s="39"/>
      <c r="K4790" s="39" t="s">
        <v>2057</v>
      </c>
      <c r="L4790" s="39" t="s">
        <v>2063</v>
      </c>
      <c r="M4790" s="39" t="s">
        <v>1390</v>
      </c>
      <c r="N4790" s="33" t="str">
        <f t="shared" si="637"/>
        <v>Power Station 1 Photovoltaic Array, Inverters, and Transformers - K110 (6291) - Lightning Protection System for Solar PV Panels and Yard - Electrical Design Standards</v>
      </c>
      <c r="O4790" s="134"/>
      <c r="P4790" s="134"/>
      <c r="Q4790" s="33" t="str">
        <f>IFERROR(VLOOKUP(PPE_PH1_CDDL[[#This Row],[RDMC Document Number]],[3]Docs!$B:$F,4,0),"No Placeholder Yet")</f>
        <v>RES - Reserved Placeholder</v>
      </c>
      <c r="R4790" s="33" t="str">
        <f>IFERROR(VLOOKUP(PPE_PH1_CDDL[[#This Row],[RDMC Document Number]],[3]Docs!$B:$F,5,0),"No Placeholder Yet")</f>
        <v>Pending</v>
      </c>
      <c r="S4790" s="137">
        <f t="shared" si="641"/>
        <v>0</v>
      </c>
      <c r="T4790" s="39" t="s">
        <v>1119</v>
      </c>
      <c r="U4790" s="39"/>
      <c r="V4790" s="126"/>
      <c r="W4790" s="39" t="s">
        <v>2059</v>
      </c>
      <c r="X4790" s="39" t="s">
        <v>2089</v>
      </c>
      <c r="Y4790" s="39"/>
      <c r="Z4790" s="39"/>
      <c r="AA4790" s="39"/>
      <c r="AB4790" s="152" t="s">
        <v>3165</v>
      </c>
    </row>
    <row r="4791" spans="1:28" ht="21.75" customHeight="1" x14ac:dyDescent="0.25">
      <c r="A4791" s="33" t="s">
        <v>30</v>
      </c>
      <c r="B4791" s="33" t="s">
        <v>31</v>
      </c>
      <c r="C4791" s="39">
        <v>6293</v>
      </c>
      <c r="D4791" s="39" t="s">
        <v>52</v>
      </c>
      <c r="E4791" s="39" t="s">
        <v>700</v>
      </c>
      <c r="F4791" s="128" t="s">
        <v>213</v>
      </c>
      <c r="G4791" s="39" t="s">
        <v>35</v>
      </c>
      <c r="H4791" s="39" t="str">
        <f t="shared" si="638"/>
        <v>6105AK124-6293-ESTD-0012</v>
      </c>
      <c r="I4791" s="39" t="str">
        <f t="shared" si="639"/>
        <v>Q24050972-04-6293-E-STD-0012</v>
      </c>
      <c r="J4791" s="39"/>
      <c r="K4791" s="39" t="s">
        <v>2057</v>
      </c>
      <c r="L4791" s="39" t="s">
        <v>2063</v>
      </c>
      <c r="M4791" s="39" t="s">
        <v>1391</v>
      </c>
      <c r="N4791" s="33" t="str">
        <f t="shared" si="637"/>
        <v>Power Station 1 Photovoltaic Array, Inverters, and Transformers - K110 (6291) - Lightning Protection System for Solar PV Panels and Yard - Earth Map and Bonding Design</v>
      </c>
      <c r="O4791" s="134"/>
      <c r="P4791" s="134"/>
      <c r="Q4791" s="33" t="str">
        <f>IFERROR(VLOOKUP(PPE_PH1_CDDL[[#This Row],[RDMC Document Number]],[3]Docs!$B:$F,4,0),"No Placeholder Yet")</f>
        <v>RES - Reserved Placeholder</v>
      </c>
      <c r="R4791" s="33" t="str">
        <f>IFERROR(VLOOKUP(PPE_PH1_CDDL[[#This Row],[RDMC Document Number]],[3]Docs!$B:$F,5,0),"No Placeholder Yet")</f>
        <v>Pending</v>
      </c>
      <c r="S4791" s="137">
        <f t="shared" si="641"/>
        <v>0</v>
      </c>
      <c r="T4791" s="39" t="s">
        <v>1119</v>
      </c>
      <c r="U4791" s="39"/>
      <c r="V4791" s="126"/>
      <c r="W4791" s="39" t="s">
        <v>2059</v>
      </c>
      <c r="X4791" s="39" t="s">
        <v>2089</v>
      </c>
      <c r="Y4791" s="39"/>
      <c r="Z4791" s="39"/>
      <c r="AA4791" s="39"/>
      <c r="AB4791" s="152" t="s">
        <v>3165</v>
      </c>
    </row>
    <row r="4792" spans="1:28" ht="21.75" customHeight="1" x14ac:dyDescent="0.25">
      <c r="A4792" s="33" t="s">
        <v>30</v>
      </c>
      <c r="B4792" s="33" t="s">
        <v>31</v>
      </c>
      <c r="C4792" s="39">
        <v>6293</v>
      </c>
      <c r="D4792" s="39" t="s">
        <v>52</v>
      </c>
      <c r="E4792" s="39" t="s">
        <v>700</v>
      </c>
      <c r="F4792" s="128" t="s">
        <v>215</v>
      </c>
      <c r="G4792" s="39" t="s">
        <v>35</v>
      </c>
      <c r="H4792" s="39" t="str">
        <f t="shared" si="638"/>
        <v>6105AK124-6293-ESTD-0013</v>
      </c>
      <c r="I4792" s="39" t="str">
        <f t="shared" si="639"/>
        <v>Q24050972-04-6293-E-STD-0013</v>
      </c>
      <c r="J4792" s="39"/>
      <c r="K4792" s="39" t="s">
        <v>2057</v>
      </c>
      <c r="L4792" s="39" t="s">
        <v>2063</v>
      </c>
      <c r="M4792" s="39" t="s">
        <v>1388</v>
      </c>
      <c r="N4792" s="33" t="str">
        <f t="shared" si="637"/>
        <v>Power Station 1 Photovoltaic Array, Inverters, and Transformers - K110 (6291) - Lightning Protection System for Solar PV Panels and Yard - Thermal Management and Fire Prevention Design</v>
      </c>
      <c r="O4792" s="134"/>
      <c r="P4792" s="134"/>
      <c r="Q4792" s="33" t="str">
        <f>IFERROR(VLOOKUP(PPE_PH1_CDDL[[#This Row],[RDMC Document Number]],[3]Docs!$B:$F,4,0),"No Placeholder Yet")</f>
        <v>RES - Reserved Placeholder</v>
      </c>
      <c r="R4792" s="33" t="str">
        <f>IFERROR(VLOOKUP(PPE_PH1_CDDL[[#This Row],[RDMC Document Number]],[3]Docs!$B:$F,5,0),"No Placeholder Yet")</f>
        <v>Pending</v>
      </c>
      <c r="S4792" s="137">
        <f t="shared" si="641"/>
        <v>0</v>
      </c>
      <c r="T4792" s="39" t="s">
        <v>1119</v>
      </c>
      <c r="U4792" s="39"/>
      <c r="V4792" s="126"/>
      <c r="W4792" s="39" t="s">
        <v>2059</v>
      </c>
      <c r="X4792" s="39" t="s">
        <v>2089</v>
      </c>
      <c r="Y4792" s="39"/>
      <c r="Z4792" s="39"/>
      <c r="AA4792" s="39"/>
      <c r="AB4792" s="152" t="s">
        <v>3165</v>
      </c>
    </row>
    <row r="4793" spans="1:28" ht="21.75" customHeight="1" x14ac:dyDescent="0.25">
      <c r="A4793" s="33" t="s">
        <v>30</v>
      </c>
      <c r="B4793" s="33" t="s">
        <v>31</v>
      </c>
      <c r="C4793" s="39">
        <v>6293</v>
      </c>
      <c r="D4793" s="39" t="s">
        <v>52</v>
      </c>
      <c r="E4793" s="39" t="s">
        <v>700</v>
      </c>
      <c r="F4793" s="128" t="s">
        <v>217</v>
      </c>
      <c r="G4793" s="39" t="s">
        <v>35</v>
      </c>
      <c r="H4793" s="39" t="str">
        <f t="shared" si="638"/>
        <v>6105AK124-6293-ESTD-0014</v>
      </c>
      <c r="I4793" s="39" t="str">
        <f t="shared" si="639"/>
        <v>Q24050972-04-6293-E-STD-0014</v>
      </c>
      <c r="J4793" s="39"/>
      <c r="K4793" s="39" t="s">
        <v>2057</v>
      </c>
      <c r="L4793" s="39" t="s">
        <v>2064</v>
      </c>
      <c r="M4793" s="39" t="s">
        <v>1391</v>
      </c>
      <c r="N4793" s="33" t="str">
        <f t="shared" si="637"/>
        <v>Power Station 1 Photovoltaic Array, Inverters, and Transformers - K110 (6291) - Earthing System for Solar Yard - Earth Map and Bonding Design</v>
      </c>
      <c r="O4793" s="134"/>
      <c r="P4793" s="134"/>
      <c r="Q4793" s="33" t="str">
        <f>IFERROR(VLOOKUP(PPE_PH1_CDDL[[#This Row],[RDMC Document Number]],[3]Docs!$B:$F,4,0),"No Placeholder Yet")</f>
        <v>RES - Reserved Placeholder</v>
      </c>
      <c r="R4793" s="33" t="str">
        <f>IFERROR(VLOOKUP(PPE_PH1_CDDL[[#This Row],[RDMC Document Number]],[3]Docs!$B:$F,5,0),"No Placeholder Yet")</f>
        <v>Pending</v>
      </c>
      <c r="S4793" s="137">
        <f t="shared" si="641"/>
        <v>0</v>
      </c>
      <c r="T4793" s="39" t="s">
        <v>1119</v>
      </c>
      <c r="U4793" s="39"/>
      <c r="V4793" s="126"/>
      <c r="W4793" s="39" t="s">
        <v>2059</v>
      </c>
      <c r="X4793" s="39" t="s">
        <v>1649</v>
      </c>
      <c r="Y4793" s="39"/>
      <c r="Z4793" s="39"/>
      <c r="AA4793" s="39"/>
      <c r="AB4793" s="152" t="s">
        <v>3165</v>
      </c>
    </row>
    <row r="4794" spans="1:28" ht="21.75" customHeight="1" x14ac:dyDescent="0.25">
      <c r="A4794" s="33" t="s">
        <v>30</v>
      </c>
      <c r="B4794" s="33" t="s">
        <v>31</v>
      </c>
      <c r="C4794" s="39">
        <v>6293</v>
      </c>
      <c r="D4794" s="39" t="s">
        <v>52</v>
      </c>
      <c r="E4794" s="39" t="s">
        <v>700</v>
      </c>
      <c r="F4794" s="128" t="s">
        <v>219</v>
      </c>
      <c r="G4794" s="39" t="s">
        <v>35</v>
      </c>
      <c r="H4794" s="39" t="str">
        <f t="shared" si="638"/>
        <v>6105AK124-6293-ESTD-0015</v>
      </c>
      <c r="I4794" s="39" t="str">
        <f t="shared" si="639"/>
        <v>Q24050972-04-6293-E-STD-0015</v>
      </c>
      <c r="J4794" s="39"/>
      <c r="K4794" s="39" t="s">
        <v>2057</v>
      </c>
      <c r="L4794" s="39" t="s">
        <v>2064</v>
      </c>
      <c r="M4794" s="39" t="s">
        <v>1390</v>
      </c>
      <c r="N4794" s="33" t="str">
        <f t="shared" si="637"/>
        <v>Power Station 1 Photovoltaic Array, Inverters, and Transformers - K110 (6291) - Earthing System for Solar Yard - Electrical Design Standards</v>
      </c>
      <c r="O4794" s="134"/>
      <c r="P4794" s="134"/>
      <c r="Q4794" s="33" t="str">
        <f>IFERROR(VLOOKUP(PPE_PH1_CDDL[[#This Row],[RDMC Document Number]],[3]Docs!$B:$F,4,0),"No Placeholder Yet")</f>
        <v>RES - Reserved Placeholder</v>
      </c>
      <c r="R4794" s="33" t="str">
        <f>IFERROR(VLOOKUP(PPE_PH1_CDDL[[#This Row],[RDMC Document Number]],[3]Docs!$B:$F,5,0),"No Placeholder Yet")</f>
        <v>Pending</v>
      </c>
      <c r="S4794" s="137">
        <f t="shared" si="641"/>
        <v>0</v>
      </c>
      <c r="T4794" s="39" t="s">
        <v>1119</v>
      </c>
      <c r="U4794" s="39"/>
      <c r="V4794" s="126"/>
      <c r="W4794" s="39" t="s">
        <v>2059</v>
      </c>
      <c r="X4794" s="39" t="s">
        <v>1649</v>
      </c>
      <c r="Y4794" s="39"/>
      <c r="Z4794" s="39"/>
      <c r="AA4794" s="39"/>
      <c r="AB4794" s="152" t="s">
        <v>3165</v>
      </c>
    </row>
    <row r="4795" spans="1:28" ht="21.75" customHeight="1" x14ac:dyDescent="0.25">
      <c r="A4795" s="33" t="s">
        <v>30</v>
      </c>
      <c r="B4795" s="33" t="s">
        <v>31</v>
      </c>
      <c r="C4795" s="39">
        <v>6293</v>
      </c>
      <c r="D4795" s="39" t="s">
        <v>52</v>
      </c>
      <c r="E4795" s="39" t="s">
        <v>700</v>
      </c>
      <c r="F4795" s="174" t="s">
        <v>88</v>
      </c>
      <c r="G4795" s="39" t="s">
        <v>35</v>
      </c>
      <c r="H4795" s="39" t="str">
        <f t="shared" si="638"/>
        <v>6105AK124-6293-ESTD-0016</v>
      </c>
      <c r="I4795" s="39" t="str">
        <f t="shared" si="639"/>
        <v>Q24050972-04-6293-E-STD-0016</v>
      </c>
      <c r="J4795" s="162"/>
      <c r="K4795" s="39" t="s">
        <v>2057</v>
      </c>
      <c r="L4795" s="162" t="s">
        <v>2066</v>
      </c>
      <c r="M4795" s="162" t="s">
        <v>1385</v>
      </c>
      <c r="N4795" s="33" t="str">
        <f t="shared" si="637"/>
        <v>Power Station 1 Photovoltaic Array, Inverters, and Transformers - K110 (6291) - Metering Instr. &amp; Weather Station (Incl. PV Performance Man. System) - Electrical Equipment Installation Requirements</v>
      </c>
      <c r="O4795" s="175"/>
      <c r="P4795" s="175"/>
      <c r="Q4795" s="33" t="str">
        <f>IFERROR(VLOOKUP(PPE_PH1_CDDL[[#This Row],[RDMC Document Number]],[3]Docs!$B:$F,4,0),"No Placeholder Yet")</f>
        <v>RES - Reserved Placeholder</v>
      </c>
      <c r="R4795" s="33" t="str">
        <f>IFERROR(VLOOKUP(PPE_PH1_CDDL[[#This Row],[RDMC Document Number]],[3]Docs!$B:$F,5,0),"No Placeholder Yet")</f>
        <v>Pending</v>
      </c>
      <c r="S4795" s="137">
        <f t="shared" si="641"/>
        <v>0</v>
      </c>
      <c r="T4795" s="39" t="s">
        <v>1119</v>
      </c>
      <c r="U4795" s="39"/>
      <c r="V4795" s="126"/>
      <c r="W4795" s="39" t="s">
        <v>2059</v>
      </c>
      <c r="X4795" s="39" t="s">
        <v>2086</v>
      </c>
      <c r="Y4795" s="162"/>
      <c r="Z4795" s="162"/>
      <c r="AA4795" s="39"/>
      <c r="AB4795" s="152" t="s">
        <v>3165</v>
      </c>
    </row>
    <row r="4796" spans="1:28" ht="21.75" customHeight="1" x14ac:dyDescent="0.25">
      <c r="A4796" s="33" t="s">
        <v>30</v>
      </c>
      <c r="B4796" s="33" t="s">
        <v>31</v>
      </c>
      <c r="C4796" s="39">
        <v>6293</v>
      </c>
      <c r="D4796" s="39" t="s">
        <v>1456</v>
      </c>
      <c r="E4796" s="39" t="s">
        <v>1460</v>
      </c>
      <c r="F4796" s="128" t="s">
        <v>34</v>
      </c>
      <c r="G4796" s="39" t="s">
        <v>35</v>
      </c>
      <c r="H4796" s="39" t="str">
        <f t="shared" si="638"/>
        <v>6105AK124-6293-WTRP-0001</v>
      </c>
      <c r="I4796" s="39" t="str">
        <f t="shared" si="639"/>
        <v>Q24050972-04-6293-W-TRP-0001</v>
      </c>
      <c r="J4796" s="39"/>
      <c r="K4796" s="39" t="s">
        <v>2057</v>
      </c>
      <c r="L4796" s="39" t="s">
        <v>2060</v>
      </c>
      <c r="M4796" s="39" t="s">
        <v>1461</v>
      </c>
      <c r="N4796" s="33" t="str">
        <f t="shared" si="637"/>
        <v>Power Station 1 Photovoltaic Array, Inverters, and Transformers - MV Cables for Solar PV Yard - Soil Classification and Nomination Deliverables</v>
      </c>
      <c r="O4796" s="134"/>
      <c r="P4796" s="134"/>
      <c r="Q4796" s="33" t="str">
        <f>IFERROR(VLOOKUP(PPE_PH1_CDDL[[#This Row],[RDMC Document Number]],[3]Docs!$B:$F,4,0),"No Placeholder Yet")</f>
        <v>RES - Reserved Placeholder</v>
      </c>
      <c r="R4796" s="33" t="str">
        <f>IFERROR(VLOOKUP(PPE_PH1_CDDL[[#This Row],[RDMC Document Number]],[3]Docs!$B:$F,5,0),"No Placeholder Yet")</f>
        <v>Pending</v>
      </c>
      <c r="S4796" s="137">
        <f t="shared" si="641"/>
        <v>0</v>
      </c>
      <c r="T4796" s="39" t="s">
        <v>1119</v>
      </c>
      <c r="U4796" s="39"/>
      <c r="V4796" s="126"/>
      <c r="W4796" s="39" t="s">
        <v>2059</v>
      </c>
      <c r="X4796" s="39" t="s">
        <v>2081</v>
      </c>
      <c r="Y4796" s="39"/>
      <c r="Z4796" s="39"/>
      <c r="AA4796" s="39"/>
      <c r="AB4796" s="152" t="s">
        <v>3165</v>
      </c>
    </row>
    <row r="4797" spans="1:28" ht="21.75" customHeight="1" x14ac:dyDescent="0.25">
      <c r="A4797" s="33" t="s">
        <v>30</v>
      </c>
      <c r="B4797" s="33" t="s">
        <v>31</v>
      </c>
      <c r="C4797" s="39">
        <v>6293</v>
      </c>
      <c r="D4797" s="39" t="s">
        <v>1456</v>
      </c>
      <c r="E4797" s="39" t="s">
        <v>1460</v>
      </c>
      <c r="F4797" s="128" t="s">
        <v>46</v>
      </c>
      <c r="G4797" s="39" t="s">
        <v>35</v>
      </c>
      <c r="H4797" s="39" t="str">
        <f t="shared" si="638"/>
        <v>6105AK124-6293-WTRP-0002</v>
      </c>
      <c r="I4797" s="39" t="str">
        <f t="shared" si="639"/>
        <v>Q24050972-04-6293-W-TRP-0002</v>
      </c>
      <c r="J4797" s="39"/>
      <c r="K4797" s="39" t="s">
        <v>2057</v>
      </c>
      <c r="L4797" s="39" t="s">
        <v>2062</v>
      </c>
      <c r="M4797" s="39" t="s">
        <v>1461</v>
      </c>
      <c r="N4797" s="33" t="str">
        <f t="shared" si="637"/>
        <v>Power Station 1 Photovoltaic Array, Inverters, and Transformers - K110 (6291) - LV, Control and Signal Cables (Incl. Gland/Lugs) for Solar Yard - Soil Classification and Nomination Deliverables</v>
      </c>
      <c r="O4797" s="134"/>
      <c r="P4797" s="134"/>
      <c r="Q4797" s="33" t="str">
        <f>IFERROR(VLOOKUP(PPE_PH1_CDDL[[#This Row],[RDMC Document Number]],[3]Docs!$B:$F,4,0),"No Placeholder Yet")</f>
        <v>RES - Reserved Placeholder</v>
      </c>
      <c r="R4797" s="33" t="str">
        <f>IFERROR(VLOOKUP(PPE_PH1_CDDL[[#This Row],[RDMC Document Number]],[3]Docs!$B:$F,5,0),"No Placeholder Yet")</f>
        <v>Pending</v>
      </c>
      <c r="S4797" s="137">
        <f t="shared" si="641"/>
        <v>0</v>
      </c>
      <c r="T4797" s="39" t="s">
        <v>1119</v>
      </c>
      <c r="U4797" s="39"/>
      <c r="V4797" s="126"/>
      <c r="W4797" s="39" t="s">
        <v>2059</v>
      </c>
      <c r="X4797" s="39" t="s">
        <v>2082</v>
      </c>
      <c r="Y4797" s="39"/>
      <c r="Z4797" s="39"/>
      <c r="AA4797" s="39"/>
      <c r="AB4797" s="152" t="s">
        <v>3165</v>
      </c>
    </row>
    <row r="4798" spans="1:28" ht="21.75" customHeight="1" x14ac:dyDescent="0.25">
      <c r="A4798" s="33" t="s">
        <v>30</v>
      </c>
      <c r="B4798" s="33" t="s">
        <v>31</v>
      </c>
      <c r="C4798" s="39">
        <v>6293</v>
      </c>
      <c r="D4798" s="39" t="s">
        <v>1456</v>
      </c>
      <c r="E4798" s="39" t="s">
        <v>1460</v>
      </c>
      <c r="F4798" s="128" t="s">
        <v>48</v>
      </c>
      <c r="G4798" s="39" t="s">
        <v>35</v>
      </c>
      <c r="H4798" s="39" t="str">
        <f t="shared" si="638"/>
        <v>6105AK124-6293-WTRP-0003</v>
      </c>
      <c r="I4798" s="39" t="str">
        <f t="shared" si="639"/>
        <v>Q24050972-04-6293-W-TRP-0003</v>
      </c>
      <c r="J4798" s="39"/>
      <c r="K4798" s="39" t="s">
        <v>2057</v>
      </c>
      <c r="L4798" s="39" t="s">
        <v>2084</v>
      </c>
      <c r="M4798" s="39" t="s">
        <v>1461</v>
      </c>
      <c r="N4798" s="33" t="str">
        <f t="shared" si="637"/>
        <v>Power Station 1 Photovoltaic Array, Inverters, and Transformers - K110 (6291) - Cable Trench / Tunnels for Solar yard - Soil Classification and Nomination Deliverables</v>
      </c>
      <c r="O4798" s="134"/>
      <c r="P4798" s="134"/>
      <c r="Q4798" s="33" t="str">
        <f>IFERROR(VLOOKUP(PPE_PH1_CDDL[[#This Row],[RDMC Document Number]],[3]Docs!$B:$F,4,0),"No Placeholder Yet")</f>
        <v>RES - Reserved Placeholder</v>
      </c>
      <c r="R4798" s="33" t="str">
        <f>IFERROR(VLOOKUP(PPE_PH1_CDDL[[#This Row],[RDMC Document Number]],[3]Docs!$B:$F,5,0),"No Placeholder Yet")</f>
        <v>Pending</v>
      </c>
      <c r="S4798" s="137">
        <f t="shared" si="641"/>
        <v>0</v>
      </c>
      <c r="T4798" s="39" t="s">
        <v>1119</v>
      </c>
      <c r="U4798" s="39"/>
      <c r="V4798" s="126"/>
      <c r="W4798" s="39" t="s">
        <v>2059</v>
      </c>
      <c r="X4798" s="39" t="s">
        <v>1961</v>
      </c>
      <c r="Y4798" s="39"/>
      <c r="Z4798" s="39"/>
      <c r="AA4798" s="39"/>
      <c r="AB4798" s="152" t="s">
        <v>3165</v>
      </c>
    </row>
    <row r="4799" spans="1:28" ht="21.75" customHeight="1" x14ac:dyDescent="0.25">
      <c r="A4799" s="33" t="s">
        <v>30</v>
      </c>
      <c r="B4799" s="33" t="s">
        <v>31</v>
      </c>
      <c r="C4799" s="39">
        <v>6293</v>
      </c>
      <c r="D4799" s="39" t="s">
        <v>1456</v>
      </c>
      <c r="E4799" s="39" t="s">
        <v>1460</v>
      </c>
      <c r="F4799" s="128" t="s">
        <v>50</v>
      </c>
      <c r="G4799" s="39" t="s">
        <v>35</v>
      </c>
      <c r="H4799" s="39" t="str">
        <f t="shared" si="638"/>
        <v>6105AK124-6293-WTRP-0004</v>
      </c>
      <c r="I4799" s="39" t="str">
        <f t="shared" si="639"/>
        <v>Q24050972-04-6293-W-TRP-0004</v>
      </c>
      <c r="J4799" s="39"/>
      <c r="K4799" s="39" t="s">
        <v>2057</v>
      </c>
      <c r="L4799" s="39" t="s">
        <v>2063</v>
      </c>
      <c r="M4799" s="39" t="s">
        <v>1461</v>
      </c>
      <c r="N4799" s="33" t="str">
        <f t="shared" si="637"/>
        <v>Power Station 1 Photovoltaic Array, Inverters, and Transformers - K110 (6291) - Lightning Protection System for Solar PV Panels and Yard - Soil Classification and Nomination Deliverables</v>
      </c>
      <c r="O4799" s="134"/>
      <c r="P4799" s="134"/>
      <c r="Q4799" s="33" t="str">
        <f>IFERROR(VLOOKUP(PPE_PH1_CDDL[[#This Row],[RDMC Document Number]],[3]Docs!$B:$F,4,0),"No Placeholder Yet")</f>
        <v>RES - Reserved Placeholder</v>
      </c>
      <c r="R4799" s="33" t="str">
        <f>IFERROR(VLOOKUP(PPE_PH1_CDDL[[#This Row],[RDMC Document Number]],[3]Docs!$B:$F,5,0),"No Placeholder Yet")</f>
        <v>Pending</v>
      </c>
      <c r="S4799" s="137">
        <f t="shared" si="641"/>
        <v>0</v>
      </c>
      <c r="T4799" s="39" t="s">
        <v>1119</v>
      </c>
      <c r="U4799" s="39"/>
      <c r="V4799" s="126"/>
      <c r="W4799" s="39" t="s">
        <v>2059</v>
      </c>
      <c r="X4799" s="39" t="s">
        <v>2089</v>
      </c>
      <c r="Y4799" s="39"/>
      <c r="Z4799" s="39"/>
      <c r="AA4799" s="39"/>
      <c r="AB4799" s="152" t="s">
        <v>3165</v>
      </c>
    </row>
    <row r="4800" spans="1:28" ht="21.75" customHeight="1" x14ac:dyDescent="0.25">
      <c r="A4800" s="33" t="s">
        <v>30</v>
      </c>
      <c r="B4800" s="33" t="s">
        <v>31</v>
      </c>
      <c r="C4800" s="39">
        <v>6293</v>
      </c>
      <c r="D4800" s="39" t="s">
        <v>1456</v>
      </c>
      <c r="E4800" s="39" t="s">
        <v>1460</v>
      </c>
      <c r="F4800" s="128" t="s">
        <v>101</v>
      </c>
      <c r="G4800" s="39" t="s">
        <v>35</v>
      </c>
      <c r="H4800" s="39" t="str">
        <f t="shared" si="638"/>
        <v>6105AK124-6293-WTRP-0005</v>
      </c>
      <c r="I4800" s="39" t="str">
        <f t="shared" si="639"/>
        <v>Q24050972-04-6293-W-TRP-0005</v>
      </c>
      <c r="J4800" s="39"/>
      <c r="K4800" s="39" t="s">
        <v>2057</v>
      </c>
      <c r="L4800" s="39" t="s">
        <v>2063</v>
      </c>
      <c r="M4800" s="39" t="s">
        <v>1462</v>
      </c>
      <c r="N4800" s="33" t="str">
        <f t="shared" si="637"/>
        <v>Power Station 1 Photovoltaic Array, Inverters, and Transformers - K110 (6291) - Lightning Protection System for Solar PV Panels and Yard - Soil Resistivity Testing Report</v>
      </c>
      <c r="O4800" s="134"/>
      <c r="P4800" s="134"/>
      <c r="Q4800" s="33" t="str">
        <f>IFERROR(VLOOKUP(PPE_PH1_CDDL[[#This Row],[RDMC Document Number]],[3]Docs!$B:$F,4,0),"No Placeholder Yet")</f>
        <v>RES - Reserved Placeholder</v>
      </c>
      <c r="R4800" s="33" t="str">
        <f>IFERROR(VLOOKUP(PPE_PH1_CDDL[[#This Row],[RDMC Document Number]],[3]Docs!$B:$F,5,0),"No Placeholder Yet")</f>
        <v>Pending</v>
      </c>
      <c r="S4800" s="137">
        <f t="shared" si="641"/>
        <v>0</v>
      </c>
      <c r="T4800" s="39" t="s">
        <v>1119</v>
      </c>
      <c r="U4800" s="39"/>
      <c r="V4800" s="126"/>
      <c r="W4800" s="39" t="s">
        <v>2059</v>
      </c>
      <c r="X4800" s="39" t="s">
        <v>2089</v>
      </c>
      <c r="Y4800" s="39"/>
      <c r="Z4800" s="39"/>
      <c r="AA4800" s="39"/>
      <c r="AB4800" s="152" t="s">
        <v>3165</v>
      </c>
    </row>
    <row r="4801" spans="1:28" ht="21.75" customHeight="1" x14ac:dyDescent="0.25">
      <c r="A4801" s="33" t="s">
        <v>30</v>
      </c>
      <c r="B4801" s="33" t="s">
        <v>31</v>
      </c>
      <c r="C4801" s="39">
        <v>6293</v>
      </c>
      <c r="D4801" s="39" t="s">
        <v>1456</v>
      </c>
      <c r="E4801" s="39" t="s">
        <v>1460</v>
      </c>
      <c r="F4801" s="128" t="s">
        <v>161</v>
      </c>
      <c r="G4801" s="39" t="s">
        <v>35</v>
      </c>
      <c r="H4801" s="39" t="str">
        <f t="shared" si="638"/>
        <v>6105AK124-6293-WTRP-0006</v>
      </c>
      <c r="I4801" s="39" t="str">
        <f t="shared" si="639"/>
        <v>Q24050972-04-6293-W-TRP-0006</v>
      </c>
      <c r="J4801" s="39"/>
      <c r="K4801" s="39" t="s">
        <v>2057</v>
      </c>
      <c r="L4801" s="39" t="s">
        <v>2064</v>
      </c>
      <c r="M4801" s="39" t="s">
        <v>1462</v>
      </c>
      <c r="N4801" s="33" t="str">
        <f t="shared" si="637"/>
        <v>Power Station 1 Photovoltaic Array, Inverters, and Transformers - K110 (6291) - Earthing System for Solar Yard - Soil Resistivity Testing Report</v>
      </c>
      <c r="O4801" s="134"/>
      <c r="P4801" s="134"/>
      <c r="Q4801" s="33" t="str">
        <f>IFERROR(VLOOKUP(PPE_PH1_CDDL[[#This Row],[RDMC Document Number]],[3]Docs!$B:$F,4,0),"No Placeholder Yet")</f>
        <v>RES - Reserved Placeholder</v>
      </c>
      <c r="R4801" s="33" t="str">
        <f>IFERROR(VLOOKUP(PPE_PH1_CDDL[[#This Row],[RDMC Document Number]],[3]Docs!$B:$F,5,0),"No Placeholder Yet")</f>
        <v>Pending</v>
      </c>
      <c r="S4801" s="137">
        <f t="shared" si="641"/>
        <v>0</v>
      </c>
      <c r="T4801" s="39" t="s">
        <v>1119</v>
      </c>
      <c r="U4801" s="39"/>
      <c r="V4801" s="126"/>
      <c r="W4801" s="39" t="s">
        <v>2059</v>
      </c>
      <c r="X4801" s="39" t="s">
        <v>1649</v>
      </c>
      <c r="Y4801" s="39"/>
      <c r="Z4801" s="39"/>
      <c r="AA4801" s="39"/>
      <c r="AB4801" s="152" t="s">
        <v>3165</v>
      </c>
    </row>
    <row r="4802" spans="1:28" ht="21.75" customHeight="1" x14ac:dyDescent="0.25">
      <c r="A4802" s="33" t="s">
        <v>30</v>
      </c>
      <c r="B4802" s="33" t="s">
        <v>31</v>
      </c>
      <c r="C4802" s="39">
        <v>6293</v>
      </c>
      <c r="D4802" s="39" t="s">
        <v>1456</v>
      </c>
      <c r="E4802" s="39" t="s">
        <v>1460</v>
      </c>
      <c r="F4802" s="128" t="s">
        <v>170</v>
      </c>
      <c r="G4802" s="39" t="s">
        <v>35</v>
      </c>
      <c r="H4802" s="39" t="str">
        <f t="shared" si="638"/>
        <v>6105AK124-6293-WTRP-0007</v>
      </c>
      <c r="I4802" s="39" t="str">
        <f t="shared" si="639"/>
        <v>Q24050972-04-6293-W-TRP-0007</v>
      </c>
      <c r="J4802" s="39"/>
      <c r="K4802" s="39" t="s">
        <v>2057</v>
      </c>
      <c r="L4802" s="39" t="s">
        <v>2065</v>
      </c>
      <c r="M4802" s="39" t="s">
        <v>1461</v>
      </c>
      <c r="N4802" s="33" t="str">
        <f t="shared" si="637"/>
        <v>Power Station 1 Photovoltaic Array, Inverters, and Transformers - K110 (6291) - Terrace, Roads and Access-ways for Solar Yard - Soil Classification and Nomination Deliverables</v>
      </c>
      <c r="O4802" s="134"/>
      <c r="P4802" s="134"/>
      <c r="Q4802" s="33" t="str">
        <f>IFERROR(VLOOKUP(PPE_PH1_CDDL[[#This Row],[RDMC Document Number]],[3]Docs!$B:$F,4,0),"No Placeholder Yet")</f>
        <v>RES - Reserved Placeholder</v>
      </c>
      <c r="R4802" s="33" t="str">
        <f>IFERROR(VLOOKUP(PPE_PH1_CDDL[[#This Row],[RDMC Document Number]],[3]Docs!$B:$F,5,0),"No Placeholder Yet")</f>
        <v>Pending</v>
      </c>
      <c r="S4802" s="137">
        <f t="shared" si="641"/>
        <v>0</v>
      </c>
      <c r="T4802" s="39" t="s">
        <v>1119</v>
      </c>
      <c r="U4802" s="39"/>
      <c r="V4802" s="126"/>
      <c r="W4802" s="39" t="s">
        <v>2059</v>
      </c>
      <c r="X4802" s="162" t="s">
        <v>2090</v>
      </c>
      <c r="Y4802" s="39"/>
      <c r="Z4802" s="39"/>
      <c r="AA4802" s="39"/>
      <c r="AB4802" s="152" t="s">
        <v>3165</v>
      </c>
    </row>
    <row r="4803" spans="1:28" ht="21.75" customHeight="1" x14ac:dyDescent="0.25">
      <c r="A4803" s="33" t="s">
        <v>30</v>
      </c>
      <c r="B4803" s="33" t="s">
        <v>31</v>
      </c>
      <c r="C4803" s="39">
        <v>6293</v>
      </c>
      <c r="D4803" s="39" t="s">
        <v>1456</v>
      </c>
      <c r="E4803" s="39" t="s">
        <v>1460</v>
      </c>
      <c r="F4803" s="174" t="s">
        <v>108</v>
      </c>
      <c r="G4803" s="39" t="s">
        <v>35</v>
      </c>
      <c r="H4803" s="39" t="str">
        <f t="shared" si="638"/>
        <v>6105AK124-6293-WTRP-0008</v>
      </c>
      <c r="I4803" s="39" t="str">
        <f t="shared" si="639"/>
        <v>Q24050972-04-6293-W-TRP-0008</v>
      </c>
      <c r="J4803" s="162"/>
      <c r="K4803" s="39" t="s">
        <v>2057</v>
      </c>
      <c r="L4803" s="162" t="s">
        <v>2065</v>
      </c>
      <c r="M4803" s="162" t="s">
        <v>1462</v>
      </c>
      <c r="N4803" s="33" t="str">
        <f t="shared" si="637"/>
        <v>Power Station 1 Photovoltaic Array, Inverters, and Transformers - K110 (6291) - Terrace, Roads and Access-ways for Solar Yard - Soil Resistivity Testing Report</v>
      </c>
      <c r="O4803" s="175"/>
      <c r="P4803" s="175"/>
      <c r="Q4803" s="33" t="str">
        <f>IFERROR(VLOOKUP(PPE_PH1_CDDL[[#This Row],[RDMC Document Number]],[3]Docs!$B:$F,4,0),"No Placeholder Yet")</f>
        <v>RES - Reserved Placeholder</v>
      </c>
      <c r="R4803" s="33" t="str">
        <f>IFERROR(VLOOKUP(PPE_PH1_CDDL[[#This Row],[RDMC Document Number]],[3]Docs!$B:$F,5,0),"No Placeholder Yet")</f>
        <v>Pending</v>
      </c>
      <c r="S4803" s="137">
        <f t="shared" si="641"/>
        <v>0</v>
      </c>
      <c r="T4803" s="39" t="s">
        <v>1119</v>
      </c>
      <c r="U4803" s="39"/>
      <c r="V4803" s="126"/>
      <c r="W4803" s="39" t="s">
        <v>2059</v>
      </c>
      <c r="X4803" s="162" t="s">
        <v>2090</v>
      </c>
      <c r="Y4803" s="162"/>
      <c r="Z4803" s="162"/>
      <c r="AA4803" s="39"/>
      <c r="AB4803" s="152" t="s">
        <v>3165</v>
      </c>
    </row>
    <row r="4804" spans="1:28" ht="21.75" customHeight="1" x14ac:dyDescent="0.25">
      <c r="A4804" s="37" t="s">
        <v>30</v>
      </c>
      <c r="B4804" s="37" t="s">
        <v>31</v>
      </c>
      <c r="C4804" s="39">
        <v>6200</v>
      </c>
      <c r="D4804" s="162" t="s">
        <v>1169</v>
      </c>
      <c r="E4804" s="39" t="s">
        <v>397</v>
      </c>
      <c r="F4804" s="128" t="s">
        <v>34</v>
      </c>
      <c r="G4804" s="162" t="s">
        <v>35</v>
      </c>
      <c r="H4804" s="39" t="str">
        <f t="shared" si="638"/>
        <v>6105AK124-6200-CPLN-0001</v>
      </c>
      <c r="I4804" s="39" t="str">
        <f t="shared" si="639"/>
        <v>Q24050972-04-6200-C-PLN-0001</v>
      </c>
      <c r="J4804" s="39"/>
      <c r="K4804" s="33" t="str">
        <f>VLOOKUP(C4804,'PPE WBS Codes'!$E$3:$F$79,2,0)</f>
        <v>On-Site Power Supply and Transmission</v>
      </c>
      <c r="L4804" s="39" t="s">
        <v>1251</v>
      </c>
      <c r="M4804" s="39" t="s">
        <v>1530</v>
      </c>
      <c r="N4804" s="33" t="str">
        <f t="shared" si="637"/>
        <v>On-Site Power Supply and Transmission - Main Consumer Sub Station Yard Stormwater Drainage - Civil Works Execution Plan</v>
      </c>
      <c r="O4804" s="134"/>
      <c r="P4804" s="134"/>
      <c r="Q4804" s="33" t="str">
        <f>IFERROR(VLOOKUP(PPE_PH1_CDDL[[#This Row],[RDMC Document Number]],[3]Docs!$B:$F,4,0),"No Placeholder Yet")</f>
        <v>RES - Reserved Placeholder</v>
      </c>
      <c r="R4804" s="33" t="str">
        <f>IFERROR(VLOOKUP(PPE_PH1_CDDL[[#This Row],[RDMC Document Number]],[3]Docs!$B:$F,5,0),"No Placeholder Yet")</f>
        <v>Pending</v>
      </c>
      <c r="S4804" s="137">
        <f t="shared" si="641"/>
        <v>0</v>
      </c>
      <c r="T4804" s="39" t="s">
        <v>1119</v>
      </c>
      <c r="U4804" s="39"/>
      <c r="V4804" s="126"/>
      <c r="W4804" s="39" t="s">
        <v>1530</v>
      </c>
      <c r="X4804" s="162" t="s">
        <v>1195</v>
      </c>
      <c r="Y4804" s="39"/>
      <c r="Z4804" s="39"/>
      <c r="AA4804" s="39"/>
      <c r="AB4804" s="152" t="s">
        <v>3165</v>
      </c>
    </row>
    <row r="4805" spans="1:28" ht="21.75" customHeight="1" x14ac:dyDescent="0.25">
      <c r="A4805" s="37" t="s">
        <v>30</v>
      </c>
      <c r="B4805" s="37" t="s">
        <v>31</v>
      </c>
      <c r="C4805" s="39">
        <v>6200</v>
      </c>
      <c r="D4805" s="162" t="s">
        <v>1169</v>
      </c>
      <c r="E4805" s="39" t="s">
        <v>397</v>
      </c>
      <c r="F4805" s="128" t="s">
        <v>46</v>
      </c>
      <c r="G4805" s="162" t="s">
        <v>35</v>
      </c>
      <c r="H4805" s="39" t="str">
        <f t="shared" si="638"/>
        <v>6105AK124-6200-CPLN-0002</v>
      </c>
      <c r="I4805" s="39" t="str">
        <f t="shared" si="639"/>
        <v>Q24050972-04-6200-C-PLN-0002</v>
      </c>
      <c r="J4805" s="39"/>
      <c r="K4805" s="33" t="str">
        <f>VLOOKUP(C4805,'PPE WBS Codes'!$E$3:$F$79,2,0)</f>
        <v>On-Site Power Supply and Transmission</v>
      </c>
      <c r="L4805" s="39" t="s">
        <v>1254</v>
      </c>
      <c r="M4805" s="39" t="s">
        <v>1530</v>
      </c>
      <c r="N4805" s="33" t="str">
        <f t="shared" si="637"/>
        <v>On-Site Power Supply and Transmission - Main Consumer Sub Station Yard Underground Utility Piping - Civil Works Execution Plan</v>
      </c>
      <c r="O4805" s="134"/>
      <c r="P4805" s="134"/>
      <c r="Q4805" s="33" t="str">
        <f>IFERROR(VLOOKUP(PPE_PH1_CDDL[[#This Row],[RDMC Document Number]],[3]Docs!$B:$F,4,0),"No Placeholder Yet")</f>
        <v>RES - Reserved Placeholder</v>
      </c>
      <c r="R4805" s="33" t="str">
        <f>IFERROR(VLOOKUP(PPE_PH1_CDDL[[#This Row],[RDMC Document Number]],[3]Docs!$B:$F,5,0),"No Placeholder Yet")</f>
        <v>Pending</v>
      </c>
      <c r="S4805" s="137">
        <f t="shared" si="641"/>
        <v>0</v>
      </c>
      <c r="T4805" s="39" t="s">
        <v>1119</v>
      </c>
      <c r="U4805" s="39"/>
      <c r="V4805" s="126"/>
      <c r="W4805" s="39" t="s">
        <v>1530</v>
      </c>
      <c r="X4805" s="162" t="s">
        <v>1195</v>
      </c>
      <c r="Y4805" s="39"/>
      <c r="Z4805" s="39"/>
      <c r="AA4805" s="39"/>
      <c r="AB4805" s="152" t="s">
        <v>3165</v>
      </c>
    </row>
    <row r="4806" spans="1:28" ht="21.75" customHeight="1" x14ac:dyDescent="0.25">
      <c r="A4806" s="37" t="s">
        <v>30</v>
      </c>
      <c r="B4806" s="37" t="s">
        <v>31</v>
      </c>
      <c r="C4806" s="39">
        <v>6200</v>
      </c>
      <c r="D4806" s="162" t="s">
        <v>1169</v>
      </c>
      <c r="E4806" s="39" t="s">
        <v>397</v>
      </c>
      <c r="F4806" s="128" t="s">
        <v>48</v>
      </c>
      <c r="G4806" s="162" t="s">
        <v>35</v>
      </c>
      <c r="H4806" s="39" t="str">
        <f t="shared" si="638"/>
        <v>6105AK124-6200-CPLN-0003</v>
      </c>
      <c r="I4806" s="39" t="str">
        <f t="shared" si="639"/>
        <v>Q24050972-04-6200-C-PLN-0003</v>
      </c>
      <c r="J4806" s="39"/>
      <c r="K4806" s="33" t="str">
        <f>VLOOKUP(C4806,'PPE WBS Codes'!$E$3:$F$79,2,0)</f>
        <v>On-Site Power Supply and Transmission</v>
      </c>
      <c r="L4806" s="39" t="s">
        <v>1280</v>
      </c>
      <c r="M4806" s="39" t="s">
        <v>1530</v>
      </c>
      <c r="N4806" s="33" t="str">
        <f t="shared" si="637"/>
        <v>On-Site Power Supply and Transmission - Collection Sump from Bunds for Main Consumer Sub Station Yard - Civil Works Execution Plan</v>
      </c>
      <c r="O4806" s="134"/>
      <c r="P4806" s="134"/>
      <c r="Q4806" s="33" t="str">
        <f>IFERROR(VLOOKUP(PPE_PH1_CDDL[[#This Row],[RDMC Document Number]],[3]Docs!$B:$F,4,0),"No Placeholder Yet")</f>
        <v>RES - Reserved Placeholder</v>
      </c>
      <c r="R4806" s="33" t="str">
        <f>IFERROR(VLOOKUP(PPE_PH1_CDDL[[#This Row],[RDMC Document Number]],[3]Docs!$B:$F,5,0),"No Placeholder Yet")</f>
        <v>Pending</v>
      </c>
      <c r="S4806" s="137">
        <f t="shared" si="641"/>
        <v>0</v>
      </c>
      <c r="T4806" s="39" t="s">
        <v>1119</v>
      </c>
      <c r="U4806" s="39"/>
      <c r="V4806" s="126"/>
      <c r="W4806" s="39" t="s">
        <v>1530</v>
      </c>
      <c r="X4806" s="162" t="s">
        <v>1195</v>
      </c>
      <c r="Y4806" s="39"/>
      <c r="Z4806" s="39"/>
      <c r="AA4806" s="39"/>
      <c r="AB4806" s="152" t="s">
        <v>3165</v>
      </c>
    </row>
    <row r="4807" spans="1:28" ht="21.75" customHeight="1" x14ac:dyDescent="0.25">
      <c r="A4807" s="37" t="s">
        <v>30</v>
      </c>
      <c r="B4807" s="37" t="s">
        <v>31</v>
      </c>
      <c r="C4807" s="39">
        <v>6200</v>
      </c>
      <c r="D4807" s="162" t="s">
        <v>1169</v>
      </c>
      <c r="E4807" s="39" t="s">
        <v>397</v>
      </c>
      <c r="F4807" s="128" t="s">
        <v>50</v>
      </c>
      <c r="G4807" s="162" t="s">
        <v>35</v>
      </c>
      <c r="H4807" s="39" t="str">
        <f t="shared" si="638"/>
        <v>6105AK124-6200-CPLN-0004</v>
      </c>
      <c r="I4807" s="39" t="str">
        <f t="shared" si="639"/>
        <v>Q24050972-04-6200-C-PLN-0004</v>
      </c>
      <c r="J4807" s="39"/>
      <c r="K4807" s="33" t="str">
        <f>VLOOKUP(C4807,'PPE WBS Codes'!$E$3:$F$79,2,0)</f>
        <v>On-Site Power Supply and Transmission</v>
      </c>
      <c r="L4807" s="39" t="s">
        <v>1315</v>
      </c>
      <c r="M4807" s="39" t="s">
        <v>1530</v>
      </c>
      <c r="N4807" s="33" t="str">
        <f t="shared" si="637"/>
        <v>On-Site Power Supply and Transmission - Cable Trench and Tunnels for Main Consumer Sub Station Yard - Civil Works Execution Plan</v>
      </c>
      <c r="O4807" s="134"/>
      <c r="P4807" s="134"/>
      <c r="Q4807" s="33" t="str">
        <f>IFERROR(VLOOKUP(PPE_PH1_CDDL[[#This Row],[RDMC Document Number]],[3]Docs!$B:$F,4,0),"No Placeholder Yet")</f>
        <v>RES - Reserved Placeholder</v>
      </c>
      <c r="R4807" s="33" t="str">
        <f>IFERROR(VLOOKUP(PPE_PH1_CDDL[[#This Row],[RDMC Document Number]],[3]Docs!$B:$F,5,0),"No Placeholder Yet")</f>
        <v>Pending</v>
      </c>
      <c r="S4807" s="137">
        <f t="shared" si="641"/>
        <v>0</v>
      </c>
      <c r="T4807" s="39" t="s">
        <v>1119</v>
      </c>
      <c r="U4807" s="39"/>
      <c r="V4807" s="126"/>
      <c r="W4807" s="39" t="s">
        <v>1530</v>
      </c>
      <c r="X4807" s="162" t="s">
        <v>1195</v>
      </c>
      <c r="Y4807" s="39"/>
      <c r="Z4807" s="39"/>
      <c r="AA4807" s="39"/>
      <c r="AB4807" s="152" t="s">
        <v>3165</v>
      </c>
    </row>
    <row r="4808" spans="1:28" ht="21.75" customHeight="1" x14ac:dyDescent="0.25">
      <c r="A4808" s="37" t="s">
        <v>30</v>
      </c>
      <c r="B4808" s="37" t="s">
        <v>31</v>
      </c>
      <c r="C4808" s="39">
        <v>6200</v>
      </c>
      <c r="D4808" s="162" t="s">
        <v>1169</v>
      </c>
      <c r="E4808" s="39" t="s">
        <v>397</v>
      </c>
      <c r="F4808" s="128" t="s">
        <v>101</v>
      </c>
      <c r="G4808" s="162" t="s">
        <v>35</v>
      </c>
      <c r="H4808" s="39" t="str">
        <f t="shared" si="638"/>
        <v>6105AK124-6200-CPLN-0005</v>
      </c>
      <c r="I4808" s="39" t="str">
        <f t="shared" si="639"/>
        <v>Q24050972-04-6200-C-PLN-0005</v>
      </c>
      <c r="J4808" s="39"/>
      <c r="K4808" s="33" t="str">
        <f>VLOOKUP(C4808,'PPE WBS Codes'!$E$3:$F$79,2,0)</f>
        <v>On-Site Power Supply and Transmission</v>
      </c>
      <c r="L4808" s="39" t="s">
        <v>1267</v>
      </c>
      <c r="M4808" s="39" t="s">
        <v>1530</v>
      </c>
      <c r="N4808" s="33" t="str">
        <f t="shared" si="637"/>
        <v>On-Site Power Supply and Transmission - Pipe Racks and Supports for Main Consumer Sub Station Yard - Civil Works Execution Plan</v>
      </c>
      <c r="O4808" s="134"/>
      <c r="P4808" s="134"/>
      <c r="Q4808" s="33" t="str">
        <f>IFERROR(VLOOKUP(PPE_PH1_CDDL[[#This Row],[RDMC Document Number]],[3]Docs!$B:$F,4,0),"No Placeholder Yet")</f>
        <v>RES - Reserved Placeholder</v>
      </c>
      <c r="R4808" s="33" t="str">
        <f>IFERROR(VLOOKUP(PPE_PH1_CDDL[[#This Row],[RDMC Document Number]],[3]Docs!$B:$F,5,0),"No Placeholder Yet")</f>
        <v>Pending</v>
      </c>
      <c r="S4808" s="137">
        <f t="shared" si="641"/>
        <v>0</v>
      </c>
      <c r="T4808" s="39" t="s">
        <v>1119</v>
      </c>
      <c r="U4808" s="39"/>
      <c r="V4808" s="126"/>
      <c r="W4808" s="39" t="s">
        <v>1530</v>
      </c>
      <c r="X4808" s="162" t="s">
        <v>1195</v>
      </c>
      <c r="Y4808" s="39"/>
      <c r="Z4808" s="39"/>
      <c r="AA4808" s="39"/>
      <c r="AB4808" s="152" t="s">
        <v>3165</v>
      </c>
    </row>
    <row r="4809" spans="1:28" ht="21.75" customHeight="1" x14ac:dyDescent="0.25">
      <c r="A4809" s="37" t="s">
        <v>30</v>
      </c>
      <c r="B4809" s="37" t="s">
        <v>31</v>
      </c>
      <c r="C4809" s="39">
        <v>6200</v>
      </c>
      <c r="D4809" s="162" t="s">
        <v>1169</v>
      </c>
      <c r="E4809" s="39" t="s">
        <v>397</v>
      </c>
      <c r="F4809" s="128" t="s">
        <v>161</v>
      </c>
      <c r="G4809" s="162" t="s">
        <v>35</v>
      </c>
      <c r="H4809" s="39" t="str">
        <f t="shared" si="638"/>
        <v>6105AK124-6200-CPLN-0006</v>
      </c>
      <c r="I4809" s="39" t="str">
        <f t="shared" si="639"/>
        <v>Q24050972-04-6200-C-PLN-0006</v>
      </c>
      <c r="J4809" s="39"/>
      <c r="K4809" s="33" t="str">
        <f>VLOOKUP(C4809,'PPE WBS Codes'!$E$3:$F$79,2,0)</f>
        <v>On-Site Power Supply and Transmission</v>
      </c>
      <c r="L4809" s="39" t="s">
        <v>1319</v>
      </c>
      <c r="M4809" s="39" t="s">
        <v>1530</v>
      </c>
      <c r="N4809" s="33" t="str">
        <f t="shared" si="637"/>
        <v>On-Site Power Supply and Transmission - Earthing Systems for Main Consumer Sub Station Yard - Civil Works Execution Plan</v>
      </c>
      <c r="O4809" s="134"/>
      <c r="P4809" s="134"/>
      <c r="Q4809" s="33" t="str">
        <f>IFERROR(VLOOKUP(PPE_PH1_CDDL[[#This Row],[RDMC Document Number]],[3]Docs!$B:$F,4,0),"No Placeholder Yet")</f>
        <v>RES - Reserved Placeholder</v>
      </c>
      <c r="R4809" s="33" t="str">
        <f>IFERROR(VLOOKUP(PPE_PH1_CDDL[[#This Row],[RDMC Document Number]],[3]Docs!$B:$F,5,0),"No Placeholder Yet")</f>
        <v>Pending</v>
      </c>
      <c r="S4809" s="137">
        <f t="shared" si="641"/>
        <v>0</v>
      </c>
      <c r="T4809" s="39" t="s">
        <v>1119</v>
      </c>
      <c r="U4809" s="39"/>
      <c r="V4809" s="126"/>
      <c r="W4809" s="39" t="s">
        <v>1530</v>
      </c>
      <c r="X4809" s="162" t="s">
        <v>1195</v>
      </c>
      <c r="Y4809" s="39"/>
      <c r="Z4809" s="39"/>
      <c r="AA4809" s="39"/>
      <c r="AB4809" s="152" t="s">
        <v>3165</v>
      </c>
    </row>
    <row r="4810" spans="1:28" ht="21.75" customHeight="1" x14ac:dyDescent="0.25">
      <c r="A4810" s="37" t="s">
        <v>30</v>
      </c>
      <c r="B4810" s="37" t="s">
        <v>31</v>
      </c>
      <c r="C4810" s="39">
        <v>6200</v>
      </c>
      <c r="D4810" s="162" t="s">
        <v>1169</v>
      </c>
      <c r="E4810" s="39" t="s">
        <v>397</v>
      </c>
      <c r="F4810" s="128" t="s">
        <v>170</v>
      </c>
      <c r="G4810" s="162" t="s">
        <v>35</v>
      </c>
      <c r="H4810" s="39" t="str">
        <f t="shared" si="638"/>
        <v>6105AK124-6200-CPLN-0007</v>
      </c>
      <c r="I4810" s="39" t="str">
        <f t="shared" si="639"/>
        <v>Q24050972-04-6200-C-PLN-0007</v>
      </c>
      <c r="J4810" s="39"/>
      <c r="K4810" s="33" t="str">
        <f>VLOOKUP(C4810,'PPE WBS Codes'!$E$3:$F$79,2,0)</f>
        <v>On-Site Power Supply and Transmission</v>
      </c>
      <c r="L4810" s="39" t="s">
        <v>1285</v>
      </c>
      <c r="M4810" s="39" t="s">
        <v>1530</v>
      </c>
      <c r="N4810" s="33" t="str">
        <f t="shared" si="637"/>
        <v>On-Site Power Supply and Transmission - Small Power and Lighting  for Main Consumer Sub Station Yard - Civil Works Execution Plan</v>
      </c>
      <c r="O4810" s="134"/>
      <c r="P4810" s="134"/>
      <c r="Q4810" s="33" t="str">
        <f>IFERROR(VLOOKUP(PPE_PH1_CDDL[[#This Row],[RDMC Document Number]],[3]Docs!$B:$F,4,0),"No Placeholder Yet")</f>
        <v>RES - Reserved Placeholder</v>
      </c>
      <c r="R4810" s="33" t="str">
        <f>IFERROR(VLOOKUP(PPE_PH1_CDDL[[#This Row],[RDMC Document Number]],[3]Docs!$B:$F,5,0),"No Placeholder Yet")</f>
        <v>Pending</v>
      </c>
      <c r="S4810" s="137">
        <f t="shared" si="641"/>
        <v>0</v>
      </c>
      <c r="T4810" s="39" t="s">
        <v>1119</v>
      </c>
      <c r="U4810" s="39"/>
      <c r="V4810" s="126"/>
      <c r="W4810" s="39" t="s">
        <v>1530</v>
      </c>
      <c r="X4810" s="162" t="s">
        <v>1195</v>
      </c>
      <c r="Y4810" s="39"/>
      <c r="Z4810" s="39"/>
      <c r="AA4810" s="39"/>
      <c r="AB4810" s="152" t="s">
        <v>3165</v>
      </c>
    </row>
    <row r="4811" spans="1:28" ht="21.75" customHeight="1" x14ac:dyDescent="0.25">
      <c r="A4811" s="37" t="s">
        <v>30</v>
      </c>
      <c r="B4811" s="37" t="s">
        <v>31</v>
      </c>
      <c r="C4811" s="39">
        <v>6200</v>
      </c>
      <c r="D4811" s="162" t="s">
        <v>1169</v>
      </c>
      <c r="E4811" s="39" t="s">
        <v>397</v>
      </c>
      <c r="F4811" s="174" t="s">
        <v>108</v>
      </c>
      <c r="G4811" s="162" t="s">
        <v>35</v>
      </c>
      <c r="H4811" s="39" t="str">
        <f t="shared" si="638"/>
        <v>6105AK124-6200-CPLN-0008</v>
      </c>
      <c r="I4811" s="39" t="str">
        <f t="shared" si="639"/>
        <v>Q24050972-04-6200-C-PLN-0008</v>
      </c>
      <c r="J4811" s="162"/>
      <c r="K4811" s="33" t="str">
        <f>VLOOKUP(C4811,'PPE WBS Codes'!$E$3:$F$79,2,0)</f>
        <v>On-Site Power Supply and Transmission</v>
      </c>
      <c r="L4811" s="162" t="s">
        <v>1255</v>
      </c>
      <c r="M4811" s="162" t="s">
        <v>1530</v>
      </c>
      <c r="N4811" s="33" t="str">
        <f t="shared" si="637"/>
        <v>On-Site Power Supply and Transmission -  Control Room and Ablution Facilities for Main Consumer Sub Station Yard - Civil Works Execution Plan</v>
      </c>
      <c r="O4811" s="175"/>
      <c r="P4811" s="175"/>
      <c r="Q4811" s="33" t="str">
        <f>IFERROR(VLOOKUP(PPE_PH1_CDDL[[#This Row],[RDMC Document Number]],[3]Docs!$B:$F,4,0),"No Placeholder Yet")</f>
        <v>RES - Reserved Placeholder</v>
      </c>
      <c r="R4811" s="33" t="str">
        <f>IFERROR(VLOOKUP(PPE_PH1_CDDL[[#This Row],[RDMC Document Number]],[3]Docs!$B:$F,5,0),"No Placeholder Yet")</f>
        <v>Pending</v>
      </c>
      <c r="S4811" s="137">
        <f t="shared" si="641"/>
        <v>0</v>
      </c>
      <c r="T4811" s="39" t="s">
        <v>1119</v>
      </c>
      <c r="U4811" s="162"/>
      <c r="V4811" s="126"/>
      <c r="W4811" s="39" t="s">
        <v>1530</v>
      </c>
      <c r="X4811" s="162" t="s">
        <v>1195</v>
      </c>
      <c r="Y4811" s="162"/>
      <c r="Z4811" s="162"/>
      <c r="AA4811" s="39"/>
      <c r="AB4811" s="152" t="s">
        <v>3165</v>
      </c>
    </row>
    <row r="4812" spans="1:28" ht="21.75" customHeight="1" x14ac:dyDescent="0.25">
      <c r="A4812" s="37" t="s">
        <v>30</v>
      </c>
      <c r="B4812" s="37" t="s">
        <v>31</v>
      </c>
      <c r="C4812" s="39">
        <v>6260</v>
      </c>
      <c r="D4812" s="39" t="s">
        <v>32</v>
      </c>
      <c r="E4812" s="162" t="s">
        <v>73</v>
      </c>
      <c r="F4812" s="174" t="s">
        <v>34</v>
      </c>
      <c r="G4812" s="39" t="s">
        <v>35</v>
      </c>
      <c r="H4812" s="39" t="str">
        <f t="shared" si="638"/>
        <v>6105AK124-6260-BDBD-0001</v>
      </c>
      <c r="I4812" s="39" t="str">
        <f t="shared" ref="I4812:I4818" si="642">"Q24050972"&amp;"-"&amp;"03"&amp;"-"&amp;C4812&amp;"-"&amp;D4812&amp;"-"&amp;E4812&amp;"-"&amp;F4812</f>
        <v>Q24050972-03-6260-B-DBD-0001</v>
      </c>
      <c r="J4812" s="162"/>
      <c r="K4812" s="33" t="str">
        <f>VLOOKUP(C4812,'PPE WBS Codes'!$E$3:$F$79,2,0)</f>
        <v>Emergency Power Generation (Main Plant)</v>
      </c>
      <c r="L4812" s="162" t="s">
        <v>2095</v>
      </c>
      <c r="M4812" s="162" t="s">
        <v>1263</v>
      </c>
      <c r="N4812" s="33" t="str">
        <f>K4812&amp;" - "&amp;L4812&amp;" - "&amp;M4812</f>
        <v>Emergency Power Generation (Main Plant) - Emergency Power Generation Project Package - Design Criteria / Basis of Design</v>
      </c>
      <c r="O4812" s="175"/>
      <c r="P4812" s="175"/>
      <c r="Q4812" s="33" t="str">
        <f>IFERROR(VLOOKUP(PPE_PH1_CDDL[[#This Row],[RDMC Document Number]],[3]Docs!$B:$F,4,0),"No Placeholder Yet")</f>
        <v>RES - Reserved Placeholder</v>
      </c>
      <c r="R4812" s="33" t="str">
        <f>IFERROR(VLOOKUP(PPE_PH1_CDDL[[#This Row],[RDMC Document Number]],[3]Docs!$B:$F,5,0),"No Placeholder Yet")</f>
        <v>Pending</v>
      </c>
      <c r="S4812" s="137">
        <f t="shared" si="641"/>
        <v>0</v>
      </c>
      <c r="T4812" s="162" t="s">
        <v>1119</v>
      </c>
      <c r="U4812" s="162"/>
      <c r="V4812" s="126"/>
      <c r="W4812" s="162" t="s">
        <v>112</v>
      </c>
      <c r="X4812" s="162" t="s">
        <v>2096</v>
      </c>
      <c r="Y4812" s="162"/>
      <c r="Z4812" s="162"/>
      <c r="AA4812" s="39"/>
      <c r="AB4812" s="152" t="s">
        <v>3165</v>
      </c>
    </row>
    <row r="4813" spans="1:28" ht="21.75" customHeight="1" x14ac:dyDescent="0.25">
      <c r="A4813" s="37" t="s">
        <v>30</v>
      </c>
      <c r="B4813" s="37" t="s">
        <v>31</v>
      </c>
      <c r="C4813" s="39">
        <v>6260</v>
      </c>
      <c r="D4813" s="39" t="s">
        <v>32</v>
      </c>
      <c r="E4813" s="39" t="s">
        <v>394</v>
      </c>
      <c r="F4813" s="128" t="s">
        <v>34</v>
      </c>
      <c r="G4813" s="39" t="s">
        <v>35</v>
      </c>
      <c r="H4813" s="39" t="str">
        <f t="shared" si="638"/>
        <v>6105AK124-6260-BPHL-0001</v>
      </c>
      <c r="I4813" s="39" t="str">
        <f t="shared" si="642"/>
        <v>Q24050972-03-6260-B-PHL-0001</v>
      </c>
      <c r="J4813" s="39"/>
      <c r="K4813" s="33" t="str">
        <f>VLOOKUP(C4813,'PPE WBS Codes'!$E$3:$F$79,2,0)</f>
        <v>Emergency Power Generation (Main Plant)</v>
      </c>
      <c r="L4813" s="39" t="s">
        <v>2095</v>
      </c>
      <c r="M4813" s="39" t="s">
        <v>1258</v>
      </c>
      <c r="N4813" s="33" t="str">
        <f t="shared" ref="N4813:N4876" si="643">K4813&amp;" - "&amp;L4813&amp;" - "&amp;M4813</f>
        <v>Emergency Power Generation (Main Plant) - Emergency Power Generation Project Package - Control Philosophy</v>
      </c>
      <c r="O4813" s="134"/>
      <c r="P4813" s="134"/>
      <c r="Q4813" s="33" t="str">
        <f>IFERROR(VLOOKUP(PPE_PH1_CDDL[[#This Row],[RDMC Document Number]],[3]Docs!$B:$F,4,0),"No Placeholder Yet")</f>
        <v>RES - Reserved Placeholder</v>
      </c>
      <c r="R4813" s="33" t="str">
        <f>IFERROR(VLOOKUP(PPE_PH1_CDDL[[#This Row],[RDMC Document Number]],[3]Docs!$B:$F,5,0),"No Placeholder Yet")</f>
        <v>Pending</v>
      </c>
      <c r="S4813" s="137">
        <f t="shared" ref="S4813:S4814" si="644">IF(AND(O4813&lt;&gt;"",P4813&lt;&gt;"",R4813="Approved"),100%,
 IF(AND(O4813&lt;&gt;"",P4813&lt;&gt;""),66.67%,
 IF(O4813&lt;&gt;"",33.33%,
 0)))</f>
        <v>0</v>
      </c>
      <c r="T4813" s="162" t="s">
        <v>1119</v>
      </c>
      <c r="U4813" s="162"/>
      <c r="V4813" s="126"/>
      <c r="W4813" s="162" t="s">
        <v>112</v>
      </c>
      <c r="X4813" s="39" t="s">
        <v>1923</v>
      </c>
      <c r="Y4813" s="39"/>
      <c r="Z4813" s="39"/>
      <c r="AA4813" s="39"/>
      <c r="AB4813" s="152" t="s">
        <v>3165</v>
      </c>
    </row>
    <row r="4814" spans="1:28" ht="21.75" customHeight="1" x14ac:dyDescent="0.25">
      <c r="A4814" s="37" t="s">
        <v>30</v>
      </c>
      <c r="B4814" s="37" t="s">
        <v>31</v>
      </c>
      <c r="C4814" s="39">
        <v>6260</v>
      </c>
      <c r="D4814" s="39" t="s">
        <v>32</v>
      </c>
      <c r="E4814" s="162" t="s">
        <v>394</v>
      </c>
      <c r="F4814" s="174" t="s">
        <v>46</v>
      </c>
      <c r="G4814" s="39" t="s">
        <v>35</v>
      </c>
      <c r="H4814" s="39" t="str">
        <f t="shared" si="638"/>
        <v>6105AK124-6260-BPHL-0002</v>
      </c>
      <c r="I4814" s="39" t="str">
        <f t="shared" si="642"/>
        <v>Q24050972-03-6260-B-PHL-0002</v>
      </c>
      <c r="J4814" s="162"/>
      <c r="K4814" s="33" t="str">
        <f>VLOOKUP(C4814,'PPE WBS Codes'!$E$3:$F$79,2,0)</f>
        <v>Emergency Power Generation (Main Plant)</v>
      </c>
      <c r="L4814" s="162" t="s">
        <v>2095</v>
      </c>
      <c r="M4814" s="162" t="s">
        <v>1260</v>
      </c>
      <c r="N4814" s="33" t="str">
        <f t="shared" si="643"/>
        <v>Emergency Power Generation (Main Plant) - Emergency Power Generation Project Package - Synchronization Philosophy</v>
      </c>
      <c r="O4814" s="175"/>
      <c r="P4814" s="175"/>
      <c r="Q4814" s="33" t="str">
        <f>IFERROR(VLOOKUP(PPE_PH1_CDDL[[#This Row],[RDMC Document Number]],[3]Docs!$B:$F,4,0),"No Placeholder Yet")</f>
        <v>RES - Reserved Placeholder</v>
      </c>
      <c r="R4814" s="33" t="str">
        <f>IFERROR(VLOOKUP(PPE_PH1_CDDL[[#This Row],[RDMC Document Number]],[3]Docs!$B:$F,5,0),"No Placeholder Yet")</f>
        <v>Pending</v>
      </c>
      <c r="S4814" s="137">
        <f t="shared" si="644"/>
        <v>0</v>
      </c>
      <c r="T4814" s="162" t="s">
        <v>1119</v>
      </c>
      <c r="U4814" s="162"/>
      <c r="V4814" s="126"/>
      <c r="W4814" s="162" t="s">
        <v>112</v>
      </c>
      <c r="X4814" s="162" t="s">
        <v>1923</v>
      </c>
      <c r="Y4814" s="162"/>
      <c r="Z4814" s="162"/>
      <c r="AA4814" s="39"/>
      <c r="AB4814" s="152" t="s">
        <v>3165</v>
      </c>
    </row>
    <row r="4815" spans="1:28" ht="21.75" customHeight="1" x14ac:dyDescent="0.25">
      <c r="A4815" s="37" t="s">
        <v>30</v>
      </c>
      <c r="B4815" s="37" t="s">
        <v>31</v>
      </c>
      <c r="C4815" s="39">
        <v>6260</v>
      </c>
      <c r="D4815" s="39" t="s">
        <v>32</v>
      </c>
      <c r="E4815" s="162" t="s">
        <v>1170</v>
      </c>
      <c r="F4815" s="174" t="s">
        <v>34</v>
      </c>
      <c r="G4815" s="39" t="s">
        <v>35</v>
      </c>
      <c r="H4815" s="39" t="str">
        <f t="shared" si="638"/>
        <v>6105AK124-6260-BSPC-0001</v>
      </c>
      <c r="I4815" s="39" t="str">
        <f t="shared" si="642"/>
        <v>Q24050972-03-6260-B-SPC-0001</v>
      </c>
      <c r="J4815" s="162"/>
      <c r="K4815" s="33" t="str">
        <f>VLOOKUP(C4815,'PPE WBS Codes'!$E$3:$F$79,2,0)</f>
        <v>Emergency Power Generation (Main Plant)</v>
      </c>
      <c r="L4815" s="162" t="s">
        <v>2095</v>
      </c>
      <c r="M4815" s="162" t="s">
        <v>1265</v>
      </c>
      <c r="N4815" s="33" t="str">
        <f t="shared" si="643"/>
        <v>Emergency Power Generation (Main Plant) - Emergency Power Generation Project Package - Functional Design Specification</v>
      </c>
      <c r="O4815" s="175"/>
      <c r="P4815" s="175"/>
      <c r="Q4815" s="33" t="str">
        <f>IFERROR(VLOOKUP(PPE_PH1_CDDL[[#This Row],[RDMC Document Number]],[3]Docs!$B:$F,4,0),"No Placeholder Yet")</f>
        <v>RES - Reserved Placeholder</v>
      </c>
      <c r="R4815" s="33" t="str">
        <f>IFERROR(VLOOKUP(PPE_PH1_CDDL[[#This Row],[RDMC Document Number]],[3]Docs!$B:$F,5,0),"No Placeholder Yet")</f>
        <v>Pending</v>
      </c>
      <c r="S4815" s="137">
        <f t="shared" ref="S4815" si="645">IF(AND(O4815&lt;&gt;"",P4815&lt;&gt;"",R4815="Approved"),100%,
 IF(AND(O4815&lt;&gt;"",P4815&lt;&gt;""),66.67%,
 IF(O4815&lt;&gt;"",33.33%,
 0)))</f>
        <v>0</v>
      </c>
      <c r="T4815" s="162" t="s">
        <v>1119</v>
      </c>
      <c r="U4815" s="162"/>
      <c r="V4815" s="126"/>
      <c r="W4815" s="162" t="s">
        <v>112</v>
      </c>
      <c r="X4815" s="162" t="s">
        <v>1923</v>
      </c>
      <c r="Y4815" s="162"/>
      <c r="Z4815" s="162"/>
      <c r="AA4815" s="39"/>
      <c r="AB4815" s="152" t="s">
        <v>3165</v>
      </c>
    </row>
    <row r="4816" spans="1:28" ht="21.75" customHeight="1" x14ac:dyDescent="0.25">
      <c r="A4816" s="37" t="s">
        <v>30</v>
      </c>
      <c r="B4816" s="37" t="s">
        <v>31</v>
      </c>
      <c r="C4816" s="39">
        <v>6260</v>
      </c>
      <c r="D4816" s="39" t="s">
        <v>32</v>
      </c>
      <c r="E4816" s="162" t="s">
        <v>700</v>
      </c>
      <c r="F4816" s="174" t="s">
        <v>34</v>
      </c>
      <c r="G4816" s="39" t="s">
        <v>35</v>
      </c>
      <c r="H4816" s="39" t="str">
        <f t="shared" si="638"/>
        <v>6105AK124-6260-BSTD-0001</v>
      </c>
      <c r="I4816" s="39" t="str">
        <f t="shared" si="642"/>
        <v>Q24050972-03-6260-B-STD-0001</v>
      </c>
      <c r="J4816" s="162"/>
      <c r="K4816" s="33" t="str">
        <f>VLOOKUP(C4816,'PPE WBS Codes'!$E$3:$F$79,2,0)</f>
        <v>Emergency Power Generation (Main Plant)</v>
      </c>
      <c r="L4816" s="162" t="s">
        <v>2095</v>
      </c>
      <c r="M4816" s="162" t="s">
        <v>1264</v>
      </c>
      <c r="N4816" s="33" t="str">
        <f t="shared" si="643"/>
        <v>Emergency Power Generation (Main Plant) - Emergency Power Generation Project Package - System Detailed Engineering Design</v>
      </c>
      <c r="O4816" s="175"/>
      <c r="P4816" s="175"/>
      <c r="Q4816" s="33" t="str">
        <f>IFERROR(VLOOKUP(PPE_PH1_CDDL[[#This Row],[RDMC Document Number]],[3]Docs!$B:$F,4,0),"No Placeholder Yet")</f>
        <v>RES - Reserved Placeholder</v>
      </c>
      <c r="R4816" s="33" t="str">
        <f>IFERROR(VLOOKUP(PPE_PH1_CDDL[[#This Row],[RDMC Document Number]],[3]Docs!$B:$F,5,0),"No Placeholder Yet")</f>
        <v>Pending</v>
      </c>
      <c r="S4816" s="137">
        <f t="shared" ref="S4816:S4821" si="646">IF(AND(O4816&lt;&gt;"",P4816&lt;&gt;"",R4816="Approved"),100%,
 IF(AND(O4816&lt;&gt;"",P4816&lt;&gt;""),66.67%,
 IF(O4816&lt;&gt;"",33.33%,
 0)))</f>
        <v>0</v>
      </c>
      <c r="T4816" s="162" t="s">
        <v>1119</v>
      </c>
      <c r="U4816" s="162"/>
      <c r="V4816" s="126"/>
      <c r="W4816" s="162" t="s">
        <v>112</v>
      </c>
      <c r="X4816" s="162" t="s">
        <v>1923</v>
      </c>
      <c r="Y4816" s="162"/>
      <c r="Z4816" s="162"/>
      <c r="AA4816" s="39"/>
      <c r="AB4816" s="152" t="s">
        <v>3165</v>
      </c>
    </row>
    <row r="4817" spans="1:28" ht="21.75" customHeight="1" x14ac:dyDescent="0.25">
      <c r="A4817" s="33" t="s">
        <v>30</v>
      </c>
      <c r="B4817" s="33" t="s">
        <v>31</v>
      </c>
      <c r="C4817" s="39">
        <v>6241</v>
      </c>
      <c r="D4817" s="162" t="s">
        <v>1169</v>
      </c>
      <c r="E4817" s="39" t="s">
        <v>397</v>
      </c>
      <c r="F4817" s="128" t="s">
        <v>34</v>
      </c>
      <c r="G4817" s="162" t="s">
        <v>35</v>
      </c>
      <c r="H4817" s="39" t="str">
        <f t="shared" si="638"/>
        <v>6105AK124-6241-CPLN-0001</v>
      </c>
      <c r="I4817" s="39" t="str">
        <f t="shared" si="642"/>
        <v>Q24050972-03-6241-C-PLN-0001</v>
      </c>
      <c r="J4817" s="39"/>
      <c r="K4817" s="33" t="str">
        <f>VLOOKUP(C4817,'PPE WBS Codes'!$E$3:$F$79,2,0)</f>
        <v>33/220 kV Solar PV Substation</v>
      </c>
      <c r="L4817" s="39" t="s">
        <v>1471</v>
      </c>
      <c r="M4817" s="39" t="s">
        <v>1530</v>
      </c>
      <c r="N4817" s="33" t="str">
        <f t="shared" si="643"/>
        <v>33/220 kV Solar PV Substation - 33kV Interconnect Cables between Solar S/Room and Solar PV Substation - Civil Works Execution Plan</v>
      </c>
      <c r="O4817" s="134"/>
      <c r="P4817" s="134"/>
      <c r="Q4817" s="33" t="str">
        <f>IFERROR(VLOOKUP(PPE_PH1_CDDL[[#This Row],[RDMC Document Number]],[3]Docs!$B:$F,4,0),"No Placeholder Yet")</f>
        <v>RES - Reserved Placeholder</v>
      </c>
      <c r="R4817" s="33" t="str">
        <f>IFERROR(VLOOKUP(PPE_PH1_CDDL[[#This Row],[RDMC Document Number]],[3]Docs!$B:$F,5,0),"No Placeholder Yet")</f>
        <v>Pending</v>
      </c>
      <c r="S4817" s="137">
        <f t="shared" si="646"/>
        <v>0</v>
      </c>
      <c r="T4817" s="39" t="s">
        <v>1119</v>
      </c>
      <c r="U4817" s="39"/>
      <c r="V4817" s="126"/>
      <c r="W4817" s="39" t="s">
        <v>1476</v>
      </c>
      <c r="X4817" s="39" t="s">
        <v>1551</v>
      </c>
      <c r="Y4817" s="39"/>
      <c r="Z4817" s="39"/>
      <c r="AA4817" s="39"/>
      <c r="AB4817" s="152" t="s">
        <v>3165</v>
      </c>
    </row>
    <row r="4818" spans="1:28" ht="21.75" customHeight="1" x14ac:dyDescent="0.25">
      <c r="A4818" s="33" t="s">
        <v>30</v>
      </c>
      <c r="B4818" s="33" t="s">
        <v>31</v>
      </c>
      <c r="C4818" s="39">
        <v>6241</v>
      </c>
      <c r="D4818" s="162" t="s">
        <v>1169</v>
      </c>
      <c r="E4818" s="162" t="s">
        <v>397</v>
      </c>
      <c r="F4818" s="174" t="s">
        <v>46</v>
      </c>
      <c r="G4818" s="162" t="s">
        <v>35</v>
      </c>
      <c r="H4818" s="39" t="str">
        <f t="shared" si="638"/>
        <v>6105AK124-6241-CPLN-0002</v>
      </c>
      <c r="I4818" s="39" t="str">
        <f t="shared" si="642"/>
        <v>Q24050972-03-6241-C-PLN-0002</v>
      </c>
      <c r="J4818" s="162"/>
      <c r="K4818" s="33" t="str">
        <f>VLOOKUP(C4818,'PPE WBS Codes'!$E$3:$F$79,2,0)</f>
        <v>33/220 kV Solar PV Substation</v>
      </c>
      <c r="L4818" s="162" t="s">
        <v>1475</v>
      </c>
      <c r="M4818" s="162" t="s">
        <v>1530</v>
      </c>
      <c r="N4818" s="33" t="str">
        <f t="shared" si="643"/>
        <v>33/220 kV Solar PV Substation - Oil Collection Sump from Bunds for Solar PV Substation - Civil Works Execution Plan</v>
      </c>
      <c r="O4818" s="175"/>
      <c r="P4818" s="175"/>
      <c r="Q4818" s="33" t="str">
        <f>IFERROR(VLOOKUP(PPE_PH1_CDDL[[#This Row],[RDMC Document Number]],[3]Docs!$B:$F,4,0),"No Placeholder Yet")</f>
        <v>RES - Reserved Placeholder</v>
      </c>
      <c r="R4818" s="33" t="str">
        <f>IFERROR(VLOOKUP(PPE_PH1_CDDL[[#This Row],[RDMC Document Number]],[3]Docs!$B:$F,5,0),"No Placeholder Yet")</f>
        <v>Pending</v>
      </c>
      <c r="S4818" s="137">
        <f t="shared" si="646"/>
        <v>0</v>
      </c>
      <c r="T4818" s="39" t="s">
        <v>1119</v>
      </c>
      <c r="U4818" s="162"/>
      <c r="V4818" s="126"/>
      <c r="W4818" s="162" t="s">
        <v>1476</v>
      </c>
      <c r="X4818" s="162" t="s">
        <v>1513</v>
      </c>
      <c r="Y4818" s="162"/>
      <c r="Z4818" s="162"/>
      <c r="AA4818" s="39"/>
      <c r="AB4818" s="152" t="s">
        <v>3165</v>
      </c>
    </row>
    <row r="4819" spans="1:28" ht="21.75" customHeight="1" x14ac:dyDescent="0.25">
      <c r="A4819" s="37" t="s">
        <v>30</v>
      </c>
      <c r="B4819" s="37" t="s">
        <v>31</v>
      </c>
      <c r="C4819" s="39">
        <v>6200</v>
      </c>
      <c r="D4819" s="39" t="s">
        <v>52</v>
      </c>
      <c r="E4819" s="162" t="s">
        <v>2097</v>
      </c>
      <c r="F4819" s="174" t="s">
        <v>34</v>
      </c>
      <c r="G4819" s="162" t="s">
        <v>35</v>
      </c>
      <c r="H4819" s="39" t="str">
        <f t="shared" ref="H4819:H4840" si="647">A4819&amp;B4819&amp;"-"&amp;C4819&amp;"-"&amp;D4819&amp;E4819&amp;"-"&amp;F4819</f>
        <v>6105AK124-6200-ETDM-0001</v>
      </c>
      <c r="I4819" s="39" t="str">
        <f t="shared" ref="I4819:I4841" si="648">"Q24050972"&amp;"-"&amp;"05"&amp;"-"&amp;C4819&amp;"-"&amp;D4819&amp;"-"&amp;E4819&amp;"-"&amp;F4819</f>
        <v>Q24050972-05-6200-E-TDM-0001</v>
      </c>
      <c r="J4819" s="162"/>
      <c r="K4819" s="33" t="str">
        <f>VLOOKUP(C4819,'PPE WBS Codes'!$E$3:$F$79,2,0)</f>
        <v>On-Site Power Supply and Transmission</v>
      </c>
      <c r="L4819" s="162" t="s">
        <v>2098</v>
      </c>
      <c r="M4819" s="162" t="s">
        <v>2099</v>
      </c>
      <c r="N4819" s="33" t="str">
        <f t="shared" si="643"/>
        <v>On-Site Power Supply and Transmission - Study Report - Potential Load Increase and Impact on Electrical Network - Electrical</v>
      </c>
      <c r="O4819" s="175"/>
      <c r="P4819" s="175"/>
      <c r="Q4819" s="33" t="str">
        <f>IFERROR(VLOOKUP(PPE_PH1_CDDL[[#This Row],[RDMC Document Number]],[3]Docs!$B:$F,4,0),"No Placeholder Yet")</f>
        <v>RES - Reserved Placeholder</v>
      </c>
      <c r="R4819" s="33" t="str">
        <f>IFERROR(VLOOKUP(PPE_PH1_CDDL[[#This Row],[RDMC Document Number]],[3]Docs!$B:$F,5,0),"No Placeholder Yet")</f>
        <v>Pending</v>
      </c>
      <c r="S4819" s="137">
        <f t="shared" si="646"/>
        <v>0</v>
      </c>
      <c r="T4819" s="162" t="s">
        <v>85</v>
      </c>
      <c r="U4819" s="162"/>
      <c r="V4819" s="177" t="s">
        <v>3203</v>
      </c>
      <c r="W4819" s="162" t="s">
        <v>1257</v>
      </c>
      <c r="X4819" s="162" t="s">
        <v>2100</v>
      </c>
      <c r="Y4819" s="162"/>
      <c r="Z4819" s="162"/>
      <c r="AA4819" s="39"/>
      <c r="AB4819" s="152" t="s">
        <v>3165</v>
      </c>
    </row>
    <row r="4820" spans="1:28" ht="21.75" customHeight="1" x14ac:dyDescent="0.25">
      <c r="A4820" s="37" t="s">
        <v>30</v>
      </c>
      <c r="B4820" s="37" t="s">
        <v>31</v>
      </c>
      <c r="C4820" s="162">
        <v>6200</v>
      </c>
      <c r="D4820" s="162" t="s">
        <v>42</v>
      </c>
      <c r="E4820" s="162" t="s">
        <v>1266</v>
      </c>
      <c r="F4820" s="174" t="s">
        <v>34</v>
      </c>
      <c r="G4820" s="162" t="s">
        <v>35</v>
      </c>
      <c r="H4820" s="39" t="str">
        <f t="shared" si="647"/>
        <v>6105AK124-6200-GCAL-0001</v>
      </c>
      <c r="I4820" s="39" t="str">
        <f t="shared" si="648"/>
        <v>Q24050972-05-6200-G-CAL-0001</v>
      </c>
      <c r="J4820" s="162"/>
      <c r="K4820" s="162" t="s">
        <v>1257</v>
      </c>
      <c r="L4820" s="162" t="s">
        <v>2101</v>
      </c>
      <c r="M4820" s="162" t="s">
        <v>2102</v>
      </c>
      <c r="N4820" s="33" t="str">
        <f t="shared" si="643"/>
        <v>On-Site Power Supply and Transmission - Plant Main SS EPG Diesel Consumption Calculations  - Calculation</v>
      </c>
      <c r="O4820" s="175">
        <v>46171</v>
      </c>
      <c r="P4820" s="175"/>
      <c r="Q4820" s="33" t="str">
        <f>IFERROR(VLOOKUP(PPE_PH1_CDDL[[#This Row],[RDMC Document Number]],[3]Docs!$B:$F,4,0),"No Placeholder Yet")</f>
        <v>IFR - Issued for Review</v>
      </c>
      <c r="R4820" s="33" t="str">
        <f>IFERROR(VLOOKUP(PPE_PH1_CDDL[[#This Row],[RDMC Document Number]],[3]Docs!$B:$F,5,0),"No Placeholder Yet")</f>
        <v>Pending</v>
      </c>
      <c r="S4820" s="137">
        <f t="shared" si="646"/>
        <v>0.33329999999999999</v>
      </c>
      <c r="T4820" s="39" t="s">
        <v>1119</v>
      </c>
      <c r="U4820" s="162"/>
      <c r="V4820" s="177"/>
      <c r="W4820" s="162" t="s">
        <v>2103</v>
      </c>
      <c r="X4820" s="162" t="s">
        <v>2102</v>
      </c>
      <c r="Y4820" s="162"/>
      <c r="Z4820" s="162"/>
      <c r="AA4820" s="39"/>
      <c r="AB4820" s="152" t="s">
        <v>3165</v>
      </c>
    </row>
    <row r="4821" spans="1:28" ht="21.75" customHeight="1" x14ac:dyDescent="0.25">
      <c r="A4821" s="37" t="s">
        <v>30</v>
      </c>
      <c r="B4821" s="37" t="s">
        <v>31</v>
      </c>
      <c r="C4821" s="162">
        <v>9134</v>
      </c>
      <c r="D4821" s="162" t="s">
        <v>1169</v>
      </c>
      <c r="E4821" s="162" t="s">
        <v>713</v>
      </c>
      <c r="F4821" s="174" t="s">
        <v>34</v>
      </c>
      <c r="G4821" s="162" t="s">
        <v>35</v>
      </c>
      <c r="H4821" s="39" t="str">
        <f t="shared" si="647"/>
        <v>6105AK124-9134-CTMP-0001</v>
      </c>
      <c r="I4821" s="39" t="str">
        <f t="shared" si="648"/>
        <v>Q24050972-05-9134-C-TMP-0001</v>
      </c>
      <c r="J4821" s="162"/>
      <c r="K4821" s="162" t="s">
        <v>2104</v>
      </c>
      <c r="L4821" s="162" t="s">
        <v>2105</v>
      </c>
      <c r="M4821" s="162" t="s">
        <v>2106</v>
      </c>
      <c r="N4821" s="33" t="str">
        <f t="shared" si="643"/>
        <v>Survey, Inspection, and Quality Control - Base / Fill Layer Inspection Record - Inspection Record</v>
      </c>
      <c r="O4821" s="175"/>
      <c r="P4821" s="175"/>
      <c r="Q4821" s="33" t="str">
        <f>IFERROR(VLOOKUP(PPE_PH1_CDDL[[#This Row],[RDMC Document Number]],[3]Docs!$B:$F,4,0),"No Placeholder Yet")</f>
        <v>RES - Reserved Placeholder</v>
      </c>
      <c r="R4821" s="33" t="str">
        <f>IFERROR(VLOOKUP(PPE_PH1_CDDL[[#This Row],[RDMC Document Number]],[3]Docs!$B:$F,5,0),"No Placeholder Yet")</f>
        <v>Pending</v>
      </c>
      <c r="S4821" s="137">
        <f t="shared" si="646"/>
        <v>0</v>
      </c>
      <c r="T4821" s="162" t="s">
        <v>2107</v>
      </c>
      <c r="U4821" s="162"/>
      <c r="V4821" s="177">
        <v>46157</v>
      </c>
      <c r="W4821" s="162" t="s">
        <v>2108</v>
      </c>
      <c r="X4821" s="162" t="s">
        <v>2106</v>
      </c>
      <c r="Y4821" s="162"/>
      <c r="Z4821" s="162"/>
      <c r="AA4821" s="39"/>
      <c r="AB4821" s="152" t="s">
        <v>3165</v>
      </c>
    </row>
    <row r="4822" spans="1:28" ht="21.75" customHeight="1" x14ac:dyDescent="0.25">
      <c r="A4822" s="37" t="s">
        <v>30</v>
      </c>
      <c r="B4822" s="37" t="s">
        <v>31</v>
      </c>
      <c r="C4822" s="162">
        <v>9134</v>
      </c>
      <c r="D4822" s="162" t="s">
        <v>1169</v>
      </c>
      <c r="E4822" s="162" t="s">
        <v>713</v>
      </c>
      <c r="F4822" s="128" t="s">
        <v>46</v>
      </c>
      <c r="G4822" s="162" t="s">
        <v>35</v>
      </c>
      <c r="H4822" s="39" t="str">
        <f t="shared" si="647"/>
        <v>6105AK124-9134-CTMP-0002</v>
      </c>
      <c r="I4822" s="39" t="str">
        <f t="shared" si="648"/>
        <v>Q24050972-05-9134-C-TMP-0002</v>
      </c>
      <c r="J4822" s="39"/>
      <c r="K4822" s="162" t="s">
        <v>2104</v>
      </c>
      <c r="L4822" s="39" t="s">
        <v>2109</v>
      </c>
      <c r="M4822" s="39" t="s">
        <v>2106</v>
      </c>
      <c r="N4822" s="33" t="str">
        <f t="shared" si="643"/>
        <v>Survey, Inspection, and Quality Control - Light Mast Footings and service ducts  - Inspection Record</v>
      </c>
      <c r="O4822" s="134"/>
      <c r="P4822" s="134"/>
      <c r="Q4822" s="33" t="str">
        <f>IFERROR(VLOOKUP(PPE_PH1_CDDL[[#This Row],[RDMC Document Number]],[3]Docs!$B:$F,4,0),"No Placeholder Yet")</f>
        <v>RES - Reserved Placeholder</v>
      </c>
      <c r="R4822" s="33" t="str">
        <f>IFERROR(VLOOKUP(PPE_PH1_CDDL[[#This Row],[RDMC Document Number]],[3]Docs!$B:$F,5,0),"No Placeholder Yet")</f>
        <v>Pending</v>
      </c>
      <c r="S4822" s="137">
        <f t="shared" ref="S4822:S4838" si="649">IF(AND(O4822&lt;&gt;"",P4822&lt;&gt;"",R4822="Approved"),100%,
 IF(AND(O4822&lt;&gt;"",P4822&lt;&gt;""),66.67%,
 IF(O4822&lt;&gt;"",33.33%,
 0)))</f>
        <v>0</v>
      </c>
      <c r="T4822" s="162" t="s">
        <v>2107</v>
      </c>
      <c r="U4822" s="39"/>
      <c r="V4822" s="177">
        <v>46157</v>
      </c>
      <c r="W4822" s="39" t="s">
        <v>2109</v>
      </c>
      <c r="X4822" s="162" t="s">
        <v>2106</v>
      </c>
      <c r="Y4822" s="39"/>
      <c r="Z4822" s="39"/>
      <c r="AA4822" s="39"/>
      <c r="AB4822" s="152" t="s">
        <v>3165</v>
      </c>
    </row>
    <row r="4823" spans="1:28" ht="21.75" customHeight="1" x14ac:dyDescent="0.25">
      <c r="A4823" s="37" t="s">
        <v>30</v>
      </c>
      <c r="B4823" s="37" t="s">
        <v>31</v>
      </c>
      <c r="C4823" s="162">
        <v>9134</v>
      </c>
      <c r="D4823" s="162" t="s">
        <v>1169</v>
      </c>
      <c r="E4823" s="162" t="s">
        <v>713</v>
      </c>
      <c r="F4823" s="128" t="s">
        <v>48</v>
      </c>
      <c r="G4823" s="162" t="s">
        <v>35</v>
      </c>
      <c r="H4823" s="39" t="str">
        <f t="shared" si="647"/>
        <v>6105AK124-9134-CTMP-0003</v>
      </c>
      <c r="I4823" s="39" t="str">
        <f t="shared" si="648"/>
        <v>Q24050972-05-9134-C-TMP-0003</v>
      </c>
      <c r="J4823" s="39"/>
      <c r="K4823" s="162" t="s">
        <v>2104</v>
      </c>
      <c r="L4823" s="39" t="s">
        <v>2110</v>
      </c>
      <c r="M4823" s="39" t="s">
        <v>2106</v>
      </c>
      <c r="N4823" s="33" t="str">
        <f t="shared" si="643"/>
        <v>Survey, Inspection, and Quality Control - Layerworks - Inspection Record</v>
      </c>
      <c r="O4823" s="134"/>
      <c r="P4823" s="134"/>
      <c r="Q4823" s="33" t="str">
        <f>IFERROR(VLOOKUP(PPE_PH1_CDDL[[#This Row],[RDMC Document Number]],[3]Docs!$B:$F,4,0),"No Placeholder Yet")</f>
        <v>RES - Reserved Placeholder</v>
      </c>
      <c r="R4823" s="33" t="str">
        <f>IFERROR(VLOOKUP(PPE_PH1_CDDL[[#This Row],[RDMC Document Number]],[3]Docs!$B:$F,5,0),"No Placeholder Yet")</f>
        <v>Pending</v>
      </c>
      <c r="S4823" s="137">
        <f t="shared" si="649"/>
        <v>0</v>
      </c>
      <c r="T4823" s="162" t="s">
        <v>2107</v>
      </c>
      <c r="U4823" s="39"/>
      <c r="V4823" s="177">
        <v>46157</v>
      </c>
      <c r="W4823" s="39" t="s">
        <v>2110</v>
      </c>
      <c r="X4823" s="162" t="s">
        <v>2106</v>
      </c>
      <c r="Y4823" s="39"/>
      <c r="Z4823" s="39"/>
      <c r="AA4823" s="39"/>
      <c r="AB4823" s="152" t="s">
        <v>3165</v>
      </c>
    </row>
    <row r="4824" spans="1:28" ht="21.75" customHeight="1" x14ac:dyDescent="0.25">
      <c r="A4824" s="37" t="s">
        <v>30</v>
      </c>
      <c r="B4824" s="37" t="s">
        <v>31</v>
      </c>
      <c r="C4824" s="162">
        <v>9134</v>
      </c>
      <c r="D4824" s="162" t="s">
        <v>1169</v>
      </c>
      <c r="E4824" s="162" t="s">
        <v>713</v>
      </c>
      <c r="F4824" s="128" t="s">
        <v>50</v>
      </c>
      <c r="G4824" s="162" t="s">
        <v>35</v>
      </c>
      <c r="H4824" s="39" t="str">
        <f t="shared" si="647"/>
        <v>6105AK124-9134-CTMP-0004</v>
      </c>
      <c r="I4824" s="39" t="str">
        <f t="shared" si="648"/>
        <v>Q24050972-05-9134-C-TMP-0004</v>
      </c>
      <c r="J4824" s="39"/>
      <c r="K4824" s="162" t="s">
        <v>2104</v>
      </c>
      <c r="L4824" s="39" t="s">
        <v>2111</v>
      </c>
      <c r="M4824" s="39" t="s">
        <v>2106</v>
      </c>
      <c r="N4824" s="33" t="str">
        <f t="shared" si="643"/>
        <v>Survey, Inspection, and Quality Control - QAQC Laboratory Test Request - Inspection Record</v>
      </c>
      <c r="O4824" s="134"/>
      <c r="P4824" s="134"/>
      <c r="Q4824" s="33" t="str">
        <f>IFERROR(VLOOKUP(PPE_PH1_CDDL[[#This Row],[RDMC Document Number]],[3]Docs!$B:$F,4,0),"No Placeholder Yet")</f>
        <v>RES - Reserved Placeholder</v>
      </c>
      <c r="R4824" s="33" t="str">
        <f>IFERROR(VLOOKUP(PPE_PH1_CDDL[[#This Row],[RDMC Document Number]],[3]Docs!$B:$F,5,0),"No Placeholder Yet")</f>
        <v>Pending</v>
      </c>
      <c r="S4824" s="137">
        <f t="shared" si="649"/>
        <v>0</v>
      </c>
      <c r="T4824" s="162" t="s">
        <v>2107</v>
      </c>
      <c r="U4824" s="39"/>
      <c r="V4824" s="177">
        <v>46157</v>
      </c>
      <c r="W4824" s="39" t="s">
        <v>2112</v>
      </c>
      <c r="X4824" s="162" t="s">
        <v>2106</v>
      </c>
      <c r="Y4824" s="39"/>
      <c r="Z4824" s="39"/>
      <c r="AA4824" s="39"/>
      <c r="AB4824" s="152" t="s">
        <v>3165</v>
      </c>
    </row>
    <row r="4825" spans="1:28" ht="21.75" customHeight="1" x14ac:dyDescent="0.25">
      <c r="A4825" s="37" t="s">
        <v>30</v>
      </c>
      <c r="B4825" s="37" t="s">
        <v>31</v>
      </c>
      <c r="C4825" s="162">
        <v>9134</v>
      </c>
      <c r="D4825" s="162" t="s">
        <v>1169</v>
      </c>
      <c r="E4825" s="162" t="s">
        <v>713</v>
      </c>
      <c r="F4825" s="128" t="s">
        <v>101</v>
      </c>
      <c r="G4825" s="162" t="s">
        <v>35</v>
      </c>
      <c r="H4825" s="39" t="str">
        <f t="shared" si="647"/>
        <v>6105AK124-9134-CTMP-0005</v>
      </c>
      <c r="I4825" s="39" t="str">
        <f t="shared" si="648"/>
        <v>Q24050972-05-9134-C-TMP-0005</v>
      </c>
      <c r="J4825" s="39"/>
      <c r="K4825" s="162" t="s">
        <v>2104</v>
      </c>
      <c r="L4825" s="39" t="s">
        <v>2113</v>
      </c>
      <c r="M4825" s="39" t="s">
        <v>2106</v>
      </c>
      <c r="N4825" s="33" t="str">
        <f t="shared" si="643"/>
        <v>Survey, Inspection, and Quality Control - QAQC Layerworks Level Control Sheet - Inspection Record</v>
      </c>
      <c r="O4825" s="134"/>
      <c r="P4825" s="134"/>
      <c r="Q4825" s="33" t="str">
        <f>IFERROR(VLOOKUP(PPE_PH1_CDDL[[#This Row],[RDMC Document Number]],[3]Docs!$B:$F,4,0),"No Placeholder Yet")</f>
        <v>RES - Reserved Placeholder</v>
      </c>
      <c r="R4825" s="33" t="str">
        <f>IFERROR(VLOOKUP(PPE_PH1_CDDL[[#This Row],[RDMC Document Number]],[3]Docs!$B:$F,5,0),"No Placeholder Yet")</f>
        <v>Pending</v>
      </c>
      <c r="S4825" s="137">
        <f t="shared" si="649"/>
        <v>0</v>
      </c>
      <c r="T4825" s="162" t="s">
        <v>2107</v>
      </c>
      <c r="U4825" s="39"/>
      <c r="V4825" s="177">
        <v>46157</v>
      </c>
      <c r="W4825" s="39" t="s">
        <v>2114</v>
      </c>
      <c r="X4825" s="162" t="s">
        <v>2106</v>
      </c>
      <c r="Y4825" s="39"/>
      <c r="Z4825" s="39"/>
      <c r="AA4825" s="39"/>
      <c r="AB4825" s="152" t="s">
        <v>3165</v>
      </c>
    </row>
    <row r="4826" spans="1:28" ht="21.75" customHeight="1" x14ac:dyDescent="0.25">
      <c r="A4826" s="37" t="s">
        <v>30</v>
      </c>
      <c r="B4826" s="37" t="s">
        <v>31</v>
      </c>
      <c r="C4826" s="162">
        <v>9134</v>
      </c>
      <c r="D4826" s="162" t="s">
        <v>1169</v>
      </c>
      <c r="E4826" s="162" t="s">
        <v>713</v>
      </c>
      <c r="F4826" s="128" t="s">
        <v>161</v>
      </c>
      <c r="G4826" s="162" t="s">
        <v>35</v>
      </c>
      <c r="H4826" s="39" t="str">
        <f t="shared" si="647"/>
        <v>6105AK124-9134-CTMP-0006</v>
      </c>
      <c r="I4826" s="39" t="str">
        <f t="shared" si="648"/>
        <v>Q24050972-05-9134-C-TMP-0006</v>
      </c>
      <c r="J4826" s="39"/>
      <c r="K4826" s="162" t="s">
        <v>2104</v>
      </c>
      <c r="L4826" s="39" t="s">
        <v>2115</v>
      </c>
      <c r="M4826" s="39" t="s">
        <v>2106</v>
      </c>
      <c r="N4826" s="33" t="str">
        <f t="shared" si="643"/>
        <v>Survey, Inspection, and Quality Control - Materials Design and Submission Schedule - Inspection Record</v>
      </c>
      <c r="O4826" s="134"/>
      <c r="P4826" s="134"/>
      <c r="Q4826" s="33" t="str">
        <f>IFERROR(VLOOKUP(PPE_PH1_CDDL[[#This Row],[RDMC Document Number]],[3]Docs!$B:$F,4,0),"No Placeholder Yet")</f>
        <v>RES - Reserved Placeholder</v>
      </c>
      <c r="R4826" s="33" t="str">
        <f>IFERROR(VLOOKUP(PPE_PH1_CDDL[[#This Row],[RDMC Document Number]],[3]Docs!$B:$F,5,0),"No Placeholder Yet")</f>
        <v>Pending</v>
      </c>
      <c r="S4826" s="137">
        <f t="shared" si="649"/>
        <v>0</v>
      </c>
      <c r="T4826" s="162" t="s">
        <v>2107</v>
      </c>
      <c r="U4826" s="39"/>
      <c r="V4826" s="177">
        <v>46157</v>
      </c>
      <c r="W4826" s="39" t="s">
        <v>2115</v>
      </c>
      <c r="X4826" s="162" t="s">
        <v>2106</v>
      </c>
      <c r="Y4826" s="39"/>
      <c r="Z4826" s="39"/>
      <c r="AA4826" s="39"/>
      <c r="AB4826" s="152" t="s">
        <v>3165</v>
      </c>
    </row>
    <row r="4827" spans="1:28" ht="21.75" customHeight="1" x14ac:dyDescent="0.25">
      <c r="A4827" s="37" t="s">
        <v>30</v>
      </c>
      <c r="B4827" s="37" t="s">
        <v>31</v>
      </c>
      <c r="C4827" s="162">
        <v>9134</v>
      </c>
      <c r="D4827" s="162" t="s">
        <v>1169</v>
      </c>
      <c r="E4827" s="162" t="s">
        <v>713</v>
      </c>
      <c r="F4827" s="128" t="s">
        <v>170</v>
      </c>
      <c r="G4827" s="162" t="s">
        <v>35</v>
      </c>
      <c r="H4827" s="39" t="str">
        <f t="shared" si="647"/>
        <v>6105AK124-9134-CTMP-0007</v>
      </c>
      <c r="I4827" s="39" t="str">
        <f t="shared" si="648"/>
        <v>Q24050972-05-9134-C-TMP-0007</v>
      </c>
      <c r="J4827" s="39"/>
      <c r="K4827" s="162" t="s">
        <v>2104</v>
      </c>
      <c r="L4827" s="39" t="s">
        <v>2116</v>
      </c>
      <c r="M4827" s="39" t="s">
        <v>2106</v>
      </c>
      <c r="N4827" s="33" t="str">
        <f t="shared" si="643"/>
        <v>Survey, Inspection, and Quality Control - Cement Stabilisation Spacing Calculation - Inspection Record</v>
      </c>
      <c r="O4827" s="134"/>
      <c r="P4827" s="134"/>
      <c r="Q4827" s="33" t="str">
        <f>IFERROR(VLOOKUP(PPE_PH1_CDDL[[#This Row],[RDMC Document Number]],[3]Docs!$B:$F,4,0),"No Placeholder Yet")</f>
        <v>RES - Reserved Placeholder</v>
      </c>
      <c r="R4827" s="33" t="str">
        <f>IFERROR(VLOOKUP(PPE_PH1_CDDL[[#This Row],[RDMC Document Number]],[3]Docs!$B:$F,5,0),"No Placeholder Yet")</f>
        <v>Pending</v>
      </c>
      <c r="S4827" s="137">
        <f t="shared" si="649"/>
        <v>0</v>
      </c>
      <c r="T4827" s="162" t="s">
        <v>2107</v>
      </c>
      <c r="U4827" s="39"/>
      <c r="V4827" s="177">
        <v>46157</v>
      </c>
      <c r="W4827" s="39" t="s">
        <v>2116</v>
      </c>
      <c r="X4827" s="162" t="s">
        <v>2106</v>
      </c>
      <c r="Y4827" s="39"/>
      <c r="Z4827" s="39"/>
      <c r="AA4827" s="39"/>
      <c r="AB4827" s="152" t="s">
        <v>3165</v>
      </c>
    </row>
    <row r="4828" spans="1:28" ht="21.75" customHeight="1" x14ac:dyDescent="0.25">
      <c r="A4828" s="37" t="s">
        <v>30</v>
      </c>
      <c r="B4828" s="37" t="s">
        <v>31</v>
      </c>
      <c r="C4828" s="162">
        <v>9134</v>
      </c>
      <c r="D4828" s="162" t="s">
        <v>1169</v>
      </c>
      <c r="E4828" s="162" t="s">
        <v>713</v>
      </c>
      <c r="F4828" s="128" t="s">
        <v>108</v>
      </c>
      <c r="G4828" s="162" t="s">
        <v>35</v>
      </c>
      <c r="H4828" s="39" t="str">
        <f t="shared" si="647"/>
        <v>6105AK124-9134-CTMP-0008</v>
      </c>
      <c r="I4828" s="39" t="str">
        <f t="shared" si="648"/>
        <v>Q24050972-05-9134-C-TMP-0008</v>
      </c>
      <c r="J4828" s="39"/>
      <c r="K4828" s="162" t="s">
        <v>2104</v>
      </c>
      <c r="L4828" s="39" t="s">
        <v>2117</v>
      </c>
      <c r="M4828" s="39" t="s">
        <v>2106</v>
      </c>
      <c r="N4828" s="33" t="str">
        <f t="shared" si="643"/>
        <v>Survey, Inspection, and Quality Control - Quality Work Inspection Record - Inspection Record</v>
      </c>
      <c r="O4828" s="134"/>
      <c r="P4828" s="134"/>
      <c r="Q4828" s="33" t="str">
        <f>IFERROR(VLOOKUP(PPE_PH1_CDDL[[#This Row],[RDMC Document Number]],[3]Docs!$B:$F,4,0),"No Placeholder Yet")</f>
        <v>RES - Reserved Placeholder</v>
      </c>
      <c r="R4828" s="33" t="str">
        <f>IFERROR(VLOOKUP(PPE_PH1_CDDL[[#This Row],[RDMC Document Number]],[3]Docs!$B:$F,5,0),"No Placeholder Yet")</f>
        <v>Pending</v>
      </c>
      <c r="S4828" s="137">
        <f t="shared" si="649"/>
        <v>0</v>
      </c>
      <c r="T4828" s="162" t="s">
        <v>2107</v>
      </c>
      <c r="U4828" s="39"/>
      <c r="V4828" s="177">
        <v>46157</v>
      </c>
      <c r="W4828" s="39" t="s">
        <v>2117</v>
      </c>
      <c r="X4828" s="162" t="s">
        <v>2106</v>
      </c>
      <c r="Y4828" s="39"/>
      <c r="Z4828" s="39"/>
      <c r="AA4828" s="39"/>
      <c r="AB4828" s="152" t="s">
        <v>3165</v>
      </c>
    </row>
    <row r="4829" spans="1:28" ht="21.75" customHeight="1" x14ac:dyDescent="0.25">
      <c r="A4829" s="37" t="s">
        <v>30</v>
      </c>
      <c r="B4829" s="37" t="s">
        <v>31</v>
      </c>
      <c r="C4829" s="162">
        <v>9134</v>
      </c>
      <c r="D4829" s="162" t="s">
        <v>1169</v>
      </c>
      <c r="E4829" s="162" t="s">
        <v>713</v>
      </c>
      <c r="F4829" s="128" t="s">
        <v>173</v>
      </c>
      <c r="G4829" s="162" t="s">
        <v>35</v>
      </c>
      <c r="H4829" s="39" t="str">
        <f t="shared" si="647"/>
        <v>6105AK124-9134-CTMP-0009</v>
      </c>
      <c r="I4829" s="39" t="str">
        <f t="shared" si="648"/>
        <v>Q24050972-05-9134-C-TMP-0009</v>
      </c>
      <c r="J4829" s="39"/>
      <c r="K4829" s="162" t="s">
        <v>2104</v>
      </c>
      <c r="L4829" s="39" t="s">
        <v>2118</v>
      </c>
      <c r="M4829" s="39" t="s">
        <v>2106</v>
      </c>
      <c r="N4829" s="33" t="str">
        <f t="shared" si="643"/>
        <v>Survey, Inspection, and Quality Control - QAQC Test Summary - Inspection Record</v>
      </c>
      <c r="O4829" s="134"/>
      <c r="P4829" s="134"/>
      <c r="Q4829" s="33" t="str">
        <f>IFERROR(VLOOKUP(PPE_PH1_CDDL[[#This Row],[RDMC Document Number]],[3]Docs!$B:$F,4,0),"No Placeholder Yet")</f>
        <v>RES - Reserved Placeholder</v>
      </c>
      <c r="R4829" s="33" t="str">
        <f>IFERROR(VLOOKUP(PPE_PH1_CDDL[[#This Row],[RDMC Document Number]],[3]Docs!$B:$F,5,0),"No Placeholder Yet")</f>
        <v>Pending</v>
      </c>
      <c r="S4829" s="137">
        <f t="shared" si="649"/>
        <v>0</v>
      </c>
      <c r="T4829" s="162" t="s">
        <v>2107</v>
      </c>
      <c r="U4829" s="39"/>
      <c r="V4829" s="177">
        <v>46157</v>
      </c>
      <c r="W4829" s="39" t="s">
        <v>2119</v>
      </c>
      <c r="X4829" s="162" t="s">
        <v>2106</v>
      </c>
      <c r="Y4829" s="39"/>
      <c r="Z4829" s="39"/>
      <c r="AA4829" s="39"/>
      <c r="AB4829" s="152" t="s">
        <v>3165</v>
      </c>
    </row>
    <row r="4830" spans="1:28" ht="21.75" customHeight="1" x14ac:dyDescent="0.25">
      <c r="A4830" s="37" t="s">
        <v>30</v>
      </c>
      <c r="B4830" s="37" t="s">
        <v>31</v>
      </c>
      <c r="C4830" s="162">
        <v>9134</v>
      </c>
      <c r="D4830" s="162" t="s">
        <v>1169</v>
      </c>
      <c r="E4830" s="162" t="s">
        <v>713</v>
      </c>
      <c r="F4830" s="128" t="s">
        <v>184</v>
      </c>
      <c r="G4830" s="162" t="s">
        <v>35</v>
      </c>
      <c r="H4830" s="39" t="str">
        <f t="shared" si="647"/>
        <v>6105AK124-9134-CTMP-0010</v>
      </c>
      <c r="I4830" s="39" t="str">
        <f t="shared" si="648"/>
        <v>Q24050972-05-9134-C-TMP-0010</v>
      </c>
      <c r="J4830" s="39"/>
      <c r="K4830" s="162" t="s">
        <v>2104</v>
      </c>
      <c r="L4830" s="39" t="s">
        <v>2120</v>
      </c>
      <c r="M4830" s="39" t="s">
        <v>2106</v>
      </c>
      <c r="N4830" s="33" t="str">
        <f t="shared" si="643"/>
        <v>Survey, Inspection, and Quality Control - Time for completion of Laboratory Testing - Inspection Record</v>
      </c>
      <c r="O4830" s="134"/>
      <c r="P4830" s="134"/>
      <c r="Q4830" s="33" t="str">
        <f>IFERROR(VLOOKUP(PPE_PH1_CDDL[[#This Row],[RDMC Document Number]],[3]Docs!$B:$F,4,0),"No Placeholder Yet")</f>
        <v>RES - Reserved Placeholder</v>
      </c>
      <c r="R4830" s="33" t="str">
        <f>IFERROR(VLOOKUP(PPE_PH1_CDDL[[#This Row],[RDMC Document Number]],[3]Docs!$B:$F,5,0),"No Placeholder Yet")</f>
        <v>Pending</v>
      </c>
      <c r="S4830" s="137">
        <f t="shared" si="649"/>
        <v>0</v>
      </c>
      <c r="T4830" s="162" t="s">
        <v>2107</v>
      </c>
      <c r="U4830" s="39"/>
      <c r="V4830" s="177">
        <v>46157</v>
      </c>
      <c r="W4830" s="39" t="s">
        <v>2121</v>
      </c>
      <c r="X4830" s="162" t="s">
        <v>2106</v>
      </c>
      <c r="Y4830" s="39"/>
      <c r="Z4830" s="39"/>
      <c r="AA4830" s="39"/>
      <c r="AB4830" s="152" t="s">
        <v>3165</v>
      </c>
    </row>
    <row r="4831" spans="1:28" ht="21.75" customHeight="1" x14ac:dyDescent="0.25">
      <c r="A4831" s="37" t="s">
        <v>30</v>
      </c>
      <c r="B4831" s="37" t="s">
        <v>31</v>
      </c>
      <c r="C4831" s="162">
        <v>9134</v>
      </c>
      <c r="D4831" s="162" t="s">
        <v>1169</v>
      </c>
      <c r="E4831" s="162" t="s">
        <v>713</v>
      </c>
      <c r="F4831" s="128" t="s">
        <v>187</v>
      </c>
      <c r="G4831" s="162" t="s">
        <v>35</v>
      </c>
      <c r="H4831" s="39" t="str">
        <f t="shared" si="647"/>
        <v>6105AK124-9134-CTMP-0011</v>
      </c>
      <c r="I4831" s="39" t="str">
        <f t="shared" si="648"/>
        <v>Q24050972-05-9134-C-TMP-0011</v>
      </c>
      <c r="J4831" s="39"/>
      <c r="K4831" s="162" t="s">
        <v>2104</v>
      </c>
      <c r="L4831" s="39" t="s">
        <v>2122</v>
      </c>
      <c r="M4831" s="39" t="s">
        <v>2106</v>
      </c>
      <c r="N4831" s="33" t="str">
        <f t="shared" si="643"/>
        <v>Survey, Inspection, and Quality Control - QAQC Trace Sheet - Inspection Record</v>
      </c>
      <c r="O4831" s="134"/>
      <c r="P4831" s="134"/>
      <c r="Q4831" s="33" t="str">
        <f>IFERROR(VLOOKUP(PPE_PH1_CDDL[[#This Row],[RDMC Document Number]],[3]Docs!$B:$F,4,0),"No Placeholder Yet")</f>
        <v>RES - Reserved Placeholder</v>
      </c>
      <c r="R4831" s="33" t="str">
        <f>IFERROR(VLOOKUP(PPE_PH1_CDDL[[#This Row],[RDMC Document Number]],[3]Docs!$B:$F,5,0),"No Placeholder Yet")</f>
        <v>Pending</v>
      </c>
      <c r="S4831" s="137">
        <f t="shared" si="649"/>
        <v>0</v>
      </c>
      <c r="T4831" s="162" t="s">
        <v>2107</v>
      </c>
      <c r="U4831" s="39"/>
      <c r="V4831" s="177">
        <v>46157</v>
      </c>
      <c r="W4831" s="39" t="s">
        <v>2123</v>
      </c>
      <c r="X4831" s="162" t="s">
        <v>2106</v>
      </c>
      <c r="Y4831" s="39"/>
      <c r="Z4831" s="39"/>
      <c r="AA4831" s="39"/>
      <c r="AB4831" s="152" t="s">
        <v>3165</v>
      </c>
    </row>
    <row r="4832" spans="1:28" ht="21.75" customHeight="1" x14ac:dyDescent="0.25">
      <c r="A4832" s="37" t="s">
        <v>30</v>
      </c>
      <c r="B4832" s="37" t="s">
        <v>31</v>
      </c>
      <c r="C4832" s="162">
        <v>9134</v>
      </c>
      <c r="D4832" s="162" t="s">
        <v>1169</v>
      </c>
      <c r="E4832" s="162" t="s">
        <v>713</v>
      </c>
      <c r="F4832" s="128" t="s">
        <v>213</v>
      </c>
      <c r="G4832" s="162" t="s">
        <v>35</v>
      </c>
      <c r="H4832" s="39" t="str">
        <f t="shared" si="647"/>
        <v>6105AK124-9134-CTMP-0012</v>
      </c>
      <c r="I4832" s="39" t="str">
        <f t="shared" si="648"/>
        <v>Q24050972-05-9134-C-TMP-0012</v>
      </c>
      <c r="J4832" s="39"/>
      <c r="K4832" s="162" t="s">
        <v>2104</v>
      </c>
      <c r="L4832" s="39" t="s">
        <v>2124</v>
      </c>
      <c r="M4832" s="39" t="s">
        <v>2106</v>
      </c>
      <c r="N4832" s="33" t="str">
        <f t="shared" si="643"/>
        <v>Survey, Inspection, and Quality Control - Fill Layer Depth Control Sheet - Inspection Record</v>
      </c>
      <c r="O4832" s="134"/>
      <c r="P4832" s="134"/>
      <c r="Q4832" s="33" t="str">
        <f>IFERROR(VLOOKUP(PPE_PH1_CDDL[[#This Row],[RDMC Document Number]],[3]Docs!$B:$F,4,0),"No Placeholder Yet")</f>
        <v>RES - Reserved Placeholder</v>
      </c>
      <c r="R4832" s="33" t="str">
        <f>IFERROR(VLOOKUP(PPE_PH1_CDDL[[#This Row],[RDMC Document Number]],[3]Docs!$B:$F,5,0),"No Placeholder Yet")</f>
        <v>Pending</v>
      </c>
      <c r="S4832" s="137">
        <f t="shared" si="649"/>
        <v>0</v>
      </c>
      <c r="T4832" s="162" t="s">
        <v>2107</v>
      </c>
      <c r="U4832" s="39"/>
      <c r="V4832" s="177">
        <v>46157</v>
      </c>
      <c r="W4832" s="39" t="s">
        <v>2124</v>
      </c>
      <c r="X4832" s="162" t="s">
        <v>2106</v>
      </c>
      <c r="Y4832" s="39"/>
      <c r="Z4832" s="39"/>
      <c r="AA4832" s="39"/>
      <c r="AB4832" s="152" t="s">
        <v>3165</v>
      </c>
    </row>
    <row r="4833" spans="1:28" ht="21.75" customHeight="1" x14ac:dyDescent="0.25">
      <c r="A4833" s="37" t="s">
        <v>30</v>
      </c>
      <c r="B4833" s="37" t="s">
        <v>31</v>
      </c>
      <c r="C4833" s="162">
        <v>9134</v>
      </c>
      <c r="D4833" s="162" t="s">
        <v>1169</v>
      </c>
      <c r="E4833" s="162" t="s">
        <v>713</v>
      </c>
      <c r="F4833" s="128" t="s">
        <v>215</v>
      </c>
      <c r="G4833" s="162" t="s">
        <v>35</v>
      </c>
      <c r="H4833" s="39" t="str">
        <f t="shared" si="647"/>
        <v>6105AK124-9134-CTMP-0013</v>
      </c>
      <c r="I4833" s="39" t="str">
        <f t="shared" si="648"/>
        <v>Q24050972-05-9134-C-TMP-0013</v>
      </c>
      <c r="J4833" s="39"/>
      <c r="K4833" s="162" t="s">
        <v>2104</v>
      </c>
      <c r="L4833" s="39" t="s">
        <v>2125</v>
      </c>
      <c r="M4833" s="39" t="s">
        <v>2106</v>
      </c>
      <c r="N4833" s="33" t="str">
        <f t="shared" si="643"/>
        <v>Survey, Inspection, and Quality Control - Cement Stabilised Layer Inspection Record - Inspection Record</v>
      </c>
      <c r="O4833" s="134"/>
      <c r="P4833" s="134"/>
      <c r="Q4833" s="33" t="str">
        <f>IFERROR(VLOOKUP(PPE_PH1_CDDL[[#This Row],[RDMC Document Number]],[3]Docs!$B:$F,4,0),"No Placeholder Yet")</f>
        <v>RES - Reserved Placeholder</v>
      </c>
      <c r="R4833" s="33" t="str">
        <f>IFERROR(VLOOKUP(PPE_PH1_CDDL[[#This Row],[RDMC Document Number]],[3]Docs!$B:$F,5,0),"No Placeholder Yet")</f>
        <v>Pending</v>
      </c>
      <c r="S4833" s="137">
        <f t="shared" si="649"/>
        <v>0</v>
      </c>
      <c r="T4833" s="162" t="s">
        <v>2107</v>
      </c>
      <c r="U4833" s="39"/>
      <c r="V4833" s="177">
        <v>46157</v>
      </c>
      <c r="W4833" s="39" t="s">
        <v>2126</v>
      </c>
      <c r="X4833" s="162" t="s">
        <v>2106</v>
      </c>
      <c r="Y4833" s="39"/>
      <c r="Z4833" s="39"/>
      <c r="AA4833" s="39"/>
      <c r="AB4833" s="152" t="s">
        <v>3165</v>
      </c>
    </row>
    <row r="4834" spans="1:28" ht="21.75" customHeight="1" x14ac:dyDescent="0.25">
      <c r="A4834" s="37" t="s">
        <v>30</v>
      </c>
      <c r="B4834" s="37" t="s">
        <v>31</v>
      </c>
      <c r="C4834" s="162">
        <v>9134</v>
      </c>
      <c r="D4834" s="162" t="s">
        <v>1169</v>
      </c>
      <c r="E4834" s="162" t="s">
        <v>713</v>
      </c>
      <c r="F4834" s="128" t="s">
        <v>217</v>
      </c>
      <c r="G4834" s="162" t="s">
        <v>35</v>
      </c>
      <c r="H4834" s="39" t="str">
        <f t="shared" si="647"/>
        <v>6105AK124-9134-CTMP-0014</v>
      </c>
      <c r="I4834" s="39" t="str">
        <f t="shared" si="648"/>
        <v>Q24050972-05-9134-C-TMP-0014</v>
      </c>
      <c r="J4834" s="39"/>
      <c r="K4834" s="162" t="s">
        <v>2104</v>
      </c>
      <c r="L4834" s="39" t="s">
        <v>2127</v>
      </c>
      <c r="M4834" s="39" t="s">
        <v>2106</v>
      </c>
      <c r="N4834" s="33" t="str">
        <f t="shared" si="643"/>
        <v>Survey, Inspection, and Quality Control - Post Concrete Inspection - Inspection Record</v>
      </c>
      <c r="O4834" s="134"/>
      <c r="P4834" s="134"/>
      <c r="Q4834" s="33" t="str">
        <f>IFERROR(VLOOKUP(PPE_PH1_CDDL[[#This Row],[RDMC Document Number]],[3]Docs!$B:$F,4,0),"No Placeholder Yet")</f>
        <v>RES - Reserved Placeholder</v>
      </c>
      <c r="R4834" s="33" t="str">
        <f>IFERROR(VLOOKUP(PPE_PH1_CDDL[[#This Row],[RDMC Document Number]],[3]Docs!$B:$F,5,0),"No Placeholder Yet")</f>
        <v>Pending</v>
      </c>
      <c r="S4834" s="137">
        <f t="shared" si="649"/>
        <v>0</v>
      </c>
      <c r="T4834" s="162" t="s">
        <v>2107</v>
      </c>
      <c r="U4834" s="39"/>
      <c r="V4834" s="177">
        <v>46157</v>
      </c>
      <c r="W4834" s="39" t="s">
        <v>2127</v>
      </c>
      <c r="X4834" s="162" t="s">
        <v>2106</v>
      </c>
      <c r="Y4834" s="39"/>
      <c r="Z4834" s="39"/>
      <c r="AA4834" s="39"/>
      <c r="AB4834" s="152" t="s">
        <v>3165</v>
      </c>
    </row>
    <row r="4835" spans="1:28" ht="21.75" customHeight="1" x14ac:dyDescent="0.25">
      <c r="A4835" s="37" t="s">
        <v>30</v>
      </c>
      <c r="B4835" s="37" t="s">
        <v>31</v>
      </c>
      <c r="C4835" s="162">
        <v>9134</v>
      </c>
      <c r="D4835" s="162" t="s">
        <v>1169</v>
      </c>
      <c r="E4835" s="162" t="s">
        <v>713</v>
      </c>
      <c r="F4835" s="174" t="s">
        <v>219</v>
      </c>
      <c r="G4835" s="162" t="s">
        <v>35</v>
      </c>
      <c r="H4835" s="39" t="str">
        <f t="shared" si="647"/>
        <v>6105AK124-9134-CTMP-0015</v>
      </c>
      <c r="I4835" s="39" t="str">
        <f t="shared" si="648"/>
        <v>Q24050972-05-9134-C-TMP-0015</v>
      </c>
      <c r="J4835" s="162"/>
      <c r="K4835" s="162" t="s">
        <v>2104</v>
      </c>
      <c r="L4835" s="162" t="s">
        <v>2128</v>
      </c>
      <c r="M4835" s="162" t="s">
        <v>2106</v>
      </c>
      <c r="N4835" s="33" t="str">
        <f t="shared" si="643"/>
        <v>Survey, Inspection, and Quality Control - Pre Concrete Inspection - Inspection Record</v>
      </c>
      <c r="O4835" s="175"/>
      <c r="P4835" s="175"/>
      <c r="Q4835" s="33" t="str">
        <f>IFERROR(VLOOKUP(PPE_PH1_CDDL[[#This Row],[RDMC Document Number]],[3]Docs!$B:$F,4,0),"No Placeholder Yet")</f>
        <v>RES - Reserved Placeholder</v>
      </c>
      <c r="R4835" s="33" t="str">
        <f>IFERROR(VLOOKUP(PPE_PH1_CDDL[[#This Row],[RDMC Document Number]],[3]Docs!$B:$F,5,0),"No Placeholder Yet")</f>
        <v>Pending</v>
      </c>
      <c r="S4835" s="137">
        <f t="shared" si="649"/>
        <v>0</v>
      </c>
      <c r="T4835" s="162" t="s">
        <v>2107</v>
      </c>
      <c r="U4835" s="162"/>
      <c r="V4835" s="177">
        <v>46157</v>
      </c>
      <c r="W4835" s="162" t="s">
        <v>2128</v>
      </c>
      <c r="X4835" s="162" t="s">
        <v>2106</v>
      </c>
      <c r="Y4835" s="162"/>
      <c r="Z4835" s="162"/>
      <c r="AA4835" s="39"/>
      <c r="AB4835" s="152" t="s">
        <v>3165</v>
      </c>
    </row>
    <row r="4836" spans="1:28" ht="21.75" customHeight="1" x14ac:dyDescent="0.25">
      <c r="A4836" s="37" t="s">
        <v>30</v>
      </c>
      <c r="B4836" s="37" t="s">
        <v>31</v>
      </c>
      <c r="C4836" s="39">
        <v>6200</v>
      </c>
      <c r="D4836" s="39" t="s">
        <v>52</v>
      </c>
      <c r="E4836" s="39" t="s">
        <v>662</v>
      </c>
      <c r="F4836" s="128" t="s">
        <v>248</v>
      </c>
      <c r="G4836" s="162" t="s">
        <v>35</v>
      </c>
      <c r="H4836" s="39" t="str">
        <f t="shared" si="647"/>
        <v>6105AK124-6200-ESLD-0030</v>
      </c>
      <c r="I4836" s="39" t="str">
        <f t="shared" si="648"/>
        <v>Q24050972-05-6200-E-SLD-0030</v>
      </c>
      <c r="J4836" s="39"/>
      <c r="K4836" s="33" t="str">
        <f>VLOOKUP(C4836,'PPE WBS Codes'!$E$3:$F$79,2,0)</f>
        <v>On-Site Power Supply and Transmission</v>
      </c>
      <c r="L4836" s="39" t="s">
        <v>2129</v>
      </c>
      <c r="M4836" s="39" t="s">
        <v>663</v>
      </c>
      <c r="N4836" s="33" t="str">
        <f t="shared" si="643"/>
        <v>On-Site Power Supply and Transmission - Solar Plant PV Substation-220kV/33kV Panel H02, H07, H12 Mains Incomers - Single Line Diagram</v>
      </c>
      <c r="O4836" s="134"/>
      <c r="P4836" s="134"/>
      <c r="Q4836" s="33" t="str">
        <f>IFERROR(VLOOKUP(PPE_PH1_CDDL[[#This Row],[RDMC Document Number]],[3]Docs!$B:$F,4,0),"No Placeholder Yet")</f>
        <v>RES - Reserved Placeholder</v>
      </c>
      <c r="R4836" s="33" t="str">
        <f>IFERROR(VLOOKUP(PPE_PH1_CDDL[[#This Row],[RDMC Document Number]],[3]Docs!$B:$F,5,0),"No Placeholder Yet")</f>
        <v>Pending</v>
      </c>
      <c r="S4836" s="137">
        <f t="shared" si="649"/>
        <v>0</v>
      </c>
      <c r="T4836" s="39" t="s">
        <v>1220</v>
      </c>
      <c r="U4836" s="39"/>
      <c r="V4836" s="126">
        <v>46171</v>
      </c>
      <c r="W4836" s="39" t="s">
        <v>2130</v>
      </c>
      <c r="X4836" s="39" t="s">
        <v>663</v>
      </c>
      <c r="Y4836" s="39"/>
      <c r="Z4836" s="39"/>
      <c r="AA4836" s="39"/>
      <c r="AB4836" s="152" t="s">
        <v>3165</v>
      </c>
    </row>
    <row r="4837" spans="1:28" ht="21.75" customHeight="1" x14ac:dyDescent="0.25">
      <c r="A4837" s="37" t="s">
        <v>30</v>
      </c>
      <c r="B4837" s="37" t="s">
        <v>31</v>
      </c>
      <c r="C4837" s="39">
        <v>6200</v>
      </c>
      <c r="D4837" s="39" t="s">
        <v>52</v>
      </c>
      <c r="E4837" s="39" t="s">
        <v>662</v>
      </c>
      <c r="F4837" s="128" t="s">
        <v>486</v>
      </c>
      <c r="G4837" s="162" t="s">
        <v>35</v>
      </c>
      <c r="H4837" s="39" t="str">
        <f t="shared" si="647"/>
        <v>6105AK124-6200-ESLD-0031</v>
      </c>
      <c r="I4837" s="39" t="str">
        <f t="shared" si="648"/>
        <v>Q24050972-05-6200-E-SLD-0031</v>
      </c>
      <c r="J4837" s="39"/>
      <c r="K4837" s="33" t="str">
        <f>VLOOKUP(C4837,'PPE WBS Codes'!$E$3:$F$79,2,0)</f>
        <v>On-Site Power Supply and Transmission</v>
      </c>
      <c r="L4837" s="39" t="s">
        <v>2131</v>
      </c>
      <c r="M4837" s="39" t="s">
        <v>663</v>
      </c>
      <c r="N4837" s="33" t="str">
        <f t="shared" si="643"/>
        <v>On-Site Power Supply and Transmission - Solar Plant PV Substation-Panel H04-H10 - Bus Couplers - Single Line Diagram</v>
      </c>
      <c r="O4837" s="134"/>
      <c r="P4837" s="134"/>
      <c r="Q4837" s="33" t="str">
        <f>IFERROR(VLOOKUP(PPE_PH1_CDDL[[#This Row],[RDMC Document Number]],[3]Docs!$B:$F,4,0),"No Placeholder Yet")</f>
        <v>RES - Reserved Placeholder</v>
      </c>
      <c r="R4837" s="33" t="str">
        <f>IFERROR(VLOOKUP(PPE_PH1_CDDL[[#This Row],[RDMC Document Number]],[3]Docs!$B:$F,5,0),"No Placeholder Yet")</f>
        <v>Pending</v>
      </c>
      <c r="S4837" s="137">
        <f t="shared" si="649"/>
        <v>0</v>
      </c>
      <c r="T4837" s="39" t="s">
        <v>1220</v>
      </c>
      <c r="U4837" s="39"/>
      <c r="V4837" s="126">
        <v>46171</v>
      </c>
      <c r="W4837" s="39" t="s">
        <v>2130</v>
      </c>
      <c r="X4837" s="39" t="s">
        <v>663</v>
      </c>
      <c r="Y4837" s="39"/>
      <c r="Z4837" s="39"/>
      <c r="AA4837" s="39"/>
      <c r="AB4837" s="152" t="s">
        <v>3165</v>
      </c>
    </row>
    <row r="4838" spans="1:28" ht="21.75" customHeight="1" x14ac:dyDescent="0.25">
      <c r="A4838" s="37" t="s">
        <v>30</v>
      </c>
      <c r="B4838" s="37" t="s">
        <v>31</v>
      </c>
      <c r="C4838" s="39">
        <v>6200</v>
      </c>
      <c r="D4838" s="39" t="s">
        <v>52</v>
      </c>
      <c r="E4838" s="39" t="s">
        <v>662</v>
      </c>
      <c r="F4838" s="174" t="s">
        <v>489</v>
      </c>
      <c r="G4838" s="162" t="s">
        <v>35</v>
      </c>
      <c r="H4838" s="39" t="str">
        <f t="shared" si="647"/>
        <v>6105AK124-6200-ESLD-0032</v>
      </c>
      <c r="I4838" s="39" t="str">
        <f t="shared" si="648"/>
        <v>Q24050972-05-6200-E-SLD-0032</v>
      </c>
      <c r="J4838" s="162"/>
      <c r="K4838" s="33" t="str">
        <f>VLOOKUP(C4838,'PPE WBS Codes'!$E$3:$F$79,2,0)</f>
        <v>On-Site Power Supply and Transmission</v>
      </c>
      <c r="L4838" s="162" t="s">
        <v>3184</v>
      </c>
      <c r="M4838" s="162" t="s">
        <v>663</v>
      </c>
      <c r="N4838" s="33" t="str">
        <f t="shared" si="643"/>
        <v>On-Site Power Supply and Transmission - Solar Plant PV Substation-Panel H00, H15- Feeders - Single Line Diagram</v>
      </c>
      <c r="O4838" s="175"/>
      <c r="P4838" s="175"/>
      <c r="Q4838" s="33" t="str">
        <f>IFERROR(VLOOKUP(PPE_PH1_CDDL[[#This Row],[RDMC Document Number]],[3]Docs!$B:$F,4,0),"No Placeholder Yet")</f>
        <v>RES - Reserved Placeholder</v>
      </c>
      <c r="R4838" s="33" t="str">
        <f>IFERROR(VLOOKUP(PPE_PH1_CDDL[[#This Row],[RDMC Document Number]],[3]Docs!$B:$F,5,0),"No Placeholder Yet")</f>
        <v>Pending</v>
      </c>
      <c r="S4838" s="137">
        <f t="shared" si="649"/>
        <v>0</v>
      </c>
      <c r="T4838" s="162" t="s">
        <v>1220</v>
      </c>
      <c r="U4838" s="162"/>
      <c r="V4838" s="126">
        <v>46171</v>
      </c>
      <c r="W4838" s="162" t="s">
        <v>2130</v>
      </c>
      <c r="X4838" s="39" t="s">
        <v>663</v>
      </c>
      <c r="Y4838" s="162"/>
      <c r="Z4838" s="162"/>
      <c r="AA4838" s="162"/>
      <c r="AB4838" s="152" t="s">
        <v>3165</v>
      </c>
    </row>
    <row r="4839" spans="1:28" ht="21.75" customHeight="1" x14ac:dyDescent="0.25">
      <c r="A4839" s="37" t="s">
        <v>30</v>
      </c>
      <c r="B4839" s="37" t="s">
        <v>31</v>
      </c>
      <c r="C4839" s="162">
        <v>9134</v>
      </c>
      <c r="D4839" s="162" t="s">
        <v>1169</v>
      </c>
      <c r="E4839" s="162" t="s">
        <v>713</v>
      </c>
      <c r="F4839" s="174" t="s">
        <v>88</v>
      </c>
      <c r="G4839" s="162" t="s">
        <v>35</v>
      </c>
      <c r="H4839" s="39" t="str">
        <f t="shared" si="647"/>
        <v>6105AK124-9134-CTMP-0016</v>
      </c>
      <c r="I4839" s="39" t="str">
        <f t="shared" si="648"/>
        <v>Q24050972-05-9134-C-TMP-0016</v>
      </c>
      <c r="J4839" s="162"/>
      <c r="K4839" s="162" t="s">
        <v>2104</v>
      </c>
      <c r="L4839" s="162" t="s">
        <v>3167</v>
      </c>
      <c r="M4839" s="162" t="s">
        <v>2106</v>
      </c>
      <c r="N4839" s="33" t="str">
        <f t="shared" si="643"/>
        <v>Survey, Inspection, and Quality Control - Concrete Slump Cone Test - Inspection Record</v>
      </c>
      <c r="O4839" s="175"/>
      <c r="P4839" s="175"/>
      <c r="Q4839" s="33" t="str">
        <f>IFERROR(VLOOKUP(PPE_PH1_CDDL[[#This Row],[RDMC Document Number]],[3]Docs!$B:$F,4,0),"No Placeholder Yet")</f>
        <v>RES - Reserved Placeholder</v>
      </c>
      <c r="R4839" s="33" t="str">
        <f>IFERROR(VLOOKUP(PPE_PH1_CDDL[[#This Row],[RDMC Document Number]],[3]Docs!$B:$F,5,0),"No Placeholder Yet")</f>
        <v>Pending</v>
      </c>
      <c r="S4839" s="137">
        <f t="shared" ref="S4839:S4844" si="650">IF(AND(O4839&lt;&gt;"",P4839&lt;&gt;"",R4839="Approved"),100%,
 IF(AND(O4839&lt;&gt;"",P4839&lt;&gt;""),66.67%,
 IF(O4839&lt;&gt;"",33.33%,
 0)))</f>
        <v>0</v>
      </c>
      <c r="T4839" s="162" t="s">
        <v>2107</v>
      </c>
      <c r="U4839" s="162"/>
      <c r="V4839" s="177">
        <v>46161</v>
      </c>
      <c r="W4839" s="162" t="s">
        <v>3167</v>
      </c>
      <c r="X4839" s="162" t="s">
        <v>2106</v>
      </c>
      <c r="Y4839" s="162"/>
      <c r="Z4839" s="162"/>
      <c r="AA4839" s="162"/>
      <c r="AB4839" s="152" t="s">
        <v>3165</v>
      </c>
    </row>
    <row r="4840" spans="1:28" ht="21.75" customHeight="1" x14ac:dyDescent="0.25">
      <c r="A4840" s="162" t="s">
        <v>30</v>
      </c>
      <c r="B4840" s="162" t="s">
        <v>31</v>
      </c>
      <c r="C4840" s="162" t="s">
        <v>4</v>
      </c>
      <c r="D4840" s="162" t="s">
        <v>145</v>
      </c>
      <c r="E4840" s="162" t="s">
        <v>638</v>
      </c>
      <c r="F4840" s="174" t="s">
        <v>34</v>
      </c>
      <c r="G4840" s="162" t="s">
        <v>35</v>
      </c>
      <c r="H4840" s="39" t="str">
        <f t="shared" si="647"/>
        <v>6105AK124-0000-HRPT-0001</v>
      </c>
      <c r="I4840" s="39" t="str">
        <f t="shared" si="648"/>
        <v>Q24050972-05-0000-H-RPT-0001</v>
      </c>
      <c r="J4840" s="162"/>
      <c r="K4840" s="33" t="s">
        <v>36</v>
      </c>
      <c r="L4840" s="162" t="s">
        <v>3168</v>
      </c>
      <c r="M4840" s="162" t="s">
        <v>3168</v>
      </c>
      <c r="N4840" s="33" t="str">
        <f t="shared" si="643"/>
        <v>General - Fire Fighting system - Fire Fighting system</v>
      </c>
      <c r="O4840" s="175"/>
      <c r="P4840" s="175"/>
      <c r="Q4840" s="33" t="str">
        <f>IFERROR(VLOOKUP(PPE_PH1_CDDL[[#This Row],[RDMC Document Number]],[3]Docs!$B:$F,4,0),"No Placeholder Yet")</f>
        <v>RES - Reserved Placeholder</v>
      </c>
      <c r="R4840" s="33" t="str">
        <f>IFERROR(VLOOKUP(PPE_PH1_CDDL[[#This Row],[RDMC Document Number]],[3]Docs!$B:$F,5,0),"No Placeholder Yet")</f>
        <v>Pending</v>
      </c>
      <c r="S4840" s="137">
        <f t="shared" si="650"/>
        <v>0</v>
      </c>
      <c r="T4840" s="162" t="s">
        <v>3169</v>
      </c>
      <c r="U4840" s="162"/>
      <c r="V4840" s="177">
        <v>46361</v>
      </c>
      <c r="W4840" s="162" t="s">
        <v>2020</v>
      </c>
      <c r="X4840" s="162" t="s">
        <v>3168</v>
      </c>
      <c r="Y4840" s="162"/>
      <c r="Z4840" s="162"/>
      <c r="AA4840" s="162"/>
      <c r="AB4840" s="152" t="s">
        <v>3165</v>
      </c>
    </row>
    <row r="4841" spans="1:28" ht="21.75" customHeight="1" x14ac:dyDescent="0.25">
      <c r="A4841" s="162" t="s">
        <v>30</v>
      </c>
      <c r="B4841" s="162" t="s">
        <v>31</v>
      </c>
      <c r="C4841" s="162" t="s">
        <v>5</v>
      </c>
      <c r="D4841" s="162" t="s">
        <v>52</v>
      </c>
      <c r="E4841" s="162" t="s">
        <v>311</v>
      </c>
      <c r="F4841" s="174" t="s">
        <v>34</v>
      </c>
      <c r="G4841" s="162" t="s">
        <v>35</v>
      </c>
      <c r="H4841" s="39" t="str">
        <f t="shared" ref="H4841:H4844" si="651">A4841&amp;B4841&amp;"-"&amp;C4841&amp;"-"&amp;D4841&amp;E4841&amp;"-"&amp;F4841</f>
        <v>6105AK124-0100-EGDL-0001</v>
      </c>
      <c r="I4841" s="39" t="str">
        <f t="shared" si="648"/>
        <v>Q24050972-05-0100-E-GDL-0001</v>
      </c>
      <c r="J4841" s="162"/>
      <c r="K4841" s="33" t="str">
        <f>VLOOKUP(C4841,'PPE WBS Codes'!$E$3:$F$79,2,0)</f>
        <v>Project Site Wide</v>
      </c>
      <c r="L4841" s="162" t="s">
        <v>3170</v>
      </c>
      <c r="M4841" s="162" t="s">
        <v>3171</v>
      </c>
      <c r="N4841" s="33" t="str">
        <f t="shared" si="643"/>
        <v>Project Site Wide - Site Acceptance Test (SAT)  - 400Vac Aux Supply Gensets</v>
      </c>
      <c r="O4841" s="175"/>
      <c r="P4841" s="175"/>
      <c r="Q4841" s="33" t="str">
        <f>IFERROR(VLOOKUP(PPE_PH1_CDDL[[#This Row],[RDMC Document Number]],[3]Docs!$B:$F,4,0),"No Placeholder Yet")</f>
        <v>RES - Reserved Placeholder</v>
      </c>
      <c r="R4841" s="33" t="str">
        <f>IFERROR(VLOOKUP(PPE_PH1_CDDL[[#This Row],[RDMC Document Number]],[3]Docs!$B:$F,5,0),"No Placeholder Yet")</f>
        <v>Pending</v>
      </c>
      <c r="S4841" s="137">
        <f t="shared" si="650"/>
        <v>0</v>
      </c>
      <c r="T4841" s="162" t="s">
        <v>56</v>
      </c>
      <c r="U4841" s="162"/>
      <c r="V4841" s="177">
        <v>46164</v>
      </c>
      <c r="W4841" s="162" t="s">
        <v>3170</v>
      </c>
      <c r="X4841" s="162" t="s">
        <v>3171</v>
      </c>
      <c r="Y4841" s="162"/>
      <c r="Z4841" s="162"/>
      <c r="AA4841" s="162"/>
      <c r="AB4841" s="152" t="s">
        <v>3165</v>
      </c>
    </row>
    <row r="4842" spans="1:28" ht="21.75" customHeight="1" x14ac:dyDescent="0.25">
      <c r="A4842" s="37" t="s">
        <v>30</v>
      </c>
      <c r="B4842" s="37" t="s">
        <v>31</v>
      </c>
      <c r="C4842" s="39">
        <v>6251</v>
      </c>
      <c r="D4842" s="39" t="s">
        <v>1169</v>
      </c>
      <c r="E4842" s="162" t="s">
        <v>321</v>
      </c>
      <c r="F4842" s="174" t="s">
        <v>46</v>
      </c>
      <c r="G4842" s="162" t="s">
        <v>35</v>
      </c>
      <c r="H4842" s="39" t="str">
        <f t="shared" si="651"/>
        <v>6105AK124-6251-CLAY-0002</v>
      </c>
      <c r="I4842" s="39" t="str">
        <f>"Q24050972"&amp;"-"&amp;"05"&amp;"-"&amp;C4842&amp;"-"&amp;D4842&amp;"-"&amp;E4842&amp;"-"&amp;F4842</f>
        <v>Q24050972-05-6251-C-LAY-0002</v>
      </c>
      <c r="J4842" s="162"/>
      <c r="K4842" s="33" t="str">
        <f>VLOOKUP(C4842,'PPE WBS Codes'!$E$3:$F$79,2,0)</f>
        <v>Load Bank</v>
      </c>
      <c r="L4842" s="162" t="s">
        <v>1159</v>
      </c>
      <c r="M4842" s="162" t="s">
        <v>3172</v>
      </c>
      <c r="N4842" s="33" t="str">
        <f t="shared" si="643"/>
        <v>Load Bank - Wartsila Power Plant 1 - Transformer - Layout</v>
      </c>
      <c r="O4842" s="175"/>
      <c r="P4842" s="175"/>
      <c r="Q4842" s="33" t="str">
        <f>IFERROR(VLOOKUP(PPE_PH1_CDDL[[#This Row],[RDMC Document Number]],[3]Docs!$B:$F,4,0),"No Placeholder Yet")</f>
        <v>RES - Reserved Placeholder</v>
      </c>
      <c r="R4842" s="33" t="str">
        <f>IFERROR(VLOOKUP(PPE_PH1_CDDL[[#This Row],[RDMC Document Number]],[3]Docs!$B:$F,5,0),"No Placeholder Yet")</f>
        <v>Pending</v>
      </c>
      <c r="S4842" s="137">
        <f t="shared" si="650"/>
        <v>0</v>
      </c>
      <c r="T4842" s="162" t="s">
        <v>91</v>
      </c>
      <c r="U4842" s="162"/>
      <c r="V4842" s="177">
        <v>46172</v>
      </c>
      <c r="W4842" s="162" t="s">
        <v>1159</v>
      </c>
      <c r="X4842" s="162" t="s">
        <v>3172</v>
      </c>
      <c r="Y4842" s="162"/>
      <c r="Z4842" s="162"/>
      <c r="AA4842" s="162"/>
      <c r="AB4842" s="152" t="s">
        <v>3165</v>
      </c>
    </row>
    <row r="4843" spans="1:28" ht="21.75" customHeight="1" x14ac:dyDescent="0.25">
      <c r="A4843" s="37" t="s">
        <v>30</v>
      </c>
      <c r="B4843" s="37" t="s">
        <v>31</v>
      </c>
      <c r="C4843" s="39">
        <v>6251</v>
      </c>
      <c r="D4843" s="39" t="s">
        <v>1169</v>
      </c>
      <c r="E4843" s="39" t="s">
        <v>659</v>
      </c>
      <c r="F4843" s="174" t="s">
        <v>236</v>
      </c>
      <c r="G4843" s="162" t="s">
        <v>35</v>
      </c>
      <c r="H4843" s="39" t="str">
        <f t="shared" si="651"/>
        <v>6105AK124-6251-CSEC-0024</v>
      </c>
      <c r="I4843" s="39" t="str">
        <f>"Q24050972"&amp;"-"&amp;"05"&amp;"-"&amp;C4843&amp;"-"&amp;D4843&amp;"-"&amp;E4843&amp;"-"&amp;F4843</f>
        <v>Q24050972-05-6251-C-SEC-0024</v>
      </c>
      <c r="J4843" s="162"/>
      <c r="K4843" s="33" t="str">
        <f>VLOOKUP(C4843,'PPE WBS Codes'!$E$3:$F$79,2,0)</f>
        <v>Load Bank</v>
      </c>
      <c r="L4843" s="162" t="s">
        <v>1159</v>
      </c>
      <c r="M4843" s="162" t="s">
        <v>3173</v>
      </c>
      <c r="N4843" s="33" t="str">
        <f t="shared" si="643"/>
        <v>Load Bank - Wartsila Power Plant 1 - Transformer - section views</v>
      </c>
      <c r="O4843" s="175"/>
      <c r="P4843" s="175"/>
      <c r="Q4843" s="33" t="str">
        <f>IFERROR(VLOOKUP(PPE_PH1_CDDL[[#This Row],[RDMC Document Number]],[3]Docs!$B:$F,4,0),"No Placeholder Yet")</f>
        <v>RES - Reserved Placeholder</v>
      </c>
      <c r="R4843" s="33" t="str">
        <f>IFERROR(VLOOKUP(PPE_PH1_CDDL[[#This Row],[RDMC Document Number]],[3]Docs!$B:$F,5,0),"No Placeholder Yet")</f>
        <v>Pending</v>
      </c>
      <c r="S4843" s="137">
        <f t="shared" si="650"/>
        <v>0</v>
      </c>
      <c r="T4843" s="162" t="s">
        <v>91</v>
      </c>
      <c r="U4843" s="162"/>
      <c r="V4843" s="177">
        <v>46172</v>
      </c>
      <c r="W4843" s="162" t="s">
        <v>1159</v>
      </c>
      <c r="X4843" s="162" t="s">
        <v>3173</v>
      </c>
      <c r="Y4843" s="162"/>
      <c r="Z4843" s="162"/>
      <c r="AA4843" s="162"/>
      <c r="AB4843" s="152" t="s">
        <v>3165</v>
      </c>
    </row>
    <row r="4844" spans="1:28" ht="21.75" customHeight="1" x14ac:dyDescent="0.25">
      <c r="A4844" s="37" t="s">
        <v>30</v>
      </c>
      <c r="B4844" s="37" t="s">
        <v>31</v>
      </c>
      <c r="C4844" s="39">
        <v>6251</v>
      </c>
      <c r="D4844" s="39" t="s">
        <v>1169</v>
      </c>
      <c r="E4844" s="162" t="s">
        <v>192</v>
      </c>
      <c r="F4844" s="174" t="s">
        <v>46</v>
      </c>
      <c r="G4844" s="162" t="s">
        <v>35</v>
      </c>
      <c r="H4844" s="39" t="str">
        <f t="shared" si="651"/>
        <v>6105AK124-6251-CDTL-0002</v>
      </c>
      <c r="I4844" s="39" t="str">
        <f t="shared" ref="I4844" si="652">"Q24050972"&amp;"-"&amp;"03"&amp;"-"&amp;C4844&amp;"-"&amp;D4844&amp;"-"&amp;E4844&amp;"-"&amp;F4844</f>
        <v>Q24050972-03-6251-C-DTL-0002</v>
      </c>
      <c r="J4844" s="162"/>
      <c r="K4844" s="33" t="str">
        <f>VLOOKUP(C4844,'PPE WBS Codes'!$E$3:$F$79,2,0)</f>
        <v>Load Bank</v>
      </c>
      <c r="L4844" s="162" t="s">
        <v>1159</v>
      </c>
      <c r="M4844" s="162" t="s">
        <v>3174</v>
      </c>
      <c r="N4844" s="33" t="str">
        <f t="shared" si="643"/>
        <v>Load Bank - Wartsila Power Plant 1 - Transformer - Rebar bending schedule</v>
      </c>
      <c r="O4844" s="175"/>
      <c r="P4844" s="175"/>
      <c r="Q4844" s="33" t="str">
        <f>IFERROR(VLOOKUP(PPE_PH1_CDDL[[#This Row],[RDMC Document Number]],[3]Docs!$B:$F,4,0),"No Placeholder Yet")</f>
        <v>RES - Reserved Placeholder</v>
      </c>
      <c r="R4844" s="33" t="str">
        <f>IFERROR(VLOOKUP(PPE_PH1_CDDL[[#This Row],[RDMC Document Number]],[3]Docs!$B:$F,5,0),"No Placeholder Yet")</f>
        <v>Pending</v>
      </c>
      <c r="S4844" s="137">
        <f t="shared" si="650"/>
        <v>0</v>
      </c>
      <c r="T4844" s="162" t="s">
        <v>91</v>
      </c>
      <c r="U4844" s="162"/>
      <c r="V4844" s="177">
        <v>46172</v>
      </c>
      <c r="W4844" s="162" t="s">
        <v>1159</v>
      </c>
      <c r="X4844" s="162" t="s">
        <v>3175</v>
      </c>
      <c r="Y4844" s="162"/>
      <c r="Z4844" s="162"/>
      <c r="AA4844" s="162"/>
      <c r="AB4844" s="152" t="s">
        <v>3165</v>
      </c>
    </row>
    <row r="4845" spans="1:28" ht="21.75" customHeight="1" x14ac:dyDescent="0.25">
      <c r="A4845" s="37" t="s">
        <v>30</v>
      </c>
      <c r="B4845" s="37" t="s">
        <v>31</v>
      </c>
      <c r="C4845" s="39">
        <v>6251</v>
      </c>
      <c r="D4845" s="39" t="s">
        <v>1169</v>
      </c>
      <c r="E4845" s="162" t="s">
        <v>321</v>
      </c>
      <c r="F4845" s="174" t="s">
        <v>48</v>
      </c>
      <c r="G4845" s="162" t="s">
        <v>35</v>
      </c>
      <c r="H4845" s="39" t="str">
        <f t="shared" ref="H4845:H4846" si="653">A4845&amp;B4845&amp;"-"&amp;C4845&amp;"-"&amp;D4845&amp;E4845&amp;"-"&amp;F4845</f>
        <v>6105AK124-6251-CLAY-0003</v>
      </c>
      <c r="I4845" s="39" t="str">
        <f>"Q24050972"&amp;"-"&amp;"05"&amp;"-"&amp;C4845&amp;"-"&amp;D4845&amp;"-"&amp;E4845&amp;"-"&amp;F4845</f>
        <v>Q24050972-05-6251-C-LAY-0003</v>
      </c>
      <c r="J4845" s="162"/>
      <c r="K4845" s="33" t="str">
        <f>VLOOKUP(C4845,'PPE WBS Codes'!$E$3:$F$79,2,0)</f>
        <v>Load Bank</v>
      </c>
      <c r="L4845" s="162" t="s">
        <v>1159</v>
      </c>
      <c r="M4845" s="162" t="s">
        <v>3176</v>
      </c>
      <c r="N4845" s="33" t="str">
        <f t="shared" si="643"/>
        <v>Load Bank - Wartsila Power Plant 1 - Load bank - Layout</v>
      </c>
      <c r="O4845" s="175"/>
      <c r="P4845" s="175"/>
      <c r="Q4845" s="33" t="str">
        <f>IFERROR(VLOOKUP(PPE_PH1_CDDL[[#This Row],[RDMC Document Number]],[3]Docs!$B:$F,4,0),"No Placeholder Yet")</f>
        <v>RES - Reserved Placeholder</v>
      </c>
      <c r="R4845" s="33" t="str">
        <f>IFERROR(VLOOKUP(PPE_PH1_CDDL[[#This Row],[RDMC Document Number]],[3]Docs!$B:$F,5,0),"No Placeholder Yet")</f>
        <v>Pending</v>
      </c>
      <c r="S4845" s="137">
        <f t="shared" ref="S4845:S4846" si="654">IF(AND(O4845&lt;&gt;"",P4845&lt;&gt;"",R4845="Approved"),100%,
 IF(AND(O4845&lt;&gt;"",P4845&lt;&gt;""),66.67%,
 IF(O4845&lt;&gt;"",33.33%,
 0)))</f>
        <v>0</v>
      </c>
      <c r="T4845" s="162" t="s">
        <v>91</v>
      </c>
      <c r="U4845" s="162"/>
      <c r="V4845" s="177">
        <v>46172</v>
      </c>
      <c r="W4845" s="162" t="s">
        <v>1159</v>
      </c>
      <c r="X4845" s="162" t="s">
        <v>1711</v>
      </c>
      <c r="Y4845" s="162"/>
      <c r="Z4845" s="162"/>
      <c r="AA4845" s="162"/>
      <c r="AB4845" s="152" t="s">
        <v>3165</v>
      </c>
    </row>
    <row r="4846" spans="1:28" ht="21.75" customHeight="1" x14ac:dyDescent="0.25">
      <c r="A4846" s="37" t="s">
        <v>30</v>
      </c>
      <c r="B4846" s="37" t="s">
        <v>31</v>
      </c>
      <c r="C4846" s="39">
        <v>6251</v>
      </c>
      <c r="D4846" s="39" t="s">
        <v>1169</v>
      </c>
      <c r="E4846" s="39" t="s">
        <v>659</v>
      </c>
      <c r="F4846" s="174" t="s">
        <v>238</v>
      </c>
      <c r="G4846" s="162" t="s">
        <v>35</v>
      </c>
      <c r="H4846" s="39" t="str">
        <f t="shared" si="653"/>
        <v>6105AK124-6251-CSEC-0025</v>
      </c>
      <c r="I4846" s="39" t="str">
        <f>"Q24050972"&amp;"-"&amp;"05"&amp;"-"&amp;C4846&amp;"-"&amp;D4846&amp;"-"&amp;E4846&amp;"-"&amp;F4846</f>
        <v>Q24050972-05-6251-C-SEC-0025</v>
      </c>
      <c r="J4846" s="162"/>
      <c r="K4846" s="33" t="str">
        <f>VLOOKUP(C4846,'PPE WBS Codes'!$E$3:$F$79,2,0)</f>
        <v>Load Bank</v>
      </c>
      <c r="L4846" s="162" t="s">
        <v>1159</v>
      </c>
      <c r="M4846" s="162" t="s">
        <v>3177</v>
      </c>
      <c r="N4846" s="33" t="str">
        <f t="shared" si="643"/>
        <v>Load Bank - Wartsila Power Plant 1 - Load bank - section views</v>
      </c>
      <c r="O4846" s="175"/>
      <c r="P4846" s="175"/>
      <c r="Q4846" s="33" t="str">
        <f>IFERROR(VLOOKUP(PPE_PH1_CDDL[[#This Row],[RDMC Document Number]],[3]Docs!$B:$F,4,0),"No Placeholder Yet")</f>
        <v>RES - Reserved Placeholder</v>
      </c>
      <c r="R4846" s="33" t="str">
        <f>IFERROR(VLOOKUP(PPE_PH1_CDDL[[#This Row],[RDMC Document Number]],[3]Docs!$B:$F,5,0),"No Placeholder Yet")</f>
        <v>Pending</v>
      </c>
      <c r="S4846" s="137">
        <f t="shared" si="654"/>
        <v>0</v>
      </c>
      <c r="T4846" s="162" t="s">
        <v>91</v>
      </c>
      <c r="U4846" s="162"/>
      <c r="V4846" s="177">
        <v>46172</v>
      </c>
      <c r="W4846" s="162" t="s">
        <v>1159</v>
      </c>
      <c r="X4846" s="162" t="s">
        <v>3178</v>
      </c>
      <c r="Y4846" s="162"/>
      <c r="Z4846" s="162"/>
      <c r="AA4846" s="162"/>
      <c r="AB4846" s="152" t="s">
        <v>3165</v>
      </c>
    </row>
    <row r="4847" spans="1:28" ht="21.75" customHeight="1" x14ac:dyDescent="0.25">
      <c r="A4847" s="37" t="s">
        <v>30</v>
      </c>
      <c r="B4847" s="37" t="s">
        <v>31</v>
      </c>
      <c r="C4847" s="39">
        <v>6251</v>
      </c>
      <c r="D4847" s="39" t="s">
        <v>1169</v>
      </c>
      <c r="E4847" s="39" t="s">
        <v>321</v>
      </c>
      <c r="F4847" s="174" t="s">
        <v>240</v>
      </c>
      <c r="G4847" s="162" t="s">
        <v>35</v>
      </c>
      <c r="H4847" s="39" t="str">
        <f t="shared" ref="H4847:H4852" si="655">A4847&amp;B4847&amp;"-"&amp;C4847&amp;"-"&amp;D4847&amp;E4847&amp;"-"&amp;F4847</f>
        <v>6105AK124-6251-CLAY-0026</v>
      </c>
      <c r="I4847" s="39" t="str">
        <f>"Q24050972"&amp;"-"&amp;"05"&amp;"-"&amp;C4847&amp;"-"&amp;D4847&amp;"-"&amp;E4847&amp;"-"&amp;F4847</f>
        <v>Q24050972-05-6251-C-LAY-0026</v>
      </c>
      <c r="J4847" s="162"/>
      <c r="K4847" s="33" t="str">
        <f>VLOOKUP(C4847,'PPE WBS Codes'!$E$3:$F$79,2,0)</f>
        <v>Load Bank</v>
      </c>
      <c r="L4847" s="162" t="s">
        <v>1159</v>
      </c>
      <c r="M4847" s="162" t="s">
        <v>3180</v>
      </c>
      <c r="N4847" s="33" t="str">
        <f t="shared" si="643"/>
        <v>Load Bank - Wartsila Power Plant 1 - Gen Bund  - Civil Layout</v>
      </c>
      <c r="O4847" s="175"/>
      <c r="P4847" s="175"/>
      <c r="Q4847" s="33" t="str">
        <f>IFERROR(VLOOKUP(PPE_PH1_CDDL[[#This Row],[RDMC Document Number]],[3]Docs!$B:$F,4,0),"No Placeholder Yet")</f>
        <v>No Placeholder Yet</v>
      </c>
      <c r="R4847" s="33" t="str">
        <f>IFERROR(VLOOKUP(PPE_PH1_CDDL[[#This Row],[RDMC Document Number]],[3]Docs!$B:$F,5,0),"No Placeholder Yet")</f>
        <v>No Placeholder Yet</v>
      </c>
      <c r="S4847" s="137">
        <f t="shared" ref="S4847:S4881" si="656">IF(AND(O4847&lt;&gt;"",P4847&lt;&gt;"",R4847="Approved"),100%,
 IF(AND(O4847&lt;&gt;"",P4847&lt;&gt;""),66.67%,
 IF(O4847&lt;&gt;"",33.33%,
 0)))</f>
        <v>0</v>
      </c>
      <c r="T4847" s="162" t="s">
        <v>91</v>
      </c>
      <c r="U4847" s="162"/>
      <c r="V4847" s="177">
        <v>46172</v>
      </c>
      <c r="W4847" s="162" t="s">
        <v>1159</v>
      </c>
      <c r="X4847" s="162" t="s">
        <v>3179</v>
      </c>
      <c r="Y4847" s="162"/>
      <c r="Z4847" s="162"/>
      <c r="AA4847" s="162"/>
      <c r="AB4847" s="152" t="s">
        <v>3165</v>
      </c>
    </row>
    <row r="4848" spans="1:28" ht="21.75" customHeight="1" x14ac:dyDescent="0.25">
      <c r="A4848" s="37" t="s">
        <v>30</v>
      </c>
      <c r="B4848" s="37" t="s">
        <v>31</v>
      </c>
      <c r="C4848" s="39">
        <v>6251</v>
      </c>
      <c r="D4848" s="39" t="s">
        <v>1169</v>
      </c>
      <c r="E4848" s="162" t="s">
        <v>192</v>
      </c>
      <c r="F4848" s="128" t="s">
        <v>48</v>
      </c>
      <c r="G4848" s="162" t="s">
        <v>35</v>
      </c>
      <c r="H4848" s="39" t="str">
        <f t="shared" si="655"/>
        <v>6105AK124-6251-CDTL-0003</v>
      </c>
      <c r="I4848" s="39" t="str">
        <f t="shared" ref="I4848:I4849" si="657">"Q24050972"&amp;"-"&amp;"03"&amp;"-"&amp;C4848&amp;"-"&amp;D4848&amp;"-"&amp;E4848&amp;"-"&amp;F4848</f>
        <v>Q24050972-03-6251-C-DTL-0003</v>
      </c>
      <c r="J4848" s="39"/>
      <c r="K4848" s="33" t="str">
        <f>VLOOKUP(C4848,'PPE WBS Codes'!$E$3:$F$79,2,0)</f>
        <v>Load Bank</v>
      </c>
      <c r="L4848" s="162" t="s">
        <v>1159</v>
      </c>
      <c r="M4848" s="39" t="s">
        <v>3182</v>
      </c>
      <c r="N4848" s="33" t="str">
        <f t="shared" si="643"/>
        <v>Load Bank - Wartsila Power Plant 1 - Load bank  - Rebar bending schedule</v>
      </c>
      <c r="O4848" s="134"/>
      <c r="P4848" s="134"/>
      <c r="Q4848" s="33" t="str">
        <f>IFERROR(VLOOKUP(PPE_PH1_CDDL[[#This Row],[RDMC Document Number]],[3]Docs!$B:$F,4,0),"No Placeholder Yet")</f>
        <v>RES - Reserved Placeholder</v>
      </c>
      <c r="R4848" s="33" t="str">
        <f>IFERROR(VLOOKUP(PPE_PH1_CDDL[[#This Row],[RDMC Document Number]],[3]Docs!$B:$F,5,0),"No Placeholder Yet")</f>
        <v>Pending</v>
      </c>
      <c r="S4848" s="137">
        <f t="shared" si="656"/>
        <v>0</v>
      </c>
      <c r="T4848" s="162" t="s">
        <v>91</v>
      </c>
      <c r="U4848" s="162"/>
      <c r="V4848" s="177">
        <v>46172</v>
      </c>
      <c r="W4848" s="162" t="s">
        <v>1159</v>
      </c>
      <c r="X4848" s="39" t="s">
        <v>3181</v>
      </c>
      <c r="Y4848" s="39"/>
      <c r="Z4848" s="39"/>
      <c r="AA4848" s="39"/>
      <c r="AB4848" s="152" t="s">
        <v>3165</v>
      </c>
    </row>
    <row r="4849" spans="1:28" ht="21.75" customHeight="1" x14ac:dyDescent="0.25">
      <c r="A4849" s="37" t="s">
        <v>30</v>
      </c>
      <c r="B4849" s="37" t="s">
        <v>31</v>
      </c>
      <c r="C4849" s="39">
        <v>6251</v>
      </c>
      <c r="D4849" s="39" t="s">
        <v>1169</v>
      </c>
      <c r="E4849" s="162" t="s">
        <v>192</v>
      </c>
      <c r="F4849" s="174" t="s">
        <v>50</v>
      </c>
      <c r="G4849" s="162" t="s">
        <v>35</v>
      </c>
      <c r="H4849" s="39" t="str">
        <f t="shared" si="655"/>
        <v>6105AK124-6251-CDTL-0004</v>
      </c>
      <c r="I4849" s="39" t="str">
        <f t="shared" si="657"/>
        <v>Q24050972-03-6251-C-DTL-0004</v>
      </c>
      <c r="J4849" s="162"/>
      <c r="K4849" s="33" t="str">
        <f>VLOOKUP(C4849,'PPE WBS Codes'!$E$3:$F$79,2,0)</f>
        <v>Load Bank</v>
      </c>
      <c r="L4849" s="162" t="s">
        <v>1159</v>
      </c>
      <c r="M4849" s="162" t="s">
        <v>3183</v>
      </c>
      <c r="N4849" s="33" t="str">
        <f t="shared" si="643"/>
        <v>Load Bank - Wartsila Power Plant 1 - Gen Bund  - Rebar bending schedule</v>
      </c>
      <c r="O4849" s="175"/>
      <c r="P4849" s="175"/>
      <c r="Q4849" s="33" t="str">
        <f>IFERROR(VLOOKUP(PPE_PH1_CDDL[[#This Row],[RDMC Document Number]],[3]Docs!$B:$F,4,0),"No Placeholder Yet")</f>
        <v>RES - Reserved Placeholder</v>
      </c>
      <c r="R4849" s="33" t="str">
        <f>IFERROR(VLOOKUP(PPE_PH1_CDDL[[#This Row],[RDMC Document Number]],[3]Docs!$B:$F,5,0),"No Placeholder Yet")</f>
        <v>Pending</v>
      </c>
      <c r="S4849" s="137">
        <f t="shared" si="656"/>
        <v>0</v>
      </c>
      <c r="T4849" s="162" t="s">
        <v>91</v>
      </c>
      <c r="U4849" s="162"/>
      <c r="V4849" s="177">
        <v>46172</v>
      </c>
      <c r="W4849" s="162" t="s">
        <v>1159</v>
      </c>
      <c r="X4849" s="39" t="s">
        <v>3181</v>
      </c>
      <c r="Y4849" s="162"/>
      <c r="Z4849" s="162"/>
      <c r="AA4849" s="162"/>
      <c r="AB4849" s="152" t="s">
        <v>3165</v>
      </c>
    </row>
    <row r="4850" spans="1:28" ht="21.75" customHeight="1" x14ac:dyDescent="0.25">
      <c r="A4850" s="37" t="s">
        <v>30</v>
      </c>
      <c r="B4850" s="37" t="s">
        <v>31</v>
      </c>
      <c r="C4850" s="39">
        <v>6200</v>
      </c>
      <c r="D4850" s="39" t="s">
        <v>52</v>
      </c>
      <c r="E4850" s="39" t="s">
        <v>662</v>
      </c>
      <c r="F4850" s="174" t="s">
        <v>492</v>
      </c>
      <c r="G4850" s="162" t="s">
        <v>35</v>
      </c>
      <c r="H4850" s="39" t="str">
        <f t="shared" si="655"/>
        <v>6105AK124-6200-ESLD-0033</v>
      </c>
      <c r="I4850" s="39" t="str">
        <f t="shared" ref="I4850" si="658">"Q24050972"&amp;"-"&amp;"05"&amp;"-"&amp;C4850&amp;"-"&amp;D4850&amp;"-"&amp;E4850&amp;"-"&amp;F4850</f>
        <v>Q24050972-05-6200-E-SLD-0033</v>
      </c>
      <c r="J4850" s="162"/>
      <c r="K4850" s="33" t="str">
        <f>VLOOKUP(C4850,'PPE WBS Codes'!$E$3:$F$79,2,0)</f>
        <v>On-Site Power Supply and Transmission</v>
      </c>
      <c r="L4850" s="162" t="s">
        <v>3185</v>
      </c>
      <c r="M4850" s="162" t="s">
        <v>663</v>
      </c>
      <c r="N4850" s="33" t="str">
        <f t="shared" si="643"/>
        <v>On-Site Power Supply and Transmission - Solar Plant PV Substation-Panel H01,H03,H06,H08,H09,H11,H13- Feeders - Single Line Diagram</v>
      </c>
      <c r="O4850" s="175"/>
      <c r="P4850" s="175"/>
      <c r="Q4850" s="33" t="str">
        <f>IFERROR(VLOOKUP(PPE_PH1_CDDL[[#This Row],[RDMC Document Number]],[3]Docs!$B:$F,4,0),"No Placeholder Yet")</f>
        <v>RES - Reserved Placeholder</v>
      </c>
      <c r="R4850" s="33" t="str">
        <f>IFERROR(VLOOKUP(PPE_PH1_CDDL[[#This Row],[RDMC Document Number]],[3]Docs!$B:$F,5,0),"No Placeholder Yet")</f>
        <v>Pending</v>
      </c>
      <c r="S4850" s="137">
        <f t="shared" si="656"/>
        <v>0</v>
      </c>
      <c r="T4850" s="162" t="s">
        <v>1220</v>
      </c>
      <c r="U4850" s="162"/>
      <c r="V4850" s="126">
        <v>46171</v>
      </c>
      <c r="W4850" s="162" t="s">
        <v>2130</v>
      </c>
      <c r="X4850" s="39" t="s">
        <v>663</v>
      </c>
      <c r="Y4850" s="162"/>
      <c r="Z4850" s="162"/>
      <c r="AA4850" s="162"/>
      <c r="AB4850" s="152" t="s">
        <v>3165</v>
      </c>
    </row>
    <row r="4851" spans="1:28" ht="21.75" customHeight="1" x14ac:dyDescent="0.25">
      <c r="A4851" s="33" t="s">
        <v>30</v>
      </c>
      <c r="B4851" s="33" t="s">
        <v>31</v>
      </c>
      <c r="C4851" s="39">
        <v>6264</v>
      </c>
      <c r="D4851" s="162" t="s">
        <v>268</v>
      </c>
      <c r="E4851" s="39" t="s">
        <v>82</v>
      </c>
      <c r="F4851" s="174" t="s">
        <v>161</v>
      </c>
      <c r="G4851" s="162" t="s">
        <v>35</v>
      </c>
      <c r="H4851" s="39" t="str">
        <f t="shared" si="655"/>
        <v>6105AK124-6264-MDST-0006</v>
      </c>
      <c r="I4851" s="39" t="str">
        <f>"Q24050972"&amp;"-"&amp;"05"&amp;"-"&amp;C4851&amp;"-"&amp;D4851&amp;"-"&amp;E4851&amp;"-"&amp;F4851</f>
        <v>Q24050972-05-6264-M-DST-0006</v>
      </c>
      <c r="J4851" s="162"/>
      <c r="K4851" s="33" t="str">
        <f>VLOOKUP(C4851,'PPE WBS Codes'!$E$3:$F$79,2,0)</f>
        <v>Bulk Diesel Storage 1</v>
      </c>
      <c r="L4851" s="162" t="s">
        <v>1981</v>
      </c>
      <c r="M4851" s="162" t="s">
        <v>1427</v>
      </c>
      <c r="N4851" s="33" t="str">
        <f t="shared" si="643"/>
        <v>Bulk Diesel Storage 1 - Emergency Equip for Bulk Diesel Storage Yard 1A - Pressure Relief Devices Design and Specification</v>
      </c>
      <c r="O4851" s="175"/>
      <c r="P4851" s="175"/>
      <c r="Q4851" s="33" t="str">
        <f>IFERROR(VLOOKUP(PPE_PH1_CDDL[[#This Row],[RDMC Document Number]],[3]Docs!$B:$F,4,0),"No Placeholder Yet")</f>
        <v>RES - Reserved Placeholder</v>
      </c>
      <c r="R4851" s="33" t="str">
        <f>IFERROR(VLOOKUP(PPE_PH1_CDDL[[#This Row],[RDMC Document Number]],[3]Docs!$B:$F,5,0),"No Placeholder Yet")</f>
        <v>Pending</v>
      </c>
      <c r="S4851" s="137">
        <f t="shared" si="656"/>
        <v>0</v>
      </c>
      <c r="T4851" s="39" t="s">
        <v>1119</v>
      </c>
      <c r="U4851" s="162"/>
      <c r="V4851" s="178"/>
      <c r="W4851" s="39" t="s">
        <v>1982</v>
      </c>
      <c r="X4851" s="39" t="s">
        <v>2012</v>
      </c>
      <c r="Y4851" s="162"/>
      <c r="Z4851" s="162"/>
      <c r="AA4851" s="162"/>
      <c r="AB4851" s="162"/>
    </row>
    <row r="4852" spans="1:28" ht="21.75" customHeight="1" x14ac:dyDescent="0.25">
      <c r="A4852" s="37" t="s">
        <v>30</v>
      </c>
      <c r="B4852" s="37" t="s">
        <v>31</v>
      </c>
      <c r="C4852" s="39">
        <v>6200</v>
      </c>
      <c r="D4852" s="39" t="s">
        <v>268</v>
      </c>
      <c r="E4852" s="39" t="s">
        <v>1170</v>
      </c>
      <c r="F4852" s="128" t="s">
        <v>143</v>
      </c>
      <c r="G4852" s="162" t="s">
        <v>35</v>
      </c>
      <c r="H4852" s="39" t="str">
        <f t="shared" si="655"/>
        <v>6105AK124-6200-MSPC-0017</v>
      </c>
      <c r="I4852" s="39" t="str">
        <f>"Q24050972"&amp;"-"&amp;"05"&amp;"-"&amp;C4852&amp;"-"&amp;D4852&amp;"-"&amp;E4852&amp;"-"&amp;F4852</f>
        <v>Q24050972-05-6200-M-SPC-0017</v>
      </c>
      <c r="J4852" s="39"/>
      <c r="K4852" s="33" t="str">
        <f>VLOOKUP(C4852,'PPE WBS Codes'!$E$3:$F$79,2,0)</f>
        <v>On-Site Power Supply and Transmission</v>
      </c>
      <c r="L4852" s="39" t="s">
        <v>1254</v>
      </c>
      <c r="M4852" s="39" t="s">
        <v>1446</v>
      </c>
      <c r="N4852" s="33" t="str">
        <f t="shared" si="643"/>
        <v>On-Site Power Supply and Transmission - Main Consumer Sub Station Yard Underground Utility Piping - Material Selection and Verification Specification</v>
      </c>
      <c r="O4852" s="134"/>
      <c r="P4852" s="134"/>
      <c r="Q4852" s="33" t="str">
        <f>IFERROR(VLOOKUP(PPE_PH1_CDDL[[#This Row],[RDMC Document Number]],[3]Docs!$B:$F,4,0),"No Placeholder Yet")</f>
        <v>RES - Reserved Placeholder</v>
      </c>
      <c r="R4852" s="33" t="str">
        <f>IFERROR(VLOOKUP(PPE_PH1_CDDL[[#This Row],[RDMC Document Number]],[3]Docs!$B:$F,5,0),"No Placeholder Yet")</f>
        <v>Pending</v>
      </c>
      <c r="S4852" s="137">
        <f t="shared" si="656"/>
        <v>0</v>
      </c>
      <c r="T4852" s="162" t="s">
        <v>1119</v>
      </c>
      <c r="U4852" s="162"/>
      <c r="V4852" s="178"/>
      <c r="W4852" s="39" t="s">
        <v>1310</v>
      </c>
      <c r="X4852" s="39" t="s">
        <v>3189</v>
      </c>
      <c r="Y4852" s="39"/>
      <c r="Z4852" s="39"/>
      <c r="AA4852" s="39"/>
      <c r="AB4852" s="39"/>
    </row>
    <row r="4853" spans="1:28" ht="21.75" customHeight="1" x14ac:dyDescent="0.25">
      <c r="A4853" s="37" t="s">
        <v>30</v>
      </c>
      <c r="B4853" s="37" t="s">
        <v>31</v>
      </c>
      <c r="C4853" s="39">
        <v>6200</v>
      </c>
      <c r="D4853" s="39" t="s">
        <v>268</v>
      </c>
      <c r="E4853" s="39" t="s">
        <v>1170</v>
      </c>
      <c r="F4853" s="174" t="s">
        <v>223</v>
      </c>
      <c r="G4853" s="162" t="s">
        <v>35</v>
      </c>
      <c r="H4853" s="39" t="str">
        <f t="shared" ref="H4853:H4855" si="659">A4853&amp;B4853&amp;"-"&amp;C4853&amp;"-"&amp;D4853&amp;E4853&amp;"-"&amp;F4853</f>
        <v>6105AK124-6200-MSPC-0018</v>
      </c>
      <c r="I4853" s="39" t="str">
        <f>"Q24050972"&amp;"-"&amp;"05"&amp;"-"&amp;C4853&amp;"-"&amp;D4853&amp;"-"&amp;E4853&amp;"-"&amp;F4853</f>
        <v>Q24050972-05-6200-M-SPC-0018</v>
      </c>
      <c r="J4853" s="162"/>
      <c r="K4853" s="33" t="str">
        <f>VLOOKUP(C4853,'PPE WBS Codes'!$E$3:$F$79,2,0)</f>
        <v>On-Site Power Supply and Transmission</v>
      </c>
      <c r="L4853" s="162" t="s">
        <v>3188</v>
      </c>
      <c r="M4853" s="162" t="s">
        <v>1446</v>
      </c>
      <c r="N4853" s="33" t="str">
        <f t="shared" si="643"/>
        <v>On-Site Power Supply and Transmission - Control Room and Ablution Facilities for Main Consumer Sub Station Yard - Material Selection and Verification Specification</v>
      </c>
      <c r="O4853" s="175"/>
      <c r="P4853" s="175"/>
      <c r="Q4853" s="33" t="str">
        <f>IFERROR(VLOOKUP(PPE_PH1_CDDL[[#This Row],[RDMC Document Number]],[3]Docs!$B:$F,4,0),"No Placeholder Yet")</f>
        <v>RES - Reserved Placeholder</v>
      </c>
      <c r="R4853" s="33" t="str">
        <f>IFERROR(VLOOKUP(PPE_PH1_CDDL[[#This Row],[RDMC Document Number]],[3]Docs!$B:$F,5,0),"No Placeholder Yet")</f>
        <v>Pending</v>
      </c>
      <c r="S4853" s="137">
        <f t="shared" si="656"/>
        <v>0</v>
      </c>
      <c r="T4853" s="162" t="s">
        <v>1119</v>
      </c>
      <c r="U4853" s="162"/>
      <c r="V4853" s="178"/>
      <c r="W4853" s="39" t="s">
        <v>1310</v>
      </c>
      <c r="X4853" s="162" t="s">
        <v>3190</v>
      </c>
      <c r="Y4853" s="162"/>
      <c r="Z4853" s="162"/>
      <c r="AA4853" s="162"/>
      <c r="AB4853" s="162"/>
    </row>
    <row r="4854" spans="1:28" ht="21.75" customHeight="1" x14ac:dyDescent="0.25">
      <c r="A4854" s="37" t="s">
        <v>30</v>
      </c>
      <c r="B4854" s="37" t="s">
        <v>31</v>
      </c>
      <c r="C4854" s="39">
        <v>6200</v>
      </c>
      <c r="D4854" s="39" t="s">
        <v>268</v>
      </c>
      <c r="E4854" s="39" t="s">
        <v>1374</v>
      </c>
      <c r="F4854" s="174" t="s">
        <v>161</v>
      </c>
      <c r="G4854" s="162" t="s">
        <v>35</v>
      </c>
      <c r="H4854" s="39" t="str">
        <f t="shared" si="659"/>
        <v>6105AK124-6200-MEQL-0006</v>
      </c>
      <c r="I4854" s="39" t="str">
        <f>"Q24050972"&amp;"-"&amp;"05"&amp;"-"&amp;C4854&amp;"-"&amp;D4854&amp;"-"&amp;E4854&amp;"-"&amp;F4854</f>
        <v>Q24050972-05-6200-M-EQL-0006</v>
      </c>
      <c r="J4854" s="162"/>
      <c r="K4854" s="33" t="str">
        <f>VLOOKUP(C4854,'PPE WBS Codes'!$E$3:$F$79,2,0)</f>
        <v>On-Site Power Supply and Transmission</v>
      </c>
      <c r="L4854" s="162" t="s">
        <v>1280</v>
      </c>
      <c r="M4854" s="162" t="s">
        <v>1428</v>
      </c>
      <c r="N4854" s="33" t="str">
        <f t="shared" si="643"/>
        <v>On-Site Power Supply and Transmission - Collection Sump from Bunds for Main Consumer Sub Station Yard - Mechanical Equipment Register with Specifications</v>
      </c>
      <c r="O4854" s="175"/>
      <c r="P4854" s="175"/>
      <c r="Q4854" s="33" t="str">
        <f>IFERROR(VLOOKUP(PPE_PH1_CDDL[[#This Row],[RDMC Document Number]],[3]Docs!$B:$F,4,0),"No Placeholder Yet")</f>
        <v>RES - Reserved Placeholder</v>
      </c>
      <c r="R4854" s="33" t="str">
        <f>IFERROR(VLOOKUP(PPE_PH1_CDDL[[#This Row],[RDMC Document Number]],[3]Docs!$B:$F,5,0),"No Placeholder Yet")</f>
        <v>Pending</v>
      </c>
      <c r="S4854" s="137">
        <f t="shared" si="656"/>
        <v>0</v>
      </c>
      <c r="T4854" s="162" t="s">
        <v>1119</v>
      </c>
      <c r="U4854" s="162"/>
      <c r="V4854" s="178"/>
      <c r="W4854" s="162" t="s">
        <v>1269</v>
      </c>
      <c r="X4854" s="39" t="s">
        <v>1428</v>
      </c>
      <c r="Y4854" s="162"/>
      <c r="Z4854" s="162"/>
      <c r="AA4854" s="162"/>
      <c r="AB4854" s="162"/>
    </row>
    <row r="4855" spans="1:28" ht="21.75" customHeight="1" x14ac:dyDescent="0.25">
      <c r="A4855" s="37" t="s">
        <v>30</v>
      </c>
      <c r="B4855" s="37" t="s">
        <v>31</v>
      </c>
      <c r="C4855" s="39">
        <v>6251</v>
      </c>
      <c r="D4855" s="39" t="s">
        <v>1169</v>
      </c>
      <c r="E4855" s="39" t="s">
        <v>250</v>
      </c>
      <c r="F4855" s="128" t="s">
        <v>988</v>
      </c>
      <c r="G4855" s="162" t="s">
        <v>35</v>
      </c>
      <c r="H4855" s="39" t="str">
        <f t="shared" si="659"/>
        <v>6105AK124-6251-CGAD-0083</v>
      </c>
      <c r="I4855" s="39" t="str">
        <f>"Q24050972"&amp;"-"&amp;"05"&amp;"-"&amp;C4855&amp;"-"&amp;D4855&amp;"-"&amp;E4855&amp;"-"&amp;F4855</f>
        <v>Q24050972-05-6251-C-GAD-0083</v>
      </c>
      <c r="J4855" s="39"/>
      <c r="K4855" s="33" t="str">
        <f>VLOOKUP(C4855,'PPE WBS Codes'!$E$3:$F$79,2,0)</f>
        <v>Load Bank</v>
      </c>
      <c r="L4855" s="39" t="s">
        <v>1587</v>
      </c>
      <c r="M4855" s="39" t="s">
        <v>1288</v>
      </c>
      <c r="N4855" s="33" t="str">
        <f t="shared" si="643"/>
        <v>Load Bank - 36 MVA Power Station Mobile Load Bank Concrete Pad - Buildings and Structures GA</v>
      </c>
      <c r="O4855" s="134"/>
      <c r="P4855" s="134"/>
      <c r="Q4855" s="33" t="str">
        <f>IFERROR(VLOOKUP(PPE_PH1_CDDL[[#This Row],[RDMC Document Number]],[3]Docs!$B:$F,4,0),"No Placeholder Yet")</f>
        <v>RES - Reserved Placeholder</v>
      </c>
      <c r="R4855" s="33" t="str">
        <f>IFERROR(VLOOKUP(PPE_PH1_CDDL[[#This Row],[RDMC Document Number]],[3]Docs!$B:$F,5,0),"No Placeholder Yet")</f>
        <v>Pending</v>
      </c>
      <c r="S4855" s="137">
        <f t="shared" si="656"/>
        <v>0</v>
      </c>
      <c r="T4855" s="162" t="s">
        <v>1119</v>
      </c>
      <c r="U4855" s="162"/>
      <c r="V4855" s="178"/>
      <c r="W4855" s="39" t="s">
        <v>3191</v>
      </c>
      <c r="X4855" s="39" t="s">
        <v>1316</v>
      </c>
      <c r="Y4855" s="39"/>
      <c r="Z4855" s="39"/>
      <c r="AA4855" s="39"/>
      <c r="AB4855" s="39"/>
    </row>
    <row r="4856" spans="1:28" ht="21.75" customHeight="1" x14ac:dyDescent="0.25">
      <c r="A4856" s="37" t="s">
        <v>30</v>
      </c>
      <c r="B4856" s="37" t="s">
        <v>31</v>
      </c>
      <c r="C4856" s="39">
        <v>6251</v>
      </c>
      <c r="D4856" s="39" t="s">
        <v>1169</v>
      </c>
      <c r="E4856" s="39" t="s">
        <v>250</v>
      </c>
      <c r="F4856" s="128" t="s">
        <v>991</v>
      </c>
      <c r="G4856" s="162" t="s">
        <v>35</v>
      </c>
      <c r="H4856" s="39" t="str">
        <f t="shared" ref="H4856:H4868" si="660">A4856&amp;B4856&amp;"-"&amp;C4856&amp;"-"&amp;D4856&amp;E4856&amp;"-"&amp;F4856</f>
        <v>6105AK124-6251-CGAD-0084</v>
      </c>
      <c r="I4856" s="39" t="str">
        <f t="shared" ref="I4856:I4866" si="661">"Q24050972"&amp;"-"&amp;"05"&amp;"-"&amp;C4856&amp;"-"&amp;D4856&amp;"-"&amp;E4856&amp;"-"&amp;F4856</f>
        <v>Q24050972-05-6251-C-GAD-0084</v>
      </c>
      <c r="J4856" s="39"/>
      <c r="K4856" s="33" t="str">
        <f>VLOOKUP(C4856,'PPE WBS Codes'!$E$3:$F$79,2,0)</f>
        <v>Load Bank</v>
      </c>
      <c r="L4856" s="39" t="s">
        <v>1587</v>
      </c>
      <c r="M4856" s="39" t="s">
        <v>1290</v>
      </c>
      <c r="N4856" s="33" t="str">
        <f t="shared" si="643"/>
        <v>Load Bank - 36 MVA Power Station Mobile Load Bank Concrete Pad - Cables, OHL and Fibre Route GA</v>
      </c>
      <c r="O4856" s="134"/>
      <c r="P4856" s="134"/>
      <c r="Q4856" s="33" t="str">
        <f>IFERROR(VLOOKUP(PPE_PH1_CDDL[[#This Row],[RDMC Document Number]],[3]Docs!$B:$F,4,0),"No Placeholder Yet")</f>
        <v>RES - Reserved Placeholder</v>
      </c>
      <c r="R4856" s="33" t="str">
        <f>IFERROR(VLOOKUP(PPE_PH1_CDDL[[#This Row],[RDMC Document Number]],[3]Docs!$B:$F,5,0),"No Placeholder Yet")</f>
        <v>Pending</v>
      </c>
      <c r="S4856" s="137">
        <f t="shared" si="656"/>
        <v>0</v>
      </c>
      <c r="T4856" s="162" t="s">
        <v>1119</v>
      </c>
      <c r="U4856" s="162"/>
      <c r="V4856" s="178"/>
      <c r="W4856" s="39" t="s">
        <v>3191</v>
      </c>
      <c r="X4856" s="39" t="s">
        <v>1321</v>
      </c>
      <c r="Y4856" s="39"/>
      <c r="Z4856" s="39"/>
      <c r="AA4856" s="39"/>
      <c r="AB4856" s="39"/>
    </row>
    <row r="4857" spans="1:28" ht="21.75" customHeight="1" x14ac:dyDescent="0.25">
      <c r="A4857" s="37" t="s">
        <v>30</v>
      </c>
      <c r="B4857" s="37" t="s">
        <v>31</v>
      </c>
      <c r="C4857" s="39">
        <v>6251</v>
      </c>
      <c r="D4857" s="39" t="s">
        <v>1169</v>
      </c>
      <c r="E4857" s="39" t="s">
        <v>250</v>
      </c>
      <c r="F4857" s="128" t="s">
        <v>994</v>
      </c>
      <c r="G4857" s="162" t="s">
        <v>35</v>
      </c>
      <c r="H4857" s="39" t="str">
        <f t="shared" si="660"/>
        <v>6105AK124-6251-CGAD-0085</v>
      </c>
      <c r="I4857" s="39" t="str">
        <f t="shared" si="661"/>
        <v>Q24050972-05-6251-C-GAD-0085</v>
      </c>
      <c r="J4857" s="39"/>
      <c r="K4857" s="33" t="str">
        <f>VLOOKUP(C4857,'PPE WBS Codes'!$E$3:$F$79,2,0)</f>
        <v>Load Bank</v>
      </c>
      <c r="L4857" s="39" t="s">
        <v>1587</v>
      </c>
      <c r="M4857" s="39" t="s">
        <v>1293</v>
      </c>
      <c r="N4857" s="33" t="str">
        <f t="shared" si="643"/>
        <v>Load Bank - 36 MVA Power Station Mobile Load Bank Concrete Pad - Terrace Equipment GA</v>
      </c>
      <c r="O4857" s="134"/>
      <c r="P4857" s="134"/>
      <c r="Q4857" s="33" t="str">
        <f>IFERROR(VLOOKUP(PPE_PH1_CDDL[[#This Row],[RDMC Document Number]],[3]Docs!$B:$F,4,0),"No Placeholder Yet")</f>
        <v>RES - Reserved Placeholder</v>
      </c>
      <c r="R4857" s="33" t="str">
        <f>IFERROR(VLOOKUP(PPE_PH1_CDDL[[#This Row],[RDMC Document Number]],[3]Docs!$B:$F,5,0),"No Placeholder Yet")</f>
        <v>Pending</v>
      </c>
      <c r="S4857" s="137">
        <f t="shared" si="656"/>
        <v>0</v>
      </c>
      <c r="T4857" s="162" t="s">
        <v>1119</v>
      </c>
      <c r="U4857" s="162"/>
      <c r="V4857" s="178"/>
      <c r="W4857" s="39" t="s">
        <v>3191</v>
      </c>
      <c r="X4857" s="39" t="s">
        <v>1313</v>
      </c>
      <c r="Y4857" s="39"/>
      <c r="Z4857" s="39"/>
      <c r="AA4857" s="39"/>
      <c r="AB4857" s="39"/>
    </row>
    <row r="4858" spans="1:28" ht="21.75" customHeight="1" x14ac:dyDescent="0.25">
      <c r="A4858" s="37" t="s">
        <v>30</v>
      </c>
      <c r="B4858" s="37" t="s">
        <v>31</v>
      </c>
      <c r="C4858" s="39">
        <v>6251</v>
      </c>
      <c r="D4858" s="39" t="s">
        <v>1169</v>
      </c>
      <c r="E4858" s="39" t="s">
        <v>250</v>
      </c>
      <c r="F4858" s="128" t="s">
        <v>997</v>
      </c>
      <c r="G4858" s="162" t="s">
        <v>35</v>
      </c>
      <c r="H4858" s="39" t="str">
        <f t="shared" si="660"/>
        <v>6105AK124-6251-CGAD-0086</v>
      </c>
      <c r="I4858" s="39" t="str">
        <f t="shared" si="661"/>
        <v>Q24050972-05-6251-C-GAD-0086</v>
      </c>
      <c r="J4858" s="39"/>
      <c r="K4858" s="33" t="str">
        <f>VLOOKUP(C4858,'PPE WBS Codes'!$E$3:$F$79,2,0)</f>
        <v>Load Bank</v>
      </c>
      <c r="L4858" s="39" t="s">
        <v>1587</v>
      </c>
      <c r="M4858" s="39" t="s">
        <v>1300</v>
      </c>
      <c r="N4858" s="33" t="str">
        <f t="shared" si="643"/>
        <v>Load Bank - 36 MVA Power Station Mobile Load Bank Concrete Pad - Lighting Design and Layout GA</v>
      </c>
      <c r="O4858" s="134"/>
      <c r="P4858" s="134"/>
      <c r="Q4858" s="33" t="str">
        <f>IFERROR(VLOOKUP(PPE_PH1_CDDL[[#This Row],[RDMC Document Number]],[3]Docs!$B:$F,4,0),"No Placeholder Yet")</f>
        <v>RES - Reserved Placeholder</v>
      </c>
      <c r="R4858" s="33" t="str">
        <f>IFERROR(VLOOKUP(PPE_PH1_CDDL[[#This Row],[RDMC Document Number]],[3]Docs!$B:$F,5,0),"No Placeholder Yet")</f>
        <v>Pending</v>
      </c>
      <c r="S4858" s="137">
        <f t="shared" si="656"/>
        <v>0</v>
      </c>
      <c r="T4858" s="162" t="s">
        <v>1119</v>
      </c>
      <c r="U4858" s="162"/>
      <c r="V4858" s="178"/>
      <c r="W4858" s="39" t="s">
        <v>3191</v>
      </c>
      <c r="X4858" s="39" t="s">
        <v>1301</v>
      </c>
      <c r="Y4858" s="39"/>
      <c r="Z4858" s="39"/>
      <c r="AA4858" s="39"/>
      <c r="AB4858" s="39"/>
    </row>
    <row r="4859" spans="1:28" ht="21.75" customHeight="1" x14ac:dyDescent="0.25">
      <c r="A4859" s="37" t="s">
        <v>30</v>
      </c>
      <c r="B4859" s="37" t="s">
        <v>31</v>
      </c>
      <c r="C4859" s="39">
        <v>6251</v>
      </c>
      <c r="D4859" s="39" t="s">
        <v>1169</v>
      </c>
      <c r="E4859" s="39" t="s">
        <v>250</v>
      </c>
      <c r="F4859" s="128" t="s">
        <v>1000</v>
      </c>
      <c r="G4859" s="162" t="s">
        <v>35</v>
      </c>
      <c r="H4859" s="39" t="str">
        <f t="shared" si="660"/>
        <v>6105AK124-6251-CGAD-0087</v>
      </c>
      <c r="I4859" s="39" t="str">
        <f t="shared" si="661"/>
        <v>Q24050972-05-6251-C-GAD-0087</v>
      </c>
      <c r="J4859" s="39"/>
      <c r="K4859" s="33" t="str">
        <f>VLOOKUP(C4859,'PPE WBS Codes'!$E$3:$F$79,2,0)</f>
        <v>Load Bank</v>
      </c>
      <c r="L4859" s="39" t="s">
        <v>1587</v>
      </c>
      <c r="M4859" s="39" t="s">
        <v>1303</v>
      </c>
      <c r="N4859" s="33" t="str">
        <f t="shared" si="643"/>
        <v>Load Bank - 36 MVA Power Station Mobile Load Bank Concrete Pad - Roads, Pathways, Offloading Areas and Fences GA</v>
      </c>
      <c r="O4859" s="134"/>
      <c r="P4859" s="134"/>
      <c r="Q4859" s="33" t="str">
        <f>IFERROR(VLOOKUP(PPE_PH1_CDDL[[#This Row],[RDMC Document Number]],[3]Docs!$B:$F,4,0),"No Placeholder Yet")</f>
        <v>RES - Reserved Placeholder</v>
      </c>
      <c r="R4859" s="33" t="str">
        <f>IFERROR(VLOOKUP(PPE_PH1_CDDL[[#This Row],[RDMC Document Number]],[3]Docs!$B:$F,5,0),"No Placeholder Yet")</f>
        <v>Pending</v>
      </c>
      <c r="S4859" s="137">
        <f t="shared" si="656"/>
        <v>0</v>
      </c>
      <c r="T4859" s="162" t="s">
        <v>1119</v>
      </c>
      <c r="U4859" s="162"/>
      <c r="V4859" s="178"/>
      <c r="W4859" s="39" t="s">
        <v>3191</v>
      </c>
      <c r="X4859" s="39" t="s">
        <v>1479</v>
      </c>
      <c r="Y4859" s="39"/>
      <c r="Z4859" s="39"/>
      <c r="AA4859" s="39"/>
      <c r="AB4859" s="39"/>
    </row>
    <row r="4860" spans="1:28" ht="21.75" customHeight="1" x14ac:dyDescent="0.25">
      <c r="A4860" s="37" t="s">
        <v>30</v>
      </c>
      <c r="B4860" s="37" t="s">
        <v>31</v>
      </c>
      <c r="C4860" s="39">
        <v>6251</v>
      </c>
      <c r="D4860" s="39" t="s">
        <v>1169</v>
      </c>
      <c r="E4860" s="39" t="s">
        <v>250</v>
      </c>
      <c r="F4860" s="128" t="s">
        <v>1003</v>
      </c>
      <c r="G4860" s="162" t="s">
        <v>35</v>
      </c>
      <c r="H4860" s="39" t="str">
        <f t="shared" si="660"/>
        <v>6105AK124-6251-CGAD-0088</v>
      </c>
      <c r="I4860" s="39" t="str">
        <f t="shared" si="661"/>
        <v>Q24050972-05-6251-C-GAD-0088</v>
      </c>
      <c r="J4860" s="39"/>
      <c r="K4860" s="33" t="str">
        <f>VLOOKUP(C4860,'PPE WBS Codes'!$E$3:$F$79,2,0)</f>
        <v>Load Bank</v>
      </c>
      <c r="L4860" s="39" t="s">
        <v>1587</v>
      </c>
      <c r="M4860" s="39" t="s">
        <v>1298</v>
      </c>
      <c r="N4860" s="33" t="str">
        <f t="shared" si="643"/>
        <v>Load Bank - 36 MVA Power Station Mobile Load Bank Concrete Pad - Stormwater and Effluent System Design</v>
      </c>
      <c r="O4860" s="134"/>
      <c r="P4860" s="134"/>
      <c r="Q4860" s="33" t="str">
        <f>IFERROR(VLOOKUP(PPE_PH1_CDDL[[#This Row],[RDMC Document Number]],[3]Docs!$B:$F,4,0),"No Placeholder Yet")</f>
        <v>RES - Reserved Placeholder</v>
      </c>
      <c r="R4860" s="33" t="str">
        <f>IFERROR(VLOOKUP(PPE_PH1_CDDL[[#This Row],[RDMC Document Number]],[3]Docs!$B:$F,5,0),"No Placeholder Yet")</f>
        <v>Pending</v>
      </c>
      <c r="S4860" s="137">
        <f t="shared" si="656"/>
        <v>0</v>
      </c>
      <c r="T4860" s="162" t="s">
        <v>1119</v>
      </c>
      <c r="U4860" s="162"/>
      <c r="V4860" s="178"/>
      <c r="W4860" s="39" t="s">
        <v>3191</v>
      </c>
      <c r="X4860" s="39" t="s">
        <v>1298</v>
      </c>
      <c r="Y4860" s="39"/>
      <c r="Z4860" s="39"/>
      <c r="AA4860" s="39"/>
      <c r="AB4860" s="39"/>
    </row>
    <row r="4861" spans="1:28" ht="21.75" customHeight="1" x14ac:dyDescent="0.25">
      <c r="A4861" s="37" t="s">
        <v>30</v>
      </c>
      <c r="B4861" s="37" t="s">
        <v>31</v>
      </c>
      <c r="C4861" s="39">
        <v>6251</v>
      </c>
      <c r="D4861" s="39" t="s">
        <v>1169</v>
      </c>
      <c r="E4861" s="39" t="s">
        <v>250</v>
      </c>
      <c r="F4861" s="128" t="s">
        <v>1006</v>
      </c>
      <c r="G4861" s="162" t="s">
        <v>35</v>
      </c>
      <c r="H4861" s="39" t="str">
        <f t="shared" si="660"/>
        <v>6105AK124-6251-CGAD-0089</v>
      </c>
      <c r="I4861" s="39" t="str">
        <f t="shared" si="661"/>
        <v>Q24050972-05-6251-C-GAD-0089</v>
      </c>
      <c r="J4861" s="39"/>
      <c r="K4861" s="33" t="str">
        <f>VLOOKUP(C4861,'PPE WBS Codes'!$E$3:$F$79,2,0)</f>
        <v>Load Bank</v>
      </c>
      <c r="L4861" s="39" t="s">
        <v>1591</v>
      </c>
      <c r="M4861" s="39" t="s">
        <v>1288</v>
      </c>
      <c r="N4861" s="33" t="str">
        <f t="shared" si="643"/>
        <v>Load Bank - 36 MVA Power Station Mobile Load Bank Cable Racks - Buildings and Structures GA</v>
      </c>
      <c r="O4861" s="134"/>
      <c r="P4861" s="134"/>
      <c r="Q4861" s="33" t="str">
        <f>IFERROR(VLOOKUP(PPE_PH1_CDDL[[#This Row],[RDMC Document Number]],[3]Docs!$B:$F,4,0),"No Placeholder Yet")</f>
        <v>RES - Reserved Placeholder</v>
      </c>
      <c r="R4861" s="33" t="str">
        <f>IFERROR(VLOOKUP(PPE_PH1_CDDL[[#This Row],[RDMC Document Number]],[3]Docs!$B:$F,5,0),"No Placeholder Yet")</f>
        <v>Pending</v>
      </c>
      <c r="S4861" s="137">
        <f t="shared" si="656"/>
        <v>0</v>
      </c>
      <c r="T4861" s="162" t="s">
        <v>1119</v>
      </c>
      <c r="U4861" s="162"/>
      <c r="V4861" s="178"/>
      <c r="W4861" s="39" t="s">
        <v>3191</v>
      </c>
      <c r="X4861" s="39" t="s">
        <v>1316</v>
      </c>
      <c r="Y4861" s="39"/>
      <c r="Z4861" s="39"/>
      <c r="AA4861" s="39"/>
      <c r="AB4861" s="39"/>
    </row>
    <row r="4862" spans="1:28" ht="21.75" customHeight="1" x14ac:dyDescent="0.25">
      <c r="A4862" s="37" t="s">
        <v>30</v>
      </c>
      <c r="B4862" s="37" t="s">
        <v>31</v>
      </c>
      <c r="C4862" s="39">
        <v>6251</v>
      </c>
      <c r="D4862" s="39" t="s">
        <v>1169</v>
      </c>
      <c r="E4862" s="39" t="s">
        <v>250</v>
      </c>
      <c r="F4862" s="128" t="s">
        <v>1009</v>
      </c>
      <c r="G4862" s="162" t="s">
        <v>35</v>
      </c>
      <c r="H4862" s="39" t="str">
        <f t="shared" si="660"/>
        <v>6105AK124-6251-CGAD-0090</v>
      </c>
      <c r="I4862" s="39" t="str">
        <f t="shared" si="661"/>
        <v>Q24050972-05-6251-C-GAD-0090</v>
      </c>
      <c r="J4862" s="39"/>
      <c r="K4862" s="33" t="str">
        <f>VLOOKUP(C4862,'PPE WBS Codes'!$E$3:$F$79,2,0)</f>
        <v>Load Bank</v>
      </c>
      <c r="L4862" s="39" t="s">
        <v>1595</v>
      </c>
      <c r="M4862" s="39" t="s">
        <v>1290</v>
      </c>
      <c r="N4862" s="33" t="str">
        <f t="shared" si="643"/>
        <v>Load Bank - Perimeter Fencing for for Wartsila Load Bank - Cables, OHL and Fibre Route GA</v>
      </c>
      <c r="O4862" s="134"/>
      <c r="P4862" s="134"/>
      <c r="Q4862" s="33" t="str">
        <f>IFERROR(VLOOKUP(PPE_PH1_CDDL[[#This Row],[RDMC Document Number]],[3]Docs!$B:$F,4,0),"No Placeholder Yet")</f>
        <v>RES - Reserved Placeholder</v>
      </c>
      <c r="R4862" s="33" t="str">
        <f>IFERROR(VLOOKUP(PPE_PH1_CDDL[[#This Row],[RDMC Document Number]],[3]Docs!$B:$F,5,0),"No Placeholder Yet")</f>
        <v>Pending</v>
      </c>
      <c r="S4862" s="137">
        <f t="shared" si="656"/>
        <v>0</v>
      </c>
      <c r="T4862" s="162" t="s">
        <v>1119</v>
      </c>
      <c r="U4862" s="162"/>
      <c r="V4862" s="178"/>
      <c r="W4862" s="39" t="s">
        <v>1512</v>
      </c>
      <c r="X4862" s="39" t="s">
        <v>1321</v>
      </c>
      <c r="Y4862" s="39"/>
      <c r="Z4862" s="39"/>
      <c r="AA4862" s="39"/>
      <c r="AB4862" s="39"/>
    </row>
    <row r="4863" spans="1:28" ht="21.75" customHeight="1" x14ac:dyDescent="0.25">
      <c r="A4863" s="37" t="s">
        <v>30</v>
      </c>
      <c r="B4863" s="37" t="s">
        <v>31</v>
      </c>
      <c r="C4863" s="39">
        <v>6251</v>
      </c>
      <c r="D4863" s="39" t="s">
        <v>1169</v>
      </c>
      <c r="E4863" s="39" t="s">
        <v>250</v>
      </c>
      <c r="F4863" s="128" t="s">
        <v>1012</v>
      </c>
      <c r="G4863" s="162" t="s">
        <v>35</v>
      </c>
      <c r="H4863" s="39" t="str">
        <f t="shared" si="660"/>
        <v>6105AK124-6251-CGAD-0091</v>
      </c>
      <c r="I4863" s="39" t="str">
        <f t="shared" si="661"/>
        <v>Q24050972-05-6251-C-GAD-0091</v>
      </c>
      <c r="J4863" s="39"/>
      <c r="K4863" s="33" t="str">
        <f>VLOOKUP(C4863,'PPE WBS Codes'!$E$3:$F$79,2,0)</f>
        <v>Load Bank</v>
      </c>
      <c r="L4863" s="39" t="s">
        <v>1616</v>
      </c>
      <c r="M4863" s="39" t="s">
        <v>1290</v>
      </c>
      <c r="N4863" s="33" t="str">
        <f t="shared" si="643"/>
        <v>Load Bank - Terrace Roads and Access-ways for Wartsila Load Bank - Cables, OHL and Fibre Route GA</v>
      </c>
      <c r="O4863" s="134"/>
      <c r="P4863" s="134"/>
      <c r="Q4863" s="33" t="str">
        <f>IFERROR(VLOOKUP(PPE_PH1_CDDL[[#This Row],[RDMC Document Number]],[3]Docs!$B:$F,4,0),"No Placeholder Yet")</f>
        <v>RES - Reserved Placeholder</v>
      </c>
      <c r="R4863" s="33" t="str">
        <f>IFERROR(VLOOKUP(PPE_PH1_CDDL[[#This Row],[RDMC Document Number]],[3]Docs!$B:$F,5,0),"No Placeholder Yet")</f>
        <v>Pending</v>
      </c>
      <c r="S4863" s="137">
        <f t="shared" si="656"/>
        <v>0</v>
      </c>
      <c r="T4863" s="162" t="s">
        <v>1119</v>
      </c>
      <c r="U4863" s="162"/>
      <c r="V4863" s="178"/>
      <c r="W4863" s="39" t="s">
        <v>1617</v>
      </c>
      <c r="X4863" s="39" t="s">
        <v>1313</v>
      </c>
      <c r="Y4863" s="39"/>
      <c r="Z4863" s="39"/>
      <c r="AA4863" s="39"/>
      <c r="AB4863" s="39"/>
    </row>
    <row r="4864" spans="1:28" ht="21.75" customHeight="1" x14ac:dyDescent="0.25">
      <c r="A4864" s="37" t="s">
        <v>30</v>
      </c>
      <c r="B4864" s="37" t="s">
        <v>31</v>
      </c>
      <c r="C4864" s="39">
        <v>6251</v>
      </c>
      <c r="D4864" s="39" t="s">
        <v>1169</v>
      </c>
      <c r="E4864" s="39" t="s">
        <v>250</v>
      </c>
      <c r="F4864" s="128" t="s">
        <v>1015</v>
      </c>
      <c r="G4864" s="162" t="s">
        <v>35</v>
      </c>
      <c r="H4864" s="39" t="str">
        <f t="shared" si="660"/>
        <v>6105AK124-6251-CGAD-0092</v>
      </c>
      <c r="I4864" s="39" t="str">
        <f t="shared" si="661"/>
        <v>Q24050972-05-6251-C-GAD-0092</v>
      </c>
      <c r="J4864" s="39"/>
      <c r="K4864" s="33" t="str">
        <f>VLOOKUP(C4864,'PPE WBS Codes'!$E$3:$F$79,2,0)</f>
        <v>Load Bank</v>
      </c>
      <c r="L4864" s="39" t="s">
        <v>1603</v>
      </c>
      <c r="M4864" s="39" t="s">
        <v>1290</v>
      </c>
      <c r="N4864" s="33" t="str">
        <f t="shared" si="643"/>
        <v>Load Bank - Perimeter Fencing for Emergency Gen Load Bank - Cables, OHL and Fibre Route GA</v>
      </c>
      <c r="O4864" s="134"/>
      <c r="P4864" s="134"/>
      <c r="Q4864" s="33" t="str">
        <f>IFERROR(VLOOKUP(PPE_PH1_CDDL[[#This Row],[RDMC Document Number]],[3]Docs!$B:$F,4,0),"No Placeholder Yet")</f>
        <v>RES - Reserved Placeholder</v>
      </c>
      <c r="R4864" s="33" t="str">
        <f>IFERROR(VLOOKUP(PPE_PH1_CDDL[[#This Row],[RDMC Document Number]],[3]Docs!$B:$F,5,0),"No Placeholder Yet")</f>
        <v>Pending</v>
      </c>
      <c r="S4864" s="137">
        <f t="shared" si="656"/>
        <v>0</v>
      </c>
      <c r="T4864" s="162" t="s">
        <v>1119</v>
      </c>
      <c r="U4864" s="162"/>
      <c r="V4864" s="178"/>
      <c r="W4864" s="39" t="s">
        <v>1512</v>
      </c>
      <c r="X4864" s="39" t="s">
        <v>1301</v>
      </c>
      <c r="Y4864" s="39"/>
      <c r="Z4864" s="39"/>
      <c r="AA4864" s="39"/>
      <c r="AB4864" s="39"/>
    </row>
    <row r="4865" spans="1:28" ht="21.75" customHeight="1" x14ac:dyDescent="0.25">
      <c r="A4865" s="37" t="s">
        <v>30</v>
      </c>
      <c r="B4865" s="37" t="s">
        <v>31</v>
      </c>
      <c r="C4865" s="39">
        <v>6251</v>
      </c>
      <c r="D4865" s="39" t="s">
        <v>1169</v>
      </c>
      <c r="E4865" s="39" t="s">
        <v>250</v>
      </c>
      <c r="F4865" s="128" t="s">
        <v>1018</v>
      </c>
      <c r="G4865" s="162" t="s">
        <v>35</v>
      </c>
      <c r="H4865" s="39" t="str">
        <f t="shared" si="660"/>
        <v>6105AK124-6251-CGAD-0093</v>
      </c>
      <c r="I4865" s="39" t="str">
        <f t="shared" si="661"/>
        <v>Q24050972-05-6251-C-GAD-0093</v>
      </c>
      <c r="J4865" s="39"/>
      <c r="K4865" s="33" t="str">
        <f>VLOOKUP(C4865,'PPE WBS Codes'!$E$3:$F$79,2,0)</f>
        <v>Load Bank</v>
      </c>
      <c r="L4865" s="39" t="s">
        <v>1603</v>
      </c>
      <c r="M4865" s="39" t="s">
        <v>1300</v>
      </c>
      <c r="N4865" s="33" t="str">
        <f t="shared" si="643"/>
        <v>Load Bank - Perimeter Fencing for Emergency Gen Load Bank - Lighting Design and Layout GA</v>
      </c>
      <c r="O4865" s="134"/>
      <c r="P4865" s="134"/>
      <c r="Q4865" s="33" t="str">
        <f>IFERROR(VLOOKUP(PPE_PH1_CDDL[[#This Row],[RDMC Document Number]],[3]Docs!$B:$F,4,0),"No Placeholder Yet")</f>
        <v>RES - Reserved Placeholder</v>
      </c>
      <c r="R4865" s="33" t="str">
        <f>IFERROR(VLOOKUP(PPE_PH1_CDDL[[#This Row],[RDMC Document Number]],[3]Docs!$B:$F,5,0),"No Placeholder Yet")</f>
        <v>Pending</v>
      </c>
      <c r="S4865" s="137">
        <f t="shared" si="656"/>
        <v>0</v>
      </c>
      <c r="T4865" s="162" t="s">
        <v>1119</v>
      </c>
      <c r="U4865" s="162"/>
      <c r="V4865" s="178"/>
      <c r="W4865" s="39" t="s">
        <v>1512</v>
      </c>
      <c r="X4865" s="39" t="s">
        <v>1479</v>
      </c>
      <c r="Y4865" s="39"/>
      <c r="Z4865" s="39"/>
      <c r="AA4865" s="39"/>
      <c r="AB4865" s="39"/>
    </row>
    <row r="4866" spans="1:28" ht="21.75" customHeight="1" x14ac:dyDescent="0.25">
      <c r="A4866" s="37" t="s">
        <v>30</v>
      </c>
      <c r="B4866" s="37" t="s">
        <v>31</v>
      </c>
      <c r="C4866" s="39">
        <v>6251</v>
      </c>
      <c r="D4866" s="39" t="s">
        <v>1169</v>
      </c>
      <c r="E4866" s="39" t="s">
        <v>250</v>
      </c>
      <c r="F4866" s="174" t="s">
        <v>1021</v>
      </c>
      <c r="G4866" s="162" t="s">
        <v>35</v>
      </c>
      <c r="H4866" s="39" t="str">
        <f t="shared" si="660"/>
        <v>6105AK124-6251-CGAD-0094</v>
      </c>
      <c r="I4866" s="39" t="str">
        <f t="shared" si="661"/>
        <v>Q24050972-05-6251-C-GAD-0094</v>
      </c>
      <c r="J4866" s="162"/>
      <c r="K4866" s="33" t="str">
        <f>VLOOKUP(C4866,'PPE WBS Codes'!$E$3:$F$79,2,0)</f>
        <v>Load Bank</v>
      </c>
      <c r="L4866" s="162" t="s">
        <v>1603</v>
      </c>
      <c r="M4866" s="162" t="s">
        <v>1303</v>
      </c>
      <c r="N4866" s="33" t="str">
        <f t="shared" si="643"/>
        <v>Load Bank - Perimeter Fencing for Emergency Gen Load Bank - Roads, Pathways, Offloading Areas and Fences GA</v>
      </c>
      <c r="O4866" s="175"/>
      <c r="P4866" s="175"/>
      <c r="Q4866" s="33" t="str">
        <f>IFERROR(VLOOKUP(PPE_PH1_CDDL[[#This Row],[RDMC Document Number]],[3]Docs!$B:$F,4,0),"No Placeholder Yet")</f>
        <v>RES - Reserved Placeholder</v>
      </c>
      <c r="R4866" s="33" t="str">
        <f>IFERROR(VLOOKUP(PPE_PH1_CDDL[[#This Row],[RDMC Document Number]],[3]Docs!$B:$F,5,0),"No Placeholder Yet")</f>
        <v>Pending</v>
      </c>
      <c r="S4866" s="137">
        <f t="shared" si="656"/>
        <v>0</v>
      </c>
      <c r="T4866" s="162" t="s">
        <v>1119</v>
      </c>
      <c r="U4866" s="162"/>
      <c r="V4866" s="178"/>
      <c r="W4866" s="39" t="s">
        <v>1512</v>
      </c>
      <c r="X4866" s="39" t="s">
        <v>1298</v>
      </c>
      <c r="Y4866" s="162"/>
      <c r="Z4866" s="162"/>
      <c r="AA4866" s="162"/>
      <c r="AB4866" s="162"/>
    </row>
    <row r="4867" spans="1:28" ht="21.75" customHeight="1" x14ac:dyDescent="0.25">
      <c r="A4867" s="37" t="s">
        <v>30</v>
      </c>
      <c r="B4867" s="37" t="s">
        <v>31</v>
      </c>
      <c r="C4867" s="39">
        <v>6251</v>
      </c>
      <c r="D4867" s="39" t="s">
        <v>1169</v>
      </c>
      <c r="E4867" s="39" t="s">
        <v>1328</v>
      </c>
      <c r="F4867" s="174" t="s">
        <v>223</v>
      </c>
      <c r="G4867" s="162" t="s">
        <v>35</v>
      </c>
      <c r="H4867" s="39" t="str">
        <f t="shared" si="660"/>
        <v>6105AK124-6251-CMDL-0018</v>
      </c>
      <c r="I4867" s="39" t="str">
        <f>"Q24050972"&amp;"-"&amp;"05"&amp;"-"&amp;C4867&amp;"-"&amp;D4867&amp;"-"&amp;E4867&amp;"-"&amp;F4867</f>
        <v>Q24050972-05-6251-C-MDL-0018</v>
      </c>
      <c r="J4867" s="162"/>
      <c r="K4867" s="33" t="str">
        <f>VLOOKUP(C4867,'PPE WBS Codes'!$E$3:$F$79,2,0)</f>
        <v>Load Bank</v>
      </c>
      <c r="L4867" s="162" t="s">
        <v>1603</v>
      </c>
      <c r="M4867" s="162" t="s">
        <v>1329</v>
      </c>
      <c r="N4867" s="33" t="str">
        <f t="shared" si="643"/>
        <v>Load Bank - Perimeter Fencing for Emergency Gen Load Bank - 3D Designs and Drawings</v>
      </c>
      <c r="O4867" s="175"/>
      <c r="P4867" s="175"/>
      <c r="Q4867" s="33" t="str">
        <f>IFERROR(VLOOKUP(PPE_PH1_CDDL[[#This Row],[RDMC Document Number]],[3]Docs!$B:$F,4,0),"No Placeholder Yet")</f>
        <v>RES - Reserved Placeholder</v>
      </c>
      <c r="R4867" s="33" t="str">
        <f>IFERROR(VLOOKUP(PPE_PH1_CDDL[[#This Row],[RDMC Document Number]],[3]Docs!$B:$F,5,0),"No Placeholder Yet")</f>
        <v>Pending</v>
      </c>
      <c r="S4867" s="137">
        <f t="shared" si="656"/>
        <v>0</v>
      </c>
      <c r="T4867" s="162" t="s">
        <v>1119</v>
      </c>
      <c r="U4867" s="162"/>
      <c r="V4867" s="178"/>
      <c r="W4867" s="162" t="s">
        <v>1512</v>
      </c>
      <c r="X4867" s="162" t="s">
        <v>1602</v>
      </c>
      <c r="Y4867" s="162"/>
      <c r="Z4867" s="162"/>
      <c r="AA4867" s="162"/>
      <c r="AB4867" s="152" t="s">
        <v>3165</v>
      </c>
    </row>
    <row r="4868" spans="1:28" ht="21.75" customHeight="1" x14ac:dyDescent="0.25">
      <c r="A4868" s="37" t="s">
        <v>30</v>
      </c>
      <c r="B4868" s="37" t="s">
        <v>31</v>
      </c>
      <c r="C4868" s="39">
        <v>6251</v>
      </c>
      <c r="D4868" s="39" t="s">
        <v>1169</v>
      </c>
      <c r="E4868" s="39" t="s">
        <v>1330</v>
      </c>
      <c r="F4868" s="128" t="s">
        <v>173</v>
      </c>
      <c r="G4868" s="162" t="s">
        <v>35</v>
      </c>
      <c r="H4868" s="39" t="str">
        <f t="shared" si="660"/>
        <v>6105AK124-6251-CPPL-0009</v>
      </c>
      <c r="I4868" s="39" t="str">
        <f>"Q24050972"&amp;"-"&amp;"05"&amp;"-"&amp;C4868&amp;"-"&amp;D4868&amp;"-"&amp;E4868&amp;"-"&amp;F4868</f>
        <v>Q24050972-05-6251-C-PPL-0009</v>
      </c>
      <c r="J4868" s="39"/>
      <c r="K4868" s="33" t="str">
        <f>VLOOKUP(C4868,'PPE WBS Codes'!$E$3:$F$79,2,0)</f>
        <v>Load Bank</v>
      </c>
      <c r="L4868" s="39" t="s">
        <v>1587</v>
      </c>
      <c r="M4868" s="39" t="s">
        <v>1331</v>
      </c>
      <c r="N4868" s="33" t="str">
        <f t="shared" si="643"/>
        <v>Load Bank - 36 MVA Power Station Mobile Load Bank Concrete Pad - Operational &amp; Maint Access Routes Design</v>
      </c>
      <c r="O4868" s="134"/>
      <c r="P4868" s="134"/>
      <c r="Q4868" s="33" t="str">
        <f>IFERROR(VLOOKUP(PPE_PH1_CDDL[[#This Row],[RDMC Document Number]],[3]Docs!$B:$F,4,0),"No Placeholder Yet")</f>
        <v>RES - Reserved Placeholder</v>
      </c>
      <c r="R4868" s="33" t="str">
        <f>IFERROR(VLOOKUP(PPE_PH1_CDDL[[#This Row],[RDMC Document Number]],[3]Docs!$B:$F,5,0),"No Placeholder Yet")</f>
        <v>Pending</v>
      </c>
      <c r="S4868" s="137">
        <f t="shared" si="656"/>
        <v>0</v>
      </c>
      <c r="T4868" s="162" t="s">
        <v>1119</v>
      </c>
      <c r="U4868" s="162"/>
      <c r="V4868" s="178"/>
      <c r="W4868" s="39" t="s">
        <v>1588</v>
      </c>
      <c r="X4868" s="39" t="s">
        <v>1650</v>
      </c>
      <c r="Y4868" s="39"/>
      <c r="Z4868" s="39"/>
      <c r="AA4868" s="39"/>
      <c r="AB4868" s="39"/>
    </row>
    <row r="4869" spans="1:28" ht="21.75" customHeight="1" x14ac:dyDescent="0.25">
      <c r="A4869" s="37" t="s">
        <v>30</v>
      </c>
      <c r="B4869" s="37" t="s">
        <v>31</v>
      </c>
      <c r="C4869" s="39">
        <v>6251</v>
      </c>
      <c r="D4869" s="39" t="s">
        <v>1169</v>
      </c>
      <c r="E4869" s="39" t="s">
        <v>1330</v>
      </c>
      <c r="F4869" s="128" t="s">
        <v>184</v>
      </c>
      <c r="G4869" s="162" t="s">
        <v>35</v>
      </c>
      <c r="H4869" s="39" t="str">
        <f t="shared" ref="H4869:H4871" si="662">A4869&amp;B4869&amp;"-"&amp;C4869&amp;"-"&amp;D4869&amp;E4869&amp;"-"&amp;F4869</f>
        <v>6105AK124-6251-CPPL-0010</v>
      </c>
      <c r="I4869" s="39" t="str">
        <f t="shared" ref="I4869:I4870" si="663">"Q24050972"&amp;"-"&amp;"05"&amp;"-"&amp;C4869&amp;"-"&amp;D4869&amp;"-"&amp;E4869&amp;"-"&amp;F4869</f>
        <v>Q24050972-05-6251-C-PPL-0010</v>
      </c>
      <c r="J4869" s="39"/>
      <c r="K4869" s="33" t="str">
        <f>VLOOKUP(C4869,'PPE WBS Codes'!$E$3:$F$79,2,0)</f>
        <v>Load Bank</v>
      </c>
      <c r="L4869" s="39" t="s">
        <v>1592</v>
      </c>
      <c r="M4869" s="39" t="s">
        <v>1331</v>
      </c>
      <c r="N4869" s="33" t="str">
        <f t="shared" si="643"/>
        <v>Load Bank - Platform and Foundations for Wartsila Load Bank - Operational &amp; Maint Access Routes Design</v>
      </c>
      <c r="O4869" s="134"/>
      <c r="P4869" s="134"/>
      <c r="Q4869" s="33" t="str">
        <f>IFERROR(VLOOKUP(PPE_PH1_CDDL[[#This Row],[RDMC Document Number]],[3]Docs!$B:$F,4,0),"No Placeholder Yet")</f>
        <v>RES - Reserved Placeholder</v>
      </c>
      <c r="R4869" s="33" t="str">
        <f>IFERROR(VLOOKUP(PPE_PH1_CDDL[[#This Row],[RDMC Document Number]],[3]Docs!$B:$F,5,0),"No Placeholder Yet")</f>
        <v>Pending</v>
      </c>
      <c r="S4869" s="137">
        <f t="shared" si="656"/>
        <v>0</v>
      </c>
      <c r="T4869" s="162" t="s">
        <v>1119</v>
      </c>
      <c r="U4869" s="162"/>
      <c r="V4869" s="178"/>
      <c r="W4869" s="39" t="s">
        <v>1593</v>
      </c>
      <c r="X4869" s="39" t="s">
        <v>1580</v>
      </c>
      <c r="Y4869" s="39"/>
      <c r="Z4869" s="39"/>
      <c r="AA4869" s="39"/>
      <c r="AB4869" s="39"/>
    </row>
    <row r="4870" spans="1:28" ht="21.75" customHeight="1" x14ac:dyDescent="0.25">
      <c r="A4870" s="37" t="s">
        <v>30</v>
      </c>
      <c r="B4870" s="37" t="s">
        <v>31</v>
      </c>
      <c r="C4870" s="39">
        <v>6251</v>
      </c>
      <c r="D4870" s="39" t="s">
        <v>1169</v>
      </c>
      <c r="E4870" s="39" t="s">
        <v>1330</v>
      </c>
      <c r="F4870" s="174" t="s">
        <v>187</v>
      </c>
      <c r="G4870" s="162" t="s">
        <v>35</v>
      </c>
      <c r="H4870" s="39" t="str">
        <f t="shared" si="662"/>
        <v>6105AK124-6251-CPPL-0011</v>
      </c>
      <c r="I4870" s="39" t="str">
        <f t="shared" si="663"/>
        <v>Q24050972-05-6251-C-PPL-0011</v>
      </c>
      <c r="J4870" s="162"/>
      <c r="K4870" s="33" t="str">
        <f>VLOOKUP(C4870,'PPE WBS Codes'!$E$3:$F$79,2,0)</f>
        <v>Load Bank</v>
      </c>
      <c r="L4870" s="162" t="s">
        <v>1600</v>
      </c>
      <c r="M4870" s="162" t="s">
        <v>1331</v>
      </c>
      <c r="N4870" s="33" t="str">
        <f t="shared" si="643"/>
        <v>Load Bank - Pad Platform and Foundations for Emergency Gen Load Bank - Operational &amp; Maint Access Routes Design</v>
      </c>
      <c r="O4870" s="175"/>
      <c r="P4870" s="175"/>
      <c r="Q4870" s="33" t="str">
        <f>IFERROR(VLOOKUP(PPE_PH1_CDDL[[#This Row],[RDMC Document Number]],[3]Docs!$B:$F,4,0),"No Placeholder Yet")</f>
        <v>RES - Reserved Placeholder</v>
      </c>
      <c r="R4870" s="33" t="str">
        <f>IFERROR(VLOOKUP(PPE_PH1_CDDL[[#This Row],[RDMC Document Number]],[3]Docs!$B:$F,5,0),"No Placeholder Yet")</f>
        <v>Pending</v>
      </c>
      <c r="S4870" s="137">
        <f t="shared" si="656"/>
        <v>0</v>
      </c>
      <c r="T4870" s="162" t="s">
        <v>1119</v>
      </c>
      <c r="U4870" s="162"/>
      <c r="V4870" s="178"/>
      <c r="W4870" s="162" t="s">
        <v>1601</v>
      </c>
      <c r="X4870" s="162" t="s">
        <v>1634</v>
      </c>
      <c r="Y4870" s="162"/>
      <c r="Z4870" s="162"/>
      <c r="AA4870" s="162"/>
      <c r="AB4870" s="162"/>
    </row>
    <row r="4871" spans="1:28" ht="21.75" customHeight="1" x14ac:dyDescent="0.25">
      <c r="A4871" s="37" t="s">
        <v>30</v>
      </c>
      <c r="B4871" s="37" t="s">
        <v>31</v>
      </c>
      <c r="C4871" s="39">
        <v>6251</v>
      </c>
      <c r="D4871" s="39" t="s">
        <v>1169</v>
      </c>
      <c r="E4871" s="39" t="s">
        <v>1170</v>
      </c>
      <c r="F4871" s="128" t="s">
        <v>532</v>
      </c>
      <c r="G4871" s="162" t="s">
        <v>35</v>
      </c>
      <c r="H4871" s="39" t="str">
        <f t="shared" si="662"/>
        <v>6105AK124-6251-CSPC-0047</v>
      </c>
      <c r="I4871" s="39" t="str">
        <f t="shared" ref="I4871:I4887" si="664">"Q24050972"&amp;"-"&amp;"05"&amp;"-"&amp;C4871&amp;"-"&amp;D4871&amp;"-"&amp;E4871&amp;"-"&amp;F4871</f>
        <v>Q24050972-05-6251-C-SPC-0047</v>
      </c>
      <c r="J4871" s="39"/>
      <c r="K4871" s="33" t="str">
        <f>VLOOKUP(C4871,'PPE WBS Codes'!$E$3:$F$79,2,0)</f>
        <v>Load Bank</v>
      </c>
      <c r="L4871" s="39" t="s">
        <v>1603</v>
      </c>
      <c r="M4871" s="39" t="s">
        <v>1338</v>
      </c>
      <c r="N4871" s="33" t="str">
        <f t="shared" si="643"/>
        <v>Load Bank - Perimeter Fencing for Emergency Gen Load Bank - Excavation, Trenching and Compacting Design</v>
      </c>
      <c r="O4871" s="134"/>
      <c r="P4871" s="134"/>
      <c r="Q4871" s="33" t="str">
        <f>IFERROR(VLOOKUP(PPE_PH1_CDDL[[#This Row],[RDMC Document Number]],[3]Docs!$B:$F,4,0),"No Placeholder Yet")</f>
        <v>RES - Reserved Placeholder</v>
      </c>
      <c r="R4871" s="33" t="str">
        <f>IFERROR(VLOOKUP(PPE_PH1_CDDL[[#This Row],[RDMC Document Number]],[3]Docs!$B:$F,5,0),"No Placeholder Yet")</f>
        <v>Pending</v>
      </c>
      <c r="S4871" s="137">
        <f t="shared" si="656"/>
        <v>0</v>
      </c>
      <c r="T4871" s="162" t="s">
        <v>1119</v>
      </c>
      <c r="U4871" s="39"/>
      <c r="V4871" s="178"/>
      <c r="W4871" s="39" t="s">
        <v>1561</v>
      </c>
      <c r="X4871" s="39" t="s">
        <v>1602</v>
      </c>
      <c r="Y4871" s="39"/>
      <c r="Z4871" s="39"/>
      <c r="AA4871" s="39"/>
      <c r="AB4871" s="152" t="s">
        <v>3165</v>
      </c>
    </row>
    <row r="4872" spans="1:28" ht="21.75" customHeight="1" x14ac:dyDescent="0.25">
      <c r="A4872" s="37" t="s">
        <v>30</v>
      </c>
      <c r="B4872" s="37" t="s">
        <v>31</v>
      </c>
      <c r="C4872" s="39">
        <v>6251</v>
      </c>
      <c r="D4872" s="39" t="s">
        <v>1169</v>
      </c>
      <c r="E4872" s="39" t="s">
        <v>1170</v>
      </c>
      <c r="F4872" s="174" t="s">
        <v>535</v>
      </c>
      <c r="G4872" s="162" t="s">
        <v>35</v>
      </c>
      <c r="H4872" s="39" t="str">
        <f t="shared" ref="H4872:H4874" si="665">A4872&amp;B4872&amp;"-"&amp;C4872&amp;"-"&amp;D4872&amp;E4872&amp;"-"&amp;F4872</f>
        <v>6105AK124-6251-CSPC-0048</v>
      </c>
      <c r="I4872" s="39" t="str">
        <f t="shared" si="664"/>
        <v>Q24050972-05-6251-C-SPC-0048</v>
      </c>
      <c r="J4872" s="162"/>
      <c r="K4872" s="33" t="str">
        <f>VLOOKUP(C4872,'PPE WBS Codes'!$E$3:$F$79,2,0)</f>
        <v>Load Bank</v>
      </c>
      <c r="L4872" s="162" t="s">
        <v>1603</v>
      </c>
      <c r="M4872" s="162" t="s">
        <v>1339</v>
      </c>
      <c r="N4872" s="33" t="str">
        <f t="shared" si="643"/>
        <v>Load Bank - Perimeter Fencing for Emergency Gen Load Bank - Concrete Construction Material Specifications</v>
      </c>
      <c r="O4872" s="175"/>
      <c r="P4872" s="175"/>
      <c r="Q4872" s="33" t="str">
        <f>IFERROR(VLOOKUP(PPE_PH1_CDDL[[#This Row],[RDMC Document Number]],[3]Docs!$B:$F,4,0),"No Placeholder Yet")</f>
        <v>RES - Reserved Placeholder</v>
      </c>
      <c r="R4872" s="33" t="str">
        <f>IFERROR(VLOOKUP(PPE_PH1_CDDL[[#This Row],[RDMC Document Number]],[3]Docs!$B:$F,5,0),"No Placeholder Yet")</f>
        <v>Pending</v>
      </c>
      <c r="S4872" s="137">
        <f t="shared" si="656"/>
        <v>0</v>
      </c>
      <c r="T4872" s="162" t="s">
        <v>1119</v>
      </c>
      <c r="U4872" s="162"/>
      <c r="V4872" s="178"/>
      <c r="W4872" s="162" t="s">
        <v>1561</v>
      </c>
      <c r="X4872" s="39" t="s">
        <v>1602</v>
      </c>
      <c r="Y4872" s="162"/>
      <c r="Z4872" s="162"/>
      <c r="AA4872" s="162"/>
      <c r="AB4872" s="152" t="s">
        <v>3165</v>
      </c>
    </row>
    <row r="4873" spans="1:28" ht="21.75" customHeight="1" x14ac:dyDescent="0.25">
      <c r="A4873" s="37" t="s">
        <v>30</v>
      </c>
      <c r="B4873" s="37" t="s">
        <v>31</v>
      </c>
      <c r="C4873" s="39">
        <v>6251</v>
      </c>
      <c r="D4873" s="39" t="s">
        <v>1169</v>
      </c>
      <c r="E4873" s="39" t="s">
        <v>700</v>
      </c>
      <c r="F4873" s="174" t="s">
        <v>504</v>
      </c>
      <c r="G4873" s="162" t="s">
        <v>35</v>
      </c>
      <c r="H4873" s="39" t="str">
        <f t="shared" si="665"/>
        <v>6105AK124-6251-CSTD-0037</v>
      </c>
      <c r="I4873" s="39" t="str">
        <f t="shared" si="664"/>
        <v>Q24050972-05-6251-C-STD-0037</v>
      </c>
      <c r="J4873" s="162"/>
      <c r="K4873" s="33" t="str">
        <f>VLOOKUP(C4873,'PPE WBS Codes'!$E$3:$F$79,2,0)</f>
        <v>Load Bank</v>
      </c>
      <c r="L4873" s="162" t="s">
        <v>1603</v>
      </c>
      <c r="M4873" s="162" t="s">
        <v>1353</v>
      </c>
      <c r="N4873" s="33" t="str">
        <f t="shared" si="643"/>
        <v>Load Bank - Perimeter Fencing for Emergency Gen Load Bank - Underground Pipe Route and Cable Bedding Design</v>
      </c>
      <c r="O4873" s="175"/>
      <c r="P4873" s="175"/>
      <c r="Q4873" s="33" t="str">
        <f>IFERROR(VLOOKUP(PPE_PH1_CDDL[[#This Row],[RDMC Document Number]],[3]Docs!$B:$F,4,0),"No Placeholder Yet")</f>
        <v>RES - Reserved Placeholder</v>
      </c>
      <c r="R4873" s="33" t="str">
        <f>IFERROR(VLOOKUP(PPE_PH1_CDDL[[#This Row],[RDMC Document Number]],[3]Docs!$B:$F,5,0),"No Placeholder Yet")</f>
        <v>Pending</v>
      </c>
      <c r="S4873" s="137">
        <f t="shared" si="656"/>
        <v>0</v>
      </c>
      <c r="T4873" s="162" t="s">
        <v>1119</v>
      </c>
      <c r="U4873" s="162"/>
      <c r="V4873" s="178"/>
      <c r="W4873" s="162" t="s">
        <v>1512</v>
      </c>
      <c r="X4873" s="39" t="s">
        <v>1602</v>
      </c>
      <c r="Y4873" s="162"/>
      <c r="Z4873" s="162"/>
      <c r="AA4873" s="162"/>
      <c r="AB4873" s="152" t="s">
        <v>3165</v>
      </c>
    </row>
    <row r="4874" spans="1:28" ht="21.75" customHeight="1" x14ac:dyDescent="0.25">
      <c r="A4874" s="37" t="s">
        <v>30</v>
      </c>
      <c r="B4874" s="37" t="s">
        <v>31</v>
      </c>
      <c r="C4874" s="39">
        <v>6251</v>
      </c>
      <c r="D4874" s="39" t="s">
        <v>1453</v>
      </c>
      <c r="E4874" s="39" t="s">
        <v>638</v>
      </c>
      <c r="F4874" s="174" t="s">
        <v>161</v>
      </c>
      <c r="G4874" s="39" t="s">
        <v>35</v>
      </c>
      <c r="H4874" s="39" t="str">
        <f t="shared" si="665"/>
        <v>6105AK124-6251-TRPT-0006</v>
      </c>
      <c r="I4874" s="39" t="str">
        <f t="shared" si="664"/>
        <v>Q24050972-05-6251-T-RPT-0006</v>
      </c>
      <c r="J4874" s="162"/>
      <c r="K4874" s="33" t="str">
        <f>VLOOKUP(C4874,'PPE WBS Codes'!$E$3:$F$79,2,0)</f>
        <v>Load Bank</v>
      </c>
      <c r="L4874" s="162" t="s">
        <v>1603</v>
      </c>
      <c r="M4874" s="162" t="s">
        <v>1454</v>
      </c>
      <c r="N4874" s="33" t="str">
        <f t="shared" si="643"/>
        <v>Load Bank - Perimeter Fencing for Emergency Gen Load Bank - Site Surveying &amp; Geotechnical Report</v>
      </c>
      <c r="O4874" s="175"/>
      <c r="P4874" s="175"/>
      <c r="Q4874" s="33" t="str">
        <f>IFERROR(VLOOKUP(PPE_PH1_CDDL[[#This Row],[RDMC Document Number]],[3]Docs!$B:$F,4,0),"No Placeholder Yet")</f>
        <v>RES - Reserved Placeholder</v>
      </c>
      <c r="R4874" s="33" t="str">
        <f>IFERROR(VLOOKUP(PPE_PH1_CDDL[[#This Row],[RDMC Document Number]],[3]Docs!$B:$F,5,0),"No Placeholder Yet")</f>
        <v>Pending</v>
      </c>
      <c r="S4874" s="137">
        <f t="shared" si="656"/>
        <v>0</v>
      </c>
      <c r="T4874" s="39" t="s">
        <v>1119</v>
      </c>
      <c r="U4874" s="39"/>
      <c r="V4874" s="178"/>
      <c r="W4874" s="39" t="s">
        <v>1512</v>
      </c>
      <c r="X4874" s="39" t="s">
        <v>1602</v>
      </c>
      <c r="Y4874" s="162"/>
      <c r="Z4874" s="162"/>
      <c r="AA4874" s="162"/>
      <c r="AB4874" s="152" t="s">
        <v>3165</v>
      </c>
    </row>
    <row r="4875" spans="1:28" ht="21.75" customHeight="1" x14ac:dyDescent="0.25">
      <c r="A4875" s="37" t="s">
        <v>30</v>
      </c>
      <c r="B4875" s="37" t="s">
        <v>31</v>
      </c>
      <c r="C4875" s="162">
        <v>6253</v>
      </c>
      <c r="D4875" s="162" t="s">
        <v>1169</v>
      </c>
      <c r="E4875" s="39" t="s">
        <v>1328</v>
      </c>
      <c r="F4875" s="174" t="s">
        <v>170</v>
      </c>
      <c r="G4875" s="39" t="s">
        <v>35</v>
      </c>
      <c r="H4875" s="39" t="str">
        <f>A4875&amp;B4875&amp;"-"&amp;C4875&amp;"-"&amp;D4875&amp;E4875&amp;"-"&amp;F4875</f>
        <v>6105AK124-6253-CMDL-0007</v>
      </c>
      <c r="I4875" s="39" t="str">
        <f t="shared" si="664"/>
        <v>Q24050972-05-6253-C-MDL-0007</v>
      </c>
      <c r="J4875" s="162"/>
      <c r="K4875" s="33" t="str">
        <f>VLOOKUP(C4875,'PPE WBS Codes'!$E$3:$F$79,2,0)</f>
        <v>Synchronous Condenser 1</v>
      </c>
      <c r="L4875" s="162" t="s">
        <v>1852</v>
      </c>
      <c r="M4875" s="162" t="s">
        <v>1329</v>
      </c>
      <c r="N4875" s="33" t="str">
        <f t="shared" si="643"/>
        <v>Synchronous Condenser 1 - Offloading Equipment and Spreader Beam for Synchronous Condensers - 3D Designs and Drawings</v>
      </c>
      <c r="O4875" s="175"/>
      <c r="P4875" s="175"/>
      <c r="Q4875" s="33" t="str">
        <f>IFERROR(VLOOKUP(PPE_PH1_CDDL[[#This Row],[RDMC Document Number]],[3]Docs!$B:$F,4,0),"No Placeholder Yet")</f>
        <v>RES - Reserved Placeholder</v>
      </c>
      <c r="R4875" s="33" t="str">
        <f>IFERROR(VLOOKUP(PPE_PH1_CDDL[[#This Row],[RDMC Document Number]],[3]Docs!$B:$F,5,0),"No Placeholder Yet")</f>
        <v>Pending</v>
      </c>
      <c r="S4875" s="137">
        <f t="shared" si="656"/>
        <v>0</v>
      </c>
      <c r="T4875" s="162" t="s">
        <v>1119</v>
      </c>
      <c r="U4875" s="162"/>
      <c r="V4875" s="178"/>
      <c r="W4875" s="162" t="s">
        <v>1853</v>
      </c>
      <c r="X4875" s="162" t="s">
        <v>1846</v>
      </c>
      <c r="Y4875" s="162"/>
      <c r="Z4875" s="162"/>
      <c r="AA4875" s="162"/>
      <c r="AB4875" s="152" t="s">
        <v>3165</v>
      </c>
    </row>
    <row r="4876" spans="1:28" ht="21.75" customHeight="1" x14ac:dyDescent="0.25">
      <c r="A4876" s="37" t="s">
        <v>30</v>
      </c>
      <c r="B4876" s="37" t="s">
        <v>31</v>
      </c>
      <c r="C4876" s="39">
        <v>6261</v>
      </c>
      <c r="D4876" s="39" t="s">
        <v>1169</v>
      </c>
      <c r="E4876" s="39" t="s">
        <v>250</v>
      </c>
      <c r="F4876" s="174" t="s">
        <v>507</v>
      </c>
      <c r="G4876" s="162" t="s">
        <v>35</v>
      </c>
      <c r="H4876" s="39" t="str">
        <f t="shared" ref="H4876:H4881" si="666">A4876&amp;B4876&amp;"-"&amp;C4876&amp;"-"&amp;D4876&amp;E4876&amp;"-"&amp;F4876</f>
        <v>6105AK124-6261-CGAD-0038</v>
      </c>
      <c r="I4876" s="39" t="str">
        <f t="shared" si="664"/>
        <v>Q24050972-05-6261-C-GAD-0038</v>
      </c>
      <c r="J4876" s="162"/>
      <c r="K4876" s="39" t="s">
        <v>1945</v>
      </c>
      <c r="L4876" s="162" t="s">
        <v>3192</v>
      </c>
      <c r="M4876" s="162" t="s">
        <v>1293</v>
      </c>
      <c r="N4876" s="33" t="str">
        <f t="shared" si="643"/>
        <v>Administration and General Buildings - Offloading Equipment and Spreader Beam for Generators - Terrace Equipment GA</v>
      </c>
      <c r="O4876" s="175"/>
      <c r="P4876" s="175"/>
      <c r="Q4876" s="33" t="str">
        <f>IFERROR(VLOOKUP(PPE_PH1_CDDL[[#This Row],[RDMC Document Number]],[3]Docs!$B:$F,4,0),"No Placeholder Yet")</f>
        <v>RES - Reserved Placeholder</v>
      </c>
      <c r="R4876" s="33" t="str">
        <f>IFERROR(VLOOKUP(PPE_PH1_CDDL[[#This Row],[RDMC Document Number]],[3]Docs!$B:$F,5,0),"No Placeholder Yet")</f>
        <v>Pending</v>
      </c>
      <c r="S4876" s="137">
        <f t="shared" si="656"/>
        <v>0</v>
      </c>
      <c r="T4876" s="39" t="s">
        <v>1119</v>
      </c>
      <c r="U4876" s="162"/>
      <c r="V4876" s="178"/>
      <c r="W4876" s="162" t="s">
        <v>1859</v>
      </c>
      <c r="X4876" s="162" t="s">
        <v>3193</v>
      </c>
      <c r="Y4876" s="162"/>
      <c r="Z4876" s="162"/>
      <c r="AA4876" s="162"/>
      <c r="AB4876" s="152" t="s">
        <v>3165</v>
      </c>
    </row>
    <row r="4877" spans="1:28" ht="21.75" customHeight="1" x14ac:dyDescent="0.25">
      <c r="A4877" s="37" t="s">
        <v>30</v>
      </c>
      <c r="B4877" s="37" t="s">
        <v>31</v>
      </c>
      <c r="C4877" s="39">
        <v>6261</v>
      </c>
      <c r="D4877" s="39" t="s">
        <v>1169</v>
      </c>
      <c r="E4877" s="39" t="s">
        <v>1328</v>
      </c>
      <c r="F4877" s="174" t="s">
        <v>170</v>
      </c>
      <c r="G4877" s="162" t="s">
        <v>35</v>
      </c>
      <c r="H4877" s="39" t="str">
        <f t="shared" si="666"/>
        <v>6105AK124-6261-CMDL-0007</v>
      </c>
      <c r="I4877" s="39" t="str">
        <f t="shared" si="664"/>
        <v>Q24050972-05-6261-C-MDL-0007</v>
      </c>
      <c r="J4877" s="162"/>
      <c r="K4877" s="39" t="s">
        <v>1945</v>
      </c>
      <c r="L4877" s="162" t="s">
        <v>3192</v>
      </c>
      <c r="M4877" s="162" t="s">
        <v>1329</v>
      </c>
      <c r="N4877" s="33" t="str">
        <f t="shared" ref="N4877:N4914" si="667">K4877&amp;" - "&amp;L4877&amp;" - "&amp;M4877</f>
        <v>Administration and General Buildings - Offloading Equipment and Spreader Beam for Generators - 3D Designs and Drawings</v>
      </c>
      <c r="O4877" s="175"/>
      <c r="P4877" s="175"/>
      <c r="Q4877" s="33" t="str">
        <f>IFERROR(VLOOKUP(PPE_PH1_CDDL[[#This Row],[RDMC Document Number]],[3]Docs!$B:$F,4,0),"No Placeholder Yet")</f>
        <v>RES - Reserved Placeholder</v>
      </c>
      <c r="R4877" s="33" t="str">
        <f>IFERROR(VLOOKUP(PPE_PH1_CDDL[[#This Row],[RDMC Document Number]],[3]Docs!$B:$F,5,0),"No Placeholder Yet")</f>
        <v>Pending</v>
      </c>
      <c r="S4877" s="137">
        <f t="shared" si="656"/>
        <v>0</v>
      </c>
      <c r="T4877" s="39" t="s">
        <v>1119</v>
      </c>
      <c r="U4877" s="162"/>
      <c r="V4877" s="178"/>
      <c r="W4877" s="162" t="s">
        <v>1853</v>
      </c>
      <c r="X4877" s="162" t="s">
        <v>3193</v>
      </c>
      <c r="Y4877" s="162"/>
      <c r="Z4877" s="162"/>
      <c r="AA4877" s="162"/>
      <c r="AB4877" s="152" t="s">
        <v>3165</v>
      </c>
    </row>
    <row r="4878" spans="1:28" ht="21.75" customHeight="1" x14ac:dyDescent="0.25">
      <c r="A4878" s="37" t="s">
        <v>30</v>
      </c>
      <c r="B4878" s="37" t="s">
        <v>31</v>
      </c>
      <c r="C4878" s="39">
        <v>6261</v>
      </c>
      <c r="D4878" s="39" t="s">
        <v>1169</v>
      </c>
      <c r="E4878" s="39" t="s">
        <v>1330</v>
      </c>
      <c r="F4878" s="174" t="s">
        <v>161</v>
      </c>
      <c r="G4878" s="162" t="s">
        <v>35</v>
      </c>
      <c r="H4878" s="39" t="str">
        <f t="shared" si="666"/>
        <v>6105AK124-6261-CPPL-0006</v>
      </c>
      <c r="I4878" s="39" t="str">
        <f t="shared" si="664"/>
        <v>Q24050972-05-6261-C-PPL-0006</v>
      </c>
      <c r="J4878" s="162"/>
      <c r="K4878" s="39" t="s">
        <v>1945</v>
      </c>
      <c r="L4878" s="162" t="s">
        <v>3192</v>
      </c>
      <c r="M4878" s="162" t="s">
        <v>1331</v>
      </c>
      <c r="N4878" s="33" t="str">
        <f t="shared" si="667"/>
        <v>Administration and General Buildings - Offloading Equipment and Spreader Beam for Generators - Operational &amp; Maint Access Routes Design</v>
      </c>
      <c r="O4878" s="175"/>
      <c r="P4878" s="175"/>
      <c r="Q4878" s="33" t="str">
        <f>IFERROR(VLOOKUP(PPE_PH1_CDDL[[#This Row],[RDMC Document Number]],[3]Docs!$B:$F,4,0),"No Placeholder Yet")</f>
        <v>RES - Reserved Placeholder</v>
      </c>
      <c r="R4878" s="33" t="str">
        <f>IFERROR(VLOOKUP(PPE_PH1_CDDL[[#This Row],[RDMC Document Number]],[3]Docs!$B:$F,5,0),"No Placeholder Yet")</f>
        <v>Pending</v>
      </c>
      <c r="S4878" s="137">
        <f t="shared" si="656"/>
        <v>0</v>
      </c>
      <c r="T4878" s="39" t="s">
        <v>1119</v>
      </c>
      <c r="U4878" s="162"/>
      <c r="V4878" s="178"/>
      <c r="W4878" s="162" t="s">
        <v>1853</v>
      </c>
      <c r="X4878" s="162" t="s">
        <v>3193</v>
      </c>
      <c r="Y4878" s="162"/>
      <c r="Z4878" s="162"/>
      <c r="AA4878" s="162"/>
      <c r="AB4878" s="152" t="s">
        <v>3165</v>
      </c>
    </row>
    <row r="4879" spans="1:28" ht="21.75" customHeight="1" x14ac:dyDescent="0.25">
      <c r="A4879" s="37" t="s">
        <v>30</v>
      </c>
      <c r="B4879" s="37" t="s">
        <v>31</v>
      </c>
      <c r="C4879" s="39">
        <v>6261</v>
      </c>
      <c r="D4879" s="39" t="s">
        <v>1169</v>
      </c>
      <c r="E4879" s="39" t="s">
        <v>1335</v>
      </c>
      <c r="F4879" s="174" t="s">
        <v>50</v>
      </c>
      <c r="G4879" s="162" t="s">
        <v>35</v>
      </c>
      <c r="H4879" s="39" t="str">
        <f t="shared" si="666"/>
        <v>6105AK124-6261-CSHP-0004</v>
      </c>
      <c r="I4879" s="39" t="str">
        <f t="shared" si="664"/>
        <v>Q24050972-05-6261-C-SHP-0004</v>
      </c>
      <c r="J4879" s="162"/>
      <c r="K4879" s="39" t="s">
        <v>1945</v>
      </c>
      <c r="L4879" s="162" t="s">
        <v>3192</v>
      </c>
      <c r="M4879" s="162" t="s">
        <v>1336</v>
      </c>
      <c r="N4879" s="33" t="str">
        <f t="shared" si="667"/>
        <v>Administration and General Buildings - Offloading Equipment and Spreader Beam for Generators - Equipment Assembly Drawings</v>
      </c>
      <c r="O4879" s="175"/>
      <c r="P4879" s="175"/>
      <c r="Q4879" s="33" t="str">
        <f>IFERROR(VLOOKUP(PPE_PH1_CDDL[[#This Row],[RDMC Document Number]],[3]Docs!$B:$F,4,0),"No Placeholder Yet")</f>
        <v>RES - Reserved Placeholder</v>
      </c>
      <c r="R4879" s="33" t="str">
        <f>IFERROR(VLOOKUP(PPE_PH1_CDDL[[#This Row],[RDMC Document Number]],[3]Docs!$B:$F,5,0),"No Placeholder Yet")</f>
        <v>Pending</v>
      </c>
      <c r="S4879" s="137">
        <f t="shared" si="656"/>
        <v>0</v>
      </c>
      <c r="T4879" s="39" t="s">
        <v>1119</v>
      </c>
      <c r="U4879" s="162"/>
      <c r="V4879" s="178"/>
      <c r="W4879" s="162" t="s">
        <v>1853</v>
      </c>
      <c r="X4879" s="162" t="s">
        <v>3193</v>
      </c>
      <c r="Y4879" s="162"/>
      <c r="Z4879" s="162"/>
      <c r="AA4879" s="162"/>
      <c r="AB4879" s="152" t="s">
        <v>3165</v>
      </c>
    </row>
    <row r="4880" spans="1:28" ht="21.75" customHeight="1" x14ac:dyDescent="0.25">
      <c r="A4880" s="37" t="s">
        <v>30</v>
      </c>
      <c r="B4880" s="37" t="s">
        <v>31</v>
      </c>
      <c r="C4880" s="39">
        <v>6261</v>
      </c>
      <c r="D4880" s="39" t="s">
        <v>1169</v>
      </c>
      <c r="E4880" s="162" t="s">
        <v>1349</v>
      </c>
      <c r="F4880" s="174" t="s">
        <v>46</v>
      </c>
      <c r="G4880" s="162" t="s">
        <v>35</v>
      </c>
      <c r="H4880" s="39" t="str">
        <f t="shared" si="666"/>
        <v>6105AK124-6261-CSSD-0002</v>
      </c>
      <c r="I4880" s="39" t="str">
        <f t="shared" si="664"/>
        <v>Q24050972-05-6261-C-SSD-0002</v>
      </c>
      <c r="J4880" s="162"/>
      <c r="K4880" s="39" t="s">
        <v>1945</v>
      </c>
      <c r="L4880" s="162" t="s">
        <v>3192</v>
      </c>
      <c r="M4880" s="162" t="s">
        <v>1350</v>
      </c>
      <c r="N4880" s="33" t="str">
        <f t="shared" si="667"/>
        <v>Administration and General Buildings - Offloading Equipment and Spreader Beam for Generators - Steel Support Structures Design</v>
      </c>
      <c r="O4880" s="175"/>
      <c r="P4880" s="175"/>
      <c r="Q4880" s="33" t="str">
        <f>IFERROR(VLOOKUP(PPE_PH1_CDDL[[#This Row],[RDMC Document Number]],[3]Docs!$B:$F,4,0),"No Placeholder Yet")</f>
        <v>No Placeholder Yet</v>
      </c>
      <c r="R4880" s="33" t="str">
        <f>IFERROR(VLOOKUP(PPE_PH1_CDDL[[#This Row],[RDMC Document Number]],[3]Docs!$B:$F,5,0),"No Placeholder Yet")</f>
        <v>No Placeholder Yet</v>
      </c>
      <c r="S4880" s="137">
        <f t="shared" si="656"/>
        <v>0</v>
      </c>
      <c r="T4880" s="39" t="s">
        <v>1119</v>
      </c>
      <c r="U4880" s="162"/>
      <c r="V4880" s="178"/>
      <c r="W4880" s="162" t="s">
        <v>1853</v>
      </c>
      <c r="X4880" s="162" t="s">
        <v>3193</v>
      </c>
      <c r="Y4880" s="162"/>
      <c r="Z4880" s="162"/>
      <c r="AA4880" s="162"/>
      <c r="AB4880" s="152" t="s">
        <v>3165</v>
      </c>
    </row>
    <row r="4881" spans="1:28" ht="21.75" customHeight="1" x14ac:dyDescent="0.25">
      <c r="A4881" s="37" t="s">
        <v>30</v>
      </c>
      <c r="B4881" s="37" t="s">
        <v>31</v>
      </c>
      <c r="C4881" s="39">
        <v>6261</v>
      </c>
      <c r="D4881" s="162" t="s">
        <v>268</v>
      </c>
      <c r="E4881" s="162" t="s">
        <v>1266</v>
      </c>
      <c r="F4881" s="174" t="s">
        <v>46</v>
      </c>
      <c r="G4881" s="162" t="s">
        <v>35</v>
      </c>
      <c r="H4881" s="39" t="str">
        <f t="shared" si="666"/>
        <v>6105AK124-6261-MCAL-0002</v>
      </c>
      <c r="I4881" s="39" t="str">
        <f t="shared" si="664"/>
        <v>Q24050972-05-6261-M-CAL-0002</v>
      </c>
      <c r="J4881" s="162"/>
      <c r="K4881" s="39" t="s">
        <v>1945</v>
      </c>
      <c r="L4881" s="162" t="s">
        <v>3192</v>
      </c>
      <c r="M4881" s="162" t="s">
        <v>1425</v>
      </c>
      <c r="N4881" s="33" t="str">
        <f t="shared" si="667"/>
        <v>Administration and General Buildings - Offloading Equipment and Spreader Beam for Generators - Vessel and Structure Design with Stress Analysis Calcs</v>
      </c>
      <c r="O4881" s="175"/>
      <c r="P4881" s="175"/>
      <c r="Q4881" s="33" t="str">
        <f>IFERROR(VLOOKUP(PPE_PH1_CDDL[[#This Row],[RDMC Document Number]],[3]Docs!$B:$F,4,0),"No Placeholder Yet")</f>
        <v>RES - Reserved Placeholder</v>
      </c>
      <c r="R4881" s="33" t="str">
        <f>IFERROR(VLOOKUP(PPE_PH1_CDDL[[#This Row],[RDMC Document Number]],[3]Docs!$B:$F,5,0),"No Placeholder Yet")</f>
        <v>Pending</v>
      </c>
      <c r="S4881" s="137">
        <f t="shared" si="656"/>
        <v>0</v>
      </c>
      <c r="T4881" s="39" t="s">
        <v>1119</v>
      </c>
      <c r="U4881" s="162"/>
      <c r="V4881" s="178"/>
      <c r="W4881" s="162" t="s">
        <v>1853</v>
      </c>
      <c r="X4881" s="162" t="s">
        <v>3193</v>
      </c>
      <c r="Y4881" s="162"/>
      <c r="Z4881" s="162"/>
      <c r="AA4881" s="162"/>
      <c r="AB4881" s="152" t="s">
        <v>3165</v>
      </c>
    </row>
    <row r="4882" spans="1:28" ht="21.75" customHeight="1" x14ac:dyDescent="0.25">
      <c r="A4882" s="37" t="s">
        <v>30</v>
      </c>
      <c r="B4882" s="37" t="s">
        <v>31</v>
      </c>
      <c r="C4882" s="39">
        <v>6261</v>
      </c>
      <c r="D4882" s="162" t="s">
        <v>268</v>
      </c>
      <c r="E4882" s="162" t="s">
        <v>1335</v>
      </c>
      <c r="F4882" s="174" t="s">
        <v>34</v>
      </c>
      <c r="G4882" s="162" t="s">
        <v>35</v>
      </c>
      <c r="H4882" s="39" t="str">
        <f t="shared" ref="H4882:H4883" si="668">A4882&amp;B4882&amp;"-"&amp;C4882&amp;"-"&amp;D4882&amp;E4882&amp;"-"&amp;F4882</f>
        <v>6105AK124-6261-MSHP-0001</v>
      </c>
      <c r="I4882" s="39" t="str">
        <f t="shared" si="664"/>
        <v>Q24050972-05-6261-M-SHP-0001</v>
      </c>
      <c r="J4882" s="162"/>
      <c r="K4882" s="39" t="s">
        <v>1945</v>
      </c>
      <c r="L4882" s="162" t="s">
        <v>3192</v>
      </c>
      <c r="M4882" s="162" t="s">
        <v>1439</v>
      </c>
      <c r="N4882" s="33" t="str">
        <f t="shared" si="667"/>
        <v>Administration and General Buildings - Offloading Equipment and Spreader Beam for Generators - Equipment Fabrication Drawings</v>
      </c>
      <c r="O4882" s="175"/>
      <c r="P4882" s="175"/>
      <c r="Q4882" s="33" t="str">
        <f>IFERROR(VLOOKUP(PPE_PH1_CDDL[[#This Row],[RDMC Document Number]],[3]Docs!$B:$F,4,0),"No Placeholder Yet")</f>
        <v>RES - Reserved Placeholder</v>
      </c>
      <c r="R4882" s="33" t="str">
        <f>IFERROR(VLOOKUP(PPE_PH1_CDDL[[#This Row],[RDMC Document Number]],[3]Docs!$B:$F,5,0),"No Placeholder Yet")</f>
        <v>Pending</v>
      </c>
      <c r="S4882" s="137">
        <f t="shared" ref="S4882:S4891" si="669">IF(AND(O4882&lt;&gt;"",P4882&lt;&gt;"",R4882="Approved"),100%,
 IF(AND(O4882&lt;&gt;"",P4882&lt;&gt;""),66.67%,
 IF(O4882&lt;&gt;"",33.33%,
 0)))</f>
        <v>0</v>
      </c>
      <c r="T4882" s="39" t="s">
        <v>1119</v>
      </c>
      <c r="U4882" s="162"/>
      <c r="V4882" s="178"/>
      <c r="W4882" s="162" t="s">
        <v>1853</v>
      </c>
      <c r="X4882" s="162" t="s">
        <v>3193</v>
      </c>
      <c r="Y4882" s="162"/>
      <c r="Z4882" s="162"/>
      <c r="AA4882" s="162"/>
      <c r="AB4882" s="152" t="s">
        <v>3165</v>
      </c>
    </row>
    <row r="4883" spans="1:28" ht="21.75" customHeight="1" x14ac:dyDescent="0.25">
      <c r="A4883" s="37" t="s">
        <v>30</v>
      </c>
      <c r="B4883" s="37" t="s">
        <v>31</v>
      </c>
      <c r="C4883" s="39">
        <v>6261</v>
      </c>
      <c r="D4883" s="162" t="s">
        <v>268</v>
      </c>
      <c r="E4883" s="39" t="s">
        <v>1170</v>
      </c>
      <c r="F4883" s="174" t="s">
        <v>46</v>
      </c>
      <c r="G4883" s="162" t="s">
        <v>35</v>
      </c>
      <c r="H4883" s="39" t="str">
        <f t="shared" si="668"/>
        <v>6105AK124-6261-MSPC-0002</v>
      </c>
      <c r="I4883" s="39" t="str">
        <f t="shared" si="664"/>
        <v>Q24050972-05-6261-M-SPC-0002</v>
      </c>
      <c r="J4883" s="162"/>
      <c r="K4883" s="39" t="s">
        <v>1945</v>
      </c>
      <c r="L4883" s="162" t="s">
        <v>3192</v>
      </c>
      <c r="M4883" s="162" t="s">
        <v>1445</v>
      </c>
      <c r="N4883" s="33" t="str">
        <f t="shared" si="667"/>
        <v>Administration and General Buildings - Offloading Equipment and Spreader Beam for Generators - Lifting and Crawl Beam Design Specification</v>
      </c>
      <c r="O4883" s="175"/>
      <c r="P4883" s="175"/>
      <c r="Q4883" s="33" t="str">
        <f>IFERROR(VLOOKUP(PPE_PH1_CDDL[[#This Row],[RDMC Document Number]],[3]Docs!$B:$F,4,0),"No Placeholder Yet")</f>
        <v>RES - Reserved Placeholder</v>
      </c>
      <c r="R4883" s="33" t="str">
        <f>IFERROR(VLOOKUP(PPE_PH1_CDDL[[#This Row],[RDMC Document Number]],[3]Docs!$B:$F,5,0),"No Placeholder Yet")</f>
        <v>Pending</v>
      </c>
      <c r="S4883" s="137">
        <f t="shared" si="669"/>
        <v>0</v>
      </c>
      <c r="T4883" s="39" t="s">
        <v>1119</v>
      </c>
      <c r="U4883" s="162"/>
      <c r="V4883" s="178"/>
      <c r="W4883" s="162" t="s">
        <v>1859</v>
      </c>
      <c r="X4883" s="162" t="s">
        <v>3193</v>
      </c>
      <c r="Y4883" s="162"/>
      <c r="Z4883" s="162"/>
      <c r="AA4883" s="162"/>
      <c r="AB4883" s="152" t="s">
        <v>3165</v>
      </c>
    </row>
    <row r="4884" spans="1:28" ht="21.75" customHeight="1" x14ac:dyDescent="0.25">
      <c r="A4884" s="37" t="s">
        <v>30</v>
      </c>
      <c r="B4884" s="37" t="s">
        <v>31</v>
      </c>
      <c r="C4884" s="39">
        <v>6261</v>
      </c>
      <c r="D4884" s="162" t="s">
        <v>268</v>
      </c>
      <c r="E4884" s="39" t="s">
        <v>1170</v>
      </c>
      <c r="F4884" s="174" t="s">
        <v>48</v>
      </c>
      <c r="G4884" s="162" t="s">
        <v>35</v>
      </c>
      <c r="H4884" s="39" t="str">
        <f t="shared" ref="H4884:H4885" si="670">A4884&amp;B4884&amp;"-"&amp;C4884&amp;"-"&amp;D4884&amp;E4884&amp;"-"&amp;F4884</f>
        <v>6105AK124-6261-MSPC-0003</v>
      </c>
      <c r="I4884" s="39" t="str">
        <f t="shared" si="664"/>
        <v>Q24050972-05-6261-M-SPC-0003</v>
      </c>
      <c r="J4884" s="162"/>
      <c r="K4884" s="39" t="s">
        <v>1945</v>
      </c>
      <c r="L4884" s="162" t="s">
        <v>3192</v>
      </c>
      <c r="M4884" s="162" t="s">
        <v>1446</v>
      </c>
      <c r="N4884" s="33" t="str">
        <f t="shared" si="667"/>
        <v>Administration and General Buildings - Offloading Equipment and Spreader Beam for Generators - Material Selection and Verification Specification</v>
      </c>
      <c r="O4884" s="175"/>
      <c r="P4884" s="175"/>
      <c r="Q4884" s="33" t="str">
        <f>IFERROR(VLOOKUP(PPE_PH1_CDDL[[#This Row],[RDMC Document Number]],[3]Docs!$B:$F,4,0),"No Placeholder Yet")</f>
        <v>RES - Reserved Placeholder</v>
      </c>
      <c r="R4884" s="33" t="str">
        <f>IFERROR(VLOOKUP(PPE_PH1_CDDL[[#This Row],[RDMC Document Number]],[3]Docs!$B:$F,5,0),"No Placeholder Yet")</f>
        <v>Pending</v>
      </c>
      <c r="S4884" s="137">
        <f t="shared" si="669"/>
        <v>0</v>
      </c>
      <c r="T4884" s="39" t="s">
        <v>1119</v>
      </c>
      <c r="U4884" s="162"/>
      <c r="V4884" s="178"/>
      <c r="W4884" s="162" t="s">
        <v>1859</v>
      </c>
      <c r="X4884" s="162" t="s">
        <v>3193</v>
      </c>
      <c r="Y4884" s="162"/>
      <c r="Z4884" s="162"/>
      <c r="AA4884" s="162"/>
      <c r="AB4884" s="152" t="s">
        <v>3165</v>
      </c>
    </row>
    <row r="4885" spans="1:28" ht="21.75" customHeight="1" x14ac:dyDescent="0.25">
      <c r="A4885" s="37" t="s">
        <v>30</v>
      </c>
      <c r="B4885" s="37" t="s">
        <v>31</v>
      </c>
      <c r="C4885" s="39">
        <v>6263</v>
      </c>
      <c r="D4885" s="39" t="s">
        <v>52</v>
      </c>
      <c r="E4885" s="39" t="s">
        <v>700</v>
      </c>
      <c r="F4885" s="128" t="s">
        <v>215</v>
      </c>
      <c r="G4885" s="162" t="s">
        <v>35</v>
      </c>
      <c r="H4885" s="39" t="str">
        <f t="shared" si="670"/>
        <v>6105AK124-6263-ESTD-0013</v>
      </c>
      <c r="I4885" s="39" t="str">
        <f t="shared" si="664"/>
        <v>Q24050972-05-6263-E-STD-0013</v>
      </c>
      <c r="J4885" s="39"/>
      <c r="K4885" s="33" t="str">
        <f>VLOOKUP(C4885,'PPE WBS Codes'!$E$3:$F$79,2,0)</f>
        <v>36 MVA Power Station 1</v>
      </c>
      <c r="L4885" s="39" t="s">
        <v>1963</v>
      </c>
      <c r="M4885" s="39" t="s">
        <v>1385</v>
      </c>
      <c r="N4885" s="33" t="str">
        <f t="shared" si="667"/>
        <v>36 MVA Power Station 1 - Emergency Equip. for 36 MVA Power Station Fuel System Pad 1A - Electrical Equipment Installation Requirements</v>
      </c>
      <c r="O4885" s="134"/>
      <c r="P4885" s="134"/>
      <c r="Q4885" s="33" t="str">
        <f>IFERROR(VLOOKUP(PPE_PH1_CDDL[[#This Row],[RDMC Document Number]],[3]Docs!$B:$F,4,0),"No Placeholder Yet")</f>
        <v>RES - Reserved Placeholder</v>
      </c>
      <c r="R4885" s="33" t="str">
        <f>IFERROR(VLOOKUP(PPE_PH1_CDDL[[#This Row],[RDMC Document Number]],[3]Docs!$B:$F,5,0),"No Placeholder Yet")</f>
        <v>Pending</v>
      </c>
      <c r="S4885" s="137">
        <f t="shared" si="669"/>
        <v>0</v>
      </c>
      <c r="T4885" s="39" t="s">
        <v>1119</v>
      </c>
      <c r="U4885" s="162"/>
      <c r="V4885" s="178"/>
      <c r="W4885" s="39" t="s">
        <v>1965</v>
      </c>
      <c r="X4885" s="39" t="s">
        <v>1385</v>
      </c>
      <c r="Y4885" s="39"/>
      <c r="Z4885" s="39"/>
      <c r="AA4885" s="39"/>
      <c r="AB4885" s="152" t="s">
        <v>3165</v>
      </c>
    </row>
    <row r="4886" spans="1:28" ht="21.75" customHeight="1" x14ac:dyDescent="0.25">
      <c r="A4886" s="37" t="s">
        <v>30</v>
      </c>
      <c r="B4886" s="37" t="s">
        <v>31</v>
      </c>
      <c r="C4886" s="39">
        <v>6263</v>
      </c>
      <c r="D4886" s="39" t="s">
        <v>52</v>
      </c>
      <c r="E4886" s="39" t="s">
        <v>700</v>
      </c>
      <c r="F4886" s="174" t="s">
        <v>217</v>
      </c>
      <c r="G4886" s="162" t="s">
        <v>35</v>
      </c>
      <c r="H4886" s="39" t="str">
        <f t="shared" ref="H4886:H4887" si="671">A4886&amp;B4886&amp;"-"&amp;C4886&amp;"-"&amp;D4886&amp;E4886&amp;"-"&amp;F4886</f>
        <v>6105AK124-6263-ESTD-0014</v>
      </c>
      <c r="I4886" s="39" t="str">
        <f t="shared" si="664"/>
        <v>Q24050972-05-6263-E-STD-0014</v>
      </c>
      <c r="J4886" s="162"/>
      <c r="K4886" s="33" t="str">
        <f>VLOOKUP(C4886,'PPE WBS Codes'!$E$3:$F$79,2,0)</f>
        <v>36 MVA Power Station 1</v>
      </c>
      <c r="L4886" s="162" t="s">
        <v>1966</v>
      </c>
      <c r="M4886" s="162" t="s">
        <v>1385</v>
      </c>
      <c r="N4886" s="33" t="str">
        <f t="shared" si="667"/>
        <v>36 MVA Power Station 1 - Emergency Equip. for 36 MVA Power Station Fuel System Pad 1B - Electrical Equipment Installation Requirements</v>
      </c>
      <c r="O4886" s="175"/>
      <c r="P4886" s="175"/>
      <c r="Q4886" s="33" t="str">
        <f>IFERROR(VLOOKUP(PPE_PH1_CDDL[[#This Row],[RDMC Document Number]],[3]Docs!$B:$F,4,0),"No Placeholder Yet")</f>
        <v>RES - Reserved Placeholder</v>
      </c>
      <c r="R4886" s="33" t="str">
        <f>IFERROR(VLOOKUP(PPE_PH1_CDDL[[#This Row],[RDMC Document Number]],[3]Docs!$B:$F,5,0),"No Placeholder Yet")</f>
        <v>Pending</v>
      </c>
      <c r="S4886" s="137">
        <f t="shared" si="669"/>
        <v>0</v>
      </c>
      <c r="T4886" s="39" t="s">
        <v>1119</v>
      </c>
      <c r="U4886" s="162"/>
      <c r="V4886" s="178"/>
      <c r="W4886" s="162" t="s">
        <v>1977</v>
      </c>
      <c r="X4886" s="162" t="s">
        <v>1385</v>
      </c>
      <c r="Y4886" s="162"/>
      <c r="Z4886" s="162"/>
      <c r="AA4886" s="162"/>
      <c r="AB4886" s="152" t="s">
        <v>3165</v>
      </c>
    </row>
    <row r="4887" spans="1:28" ht="21.75" customHeight="1" x14ac:dyDescent="0.25">
      <c r="A4887" s="37" t="s">
        <v>30</v>
      </c>
      <c r="B4887" s="37" t="s">
        <v>31</v>
      </c>
      <c r="C4887" s="39">
        <v>6264</v>
      </c>
      <c r="D4887" s="39" t="s">
        <v>712</v>
      </c>
      <c r="E4887" s="39" t="s">
        <v>1170</v>
      </c>
      <c r="F4887" s="128" t="s">
        <v>234</v>
      </c>
      <c r="G4887" s="162" t="s">
        <v>35</v>
      </c>
      <c r="H4887" s="39" t="str">
        <f t="shared" si="671"/>
        <v>6105AK124-6264-ISPC-0023</v>
      </c>
      <c r="I4887" s="39" t="str">
        <f t="shared" si="664"/>
        <v>Q24050972-05-6264-I-SPC-0023</v>
      </c>
      <c r="J4887" s="39"/>
      <c r="K4887" s="33" t="str">
        <f>VLOOKUP(C4887,'PPE WBS Codes'!$E$3:$F$79,2,0)</f>
        <v>Bulk Diesel Storage 1</v>
      </c>
      <c r="L4887" s="39" t="s">
        <v>1981</v>
      </c>
      <c r="M4887" s="39" t="s">
        <v>3195</v>
      </c>
      <c r="N4887" s="33" t="str">
        <f t="shared" si="667"/>
        <v>Bulk Diesel Storage 1 - Emergency Equip for Bulk Diesel Storage Yard 1A - Emergency Shutdown System Design - Specification</v>
      </c>
      <c r="O4887" s="134"/>
      <c r="P4887" s="134"/>
      <c r="Q4887" s="33" t="str">
        <f>IFERROR(VLOOKUP(PPE_PH1_CDDL[[#This Row],[RDMC Document Number]],[3]Docs!$B:$F,4,0),"No Placeholder Yet")</f>
        <v>RES - Reserved Placeholder</v>
      </c>
      <c r="R4887" s="33" t="str">
        <f>IFERROR(VLOOKUP(PPE_PH1_CDDL[[#This Row],[RDMC Document Number]],[3]Docs!$B:$F,5,0),"No Placeholder Yet")</f>
        <v>Pending</v>
      </c>
      <c r="S4887" s="137">
        <f t="shared" si="669"/>
        <v>0</v>
      </c>
      <c r="T4887" s="39" t="s">
        <v>1119</v>
      </c>
      <c r="U4887" s="39"/>
      <c r="V4887" s="178"/>
      <c r="W4887" s="39" t="s">
        <v>1982</v>
      </c>
      <c r="X4887" s="39" t="s">
        <v>1964</v>
      </c>
      <c r="Y4887" s="39"/>
      <c r="Z4887" s="39"/>
      <c r="AA4887" s="39"/>
      <c r="AB4887" s="39"/>
    </row>
    <row r="4888" spans="1:28" ht="21.75" customHeight="1" x14ac:dyDescent="0.25">
      <c r="A4888" s="37" t="s">
        <v>30</v>
      </c>
      <c r="B4888" s="37" t="s">
        <v>31</v>
      </c>
      <c r="C4888" s="39">
        <v>6264</v>
      </c>
      <c r="D4888" s="39" t="s">
        <v>712</v>
      </c>
      <c r="E4888" s="39" t="s">
        <v>1170</v>
      </c>
      <c r="F4888" s="128" t="s">
        <v>236</v>
      </c>
      <c r="G4888" s="162" t="s">
        <v>35</v>
      </c>
      <c r="H4888" s="39" t="str">
        <f t="shared" ref="H4888:H4892" si="672">A4888&amp;B4888&amp;"-"&amp;C4888&amp;"-"&amp;D4888&amp;E4888&amp;"-"&amp;F4888</f>
        <v>6105AK124-6264-ISPC-0024</v>
      </c>
      <c r="I4888" s="39" t="str">
        <f t="shared" ref="I4888:I4891" si="673">"Q24050972"&amp;"-"&amp;"05"&amp;"-"&amp;C4888&amp;"-"&amp;D4888&amp;"-"&amp;E4888&amp;"-"&amp;F4888</f>
        <v>Q24050972-05-6264-I-SPC-0024</v>
      </c>
      <c r="J4888" s="39"/>
      <c r="K4888" s="33" t="str">
        <f>VLOOKUP(C4888,'PPE WBS Codes'!$E$3:$F$79,2,0)</f>
        <v>Bulk Diesel Storage 1</v>
      </c>
      <c r="L4888" s="39" t="s">
        <v>1999</v>
      </c>
      <c r="M4888" s="39" t="s">
        <v>3195</v>
      </c>
      <c r="N4888" s="33" t="str">
        <f t="shared" si="667"/>
        <v>Bulk Diesel Storage 1 - Fire Detection System for Bulk Diesel Storage Yard 1A - Emergency Shutdown System Design - Specification</v>
      </c>
      <c r="O4888" s="134"/>
      <c r="P4888" s="134"/>
      <c r="Q4888" s="33" t="str">
        <f>IFERROR(VLOOKUP(PPE_PH1_CDDL[[#This Row],[RDMC Document Number]],[3]Docs!$B:$F,4,0),"No Placeholder Yet")</f>
        <v>RES - Reserved Placeholder</v>
      </c>
      <c r="R4888" s="33" t="str">
        <f>IFERROR(VLOOKUP(PPE_PH1_CDDL[[#This Row],[RDMC Document Number]],[3]Docs!$B:$F,5,0),"No Placeholder Yet")</f>
        <v>Pending</v>
      </c>
      <c r="S4888" s="137">
        <f t="shared" si="669"/>
        <v>0</v>
      </c>
      <c r="T4888" s="39" t="s">
        <v>1119</v>
      </c>
      <c r="U4888" s="39"/>
      <c r="V4888" s="178"/>
      <c r="W4888" s="39" t="s">
        <v>1982</v>
      </c>
      <c r="X4888" s="39" t="s">
        <v>2007</v>
      </c>
      <c r="Y4888" s="39"/>
      <c r="Z4888" s="39"/>
      <c r="AA4888" s="39"/>
      <c r="AB4888" s="39"/>
    </row>
    <row r="4889" spans="1:28" ht="21.75" customHeight="1" x14ac:dyDescent="0.25">
      <c r="A4889" s="37" t="s">
        <v>30</v>
      </c>
      <c r="B4889" s="37" t="s">
        <v>31</v>
      </c>
      <c r="C4889" s="39">
        <v>6264</v>
      </c>
      <c r="D4889" s="39" t="s">
        <v>712</v>
      </c>
      <c r="E4889" s="39" t="s">
        <v>1170</v>
      </c>
      <c r="F4889" s="128" t="s">
        <v>238</v>
      </c>
      <c r="G4889" s="162" t="s">
        <v>35</v>
      </c>
      <c r="H4889" s="39" t="str">
        <f t="shared" si="672"/>
        <v>6105AK124-6264-ISPC-0025</v>
      </c>
      <c r="I4889" s="39" t="str">
        <f t="shared" si="673"/>
        <v>Q24050972-05-6264-I-SPC-0025</v>
      </c>
      <c r="J4889" s="39"/>
      <c r="K4889" s="33" t="str">
        <f>VLOOKUP(C4889,'PPE WBS Codes'!$E$3:$F$79,2,0)</f>
        <v>Bulk Diesel Storage 1</v>
      </c>
      <c r="L4889" s="39" t="s">
        <v>1988</v>
      </c>
      <c r="M4889" s="39" t="s">
        <v>3195</v>
      </c>
      <c r="N4889" s="33" t="str">
        <f t="shared" si="667"/>
        <v>Bulk Diesel Storage 1 - Emergency Equip for Bulk Diesel Storage Fuel System Yard 1B - Emergency Shutdown System Design - Specification</v>
      </c>
      <c r="O4889" s="134"/>
      <c r="P4889" s="134"/>
      <c r="Q4889" s="33" t="str">
        <f>IFERROR(VLOOKUP(PPE_PH1_CDDL[[#This Row],[RDMC Document Number]],[3]Docs!$B:$F,4,0),"No Placeholder Yet")</f>
        <v>RES - Reserved Placeholder</v>
      </c>
      <c r="R4889" s="33" t="str">
        <f>IFERROR(VLOOKUP(PPE_PH1_CDDL[[#This Row],[RDMC Document Number]],[3]Docs!$B:$F,5,0),"No Placeholder Yet")</f>
        <v>Pending</v>
      </c>
      <c r="S4889" s="137">
        <f t="shared" si="669"/>
        <v>0</v>
      </c>
      <c r="T4889" s="39" t="s">
        <v>1119</v>
      </c>
      <c r="U4889" s="39"/>
      <c r="V4889" s="178"/>
      <c r="W4889" s="39" t="s">
        <v>1982</v>
      </c>
      <c r="X4889" s="39" t="s">
        <v>1964</v>
      </c>
      <c r="Y4889" s="39"/>
      <c r="Z4889" s="39"/>
      <c r="AA4889" s="39"/>
      <c r="AB4889" s="39"/>
    </row>
    <row r="4890" spans="1:28" ht="21.75" customHeight="1" x14ac:dyDescent="0.25">
      <c r="A4890" s="37" t="s">
        <v>30</v>
      </c>
      <c r="B4890" s="37" t="s">
        <v>31</v>
      </c>
      <c r="C4890" s="39">
        <v>6264</v>
      </c>
      <c r="D4890" s="39" t="s">
        <v>712</v>
      </c>
      <c r="E4890" s="39" t="s">
        <v>1170</v>
      </c>
      <c r="F4890" s="174" t="s">
        <v>240</v>
      </c>
      <c r="G4890" s="162" t="s">
        <v>35</v>
      </c>
      <c r="H4890" s="39" t="str">
        <f t="shared" si="672"/>
        <v>6105AK124-6264-ISPC-0026</v>
      </c>
      <c r="I4890" s="39" t="str">
        <f t="shared" si="673"/>
        <v>Q24050972-05-6264-I-SPC-0026</v>
      </c>
      <c r="J4890" s="162"/>
      <c r="K4890" s="33" t="str">
        <f>VLOOKUP(C4890,'PPE WBS Codes'!$E$3:$F$79,2,0)</f>
        <v>Bulk Diesel Storage 1</v>
      </c>
      <c r="L4890" s="162" t="s">
        <v>2001</v>
      </c>
      <c r="M4890" s="162" t="s">
        <v>3195</v>
      </c>
      <c r="N4890" s="33" t="str">
        <f t="shared" si="667"/>
        <v>Bulk Diesel Storage 1 - Fire Detection System for Bulk Diesel Storage Yard 1B - Emergency Shutdown System Design - Specification</v>
      </c>
      <c r="O4890" s="175"/>
      <c r="P4890" s="175"/>
      <c r="Q4890" s="33" t="str">
        <f>IFERROR(VLOOKUP(PPE_PH1_CDDL[[#This Row],[RDMC Document Number]],[3]Docs!$B:$F,4,0),"No Placeholder Yet")</f>
        <v>RES - Reserved Placeholder</v>
      </c>
      <c r="R4890" s="33" t="str">
        <f>IFERROR(VLOOKUP(PPE_PH1_CDDL[[#This Row],[RDMC Document Number]],[3]Docs!$B:$F,5,0),"No Placeholder Yet")</f>
        <v>Pending</v>
      </c>
      <c r="S4890" s="137">
        <f t="shared" si="669"/>
        <v>0</v>
      </c>
      <c r="T4890" s="39" t="s">
        <v>1119</v>
      </c>
      <c r="U4890" s="39"/>
      <c r="V4890" s="178"/>
      <c r="W4890" s="39" t="s">
        <v>1982</v>
      </c>
      <c r="X4890" s="39" t="s">
        <v>2007</v>
      </c>
      <c r="Y4890" s="162"/>
      <c r="Z4890" s="162"/>
      <c r="AA4890" s="162"/>
      <c r="AB4890" s="162"/>
    </row>
    <row r="4891" spans="1:28" ht="21.75" customHeight="1" x14ac:dyDescent="0.25">
      <c r="A4891" s="37" t="s">
        <v>30</v>
      </c>
      <c r="B4891" s="37" t="s">
        <v>31</v>
      </c>
      <c r="C4891" s="39">
        <v>6251</v>
      </c>
      <c r="D4891" s="39" t="s">
        <v>1169</v>
      </c>
      <c r="E4891" s="39" t="s">
        <v>250</v>
      </c>
      <c r="F4891" s="174" t="s">
        <v>1024</v>
      </c>
      <c r="G4891" s="162" t="s">
        <v>35</v>
      </c>
      <c r="H4891" s="39" t="str">
        <f t="shared" si="672"/>
        <v>6105AK124-6251-CGAD-0095</v>
      </c>
      <c r="I4891" s="39" t="str">
        <f t="shared" si="673"/>
        <v>Q24050972-05-6251-C-GAD-0095</v>
      </c>
      <c r="J4891" s="162"/>
      <c r="K4891" s="33" t="str">
        <f>VLOOKUP(C4891,'PPE WBS Codes'!$E$3:$F$79,2,0)</f>
        <v>Load Bank</v>
      </c>
      <c r="L4891" s="162" t="s">
        <v>1591</v>
      </c>
      <c r="M4891" s="162" t="s">
        <v>1290</v>
      </c>
      <c r="N4891" s="33" t="str">
        <f t="shared" si="667"/>
        <v>Load Bank - 36 MVA Power Station Mobile Load Bank Cable Racks - Cables, OHL and Fibre Route GA</v>
      </c>
      <c r="O4891" s="175"/>
      <c r="P4891" s="175"/>
      <c r="Q4891" s="33" t="str">
        <f>IFERROR(VLOOKUP(PPE_PH1_CDDL[[#This Row],[RDMC Document Number]],[3]Docs!$B:$F,4,0),"No Placeholder Yet")</f>
        <v>RES - Reserved Placeholder</v>
      </c>
      <c r="R4891" s="33" t="str">
        <f>IFERROR(VLOOKUP(PPE_PH1_CDDL[[#This Row],[RDMC Document Number]],[3]Docs!$B:$F,5,0),"No Placeholder Yet")</f>
        <v>Pending</v>
      </c>
      <c r="S4891" s="137">
        <f t="shared" si="669"/>
        <v>0</v>
      </c>
      <c r="T4891" s="162" t="s">
        <v>1119</v>
      </c>
      <c r="U4891" s="162"/>
      <c r="V4891" s="178"/>
      <c r="W4891" s="162" t="s">
        <v>1608</v>
      </c>
      <c r="X4891" s="162" t="s">
        <v>1290</v>
      </c>
      <c r="Y4891" s="162"/>
      <c r="Z4891" s="162"/>
      <c r="AA4891" s="162"/>
      <c r="AB4891" s="162"/>
    </row>
    <row r="4892" spans="1:28" ht="21.75" customHeight="1" x14ac:dyDescent="0.25">
      <c r="A4892" s="37" t="s">
        <v>30</v>
      </c>
      <c r="B4892" s="37" t="s">
        <v>31</v>
      </c>
      <c r="C4892" s="39">
        <v>6263</v>
      </c>
      <c r="D4892" s="39" t="s">
        <v>712</v>
      </c>
      <c r="E4892" s="39" t="s">
        <v>1170</v>
      </c>
      <c r="F4892" s="128" t="s">
        <v>170</v>
      </c>
      <c r="G4892" s="162" t="s">
        <v>35</v>
      </c>
      <c r="H4892" s="39" t="str">
        <f t="shared" si="672"/>
        <v>6105AK124-6263-ISPC-0007</v>
      </c>
      <c r="I4892" s="39" t="str">
        <f>"Q24050972"&amp;"-"&amp;"05"&amp;"-"&amp;C4892&amp;"-"&amp;D4892&amp;"-"&amp;E4892&amp;"-"&amp;F4892</f>
        <v>Q24050972-05-6263-I-SPC-0007</v>
      </c>
      <c r="J4892" s="39"/>
      <c r="K4892" s="33" t="str">
        <f>VLOOKUP(C4892,'PPE WBS Codes'!$E$3:$F$79,2,0)</f>
        <v>36 MVA Power Station 1</v>
      </c>
      <c r="L4892" s="39" t="s">
        <v>1963</v>
      </c>
      <c r="M4892" s="39" t="s">
        <v>1395</v>
      </c>
      <c r="N4892" s="33" t="str">
        <f t="shared" si="667"/>
        <v>36 MVA Power Station 1 - Emergency Equip. for 36 MVA Power Station Fuel System Pad 1A - Emergency Shutdown System Design</v>
      </c>
      <c r="O4892" s="134"/>
      <c r="P4892" s="134"/>
      <c r="Q4892" s="33" t="str">
        <f>IFERROR(VLOOKUP(PPE_PH1_CDDL[[#This Row],[RDMC Document Number]],[3]Docs!$B:$F,4,0),"No Placeholder Yet")</f>
        <v>RES - Reserved Placeholder</v>
      </c>
      <c r="R4892" s="33" t="str">
        <f>IFERROR(VLOOKUP(PPE_PH1_CDDL[[#This Row],[RDMC Document Number]],[3]Docs!$B:$F,5,0),"No Placeholder Yet")</f>
        <v>Pending</v>
      </c>
      <c r="S4892" s="137">
        <f t="shared" ref="S4892:S4898" si="674">IF(AND(O4892&lt;&gt;"",P4892&lt;&gt;"",R4892="Approved"),100%,
 IF(AND(O4892&lt;&gt;"",P4892&lt;&gt;""),66.67%,
 IF(O4892&lt;&gt;"",33.33%,
 0)))</f>
        <v>0</v>
      </c>
      <c r="T4892" s="162" t="s">
        <v>1119</v>
      </c>
      <c r="U4892" s="39"/>
      <c r="V4892" s="178"/>
      <c r="W4892" s="162" t="s">
        <v>1608</v>
      </c>
      <c r="X4892" s="39" t="s">
        <v>1964</v>
      </c>
      <c r="Y4892" s="39"/>
      <c r="Z4892" s="39"/>
      <c r="AA4892" s="39"/>
      <c r="AB4892" s="39"/>
    </row>
    <row r="4893" spans="1:28" ht="21.75" customHeight="1" x14ac:dyDescent="0.25">
      <c r="A4893" s="37" t="s">
        <v>30</v>
      </c>
      <c r="B4893" s="37" t="s">
        <v>31</v>
      </c>
      <c r="C4893" s="39">
        <v>6263</v>
      </c>
      <c r="D4893" s="39" t="s">
        <v>712</v>
      </c>
      <c r="E4893" s="39" t="s">
        <v>1170</v>
      </c>
      <c r="F4893" s="174" t="s">
        <v>108</v>
      </c>
      <c r="G4893" s="162" t="s">
        <v>35</v>
      </c>
      <c r="H4893" s="39" t="str">
        <f t="shared" ref="H4893:H4894" si="675">A4893&amp;B4893&amp;"-"&amp;C4893&amp;"-"&amp;D4893&amp;E4893&amp;"-"&amp;F4893</f>
        <v>6105AK124-6263-ISPC-0008</v>
      </c>
      <c r="I4893" s="39" t="str">
        <f>"Q24050972"&amp;"-"&amp;"05"&amp;"-"&amp;C4893&amp;"-"&amp;D4893&amp;"-"&amp;E4893&amp;"-"&amp;F4893</f>
        <v>Q24050972-05-6263-I-SPC-0008</v>
      </c>
      <c r="J4893" s="162"/>
      <c r="K4893" s="33" t="str">
        <f>VLOOKUP(C4893,'PPE WBS Codes'!$E$3:$F$79,2,0)</f>
        <v>36 MVA Power Station 1</v>
      </c>
      <c r="L4893" s="162" t="s">
        <v>1966</v>
      </c>
      <c r="M4893" s="162" t="s">
        <v>1395</v>
      </c>
      <c r="N4893" s="33" t="str">
        <f t="shared" si="667"/>
        <v>36 MVA Power Station 1 - Emergency Equip. for 36 MVA Power Station Fuel System Pad 1B - Emergency Shutdown System Design</v>
      </c>
      <c r="O4893" s="175"/>
      <c r="P4893" s="175"/>
      <c r="Q4893" s="33" t="str">
        <f>IFERROR(VLOOKUP(PPE_PH1_CDDL[[#This Row],[RDMC Document Number]],[3]Docs!$B:$F,4,0),"No Placeholder Yet")</f>
        <v>RES - Reserved Placeholder</v>
      </c>
      <c r="R4893" s="33" t="str">
        <f>IFERROR(VLOOKUP(PPE_PH1_CDDL[[#This Row],[RDMC Document Number]],[3]Docs!$B:$F,5,0),"No Placeholder Yet")</f>
        <v>Pending</v>
      </c>
      <c r="S4893" s="137">
        <f t="shared" si="674"/>
        <v>0</v>
      </c>
      <c r="T4893" s="162" t="s">
        <v>1119</v>
      </c>
      <c r="U4893" s="162"/>
      <c r="V4893" s="178"/>
      <c r="W4893" s="162" t="s">
        <v>1608</v>
      </c>
      <c r="X4893" s="39" t="s">
        <v>1964</v>
      </c>
      <c r="Y4893" s="162"/>
      <c r="Z4893" s="162"/>
      <c r="AA4893" s="162"/>
      <c r="AB4893" s="162"/>
    </row>
    <row r="4894" spans="1:28" ht="21.75" customHeight="1" x14ac:dyDescent="0.25">
      <c r="A4894" s="37" t="s">
        <v>30</v>
      </c>
      <c r="B4894" s="37" t="s">
        <v>31</v>
      </c>
      <c r="C4894" s="39">
        <v>6200</v>
      </c>
      <c r="D4894" s="39" t="s">
        <v>52</v>
      </c>
      <c r="E4894" s="162" t="s">
        <v>321</v>
      </c>
      <c r="F4894" s="128" t="s">
        <v>170</v>
      </c>
      <c r="G4894" s="162" t="s">
        <v>35</v>
      </c>
      <c r="H4894" s="39" t="str">
        <f t="shared" si="675"/>
        <v>6105AK124-6200-ELAY-0007</v>
      </c>
      <c r="I4894" s="39" t="str">
        <f>"Q24050972"&amp;"-"&amp;"05"&amp;"-"&amp;C4894&amp;"-"&amp;D4894&amp;"-"&amp;E4894&amp;"-"&amp;F4894</f>
        <v>Q24050972-05-6200-E-LAY-0007</v>
      </c>
      <c r="J4894" s="39"/>
      <c r="K4894" s="33" t="str">
        <f>VLOOKUP(C4894,'PPE WBS Codes'!$E$3:$F$79,2,0)</f>
        <v>On-Site Power Supply and Transmission</v>
      </c>
      <c r="L4894" s="39" t="s">
        <v>1195</v>
      </c>
      <c r="M4894" s="39" t="s">
        <v>1239</v>
      </c>
      <c r="N4894" s="33" t="str">
        <f t="shared" si="667"/>
        <v>On-Site Power Supply and Transmission - Main Consumer Substation - Underground Services Servitude Layout</v>
      </c>
      <c r="O4894" s="134"/>
      <c r="P4894" s="134"/>
      <c r="Q4894" s="33" t="str">
        <f>IFERROR(VLOOKUP(PPE_PH1_CDDL[[#This Row],[RDMC Document Number]],[3]Docs!$B:$F,4,0),"No Placeholder Yet")</f>
        <v>No Placeholder Yet</v>
      </c>
      <c r="R4894" s="33" t="str">
        <f>IFERROR(VLOOKUP(PPE_PH1_CDDL[[#This Row],[RDMC Document Number]],[3]Docs!$B:$F,5,0),"No Placeholder Yet")</f>
        <v>No Placeholder Yet</v>
      </c>
      <c r="S4894" s="137">
        <f t="shared" si="674"/>
        <v>0</v>
      </c>
      <c r="T4894" s="162" t="s">
        <v>1095</v>
      </c>
      <c r="U4894" s="39"/>
      <c r="V4894" s="178">
        <v>46188</v>
      </c>
      <c r="W4894" s="39" t="s">
        <v>1195</v>
      </c>
      <c r="X4894" s="39" t="s">
        <v>90</v>
      </c>
      <c r="Y4894" s="39"/>
      <c r="Z4894" s="39"/>
      <c r="AA4894" s="39"/>
      <c r="AB4894" s="152" t="s">
        <v>3165</v>
      </c>
    </row>
    <row r="4895" spans="1:28" ht="21.75" customHeight="1" x14ac:dyDescent="0.25">
      <c r="A4895" s="37" t="s">
        <v>30</v>
      </c>
      <c r="B4895" s="37" t="s">
        <v>31</v>
      </c>
      <c r="C4895" s="39">
        <v>6200</v>
      </c>
      <c r="D4895" s="39" t="s">
        <v>52</v>
      </c>
      <c r="E4895" s="162" t="s">
        <v>321</v>
      </c>
      <c r="F4895" s="128" t="s">
        <v>108</v>
      </c>
      <c r="G4895" s="162" t="s">
        <v>35</v>
      </c>
      <c r="H4895" s="39" t="str">
        <f t="shared" ref="H4895:H4897" si="676">A4895&amp;B4895&amp;"-"&amp;C4895&amp;"-"&amp;D4895&amp;E4895&amp;"-"&amp;F4895</f>
        <v>6105AK124-6200-ELAY-0008</v>
      </c>
      <c r="I4895" s="39" t="str">
        <f t="shared" ref="I4895:I4896" si="677">"Q24050972"&amp;"-"&amp;"05"&amp;"-"&amp;C4895&amp;"-"&amp;D4895&amp;"-"&amp;E4895&amp;"-"&amp;F4895</f>
        <v>Q24050972-05-6200-E-LAY-0008</v>
      </c>
      <c r="J4895" s="39"/>
      <c r="K4895" s="33" t="str">
        <f>VLOOKUP(C4895,'PPE WBS Codes'!$E$3:$F$79,2,0)</f>
        <v>On-Site Power Supply and Transmission</v>
      </c>
      <c r="L4895" s="39" t="s">
        <v>1195</v>
      </c>
      <c r="M4895" s="39" t="s">
        <v>1503</v>
      </c>
      <c r="N4895" s="33" t="str">
        <f t="shared" si="667"/>
        <v>On-Site Power Supply and Transmission - Main Consumer Substation - Control Room Facility and Workshop Layout</v>
      </c>
      <c r="O4895" s="134"/>
      <c r="P4895" s="134"/>
      <c r="Q4895" s="33" t="str">
        <f>IFERROR(VLOOKUP(PPE_PH1_CDDL[[#This Row],[RDMC Document Number]],[3]Docs!$B:$F,4,0),"No Placeholder Yet")</f>
        <v>No Placeholder Yet</v>
      </c>
      <c r="R4895" s="33" t="str">
        <f>IFERROR(VLOOKUP(PPE_PH1_CDDL[[#This Row],[RDMC Document Number]],[3]Docs!$B:$F,5,0),"No Placeholder Yet")</f>
        <v>No Placeholder Yet</v>
      </c>
      <c r="S4895" s="137">
        <f t="shared" si="674"/>
        <v>0</v>
      </c>
      <c r="T4895" s="162" t="s">
        <v>1095</v>
      </c>
      <c r="U4895" s="39"/>
      <c r="V4895" s="178">
        <v>46188</v>
      </c>
      <c r="W4895" s="39" t="s">
        <v>1195</v>
      </c>
      <c r="X4895" s="39" t="s">
        <v>90</v>
      </c>
      <c r="Y4895" s="39"/>
      <c r="Z4895" s="39"/>
      <c r="AA4895" s="39"/>
      <c r="AB4895" s="152" t="s">
        <v>3165</v>
      </c>
    </row>
    <row r="4896" spans="1:28" ht="21.75" customHeight="1" x14ac:dyDescent="0.25">
      <c r="A4896" s="37" t="s">
        <v>30</v>
      </c>
      <c r="B4896" s="37" t="s">
        <v>31</v>
      </c>
      <c r="C4896" s="39">
        <v>6200</v>
      </c>
      <c r="D4896" s="39" t="s">
        <v>52</v>
      </c>
      <c r="E4896" s="162" t="s">
        <v>321</v>
      </c>
      <c r="F4896" s="174" t="s">
        <v>173</v>
      </c>
      <c r="G4896" s="162" t="s">
        <v>35</v>
      </c>
      <c r="H4896" s="39" t="str">
        <f t="shared" si="676"/>
        <v>6105AK124-6200-ELAY-0009</v>
      </c>
      <c r="I4896" s="39" t="str">
        <f t="shared" si="677"/>
        <v>Q24050972-05-6200-E-LAY-0009</v>
      </c>
      <c r="J4896" s="162"/>
      <c r="K4896" s="33" t="str">
        <f>VLOOKUP(C4896,'PPE WBS Codes'!$E$3:$F$79,2,0)</f>
        <v>On-Site Power Supply and Transmission</v>
      </c>
      <c r="L4896" s="162" t="s">
        <v>1195</v>
      </c>
      <c r="M4896" s="162" t="s">
        <v>1697</v>
      </c>
      <c r="N4896" s="33" t="str">
        <f t="shared" si="667"/>
        <v>On-Site Power Supply and Transmission - Main Consumer Substation - Pseudo-Color Illuminance Distribution Map</v>
      </c>
      <c r="O4896" s="175"/>
      <c r="P4896" s="175"/>
      <c r="Q4896" s="33" t="str">
        <f>IFERROR(VLOOKUP(PPE_PH1_CDDL[[#This Row],[RDMC Document Number]],[3]Docs!$B:$F,4,0),"No Placeholder Yet")</f>
        <v>No Placeholder Yet</v>
      </c>
      <c r="R4896" s="33" t="str">
        <f>IFERROR(VLOOKUP(PPE_PH1_CDDL[[#This Row],[RDMC Document Number]],[3]Docs!$B:$F,5,0),"No Placeholder Yet")</f>
        <v>No Placeholder Yet</v>
      </c>
      <c r="S4896" s="137">
        <f t="shared" si="674"/>
        <v>0</v>
      </c>
      <c r="T4896" s="162" t="s">
        <v>1095</v>
      </c>
      <c r="U4896" s="162"/>
      <c r="V4896" s="178">
        <v>46188</v>
      </c>
      <c r="W4896" s="39" t="s">
        <v>1195</v>
      </c>
      <c r="X4896" s="39" t="s">
        <v>90</v>
      </c>
      <c r="Y4896" s="162"/>
      <c r="Z4896" s="162"/>
      <c r="AA4896" s="162"/>
      <c r="AB4896" s="152" t="s">
        <v>3165</v>
      </c>
    </row>
    <row r="4897" spans="1:28" ht="21.75" customHeight="1" x14ac:dyDescent="0.25">
      <c r="A4897" s="162" t="s">
        <v>30</v>
      </c>
      <c r="B4897" s="162" t="s">
        <v>31</v>
      </c>
      <c r="C4897" s="162">
        <v>6262</v>
      </c>
      <c r="D4897" s="39" t="s">
        <v>1169</v>
      </c>
      <c r="E4897" s="39" t="s">
        <v>321</v>
      </c>
      <c r="F4897" s="128" t="s">
        <v>34</v>
      </c>
      <c r="G4897" s="162" t="s">
        <v>35</v>
      </c>
      <c r="H4897" s="39" t="str">
        <f t="shared" si="676"/>
        <v>6105AK124-6262-CLAY-0001</v>
      </c>
      <c r="I4897" s="39" t="str">
        <f>"Q24050972"&amp;"-"&amp;"06"&amp;"-"&amp;C4897&amp;"-"&amp;D4897&amp;"-"&amp;E4897&amp;"-"&amp;F4897</f>
        <v>Q24050972-06-6262-C-LAY-0001</v>
      </c>
      <c r="J4897" s="39"/>
      <c r="K4897" s="33" t="str">
        <f>VLOOKUP(C4897,'PPE WBS Codes'!$E$3:$F$79,2,0)</f>
        <v>Emergency Power Substation 1 and Control Room 1</v>
      </c>
      <c r="L4897" s="39" t="s">
        <v>1195</v>
      </c>
      <c r="M4897" s="39" t="s">
        <v>1763</v>
      </c>
      <c r="N4897" s="33" t="str">
        <f t="shared" si="667"/>
        <v>Emergency Power Substation 1 and Control Room 1 - Main Consumer Substation - Transformer Layout</v>
      </c>
      <c r="O4897" s="134"/>
      <c r="P4897" s="134"/>
      <c r="Q4897" s="33" t="str">
        <f>IFERROR(VLOOKUP(PPE_PH1_CDDL[[#This Row],[RDMC Document Number]],[3]Docs!$B:$F,4,0),"No Placeholder Yet")</f>
        <v>No Placeholder Yet</v>
      </c>
      <c r="R4897" s="33" t="str">
        <f>IFERROR(VLOOKUP(PPE_PH1_CDDL[[#This Row],[RDMC Document Number]],[3]Docs!$B:$F,5,0),"No Placeholder Yet")</f>
        <v>No Placeholder Yet</v>
      </c>
      <c r="S4897" s="137">
        <f t="shared" si="674"/>
        <v>0</v>
      </c>
      <c r="T4897" s="39" t="s">
        <v>1317</v>
      </c>
      <c r="U4897" s="39"/>
      <c r="V4897" s="126">
        <v>46203</v>
      </c>
      <c r="W4897" s="39" t="s">
        <v>1195</v>
      </c>
      <c r="X4897" s="39" t="s">
        <v>1763</v>
      </c>
      <c r="Y4897" s="39"/>
      <c r="Z4897" s="39"/>
      <c r="AA4897" s="39"/>
      <c r="AB4897" s="152" t="s">
        <v>3165</v>
      </c>
    </row>
    <row r="4898" spans="1:28" ht="21.75" customHeight="1" x14ac:dyDescent="0.25">
      <c r="A4898" s="162" t="s">
        <v>30</v>
      </c>
      <c r="B4898" s="162" t="s">
        <v>31</v>
      </c>
      <c r="C4898" s="162">
        <v>6262</v>
      </c>
      <c r="D4898" s="162" t="s">
        <v>1169</v>
      </c>
      <c r="E4898" s="162" t="s">
        <v>321</v>
      </c>
      <c r="F4898" s="174" t="s">
        <v>46</v>
      </c>
      <c r="G4898" s="162" t="s">
        <v>35</v>
      </c>
      <c r="H4898" s="39" t="str">
        <f t="shared" ref="H4898" si="678">A4898&amp;B4898&amp;"-"&amp;C4898&amp;"-"&amp;D4898&amp;E4898&amp;"-"&amp;F4898</f>
        <v>6105AK124-6262-CLAY-0002</v>
      </c>
      <c r="I4898" s="39" t="str">
        <f>"Q24050972"&amp;"-"&amp;"06"&amp;"-"&amp;C4898&amp;"-"&amp;D4898&amp;"-"&amp;E4898&amp;"-"&amp;F4898</f>
        <v>Q24050972-06-6262-C-LAY-0002</v>
      </c>
      <c r="J4898" s="162"/>
      <c r="K4898" s="33" t="str">
        <f>VLOOKUP(C4898,'PPE WBS Codes'!$E$3:$F$79,2,0)</f>
        <v>Emergency Power Substation 1 and Control Room 1</v>
      </c>
      <c r="L4898" s="162" t="s">
        <v>1195</v>
      </c>
      <c r="M4898" s="162" t="s">
        <v>3204</v>
      </c>
      <c r="N4898" s="33" t="str">
        <f t="shared" si="667"/>
        <v>Emergency Power Substation 1 and Control Room 1 - Main Consumer Substation - 11kV E-house Layout</v>
      </c>
      <c r="O4898" s="175"/>
      <c r="P4898" s="175"/>
      <c r="Q4898" s="33" t="str">
        <f>IFERROR(VLOOKUP(PPE_PH1_CDDL[[#This Row],[RDMC Document Number]],[3]Docs!$B:$F,4,0),"No Placeholder Yet")</f>
        <v>No Placeholder Yet</v>
      </c>
      <c r="R4898" s="33" t="str">
        <f>IFERROR(VLOOKUP(PPE_PH1_CDDL[[#This Row],[RDMC Document Number]],[3]Docs!$B:$F,5,0),"No Placeholder Yet")</f>
        <v>No Placeholder Yet</v>
      </c>
      <c r="S4898" s="137">
        <f t="shared" si="674"/>
        <v>0</v>
      </c>
      <c r="T4898" s="162" t="s">
        <v>1317</v>
      </c>
      <c r="U4898" s="162"/>
      <c r="V4898" s="126">
        <v>46203</v>
      </c>
      <c r="W4898" s="162" t="s">
        <v>1195</v>
      </c>
      <c r="X4898" s="162" t="s">
        <v>3205</v>
      </c>
      <c r="Y4898" s="162"/>
      <c r="Z4898" s="162"/>
      <c r="AA4898" s="162"/>
      <c r="AB4898" s="152" t="s">
        <v>3165</v>
      </c>
    </row>
    <row r="4899" spans="1:28" ht="21.75" customHeight="1" x14ac:dyDescent="0.25">
      <c r="A4899" s="162" t="s">
        <v>30</v>
      </c>
      <c r="B4899" s="162" t="s">
        <v>31</v>
      </c>
      <c r="C4899" s="162">
        <v>6262</v>
      </c>
      <c r="D4899" s="162" t="s">
        <v>1169</v>
      </c>
      <c r="E4899" s="39" t="s">
        <v>659</v>
      </c>
      <c r="F4899" s="128" t="s">
        <v>34</v>
      </c>
      <c r="G4899" s="162" t="s">
        <v>35</v>
      </c>
      <c r="H4899" s="39" t="str">
        <f t="shared" ref="H4899:H4900" si="679">A4899&amp;B4899&amp;"-"&amp;C4899&amp;"-"&amp;D4899&amp;E4899&amp;"-"&amp;F4899</f>
        <v>6105AK124-6262-CSEC-0001</v>
      </c>
      <c r="I4899" s="39" t="str">
        <f t="shared" ref="I4899:I4900" si="680">"Q24050972"&amp;"-"&amp;"06"&amp;"-"&amp;C4899&amp;"-"&amp;D4899&amp;"-"&amp;E4899&amp;"-"&amp;F4899</f>
        <v>Q24050972-06-6262-C-SEC-0001</v>
      </c>
      <c r="J4899" s="39"/>
      <c r="K4899" s="33" t="str">
        <f>VLOOKUP(C4899,'PPE WBS Codes'!$E$3:$F$79,2,0)</f>
        <v>Emergency Power Substation 1 and Control Room 1</v>
      </c>
      <c r="L4899" s="39" t="s">
        <v>1195</v>
      </c>
      <c r="M4899" s="39" t="s">
        <v>1765</v>
      </c>
      <c r="N4899" s="33" t="str">
        <f t="shared" si="667"/>
        <v>Emergency Power Substation 1 and Control Room 1 - Main Consumer Substation - Transformer Section</v>
      </c>
      <c r="O4899" s="134"/>
      <c r="P4899" s="134"/>
      <c r="Q4899" s="33" t="str">
        <f>IFERROR(VLOOKUP(PPE_PH1_CDDL[[#This Row],[RDMC Document Number]],[3]Docs!$B:$F,4,0),"No Placeholder Yet")</f>
        <v>No Placeholder Yet</v>
      </c>
      <c r="R4899" s="33" t="str">
        <f>IFERROR(VLOOKUP(PPE_PH1_CDDL[[#This Row],[RDMC Document Number]],[3]Docs!$B:$F,5,0),"No Placeholder Yet")</f>
        <v>No Placeholder Yet</v>
      </c>
      <c r="S4899" s="137">
        <f t="shared" ref="S4899:S4900" si="681">IF(AND(O4899&lt;&gt;"",P4899&lt;&gt;"",R4899="Approved"),100%,
 IF(AND(O4899&lt;&gt;"",P4899&lt;&gt;""),66.67%,
 IF(O4899&lt;&gt;"",33.33%,
 0)))</f>
        <v>0</v>
      </c>
      <c r="T4899" s="162" t="s">
        <v>1317</v>
      </c>
      <c r="U4899" s="162"/>
      <c r="V4899" s="126">
        <v>46203</v>
      </c>
      <c r="W4899" s="162" t="s">
        <v>1195</v>
      </c>
      <c r="X4899" s="39" t="s">
        <v>1765</v>
      </c>
      <c r="Y4899" s="39"/>
      <c r="Z4899" s="39"/>
      <c r="AA4899" s="39"/>
      <c r="AB4899" s="152" t="s">
        <v>3165</v>
      </c>
    </row>
    <row r="4900" spans="1:28" ht="21.75" customHeight="1" x14ac:dyDescent="0.25">
      <c r="A4900" s="162" t="s">
        <v>30</v>
      </c>
      <c r="B4900" s="162" t="s">
        <v>31</v>
      </c>
      <c r="C4900" s="162">
        <v>6262</v>
      </c>
      <c r="D4900" s="162" t="s">
        <v>1169</v>
      </c>
      <c r="E4900" s="39" t="s">
        <v>659</v>
      </c>
      <c r="F4900" s="174" t="s">
        <v>46</v>
      </c>
      <c r="G4900" s="162" t="s">
        <v>35</v>
      </c>
      <c r="H4900" s="39" t="str">
        <f t="shared" si="679"/>
        <v>6105AK124-6262-CSEC-0002</v>
      </c>
      <c r="I4900" s="39" t="str">
        <f t="shared" si="680"/>
        <v>Q24050972-06-6262-C-SEC-0002</v>
      </c>
      <c r="J4900" s="162"/>
      <c r="K4900" s="33" t="str">
        <f>VLOOKUP(C4900,'PPE WBS Codes'!$E$3:$F$79,2,0)</f>
        <v>Emergency Power Substation 1 and Control Room 1</v>
      </c>
      <c r="L4900" s="162" t="s">
        <v>1195</v>
      </c>
      <c r="M4900" s="162" t="s">
        <v>3206</v>
      </c>
      <c r="N4900" s="33" t="str">
        <f t="shared" si="667"/>
        <v>Emergency Power Substation 1 and Control Room 1 - Main Consumer Substation - 11kV E-house  Section</v>
      </c>
      <c r="O4900" s="175"/>
      <c r="P4900" s="175"/>
      <c r="Q4900" s="33" t="str">
        <f>IFERROR(VLOOKUP(PPE_PH1_CDDL[[#This Row],[RDMC Document Number]],[3]Docs!$B:$F,4,0),"No Placeholder Yet")</f>
        <v>No Placeholder Yet</v>
      </c>
      <c r="R4900" s="33" t="str">
        <f>IFERROR(VLOOKUP(PPE_PH1_CDDL[[#This Row],[RDMC Document Number]],[3]Docs!$B:$F,5,0),"No Placeholder Yet")</f>
        <v>No Placeholder Yet</v>
      </c>
      <c r="S4900" s="137">
        <f t="shared" si="681"/>
        <v>0</v>
      </c>
      <c r="T4900" s="162" t="s">
        <v>1317</v>
      </c>
      <c r="U4900" s="162"/>
      <c r="V4900" s="126">
        <v>46203</v>
      </c>
      <c r="W4900" s="162" t="s">
        <v>1195</v>
      </c>
      <c r="X4900" s="162" t="s">
        <v>3207</v>
      </c>
      <c r="Y4900" s="162"/>
      <c r="Z4900" s="162"/>
      <c r="AA4900" s="162"/>
      <c r="AB4900" s="152" t="s">
        <v>3165</v>
      </c>
    </row>
    <row r="4901" spans="1:28" ht="21.75" customHeight="1" x14ac:dyDescent="0.25">
      <c r="A4901" s="162" t="s">
        <v>30</v>
      </c>
      <c r="B4901" s="162" t="s">
        <v>31</v>
      </c>
      <c r="C4901" s="162">
        <v>6262</v>
      </c>
      <c r="D4901" s="162" t="s">
        <v>1169</v>
      </c>
      <c r="E4901" s="39" t="s">
        <v>192</v>
      </c>
      <c r="F4901" s="128" t="s">
        <v>34</v>
      </c>
      <c r="G4901" s="162" t="s">
        <v>35</v>
      </c>
      <c r="H4901" s="39" t="str">
        <f t="shared" ref="H4901:H4903" si="682">A4901&amp;B4901&amp;"-"&amp;C4901&amp;"-"&amp;D4901&amp;E4901&amp;"-"&amp;F4901</f>
        <v>6105AK124-6262-CDTL-0001</v>
      </c>
      <c r="I4901" s="39" t="str">
        <f t="shared" ref="I4901:I4902" si="683">"Q24050972"&amp;"-"&amp;"06"&amp;"-"&amp;C4901&amp;"-"&amp;D4901&amp;"-"&amp;E4901&amp;"-"&amp;F4901</f>
        <v>Q24050972-06-6262-C-DTL-0001</v>
      </c>
      <c r="J4901" s="39"/>
      <c r="K4901" s="33" t="str">
        <f>VLOOKUP(C4901,'PPE WBS Codes'!$E$3:$F$79,2,0)</f>
        <v>Emergency Power Substation 1 and Control Room 1</v>
      </c>
      <c r="L4901" s="39" t="s">
        <v>1195</v>
      </c>
      <c r="M4901" s="39" t="s">
        <v>3223</v>
      </c>
      <c r="N4901" s="33" t="str">
        <f t="shared" si="667"/>
        <v>Emergency Power Substation 1 and Control Room 1 - Main Consumer Substation - Transformer Rebar Bending Schedule</v>
      </c>
      <c r="O4901" s="134"/>
      <c r="P4901" s="134"/>
      <c r="Q4901" s="33" t="str">
        <f>IFERROR(VLOOKUP(PPE_PH1_CDDL[[#This Row],[RDMC Document Number]],[3]Docs!$B:$F,4,0),"No Placeholder Yet")</f>
        <v>No Placeholder Yet</v>
      </c>
      <c r="R4901" s="33" t="str">
        <f>IFERROR(VLOOKUP(PPE_PH1_CDDL[[#This Row],[RDMC Document Number]],[3]Docs!$B:$F,5,0),"No Placeholder Yet")</f>
        <v>No Placeholder Yet</v>
      </c>
      <c r="S4901" s="137">
        <f t="shared" ref="S4901:S4903" si="684">IF(AND(O4901&lt;&gt;"",P4901&lt;&gt;"",R4901="Approved"),100%,
 IF(AND(O4901&lt;&gt;"",P4901&lt;&gt;""),66.67%,
 IF(O4901&lt;&gt;"",33.33%,
 0)))</f>
        <v>0</v>
      </c>
      <c r="T4901" s="162" t="s">
        <v>1317</v>
      </c>
      <c r="U4901" s="162"/>
      <c r="V4901" s="126">
        <v>46203</v>
      </c>
      <c r="W4901" s="162" t="s">
        <v>1195</v>
      </c>
      <c r="X4901" s="39" t="s">
        <v>1766</v>
      </c>
      <c r="Y4901" s="39"/>
      <c r="Z4901" s="39"/>
      <c r="AA4901" s="39"/>
      <c r="AB4901" s="152" t="s">
        <v>3165</v>
      </c>
    </row>
    <row r="4902" spans="1:28" ht="21.75" customHeight="1" x14ac:dyDescent="0.25">
      <c r="A4902" s="162" t="s">
        <v>30</v>
      </c>
      <c r="B4902" s="162" t="s">
        <v>31</v>
      </c>
      <c r="C4902" s="162">
        <v>6262</v>
      </c>
      <c r="D4902" s="162" t="s">
        <v>1169</v>
      </c>
      <c r="E4902" s="39" t="s">
        <v>192</v>
      </c>
      <c r="F4902" s="174" t="s">
        <v>46</v>
      </c>
      <c r="G4902" s="162" t="s">
        <v>35</v>
      </c>
      <c r="H4902" s="39" t="str">
        <f t="shared" si="682"/>
        <v>6105AK124-6262-CDTL-0002</v>
      </c>
      <c r="I4902" s="39" t="str">
        <f t="shared" si="683"/>
        <v>Q24050972-06-6262-C-DTL-0002</v>
      </c>
      <c r="J4902" s="162"/>
      <c r="K4902" s="33" t="str">
        <f>VLOOKUP(C4902,'PPE WBS Codes'!$E$3:$F$79,2,0)</f>
        <v>Emergency Power Substation 1 and Control Room 1</v>
      </c>
      <c r="L4902" s="162" t="s">
        <v>1195</v>
      </c>
      <c r="M4902" s="162" t="s">
        <v>3208</v>
      </c>
      <c r="N4902" s="33" t="str">
        <f t="shared" si="667"/>
        <v>Emergency Power Substation 1 and Control Room 1 - Main Consumer Substation - 11kV E-house Detail</v>
      </c>
      <c r="O4902" s="175"/>
      <c r="P4902" s="175"/>
      <c r="Q4902" s="33" t="str">
        <f>IFERROR(VLOOKUP(PPE_PH1_CDDL[[#This Row],[RDMC Document Number]],[3]Docs!$B:$F,4,0),"No Placeholder Yet")</f>
        <v>No Placeholder Yet</v>
      </c>
      <c r="R4902" s="33" t="str">
        <f>IFERROR(VLOOKUP(PPE_PH1_CDDL[[#This Row],[RDMC Document Number]],[3]Docs!$B:$F,5,0),"No Placeholder Yet")</f>
        <v>No Placeholder Yet</v>
      </c>
      <c r="S4902" s="137">
        <f t="shared" si="684"/>
        <v>0</v>
      </c>
      <c r="T4902" s="162" t="s">
        <v>1317</v>
      </c>
      <c r="U4902" s="162"/>
      <c r="V4902" s="126">
        <v>46203</v>
      </c>
      <c r="W4902" s="162" t="s">
        <v>1195</v>
      </c>
      <c r="X4902" s="162" t="s">
        <v>3209</v>
      </c>
      <c r="Y4902" s="162"/>
      <c r="Z4902" s="162"/>
      <c r="AA4902" s="162"/>
      <c r="AB4902" s="152" t="s">
        <v>3165</v>
      </c>
    </row>
    <row r="4903" spans="1:28" ht="21.75" customHeight="1" x14ac:dyDescent="0.25">
      <c r="A4903" s="37" t="s">
        <v>30</v>
      </c>
      <c r="B4903" s="37" t="s">
        <v>31</v>
      </c>
      <c r="C4903" s="39">
        <v>6200</v>
      </c>
      <c r="D4903" s="162" t="s">
        <v>1169</v>
      </c>
      <c r="E4903" s="162" t="s">
        <v>250</v>
      </c>
      <c r="F4903" s="174" t="s">
        <v>562</v>
      </c>
      <c r="G4903" s="162" t="s">
        <v>35</v>
      </c>
      <c r="H4903" s="39" t="str">
        <f t="shared" si="682"/>
        <v>6105AK124-6200-CGAD-0057</v>
      </c>
      <c r="I4903" s="39" t="str">
        <f>"Q24050972"&amp;"-"&amp;"06"&amp;"-"&amp;C4903&amp;"-"&amp;D4903&amp;"-"&amp;E4903&amp;"-"&amp;F4903</f>
        <v>Q24050972-06-6200-C-GAD-0057</v>
      </c>
      <c r="J4903" s="162"/>
      <c r="K4903" s="39" t="s">
        <v>1257</v>
      </c>
      <c r="L4903" s="162" t="s">
        <v>1251</v>
      </c>
      <c r="M4903" s="162" t="s">
        <v>1298</v>
      </c>
      <c r="N4903" s="33" t="str">
        <f t="shared" si="667"/>
        <v>On-Site Power Supply and Transmission - Main Consumer Sub Station Yard Stormwater Drainage - Stormwater and Effluent System Design</v>
      </c>
      <c r="O4903" s="175"/>
      <c r="P4903" s="175"/>
      <c r="Q4903" s="33" t="str">
        <f>IFERROR(VLOOKUP(PPE_PH1_CDDL[[#This Row],[RDMC Document Number]],[3]Docs!$B:$F,4,0),"No Placeholder Yet")</f>
        <v>No Placeholder Yet</v>
      </c>
      <c r="R4903" s="33" t="str">
        <f>IFERROR(VLOOKUP(PPE_PH1_CDDL[[#This Row],[RDMC Document Number]],[3]Docs!$B:$F,5,0),"No Placeholder Yet")</f>
        <v>No Placeholder Yet</v>
      </c>
      <c r="S4903" s="137">
        <f t="shared" si="684"/>
        <v>0</v>
      </c>
      <c r="T4903" s="162" t="s">
        <v>1119</v>
      </c>
      <c r="U4903" s="162"/>
      <c r="V4903" s="177"/>
      <c r="W4903" s="162" t="s">
        <v>1746</v>
      </c>
      <c r="X4903" s="162" t="s">
        <v>3211</v>
      </c>
      <c r="Y4903" s="162"/>
      <c r="Z4903" s="162"/>
      <c r="AA4903" s="162"/>
      <c r="AB4903" s="152" t="s">
        <v>3165</v>
      </c>
    </row>
    <row r="4904" spans="1:28" ht="21.75" customHeight="1" x14ac:dyDescent="0.25">
      <c r="A4904" s="37" t="s">
        <v>30</v>
      </c>
      <c r="B4904" s="37" t="s">
        <v>31</v>
      </c>
      <c r="C4904" s="39">
        <v>6200</v>
      </c>
      <c r="D4904" s="162" t="s">
        <v>1169</v>
      </c>
      <c r="E4904" s="162" t="s">
        <v>250</v>
      </c>
      <c r="F4904" s="174" t="s">
        <v>565</v>
      </c>
      <c r="G4904" s="162" t="s">
        <v>35</v>
      </c>
      <c r="H4904" s="39" t="str">
        <f t="shared" ref="H4904" si="685">A4904&amp;B4904&amp;"-"&amp;C4904&amp;"-"&amp;D4904&amp;E4904&amp;"-"&amp;F4904</f>
        <v>6105AK124-6200-CGAD-0058</v>
      </c>
      <c r="I4904" s="39" t="str">
        <f>"Q24050972"&amp;"-"&amp;"06"&amp;"-"&amp;C4904&amp;"-"&amp;D4904&amp;"-"&amp;E4904&amp;"-"&amp;F4904</f>
        <v>Q24050972-06-6200-C-GAD-0058</v>
      </c>
      <c r="J4904" s="162"/>
      <c r="K4904" s="39" t="s">
        <v>1257</v>
      </c>
      <c r="L4904" s="162" t="s">
        <v>1254</v>
      </c>
      <c r="M4904" s="162" t="s">
        <v>1302</v>
      </c>
      <c r="N4904" s="33" t="str">
        <f t="shared" si="667"/>
        <v>On-Site Power Supply and Transmission - Main Consumer Sub Station Yard Underground Utility Piping - Pipe Routing General Arrangement</v>
      </c>
      <c r="O4904" s="175"/>
      <c r="P4904" s="175"/>
      <c r="Q4904" s="33" t="str">
        <f>IFERROR(VLOOKUP(PPE_PH1_CDDL[[#This Row],[RDMC Document Number]],[3]Docs!$B:$F,4,0),"No Placeholder Yet")</f>
        <v>No Placeholder Yet</v>
      </c>
      <c r="R4904" s="33" t="str">
        <f>IFERROR(VLOOKUP(PPE_PH1_CDDL[[#This Row],[RDMC Document Number]],[3]Docs!$B:$F,5,0),"No Placeholder Yet")</f>
        <v>No Placeholder Yet</v>
      </c>
      <c r="S4904" s="137">
        <f t="shared" ref="S4904" si="686">IF(AND(O4904&lt;&gt;"",P4904&lt;&gt;"",R4904="Approved"),100%,
 IF(AND(O4904&lt;&gt;"",P4904&lt;&gt;""),66.67%,
 IF(O4904&lt;&gt;"",33.33%,
 0)))</f>
        <v>0</v>
      </c>
      <c r="T4904" s="162" t="s">
        <v>1119</v>
      </c>
      <c r="U4904" s="162"/>
      <c r="V4904" s="177"/>
      <c r="W4904" s="162" t="s">
        <v>1746</v>
      </c>
      <c r="X4904" s="162" t="s">
        <v>3189</v>
      </c>
      <c r="Y4904" s="162"/>
      <c r="Z4904" s="162"/>
      <c r="AA4904" s="162"/>
      <c r="AB4904" s="152" t="s">
        <v>3165</v>
      </c>
    </row>
    <row r="4905" spans="1:28" ht="21.75" customHeight="1" x14ac:dyDescent="0.25">
      <c r="A4905" s="37" t="s">
        <v>30</v>
      </c>
      <c r="B4905" s="37" t="s">
        <v>31</v>
      </c>
      <c r="C4905" s="39">
        <v>6200</v>
      </c>
      <c r="D4905" s="162" t="s">
        <v>1169</v>
      </c>
      <c r="E4905" s="162" t="s">
        <v>250</v>
      </c>
      <c r="F4905" s="128" t="s">
        <v>568</v>
      </c>
      <c r="G4905" s="162" t="s">
        <v>35</v>
      </c>
      <c r="H4905" s="39" t="str">
        <f t="shared" ref="H4905:H4909" si="687">A4905&amp;B4905&amp;"-"&amp;C4905&amp;"-"&amp;D4905&amp;E4905&amp;"-"&amp;F4905</f>
        <v>6105AK124-6200-CGAD-0059</v>
      </c>
      <c r="I4905" s="39" t="str">
        <f t="shared" ref="I4905:I4906" si="688">"Q24050972"&amp;"-"&amp;"06"&amp;"-"&amp;C4905&amp;"-"&amp;D4905&amp;"-"&amp;E4905&amp;"-"&amp;F4905</f>
        <v>Q24050972-06-6200-C-GAD-0059</v>
      </c>
      <c r="J4905" s="39"/>
      <c r="K4905" s="39" t="s">
        <v>1257</v>
      </c>
      <c r="L4905" s="39" t="s">
        <v>1284</v>
      </c>
      <c r="M4905" s="39" t="s">
        <v>1303</v>
      </c>
      <c r="N4905" s="33" t="str">
        <f t="shared" si="667"/>
        <v>On-Site Power Supply and Transmission - Perimeter Fencing and Access Control for Main Consumer Sub Station Yard - Roads, Pathways, Offloading Areas and Fences GA</v>
      </c>
      <c r="O4905" s="134"/>
      <c r="P4905" s="134"/>
      <c r="Q4905" s="33" t="str">
        <f>IFERROR(VLOOKUP(PPE_PH1_CDDL[[#This Row],[RDMC Document Number]],[3]Docs!$B:$F,4,0),"No Placeholder Yet")</f>
        <v>No Placeholder Yet</v>
      </c>
      <c r="R4905" s="33" t="str">
        <f>IFERROR(VLOOKUP(PPE_PH1_CDDL[[#This Row],[RDMC Document Number]],[3]Docs!$B:$F,5,0),"No Placeholder Yet")</f>
        <v>No Placeholder Yet</v>
      </c>
      <c r="S4905" s="137">
        <f t="shared" ref="S4905:S4909" si="689">IF(AND(O4905&lt;&gt;"",P4905&lt;&gt;"",R4905="Approved"),100%,
 IF(AND(O4905&lt;&gt;"",P4905&lt;&gt;""),66.67%,
 IF(O4905&lt;&gt;"",33.33%,
 0)))</f>
        <v>0</v>
      </c>
      <c r="T4905" s="162" t="s">
        <v>1119</v>
      </c>
      <c r="U4905" s="39"/>
      <c r="V4905" s="126"/>
      <c r="W4905" s="162" t="s">
        <v>1746</v>
      </c>
      <c r="X4905" s="39" t="s">
        <v>3212</v>
      </c>
      <c r="Y4905" s="39"/>
      <c r="Z4905" s="39"/>
      <c r="AA4905" s="39"/>
      <c r="AB4905" s="152" t="s">
        <v>3165</v>
      </c>
    </row>
    <row r="4906" spans="1:28" ht="21.75" customHeight="1" x14ac:dyDescent="0.25">
      <c r="A4906" s="37" t="s">
        <v>30</v>
      </c>
      <c r="B4906" s="37" t="s">
        <v>31</v>
      </c>
      <c r="C4906" s="39">
        <v>6200</v>
      </c>
      <c r="D4906" s="162" t="s">
        <v>1169</v>
      </c>
      <c r="E4906" s="162" t="s">
        <v>250</v>
      </c>
      <c r="F4906" s="174" t="s">
        <v>571</v>
      </c>
      <c r="G4906" s="162" t="s">
        <v>35</v>
      </c>
      <c r="H4906" s="39" t="str">
        <f t="shared" si="687"/>
        <v>6105AK124-6200-CGAD-0060</v>
      </c>
      <c r="I4906" s="39" t="str">
        <f t="shared" si="688"/>
        <v>Q24050972-06-6200-C-GAD-0060</v>
      </c>
      <c r="J4906" s="162"/>
      <c r="K4906" s="39" t="s">
        <v>1257</v>
      </c>
      <c r="L4906" s="162" t="s">
        <v>1287</v>
      </c>
      <c r="M4906" s="162" t="s">
        <v>1303</v>
      </c>
      <c r="N4906" s="33" t="str">
        <f t="shared" si="667"/>
        <v>On-Site Power Supply and Transmission - Terrace Roads and Access-ways for Main Consumer SS - Roads, Pathways, Offloading Areas and Fences GA</v>
      </c>
      <c r="O4906" s="175"/>
      <c r="P4906" s="175"/>
      <c r="Q4906" s="33" t="str">
        <f>IFERROR(VLOOKUP(PPE_PH1_CDDL[[#This Row],[RDMC Document Number]],[3]Docs!$B:$F,4,0),"No Placeholder Yet")</f>
        <v>No Placeholder Yet</v>
      </c>
      <c r="R4906" s="33" t="str">
        <f>IFERROR(VLOOKUP(PPE_PH1_CDDL[[#This Row],[RDMC Document Number]],[3]Docs!$B:$F,5,0),"No Placeholder Yet")</f>
        <v>No Placeholder Yet</v>
      </c>
      <c r="S4906" s="137">
        <f t="shared" si="689"/>
        <v>0</v>
      </c>
      <c r="T4906" s="162" t="s">
        <v>1119</v>
      </c>
      <c r="U4906" s="162"/>
      <c r="V4906" s="177"/>
      <c r="W4906" s="162" t="s">
        <v>1289</v>
      </c>
      <c r="X4906" s="162" t="s">
        <v>1617</v>
      </c>
      <c r="Y4906" s="162"/>
      <c r="Z4906" s="162"/>
      <c r="AA4906" s="162"/>
      <c r="AB4906" s="152" t="s">
        <v>3165</v>
      </c>
    </row>
    <row r="4907" spans="1:28" ht="21.75" customHeight="1" x14ac:dyDescent="0.25">
      <c r="A4907" s="37" t="s">
        <v>30</v>
      </c>
      <c r="B4907" s="37" t="s">
        <v>31</v>
      </c>
      <c r="C4907" s="39">
        <v>6260</v>
      </c>
      <c r="D4907" s="39" t="s">
        <v>52</v>
      </c>
      <c r="E4907" s="162" t="s">
        <v>394</v>
      </c>
      <c r="F4907" s="174" t="s">
        <v>34</v>
      </c>
      <c r="G4907" s="39" t="s">
        <v>35</v>
      </c>
      <c r="H4907" s="39" t="str">
        <f t="shared" si="687"/>
        <v>6105AK124-6260-EPHL-0001</v>
      </c>
      <c r="I4907" s="39" t="str">
        <f>"Q24050972"&amp;"-"&amp;"06"&amp;"-"&amp;C4907&amp;"-"&amp;D4907&amp;"-"&amp;E4907&amp;"-"&amp;F4907</f>
        <v>Q24050972-06-6260-E-PHL-0001</v>
      </c>
      <c r="J4907" s="162"/>
      <c r="K4907" s="33" t="str">
        <f>VLOOKUP(C4907,'PPE WBS Codes'!$E$3:$F$79,2,0)</f>
        <v>Emergency Power Generation (Main Plant)</v>
      </c>
      <c r="L4907" s="162" t="s">
        <v>3213</v>
      </c>
      <c r="M4907" s="162" t="s">
        <v>86</v>
      </c>
      <c r="N4907" s="33" t="str">
        <f t="shared" si="667"/>
        <v>Emergency Power Generation (Main Plant) - Operating Philosophy  of 11kV Emergency  Diesel Generators  - Primary Electrical Reticulation Network</v>
      </c>
      <c r="O4907" s="175"/>
      <c r="P4907" s="175"/>
      <c r="Q4907" s="33" t="str">
        <f>IFERROR(VLOOKUP(PPE_PH1_CDDL[[#This Row],[RDMC Document Number]],[3]Docs!$B:$F,4,0),"No Placeholder Yet")</f>
        <v>No Placeholder Yet</v>
      </c>
      <c r="R4907" s="33" t="str">
        <f>IFERROR(VLOOKUP(PPE_PH1_CDDL[[#This Row],[RDMC Document Number]],[3]Docs!$B:$F,5,0),"No Placeholder Yet")</f>
        <v>No Placeholder Yet</v>
      </c>
      <c r="S4907" s="137">
        <f t="shared" si="689"/>
        <v>0</v>
      </c>
      <c r="T4907" s="162" t="s">
        <v>93</v>
      </c>
      <c r="U4907" s="162"/>
      <c r="V4907" s="177">
        <v>46203</v>
      </c>
      <c r="W4907" s="162" t="s">
        <v>3214</v>
      </c>
      <c r="X4907" s="162" t="s">
        <v>3215</v>
      </c>
      <c r="Y4907" s="162"/>
      <c r="Z4907" s="162"/>
      <c r="AA4907" s="162"/>
      <c r="AB4907" s="152" t="s">
        <v>3165</v>
      </c>
    </row>
    <row r="4908" spans="1:28" ht="21.75" customHeight="1" x14ac:dyDescent="0.25">
      <c r="A4908" s="162" t="s">
        <v>30</v>
      </c>
      <c r="B4908" s="162" t="s">
        <v>31</v>
      </c>
      <c r="C4908" s="162" t="s">
        <v>5</v>
      </c>
      <c r="D4908" s="39" t="s">
        <v>268</v>
      </c>
      <c r="E4908" s="39" t="s">
        <v>250</v>
      </c>
      <c r="F4908" s="128" t="s">
        <v>34</v>
      </c>
      <c r="G4908" s="39" t="s">
        <v>35</v>
      </c>
      <c r="H4908" s="39" t="str">
        <f t="shared" si="687"/>
        <v>6105AK124-0100-MGAD-0001</v>
      </c>
      <c r="I4908" s="39" t="str">
        <f>"Q24050972"&amp;"-"&amp;"06"&amp;"-"&amp;C4908&amp;"-"&amp;D4908&amp;"-"&amp;E4908&amp;"-"&amp;F4908</f>
        <v>Q24050972-06-0100-M-GAD-0001</v>
      </c>
      <c r="J4908" s="39"/>
      <c r="K4908" s="33" t="str">
        <f>VLOOKUP(C4908,'PPE WBS Codes'!$E$3:$F$79,2,0)</f>
        <v>Project Site Wide</v>
      </c>
      <c r="L4908" s="39" t="s">
        <v>3216</v>
      </c>
      <c r="M4908" s="39" t="s">
        <v>3217</v>
      </c>
      <c r="N4908" s="33" t="str">
        <f t="shared" si="667"/>
        <v>Project Site Wide - Data Center - General Mechanical</v>
      </c>
      <c r="O4908" s="134"/>
      <c r="P4908" s="134"/>
      <c r="Q4908" s="33" t="str">
        <f>IFERROR(VLOOKUP(PPE_PH1_CDDL[[#This Row],[RDMC Document Number]],[3]Docs!$B:$F,4,0),"No Placeholder Yet")</f>
        <v>No Placeholder Yet</v>
      </c>
      <c r="R4908" s="33" t="str">
        <f>IFERROR(VLOOKUP(PPE_PH1_CDDL[[#This Row],[RDMC Document Number]],[3]Docs!$B:$F,5,0),"No Placeholder Yet")</f>
        <v>No Placeholder Yet</v>
      </c>
      <c r="S4908" s="137">
        <f t="shared" si="689"/>
        <v>0</v>
      </c>
      <c r="T4908" s="39" t="s">
        <v>3219</v>
      </c>
      <c r="U4908" s="39"/>
      <c r="V4908" s="126">
        <v>46240</v>
      </c>
      <c r="W4908" s="39" t="s">
        <v>3216</v>
      </c>
      <c r="X4908" s="39" t="s">
        <v>3217</v>
      </c>
      <c r="Y4908" s="39"/>
      <c r="Z4908" s="39"/>
      <c r="AA4908" s="39"/>
      <c r="AB4908" s="152" t="s">
        <v>3165</v>
      </c>
    </row>
    <row r="4909" spans="1:28" ht="21.75" customHeight="1" x14ac:dyDescent="0.25">
      <c r="A4909" s="162" t="s">
        <v>30</v>
      </c>
      <c r="B4909" s="162" t="s">
        <v>31</v>
      </c>
      <c r="C4909" s="162" t="s">
        <v>5</v>
      </c>
      <c r="D4909" s="162" t="s">
        <v>268</v>
      </c>
      <c r="E4909" s="39" t="s">
        <v>250</v>
      </c>
      <c r="F4909" s="174" t="s">
        <v>46</v>
      </c>
      <c r="G4909" s="162" t="s">
        <v>35</v>
      </c>
      <c r="H4909" s="39" t="str">
        <f t="shared" si="687"/>
        <v>6105AK124-0100-MGAD-0002</v>
      </c>
      <c r="I4909" s="39" t="str">
        <f>"Q24050972"&amp;"-"&amp;"06"&amp;"-"&amp;C4909&amp;"-"&amp;D4909&amp;"-"&amp;E4909&amp;"-"&amp;F4909</f>
        <v>Q24050972-06-0100-M-GAD-0002</v>
      </c>
      <c r="J4909" s="162"/>
      <c r="K4909" s="33" t="str">
        <f>VLOOKUP(C4909,'PPE WBS Codes'!$E$3:$F$79,2,0)</f>
        <v>Project Site Wide</v>
      </c>
      <c r="L4909" s="39" t="s">
        <v>3216</v>
      </c>
      <c r="M4909" s="162" t="s">
        <v>3218</v>
      </c>
      <c r="N4909" s="33" t="str">
        <f t="shared" si="667"/>
        <v>Project Site Wide - Data Center - General Electrical</v>
      </c>
      <c r="O4909" s="175"/>
      <c r="P4909" s="175"/>
      <c r="Q4909" s="33" t="str">
        <f>IFERROR(VLOOKUP(PPE_PH1_CDDL[[#This Row],[RDMC Document Number]],[3]Docs!$B:$F,4,0),"No Placeholder Yet")</f>
        <v>No Placeholder Yet</v>
      </c>
      <c r="R4909" s="33" t="str">
        <f>IFERROR(VLOOKUP(PPE_PH1_CDDL[[#This Row],[RDMC Document Number]],[3]Docs!$B:$F,5,0),"No Placeholder Yet")</f>
        <v>No Placeholder Yet</v>
      </c>
      <c r="S4909" s="137">
        <f t="shared" si="689"/>
        <v>0</v>
      </c>
      <c r="T4909" s="162" t="s">
        <v>3219</v>
      </c>
      <c r="U4909" s="162"/>
      <c r="V4909" s="126">
        <v>46240</v>
      </c>
      <c r="W4909" s="39" t="s">
        <v>3216</v>
      </c>
      <c r="X4909" s="162" t="s">
        <v>3218</v>
      </c>
      <c r="Y4909" s="162"/>
      <c r="Z4909" s="162"/>
      <c r="AA4909" s="162"/>
      <c r="AB4909" s="152" t="s">
        <v>3165</v>
      </c>
    </row>
    <row r="4910" spans="1:28" ht="21.75" customHeight="1" x14ac:dyDescent="0.25">
      <c r="A4910" s="37" t="s">
        <v>30</v>
      </c>
      <c r="B4910" s="37" t="s">
        <v>31</v>
      </c>
      <c r="C4910" s="39">
        <v>6200</v>
      </c>
      <c r="D4910" s="162" t="s">
        <v>1169</v>
      </c>
      <c r="E4910" s="162" t="s">
        <v>250</v>
      </c>
      <c r="F4910" s="174" t="s">
        <v>574</v>
      </c>
      <c r="G4910" s="162" t="s">
        <v>35</v>
      </c>
      <c r="H4910" s="39" t="str">
        <f t="shared" ref="H4910:H4911" si="690">A4910&amp;B4910&amp;"-"&amp;C4910&amp;"-"&amp;D4910&amp;E4910&amp;"-"&amp;F4910</f>
        <v>6105AK124-6200-CGAD-0061</v>
      </c>
      <c r="I4910" s="39" t="str">
        <f t="shared" ref="I4910" si="691">"Q24050972"&amp;"-"&amp;"06"&amp;"-"&amp;C4910&amp;"-"&amp;D4910&amp;"-"&amp;E4910&amp;"-"&amp;F4910</f>
        <v>Q24050972-06-6200-C-GAD-0061</v>
      </c>
      <c r="J4910" s="162"/>
      <c r="K4910" s="39" t="s">
        <v>1257</v>
      </c>
      <c r="L4910" s="162" t="s">
        <v>3188</v>
      </c>
      <c r="M4910" s="162" t="s">
        <v>1288</v>
      </c>
      <c r="N4910" s="33" t="str">
        <f t="shared" si="667"/>
        <v>On-Site Power Supply and Transmission - Control Room and Ablution Facilities for Main Consumer Sub Station Yard - Buildings and Structures GA</v>
      </c>
      <c r="O4910" s="175"/>
      <c r="P4910" s="175"/>
      <c r="Q4910" s="33" t="str">
        <f>IFERROR(VLOOKUP(PPE_PH1_CDDL[[#This Row],[RDMC Document Number]],[3]Docs!$B:$F,4,0),"No Placeholder Yet")</f>
        <v>No Placeholder Yet</v>
      </c>
      <c r="R4910" s="33" t="str">
        <f>IFERROR(VLOOKUP(PPE_PH1_CDDL[[#This Row],[RDMC Document Number]],[3]Docs!$B:$F,5,0),"No Placeholder Yet")</f>
        <v>No Placeholder Yet</v>
      </c>
      <c r="S4910" s="137">
        <f t="shared" ref="S4910:S4912" si="692">IF(AND(O4910&lt;&gt;"",P4910&lt;&gt;"",R4910="Approved"),100%,
 IF(AND(O4910&lt;&gt;"",P4910&lt;&gt;""),66.67%,
 IF(O4910&lt;&gt;"",33.33%,
 0)))</f>
        <v>0</v>
      </c>
      <c r="T4910" s="162" t="s">
        <v>1119</v>
      </c>
      <c r="U4910" s="162"/>
      <c r="V4910" s="177"/>
      <c r="W4910" s="162" t="s">
        <v>1269</v>
      </c>
      <c r="X4910" s="162" t="s">
        <v>1316</v>
      </c>
      <c r="Y4910" s="162"/>
      <c r="Z4910" s="162"/>
      <c r="AA4910" s="162"/>
      <c r="AB4910" s="152" t="s">
        <v>3165</v>
      </c>
    </row>
    <row r="4911" spans="1:28" ht="21.75" customHeight="1" x14ac:dyDescent="0.25">
      <c r="A4911" s="33" t="s">
        <v>30</v>
      </c>
      <c r="B4911" s="33" t="s">
        <v>31</v>
      </c>
      <c r="C4911" s="39">
        <v>6200</v>
      </c>
      <c r="D4911" s="39" t="s">
        <v>32</v>
      </c>
      <c r="E4911" s="162" t="s">
        <v>394</v>
      </c>
      <c r="F4911" s="128" t="s">
        <v>48</v>
      </c>
      <c r="G4911" s="162" t="s">
        <v>35</v>
      </c>
      <c r="H4911" s="39" t="str">
        <f t="shared" si="690"/>
        <v>6105AK124-6200-BPHL-0003</v>
      </c>
      <c r="I4911" s="39" t="str">
        <f>"Q24050972"&amp;"-"&amp;"06"&amp;"-"&amp;C4911&amp;"-"&amp;D4911&amp;"-"&amp;E4911&amp;"-"&amp;F4911</f>
        <v>Q24050972-06-6200-B-PHL-0003</v>
      </c>
      <c r="J4911" s="39"/>
      <c r="K4911" s="33" t="str">
        <f>VLOOKUP(C4911,'PPE WBS Codes'!$E$3:$F$79,2,0)</f>
        <v>On-Site Power Supply and Transmission</v>
      </c>
      <c r="L4911" s="39" t="s">
        <v>1262</v>
      </c>
      <c r="M4911" s="39" t="s">
        <v>1258</v>
      </c>
      <c r="N4911" s="33" t="str">
        <f t="shared" si="667"/>
        <v>On-Site Power Supply and Transmission - Concentrator 33 kV Main Consumer SS Project Package - Control Philosophy</v>
      </c>
      <c r="O4911" s="134"/>
      <c r="P4911" s="134"/>
      <c r="Q4911" s="33" t="str">
        <f>IFERROR(VLOOKUP(PPE_PH1_CDDL[[#This Row],[RDMC Document Number]],[3]Docs!$B:$F,4,0),"No Placeholder Yet")</f>
        <v>No Placeholder Yet</v>
      </c>
      <c r="R4911" s="33" t="str">
        <f>IFERROR(VLOOKUP(PPE_PH1_CDDL[[#This Row],[RDMC Document Number]],[3]Docs!$B:$F,5,0),"No Placeholder Yet")</f>
        <v>No Placeholder Yet</v>
      </c>
      <c r="S4911" s="137">
        <f t="shared" si="692"/>
        <v>0</v>
      </c>
      <c r="T4911" s="162" t="s">
        <v>1119</v>
      </c>
      <c r="U4911" s="39"/>
      <c r="V4911" s="126"/>
      <c r="W4911" s="162" t="s">
        <v>1261</v>
      </c>
      <c r="X4911" s="39" t="s">
        <v>1258</v>
      </c>
      <c r="Y4911" s="39"/>
      <c r="Z4911" s="39"/>
      <c r="AA4911" s="39"/>
      <c r="AB4911" s="152" t="s">
        <v>3165</v>
      </c>
    </row>
    <row r="4912" spans="1:28" ht="21.75" customHeight="1" x14ac:dyDescent="0.25">
      <c r="A4912" s="33" t="s">
        <v>30</v>
      </c>
      <c r="B4912" s="33" t="s">
        <v>31</v>
      </c>
      <c r="C4912" s="39">
        <v>6200</v>
      </c>
      <c r="D4912" s="39" t="s">
        <v>32</v>
      </c>
      <c r="E4912" s="162" t="s">
        <v>394</v>
      </c>
      <c r="F4912" s="174" t="s">
        <v>50</v>
      </c>
      <c r="G4912" s="162" t="s">
        <v>35</v>
      </c>
      <c r="H4912" s="39" t="str">
        <f t="shared" ref="H4912:H4914" si="693">A4912&amp;B4912&amp;"-"&amp;C4912&amp;"-"&amp;D4912&amp;E4912&amp;"-"&amp;F4912</f>
        <v>6105AK124-6200-BPHL-0004</v>
      </c>
      <c r="I4912" s="39" t="str">
        <f>"Q24050972"&amp;"-"&amp;"06"&amp;"-"&amp;C4912&amp;"-"&amp;D4912&amp;"-"&amp;E4912&amp;"-"&amp;F4912</f>
        <v>Q24050972-06-6200-B-PHL-0004</v>
      </c>
      <c r="J4912" s="162"/>
      <c r="K4912" s="33" t="str">
        <f>VLOOKUP(C4912,'PPE WBS Codes'!$E$3:$F$79,2,0)</f>
        <v>On-Site Power Supply and Transmission</v>
      </c>
      <c r="L4912" s="162" t="s">
        <v>1262</v>
      </c>
      <c r="M4912" s="162" t="s">
        <v>1260</v>
      </c>
      <c r="N4912" s="33" t="str">
        <f t="shared" si="667"/>
        <v>On-Site Power Supply and Transmission - Concentrator 33 kV Main Consumer SS Project Package - Synchronization Philosophy</v>
      </c>
      <c r="O4912" s="175"/>
      <c r="P4912" s="175"/>
      <c r="Q4912" s="33" t="str">
        <f>IFERROR(VLOOKUP(PPE_PH1_CDDL[[#This Row],[RDMC Document Number]],[3]Docs!$B:$F,4,0),"No Placeholder Yet")</f>
        <v>No Placeholder Yet</v>
      </c>
      <c r="R4912" s="33" t="str">
        <f>IFERROR(VLOOKUP(PPE_PH1_CDDL[[#This Row],[RDMC Document Number]],[3]Docs!$B:$F,5,0),"No Placeholder Yet")</f>
        <v>No Placeholder Yet</v>
      </c>
      <c r="S4912" s="137">
        <f t="shared" si="692"/>
        <v>0</v>
      </c>
      <c r="T4912" s="162" t="s">
        <v>1119</v>
      </c>
      <c r="U4912" s="162"/>
      <c r="V4912" s="177"/>
      <c r="W4912" s="162" t="s">
        <v>1261</v>
      </c>
      <c r="X4912" s="162" t="s">
        <v>1260</v>
      </c>
      <c r="Y4912" s="162"/>
      <c r="Z4912" s="162"/>
      <c r="AA4912" s="162"/>
      <c r="AB4912" s="152" t="s">
        <v>3165</v>
      </c>
    </row>
    <row r="4913" spans="1:28" ht="21.75" customHeight="1" x14ac:dyDescent="0.25">
      <c r="A4913" s="37" t="s">
        <v>30</v>
      </c>
      <c r="B4913" s="37" t="s">
        <v>31</v>
      </c>
      <c r="C4913" s="39">
        <v>6200</v>
      </c>
      <c r="D4913" s="162" t="s">
        <v>1169</v>
      </c>
      <c r="E4913" s="162" t="s">
        <v>250</v>
      </c>
      <c r="F4913" s="174" t="s">
        <v>577</v>
      </c>
      <c r="G4913" s="162" t="s">
        <v>35</v>
      </c>
      <c r="H4913" s="39" t="str">
        <f t="shared" si="693"/>
        <v>6105AK124-6200-CGAD-0062</v>
      </c>
      <c r="I4913" s="39" t="str">
        <f t="shared" ref="I4913" si="694">"Q24050972"&amp;"-"&amp;"06"&amp;"-"&amp;C4913&amp;"-"&amp;D4913&amp;"-"&amp;E4913&amp;"-"&amp;F4913</f>
        <v>Q24050972-06-6200-C-GAD-0062</v>
      </c>
      <c r="J4913" s="162"/>
      <c r="K4913" s="39" t="s">
        <v>1257</v>
      </c>
      <c r="L4913" s="162" t="s">
        <v>1315</v>
      </c>
      <c r="M4913" s="162" t="s">
        <v>1290</v>
      </c>
      <c r="N4913" s="33" t="str">
        <f t="shared" si="667"/>
        <v>On-Site Power Supply and Transmission - Cable Trench and Tunnels for Main Consumer Sub Station Yard - Cables, OHL and Fibre Route GA</v>
      </c>
      <c r="O4913" s="175"/>
      <c r="P4913" s="175"/>
      <c r="Q4913" s="162" t="str">
        <f>IFERROR(VLOOKUP(PPE_PH1_CDDL[[#This Row],[RDMC Document Number]],[3]Docs!$B:$F,4,0),"No Placeholder Yet")</f>
        <v>No Placeholder Yet</v>
      </c>
      <c r="R4913" s="162" t="str">
        <f>IFERROR(VLOOKUP(PPE_PH1_CDDL[[#This Row],[RDMC Document Number]],[3]Docs!$B:$F,5,0),"No Placeholder Yet")</f>
        <v>No Placeholder Yet</v>
      </c>
      <c r="S4913" s="137">
        <f t="shared" ref="S4913:S4914" si="695">IF(AND(O4913&lt;&gt;"",P4913&lt;&gt;"",R4913="Approved"),100%,
 IF(AND(O4913&lt;&gt;"",P4913&lt;&gt;""),66.67%,
 IF(O4913&lt;&gt;"",33.33%,
 0)))</f>
        <v>0</v>
      </c>
      <c r="T4913" s="162" t="s">
        <v>1119</v>
      </c>
      <c r="U4913" s="162"/>
      <c r="V4913" s="177"/>
      <c r="W4913" s="162" t="s">
        <v>1269</v>
      </c>
      <c r="X4913" s="162" t="s">
        <v>1290</v>
      </c>
      <c r="Y4913" s="162"/>
      <c r="Z4913" s="162"/>
      <c r="AA4913" s="162"/>
      <c r="AB4913" s="152" t="s">
        <v>3165</v>
      </c>
    </row>
    <row r="4914" spans="1:28" ht="21.75" customHeight="1" x14ac:dyDescent="0.25">
      <c r="A4914" s="141" t="s">
        <v>30</v>
      </c>
      <c r="B4914" s="141" t="s">
        <v>31</v>
      </c>
      <c r="C4914" s="142" t="s">
        <v>4</v>
      </c>
      <c r="D4914" s="142" t="s">
        <v>42</v>
      </c>
      <c r="E4914" s="39" t="s">
        <v>638</v>
      </c>
      <c r="F4914" s="174" t="s">
        <v>240</v>
      </c>
      <c r="G4914" s="162">
        <v>0</v>
      </c>
      <c r="H4914" s="142" t="str">
        <f t="shared" si="693"/>
        <v>6105AK124-0000-GRPT-0026</v>
      </c>
      <c r="I4914" s="142" t="str">
        <f t="shared" ref="I4914" si="696">"Q24050972"&amp;"-"&amp;"04"&amp;"-"&amp;C4914&amp;"-"&amp;D4914&amp;"-"&amp;E4914&amp;"-"&amp;F4914</f>
        <v>Q24050972-04-0000-G-RPT-0026</v>
      </c>
      <c r="J4914" s="162"/>
      <c r="K4914" s="162" t="s">
        <v>36</v>
      </c>
      <c r="L4914" s="39" t="s">
        <v>3228</v>
      </c>
      <c r="M4914" s="39" t="s">
        <v>640</v>
      </c>
      <c r="N4914" s="33" t="str">
        <f t="shared" si="667"/>
        <v>General - Cost Flow Forecast - June 2026 - Report</v>
      </c>
      <c r="O4914" s="175"/>
      <c r="P4914" s="175"/>
      <c r="Q4914" s="162" t="str">
        <f>IFERROR(VLOOKUP(PPE_PH1_CDDL[[#This Row],[RDMC Document Number]],[3]Docs!$B:$F,4,0),"No Placeholder Yet")</f>
        <v>No Placeholder Yet</v>
      </c>
      <c r="R4914" s="162" t="str">
        <f>IFERROR(VLOOKUP(PPE_PH1_CDDL[[#This Row],[RDMC Document Number]],[3]Docs!$B:$F,5,0),"No Placeholder Yet")</f>
        <v>No Placeholder Yet</v>
      </c>
      <c r="S4914" s="137">
        <f t="shared" si="695"/>
        <v>0</v>
      </c>
      <c r="T4914" s="39" t="s">
        <v>1801</v>
      </c>
      <c r="U4914" s="162"/>
      <c r="V4914" s="126">
        <v>46202</v>
      </c>
      <c r="W4914" s="162" t="s">
        <v>1817</v>
      </c>
      <c r="X4914" s="39" t="s">
        <v>36</v>
      </c>
      <c r="Y4914" s="162"/>
      <c r="Z4914" s="162"/>
      <c r="AA4914" s="162"/>
      <c r="AB4914" s="152" t="s">
        <v>3165</v>
      </c>
    </row>
  </sheetData>
  <sortState xmlns:xlrd2="http://schemas.microsoft.com/office/spreadsheetml/2017/richdata2" ref="A34:Z44">
    <sortCondition ref="H1:H110"/>
  </sortState>
  <phoneticPr fontId="9" type="noConversion"/>
  <conditionalFormatting sqref="J494">
    <cfRule type="iconSet" priority="188">
      <iconSet iconSet="3Arrows">
        <cfvo type="percent" val="0"/>
        <cfvo type="percent" val="33"/>
        <cfvo type="percent" val="67"/>
      </iconSet>
    </cfRule>
  </conditionalFormatting>
  <conditionalFormatting sqref="J499">
    <cfRule type="iconSet" priority="185">
      <iconSet iconSet="3Arrows">
        <cfvo type="percent" val="0"/>
        <cfvo type="percent" val="33"/>
        <cfvo type="percent" val="67"/>
      </iconSet>
    </cfRule>
  </conditionalFormatting>
  <conditionalFormatting sqref="J500">
    <cfRule type="iconSet" priority="184">
      <iconSet iconSet="3Arrows">
        <cfvo type="percent" val="0"/>
        <cfvo type="percent" val="33"/>
        <cfvo type="percent" val="67"/>
      </iconSet>
    </cfRule>
  </conditionalFormatting>
  <conditionalFormatting sqref="J505">
    <cfRule type="iconSet" priority="183">
      <iconSet iconSet="3Arrows">
        <cfvo type="percent" val="0"/>
        <cfvo type="percent" val="33"/>
        <cfvo type="percent" val="67"/>
      </iconSet>
    </cfRule>
  </conditionalFormatting>
  <conditionalFormatting sqref="J550">
    <cfRule type="iconSet" priority="159">
      <iconSet iconSet="3Arrows">
        <cfvo type="percent" val="0"/>
        <cfvo type="percent" val="33"/>
        <cfvo type="percent" val="67"/>
      </iconSet>
    </cfRule>
  </conditionalFormatting>
  <conditionalFormatting sqref="J551">
    <cfRule type="iconSet" priority="158">
      <iconSet iconSet="3Arrows">
        <cfvo type="percent" val="0"/>
        <cfvo type="percent" val="33"/>
        <cfvo type="percent" val="67"/>
      </iconSet>
    </cfRule>
  </conditionalFormatting>
  <conditionalFormatting sqref="K516">
    <cfRule type="iconSet" priority="165">
      <iconSet iconSet="3Arrows">
        <cfvo type="percent" val="0"/>
        <cfvo type="percent" val="33"/>
        <cfvo type="percent" val="67"/>
      </iconSet>
    </cfRule>
  </conditionalFormatting>
  <conditionalFormatting sqref="K1628">
    <cfRule type="iconSet" priority="126">
      <iconSet iconSet="3Arrows">
        <cfvo type="percent" val="0"/>
        <cfvo type="percent" val="33"/>
        <cfvo type="percent" val="67"/>
      </iconSet>
    </cfRule>
  </conditionalFormatting>
  <conditionalFormatting sqref="K2105 I475 H476:I505 G506:H506 L538 H51 H52:I474 H1:I50 H507:I1048576">
    <cfRule type="duplicateValues" dxfId="5" priority="3299"/>
    <cfRule type="duplicateValues" dxfId="4" priority="3298"/>
  </conditionalFormatting>
  <conditionalFormatting sqref="L2117:L2125">
    <cfRule type="iconSet" priority="5589">
      <iconSet iconSet="3Arrows">
        <cfvo type="percent" val="0"/>
        <cfvo type="percent" val="33"/>
        <cfvo type="percent" val="67"/>
      </iconSet>
    </cfRule>
  </conditionalFormatting>
  <conditionalFormatting sqref="M523:M527">
    <cfRule type="iconSet" priority="163">
      <iconSet iconSet="3Arrows">
        <cfvo type="percent" val="0"/>
        <cfvo type="percent" val="33"/>
        <cfvo type="percent" val="67"/>
      </iconSet>
    </cfRule>
  </conditionalFormatting>
  <conditionalFormatting sqref="M574">
    <cfRule type="iconSet" priority="149">
      <iconSet iconSet="3Arrows">
        <cfvo type="percent" val="0"/>
        <cfvo type="percent" val="33"/>
        <cfvo type="percent" val="67"/>
      </iconSet>
    </cfRule>
  </conditionalFormatting>
  <conditionalFormatting sqref="M2112">
    <cfRule type="iconSet" priority="124">
      <iconSet iconSet="3Arrows">
        <cfvo type="percent" val="0"/>
        <cfvo type="percent" val="33"/>
        <cfvo type="percent" val="67"/>
      </iconSet>
    </cfRule>
  </conditionalFormatting>
  <conditionalFormatting sqref="M2126:M2135">
    <cfRule type="iconSet" priority="122">
      <iconSet iconSet="3Arrows">
        <cfvo type="percent" val="0"/>
        <cfvo type="percent" val="33"/>
        <cfvo type="percent" val="67"/>
      </iconSet>
    </cfRule>
  </conditionalFormatting>
  <conditionalFormatting sqref="M4914">
    <cfRule type="iconSet" priority="1">
      <iconSet iconSet="3Arrows">
        <cfvo type="percent" val="0"/>
        <cfvo type="percent" val="33"/>
        <cfvo type="percent" val="67"/>
      </iconSet>
    </cfRule>
  </conditionalFormatting>
  <conditionalFormatting sqref="O4900 M1435:M1438 O477 O492 M506:N506 N1:N505 L1432:L1433 N507:N1048576">
    <cfRule type="duplicateValues" dxfId="3" priority="1017"/>
    <cfRule type="duplicateValues" dxfId="2" priority="1016"/>
  </conditionalFormatting>
  <conditionalFormatting sqref="P536">
    <cfRule type="iconSet" priority="34">
      <iconSet iconSet="3Arrows">
        <cfvo type="percent" val="0"/>
        <cfvo type="percent" val="33"/>
        <cfvo type="percent" val="67"/>
      </iconSet>
    </cfRule>
  </conditionalFormatting>
  <conditionalFormatting sqref="S1:S1048576 P1434">
    <cfRule type="cellIs" dxfId="1" priority="190" operator="equal">
      <formula>1</formula>
    </cfRule>
  </conditionalFormatting>
  <conditionalFormatting sqref="S620 S519:T519 S520:S522">
    <cfRule type="iconSet" priority="164">
      <iconSet iconSet="3Arrows">
        <cfvo type="percent" val="0"/>
        <cfvo type="percent" val="33"/>
        <cfvo type="percent" val="67"/>
      </iconSet>
    </cfRule>
  </conditionalFormatting>
  <conditionalFormatting sqref="S2153:S2341 K709:K970 S554:T554 I507:I512 H506 I502:I504 S494:T494 I2:V2 S495:S496 I497:I498 N494:N505 M506:N506 S497:T512 K494:K515 S513:S516 S517:T518 S446:U493 J51:P51 S532 S534:S552 S555:S570 N507:N570 M571:N571 S571:T571 S572:S573 S574:T574 S575:S584 S523:S530 S594:S619 K517:K629 K1278:K1309 S621:S1310 K1356:K1627 K1629:K1817 K1819:K2064 K2106:K2109 K2111:K2112 K976:K1053 M2117:N2125 K2114:K2150 S1331:S2151 K2067:K2104 S2342:T2342 S2343:S2347 S2348:T2353 K2152:K2537 S2354:S2683 K2683:K2684 K3048:K3067 K4246:K4434 K4804:K4819 I52:P493 I3:P50 V446:V547 V549:V574 V579:V584 K4836:K4838 N572:N2698 K3305:K4167 K4840:K4875 S3:V445 K4885:K4902 K4907:K4909 K4911:K4912 Q3:R4912 I514:I4914 N3048:N4914 S2685:S4914">
    <cfRule type="iconSet" priority="6906">
      <iconSet iconSet="3Arrows">
        <cfvo type="percent" val="0"/>
        <cfvo type="percent" val="33"/>
        <cfvo type="percent" val="67"/>
      </iconSet>
    </cfRule>
  </conditionalFormatting>
  <conditionalFormatting sqref="T534">
    <cfRule type="iconSet" priority="161">
      <iconSet iconSet="3Arrows">
        <cfvo type="percent" val="0"/>
        <cfvo type="percent" val="33"/>
        <cfvo type="percent" val="67"/>
      </iconSet>
    </cfRule>
  </conditionalFormatting>
  <conditionalFormatting sqref="T553 T531">
    <cfRule type="iconSet" priority="162">
      <iconSet iconSet="3Arrows">
        <cfvo type="percent" val="0"/>
        <cfvo type="percent" val="33"/>
        <cfvo type="percent" val="67"/>
      </iconSet>
    </cfRule>
  </conditionalFormatting>
  <conditionalFormatting sqref="T561">
    <cfRule type="iconSet" priority="157">
      <iconSet iconSet="3Arrows">
        <cfvo type="percent" val="0"/>
        <cfvo type="percent" val="33"/>
        <cfvo type="percent" val="67"/>
      </iconSet>
    </cfRule>
  </conditionalFormatting>
  <conditionalFormatting sqref="T562">
    <cfRule type="iconSet" priority="156">
      <iconSet iconSet="3Arrows">
        <cfvo type="percent" val="0"/>
        <cfvo type="percent" val="33"/>
        <cfvo type="percent" val="67"/>
      </iconSet>
    </cfRule>
  </conditionalFormatting>
  <conditionalFormatting sqref="T565:T566">
    <cfRule type="iconSet" priority="6032">
      <iconSet iconSet="3Arrows">
        <cfvo type="percent" val="0"/>
        <cfvo type="percent" val="33"/>
        <cfvo type="percent" val="67"/>
      </iconSet>
    </cfRule>
  </conditionalFormatting>
  <conditionalFormatting sqref="T584 T580">
    <cfRule type="iconSet" priority="146">
      <iconSet iconSet="3Arrows">
        <cfvo type="percent" val="0"/>
        <cfvo type="percent" val="33"/>
        <cfvo type="percent" val="67"/>
      </iconSet>
    </cfRule>
  </conditionalFormatting>
  <conditionalFormatting sqref="V576">
    <cfRule type="iconSet" priority="148">
      <iconSet iconSet="3Arrows">
        <cfvo type="percent" val="0"/>
        <cfvo type="percent" val="33"/>
        <cfvo type="percent" val="67"/>
      </iconSet>
    </cfRule>
  </conditionalFormatting>
  <conditionalFormatting sqref="V577">
    <cfRule type="iconSet" priority="145">
      <iconSet iconSet="3Arrows">
        <cfvo type="percent" val="0"/>
        <cfvo type="percent" val="33"/>
        <cfvo type="percent" val="67"/>
      </iconSet>
    </cfRule>
  </conditionalFormatting>
  <conditionalFormatting sqref="V585">
    <cfRule type="iconSet" priority="121">
      <iconSet iconSet="3Arrows">
        <cfvo type="percent" val="0"/>
        <cfvo type="percent" val="33"/>
        <cfvo type="percent" val="67"/>
      </iconSet>
    </cfRule>
  </conditionalFormatting>
  <conditionalFormatting sqref="V586">
    <cfRule type="iconSet" priority="120">
      <iconSet iconSet="3Arrows">
        <cfvo type="percent" val="0"/>
        <cfvo type="percent" val="33"/>
        <cfvo type="percent" val="67"/>
      </iconSet>
    </cfRule>
  </conditionalFormatting>
  <conditionalFormatting sqref="V587">
    <cfRule type="iconSet" priority="119">
      <iconSet iconSet="3Arrows">
        <cfvo type="percent" val="0"/>
        <cfvo type="percent" val="33"/>
        <cfvo type="percent" val="67"/>
      </iconSet>
    </cfRule>
  </conditionalFormatting>
  <conditionalFormatting sqref="V588">
    <cfRule type="iconSet" priority="118">
      <iconSet iconSet="3Arrows">
        <cfvo type="percent" val="0"/>
        <cfvo type="percent" val="33"/>
        <cfvo type="percent" val="67"/>
      </iconSet>
    </cfRule>
  </conditionalFormatting>
  <conditionalFormatting sqref="V589">
    <cfRule type="iconSet" priority="117">
      <iconSet iconSet="3Arrows">
        <cfvo type="percent" val="0"/>
        <cfvo type="percent" val="33"/>
        <cfvo type="percent" val="67"/>
      </iconSet>
    </cfRule>
  </conditionalFormatting>
  <conditionalFormatting sqref="V590">
    <cfRule type="iconSet" priority="116">
      <iconSet iconSet="3Arrows">
        <cfvo type="percent" val="0"/>
        <cfvo type="percent" val="33"/>
        <cfvo type="percent" val="67"/>
      </iconSet>
    </cfRule>
  </conditionalFormatting>
  <conditionalFormatting sqref="V591">
    <cfRule type="iconSet" priority="115">
      <iconSet iconSet="3Arrows">
        <cfvo type="percent" val="0"/>
        <cfvo type="percent" val="33"/>
        <cfvo type="percent" val="67"/>
      </iconSet>
    </cfRule>
  </conditionalFormatting>
  <conditionalFormatting sqref="V592">
    <cfRule type="iconSet" priority="114">
      <iconSet iconSet="3Arrows">
        <cfvo type="percent" val="0"/>
        <cfvo type="percent" val="33"/>
        <cfvo type="percent" val="67"/>
      </iconSet>
    </cfRule>
  </conditionalFormatting>
  <conditionalFormatting sqref="V593">
    <cfRule type="iconSet" priority="113">
      <iconSet iconSet="3Arrows">
        <cfvo type="percent" val="0"/>
        <cfvo type="percent" val="33"/>
        <cfvo type="percent" val="67"/>
      </iconSet>
    </cfRule>
  </conditionalFormatting>
  <conditionalFormatting sqref="V594:V597">
    <cfRule type="iconSet" priority="32">
      <iconSet iconSet="3Arrows">
        <cfvo type="percent" val="0"/>
        <cfvo type="percent" val="33"/>
        <cfvo type="percent" val="67"/>
      </iconSet>
    </cfRule>
  </conditionalFormatting>
  <conditionalFormatting sqref="V598">
    <cfRule type="iconSet" priority="38">
      <iconSet iconSet="3Arrows">
        <cfvo type="percent" val="0"/>
        <cfvo type="percent" val="33"/>
        <cfvo type="percent" val="67"/>
      </iconSet>
    </cfRule>
  </conditionalFormatting>
  <conditionalFormatting sqref="V599:V608">
    <cfRule type="iconSet" priority="31">
      <iconSet iconSet="3Arrows">
        <cfvo type="percent" val="0"/>
        <cfvo type="percent" val="33"/>
        <cfvo type="percent" val="67"/>
      </iconSet>
    </cfRule>
  </conditionalFormatting>
  <conditionalFormatting sqref="V615">
    <cfRule type="iconSet" priority="107">
      <iconSet iconSet="3Arrows">
        <cfvo type="percent" val="0"/>
        <cfvo type="percent" val="33"/>
        <cfvo type="percent" val="67"/>
      </iconSet>
    </cfRule>
  </conditionalFormatting>
  <conditionalFormatting sqref="V616">
    <cfRule type="iconSet" priority="106">
      <iconSet iconSet="3Arrows">
        <cfvo type="percent" val="0"/>
        <cfvo type="percent" val="33"/>
        <cfvo type="percent" val="67"/>
      </iconSet>
    </cfRule>
  </conditionalFormatting>
  <conditionalFormatting sqref="V617">
    <cfRule type="iconSet" priority="105">
      <iconSet iconSet="3Arrows">
        <cfvo type="percent" val="0"/>
        <cfvo type="percent" val="33"/>
        <cfvo type="percent" val="67"/>
      </iconSet>
    </cfRule>
  </conditionalFormatting>
  <conditionalFormatting sqref="V618">
    <cfRule type="iconSet" priority="104">
      <iconSet iconSet="3Arrows">
        <cfvo type="percent" val="0"/>
        <cfvo type="percent" val="33"/>
        <cfvo type="percent" val="67"/>
      </iconSet>
    </cfRule>
  </conditionalFormatting>
  <conditionalFormatting sqref="V619">
    <cfRule type="iconSet" priority="103">
      <iconSet iconSet="3Arrows">
        <cfvo type="percent" val="0"/>
        <cfvo type="percent" val="33"/>
        <cfvo type="percent" val="67"/>
      </iconSet>
    </cfRule>
  </conditionalFormatting>
  <conditionalFormatting sqref="V1035">
    <cfRule type="iconSet" priority="102">
      <iconSet iconSet="3Arrows">
        <cfvo type="percent" val="0"/>
        <cfvo type="percent" val="33"/>
        <cfvo type="percent" val="67"/>
      </iconSet>
    </cfRule>
  </conditionalFormatting>
  <conditionalFormatting sqref="V1039">
    <cfRule type="iconSet" priority="98">
      <iconSet iconSet="3Arrows">
        <cfvo type="percent" val="0"/>
        <cfvo type="percent" val="33"/>
        <cfvo type="percent" val="67"/>
      </iconSet>
    </cfRule>
  </conditionalFormatting>
  <conditionalFormatting sqref="V1430">
    <cfRule type="iconSet" priority="60">
      <iconSet iconSet="3Arrows">
        <cfvo type="percent" val="0"/>
        <cfvo type="percent" val="33"/>
        <cfvo type="percent" val="67"/>
      </iconSet>
    </cfRule>
  </conditionalFormatting>
  <conditionalFormatting sqref="V1450">
    <cfRule type="iconSet" priority="61">
      <iconSet iconSet="3Arrows">
        <cfvo type="percent" val="0"/>
        <cfvo type="percent" val="33"/>
        <cfvo type="percent" val="67"/>
      </iconSet>
    </cfRule>
  </conditionalFormatting>
  <conditionalFormatting sqref="V1451">
    <cfRule type="iconSet" priority="95">
      <iconSet iconSet="3Arrows">
        <cfvo type="percent" val="0"/>
        <cfvo type="percent" val="33"/>
        <cfvo type="percent" val="67"/>
      </iconSet>
    </cfRule>
  </conditionalFormatting>
  <conditionalFormatting sqref="V1531">
    <cfRule type="iconSet" priority="94">
      <iconSet iconSet="3Arrows">
        <cfvo type="percent" val="0"/>
        <cfvo type="percent" val="33"/>
        <cfvo type="percent" val="67"/>
      </iconSet>
    </cfRule>
  </conditionalFormatting>
  <conditionalFormatting sqref="V1532">
    <cfRule type="iconSet" priority="93">
      <iconSet iconSet="3Arrows">
        <cfvo type="percent" val="0"/>
        <cfvo type="percent" val="33"/>
        <cfvo type="percent" val="67"/>
      </iconSet>
    </cfRule>
  </conditionalFormatting>
  <conditionalFormatting sqref="V2067:V2074">
    <cfRule type="iconSet" priority="28">
      <iconSet iconSet="3Arrows">
        <cfvo type="percent" val="0"/>
        <cfvo type="percent" val="33"/>
        <cfvo type="percent" val="67"/>
      </iconSet>
    </cfRule>
  </conditionalFormatting>
  <conditionalFormatting sqref="V2076:V2100">
    <cfRule type="iconSet" priority="6768">
      <iconSet iconSet="3Arrows">
        <cfvo type="percent" val="0"/>
        <cfvo type="percent" val="33"/>
        <cfvo type="percent" val="67"/>
      </iconSet>
    </cfRule>
  </conditionalFormatting>
  <conditionalFormatting sqref="V2102:V2105">
    <cfRule type="iconSet" priority="26">
      <iconSet iconSet="3Arrows">
        <cfvo type="percent" val="0"/>
        <cfvo type="percent" val="33"/>
        <cfvo type="percent" val="67"/>
      </iconSet>
    </cfRule>
  </conditionalFormatting>
  <conditionalFormatting sqref="V2107">
    <cfRule type="iconSet" priority="25">
      <iconSet iconSet="3Arrows">
        <cfvo type="percent" val="0"/>
        <cfvo type="percent" val="33"/>
        <cfvo type="percent" val="67"/>
      </iconSet>
    </cfRule>
  </conditionalFormatting>
  <conditionalFormatting sqref="V2110:V2112">
    <cfRule type="iconSet" priority="24">
      <iconSet iconSet="3Arrows">
        <cfvo type="percent" val="0"/>
        <cfvo type="percent" val="33"/>
        <cfvo type="percent" val="67"/>
      </iconSet>
    </cfRule>
  </conditionalFormatting>
  <conditionalFormatting sqref="V2136:V2138">
    <cfRule type="iconSet" priority="23">
      <iconSet iconSet="3Arrows">
        <cfvo type="percent" val="0"/>
        <cfvo type="percent" val="33"/>
        <cfvo type="percent" val="67"/>
      </iconSet>
    </cfRule>
  </conditionalFormatting>
  <conditionalFormatting sqref="V2149">
    <cfRule type="iconSet" priority="7">
      <iconSet iconSet="3Arrows">
        <cfvo type="percent" val="0"/>
        <cfvo type="percent" val="33"/>
        <cfvo type="percent" val="67"/>
      </iconSet>
    </cfRule>
  </conditionalFormatting>
  <conditionalFormatting sqref="V2150">
    <cfRule type="iconSet" priority="6">
      <iconSet iconSet="3Arrows">
        <cfvo type="percent" val="0"/>
        <cfvo type="percent" val="33"/>
        <cfvo type="percent" val="67"/>
      </iconSet>
    </cfRule>
  </conditionalFormatting>
  <conditionalFormatting sqref="V2154:V2338 V4874:V4875">
    <cfRule type="iconSet" priority="21">
      <iconSet iconSet="3Arrows">
        <cfvo type="percent" val="0"/>
        <cfvo type="percent" val="33"/>
        <cfvo type="percent" val="67"/>
      </iconSet>
    </cfRule>
  </conditionalFormatting>
  <conditionalFormatting sqref="V2339">
    <cfRule type="iconSet" priority="90">
      <iconSet iconSet="3Arrows">
        <cfvo type="percent" val="0"/>
        <cfvo type="percent" val="33"/>
        <cfvo type="percent" val="67"/>
      </iconSet>
    </cfRule>
  </conditionalFormatting>
  <conditionalFormatting sqref="V2341:V2365">
    <cfRule type="iconSet" priority="20">
      <iconSet iconSet="3Arrows">
        <cfvo type="percent" val="0"/>
        <cfvo type="percent" val="33"/>
        <cfvo type="percent" val="67"/>
      </iconSet>
    </cfRule>
  </conditionalFormatting>
  <conditionalFormatting sqref="V2366:V2386">
    <cfRule type="iconSet" priority="19">
      <iconSet iconSet="3Arrows">
        <cfvo type="percent" val="0"/>
        <cfvo type="percent" val="33"/>
        <cfvo type="percent" val="67"/>
      </iconSet>
    </cfRule>
  </conditionalFormatting>
  <conditionalFormatting sqref="V2387:V2401">
    <cfRule type="iconSet" priority="18">
      <iconSet iconSet="3Arrows">
        <cfvo type="percent" val="0"/>
        <cfvo type="percent" val="33"/>
        <cfvo type="percent" val="67"/>
      </iconSet>
    </cfRule>
  </conditionalFormatting>
  <conditionalFormatting sqref="V2402:V2444">
    <cfRule type="iconSet" priority="17">
      <iconSet iconSet="3Arrows">
        <cfvo type="percent" val="0"/>
        <cfvo type="percent" val="33"/>
        <cfvo type="percent" val="67"/>
      </iconSet>
    </cfRule>
  </conditionalFormatting>
  <conditionalFormatting sqref="V2448:V2460">
    <cfRule type="iconSet" priority="16">
      <iconSet iconSet="3Arrows">
        <cfvo type="percent" val="0"/>
        <cfvo type="percent" val="33"/>
        <cfvo type="percent" val="67"/>
      </iconSet>
    </cfRule>
  </conditionalFormatting>
  <conditionalFormatting sqref="V2461:V2478">
    <cfRule type="iconSet" priority="15">
      <iconSet iconSet="3Arrows">
        <cfvo type="percent" val="0"/>
        <cfvo type="percent" val="33"/>
        <cfvo type="percent" val="67"/>
      </iconSet>
    </cfRule>
  </conditionalFormatting>
  <conditionalFormatting sqref="V2479:V2483 V2485:V2490">
    <cfRule type="iconSet" priority="14">
      <iconSet iconSet="3Arrows">
        <cfvo type="percent" val="0"/>
        <cfvo type="percent" val="33"/>
        <cfvo type="percent" val="67"/>
      </iconSet>
    </cfRule>
  </conditionalFormatting>
  <conditionalFormatting sqref="V2484">
    <cfRule type="iconSet" priority="5">
      <iconSet iconSet="3Arrows">
        <cfvo type="percent" val="0"/>
        <cfvo type="percent" val="33"/>
        <cfvo type="percent" val="67"/>
      </iconSet>
    </cfRule>
  </conditionalFormatting>
  <conditionalFormatting sqref="V2491:V2505">
    <cfRule type="iconSet" priority="13">
      <iconSet iconSet="3Arrows">
        <cfvo type="percent" val="0"/>
        <cfvo type="percent" val="33"/>
        <cfvo type="percent" val="67"/>
      </iconSet>
    </cfRule>
  </conditionalFormatting>
  <conditionalFormatting sqref="V2506:V2683">
    <cfRule type="iconSet" priority="12">
      <iconSet iconSet="3Arrows">
        <cfvo type="percent" val="0"/>
        <cfvo type="percent" val="33"/>
        <cfvo type="percent" val="67"/>
      </iconSet>
    </cfRule>
  </conditionalFormatting>
  <conditionalFormatting sqref="V2685:V3504 V4876:V4886">
    <cfRule type="iconSet" priority="11">
      <iconSet iconSet="3Arrows">
        <cfvo type="percent" val="0"/>
        <cfvo type="percent" val="33"/>
        <cfvo type="percent" val="67"/>
      </iconSet>
    </cfRule>
  </conditionalFormatting>
  <conditionalFormatting sqref="V3505:V3628 V4851 V4887:V4893">
    <cfRule type="iconSet" priority="10">
      <iconSet iconSet="3Arrows">
        <cfvo type="percent" val="0"/>
        <cfvo type="percent" val="33"/>
        <cfvo type="percent" val="67"/>
      </iconSet>
    </cfRule>
  </conditionalFormatting>
  <conditionalFormatting sqref="V3629:V3733">
    <cfRule type="iconSet" priority="9">
      <iconSet iconSet="3Arrows">
        <cfvo type="percent" val="0"/>
        <cfvo type="percent" val="33"/>
        <cfvo type="percent" val="67"/>
      </iconSet>
    </cfRule>
  </conditionalFormatting>
  <conditionalFormatting sqref="V3735:V3811">
    <cfRule type="iconSet" priority="5876">
      <iconSet iconSet="3Arrows">
        <cfvo type="percent" val="0"/>
        <cfvo type="percent" val="33"/>
        <cfvo type="percent" val="67"/>
      </iconSet>
    </cfRule>
  </conditionalFormatting>
  <conditionalFormatting sqref="V4852:V4866 V1482:V1518 V1452:V1474 V1431:V1449 V1040:V1429 V1036:V1038 V620:V1034 V614">
    <cfRule type="iconSet" priority="30">
      <iconSet iconSet="3Arrows">
        <cfvo type="percent" val="0"/>
        <cfvo type="percent" val="33"/>
        <cfvo type="percent" val="67"/>
      </iconSet>
    </cfRule>
  </conditionalFormatting>
  <conditionalFormatting sqref="V4867 V1519:V1527">
    <cfRule type="iconSet" priority="66">
      <iconSet iconSet="3Arrows">
        <cfvo type="percent" val="0"/>
        <cfvo type="percent" val="33"/>
        <cfvo type="percent" val="67"/>
      </iconSet>
    </cfRule>
  </conditionalFormatting>
  <conditionalFormatting sqref="V4868:V4873 V1629:V1720 V1533:V1627 V1730:V2065">
    <cfRule type="iconSet" priority="29">
      <iconSet iconSet="3Arrows">
        <cfvo type="percent" val="0"/>
        <cfvo type="percent" val="33"/>
        <cfvo type="percent" val="67"/>
      </iconSet>
    </cfRule>
  </conditionalFormatting>
  <conditionalFormatting sqref="V4894">
    <cfRule type="iconSet" priority="4">
      <iconSet iconSet="3Arrows">
        <cfvo type="percent" val="0"/>
        <cfvo type="percent" val="33"/>
        <cfvo type="percent" val="67"/>
      </iconSet>
    </cfRule>
  </conditionalFormatting>
  <conditionalFormatting sqref="V4895">
    <cfRule type="iconSet" priority="3">
      <iconSet iconSet="3Arrows">
        <cfvo type="percent" val="0"/>
        <cfvo type="percent" val="33"/>
        <cfvo type="percent" val="67"/>
      </iconSet>
    </cfRule>
  </conditionalFormatting>
  <conditionalFormatting sqref="V4896">
    <cfRule type="iconSet" priority="2">
      <iconSet iconSet="3Arrows">
        <cfvo type="percent" val="0"/>
        <cfvo type="percent" val="33"/>
        <cfvo type="percent" val="67"/>
      </iconSet>
    </cfRule>
  </conditionalFormatting>
  <dataValidations count="1">
    <dataValidation type="list" allowBlank="1" showInputMessage="1" showErrorMessage="1" sqref="D476:D574 D576:D3698 D2:D474 D3700:D1048576" xr:uid="{C8E9C504-79FD-4531-80DB-0B31960E965A}">
      <formula1>Discipline</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123B363D-4554-40D6-A352-7BE83E20FD3D}">
          <x14:formula1>
            <xm:f>'Document and Drawing Type'!$E$5:$E$99</xm:f>
          </x14:formula1>
          <xm:sqref>E476:E574 E2:E474 E576:E1048576</xm:sqref>
        </x14:dataValidation>
        <x14:dataValidation type="list" allowBlank="1" showInputMessage="1" showErrorMessage="1" xr:uid="{A7097AE7-BD3C-4E39-964C-2406190D931C}">
          <x14:formula1>
            <xm:f>'PPE WBS Codes'!$F$2:$F$79</xm:f>
          </x14:formula1>
          <xm:sqref>J1434:J1438 K1:K1048576</xm:sqref>
        </x14:dataValidation>
        <x14:dataValidation type="list" allowBlank="1" showInputMessage="1" showErrorMessage="1" xr:uid="{3D6DB9D5-A3DB-4C70-845A-8222B453166C}">
          <x14:formula1>
            <xm:f>'Discipline Codes'!$E$5:$E$6</xm:f>
          </x14:formula1>
          <xm:sqref>AB2:AB4914</xm:sqref>
        </x14:dataValidation>
        <x14:dataValidation type="list" allowBlank="1" showInputMessage="1" showErrorMessage="1" xr:uid="{BC16F871-D50E-437B-9DDD-6B2E29C78CB2}">
          <x14:formula1>
            <xm:f>'PPE WBS Codes'!$E$2:$E$79</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4283-9709-45D7-80D0-216649D5F652}">
  <sheetPr codeName="Sheet3" filterMode="1">
    <tabColor rgb="FF00B050"/>
    <pageSetUpPr fitToPage="1"/>
  </sheetPr>
  <dimension ref="A1:H79"/>
  <sheetViews>
    <sheetView zoomScaleNormal="100" workbookViewId="0">
      <selection activeCell="E19" sqref="E19:F19"/>
    </sheetView>
  </sheetViews>
  <sheetFormatPr defaultColWidth="8.7109375" defaultRowHeight="16.5" x14ac:dyDescent="0.3"/>
  <cols>
    <col min="1" max="4" width="8.85546875" style="6" bestFit="1" customWidth="1"/>
    <col min="5" max="5" width="11.42578125" style="6" bestFit="1" customWidth="1"/>
    <col min="6" max="6" width="69.85546875" style="6" bestFit="1" customWidth="1"/>
    <col min="7" max="7" width="8.7109375" style="4"/>
    <col min="8" max="8" width="83.28515625" style="4" bestFit="1" customWidth="1"/>
    <col min="9" max="16384" width="8.7109375" style="4"/>
  </cols>
  <sheetData>
    <row r="1" spans="1:8" x14ac:dyDescent="0.3">
      <c r="A1" s="27" t="s">
        <v>2132</v>
      </c>
      <c r="B1" s="27" t="s">
        <v>2133</v>
      </c>
      <c r="C1" s="27" t="s">
        <v>2134</v>
      </c>
      <c r="D1" s="27" t="s">
        <v>2135</v>
      </c>
      <c r="E1" s="27" t="s">
        <v>2136</v>
      </c>
      <c r="F1" s="27" t="s">
        <v>2137</v>
      </c>
    </row>
    <row r="2" spans="1:8" x14ac:dyDescent="0.3">
      <c r="A2" s="116">
        <v>0</v>
      </c>
      <c r="B2" s="116">
        <v>0</v>
      </c>
      <c r="C2" s="116">
        <v>0</v>
      </c>
      <c r="D2" s="116">
        <v>0</v>
      </c>
      <c r="E2" s="121" t="s">
        <v>4</v>
      </c>
      <c r="F2" s="26" t="s">
        <v>36</v>
      </c>
      <c r="H2" s="4" t="str">
        <f>E2&amp;" - "&amp;F2</f>
        <v>0000 - General</v>
      </c>
    </row>
    <row r="3" spans="1:8" x14ac:dyDescent="0.3">
      <c r="A3" s="116">
        <v>0</v>
      </c>
      <c r="B3" s="116">
        <v>1</v>
      </c>
      <c r="C3" s="116">
        <v>0</v>
      </c>
      <c r="D3" s="116">
        <v>0</v>
      </c>
      <c r="E3" s="121" t="s">
        <v>5</v>
      </c>
      <c r="F3" s="26" t="s">
        <v>2138</v>
      </c>
      <c r="H3" s="4" t="str">
        <f t="shared" ref="H3:H69" si="0">E3&amp;" - "&amp;F3</f>
        <v>0100 - Project Site Wide</v>
      </c>
    </row>
    <row r="4" spans="1:8" x14ac:dyDescent="0.3">
      <c r="A4" s="116">
        <v>5</v>
      </c>
      <c r="B4" s="116">
        <v>3</v>
      </c>
      <c r="C4" s="116">
        <v>5</v>
      </c>
      <c r="D4" s="116">
        <v>0</v>
      </c>
      <c r="E4" s="121">
        <v>5350</v>
      </c>
      <c r="F4" s="26" t="s">
        <v>2139</v>
      </c>
      <c r="H4" s="4" t="str">
        <f t="shared" si="0"/>
        <v>5350 - Process Water Dams</v>
      </c>
    </row>
    <row r="5" spans="1:8" x14ac:dyDescent="0.3">
      <c r="A5" s="116">
        <v>5</v>
      </c>
      <c r="B5" s="116">
        <v>3</v>
      </c>
      <c r="C5" s="116">
        <v>6</v>
      </c>
      <c r="D5" s="116">
        <v>0</v>
      </c>
      <c r="E5" s="121">
        <v>5360</v>
      </c>
      <c r="F5" s="26" t="s">
        <v>2140</v>
      </c>
      <c r="H5" s="4" t="str">
        <f t="shared" si="0"/>
        <v>5360 - Raw Water Dams</v>
      </c>
    </row>
    <row r="6" spans="1:8" x14ac:dyDescent="0.3">
      <c r="A6" s="116">
        <v>5</v>
      </c>
      <c r="B6" s="116">
        <v>3</v>
      </c>
      <c r="C6" s="116">
        <v>7</v>
      </c>
      <c r="D6" s="116">
        <v>0</v>
      </c>
      <c r="E6" s="121">
        <v>5370</v>
      </c>
      <c r="F6" s="26" t="s">
        <v>2141</v>
      </c>
      <c r="H6" s="4" t="str">
        <f t="shared" si="0"/>
        <v>5370 - Turkey Nests</v>
      </c>
    </row>
    <row r="7" spans="1:8" x14ac:dyDescent="0.3">
      <c r="A7" s="116">
        <v>5</v>
      </c>
      <c r="B7" s="116">
        <v>5</v>
      </c>
      <c r="C7" s="116">
        <v>3</v>
      </c>
      <c r="D7" s="116">
        <v>0</v>
      </c>
      <c r="E7" s="121">
        <v>5530</v>
      </c>
      <c r="F7" s="26" t="s">
        <v>2142</v>
      </c>
      <c r="H7" s="4" t="str">
        <f t="shared" si="0"/>
        <v>5530 - Village Sewage</v>
      </c>
    </row>
    <row r="8" spans="1:8" x14ac:dyDescent="0.3">
      <c r="A8" s="117">
        <v>5</v>
      </c>
      <c r="B8" s="117">
        <v>6</v>
      </c>
      <c r="C8" s="117">
        <v>3</v>
      </c>
      <c r="D8" s="117">
        <v>0</v>
      </c>
      <c r="E8" s="25">
        <v>5630</v>
      </c>
      <c r="F8" s="24" t="s">
        <v>2143</v>
      </c>
      <c r="H8" s="4" t="str">
        <f t="shared" si="0"/>
        <v>5630 - Potable Water Treatment</v>
      </c>
    </row>
    <row r="9" spans="1:8" x14ac:dyDescent="0.3">
      <c r="A9" s="117">
        <v>6</v>
      </c>
      <c r="B9" s="117">
        <v>1</v>
      </c>
      <c r="C9" s="117">
        <v>8</v>
      </c>
      <c r="D9" s="117">
        <v>0</v>
      </c>
      <c r="E9" s="25">
        <v>6180</v>
      </c>
      <c r="F9" s="24" t="s">
        <v>2144</v>
      </c>
      <c r="H9" s="4" t="str">
        <f t="shared" si="0"/>
        <v>6180 - Village</v>
      </c>
    </row>
    <row r="10" spans="1:8" x14ac:dyDescent="0.3">
      <c r="A10" s="117">
        <v>6</v>
      </c>
      <c r="B10" s="117">
        <v>1</v>
      </c>
      <c r="C10" s="117">
        <v>8</v>
      </c>
      <c r="D10" s="117">
        <v>1</v>
      </c>
      <c r="E10" s="25">
        <v>6181</v>
      </c>
      <c r="F10" s="24" t="s">
        <v>2145</v>
      </c>
      <c r="H10" s="4" t="str">
        <f t="shared" si="0"/>
        <v>6181 - Accommodation</v>
      </c>
    </row>
    <row r="11" spans="1:8" x14ac:dyDescent="0.3">
      <c r="A11" s="117">
        <v>6</v>
      </c>
      <c r="B11" s="117">
        <v>1</v>
      </c>
      <c r="C11" s="117">
        <v>8</v>
      </c>
      <c r="D11" s="117">
        <v>2</v>
      </c>
      <c r="E11" s="25">
        <v>6182</v>
      </c>
      <c r="F11" s="24" t="s">
        <v>2146</v>
      </c>
      <c r="H11" s="4" t="str">
        <f t="shared" si="0"/>
        <v>6182 - Mess Hall and Food Storage</v>
      </c>
    </row>
    <row r="12" spans="1:8" x14ac:dyDescent="0.3">
      <c r="A12" s="117">
        <v>6</v>
      </c>
      <c r="B12" s="117">
        <v>1</v>
      </c>
      <c r="C12" s="117">
        <v>8</v>
      </c>
      <c r="D12" s="117">
        <v>3</v>
      </c>
      <c r="E12" s="25">
        <v>6183</v>
      </c>
      <c r="F12" s="24" t="s">
        <v>2147</v>
      </c>
      <c r="H12" s="4" t="str">
        <f t="shared" si="0"/>
        <v>6183 - Leisure Amenities</v>
      </c>
    </row>
    <row r="13" spans="1:8" x14ac:dyDescent="0.3">
      <c r="A13" s="117">
        <v>6</v>
      </c>
      <c r="B13" s="117">
        <v>1</v>
      </c>
      <c r="C13" s="117">
        <v>8</v>
      </c>
      <c r="D13" s="117">
        <v>4</v>
      </c>
      <c r="E13" s="25">
        <v>6184</v>
      </c>
      <c r="F13" s="24" t="s">
        <v>2148</v>
      </c>
      <c r="H13" s="4" t="str">
        <f t="shared" si="0"/>
        <v>6184 - Laundry Facilities</v>
      </c>
    </row>
    <row r="14" spans="1:8" x14ac:dyDescent="0.3">
      <c r="A14" s="117">
        <v>6</v>
      </c>
      <c r="B14" s="117">
        <v>1</v>
      </c>
      <c r="C14" s="117">
        <v>8</v>
      </c>
      <c r="D14" s="117">
        <v>5</v>
      </c>
      <c r="E14" s="25">
        <v>6185</v>
      </c>
      <c r="F14" s="24" t="s">
        <v>3202</v>
      </c>
      <c r="H14" s="4" t="str">
        <f t="shared" si="0"/>
        <v>6185 - Potable Water and Water Treatment</v>
      </c>
    </row>
    <row r="15" spans="1:8" x14ac:dyDescent="0.3">
      <c r="A15" s="117">
        <v>6</v>
      </c>
      <c r="B15" s="117">
        <v>1</v>
      </c>
      <c r="C15" s="117">
        <v>8</v>
      </c>
      <c r="D15" s="117">
        <v>6</v>
      </c>
      <c r="E15" s="25">
        <v>6186</v>
      </c>
      <c r="F15" s="24" t="s">
        <v>3196</v>
      </c>
      <c r="H15" s="4" t="str">
        <f t="shared" si="0"/>
        <v>6186 - Firewater - Tank &amp; Fire Fighting System</v>
      </c>
    </row>
    <row r="16" spans="1:8" x14ac:dyDescent="0.3">
      <c r="A16" s="117">
        <v>6</v>
      </c>
      <c r="B16" s="117">
        <v>1</v>
      </c>
      <c r="C16" s="117">
        <v>8</v>
      </c>
      <c r="D16" s="117">
        <v>7</v>
      </c>
      <c r="E16" s="25">
        <v>6187</v>
      </c>
      <c r="F16" s="24" t="s">
        <v>3197</v>
      </c>
      <c r="H16" s="4" t="str">
        <f t="shared" si="0"/>
        <v>6187 - Support Facilities - Diesel Generators</v>
      </c>
    </row>
    <row r="17" spans="1:8" x14ac:dyDescent="0.3">
      <c r="A17" s="117">
        <v>6</v>
      </c>
      <c r="B17" s="117">
        <v>1</v>
      </c>
      <c r="C17" s="117">
        <v>8</v>
      </c>
      <c r="D17" s="117">
        <v>8</v>
      </c>
      <c r="E17" s="25">
        <v>6188</v>
      </c>
      <c r="F17" s="24" t="s">
        <v>3198</v>
      </c>
      <c r="H17" s="4" t="str">
        <f t="shared" si="0"/>
        <v>6188 - Underground Services - Sewage Treatment</v>
      </c>
    </row>
    <row r="18" spans="1:8" x14ac:dyDescent="0.3">
      <c r="A18" s="117">
        <v>6</v>
      </c>
      <c r="B18" s="117">
        <v>1</v>
      </c>
      <c r="C18" s="117">
        <v>8</v>
      </c>
      <c r="D18" s="117">
        <v>9</v>
      </c>
      <c r="E18" s="25">
        <v>6189</v>
      </c>
      <c r="F18" s="24" t="s">
        <v>2152</v>
      </c>
      <c r="H18" s="4" t="str">
        <f t="shared" si="0"/>
        <v>6189 - Common Facilities and Services</v>
      </c>
    </row>
    <row r="19" spans="1:8" x14ac:dyDescent="0.3">
      <c r="A19" s="117">
        <v>6</v>
      </c>
      <c r="B19" s="117">
        <v>2</v>
      </c>
      <c r="C19" s="117">
        <v>0</v>
      </c>
      <c r="D19" s="117">
        <v>0</v>
      </c>
      <c r="E19" s="25">
        <v>6200</v>
      </c>
      <c r="F19" s="24" t="s">
        <v>1257</v>
      </c>
      <c r="H19" s="4" t="str">
        <f t="shared" si="0"/>
        <v>6200 - On-Site Power Supply and Transmission</v>
      </c>
    </row>
    <row r="20" spans="1:8" x14ac:dyDescent="0.3">
      <c r="A20" s="117">
        <v>6</v>
      </c>
      <c r="B20" s="117">
        <v>2</v>
      </c>
      <c r="C20" s="117">
        <v>1</v>
      </c>
      <c r="D20" s="117">
        <v>0</v>
      </c>
      <c r="E20" s="25">
        <v>6210</v>
      </c>
      <c r="F20" s="24" t="s">
        <v>307</v>
      </c>
      <c r="H20" s="4" t="str">
        <f t="shared" si="0"/>
        <v>6210 - Power Stations</v>
      </c>
    </row>
    <row r="21" spans="1:8" x14ac:dyDescent="0.3">
      <c r="A21" s="117">
        <v>6</v>
      </c>
      <c r="B21" s="117">
        <v>2</v>
      </c>
      <c r="C21" s="117">
        <v>1</v>
      </c>
      <c r="D21" s="117">
        <v>2</v>
      </c>
      <c r="E21" s="25" t="s">
        <v>1516</v>
      </c>
      <c r="F21" s="24" t="s">
        <v>1517</v>
      </c>
      <c r="H21" s="4" t="s">
        <v>2153</v>
      </c>
    </row>
    <row r="22" spans="1:8" x14ac:dyDescent="0.3">
      <c r="A22" s="117">
        <v>6</v>
      </c>
      <c r="B22" s="117">
        <v>2</v>
      </c>
      <c r="C22" s="117">
        <v>3</v>
      </c>
      <c r="D22" s="117">
        <v>0</v>
      </c>
      <c r="E22" s="25" t="s">
        <v>1463</v>
      </c>
      <c r="F22" s="24" t="s">
        <v>1464</v>
      </c>
      <c r="H22" s="4" t="s">
        <v>2154</v>
      </c>
    </row>
    <row r="23" spans="1:8" x14ac:dyDescent="0.3">
      <c r="A23" s="117">
        <v>6</v>
      </c>
      <c r="B23" s="117">
        <v>2</v>
      </c>
      <c r="C23" s="117">
        <v>4</v>
      </c>
      <c r="D23" s="117">
        <v>0</v>
      </c>
      <c r="E23" s="25">
        <v>6240</v>
      </c>
      <c r="F23" s="24" t="s">
        <v>2155</v>
      </c>
      <c r="H23" s="4" t="str">
        <f t="shared" si="0"/>
        <v>6240 - High Voltage Substations</v>
      </c>
    </row>
    <row r="24" spans="1:8" x14ac:dyDescent="0.3">
      <c r="A24" s="117">
        <v>6</v>
      </c>
      <c r="B24" s="117">
        <v>2</v>
      </c>
      <c r="C24" s="117">
        <v>4</v>
      </c>
      <c r="D24" s="117">
        <v>1</v>
      </c>
      <c r="E24" s="25">
        <v>6241</v>
      </c>
      <c r="F24" s="24" t="s">
        <v>1514</v>
      </c>
      <c r="H24" s="4" t="str">
        <f t="shared" si="0"/>
        <v>6241 - 33/220 kV Solar PV Substation</v>
      </c>
    </row>
    <row r="25" spans="1:8" x14ac:dyDescent="0.3">
      <c r="A25" s="117">
        <v>6</v>
      </c>
      <c r="B25" s="117">
        <v>2</v>
      </c>
      <c r="C25" s="117">
        <v>4</v>
      </c>
      <c r="D25" s="117">
        <v>2</v>
      </c>
      <c r="E25" s="25">
        <v>6242</v>
      </c>
      <c r="F25" s="24" t="s">
        <v>1552</v>
      </c>
      <c r="H25" s="4" t="str">
        <f t="shared" si="0"/>
        <v>6242 - 33/220 kV Power Station Substation</v>
      </c>
    </row>
    <row r="26" spans="1:8" x14ac:dyDescent="0.3">
      <c r="A26" s="5">
        <v>6</v>
      </c>
      <c r="B26" s="5">
        <v>2</v>
      </c>
      <c r="C26" s="5">
        <v>4</v>
      </c>
      <c r="D26" s="5">
        <v>3</v>
      </c>
      <c r="E26" s="23">
        <v>6243</v>
      </c>
      <c r="F26" s="5" t="s">
        <v>1562</v>
      </c>
      <c r="H26" s="4" t="str">
        <f t="shared" si="0"/>
        <v>6243 - 220/33 kV Plant Main Substation</v>
      </c>
    </row>
    <row r="27" spans="1:8" x14ac:dyDescent="0.3">
      <c r="A27" s="116">
        <v>6</v>
      </c>
      <c r="B27" s="116">
        <v>2</v>
      </c>
      <c r="C27" s="116">
        <v>5</v>
      </c>
      <c r="D27" s="116">
        <v>0</v>
      </c>
      <c r="E27" s="121">
        <v>6250</v>
      </c>
      <c r="F27" s="26" t="s">
        <v>2156</v>
      </c>
      <c r="H27" s="4" t="str">
        <f t="shared" si="0"/>
        <v>6250 - Power Conditioning Equipment</v>
      </c>
    </row>
    <row r="28" spans="1:8" x14ac:dyDescent="0.3">
      <c r="A28" s="116">
        <v>6</v>
      </c>
      <c r="B28" s="116">
        <v>2</v>
      </c>
      <c r="C28" s="116">
        <v>5</v>
      </c>
      <c r="D28" s="116">
        <v>1</v>
      </c>
      <c r="E28" s="121">
        <v>6251</v>
      </c>
      <c r="F28" s="26" t="s">
        <v>1776</v>
      </c>
      <c r="H28" s="4" t="str">
        <f t="shared" si="0"/>
        <v>6251 - Load Bank</v>
      </c>
    </row>
    <row r="29" spans="1:8" x14ac:dyDescent="0.3">
      <c r="A29" s="116">
        <v>6</v>
      </c>
      <c r="B29" s="116">
        <v>2</v>
      </c>
      <c r="C29" s="116">
        <v>5</v>
      </c>
      <c r="D29" s="116">
        <v>2</v>
      </c>
      <c r="E29" s="121">
        <v>6252</v>
      </c>
      <c r="F29" s="26" t="s">
        <v>1898</v>
      </c>
      <c r="H29" s="4" t="str">
        <f t="shared" si="0"/>
        <v>6252 - Harmonic Filters 1</v>
      </c>
    </row>
    <row r="30" spans="1:8" x14ac:dyDescent="0.3">
      <c r="A30" s="116">
        <v>6</v>
      </c>
      <c r="B30" s="116">
        <v>2</v>
      </c>
      <c r="C30" s="116">
        <v>5</v>
      </c>
      <c r="D30" s="116">
        <v>3</v>
      </c>
      <c r="E30" s="121">
        <v>6253</v>
      </c>
      <c r="F30" s="26" t="s">
        <v>2157</v>
      </c>
      <c r="H30" s="4" t="str">
        <f t="shared" si="0"/>
        <v>6253 - Synchronous Condenser 1</v>
      </c>
    </row>
    <row r="31" spans="1:8" x14ac:dyDescent="0.3">
      <c r="A31" s="116">
        <v>6</v>
      </c>
      <c r="B31" s="116">
        <v>2</v>
      </c>
      <c r="C31" s="116">
        <v>5</v>
      </c>
      <c r="D31" s="116">
        <v>4</v>
      </c>
      <c r="E31" s="121">
        <v>6254</v>
      </c>
      <c r="F31" s="26" t="s">
        <v>1920</v>
      </c>
      <c r="H31" s="4" t="str">
        <f t="shared" si="0"/>
        <v>6254 - Battery Energy Storage System 1</v>
      </c>
    </row>
    <row r="32" spans="1:8" x14ac:dyDescent="0.3">
      <c r="A32" s="116">
        <v>6</v>
      </c>
      <c r="B32" s="116">
        <v>2</v>
      </c>
      <c r="C32" s="116">
        <v>5</v>
      </c>
      <c r="D32" s="116">
        <v>5</v>
      </c>
      <c r="E32" s="121">
        <v>6255</v>
      </c>
      <c r="F32" s="26" t="s">
        <v>2158</v>
      </c>
      <c r="H32" s="4" t="str">
        <f t="shared" si="0"/>
        <v>6255 - Harmonic Filters 2</v>
      </c>
    </row>
    <row r="33" spans="1:8" x14ac:dyDescent="0.3">
      <c r="A33" s="116">
        <v>6</v>
      </c>
      <c r="B33" s="116">
        <v>2</v>
      </c>
      <c r="C33" s="116">
        <v>5</v>
      </c>
      <c r="D33" s="116">
        <v>6</v>
      </c>
      <c r="E33" s="121">
        <v>6256</v>
      </c>
      <c r="F33" s="26" t="s">
        <v>2159</v>
      </c>
      <c r="H33" s="4" t="str">
        <f t="shared" si="0"/>
        <v>6256 - Synchronous Condenser 2</v>
      </c>
    </row>
    <row r="34" spans="1:8" x14ac:dyDescent="0.3">
      <c r="A34" s="116">
        <v>6</v>
      </c>
      <c r="B34" s="116">
        <v>2</v>
      </c>
      <c r="C34" s="116">
        <v>5</v>
      </c>
      <c r="D34" s="116">
        <v>7</v>
      </c>
      <c r="E34" s="121">
        <v>6257</v>
      </c>
      <c r="F34" s="26" t="s">
        <v>2160</v>
      </c>
      <c r="H34" s="4" t="str">
        <f t="shared" si="0"/>
        <v>6257 - Battery Energy Storage System 2</v>
      </c>
    </row>
    <row r="35" spans="1:8" x14ac:dyDescent="0.3">
      <c r="A35" s="116">
        <v>6</v>
      </c>
      <c r="B35" s="116">
        <v>2</v>
      </c>
      <c r="C35" s="116">
        <v>6</v>
      </c>
      <c r="D35" s="116">
        <v>0</v>
      </c>
      <c r="E35" s="121">
        <v>6260</v>
      </c>
      <c r="F35" s="26" t="s">
        <v>3199</v>
      </c>
      <c r="H35" s="4" t="str">
        <f t="shared" si="0"/>
        <v>6260 - Emergency Power Generation (Main Plant)</v>
      </c>
    </row>
    <row r="36" spans="1:8" x14ac:dyDescent="0.3">
      <c r="A36" s="116">
        <v>6</v>
      </c>
      <c r="B36" s="116">
        <v>2</v>
      </c>
      <c r="C36" s="116">
        <v>6</v>
      </c>
      <c r="D36" s="116">
        <v>1</v>
      </c>
      <c r="E36" s="121">
        <v>6261</v>
      </c>
      <c r="F36" s="26" t="s">
        <v>1945</v>
      </c>
      <c r="H36" s="4" t="str">
        <f t="shared" si="0"/>
        <v>6261 - Administration and General Buildings</v>
      </c>
    </row>
    <row r="37" spans="1:8" x14ac:dyDescent="0.3">
      <c r="A37" s="116">
        <v>6</v>
      </c>
      <c r="B37" s="116">
        <v>2</v>
      </c>
      <c r="C37" s="116">
        <v>6</v>
      </c>
      <c r="D37" s="116">
        <v>2</v>
      </c>
      <c r="E37" s="121">
        <v>6262</v>
      </c>
      <c r="F37" s="26" t="s">
        <v>306</v>
      </c>
      <c r="H37" s="4" t="str">
        <f t="shared" si="0"/>
        <v>6262 - Emergency Power Substation 1 and Control Room 1</v>
      </c>
    </row>
    <row r="38" spans="1:8" x14ac:dyDescent="0.3">
      <c r="A38" s="116">
        <v>6</v>
      </c>
      <c r="B38" s="116">
        <v>2</v>
      </c>
      <c r="C38" s="116">
        <v>6</v>
      </c>
      <c r="D38" s="116">
        <v>3</v>
      </c>
      <c r="E38" s="121">
        <v>6263</v>
      </c>
      <c r="F38" s="26" t="s">
        <v>2161</v>
      </c>
      <c r="H38" s="4" t="str">
        <f t="shared" si="0"/>
        <v>6263 - 36 MVA Power Station 1</v>
      </c>
    </row>
    <row r="39" spans="1:8" x14ac:dyDescent="0.3">
      <c r="A39" s="116">
        <v>6</v>
      </c>
      <c r="B39" s="116">
        <v>2</v>
      </c>
      <c r="C39" s="116">
        <v>6</v>
      </c>
      <c r="D39" s="116">
        <v>4</v>
      </c>
      <c r="E39" s="121">
        <v>6264</v>
      </c>
      <c r="F39" s="26" t="s">
        <v>1982</v>
      </c>
      <c r="H39" s="4" t="str">
        <f t="shared" si="0"/>
        <v>6264 - Bulk Diesel Storage 1</v>
      </c>
    </row>
    <row r="40" spans="1:8" x14ac:dyDescent="0.3">
      <c r="A40" s="116">
        <v>6</v>
      </c>
      <c r="B40" s="116">
        <v>2</v>
      </c>
      <c r="C40" s="116">
        <v>6</v>
      </c>
      <c r="D40" s="116">
        <v>5</v>
      </c>
      <c r="E40" s="121">
        <v>6265</v>
      </c>
      <c r="F40" s="26" t="s">
        <v>2030</v>
      </c>
      <c r="H40" s="4" t="str">
        <f t="shared" si="0"/>
        <v>6265 - Truck Diesel Unloading and Power Station 1</v>
      </c>
    </row>
    <row r="41" spans="1:8" x14ac:dyDescent="0.3">
      <c r="A41" s="116">
        <v>6</v>
      </c>
      <c r="B41" s="116">
        <v>2</v>
      </c>
      <c r="C41" s="116">
        <v>6</v>
      </c>
      <c r="D41" s="116">
        <v>6</v>
      </c>
      <c r="E41" s="121">
        <v>6266</v>
      </c>
      <c r="F41" s="26" t="s">
        <v>2162</v>
      </c>
      <c r="H41" s="4" t="str">
        <f t="shared" si="0"/>
        <v>6266 - Emergency Power Substation 2 and Control Room 2</v>
      </c>
    </row>
    <row r="42" spans="1:8" x14ac:dyDescent="0.3">
      <c r="A42" s="116">
        <v>6</v>
      </c>
      <c r="B42" s="116">
        <v>2</v>
      </c>
      <c r="C42" s="116">
        <v>6</v>
      </c>
      <c r="D42" s="116">
        <v>7</v>
      </c>
      <c r="E42" s="121">
        <v>6267</v>
      </c>
      <c r="F42" s="26" t="s">
        <v>2163</v>
      </c>
      <c r="H42" s="4" t="str">
        <f t="shared" si="0"/>
        <v>6267 - 36 MVA Power Station 2</v>
      </c>
    </row>
    <row r="43" spans="1:8" x14ac:dyDescent="0.3">
      <c r="A43" s="116">
        <v>6</v>
      </c>
      <c r="B43" s="116">
        <v>2</v>
      </c>
      <c r="C43" s="116">
        <v>6</v>
      </c>
      <c r="D43" s="116">
        <v>8</v>
      </c>
      <c r="E43" s="121">
        <v>6268</v>
      </c>
      <c r="F43" s="26" t="s">
        <v>2164</v>
      </c>
      <c r="H43" s="4" t="str">
        <f t="shared" si="0"/>
        <v>6268 - Bulk Diesel Storage 2</v>
      </c>
    </row>
    <row r="44" spans="1:8" x14ac:dyDescent="0.3">
      <c r="A44" s="116">
        <v>6</v>
      </c>
      <c r="B44" s="116">
        <v>2</v>
      </c>
      <c r="C44" s="116">
        <v>6</v>
      </c>
      <c r="D44" s="116">
        <v>9</v>
      </c>
      <c r="E44" s="121">
        <v>6269</v>
      </c>
      <c r="F44" s="26" t="s">
        <v>2165</v>
      </c>
      <c r="H44" s="4" t="str">
        <f t="shared" si="0"/>
        <v>6269 - Truck Diesel Unloading and Power Station 2</v>
      </c>
    </row>
    <row r="45" spans="1:8" x14ac:dyDescent="0.3">
      <c r="A45" s="116">
        <v>6</v>
      </c>
      <c r="B45" s="116">
        <v>2</v>
      </c>
      <c r="C45" s="116">
        <v>8</v>
      </c>
      <c r="D45" s="116">
        <v>0</v>
      </c>
      <c r="E45" s="121">
        <v>6280</v>
      </c>
      <c r="F45" s="26" t="s">
        <v>2166</v>
      </c>
      <c r="H45" s="4" t="str">
        <f t="shared" si="0"/>
        <v>6280 - Medium Voltage (33 kV) Overhead Powerlines</v>
      </c>
    </row>
    <row r="46" spans="1:8" x14ac:dyDescent="0.3">
      <c r="A46" s="116">
        <v>6</v>
      </c>
      <c r="B46" s="116">
        <v>2</v>
      </c>
      <c r="C46" s="116">
        <v>8</v>
      </c>
      <c r="D46" s="116">
        <v>1</v>
      </c>
      <c r="E46" s="121">
        <v>6281</v>
      </c>
      <c r="F46" s="26" t="s">
        <v>3200</v>
      </c>
      <c r="H46" s="4" t="str">
        <f t="shared" si="0"/>
        <v>6281 - Booster Pump Station and Borefields</v>
      </c>
    </row>
    <row r="47" spans="1:8" x14ac:dyDescent="0.3">
      <c r="A47" s="116">
        <v>6</v>
      </c>
      <c r="B47" s="116">
        <v>2</v>
      </c>
      <c r="C47" s="116">
        <v>8</v>
      </c>
      <c r="D47" s="116">
        <v>2</v>
      </c>
      <c r="E47" s="121">
        <v>6282</v>
      </c>
      <c r="F47" s="26" t="s">
        <v>2168</v>
      </c>
      <c r="H47" s="4" t="str">
        <f t="shared" si="0"/>
        <v>6282 - Potable Water Treatment Plant</v>
      </c>
    </row>
    <row r="48" spans="1:8" x14ac:dyDescent="0.3">
      <c r="A48" s="116">
        <v>6</v>
      </c>
      <c r="B48" s="116">
        <v>2</v>
      </c>
      <c r="C48" s="116">
        <v>8</v>
      </c>
      <c r="D48" s="116">
        <v>3</v>
      </c>
      <c r="E48" s="121">
        <v>6283</v>
      </c>
      <c r="F48" s="26" t="s">
        <v>2169</v>
      </c>
      <c r="H48" s="4" t="str">
        <f t="shared" si="0"/>
        <v>6283 - Sewage Treatment Plant</v>
      </c>
    </row>
    <row r="49" spans="1:8" x14ac:dyDescent="0.3">
      <c r="A49" s="116">
        <v>6</v>
      </c>
      <c r="B49" s="116">
        <v>2</v>
      </c>
      <c r="C49" s="116">
        <v>8</v>
      </c>
      <c r="D49" s="116">
        <v>4</v>
      </c>
      <c r="E49" s="121">
        <v>6284</v>
      </c>
      <c r="F49" s="26" t="s">
        <v>2144</v>
      </c>
      <c r="H49" s="4" t="str">
        <f t="shared" si="0"/>
        <v>6284 - Village</v>
      </c>
    </row>
    <row r="50" spans="1:8" x14ac:dyDescent="0.3">
      <c r="A50" s="116">
        <v>6</v>
      </c>
      <c r="B50" s="116">
        <v>2</v>
      </c>
      <c r="C50" s="116">
        <v>8</v>
      </c>
      <c r="D50" s="116">
        <v>5</v>
      </c>
      <c r="E50" s="121">
        <v>6285</v>
      </c>
      <c r="F50" s="26" t="s">
        <v>2049</v>
      </c>
      <c r="H50" s="4" t="str">
        <f t="shared" si="0"/>
        <v>6285 - Mining Open Pit</v>
      </c>
    </row>
    <row r="51" spans="1:8" x14ac:dyDescent="0.3">
      <c r="A51" s="116">
        <v>6</v>
      </c>
      <c r="B51" s="116">
        <v>2</v>
      </c>
      <c r="C51" s="116">
        <v>8</v>
      </c>
      <c r="D51" s="116">
        <v>6</v>
      </c>
      <c r="E51" s="121">
        <v>6286</v>
      </c>
      <c r="F51" s="26" t="s">
        <v>2170</v>
      </c>
      <c r="H51" s="4" t="str">
        <f t="shared" si="0"/>
        <v>6286 - Primary Crushing</v>
      </c>
    </row>
    <row r="52" spans="1:8" x14ac:dyDescent="0.3">
      <c r="A52" s="116">
        <v>6</v>
      </c>
      <c r="B52" s="116">
        <v>2</v>
      </c>
      <c r="C52" s="116">
        <v>8</v>
      </c>
      <c r="D52" s="116">
        <v>7</v>
      </c>
      <c r="E52" s="121">
        <v>6287</v>
      </c>
      <c r="F52" s="26" t="s">
        <v>2171</v>
      </c>
      <c r="H52" s="4" t="str">
        <f t="shared" si="0"/>
        <v>6287 - Tailings Storage Facility</v>
      </c>
    </row>
    <row r="53" spans="1:8" x14ac:dyDescent="0.3">
      <c r="A53" s="116">
        <v>6</v>
      </c>
      <c r="B53" s="116">
        <v>2</v>
      </c>
      <c r="C53" s="116">
        <v>8</v>
      </c>
      <c r="D53" s="116">
        <v>8</v>
      </c>
      <c r="E53" s="121">
        <v>6288</v>
      </c>
      <c r="F53" s="26" t="s">
        <v>2172</v>
      </c>
      <c r="H53" s="4" t="str">
        <f t="shared" si="0"/>
        <v>6288 - Rail Offloading Facility</v>
      </c>
    </row>
    <row r="54" spans="1:8" x14ac:dyDescent="0.3">
      <c r="A54" s="116">
        <v>6</v>
      </c>
      <c r="B54" s="116">
        <v>2</v>
      </c>
      <c r="C54" s="116">
        <v>8</v>
      </c>
      <c r="D54" s="116">
        <v>9</v>
      </c>
      <c r="E54" s="121">
        <v>6289</v>
      </c>
      <c r="F54" s="26" t="s">
        <v>3201</v>
      </c>
      <c r="H54" s="4" t="str">
        <f t="shared" si="0"/>
        <v>6289 - Explosive Magazine / Emulsion Facility</v>
      </c>
    </row>
    <row r="55" spans="1:8" x14ac:dyDescent="0.3">
      <c r="A55" s="116">
        <v>6</v>
      </c>
      <c r="B55" s="116">
        <v>2</v>
      </c>
      <c r="C55" s="116">
        <v>9</v>
      </c>
      <c r="D55" s="116">
        <v>0</v>
      </c>
      <c r="E55" s="121">
        <v>6290</v>
      </c>
      <c r="F55" s="26" t="s">
        <v>2051</v>
      </c>
      <c r="H55" s="4" t="str">
        <f t="shared" si="0"/>
        <v>6290 - Renewable Energy</v>
      </c>
    </row>
    <row r="56" spans="1:8" x14ac:dyDescent="0.3">
      <c r="A56" s="116">
        <v>6</v>
      </c>
      <c r="B56" s="116">
        <v>2</v>
      </c>
      <c r="C56" s="116">
        <v>9</v>
      </c>
      <c r="D56" s="116">
        <v>1</v>
      </c>
      <c r="E56" s="121">
        <v>6291</v>
      </c>
      <c r="F56" s="26" t="s">
        <v>1945</v>
      </c>
      <c r="H56" s="4" t="str">
        <f t="shared" si="0"/>
        <v>6291 - Administration and General Buildings</v>
      </c>
    </row>
    <row r="57" spans="1:8" x14ac:dyDescent="0.3">
      <c r="A57" s="116">
        <v>6</v>
      </c>
      <c r="B57" s="116">
        <v>2</v>
      </c>
      <c r="C57" s="116">
        <v>9</v>
      </c>
      <c r="D57" s="116">
        <v>2</v>
      </c>
      <c r="E57" s="121">
        <v>6292</v>
      </c>
      <c r="F57" s="26" t="s">
        <v>2173</v>
      </c>
      <c r="H57" s="4" t="str">
        <f t="shared" si="0"/>
        <v>6292 - 11/33 kV Solar PV Substation 1 and Control Room 1</v>
      </c>
    </row>
    <row r="58" spans="1:8" x14ac:dyDescent="0.3">
      <c r="A58" s="116">
        <v>6</v>
      </c>
      <c r="B58" s="116">
        <v>2</v>
      </c>
      <c r="C58" s="116">
        <v>9</v>
      </c>
      <c r="D58" s="116">
        <v>3</v>
      </c>
      <c r="E58" s="121">
        <v>6293</v>
      </c>
      <c r="F58" s="26" t="s">
        <v>2057</v>
      </c>
      <c r="H58" s="4" t="str">
        <f t="shared" si="0"/>
        <v>6293 - Power Station 1 Photovoltaic Array, Inverters, and Transformers</v>
      </c>
    </row>
    <row r="59" spans="1:8" x14ac:dyDescent="0.3">
      <c r="A59" s="116">
        <v>7</v>
      </c>
      <c r="B59" s="116">
        <v>1</v>
      </c>
      <c r="C59" s="116">
        <v>7</v>
      </c>
      <c r="D59" s="116">
        <v>7</v>
      </c>
      <c r="E59" s="121">
        <v>7177</v>
      </c>
      <c r="F59" s="26" t="s">
        <v>2174</v>
      </c>
      <c r="H59" s="4" t="str">
        <f t="shared" si="0"/>
        <v>7177 - Off-Site Fan Sediments Bore Field 13</v>
      </c>
    </row>
    <row r="60" spans="1:8" x14ac:dyDescent="0.3">
      <c r="A60" s="116">
        <v>7</v>
      </c>
      <c r="B60" s="116">
        <v>1</v>
      </c>
      <c r="C60" s="116">
        <v>7</v>
      </c>
      <c r="D60" s="116">
        <v>7</v>
      </c>
      <c r="E60" s="121">
        <v>7177</v>
      </c>
      <c r="F60" s="26" t="s">
        <v>2175</v>
      </c>
      <c r="H60" s="4" t="str">
        <f t="shared" si="0"/>
        <v>7177 - Off-Site Fan Sediments Bore Field 41</v>
      </c>
    </row>
    <row r="61" spans="1:8" x14ac:dyDescent="0.3">
      <c r="A61" s="118">
        <v>7</v>
      </c>
      <c r="B61" s="118">
        <v>1</v>
      </c>
      <c r="C61" s="118">
        <v>7</v>
      </c>
      <c r="D61" s="118">
        <v>9</v>
      </c>
      <c r="E61" s="122">
        <v>7179</v>
      </c>
      <c r="F61" s="110" t="s">
        <v>2176</v>
      </c>
      <c r="H61" s="4" t="str">
        <f t="shared" si="0"/>
        <v>7179 - Off-Site Borehole Fieldwater Pipeline - Fan Sediments Construction Line</v>
      </c>
    </row>
    <row r="62" spans="1:8" x14ac:dyDescent="0.3">
      <c r="A62" s="119">
        <v>9</v>
      </c>
      <c r="B62" s="119">
        <v>1</v>
      </c>
      <c r="C62" s="119">
        <v>2</v>
      </c>
      <c r="D62" s="119">
        <v>0</v>
      </c>
      <c r="E62" s="123">
        <v>9120</v>
      </c>
      <c r="F62" s="111" t="s">
        <v>2177</v>
      </c>
      <c r="H62" s="4" t="str">
        <f t="shared" si="0"/>
        <v>9120 - Temporary Facilities</v>
      </c>
    </row>
    <row r="63" spans="1:8" x14ac:dyDescent="0.3">
      <c r="A63" s="119">
        <v>9</v>
      </c>
      <c r="B63" s="119">
        <v>1</v>
      </c>
      <c r="C63" s="119">
        <v>2</v>
      </c>
      <c r="D63" s="119">
        <v>1</v>
      </c>
      <c r="E63" s="123">
        <v>9121</v>
      </c>
      <c r="F63" s="111" t="s">
        <v>2178</v>
      </c>
      <c r="H63" s="4" t="str">
        <f t="shared" si="0"/>
        <v>9121 - Offices and Support Buildings</v>
      </c>
    </row>
    <row r="64" spans="1:8" x14ac:dyDescent="0.3">
      <c r="A64" s="119">
        <v>9</v>
      </c>
      <c r="B64" s="119">
        <v>1</v>
      </c>
      <c r="C64" s="119">
        <v>2</v>
      </c>
      <c r="D64" s="119">
        <v>2</v>
      </c>
      <c r="E64" s="123">
        <v>9122</v>
      </c>
      <c r="F64" s="111" t="s">
        <v>2179</v>
      </c>
      <c r="H64" s="4" t="str">
        <f t="shared" si="0"/>
        <v>9122 - Warehouse and Yards</v>
      </c>
    </row>
    <row r="65" spans="1:8" x14ac:dyDescent="0.3">
      <c r="A65" s="119">
        <v>9</v>
      </c>
      <c r="B65" s="119">
        <v>1</v>
      </c>
      <c r="C65" s="119">
        <v>2</v>
      </c>
      <c r="D65" s="119">
        <v>3</v>
      </c>
      <c r="E65" s="123">
        <v>9123</v>
      </c>
      <c r="F65" s="111" t="s">
        <v>2180</v>
      </c>
      <c r="H65" s="4" t="str">
        <f t="shared" si="0"/>
        <v>9123 - Shelters</v>
      </c>
    </row>
    <row r="66" spans="1:8" x14ac:dyDescent="0.3">
      <c r="A66" s="119">
        <v>9</v>
      </c>
      <c r="B66" s="119">
        <v>1</v>
      </c>
      <c r="C66" s="119">
        <v>2</v>
      </c>
      <c r="D66" s="119">
        <v>4</v>
      </c>
      <c r="E66" s="123">
        <v>9124</v>
      </c>
      <c r="F66" s="111" t="s">
        <v>2181</v>
      </c>
      <c r="H66" s="4" t="str">
        <f t="shared" si="0"/>
        <v>9124 - Power Generation</v>
      </c>
    </row>
    <row r="67" spans="1:8" x14ac:dyDescent="0.3">
      <c r="A67" s="119">
        <v>9</v>
      </c>
      <c r="B67" s="119">
        <v>1</v>
      </c>
      <c r="C67" s="119">
        <v>2</v>
      </c>
      <c r="D67" s="119">
        <v>5</v>
      </c>
      <c r="E67" s="123">
        <v>9125</v>
      </c>
      <c r="F67" s="111" t="s">
        <v>2182</v>
      </c>
      <c r="H67" s="4" t="str">
        <f t="shared" si="0"/>
        <v>9125 - Aggregate and Concrete</v>
      </c>
    </row>
    <row r="68" spans="1:8" x14ac:dyDescent="0.3">
      <c r="A68" s="119">
        <v>9</v>
      </c>
      <c r="B68" s="119">
        <v>1</v>
      </c>
      <c r="C68" s="119">
        <v>2</v>
      </c>
      <c r="D68" s="119">
        <v>6</v>
      </c>
      <c r="E68" s="123">
        <v>9126</v>
      </c>
      <c r="F68" s="111" t="s">
        <v>2183</v>
      </c>
      <c r="H68" s="4" t="str">
        <f t="shared" si="0"/>
        <v>9126 - Water System</v>
      </c>
    </row>
    <row r="69" spans="1:8" x14ac:dyDescent="0.3">
      <c r="A69" s="119">
        <v>9</v>
      </c>
      <c r="B69" s="119">
        <v>1</v>
      </c>
      <c r="C69" s="119">
        <v>2</v>
      </c>
      <c r="D69" s="119">
        <v>7</v>
      </c>
      <c r="E69" s="123">
        <v>9127</v>
      </c>
      <c r="F69" s="111" t="s">
        <v>2184</v>
      </c>
      <c r="H69" s="4" t="str">
        <f t="shared" si="0"/>
        <v>9127 - Fuel Stations</v>
      </c>
    </row>
    <row r="70" spans="1:8" x14ac:dyDescent="0.3">
      <c r="A70" s="120">
        <v>9</v>
      </c>
      <c r="B70" s="120">
        <v>1</v>
      </c>
      <c r="C70" s="120">
        <v>3</v>
      </c>
      <c r="D70" s="120">
        <v>0</v>
      </c>
      <c r="E70" s="113">
        <v>9130</v>
      </c>
      <c r="F70" s="112" t="s">
        <v>2185</v>
      </c>
      <c r="H70" s="4" t="str">
        <f t="shared" ref="H70:H79" si="1">E70&amp;" - "&amp;F70</f>
        <v>9130 - Temporary Services</v>
      </c>
    </row>
    <row r="71" spans="1:8" x14ac:dyDescent="0.3">
      <c r="A71" s="120">
        <v>9</v>
      </c>
      <c r="B71" s="120">
        <v>1</v>
      </c>
      <c r="C71" s="120">
        <v>3</v>
      </c>
      <c r="D71" s="120">
        <v>1</v>
      </c>
      <c r="E71" s="113">
        <v>9131</v>
      </c>
      <c r="F71" s="112" t="s">
        <v>2186</v>
      </c>
      <c r="H71" s="4" t="str">
        <f t="shared" si="1"/>
        <v>9131 - Power</v>
      </c>
    </row>
    <row r="72" spans="1:8" x14ac:dyDescent="0.3">
      <c r="A72" s="120">
        <v>9</v>
      </c>
      <c r="B72" s="120">
        <v>1</v>
      </c>
      <c r="C72" s="120">
        <v>3</v>
      </c>
      <c r="D72" s="120">
        <v>2</v>
      </c>
      <c r="E72" s="113">
        <v>9132</v>
      </c>
      <c r="F72" s="112" t="s">
        <v>2187</v>
      </c>
      <c r="H72" s="4" t="str">
        <f t="shared" si="1"/>
        <v>9132 - Maintenance and Cleanup</v>
      </c>
    </row>
    <row r="73" spans="1:8" x14ac:dyDescent="0.3">
      <c r="A73" s="120">
        <v>9</v>
      </c>
      <c r="B73" s="120">
        <v>1</v>
      </c>
      <c r="C73" s="120">
        <v>3</v>
      </c>
      <c r="D73" s="120">
        <v>3</v>
      </c>
      <c r="E73" s="113">
        <v>9133</v>
      </c>
      <c r="F73" s="112" t="s">
        <v>2188</v>
      </c>
      <c r="H73" s="4" t="str">
        <f t="shared" si="1"/>
        <v>9133 - Personnel Transportation</v>
      </c>
    </row>
    <row r="74" spans="1:8" x14ac:dyDescent="0.3">
      <c r="A74" s="120">
        <v>9</v>
      </c>
      <c r="B74" s="120">
        <v>1</v>
      </c>
      <c r="C74" s="120">
        <v>3</v>
      </c>
      <c r="D74" s="120">
        <v>4</v>
      </c>
      <c r="E74" s="113">
        <v>9134</v>
      </c>
      <c r="F74" s="112" t="s">
        <v>2104</v>
      </c>
      <c r="H74" s="4" t="str">
        <f t="shared" si="1"/>
        <v>9134 - Survey, Inspection, and Quality Control</v>
      </c>
    </row>
    <row r="75" spans="1:8" x14ac:dyDescent="0.3">
      <c r="A75" s="114">
        <v>9</v>
      </c>
      <c r="B75" s="114">
        <v>1</v>
      </c>
      <c r="C75" s="114">
        <v>3</v>
      </c>
      <c r="D75" s="114">
        <v>5</v>
      </c>
      <c r="E75" s="115">
        <v>9135</v>
      </c>
      <c r="F75" s="114" t="s">
        <v>2189</v>
      </c>
      <c r="H75" s="4" t="str">
        <f t="shared" si="1"/>
        <v>9135 - Medical and Security</v>
      </c>
    </row>
    <row r="76" spans="1:8" x14ac:dyDescent="0.3">
      <c r="A76" s="114">
        <v>9</v>
      </c>
      <c r="B76" s="114">
        <v>1</v>
      </c>
      <c r="C76" s="114">
        <v>3</v>
      </c>
      <c r="D76" s="114">
        <v>6</v>
      </c>
      <c r="E76" s="115">
        <v>9136</v>
      </c>
      <c r="F76" s="114" t="s">
        <v>2190</v>
      </c>
      <c r="H76" s="4" t="str">
        <f t="shared" si="1"/>
        <v>9136 - Heating</v>
      </c>
    </row>
    <row r="77" spans="1:8" x14ac:dyDescent="0.3">
      <c r="A77" s="114">
        <v>9</v>
      </c>
      <c r="B77" s="114">
        <v>1</v>
      </c>
      <c r="C77" s="114">
        <v>3</v>
      </c>
      <c r="D77" s="114">
        <v>7</v>
      </c>
      <c r="E77" s="115">
        <v>9137</v>
      </c>
      <c r="F77" s="114" t="s">
        <v>2191</v>
      </c>
      <c r="H77" s="4" t="str">
        <f t="shared" si="1"/>
        <v>9137 - Fuel Supply</v>
      </c>
    </row>
    <row r="78" spans="1:8" x14ac:dyDescent="0.3">
      <c r="A78" s="158">
        <v>9</v>
      </c>
      <c r="B78" s="158">
        <v>1</v>
      </c>
      <c r="C78" s="158">
        <v>3</v>
      </c>
      <c r="D78" s="158">
        <v>8</v>
      </c>
      <c r="E78" s="159">
        <v>9138</v>
      </c>
      <c r="F78" s="158" t="s">
        <v>2192</v>
      </c>
      <c r="H78" s="4" t="str">
        <f t="shared" si="1"/>
        <v>9138 - Water, Sewage, and Waste Disposal</v>
      </c>
    </row>
    <row r="79" spans="1:8" x14ac:dyDescent="0.3">
      <c r="A79" s="5">
        <v>7</v>
      </c>
      <c r="B79" s="5">
        <v>3</v>
      </c>
      <c r="C79" s="5">
        <v>3</v>
      </c>
      <c r="D79" s="5">
        <v>7</v>
      </c>
      <c r="E79" s="5">
        <v>7337</v>
      </c>
      <c r="F79" s="5" t="s">
        <v>310</v>
      </c>
      <c r="H79" s="4" t="str">
        <f t="shared" si="1"/>
        <v>7337 - Port Qasim PIBT Control Room</v>
      </c>
    </row>
  </sheetData>
  <autoFilter ref="A1:F79" xr:uid="{2E2D1551-9F29-4E79-92C0-89D2466EC194}">
    <filterColumn colId="5">
      <filters>
        <filter val="Emergency Power Generation (Main Plant)"/>
      </filters>
    </filterColumn>
    <sortState xmlns:xlrd2="http://schemas.microsoft.com/office/spreadsheetml/2017/richdata2" ref="A35:F35">
      <sortCondition ref="E1:E79"/>
    </sortState>
  </autoFilter>
  <conditionalFormatting sqref="E1:E1048576">
    <cfRule type="duplicateValues" dxfId="0" priority="1"/>
  </conditionalFormatting>
  <pageMargins left="0.70866141732283472" right="0.70866141732283472" top="0.74803149606299213" bottom="0.74803149606299213" header="0.31496062992125984" footer="0.31496062992125984"/>
  <pageSetup paperSize="9" scale="36" orientation="landscape"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99B-A432-4D05-8DCE-1B8966F03EDB}">
  <sheetPr codeName="Sheet4">
    <tabColor rgb="FF00B050"/>
    <pageSetUpPr fitToPage="1"/>
  </sheetPr>
  <dimension ref="A1:J2169"/>
  <sheetViews>
    <sheetView topLeftCell="A1110" zoomScaleNormal="100" workbookViewId="0">
      <selection activeCell="F1128" sqref="F1128"/>
    </sheetView>
  </sheetViews>
  <sheetFormatPr defaultRowHeight="13.5" x14ac:dyDescent="0.25"/>
  <cols>
    <col min="1" max="1" width="2.85546875" style="44" bestFit="1" customWidth="1"/>
    <col min="2" max="2" width="2.85546875" style="44" customWidth="1"/>
    <col min="3" max="4" width="2.85546875" style="44" bestFit="1" customWidth="1"/>
    <col min="5" max="5" width="12.28515625" style="44" bestFit="1" customWidth="1"/>
    <col min="6" max="6" width="55.5703125" style="44" bestFit="1" customWidth="1"/>
    <col min="7" max="8" width="21.42578125" style="44" bestFit="1" customWidth="1"/>
    <col min="9" max="9" width="16.28515625" style="44" bestFit="1" customWidth="1"/>
    <col min="10" max="10" width="44.5703125" style="44" bestFit="1" customWidth="1"/>
    <col min="11" max="16384" width="9.140625" style="44"/>
  </cols>
  <sheetData>
    <row r="1" spans="1:10" ht="13.5" customHeight="1" x14ac:dyDescent="0.25">
      <c r="A1" s="41"/>
      <c r="B1" s="197" t="s">
        <v>2193</v>
      </c>
      <c r="C1" s="197"/>
      <c r="D1" s="42"/>
      <c r="E1" s="198" t="s">
        <v>2194</v>
      </c>
      <c r="F1" s="107" t="s">
        <v>2195</v>
      </c>
      <c r="G1" s="43" t="s">
        <v>2196</v>
      </c>
      <c r="H1" s="200" t="s">
        <v>2197</v>
      </c>
      <c r="I1" s="200" t="s">
        <v>2198</v>
      </c>
      <c r="J1" s="200" t="s">
        <v>2199</v>
      </c>
    </row>
    <row r="2" spans="1:10" x14ac:dyDescent="0.25">
      <c r="A2" s="45" t="s">
        <v>2200</v>
      </c>
      <c r="B2" s="46" t="s">
        <v>2201</v>
      </c>
      <c r="C2" s="46" t="s">
        <v>2202</v>
      </c>
      <c r="D2" s="46" t="s">
        <v>2203</v>
      </c>
      <c r="E2" s="199"/>
      <c r="F2" s="108"/>
      <c r="G2" s="47"/>
      <c r="H2" s="201"/>
      <c r="I2" s="201"/>
      <c r="J2" s="201"/>
    </row>
    <row r="3" spans="1:10" ht="13.5" customHeight="1" x14ac:dyDescent="0.25">
      <c r="A3" s="48">
        <v>0</v>
      </c>
      <c r="B3" s="94">
        <v>0</v>
      </c>
      <c r="C3" s="48">
        <v>0</v>
      </c>
      <c r="D3" s="48">
        <v>0</v>
      </c>
      <c r="E3" s="49">
        <v>0</v>
      </c>
      <c r="F3" s="106" t="s">
        <v>36</v>
      </c>
      <c r="G3" s="50" t="s">
        <v>2204</v>
      </c>
      <c r="H3" s="51" t="s">
        <v>2204</v>
      </c>
      <c r="I3" s="51" t="s">
        <v>2204</v>
      </c>
      <c r="J3" s="51" t="s">
        <v>2204</v>
      </c>
    </row>
    <row r="4" spans="1:10" ht="13.5" customHeight="1" x14ac:dyDescent="0.25">
      <c r="A4" s="52">
        <v>0</v>
      </c>
      <c r="B4" s="96">
        <v>1</v>
      </c>
      <c r="C4" s="52">
        <v>0</v>
      </c>
      <c r="D4" s="52">
        <v>0</v>
      </c>
      <c r="E4" s="53">
        <v>100</v>
      </c>
      <c r="F4" s="105" t="s">
        <v>2138</v>
      </c>
      <c r="G4" s="54" t="s">
        <v>2204</v>
      </c>
      <c r="H4" s="55" t="s">
        <v>2204</v>
      </c>
      <c r="I4" s="55" t="s">
        <v>2204</v>
      </c>
      <c r="J4" s="55" t="s">
        <v>2204</v>
      </c>
    </row>
    <row r="5" spans="1:10" ht="13.5" customHeight="1" x14ac:dyDescent="0.25">
      <c r="A5" s="48">
        <v>1</v>
      </c>
      <c r="B5" s="94">
        <v>0</v>
      </c>
      <c r="C5" s="48">
        <v>0</v>
      </c>
      <c r="D5" s="48">
        <v>0</v>
      </c>
      <c r="E5" s="48">
        <v>1000</v>
      </c>
      <c r="F5" s="106" t="s">
        <v>2205</v>
      </c>
      <c r="G5" s="50" t="s">
        <v>2206</v>
      </c>
      <c r="H5" s="51" t="s">
        <v>2206</v>
      </c>
      <c r="I5" s="51" t="s">
        <v>2206</v>
      </c>
      <c r="J5" s="51" t="s">
        <v>2206</v>
      </c>
    </row>
    <row r="6" spans="1:10" ht="27" customHeight="1" x14ac:dyDescent="0.25">
      <c r="A6" s="52">
        <v>1</v>
      </c>
      <c r="B6" s="96">
        <v>1</v>
      </c>
      <c r="C6" s="52">
        <v>0</v>
      </c>
      <c r="D6" s="52">
        <v>0</v>
      </c>
      <c r="E6" s="52">
        <v>1100</v>
      </c>
      <c r="F6" s="105" t="s">
        <v>2207</v>
      </c>
      <c r="G6" s="56" t="s">
        <v>2208</v>
      </c>
      <c r="H6" s="57" t="s">
        <v>2208</v>
      </c>
      <c r="I6" s="57" t="s">
        <v>2208</v>
      </c>
      <c r="J6" s="57" t="s">
        <v>2208</v>
      </c>
    </row>
    <row r="7" spans="1:10" ht="13.5" customHeight="1" x14ac:dyDescent="0.25">
      <c r="A7" s="58">
        <v>1</v>
      </c>
      <c r="B7" s="95">
        <v>1</v>
      </c>
      <c r="C7" s="58">
        <v>1</v>
      </c>
      <c r="D7" s="58">
        <v>0</v>
      </c>
      <c r="E7" s="58">
        <v>1110</v>
      </c>
      <c r="F7" s="103" t="s">
        <v>2209</v>
      </c>
      <c r="G7" s="59" t="s">
        <v>2210</v>
      </c>
      <c r="H7" s="60" t="s">
        <v>2210</v>
      </c>
      <c r="I7" s="60" t="s">
        <v>2210</v>
      </c>
      <c r="J7" s="60" t="s">
        <v>2210</v>
      </c>
    </row>
    <row r="8" spans="1:10" ht="13.5" customHeight="1" x14ac:dyDescent="0.25">
      <c r="A8" s="61">
        <v>1</v>
      </c>
      <c r="B8" s="97">
        <v>1</v>
      </c>
      <c r="C8" s="61">
        <v>1</v>
      </c>
      <c r="D8" s="61">
        <v>1</v>
      </c>
      <c r="E8" s="62">
        <v>1111</v>
      </c>
      <c r="F8" s="101" t="s">
        <v>2211</v>
      </c>
      <c r="G8" s="63" t="s">
        <v>2210</v>
      </c>
      <c r="H8" s="64" t="s">
        <v>2210</v>
      </c>
      <c r="I8" s="64" t="s">
        <v>2210</v>
      </c>
      <c r="J8" s="64" t="s">
        <v>2210</v>
      </c>
    </row>
    <row r="9" spans="1:10" ht="13.5" customHeight="1" x14ac:dyDescent="0.25">
      <c r="A9" s="65">
        <v>1</v>
      </c>
      <c r="B9" s="98">
        <v>1</v>
      </c>
      <c r="C9" s="65">
        <v>1</v>
      </c>
      <c r="D9" s="65">
        <v>2</v>
      </c>
      <c r="E9" s="66">
        <v>1112</v>
      </c>
      <c r="F9" s="102" t="s">
        <v>2212</v>
      </c>
      <c r="G9" s="67" t="s">
        <v>2210</v>
      </c>
      <c r="H9" s="68" t="s">
        <v>2210</v>
      </c>
      <c r="I9" s="68" t="s">
        <v>2210</v>
      </c>
      <c r="J9" s="68" t="s">
        <v>2210</v>
      </c>
    </row>
    <row r="10" spans="1:10" ht="13.5" customHeight="1" x14ac:dyDescent="0.25">
      <c r="A10" s="65">
        <v>1</v>
      </c>
      <c r="B10" s="98">
        <v>1</v>
      </c>
      <c r="C10" s="65">
        <v>1</v>
      </c>
      <c r="D10" s="65">
        <v>3</v>
      </c>
      <c r="E10" s="66">
        <v>1113</v>
      </c>
      <c r="F10" s="102" t="s">
        <v>2213</v>
      </c>
      <c r="G10" s="67" t="s">
        <v>2210</v>
      </c>
      <c r="H10" s="68" t="s">
        <v>2210</v>
      </c>
      <c r="I10" s="68" t="s">
        <v>2210</v>
      </c>
      <c r="J10" s="68" t="s">
        <v>2210</v>
      </c>
    </row>
    <row r="11" spans="1:10" ht="13.5" customHeight="1" x14ac:dyDescent="0.25">
      <c r="A11" s="65">
        <v>1</v>
      </c>
      <c r="B11" s="98">
        <v>1</v>
      </c>
      <c r="C11" s="65">
        <v>1</v>
      </c>
      <c r="D11" s="65">
        <v>4</v>
      </c>
      <c r="E11" s="66">
        <v>1114</v>
      </c>
      <c r="F11" s="102" t="s">
        <v>2214</v>
      </c>
      <c r="G11" s="67" t="s">
        <v>2210</v>
      </c>
      <c r="H11" s="68" t="s">
        <v>2210</v>
      </c>
      <c r="I11" s="68" t="s">
        <v>2210</v>
      </c>
      <c r="J11" s="68" t="s">
        <v>2210</v>
      </c>
    </row>
    <row r="12" spans="1:10" ht="13.5" customHeight="1" x14ac:dyDescent="0.25">
      <c r="A12" s="65">
        <v>1</v>
      </c>
      <c r="B12" s="98">
        <v>1</v>
      </c>
      <c r="C12" s="65">
        <v>1</v>
      </c>
      <c r="D12" s="65">
        <v>5</v>
      </c>
      <c r="E12" s="66">
        <v>1115</v>
      </c>
      <c r="F12" s="102" t="s">
        <v>2215</v>
      </c>
      <c r="G12" s="67" t="s">
        <v>2210</v>
      </c>
      <c r="H12" s="68" t="s">
        <v>2210</v>
      </c>
      <c r="I12" s="68" t="s">
        <v>2210</v>
      </c>
      <c r="J12" s="68" t="s">
        <v>2210</v>
      </c>
    </row>
    <row r="13" spans="1:10" ht="13.5" customHeight="1" x14ac:dyDescent="0.25">
      <c r="A13" s="69">
        <v>1</v>
      </c>
      <c r="B13" s="99">
        <v>1</v>
      </c>
      <c r="C13" s="69">
        <v>1</v>
      </c>
      <c r="D13" s="69">
        <v>9</v>
      </c>
      <c r="E13" s="70">
        <v>1119</v>
      </c>
      <c r="F13" s="104" t="s">
        <v>2152</v>
      </c>
      <c r="G13" s="71" t="s">
        <v>2210</v>
      </c>
      <c r="H13" s="72" t="s">
        <v>2210</v>
      </c>
      <c r="I13" s="72" t="s">
        <v>2210</v>
      </c>
      <c r="J13" s="72" t="s">
        <v>2210</v>
      </c>
    </row>
    <row r="14" spans="1:10" ht="13.5" customHeight="1" x14ac:dyDescent="0.25">
      <c r="A14" s="58">
        <v>1</v>
      </c>
      <c r="B14" s="95">
        <v>1</v>
      </c>
      <c r="C14" s="58">
        <v>2</v>
      </c>
      <c r="D14" s="58">
        <v>0</v>
      </c>
      <c r="E14" s="58">
        <v>1120</v>
      </c>
      <c r="F14" s="103" t="s">
        <v>2216</v>
      </c>
      <c r="G14" s="59" t="s">
        <v>2210</v>
      </c>
      <c r="H14" s="60" t="s">
        <v>2210</v>
      </c>
      <c r="I14" s="60" t="s">
        <v>2210</v>
      </c>
      <c r="J14" s="60" t="s">
        <v>2210</v>
      </c>
    </row>
    <row r="15" spans="1:10" ht="13.5" customHeight="1" x14ac:dyDescent="0.25">
      <c r="A15" s="61">
        <v>1</v>
      </c>
      <c r="B15" s="97">
        <v>1</v>
      </c>
      <c r="C15" s="61">
        <v>2</v>
      </c>
      <c r="D15" s="61">
        <v>1</v>
      </c>
      <c r="E15" s="62">
        <v>1121</v>
      </c>
      <c r="F15" s="101" t="s">
        <v>2217</v>
      </c>
      <c r="G15" s="63" t="s">
        <v>2210</v>
      </c>
      <c r="H15" s="64" t="s">
        <v>2210</v>
      </c>
      <c r="I15" s="64" t="s">
        <v>2210</v>
      </c>
      <c r="J15" s="64" t="s">
        <v>2210</v>
      </c>
    </row>
    <row r="16" spans="1:10" ht="13.5" customHeight="1" x14ac:dyDescent="0.25">
      <c r="A16" s="65">
        <v>1</v>
      </c>
      <c r="B16" s="98">
        <v>1</v>
      </c>
      <c r="C16" s="65">
        <v>2</v>
      </c>
      <c r="D16" s="65">
        <v>2</v>
      </c>
      <c r="E16" s="66">
        <v>1122</v>
      </c>
      <c r="F16" s="102" t="s">
        <v>2218</v>
      </c>
      <c r="G16" s="67" t="s">
        <v>2210</v>
      </c>
      <c r="H16" s="68" t="s">
        <v>2210</v>
      </c>
      <c r="I16" s="68" t="s">
        <v>2210</v>
      </c>
      <c r="J16" s="68" t="s">
        <v>2210</v>
      </c>
    </row>
    <row r="17" spans="1:10" ht="13.5" customHeight="1" x14ac:dyDescent="0.25">
      <c r="A17" s="65">
        <v>1</v>
      </c>
      <c r="B17" s="98">
        <v>1</v>
      </c>
      <c r="C17" s="65">
        <v>2</v>
      </c>
      <c r="D17" s="65">
        <v>3</v>
      </c>
      <c r="E17" s="66">
        <v>1123</v>
      </c>
      <c r="F17" s="102" t="s">
        <v>2219</v>
      </c>
      <c r="G17" s="67" t="s">
        <v>2210</v>
      </c>
      <c r="H17" s="68" t="s">
        <v>2210</v>
      </c>
      <c r="I17" s="68" t="s">
        <v>2210</v>
      </c>
      <c r="J17" s="68" t="s">
        <v>2210</v>
      </c>
    </row>
    <row r="18" spans="1:10" ht="13.5" customHeight="1" x14ac:dyDescent="0.25">
      <c r="A18" s="65">
        <v>1</v>
      </c>
      <c r="B18" s="98">
        <v>1</v>
      </c>
      <c r="C18" s="65">
        <v>2</v>
      </c>
      <c r="D18" s="65">
        <v>4</v>
      </c>
      <c r="E18" s="66">
        <v>1124</v>
      </c>
      <c r="F18" s="102" t="s">
        <v>2220</v>
      </c>
      <c r="G18" s="67" t="s">
        <v>2210</v>
      </c>
      <c r="H18" s="68" t="s">
        <v>2210</v>
      </c>
      <c r="I18" s="68" t="s">
        <v>2210</v>
      </c>
      <c r="J18" s="68" t="s">
        <v>2210</v>
      </c>
    </row>
    <row r="19" spans="1:10" ht="13.5" customHeight="1" x14ac:dyDescent="0.25">
      <c r="A19" s="65">
        <v>1</v>
      </c>
      <c r="B19" s="99">
        <v>1</v>
      </c>
      <c r="C19" s="65">
        <v>2</v>
      </c>
      <c r="D19" s="65">
        <v>5</v>
      </c>
      <c r="E19" s="66">
        <v>1125</v>
      </c>
      <c r="F19" s="102" t="s">
        <v>2221</v>
      </c>
      <c r="G19" s="71" t="s">
        <v>2210</v>
      </c>
      <c r="H19" s="68" t="s">
        <v>2210</v>
      </c>
      <c r="I19" s="68" t="s">
        <v>2210</v>
      </c>
      <c r="J19" s="68" t="s">
        <v>2210</v>
      </c>
    </row>
    <row r="20" spans="1:10" ht="13.5" customHeight="1" x14ac:dyDescent="0.25">
      <c r="A20" s="58">
        <v>1</v>
      </c>
      <c r="B20" s="95">
        <v>1</v>
      </c>
      <c r="C20" s="58">
        <v>3</v>
      </c>
      <c r="D20" s="58">
        <v>0</v>
      </c>
      <c r="E20" s="58">
        <v>1130</v>
      </c>
      <c r="F20" s="103" t="s">
        <v>2222</v>
      </c>
      <c r="G20" s="59" t="s">
        <v>2223</v>
      </c>
      <c r="H20" s="60" t="s">
        <v>2223</v>
      </c>
      <c r="I20" s="60" t="s">
        <v>2223</v>
      </c>
      <c r="J20" s="60" t="s">
        <v>2223</v>
      </c>
    </row>
    <row r="21" spans="1:10" ht="13.5" customHeight="1" x14ac:dyDescent="0.25">
      <c r="A21" s="61">
        <v>1</v>
      </c>
      <c r="B21" s="97">
        <v>1</v>
      </c>
      <c r="C21" s="61">
        <v>3</v>
      </c>
      <c r="D21" s="61">
        <v>1</v>
      </c>
      <c r="E21" s="62">
        <v>1131</v>
      </c>
      <c r="F21" s="101" t="s">
        <v>2224</v>
      </c>
      <c r="G21" s="63" t="s">
        <v>2210</v>
      </c>
      <c r="H21" s="64" t="s">
        <v>2210</v>
      </c>
      <c r="I21" s="64" t="s">
        <v>2210</v>
      </c>
      <c r="J21" s="64" t="s">
        <v>2210</v>
      </c>
    </row>
    <row r="22" spans="1:10" ht="13.5" customHeight="1" x14ac:dyDescent="0.25">
      <c r="A22" s="65">
        <v>1</v>
      </c>
      <c r="B22" s="98">
        <v>1</v>
      </c>
      <c r="C22" s="65">
        <v>3</v>
      </c>
      <c r="D22" s="65">
        <v>2</v>
      </c>
      <c r="E22" s="66">
        <v>1132</v>
      </c>
      <c r="F22" s="102" t="s">
        <v>2225</v>
      </c>
      <c r="G22" s="67" t="s">
        <v>2210</v>
      </c>
      <c r="H22" s="68" t="s">
        <v>2210</v>
      </c>
      <c r="I22" s="68" t="s">
        <v>2210</v>
      </c>
      <c r="J22" s="68" t="s">
        <v>2210</v>
      </c>
    </row>
    <row r="23" spans="1:10" ht="13.5" customHeight="1" x14ac:dyDescent="0.25">
      <c r="A23" s="65">
        <v>1</v>
      </c>
      <c r="B23" s="98">
        <v>1</v>
      </c>
      <c r="C23" s="65">
        <v>3</v>
      </c>
      <c r="D23" s="65">
        <v>3</v>
      </c>
      <c r="E23" s="66">
        <v>1133</v>
      </c>
      <c r="F23" s="102" t="s">
        <v>2226</v>
      </c>
      <c r="G23" s="67" t="s">
        <v>2227</v>
      </c>
      <c r="H23" s="68" t="s">
        <v>2227</v>
      </c>
      <c r="I23" s="68" t="s">
        <v>2227</v>
      </c>
      <c r="J23" s="68" t="s">
        <v>2227</v>
      </c>
    </row>
    <row r="24" spans="1:10" ht="13.5" customHeight="1" x14ac:dyDescent="0.25">
      <c r="A24" s="65">
        <v>1</v>
      </c>
      <c r="B24" s="98">
        <v>1</v>
      </c>
      <c r="C24" s="65">
        <v>3</v>
      </c>
      <c r="D24" s="65">
        <v>4</v>
      </c>
      <c r="E24" s="66">
        <v>1134</v>
      </c>
      <c r="F24" s="102" t="s">
        <v>2228</v>
      </c>
      <c r="G24" s="67" t="s">
        <v>2229</v>
      </c>
      <c r="H24" s="68" t="s">
        <v>2229</v>
      </c>
      <c r="I24" s="68" t="s">
        <v>2229</v>
      </c>
      <c r="J24" s="68" t="s">
        <v>2229</v>
      </c>
    </row>
    <row r="25" spans="1:10" ht="13.5" customHeight="1" x14ac:dyDescent="0.25">
      <c r="A25" s="65">
        <v>1</v>
      </c>
      <c r="B25" s="98">
        <v>1</v>
      </c>
      <c r="C25" s="65">
        <v>3</v>
      </c>
      <c r="D25" s="65">
        <v>7</v>
      </c>
      <c r="E25" s="66">
        <v>1137</v>
      </c>
      <c r="F25" s="102" t="s">
        <v>2230</v>
      </c>
      <c r="G25" s="67" t="s">
        <v>2210</v>
      </c>
      <c r="H25" s="68" t="s">
        <v>2210</v>
      </c>
      <c r="I25" s="68" t="s">
        <v>2210</v>
      </c>
      <c r="J25" s="68" t="s">
        <v>2210</v>
      </c>
    </row>
    <row r="26" spans="1:10" ht="13.5" customHeight="1" x14ac:dyDescent="0.25">
      <c r="A26" s="69">
        <v>1</v>
      </c>
      <c r="B26" s="99">
        <v>1</v>
      </c>
      <c r="C26" s="69">
        <v>3</v>
      </c>
      <c r="D26" s="69">
        <v>9</v>
      </c>
      <c r="E26" s="70">
        <v>1139</v>
      </c>
      <c r="F26" s="104" t="s">
        <v>2152</v>
      </c>
      <c r="G26" s="71" t="s">
        <v>2231</v>
      </c>
      <c r="H26" s="72" t="s">
        <v>2231</v>
      </c>
      <c r="I26" s="72" t="s">
        <v>2231</v>
      </c>
      <c r="J26" s="72" t="s">
        <v>2231</v>
      </c>
    </row>
    <row r="27" spans="1:10" ht="13.5" customHeight="1" x14ac:dyDescent="0.25">
      <c r="A27" s="58">
        <v>1</v>
      </c>
      <c r="B27" s="95">
        <v>1</v>
      </c>
      <c r="C27" s="58">
        <v>8</v>
      </c>
      <c r="D27" s="58">
        <v>0</v>
      </c>
      <c r="E27" s="58">
        <v>1180</v>
      </c>
      <c r="F27" s="103" t="s">
        <v>2232</v>
      </c>
      <c r="G27" s="59" t="s">
        <v>2227</v>
      </c>
      <c r="H27" s="60" t="s">
        <v>2227</v>
      </c>
      <c r="I27" s="60" t="s">
        <v>2227</v>
      </c>
      <c r="J27" s="60" t="s">
        <v>2227</v>
      </c>
    </row>
    <row r="28" spans="1:10" ht="13.5" customHeight="1" x14ac:dyDescent="0.25">
      <c r="A28" s="61">
        <v>1</v>
      </c>
      <c r="B28" s="97">
        <v>1</v>
      </c>
      <c r="C28" s="61">
        <v>8</v>
      </c>
      <c r="D28" s="61">
        <v>1</v>
      </c>
      <c r="E28" s="62">
        <v>1181</v>
      </c>
      <c r="F28" s="101" t="s">
        <v>2233</v>
      </c>
      <c r="G28" s="63" t="s">
        <v>2227</v>
      </c>
      <c r="H28" s="64" t="s">
        <v>2227</v>
      </c>
      <c r="I28" s="64" t="s">
        <v>2227</v>
      </c>
      <c r="J28" s="64" t="s">
        <v>2227</v>
      </c>
    </row>
    <row r="29" spans="1:10" ht="13.5" customHeight="1" x14ac:dyDescent="0.25">
      <c r="A29" s="65">
        <v>1</v>
      </c>
      <c r="B29" s="98">
        <v>1</v>
      </c>
      <c r="C29" s="65">
        <v>8</v>
      </c>
      <c r="D29" s="65">
        <v>2</v>
      </c>
      <c r="E29" s="66">
        <v>1182</v>
      </c>
      <c r="F29" s="102" t="s">
        <v>2234</v>
      </c>
      <c r="G29" s="67" t="s">
        <v>2227</v>
      </c>
      <c r="H29" s="68" t="s">
        <v>2227</v>
      </c>
      <c r="I29" s="68" t="s">
        <v>2227</v>
      </c>
      <c r="J29" s="68" t="s">
        <v>2227</v>
      </c>
    </row>
    <row r="30" spans="1:10" ht="13.5" customHeight="1" x14ac:dyDescent="0.25">
      <c r="A30" s="65">
        <v>1</v>
      </c>
      <c r="B30" s="98">
        <v>1</v>
      </c>
      <c r="C30" s="65">
        <v>8</v>
      </c>
      <c r="D30" s="65">
        <v>3</v>
      </c>
      <c r="E30" s="66">
        <v>1183</v>
      </c>
      <c r="F30" s="102" t="s">
        <v>2235</v>
      </c>
      <c r="G30" s="67" t="s">
        <v>2227</v>
      </c>
      <c r="H30" s="68" t="s">
        <v>2227</v>
      </c>
      <c r="I30" s="68" t="s">
        <v>2227</v>
      </c>
      <c r="J30" s="68" t="s">
        <v>2227</v>
      </c>
    </row>
    <row r="31" spans="1:10" ht="13.5" customHeight="1" x14ac:dyDescent="0.25">
      <c r="A31" s="65">
        <v>1</v>
      </c>
      <c r="B31" s="98">
        <v>1</v>
      </c>
      <c r="C31" s="65">
        <v>8</v>
      </c>
      <c r="D31" s="65">
        <v>4</v>
      </c>
      <c r="E31" s="66">
        <v>1184</v>
      </c>
      <c r="F31" s="102" t="s">
        <v>2236</v>
      </c>
      <c r="G31" s="67" t="s">
        <v>2227</v>
      </c>
      <c r="H31" s="68" t="s">
        <v>2227</v>
      </c>
      <c r="I31" s="68" t="s">
        <v>2227</v>
      </c>
      <c r="J31" s="68" t="s">
        <v>2227</v>
      </c>
    </row>
    <row r="32" spans="1:10" ht="13.5" customHeight="1" x14ac:dyDescent="0.25">
      <c r="A32" s="65">
        <v>1</v>
      </c>
      <c r="B32" s="98">
        <v>1</v>
      </c>
      <c r="C32" s="65">
        <v>8</v>
      </c>
      <c r="D32" s="65">
        <v>5</v>
      </c>
      <c r="E32" s="66">
        <v>1185</v>
      </c>
      <c r="F32" s="102" t="s">
        <v>2237</v>
      </c>
      <c r="G32" s="67" t="s">
        <v>2227</v>
      </c>
      <c r="H32" s="68" t="s">
        <v>2227</v>
      </c>
      <c r="I32" s="68" t="s">
        <v>2227</v>
      </c>
      <c r="J32" s="68" t="s">
        <v>2227</v>
      </c>
    </row>
    <row r="33" spans="1:10" ht="13.5" customHeight="1" x14ac:dyDescent="0.25">
      <c r="A33" s="65">
        <v>1</v>
      </c>
      <c r="B33" s="98">
        <v>1</v>
      </c>
      <c r="C33" s="65">
        <v>8</v>
      </c>
      <c r="D33" s="65">
        <v>6</v>
      </c>
      <c r="E33" s="66">
        <v>1186</v>
      </c>
      <c r="F33" s="102" t="s">
        <v>2238</v>
      </c>
      <c r="G33" s="67" t="s">
        <v>2227</v>
      </c>
      <c r="H33" s="68" t="s">
        <v>2227</v>
      </c>
      <c r="I33" s="68" t="s">
        <v>2227</v>
      </c>
      <c r="J33" s="68" t="s">
        <v>2227</v>
      </c>
    </row>
    <row r="34" spans="1:10" ht="13.5" customHeight="1" x14ac:dyDescent="0.25">
      <c r="A34" s="65">
        <v>1</v>
      </c>
      <c r="B34" s="98">
        <v>1</v>
      </c>
      <c r="C34" s="65">
        <v>8</v>
      </c>
      <c r="D34" s="65">
        <v>7</v>
      </c>
      <c r="E34" s="66">
        <v>1187</v>
      </c>
      <c r="F34" s="102" t="s">
        <v>2239</v>
      </c>
      <c r="G34" s="67" t="s">
        <v>2227</v>
      </c>
      <c r="H34" s="68" t="s">
        <v>2227</v>
      </c>
      <c r="I34" s="68" t="s">
        <v>2227</v>
      </c>
      <c r="J34" s="68" t="s">
        <v>2227</v>
      </c>
    </row>
    <row r="35" spans="1:10" ht="13.5" customHeight="1" x14ac:dyDescent="0.25">
      <c r="A35" s="65">
        <v>1</v>
      </c>
      <c r="B35" s="98">
        <v>1</v>
      </c>
      <c r="C35" s="65">
        <v>8</v>
      </c>
      <c r="D35" s="65">
        <v>8</v>
      </c>
      <c r="E35" s="66">
        <v>1188</v>
      </c>
      <c r="F35" s="102" t="s">
        <v>2240</v>
      </c>
      <c r="G35" s="67" t="s">
        <v>2227</v>
      </c>
      <c r="H35" s="68" t="s">
        <v>2227</v>
      </c>
      <c r="I35" s="68" t="s">
        <v>2227</v>
      </c>
      <c r="J35" s="68" t="s">
        <v>2227</v>
      </c>
    </row>
    <row r="36" spans="1:10" ht="13.5" customHeight="1" x14ac:dyDescent="0.25">
      <c r="A36" s="69">
        <v>1</v>
      </c>
      <c r="B36" s="99">
        <v>1</v>
      </c>
      <c r="C36" s="69">
        <v>8</v>
      </c>
      <c r="D36" s="69">
        <v>9</v>
      </c>
      <c r="E36" s="70">
        <v>1189</v>
      </c>
      <c r="F36" s="104" t="s">
        <v>2152</v>
      </c>
      <c r="G36" s="71" t="s">
        <v>2227</v>
      </c>
      <c r="H36" s="72" t="s">
        <v>2227</v>
      </c>
      <c r="I36" s="72" t="s">
        <v>2227</v>
      </c>
      <c r="J36" s="72" t="s">
        <v>2227</v>
      </c>
    </row>
    <row r="37" spans="1:10" ht="13.5" customHeight="1" x14ac:dyDescent="0.25">
      <c r="A37" s="52">
        <v>1</v>
      </c>
      <c r="B37" s="96">
        <v>2</v>
      </c>
      <c r="C37" s="52">
        <v>0</v>
      </c>
      <c r="D37" s="52">
        <v>0</v>
      </c>
      <c r="E37" s="52">
        <v>1200</v>
      </c>
      <c r="F37" s="105" t="s">
        <v>2241</v>
      </c>
      <c r="G37" s="54" t="s">
        <v>2206</v>
      </c>
      <c r="H37" s="55" t="s">
        <v>2206</v>
      </c>
      <c r="I37" s="55" t="s">
        <v>2206</v>
      </c>
      <c r="J37" s="55" t="s">
        <v>2206</v>
      </c>
    </row>
    <row r="38" spans="1:10" ht="13.5" customHeight="1" x14ac:dyDescent="0.25">
      <c r="A38" s="58">
        <v>1</v>
      </c>
      <c r="B38" s="95">
        <v>2</v>
      </c>
      <c r="C38" s="58">
        <v>1</v>
      </c>
      <c r="D38" s="58">
        <v>0</v>
      </c>
      <c r="E38" s="58">
        <v>1210</v>
      </c>
      <c r="F38" s="103" t="s">
        <v>2242</v>
      </c>
      <c r="G38" s="59" t="s">
        <v>2206</v>
      </c>
      <c r="H38" s="60" t="s">
        <v>2206</v>
      </c>
      <c r="I38" s="60" t="s">
        <v>2206</v>
      </c>
      <c r="J38" s="60" t="s">
        <v>2206</v>
      </c>
    </row>
    <row r="39" spans="1:10" ht="13.5" customHeight="1" x14ac:dyDescent="0.25">
      <c r="A39" s="61">
        <v>1</v>
      </c>
      <c r="B39" s="97">
        <v>2</v>
      </c>
      <c r="C39" s="61">
        <v>1</v>
      </c>
      <c r="D39" s="61">
        <v>1</v>
      </c>
      <c r="E39" s="62">
        <v>1211</v>
      </c>
      <c r="F39" s="101" t="s">
        <v>1175</v>
      </c>
      <c r="G39" s="63" t="s">
        <v>2227</v>
      </c>
      <c r="H39" s="64" t="s">
        <v>2227</v>
      </c>
      <c r="I39" s="64" t="s">
        <v>2227</v>
      </c>
      <c r="J39" s="64" t="s">
        <v>2227</v>
      </c>
    </row>
    <row r="40" spans="1:10" ht="13.5" customHeight="1" x14ac:dyDescent="0.25">
      <c r="A40" s="65">
        <v>1</v>
      </c>
      <c r="B40" s="98">
        <v>2</v>
      </c>
      <c r="C40" s="65">
        <v>1</v>
      </c>
      <c r="D40" s="65">
        <v>2</v>
      </c>
      <c r="E40" s="66">
        <v>1212</v>
      </c>
      <c r="F40" s="102" t="s">
        <v>2243</v>
      </c>
      <c r="G40" s="67" t="s">
        <v>2227</v>
      </c>
      <c r="H40" s="68" t="s">
        <v>2227</v>
      </c>
      <c r="I40" s="68" t="s">
        <v>2227</v>
      </c>
      <c r="J40" s="68" t="s">
        <v>2227</v>
      </c>
    </row>
    <row r="41" spans="1:10" ht="13.5" customHeight="1" x14ac:dyDescent="0.25">
      <c r="A41" s="65">
        <v>1</v>
      </c>
      <c r="B41" s="98">
        <v>2</v>
      </c>
      <c r="C41" s="65">
        <v>1</v>
      </c>
      <c r="D41" s="65">
        <v>3</v>
      </c>
      <c r="E41" s="66">
        <v>1213</v>
      </c>
      <c r="F41" s="102" t="s">
        <v>2244</v>
      </c>
      <c r="G41" s="67" t="s">
        <v>2227</v>
      </c>
      <c r="H41" s="68" t="s">
        <v>2227</v>
      </c>
      <c r="I41" s="68" t="s">
        <v>2227</v>
      </c>
      <c r="J41" s="68" t="s">
        <v>2227</v>
      </c>
    </row>
    <row r="42" spans="1:10" ht="13.5" customHeight="1" x14ac:dyDescent="0.25">
      <c r="A42" s="65">
        <v>1</v>
      </c>
      <c r="B42" s="99">
        <v>2</v>
      </c>
      <c r="C42" s="65">
        <v>1</v>
      </c>
      <c r="D42" s="65">
        <v>4</v>
      </c>
      <c r="E42" s="66">
        <v>1214</v>
      </c>
      <c r="F42" s="102" t="s">
        <v>2245</v>
      </c>
      <c r="G42" s="67" t="s">
        <v>2210</v>
      </c>
      <c r="H42" s="68" t="s">
        <v>2210</v>
      </c>
      <c r="I42" s="68" t="s">
        <v>2210</v>
      </c>
      <c r="J42" s="68" t="s">
        <v>2210</v>
      </c>
    </row>
    <row r="43" spans="1:10" ht="13.5" customHeight="1" x14ac:dyDescent="0.25">
      <c r="A43" s="58">
        <v>1</v>
      </c>
      <c r="B43" s="95">
        <v>2</v>
      </c>
      <c r="C43" s="58">
        <v>2</v>
      </c>
      <c r="D43" s="58">
        <v>0</v>
      </c>
      <c r="E43" s="58">
        <v>1220</v>
      </c>
      <c r="F43" s="103" t="s">
        <v>2246</v>
      </c>
      <c r="G43" s="59" t="s">
        <v>2227</v>
      </c>
      <c r="H43" s="60" t="s">
        <v>2227</v>
      </c>
      <c r="I43" s="60" t="s">
        <v>2227</v>
      </c>
      <c r="J43" s="60" t="s">
        <v>2227</v>
      </c>
    </row>
    <row r="44" spans="1:10" ht="13.5" customHeight="1" x14ac:dyDescent="0.25">
      <c r="A44" s="61">
        <v>1</v>
      </c>
      <c r="B44" s="97">
        <v>2</v>
      </c>
      <c r="C44" s="61">
        <v>2</v>
      </c>
      <c r="D44" s="61">
        <v>1</v>
      </c>
      <c r="E44" s="62">
        <v>1221</v>
      </c>
      <c r="F44" s="101" t="s">
        <v>2247</v>
      </c>
      <c r="G44" s="63" t="s">
        <v>2227</v>
      </c>
      <c r="H44" s="64" t="s">
        <v>2227</v>
      </c>
      <c r="I44" s="64" t="s">
        <v>2227</v>
      </c>
      <c r="J44" s="64" t="s">
        <v>2227</v>
      </c>
    </row>
    <row r="45" spans="1:10" ht="13.5" customHeight="1" x14ac:dyDescent="0.25">
      <c r="A45" s="65">
        <v>1</v>
      </c>
      <c r="B45" s="99">
        <v>2</v>
      </c>
      <c r="C45" s="65">
        <v>2</v>
      </c>
      <c r="D45" s="65">
        <v>2</v>
      </c>
      <c r="E45" s="66">
        <v>1222</v>
      </c>
      <c r="F45" s="102" t="s">
        <v>2248</v>
      </c>
      <c r="G45" s="67" t="s">
        <v>2227</v>
      </c>
      <c r="H45" s="68" t="s">
        <v>2227</v>
      </c>
      <c r="I45" s="68" t="s">
        <v>2227</v>
      </c>
      <c r="J45" s="68" t="s">
        <v>2227</v>
      </c>
    </row>
    <row r="46" spans="1:10" ht="13.5" customHeight="1" x14ac:dyDescent="0.25">
      <c r="A46" s="58">
        <v>1</v>
      </c>
      <c r="B46" s="95">
        <v>2</v>
      </c>
      <c r="C46" s="58">
        <v>3</v>
      </c>
      <c r="D46" s="58">
        <v>0</v>
      </c>
      <c r="E46" s="58">
        <v>1230</v>
      </c>
      <c r="F46" s="103" t="s">
        <v>2249</v>
      </c>
      <c r="G46" s="59" t="s">
        <v>2227</v>
      </c>
      <c r="H46" s="60" t="s">
        <v>2227</v>
      </c>
      <c r="I46" s="60" t="s">
        <v>2227</v>
      </c>
      <c r="J46" s="60" t="s">
        <v>2227</v>
      </c>
    </row>
    <row r="47" spans="1:10" ht="13.5" customHeight="1" x14ac:dyDescent="0.25">
      <c r="A47" s="61">
        <v>1</v>
      </c>
      <c r="B47" s="97">
        <v>2</v>
      </c>
      <c r="C47" s="61">
        <v>3</v>
      </c>
      <c r="D47" s="61">
        <v>1</v>
      </c>
      <c r="E47" s="62">
        <v>1231</v>
      </c>
      <c r="F47" s="101" t="s">
        <v>2250</v>
      </c>
      <c r="G47" s="73" t="s">
        <v>2227</v>
      </c>
      <c r="H47" s="64" t="s">
        <v>2227</v>
      </c>
      <c r="I47" s="64" t="s">
        <v>2227</v>
      </c>
      <c r="J47" s="64" t="s">
        <v>2227</v>
      </c>
    </row>
    <row r="48" spans="1:10" ht="13.5" customHeight="1" x14ac:dyDescent="0.25">
      <c r="A48" s="65">
        <v>1</v>
      </c>
      <c r="B48" s="98">
        <v>2</v>
      </c>
      <c r="C48" s="65">
        <v>3</v>
      </c>
      <c r="D48" s="65">
        <v>2</v>
      </c>
      <c r="E48" s="66">
        <v>1232</v>
      </c>
      <c r="F48" s="102" t="s">
        <v>2251</v>
      </c>
      <c r="G48" s="67" t="s">
        <v>2227</v>
      </c>
      <c r="H48" s="68" t="s">
        <v>2227</v>
      </c>
      <c r="I48" s="68" t="s">
        <v>2227</v>
      </c>
      <c r="J48" s="68" t="s">
        <v>2227</v>
      </c>
    </row>
    <row r="49" spans="1:10" ht="13.5" customHeight="1" x14ac:dyDescent="0.25">
      <c r="A49" s="69">
        <v>1</v>
      </c>
      <c r="B49" s="99">
        <v>2</v>
      </c>
      <c r="C49" s="69">
        <v>3</v>
      </c>
      <c r="D49" s="69">
        <v>9</v>
      </c>
      <c r="E49" s="70">
        <v>1239</v>
      </c>
      <c r="F49" s="104" t="s">
        <v>2152</v>
      </c>
      <c r="G49" s="71" t="s">
        <v>2227</v>
      </c>
      <c r="H49" s="72" t="s">
        <v>2227</v>
      </c>
      <c r="I49" s="72" t="s">
        <v>2227</v>
      </c>
      <c r="J49" s="72" t="s">
        <v>2227</v>
      </c>
    </row>
    <row r="50" spans="1:10" ht="13.5" customHeight="1" x14ac:dyDescent="0.25">
      <c r="A50" s="58">
        <v>1</v>
      </c>
      <c r="B50" s="95">
        <v>2</v>
      </c>
      <c r="C50" s="58">
        <v>4</v>
      </c>
      <c r="D50" s="58">
        <v>0</v>
      </c>
      <c r="E50" s="58">
        <v>1240</v>
      </c>
      <c r="F50" s="103" t="s">
        <v>2252</v>
      </c>
      <c r="G50" s="59" t="s">
        <v>2227</v>
      </c>
      <c r="H50" s="60" t="s">
        <v>2227</v>
      </c>
      <c r="I50" s="60" t="s">
        <v>2227</v>
      </c>
      <c r="J50" s="60" t="s">
        <v>2227</v>
      </c>
    </row>
    <row r="51" spans="1:10" ht="13.5" customHeight="1" x14ac:dyDescent="0.25">
      <c r="A51" s="61">
        <v>1</v>
      </c>
      <c r="B51" s="97">
        <v>2</v>
      </c>
      <c r="C51" s="61">
        <v>4</v>
      </c>
      <c r="D51" s="61">
        <v>1</v>
      </c>
      <c r="E51" s="62">
        <v>1241</v>
      </c>
      <c r="F51" s="101" t="s">
        <v>2253</v>
      </c>
      <c r="G51" s="63" t="s">
        <v>2227</v>
      </c>
      <c r="H51" s="64" t="s">
        <v>2227</v>
      </c>
      <c r="I51" s="64" t="s">
        <v>2227</v>
      </c>
      <c r="J51" s="64" t="s">
        <v>2227</v>
      </c>
    </row>
    <row r="52" spans="1:10" ht="13.5" customHeight="1" x14ac:dyDescent="0.25">
      <c r="A52" s="65">
        <v>1</v>
      </c>
      <c r="B52" s="98">
        <v>2</v>
      </c>
      <c r="C52" s="65">
        <v>4</v>
      </c>
      <c r="D52" s="65">
        <v>2</v>
      </c>
      <c r="E52" s="66">
        <v>1242</v>
      </c>
      <c r="F52" s="102" t="s">
        <v>2254</v>
      </c>
      <c r="G52" s="67" t="s">
        <v>2227</v>
      </c>
      <c r="H52" s="68" t="s">
        <v>2227</v>
      </c>
      <c r="I52" s="68" t="s">
        <v>2227</v>
      </c>
      <c r="J52" s="68" t="s">
        <v>2227</v>
      </c>
    </row>
    <row r="53" spans="1:10" ht="13.5" customHeight="1" x14ac:dyDescent="0.25">
      <c r="A53" s="65">
        <v>1</v>
      </c>
      <c r="B53" s="98">
        <v>2</v>
      </c>
      <c r="C53" s="65">
        <v>4</v>
      </c>
      <c r="D53" s="65">
        <v>3</v>
      </c>
      <c r="E53" s="66">
        <v>1243</v>
      </c>
      <c r="F53" s="102" t="s">
        <v>2255</v>
      </c>
      <c r="G53" s="67" t="s">
        <v>2227</v>
      </c>
      <c r="H53" s="68" t="s">
        <v>2227</v>
      </c>
      <c r="I53" s="68" t="s">
        <v>2227</v>
      </c>
      <c r="J53" s="68" t="s">
        <v>2227</v>
      </c>
    </row>
    <row r="54" spans="1:10" ht="13.5" customHeight="1" x14ac:dyDescent="0.25">
      <c r="A54" s="65">
        <v>1</v>
      </c>
      <c r="B54" s="98">
        <v>2</v>
      </c>
      <c r="C54" s="65">
        <v>4</v>
      </c>
      <c r="D54" s="65">
        <v>4</v>
      </c>
      <c r="E54" s="66">
        <v>1244</v>
      </c>
      <c r="F54" s="102" t="s">
        <v>2256</v>
      </c>
      <c r="G54" s="67" t="s">
        <v>2227</v>
      </c>
      <c r="H54" s="68" t="s">
        <v>2227</v>
      </c>
      <c r="I54" s="68" t="s">
        <v>2227</v>
      </c>
      <c r="J54" s="68" t="s">
        <v>2227</v>
      </c>
    </row>
    <row r="55" spans="1:10" ht="13.5" customHeight="1" x14ac:dyDescent="0.25">
      <c r="A55" s="65">
        <v>1</v>
      </c>
      <c r="B55" s="98">
        <v>2</v>
      </c>
      <c r="C55" s="65">
        <v>4</v>
      </c>
      <c r="D55" s="65">
        <v>5</v>
      </c>
      <c r="E55" s="66">
        <v>1245</v>
      </c>
      <c r="F55" s="102" t="s">
        <v>2240</v>
      </c>
      <c r="G55" s="67" t="s">
        <v>2227</v>
      </c>
      <c r="H55" s="68" t="s">
        <v>2227</v>
      </c>
      <c r="I55" s="68" t="s">
        <v>2227</v>
      </c>
      <c r="J55" s="68" t="s">
        <v>2227</v>
      </c>
    </row>
    <row r="56" spans="1:10" ht="13.5" customHeight="1" x14ac:dyDescent="0.25">
      <c r="A56" s="65">
        <v>1</v>
      </c>
      <c r="B56" s="98">
        <v>2</v>
      </c>
      <c r="C56" s="65">
        <v>4</v>
      </c>
      <c r="D56" s="65">
        <v>6</v>
      </c>
      <c r="E56" s="66">
        <v>1246</v>
      </c>
      <c r="F56" s="102" t="s">
        <v>2257</v>
      </c>
      <c r="G56" s="67" t="s">
        <v>2227</v>
      </c>
      <c r="H56" s="68" t="s">
        <v>2227</v>
      </c>
      <c r="I56" s="68" t="s">
        <v>2227</v>
      </c>
      <c r="J56" s="68" t="s">
        <v>2227</v>
      </c>
    </row>
    <row r="57" spans="1:10" ht="13.5" customHeight="1" x14ac:dyDescent="0.25">
      <c r="A57" s="65">
        <v>1</v>
      </c>
      <c r="B57" s="98">
        <v>2</v>
      </c>
      <c r="C57" s="65">
        <v>4</v>
      </c>
      <c r="D57" s="65">
        <v>7</v>
      </c>
      <c r="E57" s="66">
        <v>1247</v>
      </c>
      <c r="F57" s="102" t="s">
        <v>2258</v>
      </c>
      <c r="G57" s="67" t="s">
        <v>2227</v>
      </c>
      <c r="H57" s="68" t="s">
        <v>2227</v>
      </c>
      <c r="I57" s="68" t="s">
        <v>2227</v>
      </c>
      <c r="J57" s="68" t="s">
        <v>2227</v>
      </c>
    </row>
    <row r="58" spans="1:10" ht="13.5" customHeight="1" x14ac:dyDescent="0.25">
      <c r="A58" s="65">
        <v>1</v>
      </c>
      <c r="B58" s="98">
        <v>2</v>
      </c>
      <c r="C58" s="65">
        <v>4</v>
      </c>
      <c r="D58" s="65">
        <v>8</v>
      </c>
      <c r="E58" s="66">
        <v>1248</v>
      </c>
      <c r="F58" s="102" t="s">
        <v>2259</v>
      </c>
      <c r="G58" s="67" t="s">
        <v>2227</v>
      </c>
      <c r="H58" s="68" t="s">
        <v>2227</v>
      </c>
      <c r="I58" s="68" t="s">
        <v>2227</v>
      </c>
      <c r="J58" s="68" t="s">
        <v>2227</v>
      </c>
    </row>
    <row r="59" spans="1:10" ht="13.5" customHeight="1" x14ac:dyDescent="0.25">
      <c r="A59" s="69">
        <v>1</v>
      </c>
      <c r="B59" s="99">
        <v>2</v>
      </c>
      <c r="C59" s="69">
        <v>4</v>
      </c>
      <c r="D59" s="69">
        <v>9</v>
      </c>
      <c r="E59" s="70">
        <v>1249</v>
      </c>
      <c r="F59" s="104" t="s">
        <v>2152</v>
      </c>
      <c r="G59" s="71" t="s">
        <v>2227</v>
      </c>
      <c r="H59" s="72" t="s">
        <v>2227</v>
      </c>
      <c r="I59" s="72" t="s">
        <v>2227</v>
      </c>
      <c r="J59" s="72" t="s">
        <v>2227</v>
      </c>
    </row>
    <row r="60" spans="1:10" ht="13.5" customHeight="1" x14ac:dyDescent="0.25">
      <c r="A60" s="58">
        <v>1</v>
      </c>
      <c r="B60" s="95">
        <v>2</v>
      </c>
      <c r="C60" s="58">
        <v>5</v>
      </c>
      <c r="D60" s="58">
        <v>0</v>
      </c>
      <c r="E60" s="58">
        <v>1250</v>
      </c>
      <c r="F60" s="103" t="s">
        <v>2260</v>
      </c>
      <c r="G60" s="59" t="s">
        <v>2227</v>
      </c>
      <c r="H60" s="60" t="s">
        <v>2227</v>
      </c>
      <c r="I60" s="60" t="s">
        <v>2227</v>
      </c>
      <c r="J60" s="60" t="s">
        <v>2227</v>
      </c>
    </row>
    <row r="61" spans="1:10" ht="13.5" customHeight="1" x14ac:dyDescent="0.25">
      <c r="A61" s="61">
        <v>1</v>
      </c>
      <c r="B61" s="97">
        <v>2</v>
      </c>
      <c r="C61" s="61">
        <v>5</v>
      </c>
      <c r="D61" s="61">
        <v>1</v>
      </c>
      <c r="E61" s="62">
        <v>1251</v>
      </c>
      <c r="F61" s="101" t="s">
        <v>2253</v>
      </c>
      <c r="G61" s="63" t="s">
        <v>2227</v>
      </c>
      <c r="H61" s="64" t="s">
        <v>2227</v>
      </c>
      <c r="I61" s="64" t="s">
        <v>2227</v>
      </c>
      <c r="J61" s="64" t="s">
        <v>2227</v>
      </c>
    </row>
    <row r="62" spans="1:10" ht="13.5" customHeight="1" x14ac:dyDescent="0.25">
      <c r="A62" s="65">
        <v>1</v>
      </c>
      <c r="B62" s="98">
        <v>2</v>
      </c>
      <c r="C62" s="65">
        <v>5</v>
      </c>
      <c r="D62" s="65">
        <v>2</v>
      </c>
      <c r="E62" s="66">
        <v>1252</v>
      </c>
      <c r="F62" s="102" t="s">
        <v>2261</v>
      </c>
      <c r="G62" s="67" t="s">
        <v>2227</v>
      </c>
      <c r="H62" s="68" t="s">
        <v>2227</v>
      </c>
      <c r="I62" s="68" t="s">
        <v>2227</v>
      </c>
      <c r="J62" s="68" t="s">
        <v>2227</v>
      </c>
    </row>
    <row r="63" spans="1:10" ht="13.5" customHeight="1" x14ac:dyDescent="0.25">
      <c r="A63" s="65">
        <v>1</v>
      </c>
      <c r="B63" s="98">
        <v>2</v>
      </c>
      <c r="C63" s="65">
        <v>5</v>
      </c>
      <c r="D63" s="65">
        <v>3</v>
      </c>
      <c r="E63" s="66">
        <v>1253</v>
      </c>
      <c r="F63" s="102" t="s">
        <v>2262</v>
      </c>
      <c r="G63" s="67" t="s">
        <v>2227</v>
      </c>
      <c r="H63" s="68" t="s">
        <v>2227</v>
      </c>
      <c r="I63" s="68" t="s">
        <v>2227</v>
      </c>
      <c r="J63" s="68" t="s">
        <v>2227</v>
      </c>
    </row>
    <row r="64" spans="1:10" ht="13.5" customHeight="1" x14ac:dyDescent="0.25">
      <c r="A64" s="65">
        <v>1</v>
      </c>
      <c r="B64" s="98">
        <v>2</v>
      </c>
      <c r="C64" s="65">
        <v>5</v>
      </c>
      <c r="D64" s="65">
        <v>4</v>
      </c>
      <c r="E64" s="66">
        <v>1254</v>
      </c>
      <c r="F64" s="102" t="s">
        <v>2256</v>
      </c>
      <c r="G64" s="67" t="s">
        <v>2227</v>
      </c>
      <c r="H64" s="68" t="s">
        <v>2227</v>
      </c>
      <c r="I64" s="68" t="s">
        <v>2227</v>
      </c>
      <c r="J64" s="68" t="s">
        <v>2227</v>
      </c>
    </row>
    <row r="65" spans="1:10" ht="13.5" customHeight="1" x14ac:dyDescent="0.25">
      <c r="A65" s="65">
        <v>1</v>
      </c>
      <c r="B65" s="98">
        <v>2</v>
      </c>
      <c r="C65" s="65">
        <v>5</v>
      </c>
      <c r="D65" s="65">
        <v>5</v>
      </c>
      <c r="E65" s="66">
        <v>1255</v>
      </c>
      <c r="F65" s="102" t="s">
        <v>2240</v>
      </c>
      <c r="G65" s="67" t="s">
        <v>2227</v>
      </c>
      <c r="H65" s="68" t="s">
        <v>2227</v>
      </c>
      <c r="I65" s="68" t="s">
        <v>2227</v>
      </c>
      <c r="J65" s="68" t="s">
        <v>2227</v>
      </c>
    </row>
    <row r="66" spans="1:10" ht="13.5" customHeight="1" x14ac:dyDescent="0.25">
      <c r="A66" s="65">
        <v>1</v>
      </c>
      <c r="B66" s="98">
        <v>2</v>
      </c>
      <c r="C66" s="65">
        <v>5</v>
      </c>
      <c r="D66" s="65">
        <v>6</v>
      </c>
      <c r="E66" s="66">
        <v>1256</v>
      </c>
      <c r="F66" s="102" t="s">
        <v>2257</v>
      </c>
      <c r="G66" s="67" t="s">
        <v>2227</v>
      </c>
      <c r="H66" s="68" t="s">
        <v>2227</v>
      </c>
      <c r="I66" s="68" t="s">
        <v>2227</v>
      </c>
      <c r="J66" s="68" t="s">
        <v>2227</v>
      </c>
    </row>
    <row r="67" spans="1:10" ht="13.5" customHeight="1" x14ac:dyDescent="0.25">
      <c r="A67" s="65">
        <v>1</v>
      </c>
      <c r="B67" s="98">
        <v>2</v>
      </c>
      <c r="C67" s="65">
        <v>5</v>
      </c>
      <c r="D67" s="65">
        <v>8</v>
      </c>
      <c r="E67" s="66">
        <v>1258</v>
      </c>
      <c r="F67" s="102" t="s">
        <v>2263</v>
      </c>
      <c r="G67" s="67" t="s">
        <v>2227</v>
      </c>
      <c r="H67" s="68" t="s">
        <v>2227</v>
      </c>
      <c r="I67" s="68" t="s">
        <v>2227</v>
      </c>
      <c r="J67" s="68" t="s">
        <v>2227</v>
      </c>
    </row>
    <row r="68" spans="1:10" ht="13.5" customHeight="1" x14ac:dyDescent="0.25">
      <c r="A68" s="69">
        <v>1</v>
      </c>
      <c r="B68" s="99">
        <v>2</v>
      </c>
      <c r="C68" s="69">
        <v>5</v>
      </c>
      <c r="D68" s="69">
        <v>9</v>
      </c>
      <c r="E68" s="70">
        <v>1259</v>
      </c>
      <c r="F68" s="104" t="s">
        <v>2152</v>
      </c>
      <c r="G68" s="71" t="s">
        <v>2227</v>
      </c>
      <c r="H68" s="72" t="s">
        <v>2227</v>
      </c>
      <c r="I68" s="72" t="s">
        <v>2227</v>
      </c>
      <c r="J68" s="72" t="s">
        <v>2227</v>
      </c>
    </row>
    <row r="69" spans="1:10" ht="13.5" customHeight="1" x14ac:dyDescent="0.25">
      <c r="A69" s="58">
        <v>1</v>
      </c>
      <c r="B69" s="95">
        <v>2</v>
      </c>
      <c r="C69" s="58">
        <v>6</v>
      </c>
      <c r="D69" s="58">
        <v>0</v>
      </c>
      <c r="E69" s="58">
        <v>1260</v>
      </c>
      <c r="F69" s="103" t="s">
        <v>2264</v>
      </c>
      <c r="G69" s="59" t="s">
        <v>2227</v>
      </c>
      <c r="H69" s="60" t="s">
        <v>2227</v>
      </c>
      <c r="I69" s="60" t="s">
        <v>2227</v>
      </c>
      <c r="J69" s="60" t="s">
        <v>2227</v>
      </c>
    </row>
    <row r="70" spans="1:10" ht="13.5" customHeight="1" x14ac:dyDescent="0.25">
      <c r="A70" s="61">
        <v>1</v>
      </c>
      <c r="B70" s="97">
        <v>2</v>
      </c>
      <c r="C70" s="61">
        <v>6</v>
      </c>
      <c r="D70" s="61">
        <v>1</v>
      </c>
      <c r="E70" s="62">
        <v>1261</v>
      </c>
      <c r="F70" s="101" t="s">
        <v>2265</v>
      </c>
      <c r="G70" s="63" t="s">
        <v>2227</v>
      </c>
      <c r="H70" s="64" t="s">
        <v>2227</v>
      </c>
      <c r="I70" s="64" t="s">
        <v>2227</v>
      </c>
      <c r="J70" s="64" t="s">
        <v>2227</v>
      </c>
    </row>
    <row r="71" spans="1:10" ht="13.5" customHeight="1" x14ac:dyDescent="0.25">
      <c r="A71" s="65">
        <v>1</v>
      </c>
      <c r="B71" s="98">
        <v>2</v>
      </c>
      <c r="C71" s="65">
        <v>6</v>
      </c>
      <c r="D71" s="65">
        <v>2</v>
      </c>
      <c r="E71" s="66">
        <v>1262</v>
      </c>
      <c r="F71" s="102" t="s">
        <v>2266</v>
      </c>
      <c r="G71" s="67" t="s">
        <v>2227</v>
      </c>
      <c r="H71" s="68" t="s">
        <v>2227</v>
      </c>
      <c r="I71" s="68" t="s">
        <v>2227</v>
      </c>
      <c r="J71" s="68" t="s">
        <v>2227</v>
      </c>
    </row>
    <row r="72" spans="1:10" ht="13.5" customHeight="1" x14ac:dyDescent="0.25">
      <c r="A72" s="65">
        <v>1</v>
      </c>
      <c r="B72" s="98">
        <v>2</v>
      </c>
      <c r="C72" s="65">
        <v>6</v>
      </c>
      <c r="D72" s="65">
        <v>3</v>
      </c>
      <c r="E72" s="66">
        <v>1263</v>
      </c>
      <c r="F72" s="102" t="s">
        <v>2267</v>
      </c>
      <c r="G72" s="67" t="s">
        <v>2227</v>
      </c>
      <c r="H72" s="68" t="s">
        <v>2227</v>
      </c>
      <c r="I72" s="68" t="s">
        <v>2227</v>
      </c>
      <c r="J72" s="68" t="s">
        <v>2227</v>
      </c>
    </row>
    <row r="73" spans="1:10" ht="13.5" customHeight="1" x14ac:dyDescent="0.25">
      <c r="A73" s="65">
        <v>1</v>
      </c>
      <c r="B73" s="98">
        <v>2</v>
      </c>
      <c r="C73" s="65">
        <v>6</v>
      </c>
      <c r="D73" s="65">
        <v>4</v>
      </c>
      <c r="E73" s="66">
        <v>1264</v>
      </c>
      <c r="F73" s="102" t="s">
        <v>2268</v>
      </c>
      <c r="G73" s="67" t="s">
        <v>2227</v>
      </c>
      <c r="H73" s="68" t="s">
        <v>2227</v>
      </c>
      <c r="I73" s="68" t="s">
        <v>2227</v>
      </c>
      <c r="J73" s="68" t="s">
        <v>2227</v>
      </c>
    </row>
    <row r="74" spans="1:10" ht="13.5" customHeight="1" x14ac:dyDescent="0.25">
      <c r="A74" s="65">
        <v>1</v>
      </c>
      <c r="B74" s="98">
        <v>2</v>
      </c>
      <c r="C74" s="65">
        <v>6</v>
      </c>
      <c r="D74" s="65">
        <v>5</v>
      </c>
      <c r="E74" s="66">
        <v>1265</v>
      </c>
      <c r="F74" s="102" t="s">
        <v>2269</v>
      </c>
      <c r="G74" s="67" t="s">
        <v>2227</v>
      </c>
      <c r="H74" s="68" t="s">
        <v>2227</v>
      </c>
      <c r="I74" s="68" t="s">
        <v>2227</v>
      </c>
      <c r="J74" s="68" t="s">
        <v>2227</v>
      </c>
    </row>
    <row r="75" spans="1:10" ht="13.5" customHeight="1" x14ac:dyDescent="0.25">
      <c r="A75" s="65">
        <v>1</v>
      </c>
      <c r="B75" s="98">
        <v>2</v>
      </c>
      <c r="C75" s="65">
        <v>6</v>
      </c>
      <c r="D75" s="65">
        <v>6</v>
      </c>
      <c r="E75" s="66">
        <v>1266</v>
      </c>
      <c r="F75" s="102" t="s">
        <v>2270</v>
      </c>
      <c r="G75" s="67" t="s">
        <v>2227</v>
      </c>
      <c r="H75" s="68" t="s">
        <v>2227</v>
      </c>
      <c r="I75" s="68" t="s">
        <v>2227</v>
      </c>
      <c r="J75" s="68" t="s">
        <v>2227</v>
      </c>
    </row>
    <row r="76" spans="1:10" ht="13.5" customHeight="1" x14ac:dyDescent="0.25">
      <c r="A76" s="65">
        <v>1</v>
      </c>
      <c r="B76" s="98">
        <v>2</v>
      </c>
      <c r="C76" s="65">
        <v>6</v>
      </c>
      <c r="D76" s="65">
        <v>7</v>
      </c>
      <c r="E76" s="66">
        <v>1267</v>
      </c>
      <c r="F76" s="102" t="s">
        <v>2271</v>
      </c>
      <c r="G76" s="67" t="s">
        <v>2227</v>
      </c>
      <c r="H76" s="68" t="s">
        <v>2227</v>
      </c>
      <c r="I76" s="68" t="s">
        <v>2227</v>
      </c>
      <c r="J76" s="68" t="s">
        <v>2227</v>
      </c>
    </row>
    <row r="77" spans="1:10" ht="13.5" customHeight="1" x14ac:dyDescent="0.25">
      <c r="A77" s="65">
        <v>1</v>
      </c>
      <c r="B77" s="98">
        <v>2</v>
      </c>
      <c r="C77" s="65">
        <v>6</v>
      </c>
      <c r="D77" s="65">
        <v>8</v>
      </c>
      <c r="E77" s="66">
        <v>1268</v>
      </c>
      <c r="F77" s="102" t="s">
        <v>2272</v>
      </c>
      <c r="G77" s="67" t="s">
        <v>2227</v>
      </c>
      <c r="H77" s="68" t="s">
        <v>2227</v>
      </c>
      <c r="I77" s="68" t="s">
        <v>2227</v>
      </c>
      <c r="J77" s="68" t="s">
        <v>2227</v>
      </c>
    </row>
    <row r="78" spans="1:10" ht="13.5" customHeight="1" x14ac:dyDescent="0.25">
      <c r="A78" s="69">
        <v>1</v>
      </c>
      <c r="B78" s="99">
        <v>2</v>
      </c>
      <c r="C78" s="69">
        <v>6</v>
      </c>
      <c r="D78" s="69">
        <v>9</v>
      </c>
      <c r="E78" s="70">
        <v>1269</v>
      </c>
      <c r="F78" s="104" t="s">
        <v>2152</v>
      </c>
      <c r="G78" s="71" t="s">
        <v>2227</v>
      </c>
      <c r="H78" s="72" t="s">
        <v>2227</v>
      </c>
      <c r="I78" s="72" t="s">
        <v>2227</v>
      </c>
      <c r="J78" s="72" t="s">
        <v>2227</v>
      </c>
    </row>
    <row r="79" spans="1:10" ht="13.5" customHeight="1" x14ac:dyDescent="0.25">
      <c r="A79" s="58">
        <v>1</v>
      </c>
      <c r="B79" s="95">
        <v>2</v>
      </c>
      <c r="C79" s="58">
        <v>7</v>
      </c>
      <c r="D79" s="58">
        <v>0</v>
      </c>
      <c r="E79" s="58">
        <v>1270</v>
      </c>
      <c r="F79" s="103" t="s">
        <v>2273</v>
      </c>
      <c r="G79" s="59" t="s">
        <v>2206</v>
      </c>
      <c r="H79" s="60" t="s">
        <v>2206</v>
      </c>
      <c r="I79" s="60" t="s">
        <v>2206</v>
      </c>
      <c r="J79" s="60" t="s">
        <v>2206</v>
      </c>
    </row>
    <row r="80" spans="1:10" ht="13.5" customHeight="1" x14ac:dyDescent="0.25">
      <c r="A80" s="61">
        <v>1</v>
      </c>
      <c r="B80" s="97">
        <v>2</v>
      </c>
      <c r="C80" s="61">
        <v>7</v>
      </c>
      <c r="D80" s="61">
        <v>1</v>
      </c>
      <c r="E80" s="62">
        <v>1271</v>
      </c>
      <c r="F80" s="101" t="s">
        <v>2274</v>
      </c>
      <c r="G80" s="63" t="s">
        <v>2227</v>
      </c>
      <c r="H80" s="64" t="s">
        <v>2227</v>
      </c>
      <c r="I80" s="64" t="s">
        <v>2227</v>
      </c>
      <c r="J80" s="64" t="s">
        <v>2227</v>
      </c>
    </row>
    <row r="81" spans="1:10" ht="13.5" customHeight="1" x14ac:dyDescent="0.25">
      <c r="A81" s="65">
        <v>1</v>
      </c>
      <c r="B81" s="98">
        <v>2</v>
      </c>
      <c r="C81" s="65">
        <v>7</v>
      </c>
      <c r="D81" s="65">
        <v>2</v>
      </c>
      <c r="E81" s="66">
        <v>1272</v>
      </c>
      <c r="F81" s="102" t="s">
        <v>2275</v>
      </c>
      <c r="G81" s="67" t="s">
        <v>2227</v>
      </c>
      <c r="H81" s="68" t="s">
        <v>2227</v>
      </c>
      <c r="I81" s="68" t="s">
        <v>2227</v>
      </c>
      <c r="J81" s="68" t="s">
        <v>2227</v>
      </c>
    </row>
    <row r="82" spans="1:10" ht="13.5" customHeight="1" x14ac:dyDescent="0.25">
      <c r="A82" s="65">
        <v>1</v>
      </c>
      <c r="B82" s="98">
        <v>2</v>
      </c>
      <c r="C82" s="65">
        <v>7</v>
      </c>
      <c r="D82" s="65">
        <v>3</v>
      </c>
      <c r="E82" s="66">
        <v>1273</v>
      </c>
      <c r="F82" s="102" t="s">
        <v>2276</v>
      </c>
      <c r="G82" s="67" t="s">
        <v>2210</v>
      </c>
      <c r="H82" s="68" t="s">
        <v>2210</v>
      </c>
      <c r="I82" s="68" t="s">
        <v>2210</v>
      </c>
      <c r="J82" s="68" t="s">
        <v>2210</v>
      </c>
    </row>
    <row r="83" spans="1:10" ht="13.5" customHeight="1" x14ac:dyDescent="0.25">
      <c r="A83" s="65">
        <v>1</v>
      </c>
      <c r="B83" s="98">
        <v>2</v>
      </c>
      <c r="C83" s="65">
        <v>7</v>
      </c>
      <c r="D83" s="65">
        <v>4</v>
      </c>
      <c r="E83" s="66">
        <v>1274</v>
      </c>
      <c r="F83" s="102" t="s">
        <v>411</v>
      </c>
      <c r="G83" s="67" t="s">
        <v>2210</v>
      </c>
      <c r="H83" s="68" t="s">
        <v>2210</v>
      </c>
      <c r="I83" s="68" t="s">
        <v>2210</v>
      </c>
      <c r="J83" s="68" t="s">
        <v>2210</v>
      </c>
    </row>
    <row r="84" spans="1:10" ht="13.5" customHeight="1" x14ac:dyDescent="0.25">
      <c r="A84" s="69">
        <v>1</v>
      </c>
      <c r="B84" s="99">
        <v>2</v>
      </c>
      <c r="C84" s="69">
        <v>7</v>
      </c>
      <c r="D84" s="69">
        <v>9</v>
      </c>
      <c r="E84" s="70">
        <v>1279</v>
      </c>
      <c r="F84" s="104" t="s">
        <v>2152</v>
      </c>
      <c r="G84" s="71" t="s">
        <v>2227</v>
      </c>
      <c r="H84" s="72" t="s">
        <v>2227</v>
      </c>
      <c r="I84" s="72" t="s">
        <v>2227</v>
      </c>
      <c r="J84" s="72" t="s">
        <v>2227</v>
      </c>
    </row>
    <row r="85" spans="1:10" ht="13.5" customHeight="1" x14ac:dyDescent="0.25">
      <c r="A85" s="58">
        <v>1</v>
      </c>
      <c r="B85" s="95">
        <v>2</v>
      </c>
      <c r="C85" s="58">
        <v>8</v>
      </c>
      <c r="D85" s="58">
        <v>0</v>
      </c>
      <c r="E85" s="58">
        <v>1280</v>
      </c>
      <c r="F85" s="103" t="s">
        <v>2277</v>
      </c>
      <c r="G85" s="59" t="s">
        <v>2227</v>
      </c>
      <c r="H85" s="60" t="s">
        <v>2227</v>
      </c>
      <c r="I85" s="60" t="s">
        <v>2227</v>
      </c>
      <c r="J85" s="60" t="s">
        <v>2227</v>
      </c>
    </row>
    <row r="86" spans="1:10" ht="13.5" customHeight="1" x14ac:dyDescent="0.25">
      <c r="A86" s="61">
        <v>1</v>
      </c>
      <c r="B86" s="97">
        <v>2</v>
      </c>
      <c r="C86" s="61">
        <v>8</v>
      </c>
      <c r="D86" s="61">
        <v>1</v>
      </c>
      <c r="E86" s="62">
        <v>1281</v>
      </c>
      <c r="F86" s="101" t="s">
        <v>2278</v>
      </c>
      <c r="G86" s="63" t="s">
        <v>2227</v>
      </c>
      <c r="H86" s="64" t="s">
        <v>2227</v>
      </c>
      <c r="I86" s="64" t="s">
        <v>2227</v>
      </c>
      <c r="J86" s="64" t="s">
        <v>2227</v>
      </c>
    </row>
    <row r="87" spans="1:10" ht="13.5" customHeight="1" x14ac:dyDescent="0.25">
      <c r="A87" s="65">
        <v>1</v>
      </c>
      <c r="B87" s="98">
        <v>2</v>
      </c>
      <c r="C87" s="65">
        <v>8</v>
      </c>
      <c r="D87" s="65">
        <v>2</v>
      </c>
      <c r="E87" s="66">
        <v>1282</v>
      </c>
      <c r="F87" s="102" t="s">
        <v>2279</v>
      </c>
      <c r="G87" s="67" t="s">
        <v>2227</v>
      </c>
      <c r="H87" s="68" t="s">
        <v>2227</v>
      </c>
      <c r="I87" s="68" t="s">
        <v>2227</v>
      </c>
      <c r="J87" s="68" t="s">
        <v>2227</v>
      </c>
    </row>
    <row r="88" spans="1:10" ht="13.5" customHeight="1" x14ac:dyDescent="0.25">
      <c r="A88" s="65">
        <v>1</v>
      </c>
      <c r="B88" s="98">
        <v>2</v>
      </c>
      <c r="C88" s="65">
        <v>8</v>
      </c>
      <c r="D88" s="65">
        <v>3</v>
      </c>
      <c r="E88" s="66">
        <v>1283</v>
      </c>
      <c r="F88" s="102" t="s">
        <v>2280</v>
      </c>
      <c r="G88" s="67" t="s">
        <v>2227</v>
      </c>
      <c r="H88" s="68" t="s">
        <v>2227</v>
      </c>
      <c r="I88" s="68" t="s">
        <v>2227</v>
      </c>
      <c r="J88" s="68" t="s">
        <v>2227</v>
      </c>
    </row>
    <row r="89" spans="1:10" ht="13.5" customHeight="1" x14ac:dyDescent="0.25">
      <c r="A89" s="65">
        <v>1</v>
      </c>
      <c r="B89" s="98">
        <v>2</v>
      </c>
      <c r="C89" s="65">
        <v>8</v>
      </c>
      <c r="D89" s="65">
        <v>4</v>
      </c>
      <c r="E89" s="66">
        <v>1284</v>
      </c>
      <c r="F89" s="102" t="s">
        <v>2281</v>
      </c>
      <c r="G89" s="67" t="s">
        <v>2227</v>
      </c>
      <c r="H89" s="68" t="s">
        <v>2227</v>
      </c>
      <c r="I89" s="68" t="s">
        <v>2227</v>
      </c>
      <c r="J89" s="68" t="s">
        <v>2227</v>
      </c>
    </row>
    <row r="90" spans="1:10" ht="13.5" customHeight="1" x14ac:dyDescent="0.25">
      <c r="A90" s="65">
        <v>1</v>
      </c>
      <c r="B90" s="98">
        <v>2</v>
      </c>
      <c r="C90" s="65">
        <v>8</v>
      </c>
      <c r="D90" s="65">
        <v>5</v>
      </c>
      <c r="E90" s="66">
        <v>1285</v>
      </c>
      <c r="F90" s="102" t="s">
        <v>2282</v>
      </c>
      <c r="G90" s="67" t="s">
        <v>2204</v>
      </c>
      <c r="H90" s="68" t="s">
        <v>2204</v>
      </c>
      <c r="I90" s="68" t="s">
        <v>2204</v>
      </c>
      <c r="J90" s="68" t="s">
        <v>2204</v>
      </c>
    </row>
    <row r="91" spans="1:10" ht="13.5" customHeight="1" x14ac:dyDescent="0.25">
      <c r="A91" s="69">
        <v>1</v>
      </c>
      <c r="B91" s="99">
        <v>2</v>
      </c>
      <c r="C91" s="69">
        <v>8</v>
      </c>
      <c r="D91" s="69">
        <v>9</v>
      </c>
      <c r="E91" s="70">
        <v>1289</v>
      </c>
      <c r="F91" s="104" t="s">
        <v>2152</v>
      </c>
      <c r="G91" s="71" t="s">
        <v>2227</v>
      </c>
      <c r="H91" s="72" t="s">
        <v>2227</v>
      </c>
      <c r="I91" s="72" t="s">
        <v>2227</v>
      </c>
      <c r="J91" s="72" t="s">
        <v>2227</v>
      </c>
    </row>
    <row r="92" spans="1:10" ht="13.5" customHeight="1" x14ac:dyDescent="0.25">
      <c r="A92" s="58">
        <v>1</v>
      </c>
      <c r="B92" s="95">
        <v>2</v>
      </c>
      <c r="C92" s="58">
        <v>9</v>
      </c>
      <c r="D92" s="58">
        <v>0</v>
      </c>
      <c r="E92" s="58">
        <v>1290</v>
      </c>
      <c r="F92" s="103" t="s">
        <v>2283</v>
      </c>
      <c r="G92" s="59" t="s">
        <v>2227</v>
      </c>
      <c r="H92" s="60" t="s">
        <v>2227</v>
      </c>
      <c r="I92" s="60" t="s">
        <v>2227</v>
      </c>
      <c r="J92" s="60" t="s">
        <v>2227</v>
      </c>
    </row>
    <row r="93" spans="1:10" ht="13.5" customHeight="1" x14ac:dyDescent="0.25">
      <c r="A93" s="61">
        <v>1</v>
      </c>
      <c r="B93" s="97">
        <v>2</v>
      </c>
      <c r="C93" s="61">
        <v>9</v>
      </c>
      <c r="D93" s="61">
        <v>1</v>
      </c>
      <c r="E93" s="62">
        <v>1291</v>
      </c>
      <c r="F93" s="101" t="s">
        <v>2284</v>
      </c>
      <c r="G93" s="63" t="s">
        <v>2227</v>
      </c>
      <c r="H93" s="64" t="s">
        <v>2227</v>
      </c>
      <c r="I93" s="64" t="s">
        <v>2227</v>
      </c>
      <c r="J93" s="64" t="s">
        <v>2227</v>
      </c>
    </row>
    <row r="94" spans="1:10" ht="13.5" customHeight="1" x14ac:dyDescent="0.25">
      <c r="A94" s="65">
        <v>1</v>
      </c>
      <c r="B94" s="98">
        <v>2</v>
      </c>
      <c r="C94" s="65">
        <v>9</v>
      </c>
      <c r="D94" s="65">
        <v>2</v>
      </c>
      <c r="E94" s="66">
        <v>1292</v>
      </c>
      <c r="F94" s="102" t="s">
        <v>2285</v>
      </c>
      <c r="G94" s="67" t="s">
        <v>2227</v>
      </c>
      <c r="H94" s="68" t="s">
        <v>2227</v>
      </c>
      <c r="I94" s="68" t="s">
        <v>2227</v>
      </c>
      <c r="J94" s="68" t="s">
        <v>2227</v>
      </c>
    </row>
    <row r="95" spans="1:10" ht="13.5" customHeight="1" x14ac:dyDescent="0.25">
      <c r="A95" s="65">
        <v>1</v>
      </c>
      <c r="B95" s="98">
        <v>2</v>
      </c>
      <c r="C95" s="65">
        <v>9</v>
      </c>
      <c r="D95" s="65">
        <v>3</v>
      </c>
      <c r="E95" s="66">
        <v>1293</v>
      </c>
      <c r="F95" s="102" t="s">
        <v>2286</v>
      </c>
      <c r="G95" s="67" t="s">
        <v>2227</v>
      </c>
      <c r="H95" s="68" t="s">
        <v>2227</v>
      </c>
      <c r="I95" s="68" t="s">
        <v>2227</v>
      </c>
      <c r="J95" s="68" t="s">
        <v>2227</v>
      </c>
    </row>
    <row r="96" spans="1:10" ht="13.5" customHeight="1" x14ac:dyDescent="0.25">
      <c r="A96" s="65">
        <v>1</v>
      </c>
      <c r="B96" s="98">
        <v>2</v>
      </c>
      <c r="C96" s="65">
        <v>9</v>
      </c>
      <c r="D96" s="65">
        <v>4</v>
      </c>
      <c r="E96" s="66">
        <v>1294</v>
      </c>
      <c r="F96" s="102" t="s">
        <v>2287</v>
      </c>
      <c r="G96" s="67" t="s">
        <v>2227</v>
      </c>
      <c r="H96" s="68" t="s">
        <v>2227</v>
      </c>
      <c r="I96" s="68" t="s">
        <v>2227</v>
      </c>
      <c r="J96" s="68" t="s">
        <v>2227</v>
      </c>
    </row>
    <row r="97" spans="1:10" ht="13.5" customHeight="1" x14ac:dyDescent="0.25">
      <c r="A97" s="65">
        <v>1</v>
      </c>
      <c r="B97" s="98">
        <v>2</v>
      </c>
      <c r="C97" s="65">
        <v>9</v>
      </c>
      <c r="D97" s="65">
        <v>5</v>
      </c>
      <c r="E97" s="66">
        <v>1295</v>
      </c>
      <c r="F97" s="102" t="s">
        <v>2288</v>
      </c>
      <c r="G97" s="67" t="s">
        <v>2227</v>
      </c>
      <c r="H97" s="68" t="s">
        <v>2227</v>
      </c>
      <c r="I97" s="68" t="s">
        <v>2227</v>
      </c>
      <c r="J97" s="68" t="s">
        <v>2227</v>
      </c>
    </row>
    <row r="98" spans="1:10" ht="13.5" customHeight="1" x14ac:dyDescent="0.25">
      <c r="A98" s="65">
        <v>1</v>
      </c>
      <c r="B98" s="98">
        <v>2</v>
      </c>
      <c r="C98" s="65">
        <v>9</v>
      </c>
      <c r="D98" s="65">
        <v>6</v>
      </c>
      <c r="E98" s="66">
        <v>1296</v>
      </c>
      <c r="F98" s="102" t="s">
        <v>2289</v>
      </c>
      <c r="G98" s="67" t="s">
        <v>2227</v>
      </c>
      <c r="H98" s="68" t="s">
        <v>2227</v>
      </c>
      <c r="I98" s="68" t="s">
        <v>2227</v>
      </c>
      <c r="J98" s="68" t="s">
        <v>2227</v>
      </c>
    </row>
    <row r="99" spans="1:10" ht="13.5" customHeight="1" x14ac:dyDescent="0.25">
      <c r="A99" s="65">
        <v>1</v>
      </c>
      <c r="B99" s="98">
        <v>2</v>
      </c>
      <c r="C99" s="65">
        <v>9</v>
      </c>
      <c r="D99" s="65">
        <v>7</v>
      </c>
      <c r="E99" s="66">
        <v>1297</v>
      </c>
      <c r="F99" s="102" t="s">
        <v>2290</v>
      </c>
      <c r="G99" s="67" t="s">
        <v>2227</v>
      </c>
      <c r="H99" s="68" t="s">
        <v>2227</v>
      </c>
      <c r="I99" s="68" t="s">
        <v>2227</v>
      </c>
      <c r="J99" s="68" t="s">
        <v>2227</v>
      </c>
    </row>
    <row r="100" spans="1:10" ht="13.5" customHeight="1" x14ac:dyDescent="0.25">
      <c r="A100" s="65">
        <v>1</v>
      </c>
      <c r="B100" s="98">
        <v>2</v>
      </c>
      <c r="C100" s="65">
        <v>9</v>
      </c>
      <c r="D100" s="65">
        <v>8</v>
      </c>
      <c r="E100" s="66">
        <v>1298</v>
      </c>
      <c r="F100" s="102" t="s">
        <v>2291</v>
      </c>
      <c r="G100" s="67" t="s">
        <v>2227</v>
      </c>
      <c r="H100" s="68" t="s">
        <v>2227</v>
      </c>
      <c r="I100" s="68" t="s">
        <v>2227</v>
      </c>
      <c r="J100" s="68" t="s">
        <v>2227</v>
      </c>
    </row>
    <row r="101" spans="1:10" ht="13.5" customHeight="1" x14ac:dyDescent="0.25">
      <c r="A101" s="69">
        <v>1</v>
      </c>
      <c r="B101" s="99">
        <v>2</v>
      </c>
      <c r="C101" s="69">
        <v>9</v>
      </c>
      <c r="D101" s="69">
        <v>9</v>
      </c>
      <c r="E101" s="70">
        <v>1299</v>
      </c>
      <c r="F101" s="104" t="s">
        <v>2152</v>
      </c>
      <c r="G101" s="71" t="s">
        <v>2227</v>
      </c>
      <c r="H101" s="72" t="s">
        <v>2227</v>
      </c>
      <c r="I101" s="72" t="s">
        <v>2227</v>
      </c>
      <c r="J101" s="72" t="s">
        <v>2227</v>
      </c>
    </row>
    <row r="102" spans="1:10" ht="13.5" customHeight="1" x14ac:dyDescent="0.25">
      <c r="A102" s="48">
        <v>2</v>
      </c>
      <c r="B102" s="94">
        <v>0</v>
      </c>
      <c r="C102" s="48">
        <v>0</v>
      </c>
      <c r="D102" s="48">
        <v>0</v>
      </c>
      <c r="E102" s="48">
        <v>2000</v>
      </c>
      <c r="F102" s="106" t="s">
        <v>2292</v>
      </c>
      <c r="G102" s="50" t="s">
        <v>2204</v>
      </c>
      <c r="H102" s="51" t="s">
        <v>2204</v>
      </c>
      <c r="I102" s="51" t="s">
        <v>2204</v>
      </c>
      <c r="J102" s="51" t="s">
        <v>2204</v>
      </c>
    </row>
    <row r="103" spans="1:10" ht="13.5" customHeight="1" x14ac:dyDescent="0.25">
      <c r="A103" s="52">
        <v>2</v>
      </c>
      <c r="B103" s="96">
        <v>1</v>
      </c>
      <c r="C103" s="52">
        <v>0</v>
      </c>
      <c r="D103" s="52">
        <v>0</v>
      </c>
      <c r="E103" s="52">
        <v>2100</v>
      </c>
      <c r="F103" s="105" t="s">
        <v>2293</v>
      </c>
      <c r="G103" s="54" t="s">
        <v>2204</v>
      </c>
      <c r="H103" s="55" t="s">
        <v>2204</v>
      </c>
      <c r="I103" s="55" t="s">
        <v>2204</v>
      </c>
      <c r="J103" s="55" t="s">
        <v>2204</v>
      </c>
    </row>
    <row r="104" spans="1:10" ht="13.5" customHeight="1" x14ac:dyDescent="0.25">
      <c r="A104" s="58">
        <v>2</v>
      </c>
      <c r="B104" s="95">
        <v>1</v>
      </c>
      <c r="C104" s="58">
        <v>1</v>
      </c>
      <c r="D104" s="58">
        <v>0</v>
      </c>
      <c r="E104" s="58">
        <v>2110</v>
      </c>
      <c r="F104" s="103" t="s">
        <v>2294</v>
      </c>
      <c r="G104" s="59" t="s">
        <v>2204</v>
      </c>
      <c r="H104" s="60" t="s">
        <v>2204</v>
      </c>
      <c r="I104" s="60" t="s">
        <v>2204</v>
      </c>
      <c r="J104" s="60" t="s">
        <v>2204</v>
      </c>
    </row>
    <row r="105" spans="1:10" ht="13.5" customHeight="1" x14ac:dyDescent="0.25">
      <c r="A105" s="61">
        <v>2</v>
      </c>
      <c r="B105" s="97">
        <v>1</v>
      </c>
      <c r="C105" s="61">
        <v>1</v>
      </c>
      <c r="D105" s="61">
        <v>1</v>
      </c>
      <c r="E105" s="62">
        <v>2111</v>
      </c>
      <c r="F105" s="101" t="s">
        <v>2295</v>
      </c>
      <c r="G105" s="63" t="s">
        <v>2204</v>
      </c>
      <c r="H105" s="64" t="s">
        <v>2204</v>
      </c>
      <c r="I105" s="64" t="s">
        <v>2204</v>
      </c>
      <c r="J105" s="64" t="s">
        <v>2204</v>
      </c>
    </row>
    <row r="106" spans="1:10" ht="13.5" customHeight="1" x14ac:dyDescent="0.25">
      <c r="A106" s="65">
        <v>2</v>
      </c>
      <c r="B106" s="98">
        <v>1</v>
      </c>
      <c r="C106" s="65">
        <v>1</v>
      </c>
      <c r="D106" s="65">
        <v>2</v>
      </c>
      <c r="E106" s="66">
        <v>2112</v>
      </c>
      <c r="F106" s="102" t="s">
        <v>2296</v>
      </c>
      <c r="G106" s="67" t="s">
        <v>2204</v>
      </c>
      <c r="H106" s="68" t="s">
        <v>2204</v>
      </c>
      <c r="I106" s="68" t="s">
        <v>2204</v>
      </c>
      <c r="J106" s="68" t="s">
        <v>2204</v>
      </c>
    </row>
    <row r="107" spans="1:10" ht="13.5" customHeight="1" x14ac:dyDescent="0.25">
      <c r="A107" s="65">
        <v>2</v>
      </c>
      <c r="B107" s="98">
        <v>1</v>
      </c>
      <c r="C107" s="65">
        <v>1</v>
      </c>
      <c r="D107" s="65">
        <v>3</v>
      </c>
      <c r="E107" s="66">
        <v>2113</v>
      </c>
      <c r="F107" s="102" t="s">
        <v>2213</v>
      </c>
      <c r="G107" s="67" t="s">
        <v>2204</v>
      </c>
      <c r="H107" s="68" t="s">
        <v>2204</v>
      </c>
      <c r="I107" s="68" t="s">
        <v>2204</v>
      </c>
      <c r="J107" s="68" t="s">
        <v>2204</v>
      </c>
    </row>
    <row r="108" spans="1:10" ht="13.5" customHeight="1" x14ac:dyDescent="0.25">
      <c r="A108" s="65">
        <v>2</v>
      </c>
      <c r="B108" s="98">
        <v>1</v>
      </c>
      <c r="C108" s="65">
        <v>1</v>
      </c>
      <c r="D108" s="65">
        <v>4</v>
      </c>
      <c r="E108" s="66">
        <v>2114</v>
      </c>
      <c r="F108" s="102" t="s">
        <v>2297</v>
      </c>
      <c r="G108" s="67" t="s">
        <v>2204</v>
      </c>
      <c r="H108" s="68" t="s">
        <v>2204</v>
      </c>
      <c r="I108" s="68" t="s">
        <v>2204</v>
      </c>
      <c r="J108" s="68" t="s">
        <v>2204</v>
      </c>
    </row>
    <row r="109" spans="1:10" ht="13.5" customHeight="1" x14ac:dyDescent="0.25">
      <c r="A109" s="65">
        <v>2</v>
      </c>
      <c r="B109" s="98">
        <v>1</v>
      </c>
      <c r="C109" s="65">
        <v>1</v>
      </c>
      <c r="D109" s="65">
        <v>5</v>
      </c>
      <c r="E109" s="66">
        <v>2115</v>
      </c>
      <c r="F109" s="102" t="s">
        <v>2298</v>
      </c>
      <c r="G109" s="67" t="s">
        <v>2204</v>
      </c>
      <c r="H109" s="68" t="s">
        <v>2204</v>
      </c>
      <c r="I109" s="68" t="s">
        <v>2204</v>
      </c>
      <c r="J109" s="68" t="s">
        <v>2204</v>
      </c>
    </row>
    <row r="110" spans="1:10" ht="13.5" customHeight="1" x14ac:dyDescent="0.25">
      <c r="A110" s="65">
        <v>2</v>
      </c>
      <c r="B110" s="98">
        <v>1</v>
      </c>
      <c r="C110" s="65">
        <v>1</v>
      </c>
      <c r="D110" s="65">
        <v>6</v>
      </c>
      <c r="E110" s="66">
        <v>2116</v>
      </c>
      <c r="F110" s="102" t="s">
        <v>2299</v>
      </c>
      <c r="G110" s="67" t="s">
        <v>2204</v>
      </c>
      <c r="H110" s="68" t="s">
        <v>2204</v>
      </c>
      <c r="I110" s="68" t="s">
        <v>2204</v>
      </c>
      <c r="J110" s="68" t="s">
        <v>2204</v>
      </c>
    </row>
    <row r="111" spans="1:10" ht="13.5" customHeight="1" x14ac:dyDescent="0.25">
      <c r="A111" s="65">
        <v>2</v>
      </c>
      <c r="B111" s="99">
        <v>1</v>
      </c>
      <c r="C111" s="65">
        <v>1</v>
      </c>
      <c r="D111" s="65">
        <v>7</v>
      </c>
      <c r="E111" s="66">
        <v>2117</v>
      </c>
      <c r="F111" s="102" t="s">
        <v>2300</v>
      </c>
      <c r="G111" s="67" t="s">
        <v>2204</v>
      </c>
      <c r="H111" s="68" t="s">
        <v>2204</v>
      </c>
      <c r="I111" s="68" t="s">
        <v>2204</v>
      </c>
      <c r="J111" s="68" t="s">
        <v>2204</v>
      </c>
    </row>
    <row r="112" spans="1:10" ht="13.5" customHeight="1" x14ac:dyDescent="0.25">
      <c r="A112" s="58">
        <v>2</v>
      </c>
      <c r="B112" s="95">
        <v>1</v>
      </c>
      <c r="C112" s="58">
        <v>2</v>
      </c>
      <c r="D112" s="58">
        <v>0</v>
      </c>
      <c r="E112" s="58">
        <v>2120</v>
      </c>
      <c r="F112" s="103" t="s">
        <v>2301</v>
      </c>
      <c r="G112" s="59" t="s">
        <v>2204</v>
      </c>
      <c r="H112" s="60" t="s">
        <v>2204</v>
      </c>
      <c r="I112" s="60" t="s">
        <v>2204</v>
      </c>
      <c r="J112" s="60" t="s">
        <v>2204</v>
      </c>
    </row>
    <row r="113" spans="1:10" ht="13.5" customHeight="1" x14ac:dyDescent="0.25">
      <c r="A113" s="61">
        <v>2</v>
      </c>
      <c r="B113" s="97">
        <v>1</v>
      </c>
      <c r="C113" s="61">
        <v>2</v>
      </c>
      <c r="D113" s="61">
        <v>1</v>
      </c>
      <c r="E113" s="62">
        <v>2121</v>
      </c>
      <c r="F113" s="101" t="s">
        <v>2217</v>
      </c>
      <c r="G113" s="63" t="s">
        <v>2204</v>
      </c>
      <c r="H113" s="64" t="s">
        <v>2204</v>
      </c>
      <c r="I113" s="64" t="s">
        <v>2204</v>
      </c>
      <c r="J113" s="64" t="s">
        <v>2204</v>
      </c>
    </row>
    <row r="114" spans="1:10" ht="13.5" customHeight="1" x14ac:dyDescent="0.25">
      <c r="A114" s="65">
        <v>2</v>
      </c>
      <c r="B114" s="98">
        <v>1</v>
      </c>
      <c r="C114" s="65">
        <v>2</v>
      </c>
      <c r="D114" s="65">
        <v>2</v>
      </c>
      <c r="E114" s="66">
        <v>2122</v>
      </c>
      <c r="F114" s="102" t="s">
        <v>2218</v>
      </c>
      <c r="G114" s="67" t="s">
        <v>2204</v>
      </c>
      <c r="H114" s="68" t="s">
        <v>2204</v>
      </c>
      <c r="I114" s="68" t="s">
        <v>2204</v>
      </c>
      <c r="J114" s="68" t="s">
        <v>2204</v>
      </c>
    </row>
    <row r="115" spans="1:10" ht="13.5" customHeight="1" x14ac:dyDescent="0.25">
      <c r="A115" s="65">
        <v>2</v>
      </c>
      <c r="B115" s="98">
        <v>1</v>
      </c>
      <c r="C115" s="65">
        <v>2</v>
      </c>
      <c r="D115" s="65">
        <v>3</v>
      </c>
      <c r="E115" s="66">
        <v>2123</v>
      </c>
      <c r="F115" s="102" t="s">
        <v>2219</v>
      </c>
      <c r="G115" s="67" t="s">
        <v>2204</v>
      </c>
      <c r="H115" s="68" t="s">
        <v>2204</v>
      </c>
      <c r="I115" s="68" t="s">
        <v>2204</v>
      </c>
      <c r="J115" s="68" t="s">
        <v>2204</v>
      </c>
    </row>
    <row r="116" spans="1:10" ht="13.5" customHeight="1" x14ac:dyDescent="0.25">
      <c r="A116" s="65">
        <v>2</v>
      </c>
      <c r="B116" s="98">
        <v>1</v>
      </c>
      <c r="C116" s="65">
        <v>2</v>
      </c>
      <c r="D116" s="65">
        <v>4</v>
      </c>
      <c r="E116" s="66">
        <v>2124</v>
      </c>
      <c r="F116" s="102" t="s">
        <v>2220</v>
      </c>
      <c r="G116" s="67" t="s">
        <v>2204</v>
      </c>
      <c r="H116" s="68" t="s">
        <v>2204</v>
      </c>
      <c r="I116" s="68" t="s">
        <v>2204</v>
      </c>
      <c r="J116" s="68" t="s">
        <v>2204</v>
      </c>
    </row>
    <row r="117" spans="1:10" ht="13.5" customHeight="1" x14ac:dyDescent="0.25">
      <c r="A117" s="65">
        <v>2</v>
      </c>
      <c r="B117" s="98">
        <v>1</v>
      </c>
      <c r="C117" s="65">
        <v>2</v>
      </c>
      <c r="D117" s="65">
        <v>5</v>
      </c>
      <c r="E117" s="66">
        <v>2125</v>
      </c>
      <c r="F117" s="102" t="s">
        <v>2302</v>
      </c>
      <c r="G117" s="67" t="s">
        <v>2204</v>
      </c>
      <c r="H117" s="68" t="s">
        <v>2204</v>
      </c>
      <c r="I117" s="68" t="s">
        <v>2204</v>
      </c>
      <c r="J117" s="68" t="s">
        <v>2204</v>
      </c>
    </row>
    <row r="118" spans="1:10" ht="13.5" customHeight="1" x14ac:dyDescent="0.25">
      <c r="A118" s="65">
        <v>2</v>
      </c>
      <c r="B118" s="98">
        <v>1</v>
      </c>
      <c r="C118" s="65">
        <v>2</v>
      </c>
      <c r="D118" s="65">
        <v>6</v>
      </c>
      <c r="E118" s="66">
        <v>2126</v>
      </c>
      <c r="F118" s="102" t="s">
        <v>2303</v>
      </c>
      <c r="G118" s="67" t="s">
        <v>2204</v>
      </c>
      <c r="H118" s="68" t="s">
        <v>2204</v>
      </c>
      <c r="I118" s="68" t="s">
        <v>2204</v>
      </c>
      <c r="J118" s="68" t="s">
        <v>2204</v>
      </c>
    </row>
    <row r="119" spans="1:10" ht="13.5" customHeight="1" x14ac:dyDescent="0.25">
      <c r="A119" s="65">
        <v>2</v>
      </c>
      <c r="B119" s="98">
        <v>1</v>
      </c>
      <c r="C119" s="65">
        <v>2</v>
      </c>
      <c r="D119" s="65">
        <v>7</v>
      </c>
      <c r="E119" s="66">
        <v>2127</v>
      </c>
      <c r="F119" s="102" t="s">
        <v>2304</v>
      </c>
      <c r="G119" s="67" t="s">
        <v>2204</v>
      </c>
      <c r="H119" s="68" t="s">
        <v>2204</v>
      </c>
      <c r="I119" s="68" t="s">
        <v>2204</v>
      </c>
      <c r="J119" s="68" t="s">
        <v>2204</v>
      </c>
    </row>
    <row r="120" spans="1:10" ht="13.5" customHeight="1" x14ac:dyDescent="0.25">
      <c r="A120" s="69">
        <v>2</v>
      </c>
      <c r="B120" s="99">
        <v>1</v>
      </c>
      <c r="C120" s="69">
        <v>2</v>
      </c>
      <c r="D120" s="69">
        <v>8</v>
      </c>
      <c r="E120" s="70">
        <v>2128</v>
      </c>
      <c r="F120" s="104" t="s">
        <v>2305</v>
      </c>
      <c r="G120" s="71" t="s">
        <v>2204</v>
      </c>
      <c r="H120" s="72" t="s">
        <v>2204</v>
      </c>
      <c r="I120" s="72" t="s">
        <v>2204</v>
      </c>
      <c r="J120" s="72" t="s">
        <v>2204</v>
      </c>
    </row>
    <row r="121" spans="1:10" ht="13.5" customHeight="1" x14ac:dyDescent="0.25">
      <c r="A121" s="58">
        <v>2</v>
      </c>
      <c r="B121" s="95">
        <v>1</v>
      </c>
      <c r="C121" s="58">
        <v>3</v>
      </c>
      <c r="D121" s="58">
        <v>0</v>
      </c>
      <c r="E121" s="58">
        <v>2130</v>
      </c>
      <c r="F121" s="103" t="s">
        <v>2306</v>
      </c>
      <c r="G121" s="59" t="s">
        <v>2204</v>
      </c>
      <c r="H121" s="60" t="s">
        <v>2204</v>
      </c>
      <c r="I121" s="60" t="s">
        <v>2204</v>
      </c>
      <c r="J121" s="60" t="s">
        <v>2204</v>
      </c>
    </row>
    <row r="122" spans="1:10" ht="13.5" customHeight="1" x14ac:dyDescent="0.25">
      <c r="A122" s="61">
        <v>2</v>
      </c>
      <c r="B122" s="97">
        <v>1</v>
      </c>
      <c r="C122" s="61">
        <v>3</v>
      </c>
      <c r="D122" s="61">
        <v>1</v>
      </c>
      <c r="E122" s="62">
        <v>2131</v>
      </c>
      <c r="F122" s="101" t="s">
        <v>2307</v>
      </c>
      <c r="G122" s="63" t="s">
        <v>2204</v>
      </c>
      <c r="H122" s="64" t="s">
        <v>2204</v>
      </c>
      <c r="I122" s="64" t="s">
        <v>2204</v>
      </c>
      <c r="J122" s="64" t="s">
        <v>2204</v>
      </c>
    </row>
    <row r="123" spans="1:10" ht="13.5" customHeight="1" x14ac:dyDescent="0.25">
      <c r="A123" s="65">
        <v>2</v>
      </c>
      <c r="B123" s="98">
        <v>1</v>
      </c>
      <c r="C123" s="65">
        <v>3</v>
      </c>
      <c r="D123" s="65">
        <v>2</v>
      </c>
      <c r="E123" s="66">
        <v>2132</v>
      </c>
      <c r="F123" s="102" t="s">
        <v>2308</v>
      </c>
      <c r="G123" s="67" t="s">
        <v>2204</v>
      </c>
      <c r="H123" s="68" t="s">
        <v>2204</v>
      </c>
      <c r="I123" s="68" t="s">
        <v>2204</v>
      </c>
      <c r="J123" s="68" t="s">
        <v>2204</v>
      </c>
    </row>
    <row r="124" spans="1:10" ht="13.5" customHeight="1" x14ac:dyDescent="0.25">
      <c r="A124" s="65">
        <v>2</v>
      </c>
      <c r="B124" s="98">
        <v>1</v>
      </c>
      <c r="C124" s="65">
        <v>3</v>
      </c>
      <c r="D124" s="65">
        <v>3</v>
      </c>
      <c r="E124" s="66">
        <v>2133</v>
      </c>
      <c r="F124" s="102" t="s">
        <v>2226</v>
      </c>
      <c r="G124" s="67" t="s">
        <v>2204</v>
      </c>
      <c r="H124" s="68" t="s">
        <v>2204</v>
      </c>
      <c r="I124" s="68" t="s">
        <v>2204</v>
      </c>
      <c r="J124" s="68" t="s">
        <v>2204</v>
      </c>
    </row>
    <row r="125" spans="1:10" ht="13.5" customHeight="1" x14ac:dyDescent="0.25">
      <c r="A125" s="65">
        <v>2</v>
      </c>
      <c r="B125" s="98">
        <v>1</v>
      </c>
      <c r="C125" s="65">
        <v>3</v>
      </c>
      <c r="D125" s="65">
        <v>4</v>
      </c>
      <c r="E125" s="66">
        <v>2134</v>
      </c>
      <c r="F125" s="102" t="s">
        <v>2309</v>
      </c>
      <c r="G125" s="67" t="s">
        <v>2204</v>
      </c>
      <c r="H125" s="68" t="s">
        <v>2204</v>
      </c>
      <c r="I125" s="68" t="s">
        <v>2204</v>
      </c>
      <c r="J125" s="68" t="s">
        <v>2204</v>
      </c>
    </row>
    <row r="126" spans="1:10" ht="13.5" customHeight="1" x14ac:dyDescent="0.25">
      <c r="A126" s="65">
        <v>2</v>
      </c>
      <c r="B126" s="98">
        <v>1</v>
      </c>
      <c r="C126" s="65">
        <v>3</v>
      </c>
      <c r="D126" s="65">
        <v>5</v>
      </c>
      <c r="E126" s="66">
        <v>2135</v>
      </c>
      <c r="F126" s="102" t="s">
        <v>2310</v>
      </c>
      <c r="G126" s="67" t="s">
        <v>2204</v>
      </c>
      <c r="H126" s="68" t="s">
        <v>2204</v>
      </c>
      <c r="I126" s="68" t="s">
        <v>2204</v>
      </c>
      <c r="J126" s="68" t="s">
        <v>2204</v>
      </c>
    </row>
    <row r="127" spans="1:10" ht="13.5" customHeight="1" x14ac:dyDescent="0.25">
      <c r="A127" s="65">
        <v>2</v>
      </c>
      <c r="B127" s="98">
        <v>1</v>
      </c>
      <c r="C127" s="65">
        <v>3</v>
      </c>
      <c r="D127" s="65">
        <v>6</v>
      </c>
      <c r="E127" s="66">
        <v>2136</v>
      </c>
      <c r="F127" s="102" t="s">
        <v>2311</v>
      </c>
      <c r="G127" s="67" t="s">
        <v>2204</v>
      </c>
      <c r="H127" s="68" t="s">
        <v>2204</v>
      </c>
      <c r="I127" s="68" t="s">
        <v>2204</v>
      </c>
      <c r="J127" s="68" t="s">
        <v>2204</v>
      </c>
    </row>
    <row r="128" spans="1:10" ht="13.5" customHeight="1" x14ac:dyDescent="0.25">
      <c r="A128" s="65">
        <v>2</v>
      </c>
      <c r="B128" s="98">
        <v>1</v>
      </c>
      <c r="C128" s="65">
        <v>3</v>
      </c>
      <c r="D128" s="65">
        <v>7</v>
      </c>
      <c r="E128" s="66">
        <v>2137</v>
      </c>
      <c r="F128" s="102" t="s">
        <v>2312</v>
      </c>
      <c r="G128" s="67" t="s">
        <v>2204</v>
      </c>
      <c r="H128" s="68" t="s">
        <v>2204</v>
      </c>
      <c r="I128" s="68" t="s">
        <v>2204</v>
      </c>
      <c r="J128" s="68" t="s">
        <v>2204</v>
      </c>
    </row>
    <row r="129" spans="1:10" ht="13.5" customHeight="1" x14ac:dyDescent="0.25">
      <c r="A129" s="65">
        <v>2</v>
      </c>
      <c r="B129" s="98">
        <v>1</v>
      </c>
      <c r="C129" s="65">
        <v>3</v>
      </c>
      <c r="D129" s="65">
        <v>8</v>
      </c>
      <c r="E129" s="66">
        <v>2138</v>
      </c>
      <c r="F129" s="102" t="s">
        <v>2313</v>
      </c>
      <c r="G129" s="67" t="s">
        <v>2204</v>
      </c>
      <c r="H129" s="68" t="s">
        <v>2204</v>
      </c>
      <c r="I129" s="68" t="s">
        <v>2204</v>
      </c>
      <c r="J129" s="68" t="s">
        <v>2204</v>
      </c>
    </row>
    <row r="130" spans="1:10" ht="13.5" customHeight="1" x14ac:dyDescent="0.25">
      <c r="A130" s="69">
        <v>2</v>
      </c>
      <c r="B130" s="99">
        <v>1</v>
      </c>
      <c r="C130" s="69">
        <v>3</v>
      </c>
      <c r="D130" s="69">
        <v>9</v>
      </c>
      <c r="E130" s="70">
        <v>2139</v>
      </c>
      <c r="F130" s="104" t="s">
        <v>2314</v>
      </c>
      <c r="G130" s="71" t="s">
        <v>2204</v>
      </c>
      <c r="H130" s="72" t="s">
        <v>2204</v>
      </c>
      <c r="I130" s="72" t="s">
        <v>2204</v>
      </c>
      <c r="J130" s="72" t="s">
        <v>2204</v>
      </c>
    </row>
    <row r="131" spans="1:10" ht="13.5" customHeight="1" x14ac:dyDescent="0.25">
      <c r="A131" s="58">
        <v>2</v>
      </c>
      <c r="B131" s="95">
        <v>1</v>
      </c>
      <c r="C131" s="58">
        <v>4</v>
      </c>
      <c r="D131" s="58">
        <v>0</v>
      </c>
      <c r="E131" s="58">
        <v>2140</v>
      </c>
      <c r="F131" s="103" t="s">
        <v>2315</v>
      </c>
      <c r="G131" s="59" t="s">
        <v>2204</v>
      </c>
      <c r="H131" s="60" t="s">
        <v>2204</v>
      </c>
      <c r="I131" s="60" t="s">
        <v>2204</v>
      </c>
      <c r="J131" s="60" t="s">
        <v>2204</v>
      </c>
    </row>
    <row r="132" spans="1:10" ht="13.5" customHeight="1" x14ac:dyDescent="0.25">
      <c r="A132" s="61">
        <v>2</v>
      </c>
      <c r="B132" s="97">
        <v>1</v>
      </c>
      <c r="C132" s="61">
        <v>4</v>
      </c>
      <c r="D132" s="61">
        <v>1</v>
      </c>
      <c r="E132" s="62">
        <v>2141</v>
      </c>
      <c r="F132" s="101" t="s">
        <v>2316</v>
      </c>
      <c r="G132" s="63" t="s">
        <v>2204</v>
      </c>
      <c r="H132" s="64" t="s">
        <v>2204</v>
      </c>
      <c r="I132" s="64" t="s">
        <v>2204</v>
      </c>
      <c r="J132" s="64" t="s">
        <v>2204</v>
      </c>
    </row>
    <row r="133" spans="1:10" ht="13.5" customHeight="1" x14ac:dyDescent="0.25">
      <c r="A133" s="65">
        <v>2</v>
      </c>
      <c r="B133" s="98">
        <v>1</v>
      </c>
      <c r="C133" s="65">
        <v>4</v>
      </c>
      <c r="D133" s="65">
        <v>2</v>
      </c>
      <c r="E133" s="66">
        <v>2142</v>
      </c>
      <c r="F133" s="102" t="s">
        <v>2317</v>
      </c>
      <c r="G133" s="67" t="s">
        <v>2204</v>
      </c>
      <c r="H133" s="68" t="s">
        <v>2204</v>
      </c>
      <c r="I133" s="68" t="s">
        <v>2204</v>
      </c>
      <c r="J133" s="68" t="s">
        <v>2204</v>
      </c>
    </row>
    <row r="134" spans="1:10" ht="13.5" customHeight="1" x14ac:dyDescent="0.25">
      <c r="A134" s="65">
        <v>2</v>
      </c>
      <c r="B134" s="99">
        <v>1</v>
      </c>
      <c r="C134" s="65">
        <v>4</v>
      </c>
      <c r="D134" s="65">
        <v>3</v>
      </c>
      <c r="E134" s="66">
        <v>2143</v>
      </c>
      <c r="F134" s="102" t="s">
        <v>2318</v>
      </c>
      <c r="G134" s="67" t="s">
        <v>2204</v>
      </c>
      <c r="H134" s="68" t="s">
        <v>2204</v>
      </c>
      <c r="I134" s="68" t="s">
        <v>2204</v>
      </c>
      <c r="J134" s="68" t="s">
        <v>2204</v>
      </c>
    </row>
    <row r="135" spans="1:10" ht="13.5" customHeight="1" x14ac:dyDescent="0.25">
      <c r="A135" s="58">
        <v>2</v>
      </c>
      <c r="B135" s="95">
        <v>1</v>
      </c>
      <c r="C135" s="58">
        <v>5</v>
      </c>
      <c r="D135" s="58">
        <v>0</v>
      </c>
      <c r="E135" s="58">
        <v>2150</v>
      </c>
      <c r="F135" s="103" t="s">
        <v>2319</v>
      </c>
      <c r="G135" s="59" t="s">
        <v>2204</v>
      </c>
      <c r="H135" s="60" t="s">
        <v>2204</v>
      </c>
      <c r="I135" s="60" t="s">
        <v>2204</v>
      </c>
      <c r="J135" s="60" t="s">
        <v>2204</v>
      </c>
    </row>
    <row r="136" spans="1:10" ht="13.5" customHeight="1" x14ac:dyDescent="0.25">
      <c r="A136" s="61">
        <v>2</v>
      </c>
      <c r="B136" s="97">
        <v>1</v>
      </c>
      <c r="C136" s="61">
        <v>5</v>
      </c>
      <c r="D136" s="61">
        <v>1</v>
      </c>
      <c r="E136" s="62">
        <v>2151</v>
      </c>
      <c r="F136" s="101" t="s">
        <v>2320</v>
      </c>
      <c r="G136" s="73" t="s">
        <v>2204</v>
      </c>
      <c r="H136" s="64" t="s">
        <v>2204</v>
      </c>
      <c r="I136" s="64" t="s">
        <v>2204</v>
      </c>
      <c r="J136" s="64" t="s">
        <v>2204</v>
      </c>
    </row>
    <row r="137" spans="1:10" ht="13.5" customHeight="1" x14ac:dyDescent="0.25">
      <c r="A137" s="65">
        <v>2</v>
      </c>
      <c r="B137" s="98">
        <v>1</v>
      </c>
      <c r="C137" s="65">
        <v>5</v>
      </c>
      <c r="D137" s="65">
        <v>2</v>
      </c>
      <c r="E137" s="66">
        <v>2152</v>
      </c>
      <c r="F137" s="102" t="s">
        <v>2321</v>
      </c>
      <c r="G137" s="67" t="s">
        <v>2204</v>
      </c>
      <c r="H137" s="68" t="s">
        <v>2204</v>
      </c>
      <c r="I137" s="68" t="s">
        <v>2204</v>
      </c>
      <c r="J137" s="68" t="s">
        <v>2204</v>
      </c>
    </row>
    <row r="138" spans="1:10" ht="13.5" customHeight="1" x14ac:dyDescent="0.25">
      <c r="A138" s="65">
        <v>2</v>
      </c>
      <c r="B138" s="98">
        <v>1</v>
      </c>
      <c r="C138" s="65">
        <v>5</v>
      </c>
      <c r="D138" s="65">
        <v>3</v>
      </c>
      <c r="E138" s="66">
        <v>2153</v>
      </c>
      <c r="F138" s="102" t="s">
        <v>2322</v>
      </c>
      <c r="G138" s="67" t="s">
        <v>2204</v>
      </c>
      <c r="H138" s="68" t="s">
        <v>2204</v>
      </c>
      <c r="I138" s="68" t="s">
        <v>2204</v>
      </c>
      <c r="J138" s="68" t="s">
        <v>2204</v>
      </c>
    </row>
    <row r="139" spans="1:10" ht="13.5" customHeight="1" x14ac:dyDescent="0.25">
      <c r="A139" s="65">
        <v>2</v>
      </c>
      <c r="B139" s="99">
        <v>1</v>
      </c>
      <c r="C139" s="65">
        <v>5</v>
      </c>
      <c r="D139" s="65">
        <v>4</v>
      </c>
      <c r="E139" s="66">
        <v>2154</v>
      </c>
      <c r="F139" s="102" t="s">
        <v>2323</v>
      </c>
      <c r="G139" s="67" t="s">
        <v>2204</v>
      </c>
      <c r="H139" s="68" t="s">
        <v>2204</v>
      </c>
      <c r="I139" s="68" t="s">
        <v>2204</v>
      </c>
      <c r="J139" s="68" t="s">
        <v>2204</v>
      </c>
    </row>
    <row r="140" spans="1:10" ht="13.5" customHeight="1" x14ac:dyDescent="0.25">
      <c r="A140" s="58">
        <v>2</v>
      </c>
      <c r="B140" s="95">
        <v>1</v>
      </c>
      <c r="C140" s="58">
        <v>6</v>
      </c>
      <c r="D140" s="58">
        <v>0</v>
      </c>
      <c r="E140" s="58">
        <v>2160</v>
      </c>
      <c r="F140" s="103" t="s">
        <v>2324</v>
      </c>
      <c r="G140" s="59" t="s">
        <v>2204</v>
      </c>
      <c r="H140" s="60" t="s">
        <v>2204</v>
      </c>
      <c r="I140" s="60" t="s">
        <v>2204</v>
      </c>
      <c r="J140" s="60" t="s">
        <v>2204</v>
      </c>
    </row>
    <row r="141" spans="1:10" ht="13.5" customHeight="1" x14ac:dyDescent="0.25">
      <c r="A141" s="61">
        <v>2</v>
      </c>
      <c r="B141" s="97">
        <v>1</v>
      </c>
      <c r="C141" s="61">
        <v>6</v>
      </c>
      <c r="D141" s="61">
        <v>1</v>
      </c>
      <c r="E141" s="62">
        <v>2161</v>
      </c>
      <c r="F141" s="101" t="s">
        <v>2325</v>
      </c>
      <c r="G141" s="63" t="s">
        <v>2204</v>
      </c>
      <c r="H141" s="64" t="s">
        <v>2204</v>
      </c>
      <c r="I141" s="64" t="s">
        <v>2204</v>
      </c>
      <c r="J141" s="64" t="s">
        <v>2204</v>
      </c>
    </row>
    <row r="142" spans="1:10" ht="13.5" customHeight="1" x14ac:dyDescent="0.25">
      <c r="A142" s="65">
        <v>2</v>
      </c>
      <c r="B142" s="98">
        <v>1</v>
      </c>
      <c r="C142" s="65">
        <v>6</v>
      </c>
      <c r="D142" s="65">
        <v>2</v>
      </c>
      <c r="E142" s="66">
        <v>2162</v>
      </c>
      <c r="F142" s="102" t="s">
        <v>2326</v>
      </c>
      <c r="G142" s="67" t="s">
        <v>2204</v>
      </c>
      <c r="H142" s="68" t="s">
        <v>2204</v>
      </c>
      <c r="I142" s="68" t="s">
        <v>2204</v>
      </c>
      <c r="J142" s="68" t="s">
        <v>2204</v>
      </c>
    </row>
    <row r="143" spans="1:10" ht="13.5" customHeight="1" x14ac:dyDescent="0.25">
      <c r="A143" s="65">
        <v>2</v>
      </c>
      <c r="B143" s="99">
        <v>1</v>
      </c>
      <c r="C143" s="65">
        <v>6</v>
      </c>
      <c r="D143" s="65">
        <v>3</v>
      </c>
      <c r="E143" s="66">
        <v>2163</v>
      </c>
      <c r="F143" s="102" t="s">
        <v>2327</v>
      </c>
      <c r="G143" s="67" t="s">
        <v>2204</v>
      </c>
      <c r="H143" s="68" t="s">
        <v>2204</v>
      </c>
      <c r="I143" s="68" t="s">
        <v>2204</v>
      </c>
      <c r="J143" s="68" t="s">
        <v>2204</v>
      </c>
    </row>
    <row r="144" spans="1:10" ht="13.5" customHeight="1" x14ac:dyDescent="0.25">
      <c r="A144" s="48">
        <v>3</v>
      </c>
      <c r="B144" s="94">
        <v>0</v>
      </c>
      <c r="C144" s="48">
        <v>0</v>
      </c>
      <c r="D144" s="48">
        <v>0</v>
      </c>
      <c r="E144" s="48">
        <v>3000</v>
      </c>
      <c r="F144" s="106" t="s">
        <v>2328</v>
      </c>
      <c r="G144" s="50" t="s">
        <v>2227</v>
      </c>
      <c r="H144" s="51" t="s">
        <v>2227</v>
      </c>
      <c r="I144" s="51" t="s">
        <v>2227</v>
      </c>
      <c r="J144" s="51" t="s">
        <v>2227</v>
      </c>
    </row>
    <row r="145" spans="1:10" ht="13.5" customHeight="1" x14ac:dyDescent="0.25">
      <c r="A145" s="52">
        <v>3</v>
      </c>
      <c r="B145" s="96">
        <v>1</v>
      </c>
      <c r="C145" s="52">
        <v>0</v>
      </c>
      <c r="D145" s="52">
        <v>0</v>
      </c>
      <c r="E145" s="52">
        <v>3100</v>
      </c>
      <c r="F145" s="105" t="s">
        <v>2170</v>
      </c>
      <c r="G145" s="54" t="s">
        <v>2227</v>
      </c>
      <c r="H145" s="55" t="s">
        <v>2227</v>
      </c>
      <c r="I145" s="55" t="s">
        <v>2227</v>
      </c>
      <c r="J145" s="55" t="s">
        <v>2227</v>
      </c>
    </row>
    <row r="146" spans="1:10" ht="13.5" customHeight="1" x14ac:dyDescent="0.25">
      <c r="A146" s="58">
        <v>3</v>
      </c>
      <c r="B146" s="95">
        <v>1</v>
      </c>
      <c r="C146" s="58">
        <v>1</v>
      </c>
      <c r="D146" s="58">
        <v>0</v>
      </c>
      <c r="E146" s="58">
        <v>3110</v>
      </c>
      <c r="F146" s="103" t="s">
        <v>2329</v>
      </c>
      <c r="G146" s="59" t="s">
        <v>2227</v>
      </c>
      <c r="H146" s="60" t="s">
        <v>2227</v>
      </c>
      <c r="I146" s="60" t="s">
        <v>2227</v>
      </c>
      <c r="J146" s="60" t="s">
        <v>2227</v>
      </c>
    </row>
    <row r="147" spans="1:10" ht="13.5" customHeight="1" x14ac:dyDescent="0.25">
      <c r="A147" s="61">
        <v>3</v>
      </c>
      <c r="B147" s="97">
        <v>1</v>
      </c>
      <c r="C147" s="61">
        <v>1</v>
      </c>
      <c r="D147" s="61">
        <v>1</v>
      </c>
      <c r="E147" s="62">
        <v>3111</v>
      </c>
      <c r="F147" s="101" t="s">
        <v>2330</v>
      </c>
      <c r="G147" s="63" t="s">
        <v>2227</v>
      </c>
      <c r="H147" s="64" t="s">
        <v>2227</v>
      </c>
      <c r="I147" s="64" t="s">
        <v>2227</v>
      </c>
      <c r="J147" s="64" t="s">
        <v>2227</v>
      </c>
    </row>
    <row r="148" spans="1:10" ht="13.5" customHeight="1" x14ac:dyDescent="0.25">
      <c r="A148" s="69">
        <v>3</v>
      </c>
      <c r="B148" s="99">
        <v>1</v>
      </c>
      <c r="C148" s="69">
        <v>1</v>
      </c>
      <c r="D148" s="69">
        <v>2</v>
      </c>
      <c r="E148" s="70">
        <v>3112</v>
      </c>
      <c r="F148" s="104" t="s">
        <v>2331</v>
      </c>
      <c r="G148" s="71" t="s">
        <v>2227</v>
      </c>
      <c r="H148" s="72" t="s">
        <v>2227</v>
      </c>
      <c r="I148" s="72" t="s">
        <v>2227</v>
      </c>
      <c r="J148" s="72" t="s">
        <v>2227</v>
      </c>
    </row>
    <row r="149" spans="1:10" ht="13.5" customHeight="1" x14ac:dyDescent="0.25">
      <c r="A149" s="58">
        <v>3</v>
      </c>
      <c r="B149" s="95">
        <v>1</v>
      </c>
      <c r="C149" s="58">
        <v>2</v>
      </c>
      <c r="D149" s="58">
        <v>0</v>
      </c>
      <c r="E149" s="58">
        <v>3120</v>
      </c>
      <c r="F149" s="103" t="s">
        <v>2332</v>
      </c>
      <c r="G149" s="59" t="s">
        <v>2227</v>
      </c>
      <c r="H149" s="60" t="s">
        <v>2227</v>
      </c>
      <c r="I149" s="60" t="s">
        <v>2227</v>
      </c>
      <c r="J149" s="60" t="s">
        <v>2227</v>
      </c>
    </row>
    <row r="150" spans="1:10" ht="13.5" customHeight="1" x14ac:dyDescent="0.25">
      <c r="A150" s="61">
        <v>3</v>
      </c>
      <c r="B150" s="97">
        <v>1</v>
      </c>
      <c r="C150" s="61">
        <v>2</v>
      </c>
      <c r="D150" s="61">
        <v>1</v>
      </c>
      <c r="E150" s="62">
        <v>3121</v>
      </c>
      <c r="F150" s="101" t="s">
        <v>2330</v>
      </c>
      <c r="G150" s="63" t="s">
        <v>2227</v>
      </c>
      <c r="H150" s="64" t="s">
        <v>2227</v>
      </c>
      <c r="I150" s="64" t="s">
        <v>2227</v>
      </c>
      <c r="J150" s="64" t="s">
        <v>2227</v>
      </c>
    </row>
    <row r="151" spans="1:10" ht="13.5" customHeight="1" x14ac:dyDescent="0.25">
      <c r="A151" s="69">
        <v>3</v>
      </c>
      <c r="B151" s="99">
        <v>1</v>
      </c>
      <c r="C151" s="69">
        <v>2</v>
      </c>
      <c r="D151" s="69">
        <v>2</v>
      </c>
      <c r="E151" s="70">
        <v>3122</v>
      </c>
      <c r="F151" s="104" t="s">
        <v>2331</v>
      </c>
      <c r="G151" s="71" t="s">
        <v>2227</v>
      </c>
      <c r="H151" s="72" t="s">
        <v>2227</v>
      </c>
      <c r="I151" s="72" t="s">
        <v>2227</v>
      </c>
      <c r="J151" s="72" t="s">
        <v>2227</v>
      </c>
    </row>
    <row r="152" spans="1:10" ht="13.5" customHeight="1" x14ac:dyDescent="0.25">
      <c r="A152" s="58">
        <v>3</v>
      </c>
      <c r="B152" s="95">
        <v>1</v>
      </c>
      <c r="C152" s="58">
        <v>3</v>
      </c>
      <c r="D152" s="58">
        <v>0</v>
      </c>
      <c r="E152" s="58">
        <v>3130</v>
      </c>
      <c r="F152" s="103" t="s">
        <v>2333</v>
      </c>
      <c r="G152" s="59" t="s">
        <v>2227</v>
      </c>
      <c r="H152" s="60" t="s">
        <v>2227</v>
      </c>
      <c r="I152" s="60" t="s">
        <v>2227</v>
      </c>
      <c r="J152" s="60" t="s">
        <v>2227</v>
      </c>
    </row>
    <row r="153" spans="1:10" ht="13.5" customHeight="1" x14ac:dyDescent="0.25">
      <c r="A153" s="61">
        <v>3</v>
      </c>
      <c r="B153" s="97">
        <v>1</v>
      </c>
      <c r="C153" s="61">
        <v>3</v>
      </c>
      <c r="D153" s="61">
        <v>1</v>
      </c>
      <c r="E153" s="62">
        <v>3131</v>
      </c>
      <c r="F153" s="101" t="s">
        <v>2330</v>
      </c>
      <c r="G153" s="63" t="s">
        <v>2227</v>
      </c>
      <c r="H153" s="64" t="s">
        <v>2227</v>
      </c>
      <c r="I153" s="64" t="s">
        <v>2227</v>
      </c>
      <c r="J153" s="64" t="s">
        <v>2227</v>
      </c>
    </row>
    <row r="154" spans="1:10" ht="13.5" customHeight="1" x14ac:dyDescent="0.25">
      <c r="A154" s="69">
        <v>3</v>
      </c>
      <c r="B154" s="99">
        <v>1</v>
      </c>
      <c r="C154" s="69">
        <v>3</v>
      </c>
      <c r="D154" s="69">
        <v>2</v>
      </c>
      <c r="E154" s="70">
        <v>3132</v>
      </c>
      <c r="F154" s="104" t="s">
        <v>2331</v>
      </c>
      <c r="G154" s="71" t="s">
        <v>2227</v>
      </c>
      <c r="H154" s="72" t="s">
        <v>2227</v>
      </c>
      <c r="I154" s="72" t="s">
        <v>2227</v>
      </c>
      <c r="J154" s="72" t="s">
        <v>2227</v>
      </c>
    </row>
    <row r="155" spans="1:10" ht="13.5" customHeight="1" x14ac:dyDescent="0.25">
      <c r="A155" s="58">
        <v>3</v>
      </c>
      <c r="B155" s="95">
        <v>1</v>
      </c>
      <c r="C155" s="58">
        <v>4</v>
      </c>
      <c r="D155" s="58">
        <v>0</v>
      </c>
      <c r="E155" s="58">
        <v>3140</v>
      </c>
      <c r="F155" s="103" t="s">
        <v>2334</v>
      </c>
      <c r="G155" s="59" t="s">
        <v>2227</v>
      </c>
      <c r="H155" s="60" t="s">
        <v>2227</v>
      </c>
      <c r="I155" s="60" t="s">
        <v>2227</v>
      </c>
      <c r="J155" s="60" t="s">
        <v>2227</v>
      </c>
    </row>
    <row r="156" spans="1:10" ht="13.5" customHeight="1" x14ac:dyDescent="0.25">
      <c r="A156" s="61">
        <v>3</v>
      </c>
      <c r="B156" s="97">
        <v>1</v>
      </c>
      <c r="C156" s="61">
        <v>4</v>
      </c>
      <c r="D156" s="61">
        <v>1</v>
      </c>
      <c r="E156" s="62">
        <v>3141</v>
      </c>
      <c r="F156" s="101" t="s">
        <v>2330</v>
      </c>
      <c r="G156" s="63" t="s">
        <v>2227</v>
      </c>
      <c r="H156" s="64" t="s">
        <v>2227</v>
      </c>
      <c r="I156" s="64" t="s">
        <v>2227</v>
      </c>
      <c r="J156" s="64" t="s">
        <v>2227</v>
      </c>
    </row>
    <row r="157" spans="1:10" ht="13.5" customHeight="1" x14ac:dyDescent="0.25">
      <c r="A157" s="69">
        <v>3</v>
      </c>
      <c r="B157" s="99">
        <v>1</v>
      </c>
      <c r="C157" s="69">
        <v>4</v>
      </c>
      <c r="D157" s="69">
        <v>2</v>
      </c>
      <c r="E157" s="70">
        <v>3142</v>
      </c>
      <c r="F157" s="104" t="s">
        <v>2331</v>
      </c>
      <c r="G157" s="71" t="s">
        <v>2227</v>
      </c>
      <c r="H157" s="72" t="s">
        <v>2227</v>
      </c>
      <c r="I157" s="72" t="s">
        <v>2227</v>
      </c>
      <c r="J157" s="72" t="s">
        <v>2227</v>
      </c>
    </row>
    <row r="158" spans="1:10" ht="13.5" customHeight="1" x14ac:dyDescent="0.25">
      <c r="A158" s="58">
        <v>3</v>
      </c>
      <c r="B158" s="95">
        <v>1</v>
      </c>
      <c r="C158" s="58">
        <v>5</v>
      </c>
      <c r="D158" s="58">
        <v>0</v>
      </c>
      <c r="E158" s="58">
        <v>3150</v>
      </c>
      <c r="F158" s="103" t="s">
        <v>2335</v>
      </c>
      <c r="G158" s="59" t="s">
        <v>2227</v>
      </c>
      <c r="H158" s="60" t="s">
        <v>2227</v>
      </c>
      <c r="I158" s="60" t="s">
        <v>2227</v>
      </c>
      <c r="J158" s="60" t="s">
        <v>2227</v>
      </c>
    </row>
    <row r="159" spans="1:10" ht="13.5" customHeight="1" x14ac:dyDescent="0.25">
      <c r="A159" s="61">
        <v>3</v>
      </c>
      <c r="B159" s="97">
        <v>1</v>
      </c>
      <c r="C159" s="61">
        <v>5</v>
      </c>
      <c r="D159" s="61">
        <v>1</v>
      </c>
      <c r="E159" s="62">
        <v>3151</v>
      </c>
      <c r="F159" s="101" t="s">
        <v>2330</v>
      </c>
      <c r="G159" s="63" t="s">
        <v>2227</v>
      </c>
      <c r="H159" s="64" t="s">
        <v>2227</v>
      </c>
      <c r="I159" s="64" t="s">
        <v>2227</v>
      </c>
      <c r="J159" s="64" t="s">
        <v>2227</v>
      </c>
    </row>
    <row r="160" spans="1:10" ht="13.5" customHeight="1" x14ac:dyDescent="0.25">
      <c r="A160" s="69">
        <v>3</v>
      </c>
      <c r="B160" s="99">
        <v>1</v>
      </c>
      <c r="C160" s="69">
        <v>5</v>
      </c>
      <c r="D160" s="69">
        <v>2</v>
      </c>
      <c r="E160" s="70">
        <v>3152</v>
      </c>
      <c r="F160" s="104" t="s">
        <v>2331</v>
      </c>
      <c r="G160" s="71" t="s">
        <v>2227</v>
      </c>
      <c r="H160" s="72" t="s">
        <v>2227</v>
      </c>
      <c r="I160" s="72" t="s">
        <v>2227</v>
      </c>
      <c r="J160" s="72" t="s">
        <v>2227</v>
      </c>
    </row>
    <row r="161" spans="1:10" ht="13.5" customHeight="1" x14ac:dyDescent="0.25">
      <c r="A161" s="58">
        <v>3</v>
      </c>
      <c r="B161" s="95">
        <v>1</v>
      </c>
      <c r="C161" s="58">
        <v>6</v>
      </c>
      <c r="D161" s="58">
        <v>0</v>
      </c>
      <c r="E161" s="58">
        <v>3160</v>
      </c>
      <c r="F161" s="103" t="s">
        <v>2336</v>
      </c>
      <c r="G161" s="59" t="s">
        <v>2227</v>
      </c>
      <c r="H161" s="60" t="s">
        <v>2227</v>
      </c>
      <c r="I161" s="60" t="s">
        <v>2227</v>
      </c>
      <c r="J161" s="60" t="s">
        <v>2227</v>
      </c>
    </row>
    <row r="162" spans="1:10" ht="13.5" customHeight="1" x14ac:dyDescent="0.25">
      <c r="A162" s="69">
        <v>3</v>
      </c>
      <c r="B162" s="109">
        <v>1</v>
      </c>
      <c r="C162" s="69">
        <v>6</v>
      </c>
      <c r="D162" s="69">
        <v>2</v>
      </c>
      <c r="E162" s="70">
        <v>3162</v>
      </c>
      <c r="F162" s="104" t="s">
        <v>2331</v>
      </c>
      <c r="G162" s="71" t="s">
        <v>2227</v>
      </c>
      <c r="H162" s="72" t="s">
        <v>2227</v>
      </c>
      <c r="I162" s="72" t="s">
        <v>2227</v>
      </c>
      <c r="J162" s="72" t="s">
        <v>2227</v>
      </c>
    </row>
    <row r="163" spans="1:10" ht="13.5" customHeight="1" x14ac:dyDescent="0.25">
      <c r="A163" s="58">
        <v>3</v>
      </c>
      <c r="B163" s="95">
        <v>1</v>
      </c>
      <c r="C163" s="58">
        <v>9</v>
      </c>
      <c r="D163" s="58">
        <v>0</v>
      </c>
      <c r="E163" s="58">
        <v>3190</v>
      </c>
      <c r="F163" s="103" t="s">
        <v>2152</v>
      </c>
      <c r="G163" s="59" t="s">
        <v>2227</v>
      </c>
      <c r="H163" s="60" t="s">
        <v>2227</v>
      </c>
      <c r="I163" s="60" t="s">
        <v>2227</v>
      </c>
      <c r="J163" s="60" t="s">
        <v>2227</v>
      </c>
    </row>
    <row r="164" spans="1:10" ht="13.5" customHeight="1" x14ac:dyDescent="0.25">
      <c r="A164" s="65">
        <v>3</v>
      </c>
      <c r="B164" s="97">
        <v>1</v>
      </c>
      <c r="C164" s="65">
        <v>9</v>
      </c>
      <c r="D164" s="65">
        <v>7</v>
      </c>
      <c r="E164" s="66">
        <v>3197</v>
      </c>
      <c r="F164" s="102" t="s">
        <v>2337</v>
      </c>
      <c r="G164" s="67" t="s">
        <v>2227</v>
      </c>
      <c r="H164" s="68" t="s">
        <v>2227</v>
      </c>
      <c r="I164" s="68" t="s">
        <v>2227</v>
      </c>
      <c r="J164" s="68" t="s">
        <v>2227</v>
      </c>
    </row>
    <row r="165" spans="1:10" ht="13.5" customHeight="1" x14ac:dyDescent="0.25">
      <c r="A165" s="65">
        <v>3</v>
      </c>
      <c r="B165" s="98">
        <v>1</v>
      </c>
      <c r="C165" s="65">
        <v>9</v>
      </c>
      <c r="D165" s="65">
        <v>8</v>
      </c>
      <c r="E165" s="66">
        <v>3198</v>
      </c>
      <c r="F165" s="102" t="s">
        <v>2338</v>
      </c>
      <c r="G165" s="67" t="s">
        <v>2227</v>
      </c>
      <c r="H165" s="68" t="s">
        <v>2227</v>
      </c>
      <c r="I165" s="68" t="s">
        <v>2227</v>
      </c>
      <c r="J165" s="68" t="s">
        <v>2227</v>
      </c>
    </row>
    <row r="166" spans="1:10" ht="13.5" customHeight="1" x14ac:dyDescent="0.25">
      <c r="A166" s="69">
        <v>3</v>
      </c>
      <c r="B166" s="99">
        <v>1</v>
      </c>
      <c r="C166" s="69">
        <v>9</v>
      </c>
      <c r="D166" s="69">
        <v>9</v>
      </c>
      <c r="E166" s="70">
        <v>3199</v>
      </c>
      <c r="F166" s="104" t="s">
        <v>2099</v>
      </c>
      <c r="G166" s="71" t="s">
        <v>2227</v>
      </c>
      <c r="H166" s="72" t="s">
        <v>2227</v>
      </c>
      <c r="I166" s="72" t="s">
        <v>2227</v>
      </c>
      <c r="J166" s="72" t="s">
        <v>2227</v>
      </c>
    </row>
    <row r="167" spans="1:10" ht="13.5" customHeight="1" x14ac:dyDescent="0.25">
      <c r="A167" s="52">
        <v>3</v>
      </c>
      <c r="B167" s="96">
        <v>2</v>
      </c>
      <c r="C167" s="52">
        <v>0</v>
      </c>
      <c r="D167" s="52">
        <v>0</v>
      </c>
      <c r="E167" s="52">
        <v>3200</v>
      </c>
      <c r="F167" s="105" t="s">
        <v>2339</v>
      </c>
      <c r="G167" s="54" t="s">
        <v>2227</v>
      </c>
      <c r="H167" s="55" t="s">
        <v>2227</v>
      </c>
      <c r="I167" s="55" t="s">
        <v>2227</v>
      </c>
      <c r="J167" s="55" t="s">
        <v>2227</v>
      </c>
    </row>
    <row r="168" spans="1:10" ht="13.5" customHeight="1" x14ac:dyDescent="0.25">
      <c r="A168" s="58">
        <v>3</v>
      </c>
      <c r="B168" s="95">
        <v>2</v>
      </c>
      <c r="C168" s="58">
        <v>1</v>
      </c>
      <c r="D168" s="58">
        <v>0</v>
      </c>
      <c r="E168" s="58">
        <v>3210</v>
      </c>
      <c r="F168" s="103" t="s">
        <v>2340</v>
      </c>
      <c r="G168" s="59" t="s">
        <v>2227</v>
      </c>
      <c r="H168" s="60" t="s">
        <v>2227</v>
      </c>
      <c r="I168" s="60" t="s">
        <v>2227</v>
      </c>
      <c r="J168" s="60" t="s">
        <v>2227</v>
      </c>
    </row>
    <row r="169" spans="1:10" ht="13.5" customHeight="1" x14ac:dyDescent="0.25">
      <c r="A169" s="61">
        <v>3</v>
      </c>
      <c r="B169" s="97">
        <v>2</v>
      </c>
      <c r="C169" s="61">
        <v>1</v>
      </c>
      <c r="D169" s="61">
        <v>1</v>
      </c>
      <c r="E169" s="62">
        <v>3211</v>
      </c>
      <c r="F169" s="101" t="s">
        <v>2341</v>
      </c>
      <c r="G169" s="63" t="s">
        <v>2227</v>
      </c>
      <c r="H169" s="64" t="s">
        <v>2227</v>
      </c>
      <c r="I169" s="64" t="s">
        <v>2227</v>
      </c>
      <c r="J169" s="64" t="s">
        <v>2227</v>
      </c>
    </row>
    <row r="170" spans="1:10" ht="13.5" customHeight="1" x14ac:dyDescent="0.25">
      <c r="A170" s="65">
        <v>3</v>
      </c>
      <c r="B170" s="98">
        <v>2</v>
      </c>
      <c r="C170" s="65">
        <v>1</v>
      </c>
      <c r="D170" s="65">
        <v>2</v>
      </c>
      <c r="E170" s="66">
        <v>3212</v>
      </c>
      <c r="F170" s="102" t="s">
        <v>2342</v>
      </c>
      <c r="G170" s="67" t="s">
        <v>2227</v>
      </c>
      <c r="H170" s="68" t="s">
        <v>2227</v>
      </c>
      <c r="I170" s="68" t="s">
        <v>2227</v>
      </c>
      <c r="J170" s="68" t="s">
        <v>2227</v>
      </c>
    </row>
    <row r="171" spans="1:10" ht="13.5" customHeight="1" x14ac:dyDescent="0.25">
      <c r="A171" s="65">
        <v>3</v>
      </c>
      <c r="B171" s="98">
        <v>2</v>
      </c>
      <c r="C171" s="65">
        <v>1</v>
      </c>
      <c r="D171" s="65">
        <v>3</v>
      </c>
      <c r="E171" s="66">
        <v>3213</v>
      </c>
      <c r="F171" s="102" t="s">
        <v>2343</v>
      </c>
      <c r="G171" s="67" t="s">
        <v>2227</v>
      </c>
      <c r="H171" s="68" t="s">
        <v>2227</v>
      </c>
      <c r="I171" s="68" t="s">
        <v>2227</v>
      </c>
      <c r="J171" s="68" t="s">
        <v>2227</v>
      </c>
    </row>
    <row r="172" spans="1:10" ht="13.5" customHeight="1" x14ac:dyDescent="0.25">
      <c r="A172" s="65">
        <v>3</v>
      </c>
      <c r="B172" s="98">
        <v>2</v>
      </c>
      <c r="C172" s="65">
        <v>1</v>
      </c>
      <c r="D172" s="65">
        <v>4</v>
      </c>
      <c r="E172" s="66">
        <v>3214</v>
      </c>
      <c r="F172" s="102" t="s">
        <v>2344</v>
      </c>
      <c r="G172" s="67" t="s">
        <v>2227</v>
      </c>
      <c r="H172" s="68" t="s">
        <v>2227</v>
      </c>
      <c r="I172" s="68" t="s">
        <v>2227</v>
      </c>
      <c r="J172" s="68" t="s">
        <v>2227</v>
      </c>
    </row>
    <row r="173" spans="1:10" ht="13.5" customHeight="1" x14ac:dyDescent="0.25">
      <c r="A173" s="65">
        <v>3</v>
      </c>
      <c r="B173" s="99">
        <v>2</v>
      </c>
      <c r="C173" s="65">
        <v>1</v>
      </c>
      <c r="D173" s="65">
        <v>5</v>
      </c>
      <c r="E173" s="66">
        <v>3215</v>
      </c>
      <c r="F173" s="102" t="s">
        <v>2345</v>
      </c>
      <c r="G173" s="67" t="s">
        <v>2227</v>
      </c>
      <c r="H173" s="68" t="s">
        <v>2227</v>
      </c>
      <c r="I173" s="68" t="s">
        <v>2227</v>
      </c>
      <c r="J173" s="68" t="s">
        <v>2227</v>
      </c>
    </row>
    <row r="174" spans="1:10" ht="13.5" customHeight="1" x14ac:dyDescent="0.25">
      <c r="A174" s="58">
        <v>3</v>
      </c>
      <c r="B174" s="95">
        <v>2</v>
      </c>
      <c r="C174" s="58">
        <v>9</v>
      </c>
      <c r="D174" s="58">
        <v>0</v>
      </c>
      <c r="E174" s="58">
        <v>3290</v>
      </c>
      <c r="F174" s="103" t="s">
        <v>2152</v>
      </c>
      <c r="G174" s="59" t="s">
        <v>2227</v>
      </c>
      <c r="H174" s="60" t="s">
        <v>2227</v>
      </c>
      <c r="I174" s="60" t="s">
        <v>2227</v>
      </c>
      <c r="J174" s="60" t="s">
        <v>2227</v>
      </c>
    </row>
    <row r="175" spans="1:10" ht="13.5" customHeight="1" x14ac:dyDescent="0.25">
      <c r="A175" s="65">
        <v>3</v>
      </c>
      <c r="B175" s="97">
        <v>2</v>
      </c>
      <c r="C175" s="65">
        <v>9</v>
      </c>
      <c r="D175" s="65">
        <v>7</v>
      </c>
      <c r="E175" s="66">
        <v>3297</v>
      </c>
      <c r="F175" s="102" t="s">
        <v>2337</v>
      </c>
      <c r="G175" s="67" t="s">
        <v>2227</v>
      </c>
      <c r="H175" s="68" t="s">
        <v>2227</v>
      </c>
      <c r="I175" s="68" t="s">
        <v>2227</v>
      </c>
      <c r="J175" s="68" t="s">
        <v>2227</v>
      </c>
    </row>
    <row r="176" spans="1:10" ht="13.5" customHeight="1" x14ac:dyDescent="0.25">
      <c r="A176" s="65">
        <v>3</v>
      </c>
      <c r="B176" s="98">
        <v>2</v>
      </c>
      <c r="C176" s="65">
        <v>9</v>
      </c>
      <c r="D176" s="65">
        <v>8</v>
      </c>
      <c r="E176" s="66">
        <v>3298</v>
      </c>
      <c r="F176" s="102" t="s">
        <v>2338</v>
      </c>
      <c r="G176" s="67" t="s">
        <v>2227</v>
      </c>
      <c r="H176" s="68" t="s">
        <v>2227</v>
      </c>
      <c r="I176" s="68" t="s">
        <v>2227</v>
      </c>
      <c r="J176" s="68" t="s">
        <v>2227</v>
      </c>
    </row>
    <row r="177" spans="1:10" ht="13.5" customHeight="1" x14ac:dyDescent="0.25">
      <c r="A177" s="69">
        <v>3</v>
      </c>
      <c r="B177" s="99">
        <v>2</v>
      </c>
      <c r="C177" s="69">
        <v>9</v>
      </c>
      <c r="D177" s="69">
        <v>9</v>
      </c>
      <c r="E177" s="70">
        <v>3299</v>
      </c>
      <c r="F177" s="104" t="s">
        <v>2099</v>
      </c>
      <c r="G177" s="71" t="s">
        <v>2227</v>
      </c>
      <c r="H177" s="72" t="s">
        <v>2227</v>
      </c>
      <c r="I177" s="72" t="s">
        <v>2227</v>
      </c>
      <c r="J177" s="72" t="s">
        <v>2227</v>
      </c>
    </row>
    <row r="178" spans="1:10" ht="13.5" customHeight="1" x14ac:dyDescent="0.25">
      <c r="A178" s="52">
        <v>3</v>
      </c>
      <c r="B178" s="96">
        <v>3</v>
      </c>
      <c r="C178" s="52">
        <v>0</v>
      </c>
      <c r="D178" s="52">
        <v>0</v>
      </c>
      <c r="E178" s="52">
        <v>3300</v>
      </c>
      <c r="F178" s="105" t="s">
        <v>2346</v>
      </c>
      <c r="G178" s="54" t="s">
        <v>2227</v>
      </c>
      <c r="H178" s="55" t="s">
        <v>2227</v>
      </c>
      <c r="I178" s="55" t="s">
        <v>2227</v>
      </c>
      <c r="J178" s="55" t="s">
        <v>2227</v>
      </c>
    </row>
    <row r="179" spans="1:10" ht="13.5" customHeight="1" x14ac:dyDescent="0.25">
      <c r="A179" s="58">
        <v>3</v>
      </c>
      <c r="B179" s="95">
        <v>3</v>
      </c>
      <c r="C179" s="58">
        <v>1</v>
      </c>
      <c r="D179" s="58">
        <v>0</v>
      </c>
      <c r="E179" s="58">
        <v>3310</v>
      </c>
      <c r="F179" s="103" t="s">
        <v>2347</v>
      </c>
      <c r="G179" s="59" t="s">
        <v>2227</v>
      </c>
      <c r="H179" s="60" t="s">
        <v>2227</v>
      </c>
      <c r="I179" s="60" t="s">
        <v>2227</v>
      </c>
      <c r="J179" s="60" t="s">
        <v>2227</v>
      </c>
    </row>
    <row r="180" spans="1:10" ht="13.5" customHeight="1" x14ac:dyDescent="0.25">
      <c r="A180" s="58">
        <v>3</v>
      </c>
      <c r="B180" s="95">
        <v>3</v>
      </c>
      <c r="C180" s="58">
        <v>2</v>
      </c>
      <c r="D180" s="58">
        <v>0</v>
      </c>
      <c r="E180" s="58">
        <v>3320</v>
      </c>
      <c r="F180" s="103" t="s">
        <v>2333</v>
      </c>
      <c r="G180" s="59" t="s">
        <v>2227</v>
      </c>
      <c r="H180" s="60" t="s">
        <v>2227</v>
      </c>
      <c r="I180" s="60" t="s">
        <v>2227</v>
      </c>
      <c r="J180" s="60" t="s">
        <v>2227</v>
      </c>
    </row>
    <row r="181" spans="1:10" ht="13.5" customHeight="1" x14ac:dyDescent="0.25">
      <c r="A181" s="58">
        <v>3</v>
      </c>
      <c r="B181" s="95">
        <v>3</v>
      </c>
      <c r="C181" s="58">
        <v>3</v>
      </c>
      <c r="D181" s="58">
        <v>0</v>
      </c>
      <c r="E181" s="58">
        <v>3330</v>
      </c>
      <c r="F181" s="103" t="s">
        <v>2334</v>
      </c>
      <c r="G181" s="59" t="s">
        <v>2227</v>
      </c>
      <c r="H181" s="60" t="s">
        <v>2227</v>
      </c>
      <c r="I181" s="60" t="s">
        <v>2227</v>
      </c>
      <c r="J181" s="60" t="s">
        <v>2227</v>
      </c>
    </row>
    <row r="182" spans="1:10" ht="13.5" customHeight="1" x14ac:dyDescent="0.25">
      <c r="A182" s="61">
        <v>3</v>
      </c>
      <c r="B182" s="97">
        <v>3</v>
      </c>
      <c r="C182" s="61">
        <v>3</v>
      </c>
      <c r="D182" s="61">
        <v>1</v>
      </c>
      <c r="E182" s="62">
        <v>3331</v>
      </c>
      <c r="F182" s="101" t="s">
        <v>2348</v>
      </c>
      <c r="G182" s="63" t="s">
        <v>2227</v>
      </c>
      <c r="H182" s="64" t="s">
        <v>2227</v>
      </c>
      <c r="I182" s="64" t="s">
        <v>2227</v>
      </c>
      <c r="J182" s="64" t="s">
        <v>2227</v>
      </c>
    </row>
    <row r="183" spans="1:10" ht="13.5" customHeight="1" x14ac:dyDescent="0.25">
      <c r="A183" s="69">
        <v>3</v>
      </c>
      <c r="B183" s="99">
        <v>3</v>
      </c>
      <c r="C183" s="69">
        <v>3</v>
      </c>
      <c r="D183" s="69">
        <v>2</v>
      </c>
      <c r="E183" s="70">
        <v>3332</v>
      </c>
      <c r="F183" s="104" t="s">
        <v>2349</v>
      </c>
      <c r="G183" s="71" t="s">
        <v>2227</v>
      </c>
      <c r="H183" s="72" t="s">
        <v>2227</v>
      </c>
      <c r="I183" s="72" t="s">
        <v>2227</v>
      </c>
      <c r="J183" s="72" t="s">
        <v>2227</v>
      </c>
    </row>
    <row r="184" spans="1:10" ht="13.5" customHeight="1" x14ac:dyDescent="0.25">
      <c r="A184" s="58">
        <v>3</v>
      </c>
      <c r="B184" s="95">
        <v>3</v>
      </c>
      <c r="C184" s="58">
        <v>4</v>
      </c>
      <c r="D184" s="58">
        <v>0</v>
      </c>
      <c r="E184" s="58">
        <v>3340</v>
      </c>
      <c r="F184" s="103" t="s">
        <v>2350</v>
      </c>
      <c r="G184" s="59" t="s">
        <v>2227</v>
      </c>
      <c r="H184" s="60" t="s">
        <v>2227</v>
      </c>
      <c r="I184" s="60" t="s">
        <v>2227</v>
      </c>
      <c r="J184" s="60" t="s">
        <v>2227</v>
      </c>
    </row>
    <row r="185" spans="1:10" ht="13.5" customHeight="1" x14ac:dyDescent="0.25">
      <c r="A185" s="61">
        <v>3</v>
      </c>
      <c r="B185" s="97">
        <v>3</v>
      </c>
      <c r="C185" s="61">
        <v>4</v>
      </c>
      <c r="D185" s="61">
        <v>1</v>
      </c>
      <c r="E185" s="62">
        <v>3341</v>
      </c>
      <c r="F185" s="101" t="s">
        <v>2341</v>
      </c>
      <c r="G185" s="63" t="s">
        <v>2227</v>
      </c>
      <c r="H185" s="64" t="s">
        <v>2227</v>
      </c>
      <c r="I185" s="64" t="s">
        <v>2227</v>
      </c>
      <c r="J185" s="64" t="s">
        <v>2227</v>
      </c>
    </row>
    <row r="186" spans="1:10" ht="13.5" customHeight="1" x14ac:dyDescent="0.25">
      <c r="A186" s="65">
        <v>3</v>
      </c>
      <c r="B186" s="98">
        <v>3</v>
      </c>
      <c r="C186" s="65">
        <v>4</v>
      </c>
      <c r="D186" s="65">
        <v>2</v>
      </c>
      <c r="E186" s="66">
        <v>3342</v>
      </c>
      <c r="F186" s="102" t="s">
        <v>2342</v>
      </c>
      <c r="G186" s="67" t="s">
        <v>2227</v>
      </c>
      <c r="H186" s="68" t="s">
        <v>2227</v>
      </c>
      <c r="I186" s="68" t="s">
        <v>2227</v>
      </c>
      <c r="J186" s="68" t="s">
        <v>2227</v>
      </c>
    </row>
    <row r="187" spans="1:10" ht="13.5" customHeight="1" x14ac:dyDescent="0.25">
      <c r="A187" s="65">
        <v>3</v>
      </c>
      <c r="B187" s="98">
        <v>3</v>
      </c>
      <c r="C187" s="65">
        <v>4</v>
      </c>
      <c r="D187" s="65">
        <v>3</v>
      </c>
      <c r="E187" s="66">
        <v>3343</v>
      </c>
      <c r="F187" s="102" t="s">
        <v>2343</v>
      </c>
      <c r="G187" s="67" t="s">
        <v>2227</v>
      </c>
      <c r="H187" s="68" t="s">
        <v>2227</v>
      </c>
      <c r="I187" s="68" t="s">
        <v>2227</v>
      </c>
      <c r="J187" s="68" t="s">
        <v>2227</v>
      </c>
    </row>
    <row r="188" spans="1:10" ht="13.5" customHeight="1" x14ac:dyDescent="0.25">
      <c r="A188" s="65">
        <v>3</v>
      </c>
      <c r="B188" s="98">
        <v>3</v>
      </c>
      <c r="C188" s="65">
        <v>4</v>
      </c>
      <c r="D188" s="65">
        <v>4</v>
      </c>
      <c r="E188" s="66">
        <v>3344</v>
      </c>
      <c r="F188" s="102" t="s">
        <v>2344</v>
      </c>
      <c r="G188" s="67" t="s">
        <v>2227</v>
      </c>
      <c r="H188" s="68" t="s">
        <v>2227</v>
      </c>
      <c r="I188" s="68" t="s">
        <v>2227</v>
      </c>
      <c r="J188" s="68" t="s">
        <v>2227</v>
      </c>
    </row>
    <row r="189" spans="1:10" ht="13.5" customHeight="1" x14ac:dyDescent="0.25">
      <c r="A189" s="65">
        <v>3</v>
      </c>
      <c r="B189" s="99">
        <v>3</v>
      </c>
      <c r="C189" s="65">
        <v>4</v>
      </c>
      <c r="D189" s="65">
        <v>5</v>
      </c>
      <c r="E189" s="66">
        <v>3345</v>
      </c>
      <c r="F189" s="102" t="s">
        <v>2345</v>
      </c>
      <c r="G189" s="67" t="s">
        <v>2227</v>
      </c>
      <c r="H189" s="68" t="s">
        <v>2227</v>
      </c>
      <c r="I189" s="68" t="s">
        <v>2227</v>
      </c>
      <c r="J189" s="68" t="s">
        <v>2227</v>
      </c>
    </row>
    <row r="190" spans="1:10" ht="13.5" customHeight="1" x14ac:dyDescent="0.25">
      <c r="A190" s="58">
        <v>3</v>
      </c>
      <c r="B190" s="95">
        <v>3</v>
      </c>
      <c r="C190" s="58">
        <v>9</v>
      </c>
      <c r="D190" s="58">
        <v>0</v>
      </c>
      <c r="E190" s="58">
        <v>3390</v>
      </c>
      <c r="F190" s="103" t="s">
        <v>2152</v>
      </c>
      <c r="G190" s="59" t="s">
        <v>2227</v>
      </c>
      <c r="H190" s="60" t="s">
        <v>2227</v>
      </c>
      <c r="I190" s="60" t="s">
        <v>2227</v>
      </c>
      <c r="J190" s="60" t="s">
        <v>2227</v>
      </c>
    </row>
    <row r="191" spans="1:10" ht="13.5" customHeight="1" x14ac:dyDescent="0.25">
      <c r="A191" s="65">
        <v>3</v>
      </c>
      <c r="B191" s="97">
        <v>3</v>
      </c>
      <c r="C191" s="65">
        <v>9</v>
      </c>
      <c r="D191" s="65">
        <v>7</v>
      </c>
      <c r="E191" s="66">
        <v>3397</v>
      </c>
      <c r="F191" s="102" t="s">
        <v>2337</v>
      </c>
      <c r="G191" s="67" t="s">
        <v>2227</v>
      </c>
      <c r="H191" s="68" t="s">
        <v>2227</v>
      </c>
      <c r="I191" s="68" t="s">
        <v>2227</v>
      </c>
      <c r="J191" s="68" t="s">
        <v>2227</v>
      </c>
    </row>
    <row r="192" spans="1:10" ht="13.5" customHeight="1" x14ac:dyDescent="0.25">
      <c r="A192" s="65">
        <v>3</v>
      </c>
      <c r="B192" s="98">
        <v>3</v>
      </c>
      <c r="C192" s="65">
        <v>9</v>
      </c>
      <c r="D192" s="65">
        <v>8</v>
      </c>
      <c r="E192" s="66">
        <v>3398</v>
      </c>
      <c r="F192" s="102" t="s">
        <v>2338</v>
      </c>
      <c r="G192" s="67" t="s">
        <v>2227</v>
      </c>
      <c r="H192" s="68" t="s">
        <v>2227</v>
      </c>
      <c r="I192" s="68" t="s">
        <v>2227</v>
      </c>
      <c r="J192" s="68" t="s">
        <v>2227</v>
      </c>
    </row>
    <row r="193" spans="1:10" ht="13.5" customHeight="1" x14ac:dyDescent="0.25">
      <c r="A193" s="69">
        <v>3</v>
      </c>
      <c r="B193" s="99">
        <v>3</v>
      </c>
      <c r="C193" s="69">
        <v>9</v>
      </c>
      <c r="D193" s="69">
        <v>9</v>
      </c>
      <c r="E193" s="70">
        <v>3399</v>
      </c>
      <c r="F193" s="104" t="s">
        <v>2099</v>
      </c>
      <c r="G193" s="71" t="s">
        <v>2227</v>
      </c>
      <c r="H193" s="72" t="s">
        <v>2227</v>
      </c>
      <c r="I193" s="72" t="s">
        <v>2227</v>
      </c>
      <c r="J193" s="72" t="s">
        <v>2227</v>
      </c>
    </row>
    <row r="194" spans="1:10" ht="13.5" customHeight="1" x14ac:dyDescent="0.25">
      <c r="A194" s="52">
        <v>3</v>
      </c>
      <c r="B194" s="96">
        <v>4</v>
      </c>
      <c r="C194" s="52">
        <v>0</v>
      </c>
      <c r="D194" s="52">
        <v>0</v>
      </c>
      <c r="E194" s="52">
        <v>3400</v>
      </c>
      <c r="F194" s="105" t="s">
        <v>2351</v>
      </c>
      <c r="G194" s="54" t="s">
        <v>2227</v>
      </c>
      <c r="H194" s="55" t="s">
        <v>2227</v>
      </c>
      <c r="I194" s="55" t="s">
        <v>2227</v>
      </c>
      <c r="J194" s="55" t="s">
        <v>2227</v>
      </c>
    </row>
    <row r="195" spans="1:10" ht="13.5" customHeight="1" x14ac:dyDescent="0.25">
      <c r="A195" s="58">
        <v>3</v>
      </c>
      <c r="B195" s="95">
        <v>4</v>
      </c>
      <c r="C195" s="58">
        <v>1</v>
      </c>
      <c r="D195" s="58">
        <v>0</v>
      </c>
      <c r="E195" s="58">
        <v>3410</v>
      </c>
      <c r="F195" s="103" t="s">
        <v>2352</v>
      </c>
      <c r="G195" s="59" t="s">
        <v>2227</v>
      </c>
      <c r="H195" s="60" t="s">
        <v>2227</v>
      </c>
      <c r="I195" s="60" t="s">
        <v>2227</v>
      </c>
      <c r="J195" s="60" t="s">
        <v>2227</v>
      </c>
    </row>
    <row r="196" spans="1:10" ht="13.5" customHeight="1" x14ac:dyDescent="0.25">
      <c r="A196" s="58">
        <v>3</v>
      </c>
      <c r="B196" s="95">
        <v>4</v>
      </c>
      <c r="C196" s="58">
        <v>2</v>
      </c>
      <c r="D196" s="58">
        <v>0</v>
      </c>
      <c r="E196" s="58">
        <v>3420</v>
      </c>
      <c r="F196" s="103" t="s">
        <v>2353</v>
      </c>
      <c r="G196" s="59" t="s">
        <v>2227</v>
      </c>
      <c r="H196" s="60" t="s">
        <v>2227</v>
      </c>
      <c r="I196" s="60" t="s">
        <v>2227</v>
      </c>
      <c r="J196" s="60" t="s">
        <v>2227</v>
      </c>
    </row>
    <row r="197" spans="1:10" ht="13.5" customHeight="1" x14ac:dyDescent="0.25">
      <c r="A197" s="61">
        <v>3</v>
      </c>
      <c r="B197" s="97">
        <v>4</v>
      </c>
      <c r="C197" s="61">
        <v>2</v>
      </c>
      <c r="D197" s="61">
        <v>1</v>
      </c>
      <c r="E197" s="62">
        <v>3421</v>
      </c>
      <c r="F197" s="101" t="s">
        <v>2341</v>
      </c>
      <c r="G197" s="63" t="s">
        <v>2227</v>
      </c>
      <c r="H197" s="64" t="s">
        <v>2227</v>
      </c>
      <c r="I197" s="64" t="s">
        <v>2227</v>
      </c>
      <c r="J197" s="64" t="s">
        <v>2227</v>
      </c>
    </row>
    <row r="198" spans="1:10" ht="13.5" customHeight="1" x14ac:dyDescent="0.25">
      <c r="A198" s="65">
        <v>3</v>
      </c>
      <c r="B198" s="98">
        <v>4</v>
      </c>
      <c r="C198" s="65">
        <v>2</v>
      </c>
      <c r="D198" s="65">
        <v>2</v>
      </c>
      <c r="E198" s="66">
        <v>3422</v>
      </c>
      <c r="F198" s="102" t="s">
        <v>2342</v>
      </c>
      <c r="G198" s="71" t="s">
        <v>2227</v>
      </c>
      <c r="H198" s="68" t="s">
        <v>2227</v>
      </c>
      <c r="I198" s="68" t="s">
        <v>2227</v>
      </c>
      <c r="J198" s="68" t="s">
        <v>2227</v>
      </c>
    </row>
    <row r="199" spans="1:10" ht="13.5" customHeight="1" x14ac:dyDescent="0.25">
      <c r="A199" s="65">
        <v>3</v>
      </c>
      <c r="B199" s="98">
        <v>4</v>
      </c>
      <c r="C199" s="65">
        <v>2</v>
      </c>
      <c r="D199" s="65">
        <v>3</v>
      </c>
      <c r="E199" s="66">
        <v>3423</v>
      </c>
      <c r="F199" s="102" t="s">
        <v>2343</v>
      </c>
      <c r="G199" s="67" t="s">
        <v>2227</v>
      </c>
      <c r="H199" s="68" t="s">
        <v>2227</v>
      </c>
      <c r="I199" s="68" t="s">
        <v>2227</v>
      </c>
      <c r="J199" s="68" t="s">
        <v>2227</v>
      </c>
    </row>
    <row r="200" spans="1:10" ht="13.5" customHeight="1" x14ac:dyDescent="0.25">
      <c r="A200" s="65">
        <v>3</v>
      </c>
      <c r="B200" s="98">
        <v>4</v>
      </c>
      <c r="C200" s="65">
        <v>2</v>
      </c>
      <c r="D200" s="65">
        <v>4</v>
      </c>
      <c r="E200" s="66">
        <v>3424</v>
      </c>
      <c r="F200" s="102" t="s">
        <v>2344</v>
      </c>
      <c r="G200" s="67" t="s">
        <v>2227</v>
      </c>
      <c r="H200" s="68" t="s">
        <v>2227</v>
      </c>
      <c r="I200" s="68" t="s">
        <v>2227</v>
      </c>
      <c r="J200" s="68" t="s">
        <v>2227</v>
      </c>
    </row>
    <row r="201" spans="1:10" ht="13.5" customHeight="1" x14ac:dyDescent="0.25">
      <c r="A201" s="65">
        <v>3</v>
      </c>
      <c r="B201" s="99">
        <v>4</v>
      </c>
      <c r="C201" s="65">
        <v>2</v>
      </c>
      <c r="D201" s="65">
        <v>5</v>
      </c>
      <c r="E201" s="66">
        <v>3425</v>
      </c>
      <c r="F201" s="102" t="s">
        <v>2345</v>
      </c>
      <c r="G201" s="67" t="s">
        <v>2227</v>
      </c>
      <c r="H201" s="68" t="s">
        <v>2227</v>
      </c>
      <c r="I201" s="68" t="s">
        <v>2227</v>
      </c>
      <c r="J201" s="68" t="s">
        <v>2227</v>
      </c>
    </row>
    <row r="202" spans="1:10" ht="13.5" customHeight="1" x14ac:dyDescent="0.25">
      <c r="A202" s="58">
        <v>3</v>
      </c>
      <c r="B202" s="95">
        <v>4</v>
      </c>
      <c r="C202" s="58">
        <v>3</v>
      </c>
      <c r="D202" s="58">
        <v>0</v>
      </c>
      <c r="E202" s="58">
        <v>3430</v>
      </c>
      <c r="F202" s="103" t="s">
        <v>2354</v>
      </c>
      <c r="G202" s="59" t="s">
        <v>2227</v>
      </c>
      <c r="H202" s="60" t="s">
        <v>2227</v>
      </c>
      <c r="I202" s="60" t="s">
        <v>2227</v>
      </c>
      <c r="J202" s="60" t="s">
        <v>2227</v>
      </c>
    </row>
    <row r="203" spans="1:10" ht="13.5" customHeight="1" x14ac:dyDescent="0.25">
      <c r="A203" s="61">
        <v>3</v>
      </c>
      <c r="B203" s="97">
        <v>4</v>
      </c>
      <c r="C203" s="61">
        <v>3</v>
      </c>
      <c r="D203" s="61">
        <v>1</v>
      </c>
      <c r="E203" s="62">
        <v>3431</v>
      </c>
      <c r="F203" s="101" t="s">
        <v>2341</v>
      </c>
      <c r="G203" s="63" t="s">
        <v>2227</v>
      </c>
      <c r="H203" s="64" t="s">
        <v>2227</v>
      </c>
      <c r="I203" s="64" t="s">
        <v>2227</v>
      </c>
      <c r="J203" s="64" t="s">
        <v>2227</v>
      </c>
    </row>
    <row r="204" spans="1:10" ht="13.5" customHeight="1" x14ac:dyDescent="0.25">
      <c r="A204" s="65">
        <v>3</v>
      </c>
      <c r="B204" s="98">
        <v>4</v>
      </c>
      <c r="C204" s="65">
        <v>3</v>
      </c>
      <c r="D204" s="65">
        <v>2</v>
      </c>
      <c r="E204" s="66">
        <v>3432</v>
      </c>
      <c r="F204" s="102" t="s">
        <v>2342</v>
      </c>
      <c r="G204" s="67" t="s">
        <v>2227</v>
      </c>
      <c r="H204" s="68" t="s">
        <v>2227</v>
      </c>
      <c r="I204" s="68" t="s">
        <v>2227</v>
      </c>
      <c r="J204" s="68" t="s">
        <v>2227</v>
      </c>
    </row>
    <row r="205" spans="1:10" ht="13.5" customHeight="1" x14ac:dyDescent="0.25">
      <c r="A205" s="65">
        <v>3</v>
      </c>
      <c r="B205" s="98">
        <v>4</v>
      </c>
      <c r="C205" s="65">
        <v>3</v>
      </c>
      <c r="D205" s="65">
        <v>3</v>
      </c>
      <c r="E205" s="66">
        <v>3433</v>
      </c>
      <c r="F205" s="102" t="s">
        <v>2343</v>
      </c>
      <c r="G205" s="67" t="s">
        <v>2227</v>
      </c>
      <c r="H205" s="68" t="s">
        <v>2227</v>
      </c>
      <c r="I205" s="68" t="s">
        <v>2227</v>
      </c>
      <c r="J205" s="68" t="s">
        <v>2227</v>
      </c>
    </row>
    <row r="206" spans="1:10" ht="13.5" customHeight="1" x14ac:dyDescent="0.25">
      <c r="A206" s="65">
        <v>3</v>
      </c>
      <c r="B206" s="98">
        <v>4</v>
      </c>
      <c r="C206" s="65">
        <v>3</v>
      </c>
      <c r="D206" s="65">
        <v>4</v>
      </c>
      <c r="E206" s="66">
        <v>3434</v>
      </c>
      <c r="F206" s="102" t="s">
        <v>2344</v>
      </c>
      <c r="G206" s="67" t="s">
        <v>2227</v>
      </c>
      <c r="H206" s="68" t="s">
        <v>2227</v>
      </c>
      <c r="I206" s="68" t="s">
        <v>2227</v>
      </c>
      <c r="J206" s="68" t="s">
        <v>2227</v>
      </c>
    </row>
    <row r="207" spans="1:10" ht="13.5" customHeight="1" x14ac:dyDescent="0.25">
      <c r="A207" s="65">
        <v>3</v>
      </c>
      <c r="B207" s="99">
        <v>4</v>
      </c>
      <c r="C207" s="65">
        <v>3</v>
      </c>
      <c r="D207" s="65">
        <v>5</v>
      </c>
      <c r="E207" s="66">
        <v>3435</v>
      </c>
      <c r="F207" s="102" t="s">
        <v>2345</v>
      </c>
      <c r="G207" s="67" t="s">
        <v>2227</v>
      </c>
      <c r="H207" s="68" t="s">
        <v>2227</v>
      </c>
      <c r="I207" s="68" t="s">
        <v>2227</v>
      </c>
      <c r="J207" s="68" t="s">
        <v>2227</v>
      </c>
    </row>
    <row r="208" spans="1:10" ht="13.5" customHeight="1" x14ac:dyDescent="0.25">
      <c r="A208" s="58">
        <v>3</v>
      </c>
      <c r="B208" s="95">
        <v>4</v>
      </c>
      <c r="C208" s="58">
        <v>4</v>
      </c>
      <c r="D208" s="58">
        <v>0</v>
      </c>
      <c r="E208" s="58">
        <v>3440</v>
      </c>
      <c r="F208" s="103" t="s">
        <v>2355</v>
      </c>
      <c r="G208" s="59" t="s">
        <v>2227</v>
      </c>
      <c r="H208" s="60" t="s">
        <v>2227</v>
      </c>
      <c r="I208" s="60" t="s">
        <v>2227</v>
      </c>
      <c r="J208" s="60" t="s">
        <v>2227</v>
      </c>
    </row>
    <row r="209" spans="1:10" ht="13.5" customHeight="1" x14ac:dyDescent="0.25">
      <c r="A209" s="61">
        <v>3</v>
      </c>
      <c r="B209" s="97">
        <v>4</v>
      </c>
      <c r="C209" s="61">
        <v>4</v>
      </c>
      <c r="D209" s="61">
        <v>1</v>
      </c>
      <c r="E209" s="62">
        <v>3441</v>
      </c>
      <c r="F209" s="101" t="s">
        <v>2341</v>
      </c>
      <c r="G209" s="63" t="s">
        <v>2227</v>
      </c>
      <c r="H209" s="64" t="s">
        <v>2227</v>
      </c>
      <c r="I209" s="64" t="s">
        <v>2227</v>
      </c>
      <c r="J209" s="64" t="s">
        <v>2227</v>
      </c>
    </row>
    <row r="210" spans="1:10" ht="13.5" customHeight="1" x14ac:dyDescent="0.25">
      <c r="A210" s="65">
        <v>3</v>
      </c>
      <c r="B210" s="98">
        <v>4</v>
      </c>
      <c r="C210" s="65">
        <v>4</v>
      </c>
      <c r="D210" s="65">
        <v>2</v>
      </c>
      <c r="E210" s="66">
        <v>3442</v>
      </c>
      <c r="F210" s="102" t="s">
        <v>2342</v>
      </c>
      <c r="G210" s="67" t="s">
        <v>2227</v>
      </c>
      <c r="H210" s="68" t="s">
        <v>2227</v>
      </c>
      <c r="I210" s="68" t="s">
        <v>2227</v>
      </c>
      <c r="J210" s="68" t="s">
        <v>2227</v>
      </c>
    </row>
    <row r="211" spans="1:10" ht="13.5" customHeight="1" x14ac:dyDescent="0.25">
      <c r="A211" s="65">
        <v>3</v>
      </c>
      <c r="B211" s="98">
        <v>4</v>
      </c>
      <c r="C211" s="65">
        <v>4</v>
      </c>
      <c r="D211" s="65">
        <v>3</v>
      </c>
      <c r="E211" s="66">
        <v>3443</v>
      </c>
      <c r="F211" s="102" t="s">
        <v>2343</v>
      </c>
      <c r="G211" s="67" t="s">
        <v>2227</v>
      </c>
      <c r="H211" s="68" t="s">
        <v>2227</v>
      </c>
      <c r="I211" s="68" t="s">
        <v>2227</v>
      </c>
      <c r="J211" s="68" t="s">
        <v>2227</v>
      </c>
    </row>
    <row r="212" spans="1:10" ht="13.5" customHeight="1" x14ac:dyDescent="0.25">
      <c r="A212" s="65">
        <v>3</v>
      </c>
      <c r="B212" s="98">
        <v>4</v>
      </c>
      <c r="C212" s="65">
        <v>4</v>
      </c>
      <c r="D212" s="65">
        <v>4</v>
      </c>
      <c r="E212" s="66">
        <v>3444</v>
      </c>
      <c r="F212" s="102" t="s">
        <v>2344</v>
      </c>
      <c r="G212" s="67" t="s">
        <v>2227</v>
      </c>
      <c r="H212" s="68" t="s">
        <v>2227</v>
      </c>
      <c r="I212" s="68" t="s">
        <v>2227</v>
      </c>
      <c r="J212" s="68" t="s">
        <v>2227</v>
      </c>
    </row>
    <row r="213" spans="1:10" ht="13.5" customHeight="1" x14ac:dyDescent="0.25">
      <c r="A213" s="65">
        <v>3</v>
      </c>
      <c r="B213" s="99">
        <v>4</v>
      </c>
      <c r="C213" s="65">
        <v>4</v>
      </c>
      <c r="D213" s="65">
        <v>5</v>
      </c>
      <c r="E213" s="66">
        <v>3445</v>
      </c>
      <c r="F213" s="102" t="s">
        <v>2345</v>
      </c>
      <c r="G213" s="67" t="s">
        <v>2227</v>
      </c>
      <c r="H213" s="68" t="s">
        <v>2227</v>
      </c>
      <c r="I213" s="68" t="s">
        <v>2227</v>
      </c>
      <c r="J213" s="68" t="s">
        <v>2227</v>
      </c>
    </row>
    <row r="214" spans="1:10" ht="13.5" customHeight="1" x14ac:dyDescent="0.25">
      <c r="A214" s="58">
        <v>3</v>
      </c>
      <c r="B214" s="95">
        <v>4</v>
      </c>
      <c r="C214" s="58">
        <v>9</v>
      </c>
      <c r="D214" s="58">
        <v>0</v>
      </c>
      <c r="E214" s="58">
        <v>3490</v>
      </c>
      <c r="F214" s="103" t="s">
        <v>2152</v>
      </c>
      <c r="G214" s="59" t="s">
        <v>2227</v>
      </c>
      <c r="H214" s="60" t="s">
        <v>2227</v>
      </c>
      <c r="I214" s="60" t="s">
        <v>2227</v>
      </c>
      <c r="J214" s="60" t="s">
        <v>2227</v>
      </c>
    </row>
    <row r="215" spans="1:10" ht="13.5" customHeight="1" x14ac:dyDescent="0.25">
      <c r="A215" s="65">
        <v>3</v>
      </c>
      <c r="B215" s="97">
        <v>4</v>
      </c>
      <c r="C215" s="65">
        <v>9</v>
      </c>
      <c r="D215" s="65">
        <v>7</v>
      </c>
      <c r="E215" s="66">
        <v>3497</v>
      </c>
      <c r="F215" s="102" t="s">
        <v>2337</v>
      </c>
      <c r="G215" s="67" t="s">
        <v>2227</v>
      </c>
      <c r="H215" s="68" t="s">
        <v>2227</v>
      </c>
      <c r="I215" s="68" t="s">
        <v>2227</v>
      </c>
      <c r="J215" s="68" t="s">
        <v>2227</v>
      </c>
    </row>
    <row r="216" spans="1:10" ht="13.5" customHeight="1" x14ac:dyDescent="0.25">
      <c r="A216" s="65">
        <v>3</v>
      </c>
      <c r="B216" s="98">
        <v>4</v>
      </c>
      <c r="C216" s="65">
        <v>9</v>
      </c>
      <c r="D216" s="65">
        <v>8</v>
      </c>
      <c r="E216" s="66">
        <v>3498</v>
      </c>
      <c r="F216" s="102" t="s">
        <v>2338</v>
      </c>
      <c r="G216" s="67" t="s">
        <v>2227</v>
      </c>
      <c r="H216" s="68" t="s">
        <v>2227</v>
      </c>
      <c r="I216" s="68" t="s">
        <v>2227</v>
      </c>
      <c r="J216" s="68" t="s">
        <v>2227</v>
      </c>
    </row>
    <row r="217" spans="1:10" ht="13.5" customHeight="1" x14ac:dyDescent="0.25">
      <c r="A217" s="69">
        <v>3</v>
      </c>
      <c r="B217" s="99">
        <v>4</v>
      </c>
      <c r="C217" s="69">
        <v>9</v>
      </c>
      <c r="D217" s="69">
        <v>9</v>
      </c>
      <c r="E217" s="70">
        <v>3499</v>
      </c>
      <c r="F217" s="104" t="s">
        <v>2099</v>
      </c>
      <c r="G217" s="71" t="s">
        <v>2227</v>
      </c>
      <c r="H217" s="72" t="s">
        <v>2227</v>
      </c>
      <c r="I217" s="72" t="s">
        <v>2227</v>
      </c>
      <c r="J217" s="72" t="s">
        <v>2227</v>
      </c>
    </row>
    <row r="218" spans="1:10" ht="13.5" customHeight="1" x14ac:dyDescent="0.25">
      <c r="A218" s="52">
        <v>3</v>
      </c>
      <c r="B218" s="96">
        <v>5</v>
      </c>
      <c r="C218" s="52">
        <v>0</v>
      </c>
      <c r="D218" s="52">
        <v>0</v>
      </c>
      <c r="E218" s="52">
        <v>3500</v>
      </c>
      <c r="F218" s="105" t="s">
        <v>2356</v>
      </c>
      <c r="G218" s="54" t="s">
        <v>2227</v>
      </c>
      <c r="H218" s="55" t="s">
        <v>2227</v>
      </c>
      <c r="I218" s="55" t="s">
        <v>2227</v>
      </c>
      <c r="J218" s="55" t="s">
        <v>2227</v>
      </c>
    </row>
    <row r="219" spans="1:10" ht="13.5" customHeight="1" x14ac:dyDescent="0.25">
      <c r="A219" s="58">
        <v>3</v>
      </c>
      <c r="B219" s="95">
        <v>5</v>
      </c>
      <c r="C219" s="58">
        <v>2</v>
      </c>
      <c r="D219" s="58">
        <v>0</v>
      </c>
      <c r="E219" s="58">
        <v>3520</v>
      </c>
      <c r="F219" s="103" t="s">
        <v>2356</v>
      </c>
      <c r="G219" s="59" t="s">
        <v>2227</v>
      </c>
      <c r="H219" s="60" t="s">
        <v>2227</v>
      </c>
      <c r="I219" s="60" t="s">
        <v>2227</v>
      </c>
      <c r="J219" s="60" t="s">
        <v>2227</v>
      </c>
    </row>
    <row r="220" spans="1:10" ht="13.5" customHeight="1" x14ac:dyDescent="0.25">
      <c r="A220" s="61">
        <v>3</v>
      </c>
      <c r="B220" s="97">
        <v>5</v>
      </c>
      <c r="C220" s="61">
        <v>2</v>
      </c>
      <c r="D220" s="61">
        <v>1</v>
      </c>
      <c r="E220" s="62">
        <v>3521</v>
      </c>
      <c r="F220" s="101" t="s">
        <v>2330</v>
      </c>
      <c r="G220" s="63" t="s">
        <v>2227</v>
      </c>
      <c r="H220" s="64" t="s">
        <v>2227</v>
      </c>
      <c r="I220" s="64" t="s">
        <v>2227</v>
      </c>
      <c r="J220" s="64" t="s">
        <v>2227</v>
      </c>
    </row>
    <row r="221" spans="1:10" ht="13.5" customHeight="1" x14ac:dyDescent="0.25">
      <c r="A221" s="65">
        <v>3</v>
      </c>
      <c r="B221" s="98">
        <v>5</v>
      </c>
      <c r="C221" s="65">
        <v>2</v>
      </c>
      <c r="D221" s="65">
        <v>2</v>
      </c>
      <c r="E221" s="66">
        <v>3522</v>
      </c>
      <c r="F221" s="102" t="s">
        <v>2331</v>
      </c>
      <c r="G221" s="67" t="s">
        <v>2227</v>
      </c>
      <c r="H221" s="68" t="s">
        <v>2227</v>
      </c>
      <c r="I221" s="68" t="s">
        <v>2227</v>
      </c>
      <c r="J221" s="68" t="s">
        <v>2227</v>
      </c>
    </row>
    <row r="222" spans="1:10" ht="13.5" customHeight="1" x14ac:dyDescent="0.25">
      <c r="A222" s="65">
        <v>3</v>
      </c>
      <c r="B222" s="98">
        <v>5</v>
      </c>
      <c r="C222" s="65">
        <v>2</v>
      </c>
      <c r="D222" s="65">
        <v>3</v>
      </c>
      <c r="E222" s="66">
        <v>3523</v>
      </c>
      <c r="F222" s="102" t="s">
        <v>2357</v>
      </c>
      <c r="G222" s="67" t="s">
        <v>2227</v>
      </c>
      <c r="H222" s="68" t="s">
        <v>2227</v>
      </c>
      <c r="I222" s="68" t="s">
        <v>2227</v>
      </c>
      <c r="J222" s="68" t="s">
        <v>2227</v>
      </c>
    </row>
    <row r="223" spans="1:10" ht="13.5" customHeight="1" x14ac:dyDescent="0.25">
      <c r="A223" s="65">
        <v>3</v>
      </c>
      <c r="B223" s="98">
        <v>5</v>
      </c>
      <c r="C223" s="65">
        <v>2</v>
      </c>
      <c r="D223" s="65">
        <v>4</v>
      </c>
      <c r="E223" s="66">
        <v>3524</v>
      </c>
      <c r="F223" s="102" t="s">
        <v>2358</v>
      </c>
      <c r="G223" s="67" t="s">
        <v>2227</v>
      </c>
      <c r="H223" s="68" t="s">
        <v>2227</v>
      </c>
      <c r="I223" s="68" t="s">
        <v>2227</v>
      </c>
      <c r="J223" s="68" t="s">
        <v>2227</v>
      </c>
    </row>
    <row r="224" spans="1:10" ht="13.5" customHeight="1" x14ac:dyDescent="0.25">
      <c r="A224" s="65">
        <v>3</v>
      </c>
      <c r="B224" s="99">
        <v>5</v>
      </c>
      <c r="C224" s="65">
        <v>2</v>
      </c>
      <c r="D224" s="65">
        <v>5</v>
      </c>
      <c r="E224" s="66">
        <v>3525</v>
      </c>
      <c r="F224" s="102" t="s">
        <v>2359</v>
      </c>
      <c r="G224" s="67" t="s">
        <v>2227</v>
      </c>
      <c r="H224" s="68" t="s">
        <v>2227</v>
      </c>
      <c r="I224" s="68" t="s">
        <v>2227</v>
      </c>
      <c r="J224" s="68" t="s">
        <v>2227</v>
      </c>
    </row>
    <row r="225" spans="1:10" ht="13.5" customHeight="1" x14ac:dyDescent="0.25">
      <c r="A225" s="58">
        <v>3</v>
      </c>
      <c r="B225" s="95">
        <v>5</v>
      </c>
      <c r="C225" s="58">
        <v>9</v>
      </c>
      <c r="D225" s="58">
        <v>0</v>
      </c>
      <c r="E225" s="58">
        <v>3590</v>
      </c>
      <c r="F225" s="103" t="s">
        <v>2152</v>
      </c>
      <c r="G225" s="59" t="s">
        <v>2227</v>
      </c>
      <c r="H225" s="60" t="s">
        <v>2227</v>
      </c>
      <c r="I225" s="60" t="s">
        <v>2227</v>
      </c>
      <c r="J225" s="60" t="s">
        <v>2227</v>
      </c>
    </row>
    <row r="226" spans="1:10" ht="13.5" customHeight="1" x14ac:dyDescent="0.25">
      <c r="A226" s="65">
        <v>3</v>
      </c>
      <c r="B226" s="97">
        <v>5</v>
      </c>
      <c r="C226" s="65">
        <v>9</v>
      </c>
      <c r="D226" s="65">
        <v>7</v>
      </c>
      <c r="E226" s="66">
        <v>3597</v>
      </c>
      <c r="F226" s="102" t="s">
        <v>2360</v>
      </c>
      <c r="G226" s="67" t="s">
        <v>2227</v>
      </c>
      <c r="H226" s="68" t="s">
        <v>2227</v>
      </c>
      <c r="I226" s="68" t="s">
        <v>2227</v>
      </c>
      <c r="J226" s="68" t="s">
        <v>2227</v>
      </c>
    </row>
    <row r="227" spans="1:10" ht="13.5" customHeight="1" x14ac:dyDescent="0.25">
      <c r="A227" s="65">
        <v>3</v>
      </c>
      <c r="B227" s="98">
        <v>5</v>
      </c>
      <c r="C227" s="65">
        <v>9</v>
      </c>
      <c r="D227" s="65">
        <v>8</v>
      </c>
      <c r="E227" s="66">
        <v>3598</v>
      </c>
      <c r="F227" s="102" t="s">
        <v>2338</v>
      </c>
      <c r="G227" s="67" t="s">
        <v>2227</v>
      </c>
      <c r="H227" s="68" t="s">
        <v>2227</v>
      </c>
      <c r="I227" s="68" t="s">
        <v>2227</v>
      </c>
      <c r="J227" s="68" t="s">
        <v>2227</v>
      </c>
    </row>
    <row r="228" spans="1:10" ht="13.5" customHeight="1" x14ac:dyDescent="0.25">
      <c r="A228" s="69">
        <v>3</v>
      </c>
      <c r="B228" s="99">
        <v>5</v>
      </c>
      <c r="C228" s="69">
        <v>9</v>
      </c>
      <c r="D228" s="69">
        <v>9</v>
      </c>
      <c r="E228" s="70">
        <v>3599</v>
      </c>
      <c r="F228" s="104" t="s">
        <v>2099</v>
      </c>
      <c r="G228" s="71" t="s">
        <v>2227</v>
      </c>
      <c r="H228" s="72" t="s">
        <v>2227</v>
      </c>
      <c r="I228" s="72" t="s">
        <v>2227</v>
      </c>
      <c r="J228" s="72" t="s">
        <v>2227</v>
      </c>
    </row>
    <row r="229" spans="1:10" ht="13.5" customHeight="1" x14ac:dyDescent="0.25">
      <c r="A229" s="52">
        <v>3</v>
      </c>
      <c r="B229" s="96">
        <v>6</v>
      </c>
      <c r="C229" s="52">
        <v>0</v>
      </c>
      <c r="D229" s="52">
        <v>0</v>
      </c>
      <c r="E229" s="52">
        <v>3600</v>
      </c>
      <c r="F229" s="105" t="s">
        <v>2361</v>
      </c>
      <c r="G229" s="54" t="s">
        <v>2227</v>
      </c>
      <c r="H229" s="55" t="s">
        <v>2227</v>
      </c>
      <c r="I229" s="55" t="s">
        <v>2227</v>
      </c>
      <c r="J229" s="55" t="s">
        <v>2227</v>
      </c>
    </row>
    <row r="230" spans="1:10" ht="13.5" customHeight="1" x14ac:dyDescent="0.25">
      <c r="A230" s="58">
        <v>3</v>
      </c>
      <c r="B230" s="95">
        <v>6</v>
      </c>
      <c r="C230" s="58">
        <v>1</v>
      </c>
      <c r="D230" s="58">
        <v>0</v>
      </c>
      <c r="E230" s="58">
        <v>3610</v>
      </c>
      <c r="F230" s="103" t="s">
        <v>2362</v>
      </c>
      <c r="G230" s="59" t="s">
        <v>2227</v>
      </c>
      <c r="H230" s="60" t="s">
        <v>2227</v>
      </c>
      <c r="I230" s="60" t="s">
        <v>2227</v>
      </c>
      <c r="J230" s="60" t="s">
        <v>2227</v>
      </c>
    </row>
    <row r="231" spans="1:10" ht="13.5" customHeight="1" x14ac:dyDescent="0.25">
      <c r="A231" s="61">
        <v>3</v>
      </c>
      <c r="B231" s="97">
        <v>6</v>
      </c>
      <c r="C231" s="61">
        <v>1</v>
      </c>
      <c r="D231" s="61">
        <v>1</v>
      </c>
      <c r="E231" s="62">
        <v>3611</v>
      </c>
      <c r="F231" s="101" t="s">
        <v>2330</v>
      </c>
      <c r="G231" s="63" t="s">
        <v>2227</v>
      </c>
      <c r="H231" s="64" t="s">
        <v>2227</v>
      </c>
      <c r="I231" s="64" t="s">
        <v>2227</v>
      </c>
      <c r="J231" s="64" t="s">
        <v>2227</v>
      </c>
    </row>
    <row r="232" spans="1:10" ht="13.5" customHeight="1" x14ac:dyDescent="0.25">
      <c r="A232" s="65">
        <v>3</v>
      </c>
      <c r="B232" s="98">
        <v>6</v>
      </c>
      <c r="C232" s="65">
        <v>1</v>
      </c>
      <c r="D232" s="65">
        <v>2</v>
      </c>
      <c r="E232" s="66">
        <v>3612</v>
      </c>
      <c r="F232" s="102" t="s">
        <v>2331</v>
      </c>
      <c r="G232" s="67" t="s">
        <v>2227</v>
      </c>
      <c r="H232" s="68" t="s">
        <v>2227</v>
      </c>
      <c r="I232" s="68" t="s">
        <v>2227</v>
      </c>
      <c r="J232" s="68" t="s">
        <v>2227</v>
      </c>
    </row>
    <row r="233" spans="1:10" ht="13.5" customHeight="1" x14ac:dyDescent="0.25">
      <c r="A233" s="69">
        <v>3</v>
      </c>
      <c r="B233" s="99">
        <v>6</v>
      </c>
      <c r="C233" s="69">
        <v>1</v>
      </c>
      <c r="D233" s="69">
        <v>3</v>
      </c>
      <c r="E233" s="70">
        <v>3613</v>
      </c>
      <c r="F233" s="104" t="s">
        <v>2357</v>
      </c>
      <c r="G233" s="71" t="s">
        <v>2227</v>
      </c>
      <c r="H233" s="72" t="s">
        <v>2227</v>
      </c>
      <c r="I233" s="72" t="s">
        <v>2227</v>
      </c>
      <c r="J233" s="72" t="s">
        <v>2227</v>
      </c>
    </row>
    <row r="234" spans="1:10" ht="13.5" customHeight="1" x14ac:dyDescent="0.25">
      <c r="A234" s="58">
        <v>3</v>
      </c>
      <c r="B234" s="95">
        <v>6</v>
      </c>
      <c r="C234" s="58">
        <v>2</v>
      </c>
      <c r="D234" s="58">
        <v>0</v>
      </c>
      <c r="E234" s="58">
        <v>3620</v>
      </c>
      <c r="F234" s="103" t="s">
        <v>2363</v>
      </c>
      <c r="G234" s="59" t="s">
        <v>2227</v>
      </c>
      <c r="H234" s="60" t="s">
        <v>2227</v>
      </c>
      <c r="I234" s="60" t="s">
        <v>2227</v>
      </c>
      <c r="J234" s="60" t="s">
        <v>2227</v>
      </c>
    </row>
    <row r="235" spans="1:10" ht="13.5" customHeight="1" x14ac:dyDescent="0.25">
      <c r="A235" s="61">
        <v>3</v>
      </c>
      <c r="B235" s="97">
        <v>6</v>
      </c>
      <c r="C235" s="61">
        <v>2</v>
      </c>
      <c r="D235" s="61">
        <v>1</v>
      </c>
      <c r="E235" s="62">
        <v>3621</v>
      </c>
      <c r="F235" s="101" t="s">
        <v>2341</v>
      </c>
      <c r="G235" s="63" t="s">
        <v>2227</v>
      </c>
      <c r="H235" s="64" t="s">
        <v>2227</v>
      </c>
      <c r="I235" s="64" t="s">
        <v>2227</v>
      </c>
      <c r="J235" s="64" t="s">
        <v>2227</v>
      </c>
    </row>
    <row r="236" spans="1:10" ht="13.5" customHeight="1" x14ac:dyDescent="0.25">
      <c r="A236" s="65">
        <v>3</v>
      </c>
      <c r="B236" s="98">
        <v>6</v>
      </c>
      <c r="C236" s="65">
        <v>2</v>
      </c>
      <c r="D236" s="65">
        <v>2</v>
      </c>
      <c r="E236" s="66">
        <v>3622</v>
      </c>
      <c r="F236" s="102" t="s">
        <v>2342</v>
      </c>
      <c r="G236" s="67" t="s">
        <v>2227</v>
      </c>
      <c r="H236" s="68" t="s">
        <v>2227</v>
      </c>
      <c r="I236" s="68" t="s">
        <v>2227</v>
      </c>
      <c r="J236" s="68" t="s">
        <v>2227</v>
      </c>
    </row>
    <row r="237" spans="1:10" ht="13.5" customHeight="1" x14ac:dyDescent="0.25">
      <c r="A237" s="65">
        <v>3</v>
      </c>
      <c r="B237" s="98">
        <v>6</v>
      </c>
      <c r="C237" s="65">
        <v>2</v>
      </c>
      <c r="D237" s="65">
        <v>3</v>
      </c>
      <c r="E237" s="66">
        <v>3623</v>
      </c>
      <c r="F237" s="102" t="s">
        <v>2343</v>
      </c>
      <c r="G237" s="67" t="s">
        <v>2227</v>
      </c>
      <c r="H237" s="68" t="s">
        <v>2227</v>
      </c>
      <c r="I237" s="68" t="s">
        <v>2227</v>
      </c>
      <c r="J237" s="68" t="s">
        <v>2227</v>
      </c>
    </row>
    <row r="238" spans="1:10" ht="13.5" customHeight="1" x14ac:dyDescent="0.25">
      <c r="A238" s="65">
        <v>3</v>
      </c>
      <c r="B238" s="98">
        <v>6</v>
      </c>
      <c r="C238" s="65">
        <v>2</v>
      </c>
      <c r="D238" s="65">
        <v>4</v>
      </c>
      <c r="E238" s="66">
        <v>3624</v>
      </c>
      <c r="F238" s="102" t="s">
        <v>2344</v>
      </c>
      <c r="G238" s="67" t="s">
        <v>2227</v>
      </c>
      <c r="H238" s="68" t="s">
        <v>2227</v>
      </c>
      <c r="I238" s="68" t="s">
        <v>2227</v>
      </c>
      <c r="J238" s="68" t="s">
        <v>2227</v>
      </c>
    </row>
    <row r="239" spans="1:10" ht="13.5" customHeight="1" x14ac:dyDescent="0.25">
      <c r="A239" s="65">
        <v>3</v>
      </c>
      <c r="B239" s="99">
        <v>6</v>
      </c>
      <c r="C239" s="65">
        <v>2</v>
      </c>
      <c r="D239" s="65">
        <v>5</v>
      </c>
      <c r="E239" s="66">
        <v>3625</v>
      </c>
      <c r="F239" s="102" t="s">
        <v>2345</v>
      </c>
      <c r="G239" s="67" t="s">
        <v>2227</v>
      </c>
      <c r="H239" s="68" t="s">
        <v>2227</v>
      </c>
      <c r="I239" s="68" t="s">
        <v>2227</v>
      </c>
      <c r="J239" s="68" t="s">
        <v>2227</v>
      </c>
    </row>
    <row r="240" spans="1:10" ht="13.5" customHeight="1" x14ac:dyDescent="0.25">
      <c r="A240" s="58">
        <v>3</v>
      </c>
      <c r="B240" s="95">
        <v>6</v>
      </c>
      <c r="C240" s="58">
        <v>9</v>
      </c>
      <c r="D240" s="58">
        <v>0</v>
      </c>
      <c r="E240" s="58">
        <v>3690</v>
      </c>
      <c r="F240" s="103" t="s">
        <v>2152</v>
      </c>
      <c r="G240" s="59" t="s">
        <v>2227</v>
      </c>
      <c r="H240" s="60" t="s">
        <v>2227</v>
      </c>
      <c r="I240" s="60" t="s">
        <v>2227</v>
      </c>
      <c r="J240" s="60" t="s">
        <v>2227</v>
      </c>
    </row>
    <row r="241" spans="1:10" ht="13.5" customHeight="1" x14ac:dyDescent="0.25">
      <c r="A241" s="65">
        <v>3</v>
      </c>
      <c r="B241" s="97">
        <v>6</v>
      </c>
      <c r="C241" s="65">
        <v>9</v>
      </c>
      <c r="D241" s="65">
        <v>7</v>
      </c>
      <c r="E241" s="66">
        <v>3697</v>
      </c>
      <c r="F241" s="102" t="s">
        <v>2364</v>
      </c>
      <c r="G241" s="67" t="s">
        <v>2227</v>
      </c>
      <c r="H241" s="68" t="s">
        <v>2227</v>
      </c>
      <c r="I241" s="68" t="s">
        <v>2227</v>
      </c>
      <c r="J241" s="68" t="s">
        <v>2227</v>
      </c>
    </row>
    <row r="242" spans="1:10" ht="13.5" customHeight="1" x14ac:dyDescent="0.25">
      <c r="A242" s="65">
        <v>3</v>
      </c>
      <c r="B242" s="98">
        <v>6</v>
      </c>
      <c r="C242" s="65">
        <v>9</v>
      </c>
      <c r="D242" s="65">
        <v>8</v>
      </c>
      <c r="E242" s="66">
        <v>3698</v>
      </c>
      <c r="F242" s="102" t="s">
        <v>2338</v>
      </c>
      <c r="G242" s="67" t="s">
        <v>2227</v>
      </c>
      <c r="H242" s="68" t="s">
        <v>2227</v>
      </c>
      <c r="I242" s="68" t="s">
        <v>2227</v>
      </c>
      <c r="J242" s="68" t="s">
        <v>2227</v>
      </c>
    </row>
    <row r="243" spans="1:10" ht="13.5" customHeight="1" x14ac:dyDescent="0.25">
      <c r="A243" s="69">
        <v>3</v>
      </c>
      <c r="B243" s="99">
        <v>6</v>
      </c>
      <c r="C243" s="69">
        <v>9</v>
      </c>
      <c r="D243" s="69">
        <v>9</v>
      </c>
      <c r="E243" s="70">
        <v>3699</v>
      </c>
      <c r="F243" s="104" t="s">
        <v>2099</v>
      </c>
      <c r="G243" s="71" t="s">
        <v>2227</v>
      </c>
      <c r="H243" s="72" t="s">
        <v>2227</v>
      </c>
      <c r="I243" s="72" t="s">
        <v>2227</v>
      </c>
      <c r="J243" s="72" t="s">
        <v>2227</v>
      </c>
    </row>
    <row r="244" spans="1:10" ht="13.5" customHeight="1" x14ac:dyDescent="0.25">
      <c r="A244" s="52">
        <v>3</v>
      </c>
      <c r="B244" s="96">
        <v>7</v>
      </c>
      <c r="C244" s="52">
        <v>0</v>
      </c>
      <c r="D244" s="52">
        <v>0</v>
      </c>
      <c r="E244" s="52">
        <v>3700</v>
      </c>
      <c r="F244" s="105" t="s">
        <v>2365</v>
      </c>
      <c r="G244" s="54" t="s">
        <v>2227</v>
      </c>
      <c r="H244" s="55" t="s">
        <v>2227</v>
      </c>
      <c r="I244" s="55" t="s">
        <v>2227</v>
      </c>
      <c r="J244" s="55" t="s">
        <v>2227</v>
      </c>
    </row>
    <row r="245" spans="1:10" ht="13.5" customHeight="1" x14ac:dyDescent="0.25">
      <c r="A245" s="58">
        <v>3</v>
      </c>
      <c r="B245" s="95">
        <v>7</v>
      </c>
      <c r="C245" s="58">
        <v>1</v>
      </c>
      <c r="D245" s="58">
        <v>0</v>
      </c>
      <c r="E245" s="58">
        <v>3710</v>
      </c>
      <c r="F245" s="103" t="s">
        <v>2366</v>
      </c>
      <c r="G245" s="59" t="s">
        <v>2227</v>
      </c>
      <c r="H245" s="60" t="s">
        <v>2227</v>
      </c>
      <c r="I245" s="60" t="s">
        <v>2227</v>
      </c>
      <c r="J245" s="60" t="s">
        <v>2227</v>
      </c>
    </row>
    <row r="246" spans="1:10" ht="13.5" customHeight="1" x14ac:dyDescent="0.25">
      <c r="A246" s="58">
        <v>3</v>
      </c>
      <c r="B246" s="95">
        <v>7</v>
      </c>
      <c r="C246" s="58">
        <v>2</v>
      </c>
      <c r="D246" s="58">
        <v>0</v>
      </c>
      <c r="E246" s="58">
        <v>3720</v>
      </c>
      <c r="F246" s="103" t="s">
        <v>2367</v>
      </c>
      <c r="G246" s="59" t="s">
        <v>2227</v>
      </c>
      <c r="H246" s="60" t="s">
        <v>2227</v>
      </c>
      <c r="I246" s="60" t="s">
        <v>2227</v>
      </c>
      <c r="J246" s="60" t="s">
        <v>2227</v>
      </c>
    </row>
    <row r="247" spans="1:10" ht="13.5" customHeight="1" x14ac:dyDescent="0.25">
      <c r="A247" s="61">
        <v>3</v>
      </c>
      <c r="B247" s="97">
        <v>7</v>
      </c>
      <c r="C247" s="61">
        <v>2</v>
      </c>
      <c r="D247" s="61">
        <v>1</v>
      </c>
      <c r="E247" s="62">
        <v>3721</v>
      </c>
      <c r="F247" s="101" t="s">
        <v>2330</v>
      </c>
      <c r="G247" s="63" t="s">
        <v>2227</v>
      </c>
      <c r="H247" s="64" t="s">
        <v>2227</v>
      </c>
      <c r="I247" s="64" t="s">
        <v>2227</v>
      </c>
      <c r="J247" s="64" t="s">
        <v>2227</v>
      </c>
    </row>
    <row r="248" spans="1:10" ht="13.5" customHeight="1" x14ac:dyDescent="0.25">
      <c r="A248" s="65">
        <v>3</v>
      </c>
      <c r="B248" s="98">
        <v>7</v>
      </c>
      <c r="C248" s="65">
        <v>2</v>
      </c>
      <c r="D248" s="65">
        <v>2</v>
      </c>
      <c r="E248" s="66">
        <v>3722</v>
      </c>
      <c r="F248" s="102" t="s">
        <v>2331</v>
      </c>
      <c r="G248" s="67" t="s">
        <v>2227</v>
      </c>
      <c r="H248" s="68" t="s">
        <v>2227</v>
      </c>
      <c r="I248" s="68" t="s">
        <v>2227</v>
      </c>
      <c r="J248" s="68" t="s">
        <v>2227</v>
      </c>
    </row>
    <row r="249" spans="1:10" ht="13.5" customHeight="1" x14ac:dyDescent="0.25">
      <c r="A249" s="65">
        <v>3</v>
      </c>
      <c r="B249" s="98">
        <v>7</v>
      </c>
      <c r="C249" s="65">
        <v>2</v>
      </c>
      <c r="D249" s="65">
        <v>3</v>
      </c>
      <c r="E249" s="66">
        <v>3723</v>
      </c>
      <c r="F249" s="102" t="s">
        <v>2357</v>
      </c>
      <c r="G249" s="67" t="s">
        <v>2227</v>
      </c>
      <c r="H249" s="68" t="s">
        <v>2227</v>
      </c>
      <c r="I249" s="68" t="s">
        <v>2227</v>
      </c>
      <c r="J249" s="68" t="s">
        <v>2227</v>
      </c>
    </row>
    <row r="250" spans="1:10" ht="13.5" customHeight="1" x14ac:dyDescent="0.25">
      <c r="A250" s="65">
        <v>3</v>
      </c>
      <c r="B250" s="98">
        <v>7</v>
      </c>
      <c r="C250" s="65">
        <v>2</v>
      </c>
      <c r="D250" s="65">
        <v>4</v>
      </c>
      <c r="E250" s="66">
        <v>3724</v>
      </c>
      <c r="F250" s="102" t="s">
        <v>2358</v>
      </c>
      <c r="G250" s="67" t="s">
        <v>2227</v>
      </c>
      <c r="H250" s="68" t="s">
        <v>2227</v>
      </c>
      <c r="I250" s="68" t="s">
        <v>2227</v>
      </c>
      <c r="J250" s="68" t="s">
        <v>2227</v>
      </c>
    </row>
    <row r="251" spans="1:10" ht="13.5" customHeight="1" x14ac:dyDescent="0.25">
      <c r="A251" s="65">
        <v>3</v>
      </c>
      <c r="B251" s="98">
        <v>7</v>
      </c>
      <c r="C251" s="65">
        <v>2</v>
      </c>
      <c r="D251" s="65">
        <v>5</v>
      </c>
      <c r="E251" s="66">
        <v>3725</v>
      </c>
      <c r="F251" s="102" t="s">
        <v>2359</v>
      </c>
      <c r="G251" s="67" t="s">
        <v>2227</v>
      </c>
      <c r="H251" s="68" t="s">
        <v>2227</v>
      </c>
      <c r="I251" s="68" t="s">
        <v>2227</v>
      </c>
      <c r="J251" s="68" t="s">
        <v>2227</v>
      </c>
    </row>
    <row r="252" spans="1:10" ht="13.5" customHeight="1" x14ac:dyDescent="0.25">
      <c r="A252" s="69">
        <v>3</v>
      </c>
      <c r="B252" s="99">
        <v>7</v>
      </c>
      <c r="C252" s="69">
        <v>2</v>
      </c>
      <c r="D252" s="69">
        <v>6</v>
      </c>
      <c r="E252" s="70">
        <v>3726</v>
      </c>
      <c r="F252" s="104" t="s">
        <v>2368</v>
      </c>
      <c r="G252" s="71" t="s">
        <v>2227</v>
      </c>
      <c r="H252" s="72" t="s">
        <v>2227</v>
      </c>
      <c r="I252" s="72" t="s">
        <v>2227</v>
      </c>
      <c r="J252" s="72" t="s">
        <v>2227</v>
      </c>
    </row>
    <row r="253" spans="1:10" ht="13.5" customHeight="1" x14ac:dyDescent="0.25">
      <c r="A253" s="58">
        <v>3</v>
      </c>
      <c r="B253" s="95">
        <v>7</v>
      </c>
      <c r="C253" s="58">
        <v>3</v>
      </c>
      <c r="D253" s="58">
        <v>0</v>
      </c>
      <c r="E253" s="58">
        <v>3730</v>
      </c>
      <c r="F253" s="103" t="s">
        <v>2369</v>
      </c>
      <c r="G253" s="59" t="s">
        <v>2227</v>
      </c>
      <c r="H253" s="60" t="s">
        <v>2227</v>
      </c>
      <c r="I253" s="60" t="s">
        <v>2227</v>
      </c>
      <c r="J253" s="60" t="s">
        <v>2227</v>
      </c>
    </row>
    <row r="254" spans="1:10" ht="13.5" customHeight="1" x14ac:dyDescent="0.25">
      <c r="A254" s="65">
        <v>3</v>
      </c>
      <c r="B254" s="97">
        <v>7</v>
      </c>
      <c r="C254" s="65">
        <v>3</v>
      </c>
      <c r="D254" s="65">
        <v>1</v>
      </c>
      <c r="E254" s="66">
        <v>3731</v>
      </c>
      <c r="F254" s="102" t="s">
        <v>2330</v>
      </c>
      <c r="G254" s="67" t="s">
        <v>2227</v>
      </c>
      <c r="H254" s="68" t="s">
        <v>2227</v>
      </c>
      <c r="I254" s="68" t="s">
        <v>2227</v>
      </c>
      <c r="J254" s="68" t="s">
        <v>2227</v>
      </c>
    </row>
    <row r="255" spans="1:10" ht="13.5" customHeight="1" x14ac:dyDescent="0.25">
      <c r="A255" s="65">
        <v>3</v>
      </c>
      <c r="B255" s="98">
        <v>7</v>
      </c>
      <c r="C255" s="65">
        <v>3</v>
      </c>
      <c r="D255" s="65">
        <v>2</v>
      </c>
      <c r="E255" s="66">
        <v>3732</v>
      </c>
      <c r="F255" s="102" t="s">
        <v>2331</v>
      </c>
      <c r="G255" s="67" t="s">
        <v>2227</v>
      </c>
      <c r="H255" s="68" t="s">
        <v>2227</v>
      </c>
      <c r="I255" s="68" t="s">
        <v>2227</v>
      </c>
      <c r="J255" s="68" t="s">
        <v>2227</v>
      </c>
    </row>
    <row r="256" spans="1:10" ht="13.5" customHeight="1" x14ac:dyDescent="0.25">
      <c r="A256" s="65">
        <v>3</v>
      </c>
      <c r="B256" s="98">
        <v>7</v>
      </c>
      <c r="C256" s="65">
        <v>3</v>
      </c>
      <c r="D256" s="65">
        <v>3</v>
      </c>
      <c r="E256" s="66">
        <v>3733</v>
      </c>
      <c r="F256" s="102" t="s">
        <v>2357</v>
      </c>
      <c r="G256" s="67" t="s">
        <v>2227</v>
      </c>
      <c r="H256" s="68" t="s">
        <v>2227</v>
      </c>
      <c r="I256" s="68" t="s">
        <v>2227</v>
      </c>
      <c r="J256" s="68" t="s">
        <v>2227</v>
      </c>
    </row>
    <row r="257" spans="1:10" ht="13.5" customHeight="1" x14ac:dyDescent="0.25">
      <c r="A257" s="65">
        <v>3</v>
      </c>
      <c r="B257" s="98">
        <v>7</v>
      </c>
      <c r="C257" s="65">
        <v>3</v>
      </c>
      <c r="D257" s="65">
        <v>4</v>
      </c>
      <c r="E257" s="66">
        <v>3734</v>
      </c>
      <c r="F257" s="102" t="s">
        <v>2358</v>
      </c>
      <c r="G257" s="67" t="s">
        <v>2227</v>
      </c>
      <c r="H257" s="68" t="s">
        <v>2227</v>
      </c>
      <c r="I257" s="68" t="s">
        <v>2227</v>
      </c>
      <c r="J257" s="68" t="s">
        <v>2227</v>
      </c>
    </row>
    <row r="258" spans="1:10" ht="13.5" customHeight="1" x14ac:dyDescent="0.25">
      <c r="A258" s="65">
        <v>3</v>
      </c>
      <c r="B258" s="98">
        <v>7</v>
      </c>
      <c r="C258" s="65">
        <v>3</v>
      </c>
      <c r="D258" s="65">
        <v>5</v>
      </c>
      <c r="E258" s="66">
        <v>3735</v>
      </c>
      <c r="F258" s="102" t="s">
        <v>2359</v>
      </c>
      <c r="G258" s="67" t="s">
        <v>2227</v>
      </c>
      <c r="H258" s="68" t="s">
        <v>2227</v>
      </c>
      <c r="I258" s="68" t="s">
        <v>2227</v>
      </c>
      <c r="J258" s="68" t="s">
        <v>2227</v>
      </c>
    </row>
    <row r="259" spans="1:10" ht="13.5" customHeight="1" x14ac:dyDescent="0.25">
      <c r="A259" s="69">
        <v>3</v>
      </c>
      <c r="B259" s="99">
        <v>7</v>
      </c>
      <c r="C259" s="69">
        <v>3</v>
      </c>
      <c r="D259" s="69">
        <v>6</v>
      </c>
      <c r="E259" s="70">
        <v>3736</v>
      </c>
      <c r="F259" s="104" t="s">
        <v>2368</v>
      </c>
      <c r="G259" s="71" t="s">
        <v>2227</v>
      </c>
      <c r="H259" s="72" t="s">
        <v>2227</v>
      </c>
      <c r="I259" s="72" t="s">
        <v>2227</v>
      </c>
      <c r="J259" s="72" t="s">
        <v>2227</v>
      </c>
    </row>
    <row r="260" spans="1:10" ht="13.5" customHeight="1" x14ac:dyDescent="0.25">
      <c r="A260" s="58">
        <v>3</v>
      </c>
      <c r="B260" s="95">
        <v>7</v>
      </c>
      <c r="C260" s="58">
        <v>4</v>
      </c>
      <c r="D260" s="58">
        <v>0</v>
      </c>
      <c r="E260" s="58">
        <v>3740</v>
      </c>
      <c r="F260" s="103" t="s">
        <v>2370</v>
      </c>
      <c r="G260" s="59" t="s">
        <v>2227</v>
      </c>
      <c r="H260" s="60" t="s">
        <v>2227</v>
      </c>
      <c r="I260" s="60" t="s">
        <v>2227</v>
      </c>
      <c r="J260" s="60" t="s">
        <v>2227</v>
      </c>
    </row>
    <row r="261" spans="1:10" ht="13.5" customHeight="1" x14ac:dyDescent="0.25">
      <c r="A261" s="61">
        <v>3</v>
      </c>
      <c r="B261" s="97">
        <v>7</v>
      </c>
      <c r="C261" s="61">
        <v>4</v>
      </c>
      <c r="D261" s="61">
        <v>1</v>
      </c>
      <c r="E261" s="62">
        <v>3741</v>
      </c>
      <c r="F261" s="101" t="s">
        <v>2330</v>
      </c>
      <c r="G261" s="63" t="s">
        <v>2227</v>
      </c>
      <c r="H261" s="64" t="s">
        <v>2227</v>
      </c>
      <c r="I261" s="64" t="s">
        <v>2227</v>
      </c>
      <c r="J261" s="64" t="s">
        <v>2227</v>
      </c>
    </row>
    <row r="262" spans="1:10" ht="13.5" customHeight="1" x14ac:dyDescent="0.25">
      <c r="A262" s="65">
        <v>3</v>
      </c>
      <c r="B262" s="98">
        <v>7</v>
      </c>
      <c r="C262" s="65">
        <v>4</v>
      </c>
      <c r="D262" s="65">
        <v>2</v>
      </c>
      <c r="E262" s="66">
        <v>3742</v>
      </c>
      <c r="F262" s="102" t="s">
        <v>2331</v>
      </c>
      <c r="G262" s="67" t="s">
        <v>2227</v>
      </c>
      <c r="H262" s="68" t="s">
        <v>2227</v>
      </c>
      <c r="I262" s="68" t="s">
        <v>2227</v>
      </c>
      <c r="J262" s="68" t="s">
        <v>2227</v>
      </c>
    </row>
    <row r="263" spans="1:10" ht="13.5" customHeight="1" x14ac:dyDescent="0.25">
      <c r="A263" s="65">
        <v>3</v>
      </c>
      <c r="B263" s="98">
        <v>7</v>
      </c>
      <c r="C263" s="65">
        <v>4</v>
      </c>
      <c r="D263" s="65">
        <v>3</v>
      </c>
      <c r="E263" s="66">
        <v>3743</v>
      </c>
      <c r="F263" s="102" t="s">
        <v>2357</v>
      </c>
      <c r="G263" s="67" t="s">
        <v>2227</v>
      </c>
      <c r="H263" s="68" t="s">
        <v>2227</v>
      </c>
      <c r="I263" s="68" t="s">
        <v>2227</v>
      </c>
      <c r="J263" s="68" t="s">
        <v>2227</v>
      </c>
    </row>
    <row r="264" spans="1:10" ht="13.5" customHeight="1" x14ac:dyDescent="0.25">
      <c r="A264" s="65">
        <v>3</v>
      </c>
      <c r="B264" s="98">
        <v>7</v>
      </c>
      <c r="C264" s="65">
        <v>4</v>
      </c>
      <c r="D264" s="65">
        <v>4</v>
      </c>
      <c r="E264" s="66">
        <v>3744</v>
      </c>
      <c r="F264" s="102" t="s">
        <v>2358</v>
      </c>
      <c r="G264" s="67" t="s">
        <v>2227</v>
      </c>
      <c r="H264" s="68" t="s">
        <v>2227</v>
      </c>
      <c r="I264" s="68" t="s">
        <v>2227</v>
      </c>
      <c r="J264" s="68" t="s">
        <v>2227</v>
      </c>
    </row>
    <row r="265" spans="1:10" ht="13.5" customHeight="1" x14ac:dyDescent="0.25">
      <c r="A265" s="65">
        <v>3</v>
      </c>
      <c r="B265" s="98">
        <v>7</v>
      </c>
      <c r="C265" s="65">
        <v>4</v>
      </c>
      <c r="D265" s="65">
        <v>5</v>
      </c>
      <c r="E265" s="66">
        <v>3745</v>
      </c>
      <c r="F265" s="102" t="s">
        <v>2359</v>
      </c>
      <c r="G265" s="67" t="s">
        <v>2227</v>
      </c>
      <c r="H265" s="68" t="s">
        <v>2227</v>
      </c>
      <c r="I265" s="68" t="s">
        <v>2227</v>
      </c>
      <c r="J265" s="68" t="s">
        <v>2227</v>
      </c>
    </row>
    <row r="266" spans="1:10" ht="13.5" customHeight="1" x14ac:dyDescent="0.25">
      <c r="A266" s="69">
        <v>3</v>
      </c>
      <c r="B266" s="99">
        <v>7</v>
      </c>
      <c r="C266" s="69">
        <v>4</v>
      </c>
      <c r="D266" s="69">
        <v>6</v>
      </c>
      <c r="E266" s="70">
        <v>3746</v>
      </c>
      <c r="F266" s="104" t="s">
        <v>2368</v>
      </c>
      <c r="G266" s="71" t="s">
        <v>2227</v>
      </c>
      <c r="H266" s="72" t="s">
        <v>2227</v>
      </c>
      <c r="I266" s="72" t="s">
        <v>2227</v>
      </c>
      <c r="J266" s="72" t="s">
        <v>2227</v>
      </c>
    </row>
    <row r="267" spans="1:10" ht="13.5" customHeight="1" x14ac:dyDescent="0.25">
      <c r="A267" s="58">
        <v>3</v>
      </c>
      <c r="B267" s="95">
        <v>7</v>
      </c>
      <c r="C267" s="58">
        <v>5</v>
      </c>
      <c r="D267" s="58">
        <v>0</v>
      </c>
      <c r="E267" s="58">
        <v>3750</v>
      </c>
      <c r="F267" s="103" t="s">
        <v>2371</v>
      </c>
      <c r="G267" s="59" t="s">
        <v>2227</v>
      </c>
      <c r="H267" s="60" t="s">
        <v>2227</v>
      </c>
      <c r="I267" s="60" t="s">
        <v>2227</v>
      </c>
      <c r="J267" s="60" t="s">
        <v>2227</v>
      </c>
    </row>
    <row r="268" spans="1:10" ht="13.5" customHeight="1" x14ac:dyDescent="0.25">
      <c r="A268" s="61">
        <v>3</v>
      </c>
      <c r="B268" s="97">
        <v>7</v>
      </c>
      <c r="C268" s="61">
        <v>5</v>
      </c>
      <c r="D268" s="61">
        <v>1</v>
      </c>
      <c r="E268" s="62">
        <v>3751</v>
      </c>
      <c r="F268" s="101" t="s">
        <v>2341</v>
      </c>
      <c r="G268" s="63" t="s">
        <v>2227</v>
      </c>
      <c r="H268" s="64" t="s">
        <v>2227</v>
      </c>
      <c r="I268" s="64" t="s">
        <v>2227</v>
      </c>
      <c r="J268" s="64" t="s">
        <v>2227</v>
      </c>
    </row>
    <row r="269" spans="1:10" ht="13.5" customHeight="1" x14ac:dyDescent="0.25">
      <c r="A269" s="65">
        <v>3</v>
      </c>
      <c r="B269" s="98">
        <v>7</v>
      </c>
      <c r="C269" s="65">
        <v>5</v>
      </c>
      <c r="D269" s="65">
        <v>2</v>
      </c>
      <c r="E269" s="66">
        <v>3752</v>
      </c>
      <c r="F269" s="102" t="s">
        <v>2342</v>
      </c>
      <c r="G269" s="67" t="s">
        <v>2227</v>
      </c>
      <c r="H269" s="68" t="s">
        <v>2227</v>
      </c>
      <c r="I269" s="68" t="s">
        <v>2227</v>
      </c>
      <c r="J269" s="68" t="s">
        <v>2227</v>
      </c>
    </row>
    <row r="270" spans="1:10" ht="13.5" customHeight="1" x14ac:dyDescent="0.25">
      <c r="A270" s="65">
        <v>3</v>
      </c>
      <c r="B270" s="98">
        <v>7</v>
      </c>
      <c r="C270" s="65">
        <v>5</v>
      </c>
      <c r="D270" s="65">
        <v>3</v>
      </c>
      <c r="E270" s="66">
        <v>3753</v>
      </c>
      <c r="F270" s="102" t="s">
        <v>2343</v>
      </c>
      <c r="G270" s="67" t="s">
        <v>2227</v>
      </c>
      <c r="H270" s="68" t="s">
        <v>2227</v>
      </c>
      <c r="I270" s="68" t="s">
        <v>2227</v>
      </c>
      <c r="J270" s="68" t="s">
        <v>2227</v>
      </c>
    </row>
    <row r="271" spans="1:10" ht="13.5" customHeight="1" x14ac:dyDescent="0.25">
      <c r="A271" s="65">
        <v>3</v>
      </c>
      <c r="B271" s="98">
        <v>7</v>
      </c>
      <c r="C271" s="65">
        <v>5</v>
      </c>
      <c r="D271" s="65">
        <v>4</v>
      </c>
      <c r="E271" s="66">
        <v>3754</v>
      </c>
      <c r="F271" s="102" t="s">
        <v>2344</v>
      </c>
      <c r="G271" s="67" t="s">
        <v>2227</v>
      </c>
      <c r="H271" s="68" t="s">
        <v>2227</v>
      </c>
      <c r="I271" s="68" t="s">
        <v>2227</v>
      </c>
      <c r="J271" s="68" t="s">
        <v>2227</v>
      </c>
    </row>
    <row r="272" spans="1:10" ht="13.5" customHeight="1" x14ac:dyDescent="0.25">
      <c r="A272" s="65">
        <v>3</v>
      </c>
      <c r="B272" s="99">
        <v>7</v>
      </c>
      <c r="C272" s="65">
        <v>5</v>
      </c>
      <c r="D272" s="65">
        <v>5</v>
      </c>
      <c r="E272" s="66">
        <v>3755</v>
      </c>
      <c r="F272" s="102" t="s">
        <v>2345</v>
      </c>
      <c r="G272" s="67" t="s">
        <v>2227</v>
      </c>
      <c r="H272" s="68" t="s">
        <v>2227</v>
      </c>
      <c r="I272" s="68" t="s">
        <v>2227</v>
      </c>
      <c r="J272" s="68" t="s">
        <v>2227</v>
      </c>
    </row>
    <row r="273" spans="1:10" ht="13.5" customHeight="1" x14ac:dyDescent="0.25">
      <c r="A273" s="58">
        <v>3</v>
      </c>
      <c r="B273" s="95">
        <v>7</v>
      </c>
      <c r="C273" s="58">
        <v>9</v>
      </c>
      <c r="D273" s="58">
        <v>0</v>
      </c>
      <c r="E273" s="58">
        <v>3790</v>
      </c>
      <c r="F273" s="103" t="s">
        <v>2152</v>
      </c>
      <c r="G273" s="59" t="s">
        <v>2227</v>
      </c>
      <c r="H273" s="60" t="s">
        <v>2227</v>
      </c>
      <c r="I273" s="60" t="s">
        <v>2227</v>
      </c>
      <c r="J273" s="60" t="s">
        <v>2227</v>
      </c>
    </row>
    <row r="274" spans="1:10" ht="13.5" customHeight="1" x14ac:dyDescent="0.25">
      <c r="A274" s="65">
        <v>3</v>
      </c>
      <c r="B274" s="97">
        <v>7</v>
      </c>
      <c r="C274" s="65">
        <v>9</v>
      </c>
      <c r="D274" s="65">
        <v>7</v>
      </c>
      <c r="E274" s="66">
        <v>3797</v>
      </c>
      <c r="F274" s="102" t="s">
        <v>2364</v>
      </c>
      <c r="G274" s="67" t="s">
        <v>2227</v>
      </c>
      <c r="H274" s="68" t="s">
        <v>2227</v>
      </c>
      <c r="I274" s="68" t="s">
        <v>2227</v>
      </c>
      <c r="J274" s="68" t="s">
        <v>2227</v>
      </c>
    </row>
    <row r="275" spans="1:10" ht="13.5" customHeight="1" x14ac:dyDescent="0.25">
      <c r="A275" s="65">
        <v>3</v>
      </c>
      <c r="B275" s="98">
        <v>7</v>
      </c>
      <c r="C275" s="65">
        <v>9</v>
      </c>
      <c r="D275" s="65">
        <v>8</v>
      </c>
      <c r="E275" s="66">
        <v>3798</v>
      </c>
      <c r="F275" s="102" t="s">
        <v>2338</v>
      </c>
      <c r="G275" s="67" t="s">
        <v>2227</v>
      </c>
      <c r="H275" s="68" t="s">
        <v>2227</v>
      </c>
      <c r="I275" s="68" t="s">
        <v>2227</v>
      </c>
      <c r="J275" s="68" t="s">
        <v>2227</v>
      </c>
    </row>
    <row r="276" spans="1:10" ht="13.5" customHeight="1" x14ac:dyDescent="0.25">
      <c r="A276" s="69">
        <v>3</v>
      </c>
      <c r="B276" s="99">
        <v>7</v>
      </c>
      <c r="C276" s="69">
        <v>9</v>
      </c>
      <c r="D276" s="69">
        <v>9</v>
      </c>
      <c r="E276" s="70">
        <v>3799</v>
      </c>
      <c r="F276" s="104" t="s">
        <v>2099</v>
      </c>
      <c r="G276" s="71" t="s">
        <v>2227</v>
      </c>
      <c r="H276" s="72" t="s">
        <v>2227</v>
      </c>
      <c r="I276" s="72" t="s">
        <v>2227</v>
      </c>
      <c r="J276" s="72" t="s">
        <v>2227</v>
      </c>
    </row>
    <row r="277" spans="1:10" ht="13.5" customHeight="1" x14ac:dyDescent="0.25">
      <c r="A277" s="52">
        <v>3</v>
      </c>
      <c r="B277" s="96">
        <v>8</v>
      </c>
      <c r="C277" s="52">
        <v>0</v>
      </c>
      <c r="D277" s="52">
        <v>0</v>
      </c>
      <c r="E277" s="52">
        <v>3800</v>
      </c>
      <c r="F277" s="105" t="s">
        <v>2372</v>
      </c>
      <c r="G277" s="54" t="s">
        <v>2227</v>
      </c>
      <c r="H277" s="55" t="s">
        <v>2227</v>
      </c>
      <c r="I277" s="55" t="s">
        <v>2227</v>
      </c>
      <c r="J277" s="55" t="s">
        <v>2227</v>
      </c>
    </row>
    <row r="278" spans="1:10" ht="13.5" customHeight="1" x14ac:dyDescent="0.25">
      <c r="A278" s="58">
        <v>3</v>
      </c>
      <c r="B278" s="95">
        <v>8</v>
      </c>
      <c r="C278" s="58">
        <v>1</v>
      </c>
      <c r="D278" s="58">
        <v>0</v>
      </c>
      <c r="E278" s="58">
        <v>3810</v>
      </c>
      <c r="F278" s="103" t="s">
        <v>2373</v>
      </c>
      <c r="G278" s="59" t="s">
        <v>2227</v>
      </c>
      <c r="H278" s="60" t="s">
        <v>2227</v>
      </c>
      <c r="I278" s="60" t="s">
        <v>2227</v>
      </c>
      <c r="J278" s="60" t="s">
        <v>2227</v>
      </c>
    </row>
    <row r="279" spans="1:10" ht="13.5" customHeight="1" x14ac:dyDescent="0.25">
      <c r="A279" s="58">
        <v>3</v>
      </c>
      <c r="B279" s="95">
        <v>8</v>
      </c>
      <c r="C279" s="58">
        <v>2</v>
      </c>
      <c r="D279" s="58">
        <v>0</v>
      </c>
      <c r="E279" s="58">
        <v>3820</v>
      </c>
      <c r="F279" s="103" t="s">
        <v>2374</v>
      </c>
      <c r="G279" s="59" t="s">
        <v>2227</v>
      </c>
      <c r="H279" s="60" t="s">
        <v>2227</v>
      </c>
      <c r="I279" s="60" t="s">
        <v>2227</v>
      </c>
      <c r="J279" s="60" t="s">
        <v>2227</v>
      </c>
    </row>
    <row r="280" spans="1:10" ht="13.5" customHeight="1" x14ac:dyDescent="0.25">
      <c r="A280" s="58">
        <v>3</v>
      </c>
      <c r="B280" s="95">
        <v>8</v>
      </c>
      <c r="C280" s="58">
        <v>3</v>
      </c>
      <c r="D280" s="58">
        <v>0</v>
      </c>
      <c r="E280" s="58">
        <v>3830</v>
      </c>
      <c r="F280" s="103" t="s">
        <v>2375</v>
      </c>
      <c r="G280" s="59" t="s">
        <v>2227</v>
      </c>
      <c r="H280" s="60" t="s">
        <v>2227</v>
      </c>
      <c r="I280" s="60" t="s">
        <v>2227</v>
      </c>
      <c r="J280" s="60" t="s">
        <v>2227</v>
      </c>
    </row>
    <row r="281" spans="1:10" ht="13.5" customHeight="1" x14ac:dyDescent="0.25">
      <c r="A281" s="58">
        <v>3</v>
      </c>
      <c r="B281" s="95">
        <v>8</v>
      </c>
      <c r="C281" s="58">
        <v>4</v>
      </c>
      <c r="D281" s="58">
        <v>0</v>
      </c>
      <c r="E281" s="58">
        <v>3840</v>
      </c>
      <c r="F281" s="103" t="s">
        <v>2376</v>
      </c>
      <c r="G281" s="59" t="s">
        <v>2227</v>
      </c>
      <c r="H281" s="60" t="s">
        <v>2227</v>
      </c>
      <c r="I281" s="60" t="s">
        <v>2227</v>
      </c>
      <c r="J281" s="60" t="s">
        <v>2227</v>
      </c>
    </row>
    <row r="282" spans="1:10" ht="13.5" customHeight="1" x14ac:dyDescent="0.25">
      <c r="A282" s="61">
        <v>3</v>
      </c>
      <c r="B282" s="97">
        <v>8</v>
      </c>
      <c r="C282" s="61">
        <v>4</v>
      </c>
      <c r="D282" s="61">
        <v>1</v>
      </c>
      <c r="E282" s="62">
        <v>3841</v>
      </c>
      <c r="F282" s="101" t="s">
        <v>2341</v>
      </c>
      <c r="G282" s="63" t="s">
        <v>2227</v>
      </c>
      <c r="H282" s="64" t="s">
        <v>2227</v>
      </c>
      <c r="I282" s="64" t="s">
        <v>2227</v>
      </c>
      <c r="J282" s="64" t="s">
        <v>2227</v>
      </c>
    </row>
    <row r="283" spans="1:10" ht="13.5" customHeight="1" x14ac:dyDescent="0.25">
      <c r="A283" s="65">
        <v>3</v>
      </c>
      <c r="B283" s="98">
        <v>8</v>
      </c>
      <c r="C283" s="65">
        <v>4</v>
      </c>
      <c r="D283" s="65">
        <v>2</v>
      </c>
      <c r="E283" s="66">
        <v>3842</v>
      </c>
      <c r="F283" s="102" t="s">
        <v>2342</v>
      </c>
      <c r="G283" s="67" t="s">
        <v>2227</v>
      </c>
      <c r="H283" s="68" t="s">
        <v>2227</v>
      </c>
      <c r="I283" s="68" t="s">
        <v>2227</v>
      </c>
      <c r="J283" s="68" t="s">
        <v>2227</v>
      </c>
    </row>
    <row r="284" spans="1:10" ht="13.5" customHeight="1" x14ac:dyDescent="0.25">
      <c r="A284" s="65">
        <v>3</v>
      </c>
      <c r="B284" s="98">
        <v>8</v>
      </c>
      <c r="C284" s="65">
        <v>4</v>
      </c>
      <c r="D284" s="65">
        <v>3</v>
      </c>
      <c r="E284" s="66">
        <v>3843</v>
      </c>
      <c r="F284" s="102" t="s">
        <v>2343</v>
      </c>
      <c r="G284" s="67" t="s">
        <v>2227</v>
      </c>
      <c r="H284" s="68" t="s">
        <v>2227</v>
      </c>
      <c r="I284" s="68" t="s">
        <v>2227</v>
      </c>
      <c r="J284" s="68" t="s">
        <v>2227</v>
      </c>
    </row>
    <row r="285" spans="1:10" ht="13.5" customHeight="1" x14ac:dyDescent="0.25">
      <c r="A285" s="65">
        <v>3</v>
      </c>
      <c r="B285" s="98">
        <v>8</v>
      </c>
      <c r="C285" s="65">
        <v>4</v>
      </c>
      <c r="D285" s="65">
        <v>4</v>
      </c>
      <c r="E285" s="66">
        <v>3844</v>
      </c>
      <c r="F285" s="102" t="s">
        <v>2344</v>
      </c>
      <c r="G285" s="67" t="s">
        <v>2227</v>
      </c>
      <c r="H285" s="68" t="s">
        <v>2227</v>
      </c>
      <c r="I285" s="68" t="s">
        <v>2227</v>
      </c>
      <c r="J285" s="68" t="s">
        <v>2227</v>
      </c>
    </row>
    <row r="286" spans="1:10" ht="13.5" customHeight="1" x14ac:dyDescent="0.25">
      <c r="A286" s="65">
        <v>3</v>
      </c>
      <c r="B286" s="99">
        <v>8</v>
      </c>
      <c r="C286" s="65">
        <v>4</v>
      </c>
      <c r="D286" s="65">
        <v>5</v>
      </c>
      <c r="E286" s="66">
        <v>3845</v>
      </c>
      <c r="F286" s="102" t="s">
        <v>2345</v>
      </c>
      <c r="G286" s="67" t="s">
        <v>2227</v>
      </c>
      <c r="H286" s="68" t="s">
        <v>2227</v>
      </c>
      <c r="I286" s="68" t="s">
        <v>2227</v>
      </c>
      <c r="J286" s="68" t="s">
        <v>2227</v>
      </c>
    </row>
    <row r="287" spans="1:10" ht="13.5" customHeight="1" x14ac:dyDescent="0.25">
      <c r="A287" s="58">
        <v>3</v>
      </c>
      <c r="B287" s="95">
        <v>8</v>
      </c>
      <c r="C287" s="58">
        <v>5</v>
      </c>
      <c r="D287" s="58">
        <v>0</v>
      </c>
      <c r="E287" s="58">
        <v>3850</v>
      </c>
      <c r="F287" s="103" t="s">
        <v>2377</v>
      </c>
      <c r="G287" s="59" t="s">
        <v>2227</v>
      </c>
      <c r="H287" s="60" t="s">
        <v>2227</v>
      </c>
      <c r="I287" s="60" t="s">
        <v>2227</v>
      </c>
      <c r="J287" s="60" t="s">
        <v>2227</v>
      </c>
    </row>
    <row r="288" spans="1:10" ht="13.5" customHeight="1" x14ac:dyDescent="0.25">
      <c r="A288" s="58">
        <v>3</v>
      </c>
      <c r="B288" s="95">
        <v>8</v>
      </c>
      <c r="C288" s="58">
        <v>9</v>
      </c>
      <c r="D288" s="58">
        <v>0</v>
      </c>
      <c r="E288" s="58">
        <v>3890</v>
      </c>
      <c r="F288" s="103" t="s">
        <v>2152</v>
      </c>
      <c r="G288" s="59" t="s">
        <v>2227</v>
      </c>
      <c r="H288" s="60" t="s">
        <v>2227</v>
      </c>
      <c r="I288" s="60" t="s">
        <v>2227</v>
      </c>
      <c r="J288" s="60" t="s">
        <v>2227</v>
      </c>
    </row>
    <row r="289" spans="1:10" ht="13.5" customHeight="1" x14ac:dyDescent="0.25">
      <c r="A289" s="65">
        <v>3</v>
      </c>
      <c r="B289" s="97">
        <v>8</v>
      </c>
      <c r="C289" s="65">
        <v>9</v>
      </c>
      <c r="D289" s="65">
        <v>8</v>
      </c>
      <c r="E289" s="66">
        <v>3898</v>
      </c>
      <c r="F289" s="102" t="s">
        <v>2338</v>
      </c>
      <c r="G289" s="67" t="s">
        <v>2227</v>
      </c>
      <c r="H289" s="68" t="s">
        <v>2227</v>
      </c>
      <c r="I289" s="68" t="s">
        <v>2227</v>
      </c>
      <c r="J289" s="68" t="s">
        <v>2227</v>
      </c>
    </row>
    <row r="290" spans="1:10" ht="13.5" customHeight="1" x14ac:dyDescent="0.25">
      <c r="A290" s="69">
        <v>3</v>
      </c>
      <c r="B290" s="99">
        <v>8</v>
      </c>
      <c r="C290" s="69">
        <v>9</v>
      </c>
      <c r="D290" s="69">
        <v>9</v>
      </c>
      <c r="E290" s="70">
        <v>3899</v>
      </c>
      <c r="F290" s="104" t="s">
        <v>2099</v>
      </c>
      <c r="G290" s="71" t="s">
        <v>2227</v>
      </c>
      <c r="H290" s="72" t="s">
        <v>2227</v>
      </c>
      <c r="I290" s="72" t="s">
        <v>2227</v>
      </c>
      <c r="J290" s="72" t="s">
        <v>2227</v>
      </c>
    </row>
    <row r="291" spans="1:10" ht="13.5" customHeight="1" x14ac:dyDescent="0.25">
      <c r="A291" s="48">
        <v>4</v>
      </c>
      <c r="B291" s="94">
        <v>0</v>
      </c>
      <c r="C291" s="48">
        <v>0</v>
      </c>
      <c r="D291" s="48">
        <v>0</v>
      </c>
      <c r="E291" s="48">
        <v>4000</v>
      </c>
      <c r="F291" s="106" t="s">
        <v>2378</v>
      </c>
      <c r="G291" s="50" t="s">
        <v>2227</v>
      </c>
      <c r="H291" s="51" t="s">
        <v>2227</v>
      </c>
      <c r="I291" s="51" t="s">
        <v>2227</v>
      </c>
      <c r="J291" s="51" t="s">
        <v>2227</v>
      </c>
    </row>
    <row r="292" spans="1:10" ht="13.5" customHeight="1" x14ac:dyDescent="0.25">
      <c r="A292" s="52">
        <v>4</v>
      </c>
      <c r="B292" s="96">
        <v>1</v>
      </c>
      <c r="C292" s="52">
        <v>0</v>
      </c>
      <c r="D292" s="52">
        <v>0</v>
      </c>
      <c r="E292" s="52">
        <v>4100</v>
      </c>
      <c r="F292" s="105" t="s">
        <v>2379</v>
      </c>
      <c r="G292" s="54" t="s">
        <v>2227</v>
      </c>
      <c r="H292" s="55" t="s">
        <v>2227</v>
      </c>
      <c r="I292" s="55" t="s">
        <v>2227</v>
      </c>
      <c r="J292" s="55" t="s">
        <v>2227</v>
      </c>
    </row>
    <row r="293" spans="1:10" ht="13.5" customHeight="1" x14ac:dyDescent="0.25">
      <c r="A293" s="58">
        <v>4</v>
      </c>
      <c r="B293" s="95">
        <v>1</v>
      </c>
      <c r="C293" s="58">
        <v>1</v>
      </c>
      <c r="D293" s="58">
        <v>0</v>
      </c>
      <c r="E293" s="58">
        <v>4110</v>
      </c>
      <c r="F293" s="103" t="s">
        <v>2380</v>
      </c>
      <c r="G293" s="59" t="s">
        <v>2227</v>
      </c>
      <c r="H293" s="60" t="s">
        <v>2227</v>
      </c>
      <c r="I293" s="60" t="s">
        <v>2227</v>
      </c>
      <c r="J293" s="60" t="s">
        <v>2227</v>
      </c>
    </row>
    <row r="294" spans="1:10" ht="13.5" customHeight="1" x14ac:dyDescent="0.25">
      <c r="A294" s="61">
        <v>4</v>
      </c>
      <c r="B294" s="97">
        <v>1</v>
      </c>
      <c r="C294" s="61">
        <v>1</v>
      </c>
      <c r="D294" s="61">
        <v>1</v>
      </c>
      <c r="E294" s="62">
        <v>4111</v>
      </c>
      <c r="F294" s="101" t="s">
        <v>2330</v>
      </c>
      <c r="G294" s="63" t="s">
        <v>2227</v>
      </c>
      <c r="H294" s="64" t="s">
        <v>2227</v>
      </c>
      <c r="I294" s="64" t="s">
        <v>2227</v>
      </c>
      <c r="J294" s="64" t="s">
        <v>2227</v>
      </c>
    </row>
    <row r="295" spans="1:10" ht="13.5" customHeight="1" x14ac:dyDescent="0.25">
      <c r="A295" s="65">
        <v>4</v>
      </c>
      <c r="B295" s="98">
        <v>1</v>
      </c>
      <c r="C295" s="65">
        <v>1</v>
      </c>
      <c r="D295" s="65">
        <v>2</v>
      </c>
      <c r="E295" s="66">
        <v>4112</v>
      </c>
      <c r="F295" s="102" t="s">
        <v>2331</v>
      </c>
      <c r="G295" s="67" t="s">
        <v>2227</v>
      </c>
      <c r="H295" s="68" t="s">
        <v>2227</v>
      </c>
      <c r="I295" s="68" t="s">
        <v>2227</v>
      </c>
      <c r="J295" s="68" t="s">
        <v>2227</v>
      </c>
    </row>
    <row r="296" spans="1:10" ht="13.5" customHeight="1" x14ac:dyDescent="0.25">
      <c r="A296" s="65">
        <v>4</v>
      </c>
      <c r="B296" s="99">
        <v>1</v>
      </c>
      <c r="C296" s="65">
        <v>1</v>
      </c>
      <c r="D296" s="65">
        <v>3</v>
      </c>
      <c r="E296" s="66">
        <v>4113</v>
      </c>
      <c r="F296" s="102" t="s">
        <v>2357</v>
      </c>
      <c r="G296" s="67" t="s">
        <v>2227</v>
      </c>
      <c r="H296" s="68" t="s">
        <v>2227</v>
      </c>
      <c r="I296" s="68" t="s">
        <v>2227</v>
      </c>
      <c r="J296" s="68" t="s">
        <v>2227</v>
      </c>
    </row>
    <row r="297" spans="1:10" ht="13.5" customHeight="1" x14ac:dyDescent="0.25">
      <c r="A297" s="58">
        <v>4</v>
      </c>
      <c r="B297" s="95">
        <v>1</v>
      </c>
      <c r="C297" s="58">
        <v>3</v>
      </c>
      <c r="D297" s="58">
        <v>0</v>
      </c>
      <c r="E297" s="58">
        <v>4130</v>
      </c>
      <c r="F297" s="103" t="s">
        <v>2381</v>
      </c>
      <c r="G297" s="59" t="s">
        <v>2227</v>
      </c>
      <c r="H297" s="60" t="s">
        <v>2227</v>
      </c>
      <c r="I297" s="60" t="s">
        <v>2227</v>
      </c>
      <c r="J297" s="60" t="s">
        <v>2227</v>
      </c>
    </row>
    <row r="298" spans="1:10" ht="13.5" customHeight="1" x14ac:dyDescent="0.25">
      <c r="A298" s="61">
        <v>4</v>
      </c>
      <c r="B298" s="97">
        <v>1</v>
      </c>
      <c r="C298" s="61">
        <v>3</v>
      </c>
      <c r="D298" s="61">
        <v>1</v>
      </c>
      <c r="E298" s="62">
        <v>4131</v>
      </c>
      <c r="F298" s="101" t="s">
        <v>2330</v>
      </c>
      <c r="G298" s="63" t="s">
        <v>2227</v>
      </c>
      <c r="H298" s="64" t="s">
        <v>2227</v>
      </c>
      <c r="I298" s="64" t="s">
        <v>2227</v>
      </c>
      <c r="J298" s="64" t="s">
        <v>2227</v>
      </c>
    </row>
    <row r="299" spans="1:10" ht="13.5" customHeight="1" x14ac:dyDescent="0.25">
      <c r="A299" s="65">
        <v>4</v>
      </c>
      <c r="B299" s="98">
        <v>1</v>
      </c>
      <c r="C299" s="65">
        <v>3</v>
      </c>
      <c r="D299" s="65">
        <v>2</v>
      </c>
      <c r="E299" s="66">
        <v>4132</v>
      </c>
      <c r="F299" s="102" t="s">
        <v>2331</v>
      </c>
      <c r="G299" s="67" t="s">
        <v>2227</v>
      </c>
      <c r="H299" s="68" t="s">
        <v>2227</v>
      </c>
      <c r="I299" s="68" t="s">
        <v>2227</v>
      </c>
      <c r="J299" s="68" t="s">
        <v>2227</v>
      </c>
    </row>
    <row r="300" spans="1:10" ht="13.5" customHeight="1" x14ac:dyDescent="0.25">
      <c r="A300" s="65">
        <v>4</v>
      </c>
      <c r="B300" s="99">
        <v>1</v>
      </c>
      <c r="C300" s="65">
        <v>3</v>
      </c>
      <c r="D300" s="65">
        <v>3</v>
      </c>
      <c r="E300" s="66">
        <v>4133</v>
      </c>
      <c r="F300" s="102" t="s">
        <v>2357</v>
      </c>
      <c r="G300" s="67" t="s">
        <v>2227</v>
      </c>
      <c r="H300" s="68" t="s">
        <v>2227</v>
      </c>
      <c r="I300" s="68" t="s">
        <v>2227</v>
      </c>
      <c r="J300" s="68" t="s">
        <v>2227</v>
      </c>
    </row>
    <row r="301" spans="1:10" ht="13.5" customHeight="1" x14ac:dyDescent="0.25">
      <c r="A301" s="58">
        <v>4</v>
      </c>
      <c r="B301" s="95">
        <v>1</v>
      </c>
      <c r="C301" s="58">
        <v>4</v>
      </c>
      <c r="D301" s="58">
        <v>0</v>
      </c>
      <c r="E301" s="58">
        <v>4140</v>
      </c>
      <c r="F301" s="103" t="s">
        <v>2382</v>
      </c>
      <c r="G301" s="81" t="s">
        <v>2383</v>
      </c>
      <c r="H301" s="82" t="s">
        <v>2383</v>
      </c>
      <c r="I301" s="82" t="s">
        <v>2383</v>
      </c>
      <c r="J301" s="82" t="s">
        <v>2383</v>
      </c>
    </row>
    <row r="302" spans="1:10" ht="13.5" customHeight="1" x14ac:dyDescent="0.25">
      <c r="A302" s="58">
        <v>4</v>
      </c>
      <c r="B302" s="95">
        <v>1</v>
      </c>
      <c r="C302" s="58">
        <v>5</v>
      </c>
      <c r="D302" s="58">
        <v>0</v>
      </c>
      <c r="E302" s="58">
        <v>4150</v>
      </c>
      <c r="F302" s="103" t="s">
        <v>2384</v>
      </c>
      <c r="G302" s="81" t="s">
        <v>2383</v>
      </c>
      <c r="H302" s="82" t="s">
        <v>2383</v>
      </c>
      <c r="I302" s="82" t="s">
        <v>2383</v>
      </c>
      <c r="J302" s="82" t="s">
        <v>2383</v>
      </c>
    </row>
    <row r="303" spans="1:10" ht="13.5" customHeight="1" x14ac:dyDescent="0.25">
      <c r="A303" s="58">
        <v>4</v>
      </c>
      <c r="B303" s="95">
        <v>1</v>
      </c>
      <c r="C303" s="58">
        <v>6</v>
      </c>
      <c r="D303" s="58">
        <v>0</v>
      </c>
      <c r="E303" s="58">
        <v>4160</v>
      </c>
      <c r="F303" s="103" t="s">
        <v>2385</v>
      </c>
      <c r="G303" s="81" t="s">
        <v>2383</v>
      </c>
      <c r="H303" s="82" t="s">
        <v>2383</v>
      </c>
      <c r="I303" s="82" t="s">
        <v>2383</v>
      </c>
      <c r="J303" s="82" t="s">
        <v>2383</v>
      </c>
    </row>
    <row r="304" spans="1:10" ht="13.5" customHeight="1" x14ac:dyDescent="0.25">
      <c r="A304" s="58">
        <v>4</v>
      </c>
      <c r="B304" s="95">
        <v>1</v>
      </c>
      <c r="C304" s="58">
        <v>7</v>
      </c>
      <c r="D304" s="58">
        <v>0</v>
      </c>
      <c r="E304" s="58">
        <v>4170</v>
      </c>
      <c r="F304" s="103" t="s">
        <v>2386</v>
      </c>
      <c r="G304" s="59" t="s">
        <v>2227</v>
      </c>
      <c r="H304" s="60" t="s">
        <v>2227</v>
      </c>
      <c r="I304" s="60" t="s">
        <v>2227</v>
      </c>
      <c r="J304" s="60" t="s">
        <v>2227</v>
      </c>
    </row>
    <row r="305" spans="1:10" ht="13.5" customHeight="1" x14ac:dyDescent="0.25">
      <c r="A305" s="58">
        <v>4</v>
      </c>
      <c r="B305" s="95">
        <v>1</v>
      </c>
      <c r="C305" s="58">
        <v>8</v>
      </c>
      <c r="D305" s="58">
        <v>0</v>
      </c>
      <c r="E305" s="58">
        <v>4180</v>
      </c>
      <c r="F305" s="103" t="s">
        <v>2387</v>
      </c>
      <c r="G305" s="59" t="s">
        <v>2227</v>
      </c>
      <c r="H305" s="60" t="s">
        <v>2227</v>
      </c>
      <c r="I305" s="60" t="s">
        <v>2227</v>
      </c>
      <c r="J305" s="60" t="s">
        <v>2227</v>
      </c>
    </row>
    <row r="306" spans="1:10" ht="13.5" customHeight="1" x14ac:dyDescent="0.25">
      <c r="A306" s="61">
        <v>4</v>
      </c>
      <c r="B306" s="97">
        <v>1</v>
      </c>
      <c r="C306" s="61">
        <v>8</v>
      </c>
      <c r="D306" s="61">
        <v>1</v>
      </c>
      <c r="E306" s="62">
        <v>4181</v>
      </c>
      <c r="F306" s="101" t="s">
        <v>2388</v>
      </c>
      <c r="G306" s="63" t="s">
        <v>2227</v>
      </c>
      <c r="H306" s="64" t="s">
        <v>2227</v>
      </c>
      <c r="I306" s="64" t="s">
        <v>2227</v>
      </c>
      <c r="J306" s="64" t="s">
        <v>2227</v>
      </c>
    </row>
    <row r="307" spans="1:10" ht="13.5" customHeight="1" x14ac:dyDescent="0.25">
      <c r="A307" s="65">
        <v>4</v>
      </c>
      <c r="B307" s="98">
        <v>1</v>
      </c>
      <c r="C307" s="65">
        <v>8</v>
      </c>
      <c r="D307" s="65">
        <v>2</v>
      </c>
      <c r="E307" s="66">
        <v>4182</v>
      </c>
      <c r="F307" s="102" t="s">
        <v>2389</v>
      </c>
      <c r="G307" s="67" t="s">
        <v>2227</v>
      </c>
      <c r="H307" s="68" t="s">
        <v>2227</v>
      </c>
      <c r="I307" s="68" t="s">
        <v>2227</v>
      </c>
      <c r="J307" s="68" t="s">
        <v>2227</v>
      </c>
    </row>
    <row r="308" spans="1:10" ht="13.5" customHeight="1" x14ac:dyDescent="0.25">
      <c r="A308" s="65">
        <v>4</v>
      </c>
      <c r="B308" s="99">
        <v>1</v>
      </c>
      <c r="C308" s="65">
        <v>8</v>
      </c>
      <c r="D308" s="65">
        <v>3</v>
      </c>
      <c r="E308" s="66">
        <v>4183</v>
      </c>
      <c r="F308" s="102" t="s">
        <v>2390</v>
      </c>
      <c r="G308" s="67" t="s">
        <v>2227</v>
      </c>
      <c r="H308" s="68" t="s">
        <v>2227</v>
      </c>
      <c r="I308" s="68" t="s">
        <v>2227</v>
      </c>
      <c r="J308" s="68" t="s">
        <v>2227</v>
      </c>
    </row>
    <row r="309" spans="1:10" ht="13.5" customHeight="1" x14ac:dyDescent="0.25">
      <c r="A309" s="58">
        <v>4</v>
      </c>
      <c r="B309" s="95">
        <v>1</v>
      </c>
      <c r="C309" s="58">
        <v>9</v>
      </c>
      <c r="D309" s="58">
        <v>0</v>
      </c>
      <c r="E309" s="58">
        <v>4190</v>
      </c>
      <c r="F309" s="103" t="s">
        <v>2152</v>
      </c>
      <c r="G309" s="59" t="s">
        <v>2227</v>
      </c>
      <c r="H309" s="60" t="s">
        <v>2227</v>
      </c>
      <c r="I309" s="60" t="s">
        <v>2227</v>
      </c>
      <c r="J309" s="60" t="s">
        <v>2227</v>
      </c>
    </row>
    <row r="310" spans="1:10" ht="13.5" customHeight="1" x14ac:dyDescent="0.25">
      <c r="A310" s="61">
        <v>4</v>
      </c>
      <c r="B310" s="97">
        <v>1</v>
      </c>
      <c r="C310" s="61">
        <v>9</v>
      </c>
      <c r="D310" s="61">
        <v>1</v>
      </c>
      <c r="E310" s="62">
        <v>4191</v>
      </c>
      <c r="F310" s="101" t="s">
        <v>2391</v>
      </c>
      <c r="G310" s="63" t="s">
        <v>2392</v>
      </c>
      <c r="H310" s="64" t="s">
        <v>2392</v>
      </c>
      <c r="I310" s="64" t="s">
        <v>2392</v>
      </c>
      <c r="J310" s="64" t="s">
        <v>2392</v>
      </c>
    </row>
    <row r="311" spans="1:10" ht="13.5" customHeight="1" x14ac:dyDescent="0.25">
      <c r="A311" s="65">
        <v>4</v>
      </c>
      <c r="B311" s="98">
        <v>1</v>
      </c>
      <c r="C311" s="65">
        <v>9</v>
      </c>
      <c r="D311" s="65">
        <v>2</v>
      </c>
      <c r="E311" s="66">
        <v>4192</v>
      </c>
      <c r="F311" s="102" t="s">
        <v>2393</v>
      </c>
      <c r="G311" s="67" t="s">
        <v>2392</v>
      </c>
      <c r="H311" s="68" t="s">
        <v>2392</v>
      </c>
      <c r="I311" s="68" t="s">
        <v>2392</v>
      </c>
      <c r="J311" s="68" t="s">
        <v>2392</v>
      </c>
    </row>
    <row r="312" spans="1:10" ht="13.5" customHeight="1" x14ac:dyDescent="0.25">
      <c r="A312" s="65">
        <v>4</v>
      </c>
      <c r="B312" s="98">
        <v>1</v>
      </c>
      <c r="C312" s="65">
        <v>9</v>
      </c>
      <c r="D312" s="65">
        <v>3</v>
      </c>
      <c r="E312" s="66">
        <v>4193</v>
      </c>
      <c r="F312" s="102" t="s">
        <v>2394</v>
      </c>
      <c r="G312" s="67" t="s">
        <v>2392</v>
      </c>
      <c r="H312" s="68" t="s">
        <v>2392</v>
      </c>
      <c r="I312" s="68" t="s">
        <v>2392</v>
      </c>
      <c r="J312" s="68" t="s">
        <v>2392</v>
      </c>
    </row>
    <row r="313" spans="1:10" ht="13.5" customHeight="1" x14ac:dyDescent="0.25">
      <c r="A313" s="65">
        <v>4</v>
      </c>
      <c r="B313" s="98">
        <v>1</v>
      </c>
      <c r="C313" s="65">
        <v>9</v>
      </c>
      <c r="D313" s="65">
        <v>8</v>
      </c>
      <c r="E313" s="66">
        <v>4198</v>
      </c>
      <c r="F313" s="102" t="s">
        <v>2338</v>
      </c>
      <c r="G313" s="71" t="s">
        <v>2227</v>
      </c>
      <c r="H313" s="68" t="s">
        <v>2227</v>
      </c>
      <c r="I313" s="68" t="s">
        <v>2227</v>
      </c>
      <c r="J313" s="68" t="s">
        <v>2227</v>
      </c>
    </row>
    <row r="314" spans="1:10" ht="13.5" customHeight="1" x14ac:dyDescent="0.25">
      <c r="A314" s="69">
        <v>4</v>
      </c>
      <c r="B314" s="99">
        <v>1</v>
      </c>
      <c r="C314" s="69">
        <v>9</v>
      </c>
      <c r="D314" s="69">
        <v>9</v>
      </c>
      <c r="E314" s="70">
        <v>4199</v>
      </c>
      <c r="F314" s="104" t="s">
        <v>2099</v>
      </c>
      <c r="G314" s="71" t="s">
        <v>2227</v>
      </c>
      <c r="H314" s="72" t="s">
        <v>2227</v>
      </c>
      <c r="I314" s="72" t="s">
        <v>2227</v>
      </c>
      <c r="J314" s="72" t="s">
        <v>2227</v>
      </c>
    </row>
    <row r="315" spans="1:10" ht="13.5" customHeight="1" x14ac:dyDescent="0.25">
      <c r="A315" s="52">
        <v>4</v>
      </c>
      <c r="B315" s="96">
        <v>2</v>
      </c>
      <c r="C315" s="52">
        <v>0</v>
      </c>
      <c r="D315" s="52">
        <v>0</v>
      </c>
      <c r="E315" s="52">
        <v>4200</v>
      </c>
      <c r="F315" s="105" t="s">
        <v>2395</v>
      </c>
      <c r="G315" s="54" t="s">
        <v>2227</v>
      </c>
      <c r="H315" s="55" t="s">
        <v>2227</v>
      </c>
      <c r="I315" s="55" t="s">
        <v>2227</v>
      </c>
      <c r="J315" s="55" t="s">
        <v>2227</v>
      </c>
    </row>
    <row r="316" spans="1:10" ht="13.5" customHeight="1" x14ac:dyDescent="0.25">
      <c r="A316" s="58">
        <v>4</v>
      </c>
      <c r="B316" s="95">
        <v>2</v>
      </c>
      <c r="C316" s="58">
        <v>1</v>
      </c>
      <c r="D316" s="58">
        <v>0</v>
      </c>
      <c r="E316" s="58">
        <v>4210</v>
      </c>
      <c r="F316" s="103" t="s">
        <v>2396</v>
      </c>
      <c r="G316" s="59" t="s">
        <v>2227</v>
      </c>
      <c r="H316" s="60" t="s">
        <v>2227</v>
      </c>
      <c r="I316" s="60" t="s">
        <v>2227</v>
      </c>
      <c r="J316" s="60" t="s">
        <v>2227</v>
      </c>
    </row>
    <row r="317" spans="1:10" ht="13.5" customHeight="1" x14ac:dyDescent="0.25">
      <c r="A317" s="61">
        <v>4</v>
      </c>
      <c r="B317" s="97">
        <v>2</v>
      </c>
      <c r="C317" s="61">
        <v>1</v>
      </c>
      <c r="D317" s="61">
        <v>1</v>
      </c>
      <c r="E317" s="62">
        <v>4211</v>
      </c>
      <c r="F317" s="101" t="s">
        <v>2330</v>
      </c>
      <c r="G317" s="63" t="s">
        <v>2227</v>
      </c>
      <c r="H317" s="64" t="s">
        <v>2227</v>
      </c>
      <c r="I317" s="64" t="s">
        <v>2227</v>
      </c>
      <c r="J317" s="64" t="s">
        <v>2227</v>
      </c>
    </row>
    <row r="318" spans="1:10" ht="13.5" customHeight="1" x14ac:dyDescent="0.25">
      <c r="A318" s="65">
        <v>4</v>
      </c>
      <c r="B318" s="98">
        <v>2</v>
      </c>
      <c r="C318" s="65">
        <v>1</v>
      </c>
      <c r="D318" s="65">
        <v>2</v>
      </c>
      <c r="E318" s="66">
        <v>4212</v>
      </c>
      <c r="F318" s="102" t="s">
        <v>2331</v>
      </c>
      <c r="G318" s="67" t="s">
        <v>2227</v>
      </c>
      <c r="H318" s="68" t="s">
        <v>2227</v>
      </c>
      <c r="I318" s="68" t="s">
        <v>2227</v>
      </c>
      <c r="J318" s="68" t="s">
        <v>2227</v>
      </c>
    </row>
    <row r="319" spans="1:10" ht="13.5" customHeight="1" x14ac:dyDescent="0.25">
      <c r="A319" s="65">
        <v>4</v>
      </c>
      <c r="B319" s="99">
        <v>2</v>
      </c>
      <c r="C319" s="65">
        <v>1</v>
      </c>
      <c r="D319" s="65">
        <v>3</v>
      </c>
      <c r="E319" s="66">
        <v>4213</v>
      </c>
      <c r="F319" s="102" t="s">
        <v>2357</v>
      </c>
      <c r="G319" s="67" t="s">
        <v>2227</v>
      </c>
      <c r="H319" s="68" t="s">
        <v>2227</v>
      </c>
      <c r="I319" s="68" t="s">
        <v>2227</v>
      </c>
      <c r="J319" s="68" t="s">
        <v>2227</v>
      </c>
    </row>
    <row r="320" spans="1:10" ht="13.5" customHeight="1" x14ac:dyDescent="0.25">
      <c r="A320" s="58">
        <v>4</v>
      </c>
      <c r="B320" s="95">
        <v>2</v>
      </c>
      <c r="C320" s="58">
        <v>3</v>
      </c>
      <c r="D320" s="58">
        <v>0</v>
      </c>
      <c r="E320" s="58">
        <v>4230</v>
      </c>
      <c r="F320" s="103" t="s">
        <v>2397</v>
      </c>
      <c r="G320" s="59" t="s">
        <v>2227</v>
      </c>
      <c r="H320" s="60" t="s">
        <v>2227</v>
      </c>
      <c r="I320" s="60" t="s">
        <v>2227</v>
      </c>
      <c r="J320" s="60" t="s">
        <v>2227</v>
      </c>
    </row>
    <row r="321" spans="1:10" ht="13.5" customHeight="1" x14ac:dyDescent="0.25">
      <c r="A321" s="61">
        <v>4</v>
      </c>
      <c r="B321" s="97">
        <v>2</v>
      </c>
      <c r="C321" s="61">
        <v>3</v>
      </c>
      <c r="D321" s="61">
        <v>1</v>
      </c>
      <c r="E321" s="62">
        <v>4231</v>
      </c>
      <c r="F321" s="101" t="s">
        <v>2330</v>
      </c>
      <c r="G321" s="63" t="s">
        <v>2227</v>
      </c>
      <c r="H321" s="64" t="s">
        <v>2227</v>
      </c>
      <c r="I321" s="64" t="s">
        <v>2227</v>
      </c>
      <c r="J321" s="64" t="s">
        <v>2227</v>
      </c>
    </row>
    <row r="322" spans="1:10" ht="13.5" customHeight="1" x14ac:dyDescent="0.25">
      <c r="A322" s="65">
        <v>4</v>
      </c>
      <c r="B322" s="98">
        <v>2</v>
      </c>
      <c r="C322" s="65">
        <v>3</v>
      </c>
      <c r="D322" s="65">
        <v>2</v>
      </c>
      <c r="E322" s="66">
        <v>4232</v>
      </c>
      <c r="F322" s="102" t="s">
        <v>2331</v>
      </c>
      <c r="G322" s="67" t="s">
        <v>2227</v>
      </c>
      <c r="H322" s="68" t="s">
        <v>2227</v>
      </c>
      <c r="I322" s="68" t="s">
        <v>2227</v>
      </c>
      <c r="J322" s="68" t="s">
        <v>2227</v>
      </c>
    </row>
    <row r="323" spans="1:10" ht="13.5" customHeight="1" x14ac:dyDescent="0.25">
      <c r="A323" s="65">
        <v>4</v>
      </c>
      <c r="B323" s="99">
        <v>2</v>
      </c>
      <c r="C323" s="65">
        <v>3</v>
      </c>
      <c r="D323" s="65">
        <v>3</v>
      </c>
      <c r="E323" s="66">
        <v>4233</v>
      </c>
      <c r="F323" s="102" t="s">
        <v>2357</v>
      </c>
      <c r="G323" s="67" t="s">
        <v>2227</v>
      </c>
      <c r="H323" s="68" t="s">
        <v>2227</v>
      </c>
      <c r="I323" s="68" t="s">
        <v>2227</v>
      </c>
      <c r="J323" s="68" t="s">
        <v>2227</v>
      </c>
    </row>
    <row r="324" spans="1:10" ht="13.5" customHeight="1" x14ac:dyDescent="0.25">
      <c r="A324" s="58">
        <v>4</v>
      </c>
      <c r="B324" s="95">
        <v>2</v>
      </c>
      <c r="C324" s="58">
        <v>4</v>
      </c>
      <c r="D324" s="58">
        <v>0</v>
      </c>
      <c r="E324" s="58">
        <v>4240</v>
      </c>
      <c r="F324" s="103" t="s">
        <v>2398</v>
      </c>
      <c r="G324" s="59" t="s">
        <v>2227</v>
      </c>
      <c r="H324" s="60" t="s">
        <v>2227</v>
      </c>
      <c r="I324" s="60" t="s">
        <v>2227</v>
      </c>
      <c r="J324" s="60" t="s">
        <v>2227</v>
      </c>
    </row>
    <row r="325" spans="1:10" ht="13.5" customHeight="1" x14ac:dyDescent="0.25">
      <c r="A325" s="61">
        <v>4</v>
      </c>
      <c r="B325" s="97">
        <v>2</v>
      </c>
      <c r="C325" s="61">
        <v>4</v>
      </c>
      <c r="D325" s="61">
        <v>1</v>
      </c>
      <c r="E325" s="62">
        <v>4241</v>
      </c>
      <c r="F325" s="101" t="s">
        <v>2399</v>
      </c>
      <c r="G325" s="63" t="s">
        <v>2227</v>
      </c>
      <c r="H325" s="64" t="s">
        <v>2227</v>
      </c>
      <c r="I325" s="64" t="s">
        <v>2227</v>
      </c>
      <c r="J325" s="64" t="s">
        <v>2227</v>
      </c>
    </row>
    <row r="326" spans="1:10" ht="13.5" customHeight="1" x14ac:dyDescent="0.25">
      <c r="A326" s="65">
        <v>4</v>
      </c>
      <c r="B326" s="98">
        <v>2</v>
      </c>
      <c r="C326" s="65">
        <v>4</v>
      </c>
      <c r="D326" s="65">
        <v>2</v>
      </c>
      <c r="E326" s="66">
        <v>4242</v>
      </c>
      <c r="F326" s="102" t="s">
        <v>2400</v>
      </c>
      <c r="G326" s="67" t="s">
        <v>2227</v>
      </c>
      <c r="H326" s="68" t="s">
        <v>2227</v>
      </c>
      <c r="I326" s="68" t="s">
        <v>2227</v>
      </c>
      <c r="J326" s="68" t="s">
        <v>2227</v>
      </c>
    </row>
    <row r="327" spans="1:10" ht="13.5" customHeight="1" x14ac:dyDescent="0.25">
      <c r="A327" s="65">
        <v>4</v>
      </c>
      <c r="B327" s="98">
        <v>2</v>
      </c>
      <c r="C327" s="65">
        <v>4</v>
      </c>
      <c r="D327" s="65">
        <v>3</v>
      </c>
      <c r="E327" s="66">
        <v>4243</v>
      </c>
      <c r="F327" s="102" t="s">
        <v>2401</v>
      </c>
      <c r="G327" s="67" t="s">
        <v>2227</v>
      </c>
      <c r="H327" s="68" t="s">
        <v>2227</v>
      </c>
      <c r="I327" s="68" t="s">
        <v>2227</v>
      </c>
      <c r="J327" s="68" t="s">
        <v>2227</v>
      </c>
    </row>
    <row r="328" spans="1:10" ht="13.5" customHeight="1" x14ac:dyDescent="0.25">
      <c r="A328" s="65">
        <v>4</v>
      </c>
      <c r="B328" s="98">
        <v>2</v>
      </c>
      <c r="C328" s="65">
        <v>4</v>
      </c>
      <c r="D328" s="65">
        <v>4</v>
      </c>
      <c r="E328" s="66">
        <v>4244</v>
      </c>
      <c r="F328" s="102" t="s">
        <v>2402</v>
      </c>
      <c r="G328" s="67" t="s">
        <v>2227</v>
      </c>
      <c r="H328" s="68" t="s">
        <v>2227</v>
      </c>
      <c r="I328" s="68" t="s">
        <v>2227</v>
      </c>
      <c r="J328" s="68" t="s">
        <v>2227</v>
      </c>
    </row>
    <row r="329" spans="1:10" ht="13.5" customHeight="1" x14ac:dyDescent="0.25">
      <c r="A329" s="65">
        <v>4</v>
      </c>
      <c r="B329" s="98">
        <v>2</v>
      </c>
      <c r="C329" s="65">
        <v>4</v>
      </c>
      <c r="D329" s="65">
        <v>5</v>
      </c>
      <c r="E329" s="66">
        <v>4245</v>
      </c>
      <c r="F329" s="102" t="s">
        <v>2403</v>
      </c>
      <c r="G329" s="67" t="s">
        <v>2227</v>
      </c>
      <c r="H329" s="68" t="s">
        <v>2227</v>
      </c>
      <c r="I329" s="68" t="s">
        <v>2227</v>
      </c>
      <c r="J329" s="68" t="s">
        <v>2227</v>
      </c>
    </row>
    <row r="330" spans="1:10" ht="13.5" customHeight="1" x14ac:dyDescent="0.25">
      <c r="A330" s="65">
        <v>4</v>
      </c>
      <c r="B330" s="98">
        <v>2</v>
      </c>
      <c r="C330" s="65">
        <v>4</v>
      </c>
      <c r="D330" s="65">
        <v>6</v>
      </c>
      <c r="E330" s="66">
        <v>4246</v>
      </c>
      <c r="F330" s="102" t="s">
        <v>2404</v>
      </c>
      <c r="G330" s="67" t="s">
        <v>2227</v>
      </c>
      <c r="H330" s="68" t="s">
        <v>2227</v>
      </c>
      <c r="I330" s="68" t="s">
        <v>2227</v>
      </c>
      <c r="J330" s="68" t="s">
        <v>2227</v>
      </c>
    </row>
    <row r="331" spans="1:10" ht="13.5" customHeight="1" x14ac:dyDescent="0.25">
      <c r="A331" s="65">
        <v>4</v>
      </c>
      <c r="B331" s="98">
        <v>2</v>
      </c>
      <c r="C331" s="65">
        <v>4</v>
      </c>
      <c r="D331" s="65">
        <v>7</v>
      </c>
      <c r="E331" s="66">
        <v>4247</v>
      </c>
      <c r="F331" s="102" t="s">
        <v>2405</v>
      </c>
      <c r="G331" s="67" t="s">
        <v>2227</v>
      </c>
      <c r="H331" s="68" t="s">
        <v>2227</v>
      </c>
      <c r="I331" s="68" t="s">
        <v>2227</v>
      </c>
      <c r="J331" s="68" t="s">
        <v>2227</v>
      </c>
    </row>
    <row r="332" spans="1:10" ht="13.5" customHeight="1" x14ac:dyDescent="0.25">
      <c r="A332" s="65">
        <v>4</v>
      </c>
      <c r="B332" s="99">
        <v>2</v>
      </c>
      <c r="C332" s="65">
        <v>4</v>
      </c>
      <c r="D332" s="65">
        <v>8</v>
      </c>
      <c r="E332" s="66">
        <v>4248</v>
      </c>
      <c r="F332" s="102" t="s">
        <v>2406</v>
      </c>
      <c r="G332" s="67" t="s">
        <v>2227</v>
      </c>
      <c r="H332" s="68" t="s">
        <v>2227</v>
      </c>
      <c r="I332" s="68" t="s">
        <v>2227</v>
      </c>
      <c r="J332" s="68" t="s">
        <v>2227</v>
      </c>
    </row>
    <row r="333" spans="1:10" ht="13.5" customHeight="1" x14ac:dyDescent="0.25">
      <c r="A333" s="58">
        <v>4</v>
      </c>
      <c r="B333" s="95">
        <v>2</v>
      </c>
      <c r="C333" s="58">
        <v>5</v>
      </c>
      <c r="D333" s="58">
        <v>0</v>
      </c>
      <c r="E333" s="58">
        <v>4250</v>
      </c>
      <c r="F333" s="103" t="s">
        <v>2407</v>
      </c>
      <c r="G333" s="59" t="s">
        <v>2227</v>
      </c>
      <c r="H333" s="60" t="s">
        <v>2227</v>
      </c>
      <c r="I333" s="60" t="s">
        <v>2227</v>
      </c>
      <c r="J333" s="60" t="s">
        <v>2227</v>
      </c>
    </row>
    <row r="334" spans="1:10" ht="13.5" customHeight="1" x14ac:dyDescent="0.25">
      <c r="A334" s="65">
        <v>4</v>
      </c>
      <c r="B334" s="97">
        <v>2</v>
      </c>
      <c r="C334" s="65">
        <v>5</v>
      </c>
      <c r="D334" s="65">
        <v>5</v>
      </c>
      <c r="E334" s="66">
        <v>4255</v>
      </c>
      <c r="F334" s="102" t="s">
        <v>2408</v>
      </c>
      <c r="G334" s="67" t="s">
        <v>2227</v>
      </c>
      <c r="H334" s="68" t="s">
        <v>2227</v>
      </c>
      <c r="I334" s="68" t="s">
        <v>2227</v>
      </c>
      <c r="J334" s="68" t="s">
        <v>2227</v>
      </c>
    </row>
    <row r="335" spans="1:10" ht="13.5" customHeight="1" x14ac:dyDescent="0.25">
      <c r="A335" s="65">
        <v>4</v>
      </c>
      <c r="B335" s="98">
        <v>2</v>
      </c>
      <c r="C335" s="65">
        <v>5</v>
      </c>
      <c r="D335" s="65">
        <v>6</v>
      </c>
      <c r="E335" s="66">
        <v>4256</v>
      </c>
      <c r="F335" s="102" t="s">
        <v>2409</v>
      </c>
      <c r="G335" s="67" t="s">
        <v>2227</v>
      </c>
      <c r="H335" s="68" t="s">
        <v>2227</v>
      </c>
      <c r="I335" s="68" t="s">
        <v>2227</v>
      </c>
      <c r="J335" s="68" t="s">
        <v>2227</v>
      </c>
    </row>
    <row r="336" spans="1:10" ht="13.5" customHeight="1" x14ac:dyDescent="0.25">
      <c r="A336" s="65">
        <v>4</v>
      </c>
      <c r="B336" s="99">
        <v>2</v>
      </c>
      <c r="C336" s="65">
        <v>5</v>
      </c>
      <c r="D336" s="65">
        <v>7</v>
      </c>
      <c r="E336" s="66">
        <v>4257</v>
      </c>
      <c r="F336" s="102" t="s">
        <v>2410</v>
      </c>
      <c r="G336" s="67" t="s">
        <v>2227</v>
      </c>
      <c r="H336" s="68" t="s">
        <v>2227</v>
      </c>
      <c r="I336" s="68" t="s">
        <v>2227</v>
      </c>
      <c r="J336" s="68" t="s">
        <v>2227</v>
      </c>
    </row>
    <row r="337" spans="1:10" ht="13.5" customHeight="1" x14ac:dyDescent="0.25">
      <c r="A337" s="58">
        <v>4</v>
      </c>
      <c r="B337" s="95">
        <v>2</v>
      </c>
      <c r="C337" s="58">
        <v>6</v>
      </c>
      <c r="D337" s="58">
        <v>0</v>
      </c>
      <c r="E337" s="58">
        <v>4260</v>
      </c>
      <c r="F337" s="103" t="s">
        <v>2411</v>
      </c>
      <c r="G337" s="59" t="s">
        <v>2227</v>
      </c>
      <c r="H337" s="60" t="s">
        <v>2227</v>
      </c>
      <c r="I337" s="60" t="s">
        <v>2227</v>
      </c>
      <c r="J337" s="60" t="s">
        <v>2227</v>
      </c>
    </row>
    <row r="338" spans="1:10" ht="13.5" customHeight="1" x14ac:dyDescent="0.25">
      <c r="A338" s="61">
        <v>4</v>
      </c>
      <c r="B338" s="97">
        <v>2</v>
      </c>
      <c r="C338" s="61">
        <v>6</v>
      </c>
      <c r="D338" s="61">
        <v>1</v>
      </c>
      <c r="E338" s="62">
        <v>4261</v>
      </c>
      <c r="F338" s="101" t="s">
        <v>2412</v>
      </c>
      <c r="G338" s="63" t="s">
        <v>2227</v>
      </c>
      <c r="H338" s="64" t="s">
        <v>2227</v>
      </c>
      <c r="I338" s="64" t="s">
        <v>2227</v>
      </c>
      <c r="J338" s="64" t="s">
        <v>2227</v>
      </c>
    </row>
    <row r="339" spans="1:10" ht="13.5" customHeight="1" x14ac:dyDescent="0.25">
      <c r="A339" s="65">
        <v>4</v>
      </c>
      <c r="B339" s="99">
        <v>2</v>
      </c>
      <c r="C339" s="65">
        <v>6</v>
      </c>
      <c r="D339" s="65">
        <v>2</v>
      </c>
      <c r="E339" s="66">
        <v>4262</v>
      </c>
      <c r="F339" s="102" t="s">
        <v>2413</v>
      </c>
      <c r="G339" s="67" t="s">
        <v>2227</v>
      </c>
      <c r="H339" s="68" t="s">
        <v>2227</v>
      </c>
      <c r="I339" s="68" t="s">
        <v>2227</v>
      </c>
      <c r="J339" s="68" t="s">
        <v>2227</v>
      </c>
    </row>
    <row r="340" spans="1:10" ht="13.5" customHeight="1" x14ac:dyDescent="0.25">
      <c r="A340" s="58">
        <v>4</v>
      </c>
      <c r="B340" s="95">
        <v>2</v>
      </c>
      <c r="C340" s="58">
        <v>7</v>
      </c>
      <c r="D340" s="58">
        <v>0</v>
      </c>
      <c r="E340" s="58">
        <v>4270</v>
      </c>
      <c r="F340" s="103" t="s">
        <v>2414</v>
      </c>
      <c r="G340" s="59" t="s">
        <v>2227</v>
      </c>
      <c r="H340" s="60" t="s">
        <v>2227</v>
      </c>
      <c r="I340" s="60" t="s">
        <v>2227</v>
      </c>
      <c r="J340" s="60" t="s">
        <v>2227</v>
      </c>
    </row>
    <row r="341" spans="1:10" ht="13.5" customHeight="1" x14ac:dyDescent="0.25">
      <c r="A341" s="58">
        <v>4</v>
      </c>
      <c r="B341" s="95">
        <v>2</v>
      </c>
      <c r="C341" s="58">
        <v>8</v>
      </c>
      <c r="D341" s="58">
        <v>0</v>
      </c>
      <c r="E341" s="58">
        <v>4280</v>
      </c>
      <c r="F341" s="103" t="s">
        <v>2415</v>
      </c>
      <c r="G341" s="59" t="s">
        <v>2227</v>
      </c>
      <c r="H341" s="60" t="s">
        <v>2227</v>
      </c>
      <c r="I341" s="60" t="s">
        <v>2227</v>
      </c>
      <c r="J341" s="60" t="s">
        <v>2227</v>
      </c>
    </row>
    <row r="342" spans="1:10" ht="13.5" customHeight="1" x14ac:dyDescent="0.25">
      <c r="A342" s="61">
        <v>4</v>
      </c>
      <c r="B342" s="97">
        <v>2</v>
      </c>
      <c r="C342" s="61">
        <v>8</v>
      </c>
      <c r="D342" s="61">
        <v>1</v>
      </c>
      <c r="E342" s="62">
        <v>4281</v>
      </c>
      <c r="F342" s="101" t="s">
        <v>2416</v>
      </c>
      <c r="G342" s="63" t="s">
        <v>2204</v>
      </c>
      <c r="H342" s="64" t="s">
        <v>2204</v>
      </c>
      <c r="I342" s="64" t="s">
        <v>2204</v>
      </c>
      <c r="J342" s="64" t="s">
        <v>2204</v>
      </c>
    </row>
    <row r="343" spans="1:10" ht="13.5" customHeight="1" x14ac:dyDescent="0.25">
      <c r="A343" s="65">
        <v>4</v>
      </c>
      <c r="B343" s="98">
        <v>2</v>
      </c>
      <c r="C343" s="65">
        <v>8</v>
      </c>
      <c r="D343" s="65">
        <v>2</v>
      </c>
      <c r="E343" s="66">
        <v>4282</v>
      </c>
      <c r="F343" s="102" t="s">
        <v>2417</v>
      </c>
      <c r="G343" s="67" t="s">
        <v>2204</v>
      </c>
      <c r="H343" s="68" t="s">
        <v>2204</v>
      </c>
      <c r="I343" s="68" t="s">
        <v>2204</v>
      </c>
      <c r="J343" s="68" t="s">
        <v>2204</v>
      </c>
    </row>
    <row r="344" spans="1:10" ht="13.5" customHeight="1" x14ac:dyDescent="0.25">
      <c r="A344" s="65">
        <v>4</v>
      </c>
      <c r="B344" s="98">
        <v>2</v>
      </c>
      <c r="C344" s="65">
        <v>8</v>
      </c>
      <c r="D344" s="65">
        <v>3</v>
      </c>
      <c r="E344" s="66">
        <v>4283</v>
      </c>
      <c r="F344" s="102" t="s">
        <v>2418</v>
      </c>
      <c r="G344" s="67" t="s">
        <v>2204</v>
      </c>
      <c r="H344" s="68" t="s">
        <v>2204</v>
      </c>
      <c r="I344" s="68" t="s">
        <v>2204</v>
      </c>
      <c r="J344" s="68" t="s">
        <v>2204</v>
      </c>
    </row>
    <row r="345" spans="1:10" ht="13.5" customHeight="1" x14ac:dyDescent="0.25">
      <c r="A345" s="65">
        <v>4</v>
      </c>
      <c r="B345" s="98">
        <v>2</v>
      </c>
      <c r="C345" s="65">
        <v>8</v>
      </c>
      <c r="D345" s="65">
        <v>4</v>
      </c>
      <c r="E345" s="66">
        <v>4284</v>
      </c>
      <c r="F345" s="102" t="s">
        <v>2419</v>
      </c>
      <c r="G345" s="67" t="s">
        <v>2204</v>
      </c>
      <c r="H345" s="68" t="s">
        <v>2204</v>
      </c>
      <c r="I345" s="68" t="s">
        <v>2204</v>
      </c>
      <c r="J345" s="68" t="s">
        <v>2204</v>
      </c>
    </row>
    <row r="346" spans="1:10" ht="13.5" customHeight="1" x14ac:dyDescent="0.25">
      <c r="A346" s="65">
        <v>4</v>
      </c>
      <c r="B346" s="98">
        <v>2</v>
      </c>
      <c r="C346" s="65">
        <v>8</v>
      </c>
      <c r="D346" s="65">
        <v>5</v>
      </c>
      <c r="E346" s="66">
        <v>4285</v>
      </c>
      <c r="F346" s="102" t="s">
        <v>2420</v>
      </c>
      <c r="G346" s="67" t="s">
        <v>2204</v>
      </c>
      <c r="H346" s="68" t="s">
        <v>2204</v>
      </c>
      <c r="I346" s="68" t="s">
        <v>2204</v>
      </c>
      <c r="J346" s="68" t="s">
        <v>2204</v>
      </c>
    </row>
    <row r="347" spans="1:10" ht="13.5" customHeight="1" x14ac:dyDescent="0.25">
      <c r="A347" s="65">
        <v>4</v>
      </c>
      <c r="B347" s="98">
        <v>2</v>
      </c>
      <c r="C347" s="65">
        <v>8</v>
      </c>
      <c r="D347" s="65">
        <v>6</v>
      </c>
      <c r="E347" s="66">
        <v>4286</v>
      </c>
      <c r="F347" s="102" t="s">
        <v>2421</v>
      </c>
      <c r="G347" s="67" t="s">
        <v>2204</v>
      </c>
      <c r="H347" s="68" t="s">
        <v>2204</v>
      </c>
      <c r="I347" s="68" t="s">
        <v>2204</v>
      </c>
      <c r="J347" s="68" t="s">
        <v>2204</v>
      </c>
    </row>
    <row r="348" spans="1:10" ht="13.5" customHeight="1" x14ac:dyDescent="0.25">
      <c r="A348" s="65">
        <v>4</v>
      </c>
      <c r="B348" s="98">
        <v>2</v>
      </c>
      <c r="C348" s="65">
        <v>8</v>
      </c>
      <c r="D348" s="65">
        <v>7</v>
      </c>
      <c r="E348" s="66">
        <v>4287</v>
      </c>
      <c r="F348" s="102" t="s">
        <v>2422</v>
      </c>
      <c r="G348" s="67" t="s">
        <v>2204</v>
      </c>
      <c r="H348" s="68" t="s">
        <v>2204</v>
      </c>
      <c r="I348" s="68" t="s">
        <v>2204</v>
      </c>
      <c r="J348" s="68" t="s">
        <v>2204</v>
      </c>
    </row>
    <row r="349" spans="1:10" ht="13.5" customHeight="1" x14ac:dyDescent="0.25">
      <c r="A349" s="65">
        <v>4</v>
      </c>
      <c r="B349" s="99">
        <v>2</v>
      </c>
      <c r="C349" s="65">
        <v>8</v>
      </c>
      <c r="D349" s="65">
        <v>8</v>
      </c>
      <c r="E349" s="66">
        <v>4288</v>
      </c>
      <c r="F349" s="102" t="s">
        <v>2423</v>
      </c>
      <c r="G349" s="67" t="s">
        <v>2204</v>
      </c>
      <c r="H349" s="68" t="s">
        <v>2204</v>
      </c>
      <c r="I349" s="68" t="s">
        <v>2204</v>
      </c>
      <c r="J349" s="68" t="s">
        <v>2204</v>
      </c>
    </row>
    <row r="350" spans="1:10" ht="13.5" customHeight="1" x14ac:dyDescent="0.25">
      <c r="A350" s="58">
        <v>4</v>
      </c>
      <c r="B350" s="95">
        <v>2</v>
      </c>
      <c r="C350" s="58">
        <v>9</v>
      </c>
      <c r="D350" s="58">
        <v>0</v>
      </c>
      <c r="E350" s="58">
        <v>4290</v>
      </c>
      <c r="F350" s="103" t="s">
        <v>2152</v>
      </c>
      <c r="G350" s="59" t="s">
        <v>2227</v>
      </c>
      <c r="H350" s="60" t="s">
        <v>2227</v>
      </c>
      <c r="I350" s="60" t="s">
        <v>2227</v>
      </c>
      <c r="J350" s="60" t="s">
        <v>2227</v>
      </c>
    </row>
    <row r="351" spans="1:10" ht="13.5" customHeight="1" x14ac:dyDescent="0.25">
      <c r="A351" s="65">
        <v>4</v>
      </c>
      <c r="B351" s="97">
        <v>2</v>
      </c>
      <c r="C351" s="65">
        <v>9</v>
      </c>
      <c r="D351" s="65">
        <v>8</v>
      </c>
      <c r="E351" s="66">
        <v>4298</v>
      </c>
      <c r="F351" s="102" t="s">
        <v>2338</v>
      </c>
      <c r="G351" s="67" t="s">
        <v>2227</v>
      </c>
      <c r="H351" s="68" t="s">
        <v>2227</v>
      </c>
      <c r="I351" s="68" t="s">
        <v>2227</v>
      </c>
      <c r="J351" s="68" t="s">
        <v>2227</v>
      </c>
    </row>
    <row r="352" spans="1:10" ht="13.5" customHeight="1" x14ac:dyDescent="0.25">
      <c r="A352" s="69">
        <v>4</v>
      </c>
      <c r="B352" s="99">
        <v>2</v>
      </c>
      <c r="C352" s="69">
        <v>9</v>
      </c>
      <c r="D352" s="69">
        <v>9</v>
      </c>
      <c r="E352" s="70">
        <v>4299</v>
      </c>
      <c r="F352" s="104" t="s">
        <v>2099</v>
      </c>
      <c r="G352" s="71" t="s">
        <v>2227</v>
      </c>
      <c r="H352" s="72" t="s">
        <v>2227</v>
      </c>
      <c r="I352" s="72" t="s">
        <v>2227</v>
      </c>
      <c r="J352" s="72" t="s">
        <v>2227</v>
      </c>
    </row>
    <row r="353" spans="1:10" ht="13.5" customHeight="1" x14ac:dyDescent="0.25">
      <c r="A353" s="52">
        <v>4</v>
      </c>
      <c r="B353" s="96">
        <v>3</v>
      </c>
      <c r="C353" s="52">
        <v>0</v>
      </c>
      <c r="D353" s="52">
        <v>0</v>
      </c>
      <c r="E353" s="52">
        <v>4300</v>
      </c>
      <c r="F353" s="105" t="s">
        <v>2424</v>
      </c>
      <c r="G353" s="54" t="s">
        <v>2227</v>
      </c>
      <c r="H353" s="55" t="s">
        <v>2227</v>
      </c>
      <c r="I353" s="55" t="s">
        <v>2227</v>
      </c>
      <c r="J353" s="55" t="s">
        <v>2227</v>
      </c>
    </row>
    <row r="354" spans="1:10" ht="13.5" customHeight="1" x14ac:dyDescent="0.25">
      <c r="A354" s="58">
        <v>4</v>
      </c>
      <c r="B354" s="95">
        <v>3</v>
      </c>
      <c r="C354" s="58">
        <v>2</v>
      </c>
      <c r="D354" s="58">
        <v>0</v>
      </c>
      <c r="E354" s="58">
        <v>4320</v>
      </c>
      <c r="F354" s="103" t="s">
        <v>2425</v>
      </c>
      <c r="G354" s="59" t="s">
        <v>2227</v>
      </c>
      <c r="H354" s="60" t="s">
        <v>2227</v>
      </c>
      <c r="I354" s="60" t="s">
        <v>2227</v>
      </c>
      <c r="J354" s="60" t="s">
        <v>2227</v>
      </c>
    </row>
    <row r="355" spans="1:10" ht="13.5" customHeight="1" x14ac:dyDescent="0.25">
      <c r="A355" s="61">
        <v>4</v>
      </c>
      <c r="B355" s="97">
        <v>3</v>
      </c>
      <c r="C355" s="61">
        <v>2</v>
      </c>
      <c r="D355" s="61">
        <v>1</v>
      </c>
      <c r="E355" s="62">
        <v>4321</v>
      </c>
      <c r="F355" s="101" t="s">
        <v>2330</v>
      </c>
      <c r="G355" s="63" t="s">
        <v>2227</v>
      </c>
      <c r="H355" s="64" t="s">
        <v>2227</v>
      </c>
      <c r="I355" s="64" t="s">
        <v>2227</v>
      </c>
      <c r="J355" s="64" t="s">
        <v>2227</v>
      </c>
    </row>
    <row r="356" spans="1:10" ht="13.5" customHeight="1" x14ac:dyDescent="0.25">
      <c r="A356" s="65">
        <v>4</v>
      </c>
      <c r="B356" s="98">
        <v>3</v>
      </c>
      <c r="C356" s="65">
        <v>2</v>
      </c>
      <c r="D356" s="65">
        <v>2</v>
      </c>
      <c r="E356" s="66">
        <v>4322</v>
      </c>
      <c r="F356" s="102" t="s">
        <v>2331</v>
      </c>
      <c r="G356" s="67" t="s">
        <v>2227</v>
      </c>
      <c r="H356" s="68" t="s">
        <v>2227</v>
      </c>
      <c r="I356" s="68" t="s">
        <v>2227</v>
      </c>
      <c r="J356" s="68" t="s">
        <v>2227</v>
      </c>
    </row>
    <row r="357" spans="1:10" ht="13.5" customHeight="1" x14ac:dyDescent="0.25">
      <c r="A357" s="65">
        <v>4</v>
      </c>
      <c r="B357" s="99">
        <v>3</v>
      </c>
      <c r="C357" s="65">
        <v>2</v>
      </c>
      <c r="D357" s="65">
        <v>3</v>
      </c>
      <c r="E357" s="66">
        <v>4323</v>
      </c>
      <c r="F357" s="102" t="s">
        <v>2357</v>
      </c>
      <c r="G357" s="67" t="s">
        <v>2227</v>
      </c>
      <c r="H357" s="68" t="s">
        <v>2227</v>
      </c>
      <c r="I357" s="68" t="s">
        <v>2227</v>
      </c>
      <c r="J357" s="68" t="s">
        <v>2227</v>
      </c>
    </row>
    <row r="358" spans="1:10" ht="13.5" customHeight="1" x14ac:dyDescent="0.25">
      <c r="A358" s="58">
        <v>4</v>
      </c>
      <c r="B358" s="95">
        <v>3</v>
      </c>
      <c r="C358" s="58">
        <v>3</v>
      </c>
      <c r="D358" s="58">
        <v>0</v>
      </c>
      <c r="E358" s="58">
        <v>4330</v>
      </c>
      <c r="F358" s="103" t="s">
        <v>2426</v>
      </c>
      <c r="G358" s="59" t="s">
        <v>2227</v>
      </c>
      <c r="H358" s="60" t="s">
        <v>2227</v>
      </c>
      <c r="I358" s="60" t="s">
        <v>2227</v>
      </c>
      <c r="J358" s="60" t="s">
        <v>2227</v>
      </c>
    </row>
    <row r="359" spans="1:10" ht="13.5" customHeight="1" x14ac:dyDescent="0.25">
      <c r="A359" s="61">
        <v>4</v>
      </c>
      <c r="B359" s="97">
        <v>3</v>
      </c>
      <c r="C359" s="61">
        <v>3</v>
      </c>
      <c r="D359" s="61">
        <v>1</v>
      </c>
      <c r="E359" s="62">
        <v>4331</v>
      </c>
      <c r="F359" s="101" t="s">
        <v>2330</v>
      </c>
      <c r="G359" s="63" t="s">
        <v>2227</v>
      </c>
      <c r="H359" s="64" t="s">
        <v>2227</v>
      </c>
      <c r="I359" s="64" t="s">
        <v>2227</v>
      </c>
      <c r="J359" s="64" t="s">
        <v>2227</v>
      </c>
    </row>
    <row r="360" spans="1:10" ht="13.5" customHeight="1" x14ac:dyDescent="0.25">
      <c r="A360" s="65">
        <v>4</v>
      </c>
      <c r="B360" s="98">
        <v>3</v>
      </c>
      <c r="C360" s="65">
        <v>3</v>
      </c>
      <c r="D360" s="65">
        <v>2</v>
      </c>
      <c r="E360" s="66">
        <v>4332</v>
      </c>
      <c r="F360" s="102" t="s">
        <v>2331</v>
      </c>
      <c r="G360" s="67" t="s">
        <v>2227</v>
      </c>
      <c r="H360" s="68" t="s">
        <v>2227</v>
      </c>
      <c r="I360" s="68" t="s">
        <v>2227</v>
      </c>
      <c r="J360" s="68" t="s">
        <v>2227</v>
      </c>
    </row>
    <row r="361" spans="1:10" ht="13.5" customHeight="1" x14ac:dyDescent="0.25">
      <c r="A361" s="65">
        <v>4</v>
      </c>
      <c r="B361" s="99">
        <v>3</v>
      </c>
      <c r="C361" s="65">
        <v>3</v>
      </c>
      <c r="D361" s="65">
        <v>3</v>
      </c>
      <c r="E361" s="66">
        <v>4333</v>
      </c>
      <c r="F361" s="102" t="s">
        <v>2357</v>
      </c>
      <c r="G361" s="67" t="s">
        <v>2227</v>
      </c>
      <c r="H361" s="68" t="s">
        <v>2227</v>
      </c>
      <c r="I361" s="68" t="s">
        <v>2227</v>
      </c>
      <c r="J361" s="68" t="s">
        <v>2227</v>
      </c>
    </row>
    <row r="362" spans="1:10" ht="13.5" customHeight="1" x14ac:dyDescent="0.25">
      <c r="A362" s="58">
        <v>4</v>
      </c>
      <c r="B362" s="95">
        <v>3</v>
      </c>
      <c r="C362" s="58">
        <v>4</v>
      </c>
      <c r="D362" s="58">
        <v>0</v>
      </c>
      <c r="E362" s="58">
        <v>4340</v>
      </c>
      <c r="F362" s="103" t="s">
        <v>2427</v>
      </c>
      <c r="G362" s="59" t="s">
        <v>2227</v>
      </c>
      <c r="H362" s="60" t="s">
        <v>2227</v>
      </c>
      <c r="I362" s="60" t="s">
        <v>2227</v>
      </c>
      <c r="J362" s="60" t="s">
        <v>2227</v>
      </c>
    </row>
    <row r="363" spans="1:10" ht="13.5" customHeight="1" x14ac:dyDescent="0.25">
      <c r="A363" s="61">
        <v>4</v>
      </c>
      <c r="B363" s="97">
        <v>3</v>
      </c>
      <c r="C363" s="61">
        <v>4</v>
      </c>
      <c r="D363" s="61">
        <v>1</v>
      </c>
      <c r="E363" s="62">
        <v>4341</v>
      </c>
      <c r="F363" s="101" t="s">
        <v>2330</v>
      </c>
      <c r="G363" s="63" t="s">
        <v>2227</v>
      </c>
      <c r="H363" s="64" t="s">
        <v>2227</v>
      </c>
      <c r="I363" s="64" t="s">
        <v>2227</v>
      </c>
      <c r="J363" s="64" t="s">
        <v>2227</v>
      </c>
    </row>
    <row r="364" spans="1:10" ht="13.5" customHeight="1" x14ac:dyDescent="0.25">
      <c r="A364" s="65">
        <v>4</v>
      </c>
      <c r="B364" s="98">
        <v>3</v>
      </c>
      <c r="C364" s="65">
        <v>4</v>
      </c>
      <c r="D364" s="65">
        <v>2</v>
      </c>
      <c r="E364" s="66">
        <v>4342</v>
      </c>
      <c r="F364" s="102" t="s">
        <v>2331</v>
      </c>
      <c r="G364" s="67" t="s">
        <v>2227</v>
      </c>
      <c r="H364" s="68" t="s">
        <v>2227</v>
      </c>
      <c r="I364" s="68" t="s">
        <v>2227</v>
      </c>
      <c r="J364" s="68" t="s">
        <v>2227</v>
      </c>
    </row>
    <row r="365" spans="1:10" ht="13.5" customHeight="1" x14ac:dyDescent="0.25">
      <c r="A365" s="65">
        <v>4</v>
      </c>
      <c r="B365" s="99">
        <v>3</v>
      </c>
      <c r="C365" s="65">
        <v>4</v>
      </c>
      <c r="D365" s="65">
        <v>3</v>
      </c>
      <c r="E365" s="66">
        <v>4343</v>
      </c>
      <c r="F365" s="102" t="s">
        <v>2357</v>
      </c>
      <c r="G365" s="67" t="s">
        <v>2227</v>
      </c>
      <c r="H365" s="68" t="s">
        <v>2227</v>
      </c>
      <c r="I365" s="68" t="s">
        <v>2227</v>
      </c>
      <c r="J365" s="68" t="s">
        <v>2227</v>
      </c>
    </row>
    <row r="366" spans="1:10" ht="13.5" customHeight="1" x14ac:dyDescent="0.25">
      <c r="A366" s="58">
        <v>4</v>
      </c>
      <c r="B366" s="95">
        <v>3</v>
      </c>
      <c r="C366" s="58">
        <v>5</v>
      </c>
      <c r="D366" s="58">
        <v>0</v>
      </c>
      <c r="E366" s="58">
        <v>4350</v>
      </c>
      <c r="F366" s="103" t="s">
        <v>2428</v>
      </c>
      <c r="G366" s="59" t="s">
        <v>2227</v>
      </c>
      <c r="H366" s="60" t="s">
        <v>2227</v>
      </c>
      <c r="I366" s="60" t="s">
        <v>2227</v>
      </c>
      <c r="J366" s="60" t="s">
        <v>2227</v>
      </c>
    </row>
    <row r="367" spans="1:10" ht="13.5" customHeight="1" x14ac:dyDescent="0.25">
      <c r="A367" s="61">
        <v>4</v>
      </c>
      <c r="B367" s="97">
        <v>3</v>
      </c>
      <c r="C367" s="61">
        <v>5</v>
      </c>
      <c r="D367" s="61">
        <v>1</v>
      </c>
      <c r="E367" s="62">
        <v>4351</v>
      </c>
      <c r="F367" s="101" t="s">
        <v>2330</v>
      </c>
      <c r="G367" s="63" t="s">
        <v>2227</v>
      </c>
      <c r="H367" s="64" t="s">
        <v>2227</v>
      </c>
      <c r="I367" s="64" t="s">
        <v>2227</v>
      </c>
      <c r="J367" s="64" t="s">
        <v>2227</v>
      </c>
    </row>
    <row r="368" spans="1:10" ht="13.5" customHeight="1" x14ac:dyDescent="0.25">
      <c r="A368" s="65">
        <v>4</v>
      </c>
      <c r="B368" s="98">
        <v>3</v>
      </c>
      <c r="C368" s="65">
        <v>5</v>
      </c>
      <c r="D368" s="65">
        <v>2</v>
      </c>
      <c r="E368" s="66">
        <v>4352</v>
      </c>
      <c r="F368" s="102" t="s">
        <v>2331</v>
      </c>
      <c r="G368" s="67" t="s">
        <v>2227</v>
      </c>
      <c r="H368" s="68" t="s">
        <v>2227</v>
      </c>
      <c r="I368" s="68" t="s">
        <v>2227</v>
      </c>
      <c r="J368" s="68" t="s">
        <v>2227</v>
      </c>
    </row>
    <row r="369" spans="1:10" ht="13.5" customHeight="1" x14ac:dyDescent="0.25">
      <c r="A369" s="65">
        <v>4</v>
      </c>
      <c r="B369" s="99">
        <v>3</v>
      </c>
      <c r="C369" s="65">
        <v>5</v>
      </c>
      <c r="D369" s="65">
        <v>3</v>
      </c>
      <c r="E369" s="66">
        <v>4353</v>
      </c>
      <c r="F369" s="102" t="s">
        <v>2357</v>
      </c>
      <c r="G369" s="67" t="s">
        <v>2227</v>
      </c>
      <c r="H369" s="68" t="s">
        <v>2227</v>
      </c>
      <c r="I369" s="68" t="s">
        <v>2227</v>
      </c>
      <c r="J369" s="68" t="s">
        <v>2227</v>
      </c>
    </row>
    <row r="370" spans="1:10" ht="13.5" customHeight="1" x14ac:dyDescent="0.25">
      <c r="A370" s="58">
        <v>4</v>
      </c>
      <c r="B370" s="95">
        <v>3</v>
      </c>
      <c r="C370" s="58">
        <v>6</v>
      </c>
      <c r="D370" s="58">
        <v>0</v>
      </c>
      <c r="E370" s="58">
        <v>4360</v>
      </c>
      <c r="F370" s="103" t="s">
        <v>2429</v>
      </c>
      <c r="G370" s="59" t="s">
        <v>2227</v>
      </c>
      <c r="H370" s="60" t="s">
        <v>2227</v>
      </c>
      <c r="I370" s="60" t="s">
        <v>2227</v>
      </c>
      <c r="J370" s="60" t="s">
        <v>2227</v>
      </c>
    </row>
    <row r="371" spans="1:10" ht="13.5" customHeight="1" x14ac:dyDescent="0.25">
      <c r="A371" s="61">
        <v>4</v>
      </c>
      <c r="B371" s="97">
        <v>3</v>
      </c>
      <c r="C371" s="61">
        <v>6</v>
      </c>
      <c r="D371" s="61">
        <v>1</v>
      </c>
      <c r="E371" s="62">
        <v>4361</v>
      </c>
      <c r="F371" s="101" t="s">
        <v>2330</v>
      </c>
      <c r="G371" s="63" t="s">
        <v>2227</v>
      </c>
      <c r="H371" s="64" t="s">
        <v>2227</v>
      </c>
      <c r="I371" s="64" t="s">
        <v>2227</v>
      </c>
      <c r="J371" s="64" t="s">
        <v>2227</v>
      </c>
    </row>
    <row r="372" spans="1:10" ht="13.5" customHeight="1" x14ac:dyDescent="0.25">
      <c r="A372" s="65">
        <v>4</v>
      </c>
      <c r="B372" s="98">
        <v>3</v>
      </c>
      <c r="C372" s="65">
        <v>6</v>
      </c>
      <c r="D372" s="65">
        <v>2</v>
      </c>
      <c r="E372" s="66">
        <v>4362</v>
      </c>
      <c r="F372" s="102" t="s">
        <v>2331</v>
      </c>
      <c r="G372" s="67" t="s">
        <v>2227</v>
      </c>
      <c r="H372" s="68" t="s">
        <v>2227</v>
      </c>
      <c r="I372" s="68" t="s">
        <v>2227</v>
      </c>
      <c r="J372" s="68" t="s">
        <v>2227</v>
      </c>
    </row>
    <row r="373" spans="1:10" ht="13.5" customHeight="1" x14ac:dyDescent="0.25">
      <c r="A373" s="65">
        <v>4</v>
      </c>
      <c r="B373" s="99">
        <v>3</v>
      </c>
      <c r="C373" s="65">
        <v>6</v>
      </c>
      <c r="D373" s="65">
        <v>3</v>
      </c>
      <c r="E373" s="66">
        <v>4363</v>
      </c>
      <c r="F373" s="102" t="s">
        <v>2357</v>
      </c>
      <c r="G373" s="67" t="s">
        <v>2227</v>
      </c>
      <c r="H373" s="68" t="s">
        <v>2227</v>
      </c>
      <c r="I373" s="68" t="s">
        <v>2227</v>
      </c>
      <c r="J373" s="68" t="s">
        <v>2227</v>
      </c>
    </row>
    <row r="374" spans="1:10" ht="13.5" customHeight="1" x14ac:dyDescent="0.25">
      <c r="A374" s="58">
        <v>4</v>
      </c>
      <c r="B374" s="95">
        <v>3</v>
      </c>
      <c r="C374" s="58">
        <v>8</v>
      </c>
      <c r="D374" s="58">
        <v>0</v>
      </c>
      <c r="E374" s="58">
        <v>4380</v>
      </c>
      <c r="F374" s="103" t="s">
        <v>2415</v>
      </c>
      <c r="G374" s="59" t="s">
        <v>2227</v>
      </c>
      <c r="H374" s="60" t="s">
        <v>2227</v>
      </c>
      <c r="I374" s="60" t="s">
        <v>2227</v>
      </c>
      <c r="J374" s="60" t="s">
        <v>2227</v>
      </c>
    </row>
    <row r="375" spans="1:10" ht="13.5" customHeight="1" x14ac:dyDescent="0.25">
      <c r="A375" s="61">
        <v>4</v>
      </c>
      <c r="B375" s="97">
        <v>3</v>
      </c>
      <c r="C375" s="61">
        <v>8</v>
      </c>
      <c r="D375" s="61">
        <v>1</v>
      </c>
      <c r="E375" s="62">
        <v>4381</v>
      </c>
      <c r="F375" s="101" t="s">
        <v>2416</v>
      </c>
      <c r="G375" s="63" t="s">
        <v>2227</v>
      </c>
      <c r="H375" s="64" t="s">
        <v>2227</v>
      </c>
      <c r="I375" s="64" t="s">
        <v>2227</v>
      </c>
      <c r="J375" s="64" t="s">
        <v>2227</v>
      </c>
    </row>
    <row r="376" spans="1:10" ht="13.5" customHeight="1" x14ac:dyDescent="0.25">
      <c r="A376" s="65">
        <v>4</v>
      </c>
      <c r="B376" s="98">
        <v>3</v>
      </c>
      <c r="C376" s="65">
        <v>8</v>
      </c>
      <c r="D376" s="65">
        <v>2</v>
      </c>
      <c r="E376" s="66">
        <v>4382</v>
      </c>
      <c r="F376" s="102" t="s">
        <v>2417</v>
      </c>
      <c r="G376" s="67" t="s">
        <v>2227</v>
      </c>
      <c r="H376" s="68" t="s">
        <v>2227</v>
      </c>
      <c r="I376" s="68" t="s">
        <v>2227</v>
      </c>
      <c r="J376" s="68" t="s">
        <v>2227</v>
      </c>
    </row>
    <row r="377" spans="1:10" ht="13.5" customHeight="1" x14ac:dyDescent="0.25">
      <c r="A377" s="65">
        <v>4</v>
      </c>
      <c r="B377" s="99">
        <v>3</v>
      </c>
      <c r="C377" s="65">
        <v>8</v>
      </c>
      <c r="D377" s="65">
        <v>3</v>
      </c>
      <c r="E377" s="83">
        <v>4383</v>
      </c>
      <c r="F377" s="102" t="s">
        <v>2430</v>
      </c>
      <c r="G377" s="67" t="s">
        <v>2392</v>
      </c>
      <c r="H377" s="68" t="s">
        <v>2392</v>
      </c>
      <c r="I377" s="68" t="s">
        <v>2392</v>
      </c>
      <c r="J377" s="68" t="s">
        <v>2392</v>
      </c>
    </row>
    <row r="378" spans="1:10" ht="13.5" customHeight="1" x14ac:dyDescent="0.25">
      <c r="A378" s="58">
        <v>4</v>
      </c>
      <c r="B378" s="95">
        <v>3</v>
      </c>
      <c r="C378" s="58">
        <v>9</v>
      </c>
      <c r="D378" s="58">
        <v>0</v>
      </c>
      <c r="E378" s="58">
        <v>4390</v>
      </c>
      <c r="F378" s="103" t="s">
        <v>2152</v>
      </c>
      <c r="G378" s="59" t="s">
        <v>2227</v>
      </c>
      <c r="H378" s="60" t="s">
        <v>2227</v>
      </c>
      <c r="I378" s="60" t="s">
        <v>2227</v>
      </c>
      <c r="J378" s="60" t="s">
        <v>2227</v>
      </c>
    </row>
    <row r="379" spans="1:10" ht="13.5" customHeight="1" x14ac:dyDescent="0.25">
      <c r="A379" s="65">
        <v>4</v>
      </c>
      <c r="B379" s="97">
        <v>3</v>
      </c>
      <c r="C379" s="65">
        <v>9</v>
      </c>
      <c r="D379" s="65">
        <v>8</v>
      </c>
      <c r="E379" s="66">
        <v>4398</v>
      </c>
      <c r="F379" s="102" t="s">
        <v>2338</v>
      </c>
      <c r="G379" s="67" t="s">
        <v>2227</v>
      </c>
      <c r="H379" s="68" t="s">
        <v>2227</v>
      </c>
      <c r="I379" s="68" t="s">
        <v>2227</v>
      </c>
      <c r="J379" s="68" t="s">
        <v>2227</v>
      </c>
    </row>
    <row r="380" spans="1:10" ht="13.5" customHeight="1" x14ac:dyDescent="0.25">
      <c r="A380" s="69">
        <v>4</v>
      </c>
      <c r="B380" s="99">
        <v>3</v>
      </c>
      <c r="C380" s="69">
        <v>9</v>
      </c>
      <c r="D380" s="69">
        <v>9</v>
      </c>
      <c r="E380" s="70">
        <v>4399</v>
      </c>
      <c r="F380" s="104" t="s">
        <v>2099</v>
      </c>
      <c r="G380" s="71" t="s">
        <v>2227</v>
      </c>
      <c r="H380" s="72" t="s">
        <v>2227</v>
      </c>
      <c r="I380" s="72" t="s">
        <v>2227</v>
      </c>
      <c r="J380" s="72" t="s">
        <v>2227</v>
      </c>
    </row>
    <row r="381" spans="1:10" ht="13.5" customHeight="1" x14ac:dyDescent="0.25">
      <c r="A381" s="52">
        <v>4</v>
      </c>
      <c r="B381" s="96">
        <v>4</v>
      </c>
      <c r="C381" s="52">
        <v>0</v>
      </c>
      <c r="D381" s="52">
        <v>0</v>
      </c>
      <c r="E381" s="52">
        <v>4400</v>
      </c>
      <c r="F381" s="105" t="s">
        <v>2431</v>
      </c>
      <c r="G381" s="81" t="s">
        <v>2383</v>
      </c>
      <c r="H381" s="82" t="s">
        <v>2383</v>
      </c>
      <c r="I381" s="82" t="s">
        <v>2383</v>
      </c>
      <c r="J381" s="82" t="s">
        <v>2383</v>
      </c>
    </row>
    <row r="382" spans="1:10" ht="13.5" customHeight="1" x14ac:dyDescent="0.25">
      <c r="A382" s="58">
        <v>4</v>
      </c>
      <c r="B382" s="95">
        <v>4</v>
      </c>
      <c r="C382" s="58">
        <v>1</v>
      </c>
      <c r="D382" s="58">
        <v>0</v>
      </c>
      <c r="E382" s="58">
        <v>4410</v>
      </c>
      <c r="F382" s="103" t="s">
        <v>2432</v>
      </c>
      <c r="G382" s="81" t="s">
        <v>2383</v>
      </c>
      <c r="H382" s="82" t="s">
        <v>2383</v>
      </c>
      <c r="I382" s="82" t="s">
        <v>2383</v>
      </c>
      <c r="J382" s="82" t="s">
        <v>2383</v>
      </c>
    </row>
    <row r="383" spans="1:10" ht="13.5" customHeight="1" x14ac:dyDescent="0.25">
      <c r="A383" s="61">
        <v>4</v>
      </c>
      <c r="B383" s="97">
        <v>4</v>
      </c>
      <c r="C383" s="61">
        <v>1</v>
      </c>
      <c r="D383" s="61">
        <v>1</v>
      </c>
      <c r="E383" s="62">
        <v>4411</v>
      </c>
      <c r="F383" s="101" t="s">
        <v>2433</v>
      </c>
      <c r="G383" s="84" t="s">
        <v>2434</v>
      </c>
      <c r="H383" s="85" t="s">
        <v>2434</v>
      </c>
      <c r="I383" s="85" t="s">
        <v>2434</v>
      </c>
      <c r="J383" s="85" t="s">
        <v>2434</v>
      </c>
    </row>
    <row r="384" spans="1:10" ht="13.5" customHeight="1" x14ac:dyDescent="0.25">
      <c r="A384" s="65">
        <v>4</v>
      </c>
      <c r="B384" s="98">
        <v>4</v>
      </c>
      <c r="C384" s="65">
        <v>1</v>
      </c>
      <c r="D384" s="65">
        <v>2</v>
      </c>
      <c r="E384" s="66">
        <v>4412</v>
      </c>
      <c r="F384" s="102" t="s">
        <v>2435</v>
      </c>
      <c r="G384" s="86" t="s">
        <v>2434</v>
      </c>
      <c r="H384" s="87" t="s">
        <v>2434</v>
      </c>
      <c r="I384" s="87" t="s">
        <v>2434</v>
      </c>
      <c r="J384" s="87" t="s">
        <v>2434</v>
      </c>
    </row>
    <row r="385" spans="1:10" ht="13.5" customHeight="1" x14ac:dyDescent="0.25">
      <c r="A385" s="65">
        <v>4</v>
      </c>
      <c r="B385" s="99">
        <v>4</v>
      </c>
      <c r="C385" s="65">
        <v>1</v>
      </c>
      <c r="D385" s="65">
        <v>3</v>
      </c>
      <c r="E385" s="66">
        <v>4413</v>
      </c>
      <c r="F385" s="102" t="s">
        <v>2436</v>
      </c>
      <c r="G385" s="86" t="s">
        <v>2434</v>
      </c>
      <c r="H385" s="87" t="s">
        <v>2434</v>
      </c>
      <c r="I385" s="87" t="s">
        <v>2434</v>
      </c>
      <c r="J385" s="87" t="s">
        <v>2434</v>
      </c>
    </row>
    <row r="386" spans="1:10" ht="13.5" customHeight="1" x14ac:dyDescent="0.25">
      <c r="A386" s="58">
        <v>4</v>
      </c>
      <c r="B386" s="95">
        <v>4</v>
      </c>
      <c r="C386" s="58">
        <v>2</v>
      </c>
      <c r="D386" s="58">
        <v>0</v>
      </c>
      <c r="E386" s="58">
        <v>4420</v>
      </c>
      <c r="F386" s="103" t="s">
        <v>2437</v>
      </c>
      <c r="G386" s="81" t="s">
        <v>2383</v>
      </c>
      <c r="H386" s="82" t="s">
        <v>2383</v>
      </c>
      <c r="I386" s="82" t="s">
        <v>2383</v>
      </c>
      <c r="J386" s="82" t="s">
        <v>2383</v>
      </c>
    </row>
    <row r="387" spans="1:10" ht="13.5" customHeight="1" x14ac:dyDescent="0.25">
      <c r="A387" s="61">
        <v>4</v>
      </c>
      <c r="B387" s="97">
        <v>4</v>
      </c>
      <c r="C387" s="61">
        <v>2</v>
      </c>
      <c r="D387" s="61">
        <v>1</v>
      </c>
      <c r="E387" s="62">
        <v>4421</v>
      </c>
      <c r="F387" s="101" t="s">
        <v>2433</v>
      </c>
      <c r="G387" s="84" t="s">
        <v>2434</v>
      </c>
      <c r="H387" s="85" t="s">
        <v>2434</v>
      </c>
      <c r="I387" s="85" t="s">
        <v>2434</v>
      </c>
      <c r="J387" s="85" t="s">
        <v>2434</v>
      </c>
    </row>
    <row r="388" spans="1:10" ht="13.5" customHeight="1" x14ac:dyDescent="0.25">
      <c r="A388" s="65">
        <v>4</v>
      </c>
      <c r="B388" s="98">
        <v>4</v>
      </c>
      <c r="C388" s="65">
        <v>2</v>
      </c>
      <c r="D388" s="65">
        <v>2</v>
      </c>
      <c r="E388" s="66">
        <v>4422</v>
      </c>
      <c r="F388" s="102" t="s">
        <v>2435</v>
      </c>
      <c r="G388" s="86" t="s">
        <v>2434</v>
      </c>
      <c r="H388" s="87" t="s">
        <v>2434</v>
      </c>
      <c r="I388" s="87" t="s">
        <v>2434</v>
      </c>
      <c r="J388" s="87" t="s">
        <v>2434</v>
      </c>
    </row>
    <row r="389" spans="1:10" ht="13.5" customHeight="1" x14ac:dyDescent="0.25">
      <c r="A389" s="65">
        <v>4</v>
      </c>
      <c r="B389" s="99">
        <v>4</v>
      </c>
      <c r="C389" s="65">
        <v>2</v>
      </c>
      <c r="D389" s="65">
        <v>3</v>
      </c>
      <c r="E389" s="66">
        <v>4423</v>
      </c>
      <c r="F389" s="102" t="s">
        <v>2436</v>
      </c>
      <c r="G389" s="86" t="s">
        <v>2434</v>
      </c>
      <c r="H389" s="87" t="s">
        <v>2434</v>
      </c>
      <c r="I389" s="87" t="s">
        <v>2434</v>
      </c>
      <c r="J389" s="87" t="s">
        <v>2434</v>
      </c>
    </row>
    <row r="390" spans="1:10" ht="13.5" customHeight="1" x14ac:dyDescent="0.25">
      <c r="A390" s="58">
        <v>4</v>
      </c>
      <c r="B390" s="95">
        <v>4</v>
      </c>
      <c r="C390" s="58">
        <v>3</v>
      </c>
      <c r="D390" s="58">
        <v>0</v>
      </c>
      <c r="E390" s="58">
        <v>4430</v>
      </c>
      <c r="F390" s="103" t="s">
        <v>2438</v>
      </c>
      <c r="G390" s="81" t="s">
        <v>2383</v>
      </c>
      <c r="H390" s="82" t="s">
        <v>2383</v>
      </c>
      <c r="I390" s="82" t="s">
        <v>2383</v>
      </c>
      <c r="J390" s="82" t="s">
        <v>2383</v>
      </c>
    </row>
    <row r="391" spans="1:10" ht="13.5" customHeight="1" x14ac:dyDescent="0.25">
      <c r="A391" s="61">
        <v>4</v>
      </c>
      <c r="B391" s="97">
        <v>4</v>
      </c>
      <c r="C391" s="61">
        <v>3</v>
      </c>
      <c r="D391" s="61">
        <v>1</v>
      </c>
      <c r="E391" s="62">
        <v>4431</v>
      </c>
      <c r="F391" s="101" t="s">
        <v>2433</v>
      </c>
      <c r="G391" s="84" t="s">
        <v>2434</v>
      </c>
      <c r="H391" s="85" t="s">
        <v>2434</v>
      </c>
      <c r="I391" s="85" t="s">
        <v>2434</v>
      </c>
      <c r="J391" s="85" t="s">
        <v>2434</v>
      </c>
    </row>
    <row r="392" spans="1:10" ht="13.5" customHeight="1" x14ac:dyDescent="0.25">
      <c r="A392" s="65">
        <v>4</v>
      </c>
      <c r="B392" s="98">
        <v>4</v>
      </c>
      <c r="C392" s="65">
        <v>3</v>
      </c>
      <c r="D392" s="65">
        <v>2</v>
      </c>
      <c r="E392" s="66">
        <v>4432</v>
      </c>
      <c r="F392" s="102" t="s">
        <v>2435</v>
      </c>
      <c r="G392" s="86" t="s">
        <v>2434</v>
      </c>
      <c r="H392" s="87" t="s">
        <v>2434</v>
      </c>
      <c r="I392" s="87" t="s">
        <v>2434</v>
      </c>
      <c r="J392" s="87" t="s">
        <v>2434</v>
      </c>
    </row>
    <row r="393" spans="1:10" ht="13.5" customHeight="1" x14ac:dyDescent="0.25">
      <c r="A393" s="65">
        <v>4</v>
      </c>
      <c r="B393" s="99">
        <v>4</v>
      </c>
      <c r="C393" s="65">
        <v>3</v>
      </c>
      <c r="D393" s="65">
        <v>3</v>
      </c>
      <c r="E393" s="66">
        <v>4433</v>
      </c>
      <c r="F393" s="102" t="s">
        <v>2436</v>
      </c>
      <c r="G393" s="86" t="s">
        <v>2434</v>
      </c>
      <c r="H393" s="87" t="s">
        <v>2434</v>
      </c>
      <c r="I393" s="87" t="s">
        <v>2434</v>
      </c>
      <c r="J393" s="87" t="s">
        <v>2434</v>
      </c>
    </row>
    <row r="394" spans="1:10" ht="13.5" customHeight="1" x14ac:dyDescent="0.25">
      <c r="A394" s="58">
        <v>4</v>
      </c>
      <c r="B394" s="95">
        <v>4</v>
      </c>
      <c r="C394" s="58">
        <v>4</v>
      </c>
      <c r="D394" s="58">
        <v>0</v>
      </c>
      <c r="E394" s="58">
        <v>4440</v>
      </c>
      <c r="F394" s="103" t="s">
        <v>2439</v>
      </c>
      <c r="G394" s="81" t="s">
        <v>2383</v>
      </c>
      <c r="H394" s="82" t="s">
        <v>2383</v>
      </c>
      <c r="I394" s="82" t="s">
        <v>2383</v>
      </c>
      <c r="J394" s="82" t="s">
        <v>2383</v>
      </c>
    </row>
    <row r="395" spans="1:10" ht="13.5" customHeight="1" x14ac:dyDescent="0.25">
      <c r="A395" s="61">
        <v>4</v>
      </c>
      <c r="B395" s="97">
        <v>4</v>
      </c>
      <c r="C395" s="61">
        <v>4</v>
      </c>
      <c r="D395" s="61">
        <v>1</v>
      </c>
      <c r="E395" s="62">
        <v>4441</v>
      </c>
      <c r="F395" s="101" t="s">
        <v>2433</v>
      </c>
      <c r="G395" s="84" t="s">
        <v>2434</v>
      </c>
      <c r="H395" s="85" t="s">
        <v>2434</v>
      </c>
      <c r="I395" s="85" t="s">
        <v>2434</v>
      </c>
      <c r="J395" s="85" t="s">
        <v>2434</v>
      </c>
    </row>
    <row r="396" spans="1:10" ht="13.5" customHeight="1" x14ac:dyDescent="0.25">
      <c r="A396" s="65">
        <v>4</v>
      </c>
      <c r="B396" s="98">
        <v>4</v>
      </c>
      <c r="C396" s="65">
        <v>4</v>
      </c>
      <c r="D396" s="65">
        <v>2</v>
      </c>
      <c r="E396" s="66">
        <v>4442</v>
      </c>
      <c r="F396" s="102" t="s">
        <v>2435</v>
      </c>
      <c r="G396" s="86" t="s">
        <v>2434</v>
      </c>
      <c r="H396" s="87" t="s">
        <v>2434</v>
      </c>
      <c r="I396" s="87" t="s">
        <v>2434</v>
      </c>
      <c r="J396" s="87" t="s">
        <v>2434</v>
      </c>
    </row>
    <row r="397" spans="1:10" ht="13.5" customHeight="1" x14ac:dyDescent="0.25">
      <c r="A397" s="65">
        <v>4</v>
      </c>
      <c r="B397" s="99">
        <v>4</v>
      </c>
      <c r="C397" s="65">
        <v>4</v>
      </c>
      <c r="D397" s="65">
        <v>3</v>
      </c>
      <c r="E397" s="66">
        <v>4443</v>
      </c>
      <c r="F397" s="102" t="s">
        <v>2436</v>
      </c>
      <c r="G397" s="86" t="s">
        <v>2434</v>
      </c>
      <c r="H397" s="87" t="s">
        <v>2434</v>
      </c>
      <c r="I397" s="87" t="s">
        <v>2434</v>
      </c>
      <c r="J397" s="87" t="s">
        <v>2434</v>
      </c>
    </row>
    <row r="398" spans="1:10" ht="13.5" customHeight="1" x14ac:dyDescent="0.25">
      <c r="A398" s="58">
        <v>4</v>
      </c>
      <c r="B398" s="95">
        <v>4</v>
      </c>
      <c r="C398" s="58">
        <v>5</v>
      </c>
      <c r="D398" s="58">
        <v>0</v>
      </c>
      <c r="E398" s="58">
        <v>4450</v>
      </c>
      <c r="F398" s="103" t="s">
        <v>2440</v>
      </c>
      <c r="G398" s="81" t="s">
        <v>2383</v>
      </c>
      <c r="H398" s="82" t="s">
        <v>2383</v>
      </c>
      <c r="I398" s="82" t="s">
        <v>2383</v>
      </c>
      <c r="J398" s="82" t="s">
        <v>2383</v>
      </c>
    </row>
    <row r="399" spans="1:10" ht="13.5" customHeight="1" x14ac:dyDescent="0.25">
      <c r="A399" s="58">
        <v>4</v>
      </c>
      <c r="B399" s="95">
        <v>4</v>
      </c>
      <c r="C399" s="58">
        <v>8</v>
      </c>
      <c r="D399" s="58">
        <v>0</v>
      </c>
      <c r="E399" s="58">
        <v>4480</v>
      </c>
      <c r="F399" s="103" t="s">
        <v>2441</v>
      </c>
      <c r="G399" s="81" t="s">
        <v>2383</v>
      </c>
      <c r="H399" s="82" t="s">
        <v>2383</v>
      </c>
      <c r="I399" s="82" t="s">
        <v>2383</v>
      </c>
      <c r="J399" s="82" t="s">
        <v>2383</v>
      </c>
    </row>
    <row r="400" spans="1:10" ht="13.5" customHeight="1" x14ac:dyDescent="0.25">
      <c r="A400" s="58">
        <v>4</v>
      </c>
      <c r="B400" s="95">
        <v>4</v>
      </c>
      <c r="C400" s="58">
        <v>9</v>
      </c>
      <c r="D400" s="58">
        <v>0</v>
      </c>
      <c r="E400" s="58">
        <v>4490</v>
      </c>
      <c r="F400" s="103" t="s">
        <v>2442</v>
      </c>
      <c r="G400" s="81" t="s">
        <v>2383</v>
      </c>
      <c r="H400" s="82" t="s">
        <v>2383</v>
      </c>
      <c r="I400" s="82" t="s">
        <v>2383</v>
      </c>
      <c r="J400" s="82" t="s">
        <v>2383</v>
      </c>
    </row>
    <row r="401" spans="1:10" ht="13.5" customHeight="1" x14ac:dyDescent="0.25">
      <c r="A401" s="65">
        <v>4</v>
      </c>
      <c r="B401" s="97">
        <v>4</v>
      </c>
      <c r="C401" s="65">
        <v>9</v>
      </c>
      <c r="D401" s="65">
        <v>8</v>
      </c>
      <c r="E401" s="66">
        <v>4498</v>
      </c>
      <c r="F401" s="102" t="s">
        <v>2443</v>
      </c>
      <c r="G401" s="86" t="s">
        <v>2434</v>
      </c>
      <c r="H401" s="87" t="s">
        <v>2434</v>
      </c>
      <c r="I401" s="87" t="s">
        <v>2434</v>
      </c>
      <c r="J401" s="87" t="s">
        <v>2434</v>
      </c>
    </row>
    <row r="402" spans="1:10" ht="13.5" customHeight="1" x14ac:dyDescent="0.25">
      <c r="A402" s="69">
        <v>4</v>
      </c>
      <c r="B402" s="99">
        <v>4</v>
      </c>
      <c r="C402" s="69">
        <v>9</v>
      </c>
      <c r="D402" s="69">
        <v>9</v>
      </c>
      <c r="E402" s="70">
        <v>4499</v>
      </c>
      <c r="F402" s="104" t="s">
        <v>2444</v>
      </c>
      <c r="G402" s="88" t="s">
        <v>2434</v>
      </c>
      <c r="H402" s="89" t="s">
        <v>2434</v>
      </c>
      <c r="I402" s="89" t="s">
        <v>2434</v>
      </c>
      <c r="J402" s="89" t="s">
        <v>2434</v>
      </c>
    </row>
    <row r="403" spans="1:10" ht="13.5" customHeight="1" x14ac:dyDescent="0.25">
      <c r="A403" s="52">
        <v>4</v>
      </c>
      <c r="B403" s="96">
        <v>5</v>
      </c>
      <c r="C403" s="52">
        <v>0</v>
      </c>
      <c r="D403" s="52">
        <v>0</v>
      </c>
      <c r="E403" s="52">
        <v>4500</v>
      </c>
      <c r="F403" s="105" t="s">
        <v>2445</v>
      </c>
      <c r="G403" s="81" t="s">
        <v>2383</v>
      </c>
      <c r="H403" s="82" t="s">
        <v>2383</v>
      </c>
      <c r="I403" s="82" t="s">
        <v>2383</v>
      </c>
      <c r="J403" s="82" t="s">
        <v>2383</v>
      </c>
    </row>
    <row r="404" spans="1:10" ht="13.5" customHeight="1" x14ac:dyDescent="0.25">
      <c r="A404" s="58">
        <v>4</v>
      </c>
      <c r="B404" s="95">
        <v>5</v>
      </c>
      <c r="C404" s="58">
        <v>1</v>
      </c>
      <c r="D404" s="58">
        <v>0</v>
      </c>
      <c r="E404" s="58">
        <v>4510</v>
      </c>
      <c r="F404" s="103" t="s">
        <v>2446</v>
      </c>
      <c r="G404" s="81" t="s">
        <v>2383</v>
      </c>
      <c r="H404" s="82" t="s">
        <v>2383</v>
      </c>
      <c r="I404" s="82" t="s">
        <v>2383</v>
      </c>
      <c r="J404" s="82" t="s">
        <v>2383</v>
      </c>
    </row>
    <row r="405" spans="1:10" ht="13.5" customHeight="1" x14ac:dyDescent="0.25">
      <c r="A405" s="58">
        <v>4</v>
      </c>
      <c r="B405" s="95">
        <v>5</v>
      </c>
      <c r="C405" s="58">
        <v>2</v>
      </c>
      <c r="D405" s="58">
        <v>0</v>
      </c>
      <c r="E405" s="58">
        <v>4520</v>
      </c>
      <c r="F405" s="103" t="s">
        <v>2447</v>
      </c>
      <c r="G405" s="81" t="s">
        <v>2383</v>
      </c>
      <c r="H405" s="82" t="s">
        <v>2383</v>
      </c>
      <c r="I405" s="82" t="s">
        <v>2383</v>
      </c>
      <c r="J405" s="82" t="s">
        <v>2383</v>
      </c>
    </row>
    <row r="406" spans="1:10" ht="13.5" customHeight="1" x14ac:dyDescent="0.25">
      <c r="A406" s="58">
        <v>4</v>
      </c>
      <c r="B406" s="95">
        <v>5</v>
      </c>
      <c r="C406" s="58">
        <v>3</v>
      </c>
      <c r="D406" s="58">
        <v>0</v>
      </c>
      <c r="E406" s="58">
        <v>4530</v>
      </c>
      <c r="F406" s="103" t="s">
        <v>2448</v>
      </c>
      <c r="G406" s="81" t="s">
        <v>2383</v>
      </c>
      <c r="H406" s="82" t="s">
        <v>2383</v>
      </c>
      <c r="I406" s="82" t="s">
        <v>2383</v>
      </c>
      <c r="J406" s="82" t="s">
        <v>2383</v>
      </c>
    </row>
    <row r="407" spans="1:10" ht="13.5" customHeight="1" x14ac:dyDescent="0.25">
      <c r="A407" s="58">
        <v>4</v>
      </c>
      <c r="B407" s="95">
        <v>5</v>
      </c>
      <c r="C407" s="58">
        <v>4</v>
      </c>
      <c r="D407" s="58">
        <v>0</v>
      </c>
      <c r="E407" s="58">
        <v>4540</v>
      </c>
      <c r="F407" s="103" t="s">
        <v>2449</v>
      </c>
      <c r="G407" s="81" t="s">
        <v>2383</v>
      </c>
      <c r="H407" s="82" t="s">
        <v>2383</v>
      </c>
      <c r="I407" s="82" t="s">
        <v>2383</v>
      </c>
      <c r="J407" s="82" t="s">
        <v>2383</v>
      </c>
    </row>
    <row r="408" spans="1:10" ht="13.5" customHeight="1" x14ac:dyDescent="0.25">
      <c r="A408" s="58">
        <v>4</v>
      </c>
      <c r="B408" s="95">
        <v>5</v>
      </c>
      <c r="C408" s="58">
        <v>8</v>
      </c>
      <c r="D408" s="58">
        <v>0</v>
      </c>
      <c r="E408" s="58">
        <v>4580</v>
      </c>
      <c r="F408" s="103" t="s">
        <v>2441</v>
      </c>
      <c r="G408" s="81" t="s">
        <v>2383</v>
      </c>
      <c r="H408" s="82" t="s">
        <v>2383</v>
      </c>
      <c r="I408" s="82" t="s">
        <v>2383</v>
      </c>
      <c r="J408" s="82" t="s">
        <v>2383</v>
      </c>
    </row>
    <row r="409" spans="1:10" ht="13.5" customHeight="1" x14ac:dyDescent="0.25">
      <c r="A409" s="58">
        <v>4</v>
      </c>
      <c r="B409" s="95">
        <v>5</v>
      </c>
      <c r="C409" s="58">
        <v>9</v>
      </c>
      <c r="D409" s="58">
        <v>0</v>
      </c>
      <c r="E409" s="58">
        <v>4590</v>
      </c>
      <c r="F409" s="103" t="s">
        <v>2450</v>
      </c>
      <c r="G409" s="81" t="s">
        <v>2383</v>
      </c>
      <c r="H409" s="82" t="s">
        <v>2383</v>
      </c>
      <c r="I409" s="82" t="s">
        <v>2383</v>
      </c>
      <c r="J409" s="82" t="s">
        <v>2383</v>
      </c>
    </row>
    <row r="410" spans="1:10" ht="13.5" customHeight="1" x14ac:dyDescent="0.25">
      <c r="A410" s="52">
        <v>4</v>
      </c>
      <c r="B410" s="96">
        <v>6</v>
      </c>
      <c r="C410" s="52">
        <v>0</v>
      </c>
      <c r="D410" s="52">
        <v>0</v>
      </c>
      <c r="E410" s="52">
        <v>4600</v>
      </c>
      <c r="F410" s="105" t="s">
        <v>2451</v>
      </c>
      <c r="G410" s="54" t="s">
        <v>2227</v>
      </c>
      <c r="H410" s="55" t="s">
        <v>2227</v>
      </c>
      <c r="I410" s="55" t="s">
        <v>2227</v>
      </c>
      <c r="J410" s="55" t="s">
        <v>2227</v>
      </c>
    </row>
    <row r="411" spans="1:10" ht="13.5" customHeight="1" x14ac:dyDescent="0.25">
      <c r="A411" s="58">
        <v>4</v>
      </c>
      <c r="B411" s="95">
        <v>6</v>
      </c>
      <c r="C411" s="58">
        <v>1</v>
      </c>
      <c r="D411" s="58">
        <v>0</v>
      </c>
      <c r="E411" s="58">
        <v>4610</v>
      </c>
      <c r="F411" s="103" t="s">
        <v>2452</v>
      </c>
      <c r="G411" s="59" t="s">
        <v>2227</v>
      </c>
      <c r="H411" s="60" t="s">
        <v>2227</v>
      </c>
      <c r="I411" s="60" t="s">
        <v>2227</v>
      </c>
      <c r="J411" s="60" t="s">
        <v>2227</v>
      </c>
    </row>
    <row r="412" spans="1:10" ht="13.5" customHeight="1" x14ac:dyDescent="0.25">
      <c r="A412" s="61">
        <v>4</v>
      </c>
      <c r="B412" s="97">
        <v>6</v>
      </c>
      <c r="C412" s="61">
        <v>1</v>
      </c>
      <c r="D412" s="61">
        <v>1</v>
      </c>
      <c r="E412" s="62">
        <v>4611</v>
      </c>
      <c r="F412" s="101" t="s">
        <v>2453</v>
      </c>
      <c r="G412" s="63" t="s">
        <v>2227</v>
      </c>
      <c r="H412" s="64" t="s">
        <v>2227</v>
      </c>
      <c r="I412" s="64" t="s">
        <v>2227</v>
      </c>
      <c r="J412" s="64" t="s">
        <v>2227</v>
      </c>
    </row>
    <row r="413" spans="1:10" ht="13.5" customHeight="1" x14ac:dyDescent="0.25">
      <c r="A413" s="65">
        <v>4</v>
      </c>
      <c r="B413" s="98">
        <v>6</v>
      </c>
      <c r="C413" s="65">
        <v>1</v>
      </c>
      <c r="D413" s="65">
        <v>2</v>
      </c>
      <c r="E413" s="66">
        <v>4612</v>
      </c>
      <c r="F413" s="102" t="s">
        <v>2454</v>
      </c>
      <c r="G413" s="67" t="s">
        <v>2227</v>
      </c>
      <c r="H413" s="68" t="s">
        <v>2227</v>
      </c>
      <c r="I413" s="68" t="s">
        <v>2227</v>
      </c>
      <c r="J413" s="68" t="s">
        <v>2227</v>
      </c>
    </row>
    <row r="414" spans="1:10" ht="13.5" customHeight="1" x14ac:dyDescent="0.25">
      <c r="A414" s="65">
        <v>4</v>
      </c>
      <c r="B414" s="98">
        <v>6</v>
      </c>
      <c r="C414" s="65">
        <v>1</v>
      </c>
      <c r="D414" s="65">
        <v>3</v>
      </c>
      <c r="E414" s="66">
        <v>4613</v>
      </c>
      <c r="F414" s="102" t="s">
        <v>2455</v>
      </c>
      <c r="G414" s="67" t="s">
        <v>2227</v>
      </c>
      <c r="H414" s="68" t="s">
        <v>2227</v>
      </c>
      <c r="I414" s="68" t="s">
        <v>2227</v>
      </c>
      <c r="J414" s="68" t="s">
        <v>2227</v>
      </c>
    </row>
    <row r="415" spans="1:10" ht="13.5" customHeight="1" x14ac:dyDescent="0.25">
      <c r="A415" s="65">
        <v>4</v>
      </c>
      <c r="B415" s="99">
        <v>6</v>
      </c>
      <c r="C415" s="65">
        <v>1</v>
      </c>
      <c r="D415" s="65">
        <v>4</v>
      </c>
      <c r="E415" s="66">
        <v>4614</v>
      </c>
      <c r="F415" s="102" t="s">
        <v>2456</v>
      </c>
      <c r="G415" s="67" t="s">
        <v>2227</v>
      </c>
      <c r="H415" s="68" t="s">
        <v>2227</v>
      </c>
      <c r="I415" s="68" t="s">
        <v>2227</v>
      </c>
      <c r="J415" s="68" t="s">
        <v>2227</v>
      </c>
    </row>
    <row r="416" spans="1:10" ht="13.5" customHeight="1" x14ac:dyDescent="0.25">
      <c r="A416" s="58">
        <v>4</v>
      </c>
      <c r="B416" s="95">
        <v>6</v>
      </c>
      <c r="C416" s="58">
        <v>2</v>
      </c>
      <c r="D416" s="58">
        <v>0</v>
      </c>
      <c r="E416" s="58">
        <v>4620</v>
      </c>
      <c r="F416" s="103" t="s">
        <v>2457</v>
      </c>
      <c r="G416" s="59" t="s">
        <v>2227</v>
      </c>
      <c r="H416" s="60" t="s">
        <v>2227</v>
      </c>
      <c r="I416" s="60" t="s">
        <v>2227</v>
      </c>
      <c r="J416" s="60" t="s">
        <v>2227</v>
      </c>
    </row>
    <row r="417" spans="1:10" ht="13.5" customHeight="1" x14ac:dyDescent="0.25">
      <c r="A417" s="61">
        <v>4</v>
      </c>
      <c r="B417" s="97">
        <v>6</v>
      </c>
      <c r="C417" s="61">
        <v>2</v>
      </c>
      <c r="D417" s="61">
        <v>1</v>
      </c>
      <c r="E417" s="62">
        <v>4621</v>
      </c>
      <c r="F417" s="101" t="s">
        <v>2458</v>
      </c>
      <c r="G417" s="63" t="s">
        <v>2227</v>
      </c>
      <c r="H417" s="64" t="s">
        <v>2227</v>
      </c>
      <c r="I417" s="64" t="s">
        <v>2227</v>
      </c>
      <c r="J417" s="64" t="s">
        <v>2227</v>
      </c>
    </row>
    <row r="418" spans="1:10" ht="13.5" customHeight="1" x14ac:dyDescent="0.25">
      <c r="A418" s="65">
        <v>4</v>
      </c>
      <c r="B418" s="98">
        <v>6</v>
      </c>
      <c r="C418" s="65">
        <v>2</v>
      </c>
      <c r="D418" s="65">
        <v>2</v>
      </c>
      <c r="E418" s="66">
        <v>4622</v>
      </c>
      <c r="F418" s="102" t="s">
        <v>2459</v>
      </c>
      <c r="G418" s="67" t="s">
        <v>2227</v>
      </c>
      <c r="H418" s="68" t="s">
        <v>2227</v>
      </c>
      <c r="I418" s="68" t="s">
        <v>2227</v>
      </c>
      <c r="J418" s="68" t="s">
        <v>2227</v>
      </c>
    </row>
    <row r="419" spans="1:10" ht="13.5" customHeight="1" x14ac:dyDescent="0.25">
      <c r="A419" s="65">
        <v>4</v>
      </c>
      <c r="B419" s="98">
        <v>6</v>
      </c>
      <c r="C419" s="65">
        <v>2</v>
      </c>
      <c r="D419" s="65">
        <v>3</v>
      </c>
      <c r="E419" s="83">
        <v>4623</v>
      </c>
      <c r="F419" s="102" t="s">
        <v>2460</v>
      </c>
      <c r="G419" s="67" t="s">
        <v>2227</v>
      </c>
      <c r="H419" s="68" t="s">
        <v>2227</v>
      </c>
      <c r="I419" s="68" t="s">
        <v>2227</v>
      </c>
      <c r="J419" s="68" t="s">
        <v>2227</v>
      </c>
    </row>
    <row r="420" spans="1:10" ht="13.5" customHeight="1" x14ac:dyDescent="0.25">
      <c r="A420" s="65">
        <v>4</v>
      </c>
      <c r="B420" s="98">
        <v>6</v>
      </c>
      <c r="C420" s="65">
        <v>2</v>
      </c>
      <c r="D420" s="65">
        <v>4</v>
      </c>
      <c r="E420" s="83">
        <v>4624</v>
      </c>
      <c r="F420" s="102" t="s">
        <v>2461</v>
      </c>
      <c r="G420" s="67" t="s">
        <v>2227</v>
      </c>
      <c r="H420" s="68" t="s">
        <v>2227</v>
      </c>
      <c r="I420" s="68" t="s">
        <v>2227</v>
      </c>
      <c r="J420" s="68" t="s">
        <v>2227</v>
      </c>
    </row>
    <row r="421" spans="1:10" ht="13.5" customHeight="1" x14ac:dyDescent="0.25">
      <c r="A421" s="65">
        <v>4</v>
      </c>
      <c r="B421" s="98">
        <v>6</v>
      </c>
      <c r="C421" s="65">
        <v>2</v>
      </c>
      <c r="D421" s="65">
        <v>5</v>
      </c>
      <c r="E421" s="83">
        <v>4625</v>
      </c>
      <c r="F421" s="102" t="s">
        <v>2462</v>
      </c>
      <c r="G421" s="67" t="s">
        <v>2227</v>
      </c>
      <c r="H421" s="68" t="s">
        <v>2227</v>
      </c>
      <c r="I421" s="68" t="s">
        <v>2227</v>
      </c>
      <c r="J421" s="68" t="s">
        <v>2227</v>
      </c>
    </row>
    <row r="422" spans="1:10" ht="13.5" customHeight="1" x14ac:dyDescent="0.25">
      <c r="A422" s="65">
        <v>4</v>
      </c>
      <c r="B422" s="98">
        <v>6</v>
      </c>
      <c r="C422" s="65">
        <v>2</v>
      </c>
      <c r="D422" s="65">
        <v>6</v>
      </c>
      <c r="E422" s="83">
        <v>4626</v>
      </c>
      <c r="F422" s="102" t="s">
        <v>2463</v>
      </c>
      <c r="G422" s="67" t="s">
        <v>2392</v>
      </c>
      <c r="H422" s="68" t="s">
        <v>2392</v>
      </c>
      <c r="I422" s="68" t="s">
        <v>2392</v>
      </c>
      <c r="J422" s="68" t="s">
        <v>2392</v>
      </c>
    </row>
    <row r="423" spans="1:10" ht="13.5" customHeight="1" x14ac:dyDescent="0.25">
      <c r="A423" s="65">
        <v>4</v>
      </c>
      <c r="B423" s="99">
        <v>6</v>
      </c>
      <c r="C423" s="65">
        <v>2</v>
      </c>
      <c r="D423" s="65">
        <v>7</v>
      </c>
      <c r="E423" s="83">
        <v>4627</v>
      </c>
      <c r="F423" s="102" t="s">
        <v>2464</v>
      </c>
      <c r="G423" s="67" t="s">
        <v>2392</v>
      </c>
      <c r="H423" s="68" t="s">
        <v>2392</v>
      </c>
      <c r="I423" s="68" t="s">
        <v>2392</v>
      </c>
      <c r="J423" s="68" t="s">
        <v>2392</v>
      </c>
    </row>
    <row r="424" spans="1:10" ht="13.5" customHeight="1" x14ac:dyDescent="0.25">
      <c r="A424" s="58">
        <v>4</v>
      </c>
      <c r="B424" s="95">
        <v>6</v>
      </c>
      <c r="C424" s="58">
        <v>3</v>
      </c>
      <c r="D424" s="58">
        <v>0</v>
      </c>
      <c r="E424" s="58">
        <v>4630</v>
      </c>
      <c r="F424" s="103" t="s">
        <v>2465</v>
      </c>
      <c r="G424" s="59" t="s">
        <v>2227</v>
      </c>
      <c r="H424" s="60" t="s">
        <v>2227</v>
      </c>
      <c r="I424" s="60" t="s">
        <v>2227</v>
      </c>
      <c r="J424" s="60" t="s">
        <v>2227</v>
      </c>
    </row>
    <row r="425" spans="1:10" ht="13.5" customHeight="1" x14ac:dyDescent="0.25">
      <c r="A425" s="61">
        <v>4</v>
      </c>
      <c r="B425" s="97">
        <v>6</v>
      </c>
      <c r="C425" s="61">
        <v>3</v>
      </c>
      <c r="D425" s="61">
        <v>1</v>
      </c>
      <c r="E425" s="62">
        <v>4631</v>
      </c>
      <c r="F425" s="101" t="s">
        <v>2466</v>
      </c>
      <c r="G425" s="63" t="s">
        <v>2227</v>
      </c>
      <c r="H425" s="64" t="s">
        <v>2227</v>
      </c>
      <c r="I425" s="64" t="s">
        <v>2227</v>
      </c>
      <c r="J425" s="64" t="s">
        <v>2227</v>
      </c>
    </row>
    <row r="426" spans="1:10" ht="13.5" customHeight="1" x14ac:dyDescent="0.25">
      <c r="A426" s="65">
        <v>4</v>
      </c>
      <c r="B426" s="98">
        <v>6</v>
      </c>
      <c r="C426" s="65">
        <v>3</v>
      </c>
      <c r="D426" s="65">
        <v>2</v>
      </c>
      <c r="E426" s="66">
        <v>4632</v>
      </c>
      <c r="F426" s="102" t="s">
        <v>2467</v>
      </c>
      <c r="G426" s="67" t="s">
        <v>2227</v>
      </c>
      <c r="H426" s="68" t="s">
        <v>2227</v>
      </c>
      <c r="I426" s="68" t="s">
        <v>2227</v>
      </c>
      <c r="J426" s="68" t="s">
        <v>2227</v>
      </c>
    </row>
    <row r="427" spans="1:10" ht="13.5" customHeight="1" x14ac:dyDescent="0.25">
      <c r="A427" s="65">
        <v>4</v>
      </c>
      <c r="B427" s="98">
        <v>6</v>
      </c>
      <c r="C427" s="65">
        <v>3</v>
      </c>
      <c r="D427" s="65">
        <v>4</v>
      </c>
      <c r="E427" s="83">
        <v>4634</v>
      </c>
      <c r="F427" s="102" t="s">
        <v>2468</v>
      </c>
      <c r="G427" s="67" t="s">
        <v>2392</v>
      </c>
      <c r="H427" s="68" t="s">
        <v>2392</v>
      </c>
      <c r="I427" s="68" t="s">
        <v>2392</v>
      </c>
      <c r="J427" s="68" t="s">
        <v>2392</v>
      </c>
    </row>
    <row r="428" spans="1:10" ht="13.5" customHeight="1" x14ac:dyDescent="0.25">
      <c r="A428" s="65">
        <v>4</v>
      </c>
      <c r="B428" s="99">
        <v>6</v>
      </c>
      <c r="C428" s="65">
        <v>3</v>
      </c>
      <c r="D428" s="65">
        <v>6</v>
      </c>
      <c r="E428" s="83">
        <v>4636</v>
      </c>
      <c r="F428" s="102" t="s">
        <v>2469</v>
      </c>
      <c r="G428" s="67" t="s">
        <v>2204</v>
      </c>
      <c r="H428" s="68" t="s">
        <v>2204</v>
      </c>
      <c r="I428" s="68" t="s">
        <v>2204</v>
      </c>
      <c r="J428" s="68" t="s">
        <v>2204</v>
      </c>
    </row>
    <row r="429" spans="1:10" ht="13.5" customHeight="1" x14ac:dyDescent="0.25">
      <c r="A429" s="58">
        <v>4</v>
      </c>
      <c r="B429" s="95">
        <v>6</v>
      </c>
      <c r="C429" s="58">
        <v>5</v>
      </c>
      <c r="D429" s="58">
        <v>0</v>
      </c>
      <c r="E429" s="58">
        <v>4650</v>
      </c>
      <c r="F429" s="103" t="s">
        <v>2470</v>
      </c>
      <c r="G429" s="81" t="s">
        <v>2383</v>
      </c>
      <c r="H429" s="82" t="s">
        <v>2383</v>
      </c>
      <c r="I429" s="82" t="s">
        <v>2383</v>
      </c>
      <c r="J429" s="82" t="s">
        <v>2383</v>
      </c>
    </row>
    <row r="430" spans="1:10" ht="13.5" customHeight="1" x14ac:dyDescent="0.25">
      <c r="A430" s="58">
        <v>4</v>
      </c>
      <c r="B430" s="95">
        <v>6</v>
      </c>
      <c r="C430" s="58">
        <v>6</v>
      </c>
      <c r="D430" s="58">
        <v>0</v>
      </c>
      <c r="E430" s="58">
        <v>4660</v>
      </c>
      <c r="F430" s="103" t="s">
        <v>2471</v>
      </c>
      <c r="G430" s="81" t="s">
        <v>2383</v>
      </c>
      <c r="H430" s="82" t="s">
        <v>2383</v>
      </c>
      <c r="I430" s="82" t="s">
        <v>2383</v>
      </c>
      <c r="J430" s="82" t="s">
        <v>2383</v>
      </c>
    </row>
    <row r="431" spans="1:10" ht="13.5" customHeight="1" x14ac:dyDescent="0.25">
      <c r="A431" s="58">
        <v>4</v>
      </c>
      <c r="B431" s="95">
        <v>6</v>
      </c>
      <c r="C431" s="58">
        <v>7</v>
      </c>
      <c r="D431" s="58">
        <v>0</v>
      </c>
      <c r="E431" s="58">
        <v>4670</v>
      </c>
      <c r="F431" s="103" t="s">
        <v>2472</v>
      </c>
      <c r="G431" s="81" t="s">
        <v>2383</v>
      </c>
      <c r="H431" s="82" t="s">
        <v>2383</v>
      </c>
      <c r="I431" s="82" t="s">
        <v>2383</v>
      </c>
      <c r="J431" s="82" t="s">
        <v>2383</v>
      </c>
    </row>
    <row r="432" spans="1:10" ht="13.5" customHeight="1" x14ac:dyDescent="0.25">
      <c r="A432" s="58">
        <v>4</v>
      </c>
      <c r="B432" s="95">
        <v>6</v>
      </c>
      <c r="C432" s="58">
        <v>9</v>
      </c>
      <c r="D432" s="58">
        <v>0</v>
      </c>
      <c r="E432" s="58">
        <v>4690</v>
      </c>
      <c r="F432" s="103" t="s">
        <v>2152</v>
      </c>
      <c r="G432" s="59" t="s">
        <v>2227</v>
      </c>
      <c r="H432" s="60" t="s">
        <v>2227</v>
      </c>
      <c r="I432" s="60" t="s">
        <v>2227</v>
      </c>
      <c r="J432" s="60" t="s">
        <v>2227</v>
      </c>
    </row>
    <row r="433" spans="1:10" ht="13.5" customHeight="1" x14ac:dyDescent="0.25">
      <c r="A433" s="65">
        <v>4</v>
      </c>
      <c r="B433" s="97">
        <v>6</v>
      </c>
      <c r="C433" s="65">
        <v>9</v>
      </c>
      <c r="D433" s="65">
        <v>7</v>
      </c>
      <c r="E433" s="66">
        <v>4697</v>
      </c>
      <c r="F433" s="102" t="s">
        <v>2473</v>
      </c>
      <c r="G433" s="67" t="s">
        <v>2227</v>
      </c>
      <c r="H433" s="68" t="s">
        <v>2227</v>
      </c>
      <c r="I433" s="68" t="s">
        <v>2227</v>
      </c>
      <c r="J433" s="68" t="s">
        <v>2227</v>
      </c>
    </row>
    <row r="434" spans="1:10" ht="13.5" customHeight="1" x14ac:dyDescent="0.25">
      <c r="A434" s="65">
        <v>4</v>
      </c>
      <c r="B434" s="98">
        <v>6</v>
      </c>
      <c r="C434" s="65">
        <v>9</v>
      </c>
      <c r="D434" s="65">
        <v>8</v>
      </c>
      <c r="E434" s="66">
        <v>4698</v>
      </c>
      <c r="F434" s="102" t="s">
        <v>2338</v>
      </c>
      <c r="G434" s="67" t="s">
        <v>2227</v>
      </c>
      <c r="H434" s="68" t="s">
        <v>2227</v>
      </c>
      <c r="I434" s="68" t="s">
        <v>2227</v>
      </c>
      <c r="J434" s="68" t="s">
        <v>2227</v>
      </c>
    </row>
    <row r="435" spans="1:10" ht="13.5" customHeight="1" x14ac:dyDescent="0.25">
      <c r="A435" s="69">
        <v>4</v>
      </c>
      <c r="B435" s="99">
        <v>6</v>
      </c>
      <c r="C435" s="69">
        <v>9</v>
      </c>
      <c r="D435" s="69">
        <v>9</v>
      </c>
      <c r="E435" s="70">
        <v>4699</v>
      </c>
      <c r="F435" s="104" t="s">
        <v>2099</v>
      </c>
      <c r="G435" s="71" t="s">
        <v>2227</v>
      </c>
      <c r="H435" s="72" t="s">
        <v>2227</v>
      </c>
      <c r="I435" s="72" t="s">
        <v>2227</v>
      </c>
      <c r="J435" s="72" t="s">
        <v>2227</v>
      </c>
    </row>
    <row r="436" spans="1:10" ht="13.5" customHeight="1" x14ac:dyDescent="0.25">
      <c r="A436" s="52">
        <v>4</v>
      </c>
      <c r="B436" s="96">
        <v>7</v>
      </c>
      <c r="C436" s="52">
        <v>0</v>
      </c>
      <c r="D436" s="52">
        <v>0</v>
      </c>
      <c r="E436" s="52">
        <v>4700</v>
      </c>
      <c r="F436" s="105" t="s">
        <v>2474</v>
      </c>
      <c r="G436" s="54" t="s">
        <v>2227</v>
      </c>
      <c r="H436" s="55" t="s">
        <v>2227</v>
      </c>
      <c r="I436" s="55" t="s">
        <v>2227</v>
      </c>
      <c r="J436" s="55" t="s">
        <v>2227</v>
      </c>
    </row>
    <row r="437" spans="1:10" ht="13.5" customHeight="1" x14ac:dyDescent="0.25">
      <c r="A437" s="58">
        <v>4</v>
      </c>
      <c r="B437" s="95">
        <v>7</v>
      </c>
      <c r="C437" s="58">
        <v>1</v>
      </c>
      <c r="D437" s="58">
        <v>0</v>
      </c>
      <c r="E437" s="58">
        <v>4710</v>
      </c>
      <c r="F437" s="103" t="s">
        <v>2475</v>
      </c>
      <c r="G437" s="59" t="s">
        <v>2227</v>
      </c>
      <c r="H437" s="60" t="s">
        <v>2227</v>
      </c>
      <c r="I437" s="60" t="s">
        <v>2227</v>
      </c>
      <c r="J437" s="60" t="s">
        <v>2227</v>
      </c>
    </row>
    <row r="438" spans="1:10" ht="13.5" customHeight="1" x14ac:dyDescent="0.25">
      <c r="A438" s="61">
        <v>4</v>
      </c>
      <c r="B438" s="97">
        <v>7</v>
      </c>
      <c r="C438" s="61">
        <v>1</v>
      </c>
      <c r="D438" s="61">
        <v>1</v>
      </c>
      <c r="E438" s="62">
        <v>4711</v>
      </c>
      <c r="F438" s="101" t="s">
        <v>2476</v>
      </c>
      <c r="G438" s="63" t="s">
        <v>2227</v>
      </c>
      <c r="H438" s="64" t="s">
        <v>2227</v>
      </c>
      <c r="I438" s="64" t="s">
        <v>2227</v>
      </c>
      <c r="J438" s="64" t="s">
        <v>2227</v>
      </c>
    </row>
    <row r="439" spans="1:10" ht="13.5" customHeight="1" x14ac:dyDescent="0.25">
      <c r="A439" s="65">
        <v>4</v>
      </c>
      <c r="B439" s="98">
        <v>7</v>
      </c>
      <c r="C439" s="65">
        <v>1</v>
      </c>
      <c r="D439" s="65">
        <v>2</v>
      </c>
      <c r="E439" s="66">
        <v>4712</v>
      </c>
      <c r="F439" s="102" t="s">
        <v>2477</v>
      </c>
      <c r="G439" s="67" t="s">
        <v>2227</v>
      </c>
      <c r="H439" s="68" t="s">
        <v>2227</v>
      </c>
      <c r="I439" s="68" t="s">
        <v>2227</v>
      </c>
      <c r="J439" s="68" t="s">
        <v>2227</v>
      </c>
    </row>
    <row r="440" spans="1:10" ht="13.5" customHeight="1" x14ac:dyDescent="0.25">
      <c r="A440" s="65">
        <v>4</v>
      </c>
      <c r="B440" s="98">
        <v>7</v>
      </c>
      <c r="C440" s="65">
        <v>1</v>
      </c>
      <c r="D440" s="65">
        <v>3</v>
      </c>
      <c r="E440" s="66">
        <v>4713</v>
      </c>
      <c r="F440" s="102" t="s">
        <v>2478</v>
      </c>
      <c r="G440" s="67" t="s">
        <v>2227</v>
      </c>
      <c r="H440" s="68" t="s">
        <v>2227</v>
      </c>
      <c r="I440" s="68" t="s">
        <v>2227</v>
      </c>
      <c r="J440" s="68" t="s">
        <v>2227</v>
      </c>
    </row>
    <row r="441" spans="1:10" ht="13.5" customHeight="1" x14ac:dyDescent="0.25">
      <c r="A441" s="65">
        <v>4</v>
      </c>
      <c r="B441" s="98">
        <v>7</v>
      </c>
      <c r="C441" s="65">
        <v>1</v>
      </c>
      <c r="D441" s="65">
        <v>4</v>
      </c>
      <c r="E441" s="66">
        <v>4714</v>
      </c>
      <c r="F441" s="102" t="s">
        <v>2479</v>
      </c>
      <c r="G441" s="67" t="s">
        <v>2227</v>
      </c>
      <c r="H441" s="68" t="s">
        <v>2227</v>
      </c>
      <c r="I441" s="68" t="s">
        <v>2227</v>
      </c>
      <c r="J441" s="68" t="s">
        <v>2227</v>
      </c>
    </row>
    <row r="442" spans="1:10" ht="13.5" customHeight="1" x14ac:dyDescent="0.25">
      <c r="A442" s="65">
        <v>4</v>
      </c>
      <c r="B442" s="98">
        <v>7</v>
      </c>
      <c r="C442" s="65">
        <v>1</v>
      </c>
      <c r="D442" s="65">
        <v>5</v>
      </c>
      <c r="E442" s="66">
        <v>4715</v>
      </c>
      <c r="F442" s="102" t="s">
        <v>2455</v>
      </c>
      <c r="G442" s="67" t="s">
        <v>2227</v>
      </c>
      <c r="H442" s="68" t="s">
        <v>2227</v>
      </c>
      <c r="I442" s="68" t="s">
        <v>2227</v>
      </c>
      <c r="J442" s="68" t="s">
        <v>2227</v>
      </c>
    </row>
    <row r="443" spans="1:10" ht="13.5" customHeight="1" x14ac:dyDescent="0.25">
      <c r="A443" s="65">
        <v>4</v>
      </c>
      <c r="B443" s="99">
        <v>7</v>
      </c>
      <c r="C443" s="65">
        <v>1</v>
      </c>
      <c r="D443" s="65">
        <v>6</v>
      </c>
      <c r="E443" s="66">
        <v>4716</v>
      </c>
      <c r="F443" s="102" t="s">
        <v>2456</v>
      </c>
      <c r="G443" s="67" t="s">
        <v>2227</v>
      </c>
      <c r="H443" s="68" t="s">
        <v>2227</v>
      </c>
      <c r="I443" s="68" t="s">
        <v>2227</v>
      </c>
      <c r="J443" s="68" t="s">
        <v>2227</v>
      </c>
    </row>
    <row r="444" spans="1:10" ht="13.5" customHeight="1" x14ac:dyDescent="0.25">
      <c r="A444" s="58">
        <v>4</v>
      </c>
      <c r="B444" s="95">
        <v>7</v>
      </c>
      <c r="C444" s="58">
        <v>2</v>
      </c>
      <c r="D444" s="58">
        <v>0</v>
      </c>
      <c r="E444" s="58">
        <v>4720</v>
      </c>
      <c r="F444" s="103" t="s">
        <v>2480</v>
      </c>
      <c r="G444" s="59" t="s">
        <v>2227</v>
      </c>
      <c r="H444" s="60" t="s">
        <v>2227</v>
      </c>
      <c r="I444" s="60" t="s">
        <v>2227</v>
      </c>
      <c r="J444" s="60" t="s">
        <v>2227</v>
      </c>
    </row>
    <row r="445" spans="1:10" ht="13.5" customHeight="1" x14ac:dyDescent="0.25">
      <c r="A445" s="61">
        <v>4</v>
      </c>
      <c r="B445" s="97">
        <v>7</v>
      </c>
      <c r="C445" s="61">
        <v>2</v>
      </c>
      <c r="D445" s="61">
        <v>1</v>
      </c>
      <c r="E445" s="62">
        <v>4721</v>
      </c>
      <c r="F445" s="101" t="s">
        <v>2481</v>
      </c>
      <c r="G445" s="63" t="s">
        <v>2227</v>
      </c>
      <c r="H445" s="64" t="s">
        <v>2227</v>
      </c>
      <c r="I445" s="64" t="s">
        <v>2227</v>
      </c>
      <c r="J445" s="64" t="s">
        <v>2227</v>
      </c>
    </row>
    <row r="446" spans="1:10" ht="13.5" customHeight="1" x14ac:dyDescent="0.25">
      <c r="A446" s="65">
        <v>4</v>
      </c>
      <c r="B446" s="98">
        <v>7</v>
      </c>
      <c r="C446" s="65">
        <v>2</v>
      </c>
      <c r="D446" s="65">
        <v>2</v>
      </c>
      <c r="E446" s="66">
        <v>4722</v>
      </c>
      <c r="F446" s="102" t="s">
        <v>2482</v>
      </c>
      <c r="G446" s="67" t="s">
        <v>2227</v>
      </c>
      <c r="H446" s="68" t="s">
        <v>2227</v>
      </c>
      <c r="I446" s="68" t="s">
        <v>2227</v>
      </c>
      <c r="J446" s="68" t="s">
        <v>2227</v>
      </c>
    </row>
    <row r="447" spans="1:10" ht="13.5" customHeight="1" x14ac:dyDescent="0.25">
      <c r="A447" s="65">
        <v>4</v>
      </c>
      <c r="B447" s="99">
        <v>7</v>
      </c>
      <c r="C447" s="65">
        <v>2</v>
      </c>
      <c r="D447" s="65">
        <v>3</v>
      </c>
      <c r="E447" s="66">
        <v>4723</v>
      </c>
      <c r="F447" s="102" t="s">
        <v>2483</v>
      </c>
      <c r="G447" s="67" t="s">
        <v>2227</v>
      </c>
      <c r="H447" s="68" t="s">
        <v>2227</v>
      </c>
      <c r="I447" s="68" t="s">
        <v>2227</v>
      </c>
      <c r="J447" s="68" t="s">
        <v>2227</v>
      </c>
    </row>
    <row r="448" spans="1:10" ht="13.5" customHeight="1" x14ac:dyDescent="0.25">
      <c r="A448" s="58">
        <v>4</v>
      </c>
      <c r="B448" s="95">
        <v>7</v>
      </c>
      <c r="C448" s="58">
        <v>3</v>
      </c>
      <c r="D448" s="58">
        <v>0</v>
      </c>
      <c r="E448" s="58">
        <v>4730</v>
      </c>
      <c r="F448" s="103" t="s">
        <v>2484</v>
      </c>
      <c r="G448" s="81" t="s">
        <v>2383</v>
      </c>
      <c r="H448" s="82" t="s">
        <v>2383</v>
      </c>
      <c r="I448" s="82" t="s">
        <v>2383</v>
      </c>
      <c r="J448" s="82" t="s">
        <v>2383</v>
      </c>
    </row>
    <row r="449" spans="1:10" ht="13.5" customHeight="1" x14ac:dyDescent="0.25">
      <c r="A449" s="58">
        <v>4</v>
      </c>
      <c r="B449" s="95">
        <v>7</v>
      </c>
      <c r="C449" s="58">
        <v>4</v>
      </c>
      <c r="D449" s="58">
        <v>0</v>
      </c>
      <c r="E449" s="58">
        <v>4740</v>
      </c>
      <c r="F449" s="103" t="s">
        <v>2485</v>
      </c>
      <c r="G449" s="81" t="s">
        <v>2383</v>
      </c>
      <c r="H449" s="82" t="s">
        <v>2383</v>
      </c>
      <c r="I449" s="82" t="s">
        <v>2383</v>
      </c>
      <c r="J449" s="82" t="s">
        <v>2383</v>
      </c>
    </row>
    <row r="450" spans="1:10" ht="13.5" customHeight="1" x14ac:dyDescent="0.25">
      <c r="A450" s="61">
        <v>4</v>
      </c>
      <c r="B450" s="97">
        <v>7</v>
      </c>
      <c r="C450" s="61">
        <v>4</v>
      </c>
      <c r="D450" s="61">
        <v>1</v>
      </c>
      <c r="E450" s="62">
        <v>4741</v>
      </c>
      <c r="F450" s="101" t="s">
        <v>2433</v>
      </c>
      <c r="G450" s="84" t="s">
        <v>2434</v>
      </c>
      <c r="H450" s="85" t="s">
        <v>2434</v>
      </c>
      <c r="I450" s="85" t="s">
        <v>2434</v>
      </c>
      <c r="J450" s="85" t="s">
        <v>2434</v>
      </c>
    </row>
    <row r="451" spans="1:10" ht="13.5" customHeight="1" x14ac:dyDescent="0.25">
      <c r="A451" s="65">
        <v>4</v>
      </c>
      <c r="B451" s="98">
        <v>7</v>
      </c>
      <c r="C451" s="65">
        <v>4</v>
      </c>
      <c r="D451" s="65">
        <v>2</v>
      </c>
      <c r="E451" s="66">
        <v>4742</v>
      </c>
      <c r="F451" s="102" t="s">
        <v>2435</v>
      </c>
      <c r="G451" s="86" t="s">
        <v>2434</v>
      </c>
      <c r="H451" s="87" t="s">
        <v>2434</v>
      </c>
      <c r="I451" s="87" t="s">
        <v>2434</v>
      </c>
      <c r="J451" s="87" t="s">
        <v>2434</v>
      </c>
    </row>
    <row r="452" spans="1:10" ht="13.5" customHeight="1" x14ac:dyDescent="0.25">
      <c r="A452" s="65">
        <v>4</v>
      </c>
      <c r="B452" s="99">
        <v>7</v>
      </c>
      <c r="C452" s="65">
        <v>4</v>
      </c>
      <c r="D452" s="65">
        <v>3</v>
      </c>
      <c r="E452" s="66">
        <v>4743</v>
      </c>
      <c r="F452" s="102" t="s">
        <v>2436</v>
      </c>
      <c r="G452" s="86" t="s">
        <v>2434</v>
      </c>
      <c r="H452" s="87" t="s">
        <v>2434</v>
      </c>
      <c r="I452" s="87" t="s">
        <v>2434</v>
      </c>
      <c r="J452" s="87" t="s">
        <v>2434</v>
      </c>
    </row>
    <row r="453" spans="1:10" ht="13.5" customHeight="1" x14ac:dyDescent="0.25">
      <c r="A453" s="58">
        <v>4</v>
      </c>
      <c r="B453" s="95">
        <v>7</v>
      </c>
      <c r="C453" s="58">
        <v>5</v>
      </c>
      <c r="D453" s="58">
        <v>0</v>
      </c>
      <c r="E453" s="58">
        <v>4750</v>
      </c>
      <c r="F453" s="103" t="s">
        <v>2486</v>
      </c>
      <c r="G453" s="59" t="s">
        <v>2227</v>
      </c>
      <c r="H453" s="60" t="s">
        <v>2227</v>
      </c>
      <c r="I453" s="60" t="s">
        <v>2227</v>
      </c>
      <c r="J453" s="60" t="s">
        <v>2227</v>
      </c>
    </row>
    <row r="454" spans="1:10" ht="13.5" customHeight="1" x14ac:dyDescent="0.25">
      <c r="A454" s="61">
        <v>4</v>
      </c>
      <c r="B454" s="97">
        <v>7</v>
      </c>
      <c r="C454" s="61">
        <v>5</v>
      </c>
      <c r="D454" s="61">
        <v>1</v>
      </c>
      <c r="E454" s="62">
        <v>4751</v>
      </c>
      <c r="F454" s="101" t="s">
        <v>2476</v>
      </c>
      <c r="G454" s="63" t="s">
        <v>2227</v>
      </c>
      <c r="H454" s="64" t="s">
        <v>2227</v>
      </c>
      <c r="I454" s="64" t="s">
        <v>2227</v>
      </c>
      <c r="J454" s="64" t="s">
        <v>2227</v>
      </c>
    </row>
    <row r="455" spans="1:10" ht="13.5" customHeight="1" x14ac:dyDescent="0.25">
      <c r="A455" s="65">
        <v>4</v>
      </c>
      <c r="B455" s="98">
        <v>7</v>
      </c>
      <c r="C455" s="65">
        <v>5</v>
      </c>
      <c r="D455" s="65">
        <v>2</v>
      </c>
      <c r="E455" s="66">
        <v>4752</v>
      </c>
      <c r="F455" s="102" t="s">
        <v>2477</v>
      </c>
      <c r="G455" s="67" t="s">
        <v>2227</v>
      </c>
      <c r="H455" s="68" t="s">
        <v>2227</v>
      </c>
      <c r="I455" s="68" t="s">
        <v>2227</v>
      </c>
      <c r="J455" s="68" t="s">
        <v>2227</v>
      </c>
    </row>
    <row r="456" spans="1:10" ht="13.5" customHeight="1" x14ac:dyDescent="0.25">
      <c r="A456" s="65">
        <v>4</v>
      </c>
      <c r="B456" s="98">
        <v>7</v>
      </c>
      <c r="C456" s="65">
        <v>5</v>
      </c>
      <c r="D456" s="65">
        <v>6</v>
      </c>
      <c r="E456" s="66">
        <v>4756</v>
      </c>
      <c r="F456" s="102" t="s">
        <v>2478</v>
      </c>
      <c r="G456" s="67" t="s">
        <v>2227</v>
      </c>
      <c r="H456" s="68" t="s">
        <v>2227</v>
      </c>
      <c r="I456" s="68" t="s">
        <v>2227</v>
      </c>
      <c r="J456" s="68" t="s">
        <v>2227</v>
      </c>
    </row>
    <row r="457" spans="1:10" ht="13.5" customHeight="1" x14ac:dyDescent="0.25">
      <c r="A457" s="65">
        <v>4</v>
      </c>
      <c r="B457" s="98">
        <v>7</v>
      </c>
      <c r="C457" s="65">
        <v>5</v>
      </c>
      <c r="D457" s="65">
        <v>4</v>
      </c>
      <c r="E457" s="66">
        <v>4754</v>
      </c>
      <c r="F457" s="102" t="s">
        <v>2479</v>
      </c>
      <c r="G457" s="67" t="s">
        <v>2227</v>
      </c>
      <c r="H457" s="68" t="s">
        <v>2227</v>
      </c>
      <c r="I457" s="68" t="s">
        <v>2227</v>
      </c>
      <c r="J457" s="68" t="s">
        <v>2227</v>
      </c>
    </row>
    <row r="458" spans="1:10" ht="13.5" customHeight="1" x14ac:dyDescent="0.25">
      <c r="A458" s="65">
        <v>4</v>
      </c>
      <c r="B458" s="98">
        <v>7</v>
      </c>
      <c r="C458" s="65">
        <v>5</v>
      </c>
      <c r="D458" s="65">
        <v>5</v>
      </c>
      <c r="E458" s="66">
        <v>4755</v>
      </c>
      <c r="F458" s="102" t="s">
        <v>2455</v>
      </c>
      <c r="G458" s="67" t="s">
        <v>2227</v>
      </c>
      <c r="H458" s="68" t="s">
        <v>2227</v>
      </c>
      <c r="I458" s="68" t="s">
        <v>2227</v>
      </c>
      <c r="J458" s="68" t="s">
        <v>2227</v>
      </c>
    </row>
    <row r="459" spans="1:10" ht="13.5" customHeight="1" x14ac:dyDescent="0.25">
      <c r="A459" s="65">
        <v>4</v>
      </c>
      <c r="B459" s="99">
        <v>7</v>
      </c>
      <c r="C459" s="65">
        <v>5</v>
      </c>
      <c r="D459" s="65">
        <v>6</v>
      </c>
      <c r="E459" s="66">
        <v>4756</v>
      </c>
      <c r="F459" s="102" t="s">
        <v>2456</v>
      </c>
      <c r="G459" s="67" t="s">
        <v>2227</v>
      </c>
      <c r="H459" s="68" t="s">
        <v>2227</v>
      </c>
      <c r="I459" s="68" t="s">
        <v>2227</v>
      </c>
      <c r="J459" s="68" t="s">
        <v>2227</v>
      </c>
    </row>
    <row r="460" spans="1:10" ht="13.5" customHeight="1" x14ac:dyDescent="0.25">
      <c r="A460" s="58">
        <v>4</v>
      </c>
      <c r="B460" s="95">
        <v>7</v>
      </c>
      <c r="C460" s="58">
        <v>6</v>
      </c>
      <c r="D460" s="58">
        <v>0</v>
      </c>
      <c r="E460" s="58">
        <v>4760</v>
      </c>
      <c r="F460" s="103" t="s">
        <v>2487</v>
      </c>
      <c r="G460" s="59" t="s">
        <v>2227</v>
      </c>
      <c r="H460" s="60" t="s">
        <v>2227</v>
      </c>
      <c r="I460" s="60" t="s">
        <v>2227</v>
      </c>
      <c r="J460" s="60" t="s">
        <v>2227</v>
      </c>
    </row>
    <row r="461" spans="1:10" ht="13.5" customHeight="1" x14ac:dyDescent="0.25">
      <c r="A461" s="61">
        <v>4</v>
      </c>
      <c r="B461" s="97">
        <v>7</v>
      </c>
      <c r="C461" s="61">
        <v>6</v>
      </c>
      <c r="D461" s="61">
        <v>1</v>
      </c>
      <c r="E461" s="62">
        <v>4761</v>
      </c>
      <c r="F461" s="101" t="s">
        <v>2481</v>
      </c>
      <c r="G461" s="63" t="s">
        <v>2227</v>
      </c>
      <c r="H461" s="64" t="s">
        <v>2227</v>
      </c>
      <c r="I461" s="64" t="s">
        <v>2227</v>
      </c>
      <c r="J461" s="64" t="s">
        <v>2227</v>
      </c>
    </row>
    <row r="462" spans="1:10" ht="13.5" customHeight="1" x14ac:dyDescent="0.25">
      <c r="A462" s="65">
        <v>4</v>
      </c>
      <c r="B462" s="99">
        <v>7</v>
      </c>
      <c r="C462" s="65">
        <v>6</v>
      </c>
      <c r="D462" s="65">
        <v>2</v>
      </c>
      <c r="E462" s="66">
        <v>4762</v>
      </c>
      <c r="F462" s="102" t="s">
        <v>2482</v>
      </c>
      <c r="G462" s="67" t="s">
        <v>2227</v>
      </c>
      <c r="H462" s="68" t="s">
        <v>2227</v>
      </c>
      <c r="I462" s="68" t="s">
        <v>2227</v>
      </c>
      <c r="J462" s="68" t="s">
        <v>2227</v>
      </c>
    </row>
    <row r="463" spans="1:10" ht="13.5" customHeight="1" x14ac:dyDescent="0.25">
      <c r="A463" s="58">
        <v>4</v>
      </c>
      <c r="B463" s="95">
        <v>7</v>
      </c>
      <c r="C463" s="58">
        <v>7</v>
      </c>
      <c r="D463" s="58">
        <v>0</v>
      </c>
      <c r="E463" s="58">
        <v>4770</v>
      </c>
      <c r="F463" s="103" t="s">
        <v>2488</v>
      </c>
      <c r="G463" s="81" t="s">
        <v>2383</v>
      </c>
      <c r="H463" s="82" t="s">
        <v>2383</v>
      </c>
      <c r="I463" s="82" t="s">
        <v>2383</v>
      </c>
      <c r="J463" s="82" t="s">
        <v>2383</v>
      </c>
    </row>
    <row r="464" spans="1:10" ht="13.5" customHeight="1" x14ac:dyDescent="0.25">
      <c r="A464" s="58">
        <v>4</v>
      </c>
      <c r="B464" s="95">
        <v>7</v>
      </c>
      <c r="C464" s="58">
        <v>9</v>
      </c>
      <c r="D464" s="58">
        <v>0</v>
      </c>
      <c r="E464" s="58">
        <v>4790</v>
      </c>
      <c r="F464" s="103" t="s">
        <v>2152</v>
      </c>
      <c r="G464" s="59" t="s">
        <v>2227</v>
      </c>
      <c r="H464" s="60" t="s">
        <v>2227</v>
      </c>
      <c r="I464" s="60" t="s">
        <v>2227</v>
      </c>
      <c r="J464" s="60" t="s">
        <v>2227</v>
      </c>
    </row>
    <row r="465" spans="1:10" ht="13.5" customHeight="1" x14ac:dyDescent="0.25">
      <c r="A465" s="65">
        <v>4</v>
      </c>
      <c r="B465" s="97">
        <v>7</v>
      </c>
      <c r="C465" s="65">
        <v>9</v>
      </c>
      <c r="D465" s="65">
        <v>8</v>
      </c>
      <c r="E465" s="66">
        <v>4798</v>
      </c>
      <c r="F465" s="102" t="s">
        <v>2338</v>
      </c>
      <c r="G465" s="67" t="s">
        <v>2227</v>
      </c>
      <c r="H465" s="68" t="s">
        <v>2227</v>
      </c>
      <c r="I465" s="68" t="s">
        <v>2227</v>
      </c>
      <c r="J465" s="68" t="s">
        <v>2227</v>
      </c>
    </row>
    <row r="466" spans="1:10" ht="13.5" customHeight="1" x14ac:dyDescent="0.25">
      <c r="A466" s="69">
        <v>4</v>
      </c>
      <c r="B466" s="99">
        <v>7</v>
      </c>
      <c r="C466" s="69">
        <v>9</v>
      </c>
      <c r="D466" s="69">
        <v>9</v>
      </c>
      <c r="E466" s="70">
        <v>4799</v>
      </c>
      <c r="F466" s="104" t="s">
        <v>2099</v>
      </c>
      <c r="G466" s="71" t="s">
        <v>2227</v>
      </c>
      <c r="H466" s="72" t="s">
        <v>2227</v>
      </c>
      <c r="I466" s="72" t="s">
        <v>2227</v>
      </c>
      <c r="J466" s="72" t="s">
        <v>2227</v>
      </c>
    </row>
    <row r="467" spans="1:10" ht="13.5" customHeight="1" x14ac:dyDescent="0.25">
      <c r="A467" s="52">
        <v>4</v>
      </c>
      <c r="B467" s="96">
        <v>8</v>
      </c>
      <c r="C467" s="52">
        <v>0</v>
      </c>
      <c r="D467" s="52">
        <v>0</v>
      </c>
      <c r="E467" s="52">
        <v>4800</v>
      </c>
      <c r="F467" s="105" t="s">
        <v>2489</v>
      </c>
      <c r="G467" s="54" t="s">
        <v>2227</v>
      </c>
      <c r="H467" s="55" t="s">
        <v>2227</v>
      </c>
      <c r="I467" s="55" t="s">
        <v>2227</v>
      </c>
      <c r="J467" s="55" t="s">
        <v>2227</v>
      </c>
    </row>
    <row r="468" spans="1:10" ht="13.5" customHeight="1" x14ac:dyDescent="0.25">
      <c r="A468" s="58">
        <v>4</v>
      </c>
      <c r="B468" s="95">
        <v>8</v>
      </c>
      <c r="C468" s="58">
        <v>1</v>
      </c>
      <c r="D468" s="58">
        <v>0</v>
      </c>
      <c r="E468" s="58">
        <v>4810</v>
      </c>
      <c r="F468" s="103" t="s">
        <v>36</v>
      </c>
      <c r="G468" s="59" t="s">
        <v>2227</v>
      </c>
      <c r="H468" s="60" t="s">
        <v>2227</v>
      </c>
      <c r="I468" s="60" t="s">
        <v>2227</v>
      </c>
      <c r="J468" s="60" t="s">
        <v>2227</v>
      </c>
    </row>
    <row r="469" spans="1:10" ht="13.5" customHeight="1" x14ac:dyDescent="0.25">
      <c r="A469" s="61">
        <v>4</v>
      </c>
      <c r="B469" s="97">
        <v>8</v>
      </c>
      <c r="C469" s="61">
        <v>1</v>
      </c>
      <c r="D469" s="61">
        <v>1</v>
      </c>
      <c r="E469" s="62">
        <v>4811</v>
      </c>
      <c r="F469" s="101" t="s">
        <v>2490</v>
      </c>
      <c r="G469" s="63" t="s">
        <v>2227</v>
      </c>
      <c r="H469" s="64" t="s">
        <v>2227</v>
      </c>
      <c r="I469" s="64" t="s">
        <v>2227</v>
      </c>
      <c r="J469" s="64" t="s">
        <v>2227</v>
      </c>
    </row>
    <row r="470" spans="1:10" ht="13.5" customHeight="1" x14ac:dyDescent="0.25">
      <c r="A470" s="65">
        <v>4</v>
      </c>
      <c r="B470" s="98">
        <v>8</v>
      </c>
      <c r="C470" s="65">
        <v>1</v>
      </c>
      <c r="D470" s="65">
        <v>2</v>
      </c>
      <c r="E470" s="66">
        <v>4812</v>
      </c>
      <c r="F470" s="102" t="s">
        <v>2491</v>
      </c>
      <c r="G470" s="67" t="s">
        <v>2227</v>
      </c>
      <c r="H470" s="68" t="s">
        <v>2227</v>
      </c>
      <c r="I470" s="68" t="s">
        <v>2227</v>
      </c>
      <c r="J470" s="68" t="s">
        <v>2227</v>
      </c>
    </row>
    <row r="471" spans="1:10" ht="13.5" customHeight="1" x14ac:dyDescent="0.25">
      <c r="A471" s="65">
        <v>4</v>
      </c>
      <c r="B471" s="98">
        <v>8</v>
      </c>
      <c r="C471" s="65">
        <v>1</v>
      </c>
      <c r="D471" s="65">
        <v>3</v>
      </c>
      <c r="E471" s="66">
        <v>4813</v>
      </c>
      <c r="F471" s="102" t="s">
        <v>2492</v>
      </c>
      <c r="G471" s="67" t="s">
        <v>2227</v>
      </c>
      <c r="H471" s="68" t="s">
        <v>2227</v>
      </c>
      <c r="I471" s="68" t="s">
        <v>2227</v>
      </c>
      <c r="J471" s="68" t="s">
        <v>2227</v>
      </c>
    </row>
    <row r="472" spans="1:10" ht="13.5" customHeight="1" x14ac:dyDescent="0.25">
      <c r="A472" s="65">
        <v>4</v>
      </c>
      <c r="B472" s="98">
        <v>8</v>
      </c>
      <c r="C472" s="65">
        <v>1</v>
      </c>
      <c r="D472" s="65">
        <v>4</v>
      </c>
      <c r="E472" s="66">
        <v>4814</v>
      </c>
      <c r="F472" s="102" t="s">
        <v>2493</v>
      </c>
      <c r="G472" s="67" t="s">
        <v>2227</v>
      </c>
      <c r="H472" s="68" t="s">
        <v>2227</v>
      </c>
      <c r="I472" s="68" t="s">
        <v>2227</v>
      </c>
      <c r="J472" s="68" t="s">
        <v>2227</v>
      </c>
    </row>
    <row r="473" spans="1:10" ht="13.5" customHeight="1" x14ac:dyDescent="0.25">
      <c r="A473" s="65">
        <v>4</v>
      </c>
      <c r="B473" s="99">
        <v>8</v>
      </c>
      <c r="C473" s="65">
        <v>1</v>
      </c>
      <c r="D473" s="65">
        <v>5</v>
      </c>
      <c r="E473" s="66">
        <v>4815</v>
      </c>
      <c r="F473" s="102" t="s">
        <v>2282</v>
      </c>
      <c r="G473" s="67" t="s">
        <v>2227</v>
      </c>
      <c r="H473" s="68" t="s">
        <v>2227</v>
      </c>
      <c r="I473" s="68" t="s">
        <v>2227</v>
      </c>
      <c r="J473" s="68" t="s">
        <v>2227</v>
      </c>
    </row>
    <row r="474" spans="1:10" ht="13.5" customHeight="1" x14ac:dyDescent="0.25">
      <c r="A474" s="58">
        <v>4</v>
      </c>
      <c r="B474" s="95">
        <v>8</v>
      </c>
      <c r="C474" s="58">
        <v>2</v>
      </c>
      <c r="D474" s="58">
        <v>0</v>
      </c>
      <c r="E474" s="58">
        <v>4820</v>
      </c>
      <c r="F474" s="103" t="s">
        <v>2494</v>
      </c>
      <c r="G474" s="59" t="s">
        <v>2227</v>
      </c>
      <c r="H474" s="60" t="s">
        <v>2227</v>
      </c>
      <c r="I474" s="60" t="s">
        <v>2227</v>
      </c>
      <c r="J474" s="60" t="s">
        <v>2227</v>
      </c>
    </row>
    <row r="475" spans="1:10" ht="13.5" customHeight="1" x14ac:dyDescent="0.25">
      <c r="A475" s="61">
        <v>4</v>
      </c>
      <c r="B475" s="97">
        <v>8</v>
      </c>
      <c r="C475" s="61">
        <v>2</v>
      </c>
      <c r="D475" s="61">
        <v>1</v>
      </c>
      <c r="E475" s="62">
        <v>4821</v>
      </c>
      <c r="F475" s="101" t="s">
        <v>2493</v>
      </c>
      <c r="G475" s="63" t="s">
        <v>2227</v>
      </c>
      <c r="H475" s="64" t="s">
        <v>2227</v>
      </c>
      <c r="I475" s="64" t="s">
        <v>2227</v>
      </c>
      <c r="J475" s="64" t="s">
        <v>2227</v>
      </c>
    </row>
    <row r="476" spans="1:10" ht="13.5" customHeight="1" x14ac:dyDescent="0.25">
      <c r="A476" s="65">
        <v>4</v>
      </c>
      <c r="B476" s="99">
        <v>8</v>
      </c>
      <c r="C476" s="65">
        <v>2</v>
      </c>
      <c r="D476" s="65">
        <v>2</v>
      </c>
      <c r="E476" s="66">
        <v>4822</v>
      </c>
      <c r="F476" s="102" t="s">
        <v>2282</v>
      </c>
      <c r="G476" s="67" t="s">
        <v>2227</v>
      </c>
      <c r="H476" s="68" t="s">
        <v>2227</v>
      </c>
      <c r="I476" s="68" t="s">
        <v>2227</v>
      </c>
      <c r="J476" s="68" t="s">
        <v>2227</v>
      </c>
    </row>
    <row r="477" spans="1:10" ht="13.5" customHeight="1" x14ac:dyDescent="0.25">
      <c r="A477" s="58">
        <v>4</v>
      </c>
      <c r="B477" s="95">
        <v>8</v>
      </c>
      <c r="C477" s="58">
        <v>3</v>
      </c>
      <c r="D477" s="58">
        <v>0</v>
      </c>
      <c r="E477" s="58">
        <v>4830</v>
      </c>
      <c r="F477" s="103" t="s">
        <v>2495</v>
      </c>
      <c r="G477" s="59" t="s">
        <v>2227</v>
      </c>
      <c r="H477" s="60" t="s">
        <v>2227</v>
      </c>
      <c r="I477" s="60" t="s">
        <v>2227</v>
      </c>
      <c r="J477" s="60" t="s">
        <v>2227</v>
      </c>
    </row>
    <row r="478" spans="1:10" ht="13.5" customHeight="1" x14ac:dyDescent="0.25">
      <c r="A478" s="61">
        <v>4</v>
      </c>
      <c r="B478" s="97">
        <v>8</v>
      </c>
      <c r="C478" s="61">
        <v>3</v>
      </c>
      <c r="D478" s="61">
        <v>1</v>
      </c>
      <c r="E478" s="62">
        <v>4831</v>
      </c>
      <c r="F478" s="101" t="s">
        <v>2496</v>
      </c>
      <c r="G478" s="63" t="s">
        <v>2227</v>
      </c>
      <c r="H478" s="64" t="s">
        <v>2227</v>
      </c>
      <c r="I478" s="64" t="s">
        <v>2227</v>
      </c>
      <c r="J478" s="64" t="s">
        <v>2227</v>
      </c>
    </row>
    <row r="479" spans="1:10" ht="13.5" customHeight="1" x14ac:dyDescent="0.25">
      <c r="A479" s="65">
        <v>4</v>
      </c>
      <c r="B479" s="98">
        <v>8</v>
      </c>
      <c r="C479" s="65">
        <v>3</v>
      </c>
      <c r="D479" s="65">
        <v>2</v>
      </c>
      <c r="E479" s="66">
        <v>4832</v>
      </c>
      <c r="F479" s="102" t="s">
        <v>2497</v>
      </c>
      <c r="G479" s="67" t="s">
        <v>2227</v>
      </c>
      <c r="H479" s="68" t="s">
        <v>2227</v>
      </c>
      <c r="I479" s="68" t="s">
        <v>2227</v>
      </c>
      <c r="J479" s="68" t="s">
        <v>2227</v>
      </c>
    </row>
    <row r="480" spans="1:10" ht="13.5" customHeight="1" x14ac:dyDescent="0.25">
      <c r="A480" s="65">
        <v>4</v>
      </c>
      <c r="B480" s="98">
        <v>8</v>
      </c>
      <c r="C480" s="65">
        <v>3</v>
      </c>
      <c r="D480" s="65">
        <v>3</v>
      </c>
      <c r="E480" s="66">
        <v>4833</v>
      </c>
      <c r="F480" s="102" t="s">
        <v>2498</v>
      </c>
      <c r="G480" s="67" t="s">
        <v>2227</v>
      </c>
      <c r="H480" s="68" t="s">
        <v>2227</v>
      </c>
      <c r="I480" s="68" t="s">
        <v>2227</v>
      </c>
      <c r="J480" s="68" t="s">
        <v>2227</v>
      </c>
    </row>
    <row r="481" spans="1:10" ht="13.5" customHeight="1" x14ac:dyDescent="0.25">
      <c r="A481" s="65">
        <v>4</v>
      </c>
      <c r="B481" s="98">
        <v>8</v>
      </c>
      <c r="C481" s="65">
        <v>3</v>
      </c>
      <c r="D481" s="65">
        <v>4</v>
      </c>
      <c r="E481" s="66">
        <v>4834</v>
      </c>
      <c r="F481" s="102" t="s">
        <v>2499</v>
      </c>
      <c r="G481" s="67" t="s">
        <v>2227</v>
      </c>
      <c r="H481" s="68" t="s">
        <v>2227</v>
      </c>
      <c r="I481" s="68" t="s">
        <v>2227</v>
      </c>
      <c r="J481" s="68" t="s">
        <v>2227</v>
      </c>
    </row>
    <row r="482" spans="1:10" ht="13.5" customHeight="1" x14ac:dyDescent="0.25">
      <c r="A482" s="65">
        <v>4</v>
      </c>
      <c r="B482" s="98">
        <v>8</v>
      </c>
      <c r="C482" s="65">
        <v>3</v>
      </c>
      <c r="D482" s="65">
        <v>5</v>
      </c>
      <c r="E482" s="66">
        <v>4835</v>
      </c>
      <c r="F482" s="102" t="s">
        <v>2500</v>
      </c>
      <c r="G482" s="67" t="s">
        <v>2227</v>
      </c>
      <c r="H482" s="68" t="s">
        <v>2227</v>
      </c>
      <c r="I482" s="68" t="s">
        <v>2227</v>
      </c>
      <c r="J482" s="68" t="s">
        <v>2227</v>
      </c>
    </row>
    <row r="483" spans="1:10" ht="13.5" customHeight="1" x14ac:dyDescent="0.25">
      <c r="A483" s="65">
        <v>4</v>
      </c>
      <c r="B483" s="99">
        <v>8</v>
      </c>
      <c r="C483" s="65">
        <v>3</v>
      </c>
      <c r="D483" s="65">
        <v>6</v>
      </c>
      <c r="E483" s="66">
        <v>4836</v>
      </c>
      <c r="F483" s="102" t="s">
        <v>2501</v>
      </c>
      <c r="G483" s="67" t="s">
        <v>2227</v>
      </c>
      <c r="H483" s="68" t="s">
        <v>2227</v>
      </c>
      <c r="I483" s="68" t="s">
        <v>2227</v>
      </c>
      <c r="J483" s="68" t="s">
        <v>2227</v>
      </c>
    </row>
    <row r="484" spans="1:10" ht="13.5" customHeight="1" x14ac:dyDescent="0.25">
      <c r="A484" s="58">
        <v>4</v>
      </c>
      <c r="B484" s="95">
        <v>8</v>
      </c>
      <c r="C484" s="58">
        <v>4</v>
      </c>
      <c r="D484" s="58">
        <v>0</v>
      </c>
      <c r="E484" s="58">
        <v>4840</v>
      </c>
      <c r="F484" s="103" t="s">
        <v>2502</v>
      </c>
      <c r="G484" s="59" t="s">
        <v>2227</v>
      </c>
      <c r="H484" s="60" t="s">
        <v>2227</v>
      </c>
      <c r="I484" s="60" t="s">
        <v>2227</v>
      </c>
      <c r="J484" s="60" t="s">
        <v>2227</v>
      </c>
    </row>
    <row r="485" spans="1:10" ht="13.5" customHeight="1" x14ac:dyDescent="0.25">
      <c r="A485" s="61">
        <v>4</v>
      </c>
      <c r="B485" s="97">
        <v>8</v>
      </c>
      <c r="C485" s="61">
        <v>4</v>
      </c>
      <c r="D485" s="61">
        <v>1</v>
      </c>
      <c r="E485" s="62">
        <v>4841</v>
      </c>
      <c r="F485" s="101" t="s">
        <v>2503</v>
      </c>
      <c r="G485" s="63" t="s">
        <v>2227</v>
      </c>
      <c r="H485" s="64" t="s">
        <v>2227</v>
      </c>
      <c r="I485" s="64" t="s">
        <v>2227</v>
      </c>
      <c r="J485" s="64" t="s">
        <v>2227</v>
      </c>
    </row>
    <row r="486" spans="1:10" ht="13.5" customHeight="1" x14ac:dyDescent="0.25">
      <c r="A486" s="65">
        <v>4</v>
      </c>
      <c r="B486" s="98">
        <v>8</v>
      </c>
      <c r="C486" s="65">
        <v>4</v>
      </c>
      <c r="D486" s="65">
        <v>2</v>
      </c>
      <c r="E486" s="66">
        <v>4842</v>
      </c>
      <c r="F486" s="102" t="s">
        <v>2504</v>
      </c>
      <c r="G486" s="67" t="s">
        <v>2227</v>
      </c>
      <c r="H486" s="68" t="s">
        <v>2227</v>
      </c>
      <c r="I486" s="68" t="s">
        <v>2227</v>
      </c>
      <c r="J486" s="68" t="s">
        <v>2227</v>
      </c>
    </row>
    <row r="487" spans="1:10" ht="13.5" customHeight="1" x14ac:dyDescent="0.25">
      <c r="A487" s="65">
        <v>4</v>
      </c>
      <c r="B487" s="98">
        <v>8</v>
      </c>
      <c r="C487" s="65">
        <v>4</v>
      </c>
      <c r="D487" s="65">
        <v>3</v>
      </c>
      <c r="E487" s="66">
        <v>4843</v>
      </c>
      <c r="F487" s="102" t="s">
        <v>2505</v>
      </c>
      <c r="G487" s="67" t="s">
        <v>2227</v>
      </c>
      <c r="H487" s="68" t="s">
        <v>2227</v>
      </c>
      <c r="I487" s="68" t="s">
        <v>2227</v>
      </c>
      <c r="J487" s="68" t="s">
        <v>2227</v>
      </c>
    </row>
    <row r="488" spans="1:10" ht="13.5" customHeight="1" x14ac:dyDescent="0.25">
      <c r="A488" s="65">
        <v>4</v>
      </c>
      <c r="B488" s="99">
        <v>8</v>
      </c>
      <c r="C488" s="65">
        <v>4</v>
      </c>
      <c r="D488" s="65">
        <v>4</v>
      </c>
      <c r="E488" s="66">
        <v>4844</v>
      </c>
      <c r="F488" s="102" t="s">
        <v>2506</v>
      </c>
      <c r="G488" s="67" t="s">
        <v>2227</v>
      </c>
      <c r="H488" s="68" t="s">
        <v>2227</v>
      </c>
      <c r="I488" s="68" t="s">
        <v>2227</v>
      </c>
      <c r="J488" s="68" t="s">
        <v>2227</v>
      </c>
    </row>
    <row r="489" spans="1:10" ht="13.5" customHeight="1" x14ac:dyDescent="0.25">
      <c r="A489" s="58">
        <v>4</v>
      </c>
      <c r="B489" s="95">
        <v>8</v>
      </c>
      <c r="C489" s="58">
        <v>5</v>
      </c>
      <c r="D489" s="58">
        <v>0</v>
      </c>
      <c r="E489" s="58">
        <v>4850</v>
      </c>
      <c r="F489" s="103" t="s">
        <v>2507</v>
      </c>
      <c r="G489" s="59" t="s">
        <v>2227</v>
      </c>
      <c r="H489" s="60" t="s">
        <v>2227</v>
      </c>
      <c r="I489" s="60" t="s">
        <v>2227</v>
      </c>
      <c r="J489" s="60" t="s">
        <v>2227</v>
      </c>
    </row>
    <row r="490" spans="1:10" ht="13.5" customHeight="1" x14ac:dyDescent="0.25">
      <c r="A490" s="61">
        <v>4</v>
      </c>
      <c r="B490" s="97">
        <v>8</v>
      </c>
      <c r="C490" s="61">
        <v>5</v>
      </c>
      <c r="D490" s="61">
        <v>1</v>
      </c>
      <c r="E490" s="62">
        <v>4851</v>
      </c>
      <c r="F490" s="101" t="s">
        <v>2508</v>
      </c>
      <c r="G490" s="63" t="s">
        <v>2227</v>
      </c>
      <c r="H490" s="64" t="s">
        <v>2227</v>
      </c>
      <c r="I490" s="64" t="s">
        <v>2227</v>
      </c>
      <c r="J490" s="64" t="s">
        <v>2227</v>
      </c>
    </row>
    <row r="491" spans="1:10" ht="13.5" customHeight="1" x14ac:dyDescent="0.25">
      <c r="A491" s="65">
        <v>4</v>
      </c>
      <c r="B491" s="98">
        <v>8</v>
      </c>
      <c r="C491" s="65">
        <v>5</v>
      </c>
      <c r="D491" s="65">
        <v>2</v>
      </c>
      <c r="E491" s="66">
        <v>4852</v>
      </c>
      <c r="F491" s="102" t="s">
        <v>2509</v>
      </c>
      <c r="G491" s="67" t="s">
        <v>2227</v>
      </c>
      <c r="H491" s="68" t="s">
        <v>2227</v>
      </c>
      <c r="I491" s="68" t="s">
        <v>2227</v>
      </c>
      <c r="J491" s="68" t="s">
        <v>2227</v>
      </c>
    </row>
    <row r="492" spans="1:10" ht="13.5" customHeight="1" x14ac:dyDescent="0.25">
      <c r="A492" s="65">
        <v>4</v>
      </c>
      <c r="B492" s="98">
        <v>8</v>
      </c>
      <c r="C492" s="65">
        <v>5</v>
      </c>
      <c r="D492" s="65">
        <v>3</v>
      </c>
      <c r="E492" s="66">
        <v>4853</v>
      </c>
      <c r="F492" s="102" t="s">
        <v>2510</v>
      </c>
      <c r="G492" s="67" t="s">
        <v>2227</v>
      </c>
      <c r="H492" s="68" t="s">
        <v>2227</v>
      </c>
      <c r="I492" s="68" t="s">
        <v>2227</v>
      </c>
      <c r="J492" s="68" t="s">
        <v>2227</v>
      </c>
    </row>
    <row r="493" spans="1:10" ht="13.5" customHeight="1" x14ac:dyDescent="0.25">
      <c r="A493" s="65">
        <v>4</v>
      </c>
      <c r="B493" s="98">
        <v>8</v>
      </c>
      <c r="C493" s="65">
        <v>5</v>
      </c>
      <c r="D493" s="65">
        <v>4</v>
      </c>
      <c r="E493" s="66">
        <v>4854</v>
      </c>
      <c r="F493" s="102" t="s">
        <v>2511</v>
      </c>
      <c r="G493" s="67" t="s">
        <v>2227</v>
      </c>
      <c r="H493" s="68" t="s">
        <v>2227</v>
      </c>
      <c r="I493" s="68" t="s">
        <v>2227</v>
      </c>
      <c r="J493" s="68" t="s">
        <v>2227</v>
      </c>
    </row>
    <row r="494" spans="1:10" ht="13.5" customHeight="1" x14ac:dyDescent="0.25">
      <c r="A494" s="65">
        <v>4</v>
      </c>
      <c r="B494" s="98">
        <v>8</v>
      </c>
      <c r="C494" s="65">
        <v>5</v>
      </c>
      <c r="D494" s="65">
        <v>5</v>
      </c>
      <c r="E494" s="66">
        <v>4855</v>
      </c>
      <c r="F494" s="102" t="s">
        <v>2512</v>
      </c>
      <c r="G494" s="67" t="s">
        <v>2227</v>
      </c>
      <c r="H494" s="68" t="s">
        <v>2227</v>
      </c>
      <c r="I494" s="68" t="s">
        <v>2227</v>
      </c>
      <c r="J494" s="68" t="s">
        <v>2227</v>
      </c>
    </row>
    <row r="495" spans="1:10" ht="13.5" customHeight="1" x14ac:dyDescent="0.25">
      <c r="A495" s="65">
        <v>4</v>
      </c>
      <c r="B495" s="98">
        <v>8</v>
      </c>
      <c r="C495" s="65">
        <v>5</v>
      </c>
      <c r="D495" s="65">
        <v>6</v>
      </c>
      <c r="E495" s="66">
        <v>4856</v>
      </c>
      <c r="F495" s="102" t="s">
        <v>2513</v>
      </c>
      <c r="G495" s="67" t="s">
        <v>2227</v>
      </c>
      <c r="H495" s="68" t="s">
        <v>2227</v>
      </c>
      <c r="I495" s="68" t="s">
        <v>2227</v>
      </c>
      <c r="J495" s="68" t="s">
        <v>2227</v>
      </c>
    </row>
    <row r="496" spans="1:10" ht="13.5" customHeight="1" x14ac:dyDescent="0.25">
      <c r="A496" s="65">
        <v>4</v>
      </c>
      <c r="B496" s="98">
        <v>8</v>
      </c>
      <c r="C496" s="65">
        <v>5</v>
      </c>
      <c r="D496" s="65">
        <v>7</v>
      </c>
      <c r="E496" s="66">
        <v>4857</v>
      </c>
      <c r="F496" s="102" t="s">
        <v>2514</v>
      </c>
      <c r="G496" s="67" t="s">
        <v>2227</v>
      </c>
      <c r="H496" s="68" t="s">
        <v>2227</v>
      </c>
      <c r="I496" s="68" t="s">
        <v>2227</v>
      </c>
      <c r="J496" s="68" t="s">
        <v>2227</v>
      </c>
    </row>
    <row r="497" spans="1:10" ht="13.5" customHeight="1" x14ac:dyDescent="0.25">
      <c r="A497" s="65">
        <v>4</v>
      </c>
      <c r="B497" s="99">
        <v>8</v>
      </c>
      <c r="C497" s="65">
        <v>5</v>
      </c>
      <c r="D497" s="65">
        <v>8</v>
      </c>
      <c r="E497" s="66">
        <v>4858</v>
      </c>
      <c r="F497" s="102" t="s">
        <v>2515</v>
      </c>
      <c r="G497" s="67" t="s">
        <v>2227</v>
      </c>
      <c r="H497" s="68" t="s">
        <v>2227</v>
      </c>
      <c r="I497" s="68" t="s">
        <v>2227</v>
      </c>
      <c r="J497" s="68" t="s">
        <v>2227</v>
      </c>
    </row>
    <row r="498" spans="1:10" ht="13.5" customHeight="1" x14ac:dyDescent="0.25">
      <c r="A498" s="58">
        <v>4</v>
      </c>
      <c r="B498" s="95">
        <v>8</v>
      </c>
      <c r="C498" s="58">
        <v>6</v>
      </c>
      <c r="D498" s="58">
        <v>0</v>
      </c>
      <c r="E498" s="58">
        <v>4860</v>
      </c>
      <c r="F498" s="103" t="s">
        <v>2516</v>
      </c>
      <c r="G498" s="59" t="s">
        <v>2227</v>
      </c>
      <c r="H498" s="60" t="s">
        <v>2227</v>
      </c>
      <c r="I498" s="60" t="s">
        <v>2227</v>
      </c>
      <c r="J498" s="60" t="s">
        <v>2227</v>
      </c>
    </row>
    <row r="499" spans="1:10" ht="13.5" customHeight="1" x14ac:dyDescent="0.25">
      <c r="A499" s="61">
        <v>4</v>
      </c>
      <c r="B499" s="97">
        <v>8</v>
      </c>
      <c r="C499" s="61">
        <v>6</v>
      </c>
      <c r="D499" s="61">
        <v>1</v>
      </c>
      <c r="E499" s="62">
        <v>4861</v>
      </c>
      <c r="F499" s="101" t="s">
        <v>2517</v>
      </c>
      <c r="G499" s="63" t="s">
        <v>2227</v>
      </c>
      <c r="H499" s="64" t="s">
        <v>2227</v>
      </c>
      <c r="I499" s="64" t="s">
        <v>2227</v>
      </c>
      <c r="J499" s="64" t="s">
        <v>2227</v>
      </c>
    </row>
    <row r="500" spans="1:10" ht="13.5" customHeight="1" x14ac:dyDescent="0.25">
      <c r="A500" s="65">
        <v>4</v>
      </c>
      <c r="B500" s="98">
        <v>8</v>
      </c>
      <c r="C500" s="65">
        <v>6</v>
      </c>
      <c r="D500" s="65">
        <v>2</v>
      </c>
      <c r="E500" s="66">
        <v>4862</v>
      </c>
      <c r="F500" s="102" t="s">
        <v>2518</v>
      </c>
      <c r="G500" s="67" t="s">
        <v>2227</v>
      </c>
      <c r="H500" s="68" t="s">
        <v>2227</v>
      </c>
      <c r="I500" s="68" t="s">
        <v>2227</v>
      </c>
      <c r="J500" s="68" t="s">
        <v>2227</v>
      </c>
    </row>
    <row r="501" spans="1:10" ht="13.5" customHeight="1" x14ac:dyDescent="0.25">
      <c r="A501" s="65">
        <v>4</v>
      </c>
      <c r="B501" s="98">
        <v>8</v>
      </c>
      <c r="C501" s="65">
        <v>6</v>
      </c>
      <c r="D501" s="65">
        <v>3</v>
      </c>
      <c r="E501" s="66">
        <v>4863</v>
      </c>
      <c r="F501" s="102" t="s">
        <v>2519</v>
      </c>
      <c r="G501" s="67" t="s">
        <v>2227</v>
      </c>
      <c r="H501" s="68" t="s">
        <v>2227</v>
      </c>
      <c r="I501" s="68" t="s">
        <v>2227</v>
      </c>
      <c r="J501" s="68" t="s">
        <v>2227</v>
      </c>
    </row>
    <row r="502" spans="1:10" ht="13.5" customHeight="1" x14ac:dyDescent="0.25">
      <c r="A502" s="65">
        <v>4</v>
      </c>
      <c r="B502" s="98">
        <v>8</v>
      </c>
      <c r="C502" s="65">
        <v>6</v>
      </c>
      <c r="D502" s="65">
        <v>4</v>
      </c>
      <c r="E502" s="66">
        <v>4864</v>
      </c>
      <c r="F502" s="102" t="s">
        <v>2520</v>
      </c>
      <c r="G502" s="67" t="s">
        <v>2227</v>
      </c>
      <c r="H502" s="68" t="s">
        <v>2227</v>
      </c>
      <c r="I502" s="68" t="s">
        <v>2227</v>
      </c>
      <c r="J502" s="68" t="s">
        <v>2227</v>
      </c>
    </row>
    <row r="503" spans="1:10" ht="13.5" customHeight="1" x14ac:dyDescent="0.25">
      <c r="A503" s="65">
        <v>4</v>
      </c>
      <c r="B503" s="98">
        <v>8</v>
      </c>
      <c r="C503" s="65">
        <v>6</v>
      </c>
      <c r="D503" s="65">
        <v>5</v>
      </c>
      <c r="E503" s="66">
        <v>4865</v>
      </c>
      <c r="F503" s="102" t="s">
        <v>2521</v>
      </c>
      <c r="G503" s="67" t="s">
        <v>2227</v>
      </c>
      <c r="H503" s="68" t="s">
        <v>2227</v>
      </c>
      <c r="I503" s="68" t="s">
        <v>2227</v>
      </c>
      <c r="J503" s="68" t="s">
        <v>2227</v>
      </c>
    </row>
    <row r="504" spans="1:10" ht="13.5" customHeight="1" x14ac:dyDescent="0.25">
      <c r="A504" s="65">
        <v>4</v>
      </c>
      <c r="B504" s="98">
        <v>8</v>
      </c>
      <c r="C504" s="65">
        <v>6</v>
      </c>
      <c r="D504" s="65">
        <v>6</v>
      </c>
      <c r="E504" s="66">
        <v>4866</v>
      </c>
      <c r="F504" s="102" t="s">
        <v>2522</v>
      </c>
      <c r="G504" s="67" t="s">
        <v>2227</v>
      </c>
      <c r="H504" s="68" t="s">
        <v>2227</v>
      </c>
      <c r="I504" s="68" t="s">
        <v>2227</v>
      </c>
      <c r="J504" s="68" t="s">
        <v>2227</v>
      </c>
    </row>
    <row r="505" spans="1:10" ht="13.5" customHeight="1" x14ac:dyDescent="0.25">
      <c r="A505" s="65">
        <v>4</v>
      </c>
      <c r="B505" s="98">
        <v>8</v>
      </c>
      <c r="C505" s="65">
        <v>6</v>
      </c>
      <c r="D505" s="65">
        <v>7</v>
      </c>
      <c r="E505" s="66">
        <v>4867</v>
      </c>
      <c r="F505" s="102" t="s">
        <v>2523</v>
      </c>
      <c r="G505" s="67" t="s">
        <v>2227</v>
      </c>
      <c r="H505" s="68" t="s">
        <v>2227</v>
      </c>
      <c r="I505" s="68" t="s">
        <v>2227</v>
      </c>
      <c r="J505" s="68" t="s">
        <v>2227</v>
      </c>
    </row>
    <row r="506" spans="1:10" ht="13.5" customHeight="1" x14ac:dyDescent="0.25">
      <c r="A506" s="65">
        <v>4</v>
      </c>
      <c r="B506" s="99">
        <v>8</v>
      </c>
      <c r="C506" s="65">
        <v>6</v>
      </c>
      <c r="D506" s="65">
        <v>8</v>
      </c>
      <c r="E506" s="66">
        <v>4868</v>
      </c>
      <c r="F506" s="102" t="s">
        <v>2524</v>
      </c>
      <c r="G506" s="67" t="s">
        <v>2227</v>
      </c>
      <c r="H506" s="68" t="s">
        <v>2227</v>
      </c>
      <c r="I506" s="68" t="s">
        <v>2227</v>
      </c>
      <c r="J506" s="68" t="s">
        <v>2227</v>
      </c>
    </row>
    <row r="507" spans="1:10" ht="13.5" customHeight="1" x14ac:dyDescent="0.25">
      <c r="A507" s="58">
        <v>4</v>
      </c>
      <c r="B507" s="95">
        <v>8</v>
      </c>
      <c r="C507" s="58">
        <v>7</v>
      </c>
      <c r="D507" s="58">
        <v>0</v>
      </c>
      <c r="E507" s="58">
        <v>4870</v>
      </c>
      <c r="F507" s="103" t="s">
        <v>2525</v>
      </c>
      <c r="G507" s="59" t="s">
        <v>2227</v>
      </c>
      <c r="H507" s="60" t="s">
        <v>2227</v>
      </c>
      <c r="I507" s="60" t="s">
        <v>2227</v>
      </c>
      <c r="J507" s="60" t="s">
        <v>2227</v>
      </c>
    </row>
    <row r="508" spans="1:10" ht="13.5" customHeight="1" x14ac:dyDescent="0.25">
      <c r="A508" s="61">
        <v>4</v>
      </c>
      <c r="B508" s="97">
        <v>8</v>
      </c>
      <c r="C508" s="61">
        <v>7</v>
      </c>
      <c r="D508" s="61">
        <v>1</v>
      </c>
      <c r="E508" s="62">
        <v>4871</v>
      </c>
      <c r="F508" s="101" t="s">
        <v>2526</v>
      </c>
      <c r="G508" s="63" t="s">
        <v>2227</v>
      </c>
      <c r="H508" s="64" t="s">
        <v>2227</v>
      </c>
      <c r="I508" s="64" t="s">
        <v>2227</v>
      </c>
      <c r="J508" s="64" t="s">
        <v>2227</v>
      </c>
    </row>
    <row r="509" spans="1:10" ht="13.5" customHeight="1" x14ac:dyDescent="0.25">
      <c r="A509" s="65">
        <v>4</v>
      </c>
      <c r="B509" s="99">
        <v>8</v>
      </c>
      <c r="C509" s="65">
        <v>7</v>
      </c>
      <c r="D509" s="65">
        <v>2</v>
      </c>
      <c r="E509" s="66">
        <v>4872</v>
      </c>
      <c r="F509" s="102" t="s">
        <v>2527</v>
      </c>
      <c r="G509" s="67" t="s">
        <v>2227</v>
      </c>
      <c r="H509" s="68" t="s">
        <v>2227</v>
      </c>
      <c r="I509" s="68" t="s">
        <v>2227</v>
      </c>
      <c r="J509" s="68" t="s">
        <v>2227</v>
      </c>
    </row>
    <row r="510" spans="1:10" ht="13.5" customHeight="1" x14ac:dyDescent="0.25">
      <c r="A510" s="58">
        <v>4</v>
      </c>
      <c r="B510" s="95">
        <v>8</v>
      </c>
      <c r="C510" s="58">
        <v>8</v>
      </c>
      <c r="D510" s="58">
        <v>0</v>
      </c>
      <c r="E510" s="58">
        <v>4880</v>
      </c>
      <c r="F510" s="103" t="s">
        <v>2528</v>
      </c>
      <c r="G510" s="59" t="s">
        <v>2227</v>
      </c>
      <c r="H510" s="60" t="s">
        <v>2227</v>
      </c>
      <c r="I510" s="60" t="s">
        <v>2227</v>
      </c>
      <c r="J510" s="60" t="s">
        <v>2227</v>
      </c>
    </row>
    <row r="511" spans="1:10" ht="13.5" customHeight="1" x14ac:dyDescent="0.25">
      <c r="A511" s="61">
        <v>4</v>
      </c>
      <c r="B511" s="97">
        <v>8</v>
      </c>
      <c r="C511" s="61">
        <v>8</v>
      </c>
      <c r="D511" s="61">
        <v>1</v>
      </c>
      <c r="E511" s="62">
        <v>4881</v>
      </c>
      <c r="F511" s="101" t="s">
        <v>36</v>
      </c>
      <c r="G511" s="63" t="s">
        <v>2227</v>
      </c>
      <c r="H511" s="64" t="s">
        <v>2227</v>
      </c>
      <c r="I511" s="64" t="s">
        <v>2227</v>
      </c>
      <c r="J511" s="64" t="s">
        <v>2227</v>
      </c>
    </row>
    <row r="512" spans="1:10" ht="13.5" customHeight="1" x14ac:dyDescent="0.25">
      <c r="A512" s="65">
        <v>4</v>
      </c>
      <c r="B512" s="98">
        <v>8</v>
      </c>
      <c r="C512" s="65">
        <v>8</v>
      </c>
      <c r="D512" s="65">
        <v>2</v>
      </c>
      <c r="E512" s="66">
        <v>4882</v>
      </c>
      <c r="F512" s="102" t="s">
        <v>2494</v>
      </c>
      <c r="G512" s="67" t="s">
        <v>2227</v>
      </c>
      <c r="H512" s="68" t="s">
        <v>2227</v>
      </c>
      <c r="I512" s="68" t="s">
        <v>2227</v>
      </c>
      <c r="J512" s="68" t="s">
        <v>2227</v>
      </c>
    </row>
    <row r="513" spans="1:10" ht="13.5" customHeight="1" x14ac:dyDescent="0.25">
      <c r="A513" s="65">
        <v>4</v>
      </c>
      <c r="B513" s="98">
        <v>8</v>
      </c>
      <c r="C513" s="65">
        <v>8</v>
      </c>
      <c r="D513" s="65">
        <v>3</v>
      </c>
      <c r="E513" s="66">
        <v>4883</v>
      </c>
      <c r="F513" s="102" t="s">
        <v>2495</v>
      </c>
      <c r="G513" s="67" t="s">
        <v>2227</v>
      </c>
      <c r="H513" s="68" t="s">
        <v>2227</v>
      </c>
      <c r="I513" s="68" t="s">
        <v>2227</v>
      </c>
      <c r="J513" s="68" t="s">
        <v>2227</v>
      </c>
    </row>
    <row r="514" spans="1:10" ht="13.5" customHeight="1" x14ac:dyDescent="0.25">
      <c r="A514" s="65">
        <v>4</v>
      </c>
      <c r="B514" s="98">
        <v>8</v>
      </c>
      <c r="C514" s="65">
        <v>8</v>
      </c>
      <c r="D514" s="65">
        <v>4</v>
      </c>
      <c r="E514" s="66">
        <v>4884</v>
      </c>
      <c r="F514" s="102" t="s">
        <v>2502</v>
      </c>
      <c r="G514" s="67" t="s">
        <v>2227</v>
      </c>
      <c r="H514" s="68" t="s">
        <v>2227</v>
      </c>
      <c r="I514" s="68" t="s">
        <v>2227</v>
      </c>
      <c r="J514" s="68" t="s">
        <v>2227</v>
      </c>
    </row>
    <row r="515" spans="1:10" ht="13.5" customHeight="1" x14ac:dyDescent="0.25">
      <c r="A515" s="65">
        <v>4</v>
      </c>
      <c r="B515" s="98">
        <v>8</v>
      </c>
      <c r="C515" s="65">
        <v>8</v>
      </c>
      <c r="D515" s="65">
        <v>5</v>
      </c>
      <c r="E515" s="66">
        <v>4885</v>
      </c>
      <c r="F515" s="102" t="s">
        <v>2507</v>
      </c>
      <c r="G515" s="67" t="s">
        <v>2227</v>
      </c>
      <c r="H515" s="68" t="s">
        <v>2227</v>
      </c>
      <c r="I515" s="68" t="s">
        <v>2227</v>
      </c>
      <c r="J515" s="68" t="s">
        <v>2227</v>
      </c>
    </row>
    <row r="516" spans="1:10" ht="13.5" customHeight="1" x14ac:dyDescent="0.25">
      <c r="A516" s="65">
        <v>4</v>
      </c>
      <c r="B516" s="99">
        <v>8</v>
      </c>
      <c r="C516" s="65">
        <v>8</v>
      </c>
      <c r="D516" s="65">
        <v>6</v>
      </c>
      <c r="E516" s="66">
        <v>4886</v>
      </c>
      <c r="F516" s="102" t="s">
        <v>2516</v>
      </c>
      <c r="G516" s="67" t="s">
        <v>2227</v>
      </c>
      <c r="H516" s="68" t="s">
        <v>2227</v>
      </c>
      <c r="I516" s="68" t="s">
        <v>2227</v>
      </c>
      <c r="J516" s="68" t="s">
        <v>2227</v>
      </c>
    </row>
    <row r="517" spans="1:10" ht="13.5" customHeight="1" x14ac:dyDescent="0.25">
      <c r="A517" s="58">
        <v>4</v>
      </c>
      <c r="B517" s="95">
        <v>8</v>
      </c>
      <c r="C517" s="58">
        <v>9</v>
      </c>
      <c r="D517" s="58">
        <v>0</v>
      </c>
      <c r="E517" s="58">
        <v>4890</v>
      </c>
      <c r="F517" s="103" t="s">
        <v>2152</v>
      </c>
      <c r="G517" s="59" t="s">
        <v>2227</v>
      </c>
      <c r="H517" s="60" t="s">
        <v>2227</v>
      </c>
      <c r="I517" s="60" t="s">
        <v>2227</v>
      </c>
      <c r="J517" s="60" t="s">
        <v>2227</v>
      </c>
    </row>
    <row r="518" spans="1:10" ht="13.5" customHeight="1" x14ac:dyDescent="0.25">
      <c r="A518" s="65">
        <v>4</v>
      </c>
      <c r="B518" s="97">
        <v>8</v>
      </c>
      <c r="C518" s="65">
        <v>9</v>
      </c>
      <c r="D518" s="65">
        <v>8</v>
      </c>
      <c r="E518" s="66">
        <v>4898</v>
      </c>
      <c r="F518" s="102" t="s">
        <v>2338</v>
      </c>
      <c r="G518" s="67" t="s">
        <v>2227</v>
      </c>
      <c r="H518" s="68" t="s">
        <v>2227</v>
      </c>
      <c r="I518" s="68" t="s">
        <v>2227</v>
      </c>
      <c r="J518" s="68" t="s">
        <v>2227</v>
      </c>
    </row>
    <row r="519" spans="1:10" ht="13.5" customHeight="1" x14ac:dyDescent="0.25">
      <c r="A519" s="69">
        <v>4</v>
      </c>
      <c r="B519" s="99">
        <v>8</v>
      </c>
      <c r="C519" s="69">
        <v>9</v>
      </c>
      <c r="D519" s="69">
        <v>9</v>
      </c>
      <c r="E519" s="70">
        <v>4899</v>
      </c>
      <c r="F519" s="104" t="s">
        <v>2099</v>
      </c>
      <c r="G519" s="71" t="s">
        <v>2227</v>
      </c>
      <c r="H519" s="72" t="s">
        <v>2227</v>
      </c>
      <c r="I519" s="72" t="s">
        <v>2227</v>
      </c>
      <c r="J519" s="72" t="s">
        <v>2227</v>
      </c>
    </row>
    <row r="520" spans="1:10" ht="13.5" customHeight="1" x14ac:dyDescent="0.25">
      <c r="A520" s="52">
        <v>4</v>
      </c>
      <c r="B520" s="96">
        <v>9</v>
      </c>
      <c r="C520" s="52">
        <v>0</v>
      </c>
      <c r="D520" s="52">
        <v>0</v>
      </c>
      <c r="E520" s="52">
        <v>4900</v>
      </c>
      <c r="F520" s="105" t="s">
        <v>2529</v>
      </c>
      <c r="G520" s="54" t="s">
        <v>2227</v>
      </c>
      <c r="H520" s="55" t="s">
        <v>2227</v>
      </c>
      <c r="I520" s="55" t="s">
        <v>2227</v>
      </c>
      <c r="J520" s="55" t="s">
        <v>2227</v>
      </c>
    </row>
    <row r="521" spans="1:10" ht="13.5" customHeight="1" x14ac:dyDescent="0.25">
      <c r="A521" s="58">
        <v>4</v>
      </c>
      <c r="B521" s="95">
        <v>9</v>
      </c>
      <c r="C521" s="58">
        <v>1</v>
      </c>
      <c r="D521" s="58">
        <v>0</v>
      </c>
      <c r="E521" s="58">
        <v>4910</v>
      </c>
      <c r="F521" s="103" t="s">
        <v>2530</v>
      </c>
      <c r="G521" s="59" t="s">
        <v>2227</v>
      </c>
      <c r="H521" s="60" t="s">
        <v>2227</v>
      </c>
      <c r="I521" s="60" t="s">
        <v>2227</v>
      </c>
      <c r="J521" s="60" t="s">
        <v>2227</v>
      </c>
    </row>
    <row r="522" spans="1:10" ht="13.5" customHeight="1" x14ac:dyDescent="0.25">
      <c r="A522" s="61">
        <v>4</v>
      </c>
      <c r="B522" s="97">
        <v>9</v>
      </c>
      <c r="C522" s="61">
        <v>1</v>
      </c>
      <c r="D522" s="61">
        <v>1</v>
      </c>
      <c r="E522" s="62">
        <v>4911</v>
      </c>
      <c r="F522" s="101" t="s">
        <v>2531</v>
      </c>
      <c r="G522" s="63" t="s">
        <v>2227</v>
      </c>
      <c r="H522" s="64" t="s">
        <v>2227</v>
      </c>
      <c r="I522" s="64" t="s">
        <v>2227</v>
      </c>
      <c r="J522" s="64" t="s">
        <v>2227</v>
      </c>
    </row>
    <row r="523" spans="1:10" ht="13.5" customHeight="1" x14ac:dyDescent="0.25">
      <c r="A523" s="65">
        <v>4</v>
      </c>
      <c r="B523" s="98">
        <v>9</v>
      </c>
      <c r="C523" s="65">
        <v>1</v>
      </c>
      <c r="D523" s="65">
        <v>2</v>
      </c>
      <c r="E523" s="66">
        <v>4912</v>
      </c>
      <c r="F523" s="102" t="s">
        <v>2413</v>
      </c>
      <c r="G523" s="67" t="s">
        <v>2227</v>
      </c>
      <c r="H523" s="68" t="s">
        <v>2227</v>
      </c>
      <c r="I523" s="68" t="s">
        <v>2227</v>
      </c>
      <c r="J523" s="68" t="s">
        <v>2227</v>
      </c>
    </row>
    <row r="524" spans="1:10" ht="13.5" customHeight="1" x14ac:dyDescent="0.25">
      <c r="A524" s="65">
        <v>4</v>
      </c>
      <c r="B524" s="99">
        <v>9</v>
      </c>
      <c r="C524" s="65">
        <v>1</v>
      </c>
      <c r="D524" s="65">
        <v>3</v>
      </c>
      <c r="E524" s="66">
        <v>4913</v>
      </c>
      <c r="F524" s="102" t="s">
        <v>2282</v>
      </c>
      <c r="G524" s="67" t="s">
        <v>2227</v>
      </c>
      <c r="H524" s="68" t="s">
        <v>2227</v>
      </c>
      <c r="I524" s="68" t="s">
        <v>2227</v>
      </c>
      <c r="J524" s="68" t="s">
        <v>2227</v>
      </c>
    </row>
    <row r="525" spans="1:10" ht="13.5" customHeight="1" x14ac:dyDescent="0.25">
      <c r="A525" s="58">
        <v>4</v>
      </c>
      <c r="B525" s="95">
        <v>9</v>
      </c>
      <c r="C525" s="58">
        <v>2</v>
      </c>
      <c r="D525" s="58">
        <v>0</v>
      </c>
      <c r="E525" s="58">
        <v>4920</v>
      </c>
      <c r="F525" s="103" t="s">
        <v>2532</v>
      </c>
      <c r="G525" s="59" t="s">
        <v>2227</v>
      </c>
      <c r="H525" s="60" t="s">
        <v>2227</v>
      </c>
      <c r="I525" s="60" t="s">
        <v>2227</v>
      </c>
      <c r="J525" s="60" t="s">
        <v>2227</v>
      </c>
    </row>
    <row r="526" spans="1:10" ht="13.5" customHeight="1" x14ac:dyDescent="0.25">
      <c r="A526" s="65">
        <v>4</v>
      </c>
      <c r="B526" s="97">
        <v>9</v>
      </c>
      <c r="C526" s="65">
        <v>2</v>
      </c>
      <c r="D526" s="65">
        <v>2</v>
      </c>
      <c r="E526" s="66">
        <v>4922</v>
      </c>
      <c r="F526" s="102" t="s">
        <v>2413</v>
      </c>
      <c r="G526" s="67" t="s">
        <v>2227</v>
      </c>
      <c r="H526" s="68" t="s">
        <v>2227</v>
      </c>
      <c r="I526" s="68" t="s">
        <v>2227</v>
      </c>
      <c r="J526" s="68" t="s">
        <v>2227</v>
      </c>
    </row>
    <row r="527" spans="1:10" ht="13.5" customHeight="1" x14ac:dyDescent="0.25">
      <c r="A527" s="65">
        <v>4</v>
      </c>
      <c r="B527" s="99">
        <v>9</v>
      </c>
      <c r="C527" s="65">
        <v>2</v>
      </c>
      <c r="D527" s="65">
        <v>3</v>
      </c>
      <c r="E527" s="66">
        <v>4923</v>
      </c>
      <c r="F527" s="102" t="s">
        <v>2282</v>
      </c>
      <c r="G527" s="67" t="s">
        <v>2227</v>
      </c>
      <c r="H527" s="68" t="s">
        <v>2227</v>
      </c>
      <c r="I527" s="68" t="s">
        <v>2227</v>
      </c>
      <c r="J527" s="68" t="s">
        <v>2227</v>
      </c>
    </row>
    <row r="528" spans="1:10" ht="13.5" customHeight="1" x14ac:dyDescent="0.25">
      <c r="A528" s="58">
        <v>4</v>
      </c>
      <c r="B528" s="95">
        <v>9</v>
      </c>
      <c r="C528" s="58">
        <v>3</v>
      </c>
      <c r="D528" s="58">
        <v>0</v>
      </c>
      <c r="E528" s="58">
        <v>4930</v>
      </c>
      <c r="F528" s="103" t="s">
        <v>2533</v>
      </c>
      <c r="G528" s="59" t="s">
        <v>2227</v>
      </c>
      <c r="H528" s="60" t="s">
        <v>2227</v>
      </c>
      <c r="I528" s="60" t="s">
        <v>2227</v>
      </c>
      <c r="J528" s="60" t="s">
        <v>2227</v>
      </c>
    </row>
    <row r="529" spans="1:10" ht="13.5" customHeight="1" x14ac:dyDescent="0.25">
      <c r="A529" s="61">
        <v>4</v>
      </c>
      <c r="B529" s="97">
        <v>9</v>
      </c>
      <c r="C529" s="61">
        <v>3</v>
      </c>
      <c r="D529" s="61">
        <v>1</v>
      </c>
      <c r="E529" s="62">
        <v>4931</v>
      </c>
      <c r="F529" s="101" t="s">
        <v>2531</v>
      </c>
      <c r="G529" s="63" t="s">
        <v>2227</v>
      </c>
      <c r="H529" s="64" t="s">
        <v>2227</v>
      </c>
      <c r="I529" s="64" t="s">
        <v>2227</v>
      </c>
      <c r="J529" s="64" t="s">
        <v>2227</v>
      </c>
    </row>
    <row r="530" spans="1:10" ht="13.5" customHeight="1" x14ac:dyDescent="0.25">
      <c r="A530" s="65">
        <v>4</v>
      </c>
      <c r="B530" s="98">
        <v>9</v>
      </c>
      <c r="C530" s="65">
        <v>3</v>
      </c>
      <c r="D530" s="65">
        <v>2</v>
      </c>
      <c r="E530" s="66">
        <v>4932</v>
      </c>
      <c r="F530" s="102" t="s">
        <v>2413</v>
      </c>
      <c r="G530" s="67" t="s">
        <v>2227</v>
      </c>
      <c r="H530" s="68" t="s">
        <v>2227</v>
      </c>
      <c r="I530" s="68" t="s">
        <v>2227</v>
      </c>
      <c r="J530" s="68" t="s">
        <v>2227</v>
      </c>
    </row>
    <row r="531" spans="1:10" ht="13.5" customHeight="1" x14ac:dyDescent="0.25">
      <c r="A531" s="65">
        <v>4</v>
      </c>
      <c r="B531" s="99">
        <v>9</v>
      </c>
      <c r="C531" s="65">
        <v>3</v>
      </c>
      <c r="D531" s="65">
        <v>3</v>
      </c>
      <c r="E531" s="66">
        <v>4933</v>
      </c>
      <c r="F531" s="102" t="s">
        <v>2282</v>
      </c>
      <c r="G531" s="67" t="s">
        <v>2227</v>
      </c>
      <c r="H531" s="68" t="s">
        <v>2227</v>
      </c>
      <c r="I531" s="68" t="s">
        <v>2227</v>
      </c>
      <c r="J531" s="68" t="s">
        <v>2227</v>
      </c>
    </row>
    <row r="532" spans="1:10" ht="13.5" customHeight="1" x14ac:dyDescent="0.25">
      <c r="A532" s="58">
        <v>4</v>
      </c>
      <c r="B532" s="95">
        <v>9</v>
      </c>
      <c r="C532" s="58">
        <v>4</v>
      </c>
      <c r="D532" s="58">
        <v>0</v>
      </c>
      <c r="E532" s="58">
        <v>4940</v>
      </c>
      <c r="F532" s="103" t="s">
        <v>2534</v>
      </c>
      <c r="G532" s="59" t="s">
        <v>2227</v>
      </c>
      <c r="H532" s="60" t="s">
        <v>2227</v>
      </c>
      <c r="I532" s="60" t="s">
        <v>2227</v>
      </c>
      <c r="J532" s="60" t="s">
        <v>2227</v>
      </c>
    </row>
    <row r="533" spans="1:10" ht="13.5" customHeight="1" x14ac:dyDescent="0.25">
      <c r="A533" s="61">
        <v>4</v>
      </c>
      <c r="B533" s="97">
        <v>9</v>
      </c>
      <c r="C533" s="61">
        <v>4</v>
      </c>
      <c r="D533" s="61">
        <v>1</v>
      </c>
      <c r="E533" s="62">
        <v>4941</v>
      </c>
      <c r="F533" s="101" t="s">
        <v>2531</v>
      </c>
      <c r="G533" s="63" t="s">
        <v>2227</v>
      </c>
      <c r="H533" s="64" t="s">
        <v>2227</v>
      </c>
      <c r="I533" s="64" t="s">
        <v>2227</v>
      </c>
      <c r="J533" s="64" t="s">
        <v>2227</v>
      </c>
    </row>
    <row r="534" spans="1:10" ht="13.5" customHeight="1" x14ac:dyDescent="0.25">
      <c r="A534" s="65">
        <v>4</v>
      </c>
      <c r="B534" s="98">
        <v>9</v>
      </c>
      <c r="C534" s="65">
        <v>4</v>
      </c>
      <c r="D534" s="65">
        <v>2</v>
      </c>
      <c r="E534" s="66">
        <v>4942</v>
      </c>
      <c r="F534" s="102" t="s">
        <v>2413</v>
      </c>
      <c r="G534" s="67" t="s">
        <v>2227</v>
      </c>
      <c r="H534" s="68" t="s">
        <v>2227</v>
      </c>
      <c r="I534" s="68" t="s">
        <v>2227</v>
      </c>
      <c r="J534" s="68" t="s">
        <v>2227</v>
      </c>
    </row>
    <row r="535" spans="1:10" ht="13.5" customHeight="1" x14ac:dyDescent="0.25">
      <c r="A535" s="65">
        <v>4</v>
      </c>
      <c r="B535" s="99">
        <v>9</v>
      </c>
      <c r="C535" s="65">
        <v>4</v>
      </c>
      <c r="D535" s="65">
        <v>3</v>
      </c>
      <c r="E535" s="66">
        <v>4943</v>
      </c>
      <c r="F535" s="102" t="s">
        <v>2282</v>
      </c>
      <c r="G535" s="67" t="s">
        <v>2227</v>
      </c>
      <c r="H535" s="68" t="s">
        <v>2227</v>
      </c>
      <c r="I535" s="68" t="s">
        <v>2227</v>
      </c>
      <c r="J535" s="68" t="s">
        <v>2227</v>
      </c>
    </row>
    <row r="536" spans="1:10" ht="13.5" customHeight="1" x14ac:dyDescent="0.25">
      <c r="A536" s="58">
        <v>4</v>
      </c>
      <c r="B536" s="95">
        <v>9</v>
      </c>
      <c r="C536" s="58">
        <v>5</v>
      </c>
      <c r="D536" s="58">
        <v>0</v>
      </c>
      <c r="E536" s="58">
        <v>4950</v>
      </c>
      <c r="F536" s="103" t="s">
        <v>2535</v>
      </c>
      <c r="G536" s="59" t="s">
        <v>2227</v>
      </c>
      <c r="H536" s="60" t="s">
        <v>2227</v>
      </c>
      <c r="I536" s="60" t="s">
        <v>2227</v>
      </c>
      <c r="J536" s="60" t="s">
        <v>2227</v>
      </c>
    </row>
    <row r="537" spans="1:10" ht="13.5" customHeight="1" x14ac:dyDescent="0.25">
      <c r="A537" s="61">
        <v>4</v>
      </c>
      <c r="B537" s="97">
        <v>9</v>
      </c>
      <c r="C537" s="61">
        <v>5</v>
      </c>
      <c r="D537" s="61">
        <v>1</v>
      </c>
      <c r="E537" s="62">
        <v>4951</v>
      </c>
      <c r="F537" s="101" t="s">
        <v>2536</v>
      </c>
      <c r="G537" s="63" t="s">
        <v>2227</v>
      </c>
      <c r="H537" s="64" t="s">
        <v>2227</v>
      </c>
      <c r="I537" s="64" t="s">
        <v>2227</v>
      </c>
      <c r="J537" s="64" t="s">
        <v>2227</v>
      </c>
    </row>
    <row r="538" spans="1:10" ht="13.5" customHeight="1" x14ac:dyDescent="0.25">
      <c r="A538" s="65">
        <v>4</v>
      </c>
      <c r="B538" s="98">
        <v>9</v>
      </c>
      <c r="C538" s="65">
        <v>5</v>
      </c>
      <c r="D538" s="65">
        <v>2</v>
      </c>
      <c r="E538" s="66">
        <v>4952</v>
      </c>
      <c r="F538" s="102" t="s">
        <v>2531</v>
      </c>
      <c r="G538" s="67" t="s">
        <v>2227</v>
      </c>
      <c r="H538" s="68" t="s">
        <v>2227</v>
      </c>
      <c r="I538" s="68" t="s">
        <v>2227</v>
      </c>
      <c r="J538" s="68" t="s">
        <v>2227</v>
      </c>
    </row>
    <row r="539" spans="1:10" ht="13.5" customHeight="1" x14ac:dyDescent="0.25">
      <c r="A539" s="65">
        <v>4</v>
      </c>
      <c r="B539" s="98">
        <v>9</v>
      </c>
      <c r="C539" s="65">
        <v>5</v>
      </c>
      <c r="D539" s="65">
        <v>3</v>
      </c>
      <c r="E539" s="66">
        <v>4953</v>
      </c>
      <c r="F539" s="102" t="s">
        <v>2413</v>
      </c>
      <c r="G539" s="67" t="s">
        <v>2227</v>
      </c>
      <c r="H539" s="68" t="s">
        <v>2227</v>
      </c>
      <c r="I539" s="68" t="s">
        <v>2227</v>
      </c>
      <c r="J539" s="68" t="s">
        <v>2227</v>
      </c>
    </row>
    <row r="540" spans="1:10" ht="13.5" customHeight="1" x14ac:dyDescent="0.25">
      <c r="A540" s="65">
        <v>4</v>
      </c>
      <c r="B540" s="99">
        <v>9</v>
      </c>
      <c r="C540" s="65">
        <v>5</v>
      </c>
      <c r="D540" s="65">
        <v>4</v>
      </c>
      <c r="E540" s="66">
        <v>4954</v>
      </c>
      <c r="F540" s="102" t="s">
        <v>2282</v>
      </c>
      <c r="G540" s="67" t="s">
        <v>2227</v>
      </c>
      <c r="H540" s="68" t="s">
        <v>2227</v>
      </c>
      <c r="I540" s="68" t="s">
        <v>2227</v>
      </c>
      <c r="J540" s="68" t="s">
        <v>2227</v>
      </c>
    </row>
    <row r="541" spans="1:10" ht="13.5" customHeight="1" x14ac:dyDescent="0.25">
      <c r="A541" s="58">
        <v>4</v>
      </c>
      <c r="B541" s="95">
        <v>9</v>
      </c>
      <c r="C541" s="58">
        <v>6</v>
      </c>
      <c r="D541" s="58">
        <v>0</v>
      </c>
      <c r="E541" s="58">
        <v>4960</v>
      </c>
      <c r="F541" s="103" t="s">
        <v>2537</v>
      </c>
      <c r="G541" s="59" t="s">
        <v>2227</v>
      </c>
      <c r="H541" s="60" t="s">
        <v>2227</v>
      </c>
      <c r="I541" s="60" t="s">
        <v>2227</v>
      </c>
      <c r="J541" s="60" t="s">
        <v>2227</v>
      </c>
    </row>
    <row r="542" spans="1:10" ht="13.5" customHeight="1" x14ac:dyDescent="0.25">
      <c r="A542" s="61">
        <v>4</v>
      </c>
      <c r="B542" s="97">
        <v>9</v>
      </c>
      <c r="C542" s="61">
        <v>6</v>
      </c>
      <c r="D542" s="61">
        <v>1</v>
      </c>
      <c r="E542" s="62">
        <v>4961</v>
      </c>
      <c r="F542" s="101" t="s">
        <v>2538</v>
      </c>
      <c r="G542" s="63" t="s">
        <v>2227</v>
      </c>
      <c r="H542" s="64" t="s">
        <v>2227</v>
      </c>
      <c r="I542" s="64" t="s">
        <v>2227</v>
      </c>
      <c r="J542" s="64" t="s">
        <v>2227</v>
      </c>
    </row>
    <row r="543" spans="1:10" ht="13.5" customHeight="1" x14ac:dyDescent="0.25">
      <c r="A543" s="65">
        <v>4</v>
      </c>
      <c r="B543" s="98">
        <v>9</v>
      </c>
      <c r="C543" s="65">
        <v>6</v>
      </c>
      <c r="D543" s="65">
        <v>2</v>
      </c>
      <c r="E543" s="66">
        <v>4962</v>
      </c>
      <c r="F543" s="102" t="s">
        <v>2539</v>
      </c>
      <c r="G543" s="67" t="s">
        <v>2227</v>
      </c>
      <c r="H543" s="68" t="s">
        <v>2227</v>
      </c>
      <c r="I543" s="68" t="s">
        <v>2227</v>
      </c>
      <c r="J543" s="68" t="s">
        <v>2227</v>
      </c>
    </row>
    <row r="544" spans="1:10" ht="13.5" customHeight="1" x14ac:dyDescent="0.25">
      <c r="A544" s="65">
        <v>4</v>
      </c>
      <c r="B544" s="98">
        <v>9</v>
      </c>
      <c r="C544" s="65">
        <v>6</v>
      </c>
      <c r="D544" s="65">
        <v>3</v>
      </c>
      <c r="E544" s="66">
        <v>4963</v>
      </c>
      <c r="F544" s="102" t="s">
        <v>2540</v>
      </c>
      <c r="G544" s="67" t="s">
        <v>2227</v>
      </c>
      <c r="H544" s="68" t="s">
        <v>2227</v>
      </c>
      <c r="I544" s="68" t="s">
        <v>2227</v>
      </c>
      <c r="J544" s="68" t="s">
        <v>2227</v>
      </c>
    </row>
    <row r="545" spans="1:10" ht="13.5" customHeight="1" x14ac:dyDescent="0.25">
      <c r="A545" s="65">
        <v>4</v>
      </c>
      <c r="B545" s="98">
        <v>9</v>
      </c>
      <c r="C545" s="65">
        <v>6</v>
      </c>
      <c r="D545" s="65">
        <v>4</v>
      </c>
      <c r="E545" s="66">
        <v>4964</v>
      </c>
      <c r="F545" s="102" t="s">
        <v>2541</v>
      </c>
      <c r="G545" s="67" t="s">
        <v>2227</v>
      </c>
      <c r="H545" s="68" t="s">
        <v>2227</v>
      </c>
      <c r="I545" s="68" t="s">
        <v>2227</v>
      </c>
      <c r="J545" s="68" t="s">
        <v>2227</v>
      </c>
    </row>
    <row r="546" spans="1:10" ht="13.5" customHeight="1" x14ac:dyDescent="0.25">
      <c r="A546" s="65">
        <v>4</v>
      </c>
      <c r="B546" s="99">
        <v>9</v>
      </c>
      <c r="C546" s="65">
        <v>6</v>
      </c>
      <c r="D546" s="65">
        <v>5</v>
      </c>
      <c r="E546" s="66">
        <v>4965</v>
      </c>
      <c r="F546" s="102" t="s">
        <v>2542</v>
      </c>
      <c r="G546" s="67" t="s">
        <v>2227</v>
      </c>
      <c r="H546" s="68" t="s">
        <v>2227</v>
      </c>
      <c r="I546" s="68" t="s">
        <v>2227</v>
      </c>
      <c r="J546" s="68" t="s">
        <v>2227</v>
      </c>
    </row>
    <row r="547" spans="1:10" ht="13.5" customHeight="1" x14ac:dyDescent="0.25">
      <c r="A547" s="58">
        <v>4</v>
      </c>
      <c r="B547" s="95">
        <v>9</v>
      </c>
      <c r="C547" s="58">
        <v>7</v>
      </c>
      <c r="D547" s="58">
        <v>0</v>
      </c>
      <c r="E547" s="58">
        <v>4970</v>
      </c>
      <c r="F547" s="103" t="s">
        <v>2543</v>
      </c>
      <c r="G547" s="59" t="s">
        <v>2227</v>
      </c>
      <c r="H547" s="60" t="s">
        <v>2227</v>
      </c>
      <c r="I547" s="60" t="s">
        <v>2227</v>
      </c>
      <c r="J547" s="60" t="s">
        <v>2227</v>
      </c>
    </row>
    <row r="548" spans="1:10" ht="13.5" customHeight="1" x14ac:dyDescent="0.25">
      <c r="A548" s="61">
        <v>4</v>
      </c>
      <c r="B548" s="97">
        <v>9</v>
      </c>
      <c r="C548" s="61">
        <v>7</v>
      </c>
      <c r="D548" s="61">
        <v>1</v>
      </c>
      <c r="E548" s="62">
        <v>4971</v>
      </c>
      <c r="F548" s="101" t="s">
        <v>2538</v>
      </c>
      <c r="G548" s="63" t="s">
        <v>2227</v>
      </c>
      <c r="H548" s="64" t="s">
        <v>2227</v>
      </c>
      <c r="I548" s="64" t="s">
        <v>2227</v>
      </c>
      <c r="J548" s="64" t="s">
        <v>2227</v>
      </c>
    </row>
    <row r="549" spans="1:10" ht="13.5" customHeight="1" x14ac:dyDescent="0.25">
      <c r="A549" s="65">
        <v>4</v>
      </c>
      <c r="B549" s="98">
        <v>9</v>
      </c>
      <c r="C549" s="65">
        <v>7</v>
      </c>
      <c r="D549" s="65">
        <v>2</v>
      </c>
      <c r="E549" s="66">
        <v>4972</v>
      </c>
      <c r="F549" s="102" t="s">
        <v>2539</v>
      </c>
      <c r="G549" s="67" t="s">
        <v>2227</v>
      </c>
      <c r="H549" s="68" t="s">
        <v>2227</v>
      </c>
      <c r="I549" s="68" t="s">
        <v>2227</v>
      </c>
      <c r="J549" s="68" t="s">
        <v>2227</v>
      </c>
    </row>
    <row r="550" spans="1:10" ht="13.5" customHeight="1" x14ac:dyDescent="0.25">
      <c r="A550" s="65">
        <v>4</v>
      </c>
      <c r="B550" s="98">
        <v>9</v>
      </c>
      <c r="C550" s="65">
        <v>7</v>
      </c>
      <c r="D550" s="65">
        <v>3</v>
      </c>
      <c r="E550" s="66">
        <v>4973</v>
      </c>
      <c r="F550" s="102" t="s">
        <v>2540</v>
      </c>
      <c r="G550" s="67" t="s">
        <v>2227</v>
      </c>
      <c r="H550" s="68" t="s">
        <v>2227</v>
      </c>
      <c r="I550" s="68" t="s">
        <v>2227</v>
      </c>
      <c r="J550" s="68" t="s">
        <v>2227</v>
      </c>
    </row>
    <row r="551" spans="1:10" ht="13.5" customHeight="1" x14ac:dyDescent="0.25">
      <c r="A551" s="65">
        <v>4</v>
      </c>
      <c r="B551" s="98">
        <v>9</v>
      </c>
      <c r="C551" s="65">
        <v>7</v>
      </c>
      <c r="D551" s="65">
        <v>4</v>
      </c>
      <c r="E551" s="66">
        <v>4974</v>
      </c>
      <c r="F551" s="102" t="s">
        <v>2541</v>
      </c>
      <c r="G551" s="67" t="s">
        <v>2227</v>
      </c>
      <c r="H551" s="68" t="s">
        <v>2227</v>
      </c>
      <c r="I551" s="68" t="s">
        <v>2227</v>
      </c>
      <c r="J551" s="68" t="s">
        <v>2227</v>
      </c>
    </row>
    <row r="552" spans="1:10" ht="13.5" customHeight="1" x14ac:dyDescent="0.25">
      <c r="A552" s="65">
        <v>4</v>
      </c>
      <c r="B552" s="99">
        <v>9</v>
      </c>
      <c r="C552" s="65">
        <v>7</v>
      </c>
      <c r="D552" s="65">
        <v>5</v>
      </c>
      <c r="E552" s="66">
        <v>4975</v>
      </c>
      <c r="F552" s="102" t="s">
        <v>2542</v>
      </c>
      <c r="G552" s="67" t="s">
        <v>2227</v>
      </c>
      <c r="H552" s="68" t="s">
        <v>2227</v>
      </c>
      <c r="I552" s="68" t="s">
        <v>2227</v>
      </c>
      <c r="J552" s="68" t="s">
        <v>2227</v>
      </c>
    </row>
    <row r="553" spans="1:10" ht="13.5" customHeight="1" x14ac:dyDescent="0.25">
      <c r="A553" s="58">
        <v>4</v>
      </c>
      <c r="B553" s="95">
        <v>9</v>
      </c>
      <c r="C553" s="58">
        <v>8</v>
      </c>
      <c r="D553" s="58">
        <v>0</v>
      </c>
      <c r="E553" s="58">
        <v>4980</v>
      </c>
      <c r="F553" s="103" t="s">
        <v>2544</v>
      </c>
      <c r="G553" s="59" t="s">
        <v>2227</v>
      </c>
      <c r="H553" s="60" t="s">
        <v>2227</v>
      </c>
      <c r="I553" s="60" t="s">
        <v>2227</v>
      </c>
      <c r="J553" s="60" t="s">
        <v>2227</v>
      </c>
    </row>
    <row r="554" spans="1:10" ht="13.5" customHeight="1" x14ac:dyDescent="0.25">
      <c r="A554" s="61">
        <v>4</v>
      </c>
      <c r="B554" s="97">
        <v>9</v>
      </c>
      <c r="C554" s="61">
        <v>8</v>
      </c>
      <c r="D554" s="61">
        <v>1</v>
      </c>
      <c r="E554" s="62">
        <v>4981</v>
      </c>
      <c r="F554" s="101" t="s">
        <v>2545</v>
      </c>
      <c r="G554" s="63" t="s">
        <v>2227</v>
      </c>
      <c r="H554" s="64" t="s">
        <v>2227</v>
      </c>
      <c r="I554" s="64" t="s">
        <v>2227</v>
      </c>
      <c r="J554" s="64" t="s">
        <v>2227</v>
      </c>
    </row>
    <row r="555" spans="1:10" ht="13.5" customHeight="1" x14ac:dyDescent="0.25">
      <c r="A555" s="65">
        <v>4</v>
      </c>
      <c r="B555" s="98">
        <v>9</v>
      </c>
      <c r="C555" s="65">
        <v>8</v>
      </c>
      <c r="D555" s="65">
        <v>2</v>
      </c>
      <c r="E555" s="66">
        <v>4982</v>
      </c>
      <c r="F555" s="102" t="s">
        <v>2546</v>
      </c>
      <c r="G555" s="67" t="s">
        <v>2227</v>
      </c>
      <c r="H555" s="68" t="s">
        <v>2227</v>
      </c>
      <c r="I555" s="68" t="s">
        <v>2227</v>
      </c>
      <c r="J555" s="68" t="s">
        <v>2227</v>
      </c>
    </row>
    <row r="556" spans="1:10" ht="13.5" customHeight="1" x14ac:dyDescent="0.25">
      <c r="A556" s="65">
        <v>4</v>
      </c>
      <c r="B556" s="98">
        <v>9</v>
      </c>
      <c r="C556" s="65">
        <v>8</v>
      </c>
      <c r="D556" s="65">
        <v>3</v>
      </c>
      <c r="E556" s="66">
        <v>4983</v>
      </c>
      <c r="F556" s="102" t="s">
        <v>2547</v>
      </c>
      <c r="G556" s="67" t="s">
        <v>2227</v>
      </c>
      <c r="H556" s="68" t="s">
        <v>2227</v>
      </c>
      <c r="I556" s="68" t="s">
        <v>2227</v>
      </c>
      <c r="J556" s="68" t="s">
        <v>2227</v>
      </c>
    </row>
    <row r="557" spans="1:10" ht="13.5" customHeight="1" x14ac:dyDescent="0.25">
      <c r="A557" s="65">
        <v>4</v>
      </c>
      <c r="B557" s="98">
        <v>9</v>
      </c>
      <c r="C557" s="65">
        <v>8</v>
      </c>
      <c r="D557" s="65">
        <v>4</v>
      </c>
      <c r="E557" s="66">
        <v>4984</v>
      </c>
      <c r="F557" s="102" t="s">
        <v>2548</v>
      </c>
      <c r="G557" s="67" t="s">
        <v>2227</v>
      </c>
      <c r="H557" s="68" t="s">
        <v>2227</v>
      </c>
      <c r="I557" s="68" t="s">
        <v>2227</v>
      </c>
      <c r="J557" s="68" t="s">
        <v>2227</v>
      </c>
    </row>
    <row r="558" spans="1:10" ht="13.5" customHeight="1" x14ac:dyDescent="0.25">
      <c r="A558" s="65">
        <v>4</v>
      </c>
      <c r="B558" s="99">
        <v>9</v>
      </c>
      <c r="C558" s="65">
        <v>8</v>
      </c>
      <c r="D558" s="65">
        <v>5</v>
      </c>
      <c r="E558" s="66">
        <v>4985</v>
      </c>
      <c r="F558" s="102" t="s">
        <v>2549</v>
      </c>
      <c r="G558" s="67" t="s">
        <v>2227</v>
      </c>
      <c r="H558" s="68" t="s">
        <v>2227</v>
      </c>
      <c r="I558" s="68" t="s">
        <v>2227</v>
      </c>
      <c r="J558" s="68" t="s">
        <v>2227</v>
      </c>
    </row>
    <row r="559" spans="1:10" ht="13.5" customHeight="1" x14ac:dyDescent="0.25">
      <c r="A559" s="58">
        <v>4</v>
      </c>
      <c r="B559" s="95">
        <v>9</v>
      </c>
      <c r="C559" s="58">
        <v>9</v>
      </c>
      <c r="D559" s="58">
        <v>0</v>
      </c>
      <c r="E559" s="58">
        <v>4990</v>
      </c>
      <c r="F559" s="103" t="s">
        <v>2550</v>
      </c>
      <c r="G559" s="81" t="s">
        <v>2383</v>
      </c>
      <c r="H559" s="82" t="s">
        <v>2383</v>
      </c>
      <c r="I559" s="82" t="s">
        <v>2383</v>
      </c>
      <c r="J559" s="82" t="s">
        <v>2383</v>
      </c>
    </row>
    <row r="560" spans="1:10" ht="13.5" customHeight="1" x14ac:dyDescent="0.25">
      <c r="A560" s="48">
        <v>5</v>
      </c>
      <c r="B560" s="94">
        <v>0</v>
      </c>
      <c r="C560" s="48">
        <v>0</v>
      </c>
      <c r="D560" s="48">
        <v>0</v>
      </c>
      <c r="E560" s="48">
        <v>5000</v>
      </c>
      <c r="F560" s="106" t="s">
        <v>2551</v>
      </c>
      <c r="G560" s="50" t="s">
        <v>2552</v>
      </c>
      <c r="H560" s="51" t="s">
        <v>2553</v>
      </c>
      <c r="I560" s="51" t="s">
        <v>2554</v>
      </c>
      <c r="J560" s="51" t="s">
        <v>2555</v>
      </c>
    </row>
    <row r="561" spans="1:10" ht="13.5" customHeight="1" x14ac:dyDescent="0.25">
      <c r="A561" s="52">
        <v>5</v>
      </c>
      <c r="B561" s="96">
        <v>1</v>
      </c>
      <c r="C561" s="52">
        <v>0</v>
      </c>
      <c r="D561" s="52">
        <v>0</v>
      </c>
      <c r="E561" s="52">
        <v>5100</v>
      </c>
      <c r="F561" s="105" t="s">
        <v>2556</v>
      </c>
      <c r="G561" s="54" t="s">
        <v>2557</v>
      </c>
      <c r="H561" s="55" t="s">
        <v>2553</v>
      </c>
      <c r="I561" s="55" t="s">
        <v>2554</v>
      </c>
      <c r="J561" s="55" t="s">
        <v>2558</v>
      </c>
    </row>
    <row r="562" spans="1:10" ht="13.5" customHeight="1" x14ac:dyDescent="0.25">
      <c r="A562" s="58">
        <v>5</v>
      </c>
      <c r="B562" s="95">
        <v>1</v>
      </c>
      <c r="C562" s="58">
        <v>1</v>
      </c>
      <c r="D562" s="58">
        <v>0</v>
      </c>
      <c r="E562" s="58">
        <v>5110</v>
      </c>
      <c r="F562" s="103" t="s">
        <v>2559</v>
      </c>
      <c r="G562" s="59" t="s">
        <v>2560</v>
      </c>
      <c r="H562" s="60" t="s">
        <v>2553</v>
      </c>
      <c r="I562" s="60" t="s">
        <v>2553</v>
      </c>
      <c r="J562" s="60" t="s">
        <v>2561</v>
      </c>
    </row>
    <row r="563" spans="1:10" ht="13.5" customHeight="1" x14ac:dyDescent="0.25">
      <c r="A563" s="61">
        <v>5</v>
      </c>
      <c r="B563" s="97">
        <v>1</v>
      </c>
      <c r="C563" s="61">
        <v>1</v>
      </c>
      <c r="D563" s="61">
        <v>1</v>
      </c>
      <c r="E563" s="62">
        <v>5111</v>
      </c>
      <c r="F563" s="101" t="s">
        <v>2562</v>
      </c>
      <c r="G563" s="63" t="s">
        <v>2560</v>
      </c>
      <c r="H563" s="64" t="s">
        <v>2553</v>
      </c>
      <c r="I563" s="64" t="s">
        <v>2553</v>
      </c>
      <c r="J563" s="64" t="s">
        <v>2210</v>
      </c>
    </row>
    <row r="564" spans="1:10" ht="13.5" customHeight="1" x14ac:dyDescent="0.25">
      <c r="A564" s="65">
        <v>5</v>
      </c>
      <c r="B564" s="98">
        <v>1</v>
      </c>
      <c r="C564" s="65">
        <v>1</v>
      </c>
      <c r="D564" s="65">
        <v>2</v>
      </c>
      <c r="E564" s="66">
        <v>5112</v>
      </c>
      <c r="F564" s="102" t="s">
        <v>2563</v>
      </c>
      <c r="G564" s="67" t="s">
        <v>2560</v>
      </c>
      <c r="H564" s="68" t="s">
        <v>2553</v>
      </c>
      <c r="I564" s="68" t="s">
        <v>2553</v>
      </c>
      <c r="J564" s="68" t="s">
        <v>2553</v>
      </c>
    </row>
    <row r="565" spans="1:10" ht="13.5" customHeight="1" x14ac:dyDescent="0.25">
      <c r="A565" s="65">
        <v>5</v>
      </c>
      <c r="B565" s="98">
        <v>1</v>
      </c>
      <c r="C565" s="65">
        <v>1</v>
      </c>
      <c r="D565" s="65">
        <v>3</v>
      </c>
      <c r="E565" s="66">
        <v>5113</v>
      </c>
      <c r="F565" s="102" t="s">
        <v>2564</v>
      </c>
      <c r="G565" s="67" t="s">
        <v>2560</v>
      </c>
      <c r="H565" s="68" t="s">
        <v>2553</v>
      </c>
      <c r="I565" s="68" t="s">
        <v>2553</v>
      </c>
      <c r="J565" s="68" t="s">
        <v>2553</v>
      </c>
    </row>
    <row r="566" spans="1:10" ht="13.5" customHeight="1" x14ac:dyDescent="0.25">
      <c r="A566" s="65">
        <v>5</v>
      </c>
      <c r="B566" s="99">
        <v>1</v>
      </c>
      <c r="C566" s="65">
        <v>1</v>
      </c>
      <c r="D566" s="65">
        <v>5</v>
      </c>
      <c r="E566" s="66">
        <v>5115</v>
      </c>
      <c r="F566" s="102" t="s">
        <v>2565</v>
      </c>
      <c r="G566" s="67" t="s">
        <v>2560</v>
      </c>
      <c r="H566" s="68" t="s">
        <v>2553</v>
      </c>
      <c r="I566" s="68" t="s">
        <v>2553</v>
      </c>
      <c r="J566" s="68" t="s">
        <v>2553</v>
      </c>
    </row>
    <row r="567" spans="1:10" ht="13.5" customHeight="1" x14ac:dyDescent="0.25">
      <c r="A567" s="58">
        <v>5</v>
      </c>
      <c r="B567" s="95">
        <v>1</v>
      </c>
      <c r="C567" s="58">
        <v>2</v>
      </c>
      <c r="D567" s="58">
        <v>0</v>
      </c>
      <c r="E567" s="58">
        <v>5120</v>
      </c>
      <c r="F567" s="103" t="s">
        <v>2566</v>
      </c>
      <c r="G567" s="59" t="s">
        <v>2560</v>
      </c>
      <c r="H567" s="60" t="s">
        <v>2553</v>
      </c>
      <c r="I567" s="60" t="s">
        <v>2553</v>
      </c>
      <c r="J567" s="60" t="s">
        <v>2553</v>
      </c>
    </row>
    <row r="568" spans="1:10" ht="13.5" customHeight="1" x14ac:dyDescent="0.25">
      <c r="A568" s="61">
        <v>5</v>
      </c>
      <c r="B568" s="97">
        <v>1</v>
      </c>
      <c r="C568" s="61">
        <v>2</v>
      </c>
      <c r="D568" s="61">
        <v>1</v>
      </c>
      <c r="E568" s="62">
        <v>5121</v>
      </c>
      <c r="F568" s="101" t="s">
        <v>2562</v>
      </c>
      <c r="G568" s="63" t="s">
        <v>2560</v>
      </c>
      <c r="H568" s="64" t="s">
        <v>2553</v>
      </c>
      <c r="I568" s="64" t="s">
        <v>2553</v>
      </c>
      <c r="J568" s="64" t="s">
        <v>2553</v>
      </c>
    </row>
    <row r="569" spans="1:10" ht="13.5" customHeight="1" x14ac:dyDescent="0.25">
      <c r="A569" s="65">
        <v>5</v>
      </c>
      <c r="B569" s="98">
        <v>1</v>
      </c>
      <c r="C569" s="65">
        <v>2</v>
      </c>
      <c r="D569" s="65">
        <v>2</v>
      </c>
      <c r="E569" s="66">
        <v>5122</v>
      </c>
      <c r="F569" s="102" t="s">
        <v>2563</v>
      </c>
      <c r="G569" s="67" t="s">
        <v>2560</v>
      </c>
      <c r="H569" s="68" t="s">
        <v>2553</v>
      </c>
      <c r="I569" s="68" t="s">
        <v>2553</v>
      </c>
      <c r="J569" s="68" t="s">
        <v>2553</v>
      </c>
    </row>
    <row r="570" spans="1:10" ht="13.5" customHeight="1" x14ac:dyDescent="0.25">
      <c r="A570" s="65">
        <v>5</v>
      </c>
      <c r="B570" s="98">
        <v>1</v>
      </c>
      <c r="C570" s="65">
        <v>2</v>
      </c>
      <c r="D570" s="65">
        <v>3</v>
      </c>
      <c r="E570" s="66">
        <v>5123</v>
      </c>
      <c r="F570" s="102" t="s">
        <v>2564</v>
      </c>
      <c r="G570" s="67" t="s">
        <v>2560</v>
      </c>
      <c r="H570" s="68" t="s">
        <v>2553</v>
      </c>
      <c r="I570" s="68" t="s">
        <v>2553</v>
      </c>
      <c r="J570" s="68" t="s">
        <v>2553</v>
      </c>
    </row>
    <row r="571" spans="1:10" ht="13.5" customHeight="1" x14ac:dyDescent="0.25">
      <c r="A571" s="65">
        <v>5</v>
      </c>
      <c r="B571" s="99">
        <v>1</v>
      </c>
      <c r="C571" s="65">
        <v>2</v>
      </c>
      <c r="D571" s="65">
        <v>5</v>
      </c>
      <c r="E571" s="66">
        <v>5125</v>
      </c>
      <c r="F571" s="102" t="s">
        <v>2565</v>
      </c>
      <c r="G571" s="67" t="s">
        <v>2560</v>
      </c>
      <c r="H571" s="68" t="s">
        <v>2553</v>
      </c>
      <c r="I571" s="68" t="s">
        <v>2553</v>
      </c>
      <c r="J571" s="68" t="s">
        <v>2553</v>
      </c>
    </row>
    <row r="572" spans="1:10" ht="13.5" customHeight="1" x14ac:dyDescent="0.25">
      <c r="A572" s="58">
        <v>5</v>
      </c>
      <c r="B572" s="95">
        <v>1</v>
      </c>
      <c r="C572" s="58">
        <v>3</v>
      </c>
      <c r="D572" s="58">
        <v>0</v>
      </c>
      <c r="E572" s="58">
        <v>5130</v>
      </c>
      <c r="F572" s="103" t="s">
        <v>2567</v>
      </c>
      <c r="G572" s="59" t="s">
        <v>2227</v>
      </c>
      <c r="H572" s="60" t="s">
        <v>2227</v>
      </c>
      <c r="I572" s="60" t="s">
        <v>2227</v>
      </c>
      <c r="J572" s="60" t="s">
        <v>2227</v>
      </c>
    </row>
    <row r="573" spans="1:10" ht="13.5" customHeight="1" x14ac:dyDescent="0.25">
      <c r="A573" s="61">
        <v>5</v>
      </c>
      <c r="B573" s="97">
        <v>1</v>
      </c>
      <c r="C573" s="61">
        <v>3</v>
      </c>
      <c r="D573" s="61">
        <v>1</v>
      </c>
      <c r="E573" s="62">
        <v>5131</v>
      </c>
      <c r="F573" s="101" t="s">
        <v>2568</v>
      </c>
      <c r="G573" s="63" t="s">
        <v>2227</v>
      </c>
      <c r="H573" s="64" t="s">
        <v>2227</v>
      </c>
      <c r="I573" s="64" t="s">
        <v>2227</v>
      </c>
      <c r="J573" s="64" t="s">
        <v>2227</v>
      </c>
    </row>
    <row r="574" spans="1:10" ht="13.5" customHeight="1" x14ac:dyDescent="0.25">
      <c r="A574" s="65">
        <v>5</v>
      </c>
      <c r="B574" s="98">
        <v>1</v>
      </c>
      <c r="C574" s="65">
        <v>3</v>
      </c>
      <c r="D574" s="65">
        <v>2</v>
      </c>
      <c r="E574" s="66">
        <v>5132</v>
      </c>
      <c r="F574" s="102" t="s">
        <v>2569</v>
      </c>
      <c r="G574" s="67" t="s">
        <v>2227</v>
      </c>
      <c r="H574" s="68" t="s">
        <v>2227</v>
      </c>
      <c r="I574" s="68" t="s">
        <v>2227</v>
      </c>
      <c r="J574" s="68" t="s">
        <v>2227</v>
      </c>
    </row>
    <row r="575" spans="1:10" ht="13.5" customHeight="1" x14ac:dyDescent="0.25">
      <c r="A575" s="65">
        <v>5</v>
      </c>
      <c r="B575" s="98">
        <v>1</v>
      </c>
      <c r="C575" s="65">
        <v>3</v>
      </c>
      <c r="D575" s="65">
        <v>5</v>
      </c>
      <c r="E575" s="66">
        <v>5135</v>
      </c>
      <c r="F575" s="102" t="s">
        <v>2570</v>
      </c>
      <c r="G575" s="67" t="s">
        <v>2227</v>
      </c>
      <c r="H575" s="68" t="s">
        <v>2227</v>
      </c>
      <c r="I575" s="68" t="s">
        <v>2227</v>
      </c>
      <c r="J575" s="68" t="s">
        <v>2227</v>
      </c>
    </row>
    <row r="576" spans="1:10" ht="13.5" customHeight="1" x14ac:dyDescent="0.25">
      <c r="A576" s="65">
        <v>5</v>
      </c>
      <c r="B576" s="99">
        <v>1</v>
      </c>
      <c r="C576" s="65">
        <v>3</v>
      </c>
      <c r="D576" s="65">
        <v>6</v>
      </c>
      <c r="E576" s="66">
        <v>5136</v>
      </c>
      <c r="F576" s="102" t="s">
        <v>2571</v>
      </c>
      <c r="G576" s="67" t="s">
        <v>2227</v>
      </c>
      <c r="H576" s="68" t="s">
        <v>2227</v>
      </c>
      <c r="I576" s="68" t="s">
        <v>2227</v>
      </c>
      <c r="J576" s="68" t="s">
        <v>2227</v>
      </c>
    </row>
    <row r="577" spans="1:10" ht="13.5" customHeight="1" x14ac:dyDescent="0.25">
      <c r="A577" s="58">
        <v>5</v>
      </c>
      <c r="B577" s="95">
        <v>1</v>
      </c>
      <c r="C577" s="58">
        <v>4</v>
      </c>
      <c r="D577" s="58">
        <v>0</v>
      </c>
      <c r="E577" s="58">
        <v>5140</v>
      </c>
      <c r="F577" s="103" t="s">
        <v>2572</v>
      </c>
      <c r="G577" s="81" t="s">
        <v>2383</v>
      </c>
      <c r="H577" s="82" t="s">
        <v>2383</v>
      </c>
      <c r="I577" s="82" t="s">
        <v>2383</v>
      </c>
      <c r="J577" s="82" t="s">
        <v>2383</v>
      </c>
    </row>
    <row r="578" spans="1:10" ht="13.5" customHeight="1" x14ac:dyDescent="0.25">
      <c r="A578" s="58">
        <v>5</v>
      </c>
      <c r="B578" s="95">
        <v>1</v>
      </c>
      <c r="C578" s="58">
        <v>5</v>
      </c>
      <c r="D578" s="58">
        <v>0</v>
      </c>
      <c r="E578" s="58">
        <v>5150</v>
      </c>
      <c r="F578" s="103" t="s">
        <v>2573</v>
      </c>
      <c r="G578" s="59" t="s">
        <v>2552</v>
      </c>
      <c r="H578" s="60" t="s">
        <v>2574</v>
      </c>
      <c r="I578" s="60" t="s">
        <v>2574</v>
      </c>
      <c r="J578" s="60" t="s">
        <v>2574</v>
      </c>
    </row>
    <row r="579" spans="1:10" ht="13.5" customHeight="1" x14ac:dyDescent="0.25">
      <c r="A579" s="61">
        <v>5</v>
      </c>
      <c r="B579" s="97">
        <v>1</v>
      </c>
      <c r="C579" s="61">
        <v>5</v>
      </c>
      <c r="D579" s="61">
        <v>1</v>
      </c>
      <c r="E579" s="62">
        <v>5151</v>
      </c>
      <c r="F579" s="101" t="s">
        <v>2575</v>
      </c>
      <c r="G579" s="63" t="s">
        <v>2227</v>
      </c>
      <c r="H579" s="64" t="s">
        <v>2227</v>
      </c>
      <c r="I579" s="64" t="s">
        <v>2227</v>
      </c>
      <c r="J579" s="64" t="s">
        <v>2227</v>
      </c>
    </row>
    <row r="580" spans="1:10" ht="13.5" customHeight="1" x14ac:dyDescent="0.25">
      <c r="A580" s="65">
        <v>5</v>
      </c>
      <c r="B580" s="98">
        <v>1</v>
      </c>
      <c r="C580" s="65">
        <v>5</v>
      </c>
      <c r="D580" s="65">
        <v>2</v>
      </c>
      <c r="E580" s="66">
        <v>5152</v>
      </c>
      <c r="F580" s="102" t="s">
        <v>2576</v>
      </c>
      <c r="G580" s="67" t="s">
        <v>2227</v>
      </c>
      <c r="H580" s="68" t="s">
        <v>2227</v>
      </c>
      <c r="I580" s="68" t="s">
        <v>2227</v>
      </c>
      <c r="J580" s="68" t="s">
        <v>2227</v>
      </c>
    </row>
    <row r="581" spans="1:10" ht="13.5" customHeight="1" x14ac:dyDescent="0.25">
      <c r="A581" s="65">
        <v>5</v>
      </c>
      <c r="B581" s="98">
        <v>1</v>
      </c>
      <c r="C581" s="65">
        <v>5</v>
      </c>
      <c r="D581" s="65">
        <v>3</v>
      </c>
      <c r="E581" s="66">
        <v>5153</v>
      </c>
      <c r="F581" s="102" t="s">
        <v>2577</v>
      </c>
      <c r="G581" s="67" t="s">
        <v>2227</v>
      </c>
      <c r="H581" s="68" t="s">
        <v>2227</v>
      </c>
      <c r="I581" s="68" t="s">
        <v>2227</v>
      </c>
      <c r="J581" s="68" t="s">
        <v>2227</v>
      </c>
    </row>
    <row r="582" spans="1:10" ht="13.5" customHeight="1" x14ac:dyDescent="0.25">
      <c r="A582" s="65">
        <v>5</v>
      </c>
      <c r="B582" s="98">
        <v>1</v>
      </c>
      <c r="C582" s="65">
        <v>5</v>
      </c>
      <c r="D582" s="65">
        <v>4</v>
      </c>
      <c r="E582" s="66">
        <v>5154</v>
      </c>
      <c r="F582" s="102" t="s">
        <v>2578</v>
      </c>
      <c r="G582" s="67" t="s">
        <v>2560</v>
      </c>
      <c r="H582" s="68" t="s">
        <v>2579</v>
      </c>
      <c r="I582" s="68" t="s">
        <v>2579</v>
      </c>
      <c r="J582" s="68" t="s">
        <v>2553</v>
      </c>
    </row>
    <row r="583" spans="1:10" ht="13.5" customHeight="1" x14ac:dyDescent="0.25">
      <c r="A583" s="65">
        <v>5</v>
      </c>
      <c r="B583" s="98">
        <v>1</v>
      </c>
      <c r="C583" s="65">
        <v>5</v>
      </c>
      <c r="D583" s="65">
        <v>5</v>
      </c>
      <c r="E583" s="66">
        <v>5155</v>
      </c>
      <c r="F583" s="102" t="s">
        <v>2580</v>
      </c>
      <c r="G583" s="67" t="s">
        <v>2227</v>
      </c>
      <c r="H583" s="68" t="s">
        <v>2227</v>
      </c>
      <c r="I583" s="68" t="s">
        <v>2227</v>
      </c>
      <c r="J583" s="68" t="s">
        <v>2227</v>
      </c>
    </row>
    <row r="584" spans="1:10" ht="13.5" customHeight="1" x14ac:dyDescent="0.25">
      <c r="A584" s="65">
        <v>5</v>
      </c>
      <c r="B584" s="99">
        <v>1</v>
      </c>
      <c r="C584" s="65">
        <v>5</v>
      </c>
      <c r="D584" s="65">
        <v>6</v>
      </c>
      <c r="E584" s="66">
        <v>5156</v>
      </c>
      <c r="F584" s="102" t="s">
        <v>2581</v>
      </c>
      <c r="G584" s="67" t="s">
        <v>2560</v>
      </c>
      <c r="H584" s="68" t="s">
        <v>2579</v>
      </c>
      <c r="I584" s="68" t="s">
        <v>2579</v>
      </c>
      <c r="J584" s="68" t="s">
        <v>2553</v>
      </c>
    </row>
    <row r="585" spans="1:10" ht="13.5" customHeight="1" x14ac:dyDescent="0.25">
      <c r="A585" s="58">
        <v>5</v>
      </c>
      <c r="B585" s="95">
        <v>1</v>
      </c>
      <c r="C585" s="58">
        <v>9</v>
      </c>
      <c r="D585" s="58">
        <v>0</v>
      </c>
      <c r="E585" s="58">
        <v>5190</v>
      </c>
      <c r="F585" s="103" t="s">
        <v>2152</v>
      </c>
      <c r="G585" s="59" t="s">
        <v>2227</v>
      </c>
      <c r="H585" s="60" t="s">
        <v>2227</v>
      </c>
      <c r="I585" s="60" t="s">
        <v>2227</v>
      </c>
      <c r="J585" s="60" t="s">
        <v>2227</v>
      </c>
    </row>
    <row r="586" spans="1:10" ht="13.5" customHeight="1" x14ac:dyDescent="0.25">
      <c r="A586" s="61">
        <v>5</v>
      </c>
      <c r="B586" s="97">
        <v>1</v>
      </c>
      <c r="C586" s="61">
        <v>9</v>
      </c>
      <c r="D586" s="61">
        <v>8</v>
      </c>
      <c r="E586" s="62">
        <v>5198</v>
      </c>
      <c r="F586" s="101" t="s">
        <v>2338</v>
      </c>
      <c r="G586" s="63" t="s">
        <v>2227</v>
      </c>
      <c r="H586" s="64" t="s">
        <v>2227</v>
      </c>
      <c r="I586" s="64" t="s">
        <v>2227</v>
      </c>
      <c r="J586" s="64" t="s">
        <v>2227</v>
      </c>
    </row>
    <row r="587" spans="1:10" ht="13.5" customHeight="1" x14ac:dyDescent="0.25">
      <c r="A587" s="69">
        <v>5</v>
      </c>
      <c r="B587" s="99">
        <v>1</v>
      </c>
      <c r="C587" s="69">
        <v>9</v>
      </c>
      <c r="D587" s="69">
        <v>9</v>
      </c>
      <c r="E587" s="70">
        <v>5199</v>
      </c>
      <c r="F587" s="104" t="s">
        <v>2099</v>
      </c>
      <c r="G587" s="71" t="s">
        <v>2227</v>
      </c>
      <c r="H587" s="72" t="s">
        <v>2227</v>
      </c>
      <c r="I587" s="72" t="s">
        <v>2227</v>
      </c>
      <c r="J587" s="72" t="s">
        <v>2227</v>
      </c>
    </row>
    <row r="588" spans="1:10" ht="13.5" customHeight="1" x14ac:dyDescent="0.25">
      <c r="A588" s="52">
        <v>5</v>
      </c>
      <c r="B588" s="96">
        <v>2</v>
      </c>
      <c r="C588" s="52">
        <v>0</v>
      </c>
      <c r="D588" s="52">
        <v>0</v>
      </c>
      <c r="E588" s="52">
        <v>5200</v>
      </c>
      <c r="F588" s="105" t="s">
        <v>2582</v>
      </c>
      <c r="G588" s="54" t="s">
        <v>2227</v>
      </c>
      <c r="H588" s="55" t="s">
        <v>2227</v>
      </c>
      <c r="I588" s="55" t="s">
        <v>2227</v>
      </c>
      <c r="J588" s="55" t="s">
        <v>2227</v>
      </c>
    </row>
    <row r="589" spans="1:10" ht="13.5" customHeight="1" x14ac:dyDescent="0.25">
      <c r="A589" s="58">
        <v>5</v>
      </c>
      <c r="B589" s="95">
        <v>2</v>
      </c>
      <c r="C589" s="58">
        <v>1</v>
      </c>
      <c r="D589" s="58">
        <v>0</v>
      </c>
      <c r="E589" s="58">
        <v>5210</v>
      </c>
      <c r="F589" s="103" t="s">
        <v>2583</v>
      </c>
      <c r="G589" s="59" t="s">
        <v>2227</v>
      </c>
      <c r="H589" s="60" t="s">
        <v>2227</v>
      </c>
      <c r="I589" s="60" t="s">
        <v>2227</v>
      </c>
      <c r="J589" s="60" t="s">
        <v>2227</v>
      </c>
    </row>
    <row r="590" spans="1:10" ht="13.5" customHeight="1" x14ac:dyDescent="0.25">
      <c r="A590" s="61">
        <v>5</v>
      </c>
      <c r="B590" s="97">
        <v>2</v>
      </c>
      <c r="C590" s="61">
        <v>1</v>
      </c>
      <c r="D590" s="61">
        <v>1</v>
      </c>
      <c r="E590" s="62">
        <v>5211</v>
      </c>
      <c r="F590" s="101" t="s">
        <v>2584</v>
      </c>
      <c r="G590" s="63" t="s">
        <v>2227</v>
      </c>
      <c r="H590" s="64" t="s">
        <v>2227</v>
      </c>
      <c r="I590" s="64" t="s">
        <v>2227</v>
      </c>
      <c r="J590" s="64" t="s">
        <v>2227</v>
      </c>
    </row>
    <row r="591" spans="1:10" ht="13.5" customHeight="1" x14ac:dyDescent="0.25">
      <c r="A591" s="65">
        <v>5</v>
      </c>
      <c r="B591" s="98">
        <v>2</v>
      </c>
      <c r="C591" s="65">
        <v>1</v>
      </c>
      <c r="D591" s="65">
        <v>2</v>
      </c>
      <c r="E591" s="66">
        <v>5212</v>
      </c>
      <c r="F591" s="102" t="s">
        <v>2585</v>
      </c>
      <c r="G591" s="67" t="s">
        <v>2227</v>
      </c>
      <c r="H591" s="68" t="s">
        <v>2227</v>
      </c>
      <c r="I591" s="68" t="s">
        <v>2227</v>
      </c>
      <c r="J591" s="68" t="s">
        <v>2227</v>
      </c>
    </row>
    <row r="592" spans="1:10" ht="13.5" customHeight="1" x14ac:dyDescent="0.25">
      <c r="A592" s="65">
        <v>5</v>
      </c>
      <c r="B592" s="98">
        <v>2</v>
      </c>
      <c r="C592" s="65">
        <v>1</v>
      </c>
      <c r="D592" s="65">
        <v>3</v>
      </c>
      <c r="E592" s="66">
        <v>5213</v>
      </c>
      <c r="F592" s="102" t="s">
        <v>2586</v>
      </c>
      <c r="G592" s="67" t="s">
        <v>2227</v>
      </c>
      <c r="H592" s="68" t="s">
        <v>2227</v>
      </c>
      <c r="I592" s="68" t="s">
        <v>2227</v>
      </c>
      <c r="J592" s="68" t="s">
        <v>2227</v>
      </c>
    </row>
    <row r="593" spans="1:10" ht="13.5" customHeight="1" x14ac:dyDescent="0.25">
      <c r="A593" s="65">
        <v>5</v>
      </c>
      <c r="B593" s="98">
        <v>2</v>
      </c>
      <c r="C593" s="65">
        <v>1</v>
      </c>
      <c r="D593" s="65">
        <v>4</v>
      </c>
      <c r="E593" s="66">
        <v>5214</v>
      </c>
      <c r="F593" s="102" t="s">
        <v>2587</v>
      </c>
      <c r="G593" s="67" t="s">
        <v>2227</v>
      </c>
      <c r="H593" s="68" t="s">
        <v>2227</v>
      </c>
      <c r="I593" s="68" t="s">
        <v>2227</v>
      </c>
      <c r="J593" s="68" t="s">
        <v>2227</v>
      </c>
    </row>
    <row r="594" spans="1:10" ht="13.5" customHeight="1" x14ac:dyDescent="0.25">
      <c r="A594" s="65">
        <v>5</v>
      </c>
      <c r="B594" s="99">
        <v>2</v>
      </c>
      <c r="C594" s="65">
        <v>1</v>
      </c>
      <c r="D594" s="65">
        <v>5</v>
      </c>
      <c r="E594" s="66">
        <v>5215</v>
      </c>
      <c r="F594" s="102" t="s">
        <v>2588</v>
      </c>
      <c r="G594" s="67" t="s">
        <v>2204</v>
      </c>
      <c r="H594" s="68" t="s">
        <v>2204</v>
      </c>
      <c r="I594" s="68" t="s">
        <v>2204</v>
      </c>
      <c r="J594" s="68" t="s">
        <v>2204</v>
      </c>
    </row>
    <row r="595" spans="1:10" ht="13.5" customHeight="1" x14ac:dyDescent="0.25">
      <c r="A595" s="58">
        <v>5</v>
      </c>
      <c r="B595" s="95">
        <v>2</v>
      </c>
      <c r="C595" s="58">
        <v>2</v>
      </c>
      <c r="D595" s="58">
        <v>0</v>
      </c>
      <c r="E595" s="58">
        <v>5220</v>
      </c>
      <c r="F595" s="103" t="s">
        <v>2589</v>
      </c>
      <c r="G595" s="59" t="s">
        <v>2227</v>
      </c>
      <c r="H595" s="60" t="s">
        <v>2227</v>
      </c>
      <c r="I595" s="60" t="s">
        <v>2227</v>
      </c>
      <c r="J595" s="60" t="s">
        <v>2227</v>
      </c>
    </row>
    <row r="596" spans="1:10" ht="13.5" customHeight="1" x14ac:dyDescent="0.25">
      <c r="A596" s="61">
        <v>5</v>
      </c>
      <c r="B596" s="97">
        <v>2</v>
      </c>
      <c r="C596" s="61">
        <v>1</v>
      </c>
      <c r="D596" s="61">
        <v>1</v>
      </c>
      <c r="E596" s="62">
        <v>5211</v>
      </c>
      <c r="F596" s="101" t="s">
        <v>2584</v>
      </c>
      <c r="G596" s="63" t="s">
        <v>2227</v>
      </c>
      <c r="H596" s="64" t="s">
        <v>2227</v>
      </c>
      <c r="I596" s="64" t="s">
        <v>2227</v>
      </c>
      <c r="J596" s="64" t="s">
        <v>2227</v>
      </c>
    </row>
    <row r="597" spans="1:10" ht="13.5" customHeight="1" x14ac:dyDescent="0.25">
      <c r="A597" s="65">
        <v>5</v>
      </c>
      <c r="B597" s="98">
        <v>2</v>
      </c>
      <c r="C597" s="65">
        <v>1</v>
      </c>
      <c r="D597" s="65">
        <v>2</v>
      </c>
      <c r="E597" s="66">
        <v>5212</v>
      </c>
      <c r="F597" s="102" t="s">
        <v>2585</v>
      </c>
      <c r="G597" s="67" t="s">
        <v>2227</v>
      </c>
      <c r="H597" s="68" t="s">
        <v>2227</v>
      </c>
      <c r="I597" s="68" t="s">
        <v>2227</v>
      </c>
      <c r="J597" s="68" t="s">
        <v>2227</v>
      </c>
    </row>
    <row r="598" spans="1:10" ht="13.5" customHeight="1" x14ac:dyDescent="0.25">
      <c r="A598" s="65">
        <v>5</v>
      </c>
      <c r="B598" s="98">
        <v>2</v>
      </c>
      <c r="C598" s="65">
        <v>1</v>
      </c>
      <c r="D598" s="65">
        <v>3</v>
      </c>
      <c r="E598" s="66">
        <v>5213</v>
      </c>
      <c r="F598" s="102" t="s">
        <v>2586</v>
      </c>
      <c r="G598" s="67" t="s">
        <v>2227</v>
      </c>
      <c r="H598" s="68" t="s">
        <v>2227</v>
      </c>
      <c r="I598" s="68" t="s">
        <v>2227</v>
      </c>
      <c r="J598" s="68" t="s">
        <v>2227</v>
      </c>
    </row>
    <row r="599" spans="1:10" ht="13.5" customHeight="1" x14ac:dyDescent="0.25">
      <c r="A599" s="65">
        <v>5</v>
      </c>
      <c r="B599" s="98">
        <v>2</v>
      </c>
      <c r="C599" s="65">
        <v>1</v>
      </c>
      <c r="D599" s="65">
        <v>4</v>
      </c>
      <c r="E599" s="66">
        <v>5214</v>
      </c>
      <c r="F599" s="102" t="s">
        <v>2587</v>
      </c>
      <c r="G599" s="67" t="s">
        <v>2227</v>
      </c>
      <c r="H599" s="68" t="s">
        <v>2227</v>
      </c>
      <c r="I599" s="68" t="s">
        <v>2227</v>
      </c>
      <c r="J599" s="68" t="s">
        <v>2227</v>
      </c>
    </row>
    <row r="600" spans="1:10" ht="13.5" customHeight="1" x14ac:dyDescent="0.25">
      <c r="A600" s="65">
        <v>5</v>
      </c>
      <c r="B600" s="99">
        <v>2</v>
      </c>
      <c r="C600" s="65">
        <v>1</v>
      </c>
      <c r="D600" s="65">
        <v>5</v>
      </c>
      <c r="E600" s="66">
        <v>5215</v>
      </c>
      <c r="F600" s="102" t="s">
        <v>2588</v>
      </c>
      <c r="G600" s="71" t="s">
        <v>2227</v>
      </c>
      <c r="H600" s="68" t="s">
        <v>2227</v>
      </c>
      <c r="I600" s="68" t="s">
        <v>2227</v>
      </c>
      <c r="J600" s="68" t="s">
        <v>2227</v>
      </c>
    </row>
    <row r="601" spans="1:10" ht="13.5" customHeight="1" x14ac:dyDescent="0.25">
      <c r="A601" s="58">
        <v>5</v>
      </c>
      <c r="B601" s="95">
        <v>2</v>
      </c>
      <c r="C601" s="58">
        <v>9</v>
      </c>
      <c r="D601" s="58">
        <v>0</v>
      </c>
      <c r="E601" s="58">
        <v>5290</v>
      </c>
      <c r="F601" s="103" t="s">
        <v>2152</v>
      </c>
      <c r="G601" s="59" t="s">
        <v>2227</v>
      </c>
      <c r="H601" s="60" t="s">
        <v>2227</v>
      </c>
      <c r="I601" s="60" t="s">
        <v>2227</v>
      </c>
      <c r="J601" s="60" t="s">
        <v>2227</v>
      </c>
    </row>
    <row r="602" spans="1:10" ht="13.5" customHeight="1" x14ac:dyDescent="0.25">
      <c r="A602" s="65">
        <v>5</v>
      </c>
      <c r="B602" s="97">
        <v>2</v>
      </c>
      <c r="C602" s="65">
        <v>9</v>
      </c>
      <c r="D602" s="65">
        <v>8</v>
      </c>
      <c r="E602" s="66">
        <v>5298</v>
      </c>
      <c r="F602" s="102" t="s">
        <v>2338</v>
      </c>
      <c r="G602" s="67" t="s">
        <v>2227</v>
      </c>
      <c r="H602" s="68" t="s">
        <v>2227</v>
      </c>
      <c r="I602" s="68" t="s">
        <v>2227</v>
      </c>
      <c r="J602" s="68" t="s">
        <v>2227</v>
      </c>
    </row>
    <row r="603" spans="1:10" ht="13.5" customHeight="1" x14ac:dyDescent="0.25">
      <c r="A603" s="69">
        <v>5</v>
      </c>
      <c r="B603" s="99">
        <v>2</v>
      </c>
      <c r="C603" s="69">
        <v>9</v>
      </c>
      <c r="D603" s="69">
        <v>9</v>
      </c>
      <c r="E603" s="70">
        <v>5299</v>
      </c>
      <c r="F603" s="104" t="s">
        <v>2099</v>
      </c>
      <c r="G603" s="71" t="s">
        <v>2227</v>
      </c>
      <c r="H603" s="72" t="s">
        <v>2227</v>
      </c>
      <c r="I603" s="72" t="s">
        <v>2227</v>
      </c>
      <c r="J603" s="72" t="s">
        <v>2227</v>
      </c>
    </row>
    <row r="604" spans="1:10" ht="13.5" customHeight="1" x14ac:dyDescent="0.25">
      <c r="A604" s="52">
        <v>5</v>
      </c>
      <c r="B604" s="96">
        <v>3</v>
      </c>
      <c r="C604" s="52">
        <v>0</v>
      </c>
      <c r="D604" s="52">
        <v>0</v>
      </c>
      <c r="E604" s="52">
        <v>5300</v>
      </c>
      <c r="F604" s="105" t="s">
        <v>2590</v>
      </c>
      <c r="G604" s="54" t="s">
        <v>2552</v>
      </c>
      <c r="H604" s="55" t="s">
        <v>2591</v>
      </c>
      <c r="I604" s="55" t="s">
        <v>2591</v>
      </c>
      <c r="J604" s="55" t="s">
        <v>2591</v>
      </c>
    </row>
    <row r="605" spans="1:10" ht="13.5" customHeight="1" x14ac:dyDescent="0.25">
      <c r="A605" s="58">
        <v>5</v>
      </c>
      <c r="B605" s="95">
        <v>3</v>
      </c>
      <c r="C605" s="58">
        <v>1</v>
      </c>
      <c r="D605" s="58">
        <v>0</v>
      </c>
      <c r="E605" s="58">
        <v>5310</v>
      </c>
      <c r="F605" s="103" t="s">
        <v>2592</v>
      </c>
      <c r="G605" s="59" t="s">
        <v>2552</v>
      </c>
      <c r="H605" s="60" t="s">
        <v>2574</v>
      </c>
      <c r="I605" s="60" t="s">
        <v>2593</v>
      </c>
      <c r="J605" s="60" t="s">
        <v>2593</v>
      </c>
    </row>
    <row r="606" spans="1:10" ht="13.5" customHeight="1" x14ac:dyDescent="0.25">
      <c r="A606" s="61">
        <v>5</v>
      </c>
      <c r="B606" s="97">
        <v>3</v>
      </c>
      <c r="C606" s="61">
        <v>1</v>
      </c>
      <c r="D606" s="61">
        <v>1</v>
      </c>
      <c r="E606" s="62">
        <v>5311</v>
      </c>
      <c r="F606" s="101" t="s">
        <v>2594</v>
      </c>
      <c r="G606" s="63" t="s">
        <v>2560</v>
      </c>
      <c r="H606" s="64" t="s">
        <v>2553</v>
      </c>
      <c r="I606" s="64" t="s">
        <v>2210</v>
      </c>
      <c r="J606" s="64" t="s">
        <v>2210</v>
      </c>
    </row>
    <row r="607" spans="1:10" ht="13.5" customHeight="1" x14ac:dyDescent="0.25">
      <c r="A607" s="65">
        <v>5</v>
      </c>
      <c r="B607" s="98">
        <v>3</v>
      </c>
      <c r="C607" s="65">
        <v>1</v>
      </c>
      <c r="D607" s="65">
        <v>2</v>
      </c>
      <c r="E607" s="66">
        <v>5312</v>
      </c>
      <c r="F607" s="102" t="s">
        <v>2328</v>
      </c>
      <c r="G607" s="67" t="s">
        <v>2227</v>
      </c>
      <c r="H607" s="68" t="s">
        <v>2227</v>
      </c>
      <c r="I607" s="68" t="s">
        <v>2227</v>
      </c>
      <c r="J607" s="68" t="s">
        <v>2227</v>
      </c>
    </row>
    <row r="608" spans="1:10" ht="13.5" customHeight="1" x14ac:dyDescent="0.25">
      <c r="A608" s="65">
        <v>5</v>
      </c>
      <c r="B608" s="98">
        <v>3</v>
      </c>
      <c r="C608" s="65">
        <v>1</v>
      </c>
      <c r="D608" s="65">
        <v>3</v>
      </c>
      <c r="E608" s="66">
        <v>5313</v>
      </c>
      <c r="F608" s="102" t="s">
        <v>2378</v>
      </c>
      <c r="G608" s="67" t="s">
        <v>2227</v>
      </c>
      <c r="H608" s="68" t="s">
        <v>2227</v>
      </c>
      <c r="I608" s="68" t="s">
        <v>2227</v>
      </c>
      <c r="J608" s="68" t="s">
        <v>2227</v>
      </c>
    </row>
    <row r="609" spans="1:10" ht="13.5" customHeight="1" x14ac:dyDescent="0.25">
      <c r="A609" s="65">
        <v>5</v>
      </c>
      <c r="B609" s="98">
        <v>3</v>
      </c>
      <c r="C609" s="65">
        <v>1</v>
      </c>
      <c r="D609" s="65">
        <v>4</v>
      </c>
      <c r="E609" s="66">
        <v>5314</v>
      </c>
      <c r="F609" s="102" t="s">
        <v>2595</v>
      </c>
      <c r="G609" s="67" t="s">
        <v>2560</v>
      </c>
      <c r="H609" s="68" t="s">
        <v>2553</v>
      </c>
      <c r="I609" s="68" t="s">
        <v>2553</v>
      </c>
      <c r="J609" s="68" t="s">
        <v>2553</v>
      </c>
    </row>
    <row r="610" spans="1:10" ht="13.5" customHeight="1" x14ac:dyDescent="0.25">
      <c r="A610" s="65">
        <v>5</v>
      </c>
      <c r="B610" s="99">
        <v>3</v>
      </c>
      <c r="C610" s="65">
        <v>1</v>
      </c>
      <c r="D610" s="65">
        <v>5</v>
      </c>
      <c r="E610" s="66">
        <v>5315</v>
      </c>
      <c r="F610" s="102" t="s">
        <v>2222</v>
      </c>
      <c r="G610" s="67" t="s">
        <v>2227</v>
      </c>
      <c r="H610" s="68" t="s">
        <v>2227</v>
      </c>
      <c r="I610" s="68" t="s">
        <v>2227</v>
      </c>
      <c r="J610" s="68" t="s">
        <v>2227</v>
      </c>
    </row>
    <row r="611" spans="1:10" ht="13.5" customHeight="1" x14ac:dyDescent="0.25">
      <c r="A611" s="58">
        <v>5</v>
      </c>
      <c r="B611" s="95">
        <v>3</v>
      </c>
      <c r="C611" s="58">
        <v>2</v>
      </c>
      <c r="D611" s="58">
        <v>0</v>
      </c>
      <c r="E611" s="58">
        <v>5320</v>
      </c>
      <c r="F611" s="103" t="s">
        <v>2596</v>
      </c>
      <c r="G611" s="59" t="s">
        <v>2552</v>
      </c>
      <c r="H611" s="60" t="s">
        <v>2574</v>
      </c>
      <c r="I611" s="60" t="s">
        <v>2597</v>
      </c>
      <c r="J611" s="60" t="s">
        <v>2591</v>
      </c>
    </row>
    <row r="612" spans="1:10" ht="13.5" customHeight="1" x14ac:dyDescent="0.25">
      <c r="A612" s="61">
        <v>5</v>
      </c>
      <c r="B612" s="97">
        <v>3</v>
      </c>
      <c r="C612" s="61">
        <v>2</v>
      </c>
      <c r="D612" s="61">
        <v>1</v>
      </c>
      <c r="E612" s="62">
        <v>5321</v>
      </c>
      <c r="F612" s="101" t="s">
        <v>2594</v>
      </c>
      <c r="G612" s="63" t="s">
        <v>2560</v>
      </c>
      <c r="H612" s="64" t="s">
        <v>2553</v>
      </c>
      <c r="I612" s="64" t="s">
        <v>2210</v>
      </c>
      <c r="J612" s="64" t="s">
        <v>2210</v>
      </c>
    </row>
    <row r="613" spans="1:10" ht="13.5" customHeight="1" x14ac:dyDescent="0.25">
      <c r="A613" s="65">
        <v>5</v>
      </c>
      <c r="B613" s="98">
        <v>3</v>
      </c>
      <c r="C613" s="65">
        <v>2</v>
      </c>
      <c r="D613" s="65">
        <v>2</v>
      </c>
      <c r="E613" s="66">
        <v>5322</v>
      </c>
      <c r="F613" s="102" t="s">
        <v>2328</v>
      </c>
      <c r="G613" s="67" t="s">
        <v>2227</v>
      </c>
      <c r="H613" s="68" t="s">
        <v>2227</v>
      </c>
      <c r="I613" s="68" t="s">
        <v>2227</v>
      </c>
      <c r="J613" s="68" t="s">
        <v>2227</v>
      </c>
    </row>
    <row r="614" spans="1:10" ht="13.5" customHeight="1" x14ac:dyDescent="0.25">
      <c r="A614" s="65">
        <v>5</v>
      </c>
      <c r="B614" s="98">
        <v>3</v>
      </c>
      <c r="C614" s="65">
        <v>2</v>
      </c>
      <c r="D614" s="65">
        <v>3</v>
      </c>
      <c r="E614" s="66">
        <v>5323</v>
      </c>
      <c r="F614" s="102" t="s">
        <v>2378</v>
      </c>
      <c r="G614" s="67" t="s">
        <v>2227</v>
      </c>
      <c r="H614" s="68" t="s">
        <v>2227</v>
      </c>
      <c r="I614" s="68" t="s">
        <v>2227</v>
      </c>
      <c r="J614" s="68" t="s">
        <v>2227</v>
      </c>
    </row>
    <row r="615" spans="1:10" ht="13.5" customHeight="1" x14ac:dyDescent="0.25">
      <c r="A615" s="65">
        <v>5</v>
      </c>
      <c r="B615" s="98">
        <v>3</v>
      </c>
      <c r="C615" s="65">
        <v>2</v>
      </c>
      <c r="D615" s="65">
        <v>4</v>
      </c>
      <c r="E615" s="66">
        <v>5324</v>
      </c>
      <c r="F615" s="102" t="s">
        <v>2595</v>
      </c>
      <c r="G615" s="67" t="s">
        <v>2560</v>
      </c>
      <c r="H615" s="68" t="s">
        <v>2553</v>
      </c>
      <c r="I615" s="68" t="s">
        <v>2553</v>
      </c>
      <c r="J615" s="68" t="s">
        <v>2553</v>
      </c>
    </row>
    <row r="616" spans="1:10" ht="13.5" customHeight="1" x14ac:dyDescent="0.25">
      <c r="A616" s="65">
        <v>5</v>
      </c>
      <c r="B616" s="99">
        <v>3</v>
      </c>
      <c r="C616" s="65">
        <v>2</v>
      </c>
      <c r="D616" s="65">
        <v>5</v>
      </c>
      <c r="E616" s="66">
        <v>5325</v>
      </c>
      <c r="F616" s="102" t="s">
        <v>2222</v>
      </c>
      <c r="G616" s="67" t="s">
        <v>2227</v>
      </c>
      <c r="H616" s="68" t="s">
        <v>2227</v>
      </c>
      <c r="I616" s="68" t="s">
        <v>2227</v>
      </c>
      <c r="J616" s="68" t="s">
        <v>2227</v>
      </c>
    </row>
    <row r="617" spans="1:10" ht="13.5" customHeight="1" x14ac:dyDescent="0.25">
      <c r="A617" s="58">
        <v>5</v>
      </c>
      <c r="B617" s="95">
        <v>3</v>
      </c>
      <c r="C617" s="58">
        <v>3</v>
      </c>
      <c r="D617" s="58">
        <v>0</v>
      </c>
      <c r="E617" s="58">
        <v>5330</v>
      </c>
      <c r="F617" s="103" t="s">
        <v>2598</v>
      </c>
      <c r="G617" s="59" t="s">
        <v>2227</v>
      </c>
      <c r="H617" s="60" t="s">
        <v>2227</v>
      </c>
      <c r="I617" s="60" t="s">
        <v>2227</v>
      </c>
      <c r="J617" s="60" t="s">
        <v>2227</v>
      </c>
    </row>
    <row r="618" spans="1:10" ht="13.5" customHeight="1" x14ac:dyDescent="0.25">
      <c r="A618" s="61">
        <v>5</v>
      </c>
      <c r="B618" s="97">
        <v>3</v>
      </c>
      <c r="C618" s="61">
        <v>3</v>
      </c>
      <c r="D618" s="61">
        <v>1</v>
      </c>
      <c r="E618" s="62">
        <v>5331</v>
      </c>
      <c r="F618" s="101" t="s">
        <v>2594</v>
      </c>
      <c r="G618" s="63" t="s">
        <v>2560</v>
      </c>
      <c r="H618" s="64" t="s">
        <v>2553</v>
      </c>
      <c r="I618" s="64" t="s">
        <v>2210</v>
      </c>
      <c r="J618" s="64" t="s">
        <v>2210</v>
      </c>
    </row>
    <row r="619" spans="1:10" ht="13.5" customHeight="1" x14ac:dyDescent="0.25">
      <c r="A619" s="65">
        <v>5</v>
      </c>
      <c r="B619" s="98">
        <v>3</v>
      </c>
      <c r="C619" s="65">
        <v>3</v>
      </c>
      <c r="D619" s="65">
        <v>2</v>
      </c>
      <c r="E619" s="66">
        <v>5332</v>
      </c>
      <c r="F619" s="102" t="s">
        <v>2328</v>
      </c>
      <c r="G619" s="67" t="s">
        <v>2227</v>
      </c>
      <c r="H619" s="68" t="s">
        <v>2227</v>
      </c>
      <c r="I619" s="68" t="s">
        <v>2227</v>
      </c>
      <c r="J619" s="68" t="s">
        <v>2227</v>
      </c>
    </row>
    <row r="620" spans="1:10" ht="13.5" customHeight="1" x14ac:dyDescent="0.25">
      <c r="A620" s="65">
        <v>5</v>
      </c>
      <c r="B620" s="98">
        <v>3</v>
      </c>
      <c r="C620" s="65">
        <v>3</v>
      </c>
      <c r="D620" s="65">
        <v>3</v>
      </c>
      <c r="E620" s="66">
        <v>5333</v>
      </c>
      <c r="F620" s="102" t="s">
        <v>2378</v>
      </c>
      <c r="G620" s="67" t="s">
        <v>2227</v>
      </c>
      <c r="H620" s="68" t="s">
        <v>2227</v>
      </c>
      <c r="I620" s="68" t="s">
        <v>2227</v>
      </c>
      <c r="J620" s="68" t="s">
        <v>2227</v>
      </c>
    </row>
    <row r="621" spans="1:10" ht="13.5" customHeight="1" x14ac:dyDescent="0.25">
      <c r="A621" s="65">
        <v>5</v>
      </c>
      <c r="B621" s="98">
        <v>3</v>
      </c>
      <c r="C621" s="65">
        <v>3</v>
      </c>
      <c r="D621" s="65">
        <v>4</v>
      </c>
      <c r="E621" s="66">
        <v>5334</v>
      </c>
      <c r="F621" s="102" t="s">
        <v>2595</v>
      </c>
      <c r="G621" s="67" t="s">
        <v>2560</v>
      </c>
      <c r="H621" s="68" t="s">
        <v>2553</v>
      </c>
      <c r="I621" s="68" t="s">
        <v>2553</v>
      </c>
      <c r="J621" s="68" t="s">
        <v>2553</v>
      </c>
    </row>
    <row r="622" spans="1:10" ht="13.5" customHeight="1" x14ac:dyDescent="0.25">
      <c r="A622" s="65">
        <v>5</v>
      </c>
      <c r="B622" s="99">
        <v>3</v>
      </c>
      <c r="C622" s="65">
        <v>3</v>
      </c>
      <c r="D622" s="65">
        <v>5</v>
      </c>
      <c r="E622" s="66">
        <v>5335</v>
      </c>
      <c r="F622" s="102" t="s">
        <v>2222</v>
      </c>
      <c r="G622" s="67" t="s">
        <v>2227</v>
      </c>
      <c r="H622" s="68" t="s">
        <v>2227</v>
      </c>
      <c r="I622" s="68" t="s">
        <v>2227</v>
      </c>
      <c r="J622" s="68" t="s">
        <v>2227</v>
      </c>
    </row>
    <row r="623" spans="1:10" ht="13.5" customHeight="1" x14ac:dyDescent="0.25">
      <c r="A623" s="58">
        <v>5</v>
      </c>
      <c r="B623" s="95">
        <v>3</v>
      </c>
      <c r="C623" s="58">
        <v>4</v>
      </c>
      <c r="D623" s="58">
        <v>0</v>
      </c>
      <c r="E623" s="58">
        <v>5340</v>
      </c>
      <c r="F623" s="103" t="s">
        <v>2599</v>
      </c>
      <c r="G623" s="59" t="s">
        <v>2227</v>
      </c>
      <c r="H623" s="60" t="s">
        <v>2227</v>
      </c>
      <c r="I623" s="60" t="s">
        <v>2227</v>
      </c>
      <c r="J623" s="60" t="s">
        <v>2227</v>
      </c>
    </row>
    <row r="624" spans="1:10" ht="13.5" customHeight="1" x14ac:dyDescent="0.25">
      <c r="A624" s="61">
        <v>5</v>
      </c>
      <c r="B624" s="97">
        <v>3</v>
      </c>
      <c r="C624" s="61">
        <v>4</v>
      </c>
      <c r="D624" s="61">
        <v>1</v>
      </c>
      <c r="E624" s="62">
        <v>5341</v>
      </c>
      <c r="F624" s="101" t="s">
        <v>2594</v>
      </c>
      <c r="G624" s="63" t="s">
        <v>2560</v>
      </c>
      <c r="H624" s="64" t="s">
        <v>2553</v>
      </c>
      <c r="I624" s="64" t="s">
        <v>2210</v>
      </c>
      <c r="J624" s="64" t="s">
        <v>2210</v>
      </c>
    </row>
    <row r="625" spans="1:10" ht="13.5" customHeight="1" x14ac:dyDescent="0.25">
      <c r="A625" s="65">
        <v>5</v>
      </c>
      <c r="B625" s="98">
        <v>3</v>
      </c>
      <c r="C625" s="65">
        <v>4</v>
      </c>
      <c r="D625" s="65">
        <v>2</v>
      </c>
      <c r="E625" s="66">
        <v>5342</v>
      </c>
      <c r="F625" s="102" t="s">
        <v>2328</v>
      </c>
      <c r="G625" s="67" t="s">
        <v>2227</v>
      </c>
      <c r="H625" s="68" t="s">
        <v>2227</v>
      </c>
      <c r="I625" s="68" t="s">
        <v>2227</v>
      </c>
      <c r="J625" s="68" t="s">
        <v>2227</v>
      </c>
    </row>
    <row r="626" spans="1:10" ht="13.5" customHeight="1" x14ac:dyDescent="0.25">
      <c r="A626" s="65">
        <v>5</v>
      </c>
      <c r="B626" s="98">
        <v>3</v>
      </c>
      <c r="C626" s="65">
        <v>4</v>
      </c>
      <c r="D626" s="65">
        <v>3</v>
      </c>
      <c r="E626" s="66">
        <v>5343</v>
      </c>
      <c r="F626" s="102" t="s">
        <v>2378</v>
      </c>
      <c r="G626" s="67" t="s">
        <v>2227</v>
      </c>
      <c r="H626" s="68" t="s">
        <v>2227</v>
      </c>
      <c r="I626" s="68" t="s">
        <v>2227</v>
      </c>
      <c r="J626" s="68" t="s">
        <v>2227</v>
      </c>
    </row>
    <row r="627" spans="1:10" ht="13.5" customHeight="1" x14ac:dyDescent="0.25">
      <c r="A627" s="65">
        <v>5</v>
      </c>
      <c r="B627" s="98">
        <v>3</v>
      </c>
      <c r="C627" s="65">
        <v>4</v>
      </c>
      <c r="D627" s="65">
        <v>4</v>
      </c>
      <c r="E627" s="66">
        <v>5344</v>
      </c>
      <c r="F627" s="102" t="s">
        <v>2595</v>
      </c>
      <c r="G627" s="67" t="s">
        <v>2560</v>
      </c>
      <c r="H627" s="68" t="s">
        <v>2553</v>
      </c>
      <c r="I627" s="68" t="s">
        <v>2553</v>
      </c>
      <c r="J627" s="68" t="s">
        <v>2553</v>
      </c>
    </row>
    <row r="628" spans="1:10" ht="13.5" customHeight="1" x14ac:dyDescent="0.25">
      <c r="A628" s="65">
        <v>5</v>
      </c>
      <c r="B628" s="99">
        <v>3</v>
      </c>
      <c r="C628" s="65">
        <v>4</v>
      </c>
      <c r="D628" s="65">
        <v>5</v>
      </c>
      <c r="E628" s="66">
        <v>5345</v>
      </c>
      <c r="F628" s="102" t="s">
        <v>2222</v>
      </c>
      <c r="G628" s="67" t="s">
        <v>2227</v>
      </c>
      <c r="H628" s="68" t="s">
        <v>2227</v>
      </c>
      <c r="I628" s="68" t="s">
        <v>2227</v>
      </c>
      <c r="J628" s="68" t="s">
        <v>2227</v>
      </c>
    </row>
    <row r="629" spans="1:10" ht="13.5" customHeight="1" x14ac:dyDescent="0.25">
      <c r="A629" s="58">
        <v>5</v>
      </c>
      <c r="B629" s="95">
        <v>3</v>
      </c>
      <c r="C629" s="58">
        <v>5</v>
      </c>
      <c r="D629" s="58">
        <v>0</v>
      </c>
      <c r="E629" s="58">
        <v>5350</v>
      </c>
      <c r="F629" s="103" t="s">
        <v>2139</v>
      </c>
      <c r="G629" s="59" t="s">
        <v>2560</v>
      </c>
      <c r="H629" s="60" t="s">
        <v>2553</v>
      </c>
      <c r="I629" s="60" t="s">
        <v>2553</v>
      </c>
      <c r="J629" s="60" t="s">
        <v>2553</v>
      </c>
    </row>
    <row r="630" spans="1:10" ht="13.5" customHeight="1" x14ac:dyDescent="0.25">
      <c r="A630" s="58">
        <v>5</v>
      </c>
      <c r="B630" s="95">
        <v>3</v>
      </c>
      <c r="C630" s="58">
        <v>6</v>
      </c>
      <c r="D630" s="58">
        <v>0</v>
      </c>
      <c r="E630" s="58">
        <v>5360</v>
      </c>
      <c r="F630" s="103" t="s">
        <v>2140</v>
      </c>
      <c r="G630" s="59" t="s">
        <v>2560</v>
      </c>
      <c r="H630" s="60" t="s">
        <v>2553</v>
      </c>
      <c r="I630" s="60" t="s">
        <v>2553</v>
      </c>
      <c r="J630" s="60" t="s">
        <v>2553</v>
      </c>
    </row>
    <row r="631" spans="1:10" ht="13.5" customHeight="1" x14ac:dyDescent="0.25">
      <c r="A631" s="58">
        <v>5</v>
      </c>
      <c r="B631" s="95">
        <v>3</v>
      </c>
      <c r="C631" s="58">
        <v>7</v>
      </c>
      <c r="D631" s="58">
        <v>0</v>
      </c>
      <c r="E631" s="58">
        <v>5370</v>
      </c>
      <c r="F631" s="103" t="s">
        <v>2141</v>
      </c>
      <c r="G631" s="59" t="s">
        <v>2210</v>
      </c>
      <c r="H631" s="60" t="s">
        <v>2210</v>
      </c>
      <c r="I631" s="60" t="s">
        <v>2210</v>
      </c>
      <c r="J631" s="60" t="s">
        <v>2210</v>
      </c>
    </row>
    <row r="632" spans="1:10" ht="13.5" customHeight="1" x14ac:dyDescent="0.25">
      <c r="A632" s="58">
        <v>5</v>
      </c>
      <c r="B632" s="95">
        <v>3</v>
      </c>
      <c r="C632" s="58">
        <v>8</v>
      </c>
      <c r="D632" s="58">
        <v>0</v>
      </c>
      <c r="E632" s="58">
        <v>5380</v>
      </c>
      <c r="F632" s="103" t="s">
        <v>2600</v>
      </c>
      <c r="G632" s="59" t="s">
        <v>2560</v>
      </c>
      <c r="H632" s="60" t="s">
        <v>2553</v>
      </c>
      <c r="I632" s="60" t="s">
        <v>2553</v>
      </c>
      <c r="J632" s="60" t="s">
        <v>2553</v>
      </c>
    </row>
    <row r="633" spans="1:10" ht="13.5" customHeight="1" x14ac:dyDescent="0.25">
      <c r="A633" s="61">
        <v>5</v>
      </c>
      <c r="B633" s="97">
        <v>3</v>
      </c>
      <c r="C633" s="61">
        <v>8</v>
      </c>
      <c r="D633" s="61">
        <v>1</v>
      </c>
      <c r="E633" s="62">
        <v>5381</v>
      </c>
      <c r="F633" s="101" t="s">
        <v>2601</v>
      </c>
      <c r="G633" s="63" t="s">
        <v>2560</v>
      </c>
      <c r="H633" s="64" t="s">
        <v>2553</v>
      </c>
      <c r="I633" s="64" t="s">
        <v>2553</v>
      </c>
      <c r="J633" s="64" t="s">
        <v>2553</v>
      </c>
    </row>
    <row r="634" spans="1:10" ht="13.5" customHeight="1" x14ac:dyDescent="0.25">
      <c r="A634" s="65">
        <v>5</v>
      </c>
      <c r="B634" s="98">
        <v>3</v>
      </c>
      <c r="C634" s="65">
        <v>8</v>
      </c>
      <c r="D634" s="65">
        <v>2</v>
      </c>
      <c r="E634" s="66">
        <v>5382</v>
      </c>
      <c r="F634" s="102" t="s">
        <v>2602</v>
      </c>
      <c r="G634" s="67" t="s">
        <v>2560</v>
      </c>
      <c r="H634" s="68" t="s">
        <v>2553</v>
      </c>
      <c r="I634" s="68" t="s">
        <v>2553</v>
      </c>
      <c r="J634" s="68" t="s">
        <v>2553</v>
      </c>
    </row>
    <row r="635" spans="1:10" ht="13.5" customHeight="1" x14ac:dyDescent="0.25">
      <c r="A635" s="65">
        <v>5</v>
      </c>
      <c r="B635" s="98">
        <v>3</v>
      </c>
      <c r="C635" s="65">
        <v>8</v>
      </c>
      <c r="D635" s="65">
        <v>3</v>
      </c>
      <c r="E635" s="66">
        <v>5383</v>
      </c>
      <c r="F635" s="102" t="s">
        <v>2603</v>
      </c>
      <c r="G635" s="67" t="s">
        <v>2560</v>
      </c>
      <c r="H635" s="68" t="s">
        <v>2553</v>
      </c>
      <c r="I635" s="68" t="s">
        <v>2553</v>
      </c>
      <c r="J635" s="68" t="s">
        <v>2553</v>
      </c>
    </row>
    <row r="636" spans="1:10" ht="13.5" customHeight="1" x14ac:dyDescent="0.25">
      <c r="A636" s="65">
        <v>5</v>
      </c>
      <c r="B636" s="99">
        <v>3</v>
      </c>
      <c r="C636" s="65">
        <v>8</v>
      </c>
      <c r="D636" s="65">
        <v>4</v>
      </c>
      <c r="E636" s="66">
        <v>5384</v>
      </c>
      <c r="F636" s="102" t="s">
        <v>2604</v>
      </c>
      <c r="G636" s="67" t="s">
        <v>2560</v>
      </c>
      <c r="H636" s="68" t="s">
        <v>2553</v>
      </c>
      <c r="I636" s="68" t="s">
        <v>2553</v>
      </c>
      <c r="J636" s="68" t="s">
        <v>2553</v>
      </c>
    </row>
    <row r="637" spans="1:10" ht="13.5" customHeight="1" x14ac:dyDescent="0.25">
      <c r="A637" s="58">
        <v>5</v>
      </c>
      <c r="B637" s="95">
        <v>3</v>
      </c>
      <c r="C637" s="58">
        <v>9</v>
      </c>
      <c r="D637" s="58">
        <v>0</v>
      </c>
      <c r="E637" s="58">
        <v>5390</v>
      </c>
      <c r="F637" s="103" t="s">
        <v>2152</v>
      </c>
      <c r="G637" s="59" t="s">
        <v>2227</v>
      </c>
      <c r="H637" s="60" t="s">
        <v>2227</v>
      </c>
      <c r="I637" s="60" t="s">
        <v>2227</v>
      </c>
      <c r="J637" s="60" t="s">
        <v>2227</v>
      </c>
    </row>
    <row r="638" spans="1:10" ht="13.5" customHeight="1" x14ac:dyDescent="0.25">
      <c r="A638" s="65">
        <v>5</v>
      </c>
      <c r="B638" s="97">
        <v>3</v>
      </c>
      <c r="C638" s="65">
        <v>9</v>
      </c>
      <c r="D638" s="65">
        <v>8</v>
      </c>
      <c r="E638" s="66">
        <v>5398</v>
      </c>
      <c r="F638" s="102" t="s">
        <v>2338</v>
      </c>
      <c r="G638" s="67" t="s">
        <v>2227</v>
      </c>
      <c r="H638" s="68" t="s">
        <v>2227</v>
      </c>
      <c r="I638" s="68" t="s">
        <v>2227</v>
      </c>
      <c r="J638" s="68" t="s">
        <v>2227</v>
      </c>
    </row>
    <row r="639" spans="1:10" ht="13.5" customHeight="1" x14ac:dyDescent="0.25">
      <c r="A639" s="69">
        <v>5</v>
      </c>
      <c r="B639" s="99">
        <v>3</v>
      </c>
      <c r="C639" s="69">
        <v>9</v>
      </c>
      <c r="D639" s="69">
        <v>9</v>
      </c>
      <c r="E639" s="70">
        <v>5399</v>
      </c>
      <c r="F639" s="104" t="s">
        <v>2099</v>
      </c>
      <c r="G639" s="71" t="s">
        <v>2227</v>
      </c>
      <c r="H639" s="72" t="s">
        <v>2227</v>
      </c>
      <c r="I639" s="72" t="s">
        <v>2227</v>
      </c>
      <c r="J639" s="72" t="s">
        <v>2227</v>
      </c>
    </row>
    <row r="640" spans="1:10" ht="13.5" customHeight="1" x14ac:dyDescent="0.25">
      <c r="A640" s="52">
        <v>5</v>
      </c>
      <c r="B640" s="96">
        <v>4</v>
      </c>
      <c r="C640" s="52">
        <v>0</v>
      </c>
      <c r="D640" s="52">
        <v>0</v>
      </c>
      <c r="E640" s="52">
        <v>5400</v>
      </c>
      <c r="F640" s="105" t="s">
        <v>2605</v>
      </c>
      <c r="G640" s="54" t="s">
        <v>2204</v>
      </c>
      <c r="H640" s="55" t="s">
        <v>2204</v>
      </c>
      <c r="I640" s="55" t="s">
        <v>2204</v>
      </c>
      <c r="J640" s="55" t="s">
        <v>2204</v>
      </c>
    </row>
    <row r="641" spans="1:10" ht="13.5" customHeight="1" x14ac:dyDescent="0.25">
      <c r="A641" s="58">
        <v>5</v>
      </c>
      <c r="B641" s="95">
        <v>4</v>
      </c>
      <c r="C641" s="58">
        <v>1</v>
      </c>
      <c r="D641" s="58">
        <v>0</v>
      </c>
      <c r="E641" s="58">
        <v>5410</v>
      </c>
      <c r="F641" s="103" t="s">
        <v>2606</v>
      </c>
      <c r="G641" s="59" t="s">
        <v>2204</v>
      </c>
      <c r="H641" s="60" t="s">
        <v>2204</v>
      </c>
      <c r="I641" s="60" t="s">
        <v>2204</v>
      </c>
      <c r="J641" s="60" t="s">
        <v>2204</v>
      </c>
    </row>
    <row r="642" spans="1:10" ht="13.5" customHeight="1" x14ac:dyDescent="0.25">
      <c r="A642" s="58">
        <v>5</v>
      </c>
      <c r="B642" s="95">
        <v>4</v>
      </c>
      <c r="C642" s="58">
        <v>2</v>
      </c>
      <c r="D642" s="58">
        <v>0</v>
      </c>
      <c r="E642" s="58">
        <v>5420</v>
      </c>
      <c r="F642" s="103" t="s">
        <v>2607</v>
      </c>
      <c r="G642" s="59" t="s">
        <v>2204</v>
      </c>
      <c r="H642" s="60" t="s">
        <v>2204</v>
      </c>
      <c r="I642" s="60" t="s">
        <v>2204</v>
      </c>
      <c r="J642" s="60" t="s">
        <v>2204</v>
      </c>
    </row>
    <row r="643" spans="1:10" ht="13.5" customHeight="1" x14ac:dyDescent="0.25">
      <c r="A643" s="58">
        <v>5</v>
      </c>
      <c r="B643" s="95">
        <v>4</v>
      </c>
      <c r="C643" s="58">
        <v>3</v>
      </c>
      <c r="D643" s="58">
        <v>0</v>
      </c>
      <c r="E643" s="58">
        <v>5430</v>
      </c>
      <c r="F643" s="103" t="s">
        <v>2608</v>
      </c>
      <c r="G643" s="59" t="s">
        <v>2204</v>
      </c>
      <c r="H643" s="60" t="s">
        <v>2204</v>
      </c>
      <c r="I643" s="60" t="s">
        <v>2204</v>
      </c>
      <c r="J643" s="60" t="s">
        <v>2204</v>
      </c>
    </row>
    <row r="644" spans="1:10" ht="13.5" customHeight="1" x14ac:dyDescent="0.25">
      <c r="A644" s="58">
        <v>5</v>
      </c>
      <c r="B644" s="95">
        <v>4</v>
      </c>
      <c r="C644" s="58">
        <v>9</v>
      </c>
      <c r="D644" s="58">
        <v>0</v>
      </c>
      <c r="E644" s="58">
        <v>5490</v>
      </c>
      <c r="F644" s="103" t="s">
        <v>2152</v>
      </c>
      <c r="G644" s="59" t="s">
        <v>2204</v>
      </c>
      <c r="H644" s="60" t="s">
        <v>2204</v>
      </c>
      <c r="I644" s="60" t="s">
        <v>2204</v>
      </c>
      <c r="J644" s="60" t="s">
        <v>2204</v>
      </c>
    </row>
    <row r="645" spans="1:10" ht="13.5" customHeight="1" x14ac:dyDescent="0.25">
      <c r="A645" s="52">
        <v>5</v>
      </c>
      <c r="B645" s="96">
        <v>5</v>
      </c>
      <c r="C645" s="52">
        <v>0</v>
      </c>
      <c r="D645" s="52">
        <v>0</v>
      </c>
      <c r="E645" s="52">
        <v>5500</v>
      </c>
      <c r="F645" s="105" t="s">
        <v>2609</v>
      </c>
      <c r="G645" s="54" t="s">
        <v>2227</v>
      </c>
      <c r="H645" s="55" t="s">
        <v>2227</v>
      </c>
      <c r="I645" s="55" t="s">
        <v>2227</v>
      </c>
      <c r="J645" s="55" t="s">
        <v>2227</v>
      </c>
    </row>
    <row r="646" spans="1:10" ht="13.5" customHeight="1" x14ac:dyDescent="0.25">
      <c r="A646" s="58">
        <v>5</v>
      </c>
      <c r="B646" s="95">
        <v>5</v>
      </c>
      <c r="C646" s="58">
        <v>1</v>
      </c>
      <c r="D646" s="58">
        <v>0</v>
      </c>
      <c r="E646" s="58">
        <v>5510</v>
      </c>
      <c r="F646" s="103" t="s">
        <v>2610</v>
      </c>
      <c r="G646" s="59" t="s">
        <v>2204</v>
      </c>
      <c r="H646" s="60" t="s">
        <v>2204</v>
      </c>
      <c r="I646" s="60" t="s">
        <v>2204</v>
      </c>
      <c r="J646" s="60" t="s">
        <v>2204</v>
      </c>
    </row>
    <row r="647" spans="1:10" ht="13.5" customHeight="1" x14ac:dyDescent="0.25">
      <c r="A647" s="58">
        <v>5</v>
      </c>
      <c r="B647" s="95">
        <v>5</v>
      </c>
      <c r="C647" s="58">
        <v>2</v>
      </c>
      <c r="D647" s="58">
        <v>0</v>
      </c>
      <c r="E647" s="58">
        <v>5520</v>
      </c>
      <c r="F647" s="103" t="s">
        <v>2611</v>
      </c>
      <c r="G647" s="59" t="s">
        <v>2227</v>
      </c>
      <c r="H647" s="60" t="s">
        <v>2227</v>
      </c>
      <c r="I647" s="60" t="s">
        <v>2227</v>
      </c>
      <c r="J647" s="60" t="s">
        <v>2227</v>
      </c>
    </row>
    <row r="648" spans="1:10" ht="13.5" customHeight="1" x14ac:dyDescent="0.25">
      <c r="A648" s="61">
        <v>5</v>
      </c>
      <c r="B648" s="97">
        <v>5</v>
      </c>
      <c r="C648" s="61">
        <v>2</v>
      </c>
      <c r="D648" s="61">
        <v>1</v>
      </c>
      <c r="E648" s="62">
        <v>5521</v>
      </c>
      <c r="F648" s="101" t="s">
        <v>2612</v>
      </c>
      <c r="G648" s="63" t="s">
        <v>2227</v>
      </c>
      <c r="H648" s="64" t="s">
        <v>2227</v>
      </c>
      <c r="I648" s="64" t="s">
        <v>2227</v>
      </c>
      <c r="J648" s="64" t="s">
        <v>2227</v>
      </c>
    </row>
    <row r="649" spans="1:10" ht="13.5" customHeight="1" x14ac:dyDescent="0.25">
      <c r="A649" s="65">
        <v>5</v>
      </c>
      <c r="B649" s="98">
        <v>5</v>
      </c>
      <c r="C649" s="65">
        <v>2</v>
      </c>
      <c r="D649" s="65">
        <v>2</v>
      </c>
      <c r="E649" s="66">
        <v>5522</v>
      </c>
      <c r="F649" s="102" t="s">
        <v>2613</v>
      </c>
      <c r="G649" s="67" t="s">
        <v>2227</v>
      </c>
      <c r="H649" s="68" t="s">
        <v>2227</v>
      </c>
      <c r="I649" s="68" t="s">
        <v>2227</v>
      </c>
      <c r="J649" s="68" t="s">
        <v>2227</v>
      </c>
    </row>
    <row r="650" spans="1:10" ht="13.5" customHeight="1" x14ac:dyDescent="0.25">
      <c r="A650" s="65">
        <v>5</v>
      </c>
      <c r="B650" s="99">
        <v>5</v>
      </c>
      <c r="C650" s="65">
        <v>2</v>
      </c>
      <c r="D650" s="65">
        <v>3</v>
      </c>
      <c r="E650" s="66">
        <v>5523</v>
      </c>
      <c r="F650" s="102" t="s">
        <v>2614</v>
      </c>
      <c r="G650" s="67" t="s">
        <v>2227</v>
      </c>
      <c r="H650" s="68" t="s">
        <v>2227</v>
      </c>
      <c r="I650" s="68" t="s">
        <v>2227</v>
      </c>
      <c r="J650" s="68" t="s">
        <v>2227</v>
      </c>
    </row>
    <row r="651" spans="1:10" ht="13.5" customHeight="1" x14ac:dyDescent="0.25">
      <c r="A651" s="58">
        <v>5</v>
      </c>
      <c r="B651" s="95">
        <v>5</v>
      </c>
      <c r="C651" s="58">
        <v>3</v>
      </c>
      <c r="D651" s="58">
        <v>0</v>
      </c>
      <c r="E651" s="58">
        <v>5530</v>
      </c>
      <c r="F651" s="103" t="s">
        <v>2142</v>
      </c>
      <c r="G651" s="59" t="s">
        <v>2227</v>
      </c>
      <c r="H651" s="60" t="s">
        <v>2227</v>
      </c>
      <c r="I651" s="60" t="s">
        <v>2227</v>
      </c>
      <c r="J651" s="60" t="s">
        <v>2227</v>
      </c>
    </row>
    <row r="652" spans="1:10" ht="13.5" customHeight="1" x14ac:dyDescent="0.25">
      <c r="A652" s="61">
        <v>5</v>
      </c>
      <c r="B652" s="97">
        <v>5</v>
      </c>
      <c r="C652" s="61">
        <v>3</v>
      </c>
      <c r="D652" s="61">
        <v>1</v>
      </c>
      <c r="E652" s="62">
        <v>5531</v>
      </c>
      <c r="F652" s="101" t="s">
        <v>2615</v>
      </c>
      <c r="G652" s="63" t="s">
        <v>2227</v>
      </c>
      <c r="H652" s="64" t="s">
        <v>2227</v>
      </c>
      <c r="I652" s="64" t="s">
        <v>2227</v>
      </c>
      <c r="J652" s="64" t="s">
        <v>2227</v>
      </c>
    </row>
    <row r="653" spans="1:10" ht="13.5" customHeight="1" x14ac:dyDescent="0.25">
      <c r="A653" s="65">
        <v>5</v>
      </c>
      <c r="B653" s="98">
        <v>5</v>
      </c>
      <c r="C653" s="65">
        <v>3</v>
      </c>
      <c r="D653" s="65">
        <v>2</v>
      </c>
      <c r="E653" s="66">
        <v>5532</v>
      </c>
      <c r="F653" s="102" t="s">
        <v>2413</v>
      </c>
      <c r="G653" s="67" t="s">
        <v>2227</v>
      </c>
      <c r="H653" s="68" t="s">
        <v>2227</v>
      </c>
      <c r="I653" s="68" t="s">
        <v>2227</v>
      </c>
      <c r="J653" s="68" t="s">
        <v>2227</v>
      </c>
    </row>
    <row r="654" spans="1:10" ht="13.5" customHeight="1" x14ac:dyDescent="0.25">
      <c r="A654" s="65">
        <v>5</v>
      </c>
      <c r="B654" s="98">
        <v>5</v>
      </c>
      <c r="C654" s="65">
        <v>3</v>
      </c>
      <c r="D654" s="65">
        <v>3</v>
      </c>
      <c r="E654" s="66">
        <v>5533</v>
      </c>
      <c r="F654" s="102" t="s">
        <v>2616</v>
      </c>
      <c r="G654" s="67" t="s">
        <v>2227</v>
      </c>
      <c r="H654" s="68" t="s">
        <v>2227</v>
      </c>
      <c r="I654" s="68" t="s">
        <v>2227</v>
      </c>
      <c r="J654" s="68" t="s">
        <v>2227</v>
      </c>
    </row>
    <row r="655" spans="1:10" ht="13.5" customHeight="1" x14ac:dyDescent="0.25">
      <c r="A655" s="65">
        <v>5</v>
      </c>
      <c r="B655" s="98">
        <v>5</v>
      </c>
      <c r="C655" s="65">
        <v>3</v>
      </c>
      <c r="D655" s="65">
        <v>4</v>
      </c>
      <c r="E655" s="66">
        <v>5534</v>
      </c>
      <c r="F655" s="102" t="s">
        <v>2617</v>
      </c>
      <c r="G655" s="67" t="s">
        <v>2227</v>
      </c>
      <c r="H655" s="68" t="s">
        <v>2227</v>
      </c>
      <c r="I655" s="68" t="s">
        <v>2227</v>
      </c>
      <c r="J655" s="68" t="s">
        <v>2227</v>
      </c>
    </row>
    <row r="656" spans="1:10" ht="13.5" customHeight="1" x14ac:dyDescent="0.25">
      <c r="A656" s="65">
        <v>5</v>
      </c>
      <c r="B656" s="98">
        <v>5</v>
      </c>
      <c r="C656" s="65">
        <v>3</v>
      </c>
      <c r="D656" s="65">
        <v>5</v>
      </c>
      <c r="E656" s="66">
        <v>5535</v>
      </c>
      <c r="F656" s="102" t="s">
        <v>2618</v>
      </c>
      <c r="G656" s="67" t="s">
        <v>2227</v>
      </c>
      <c r="H656" s="68" t="s">
        <v>2227</v>
      </c>
      <c r="I656" s="68" t="s">
        <v>2227</v>
      </c>
      <c r="J656" s="68" t="s">
        <v>2227</v>
      </c>
    </row>
    <row r="657" spans="1:10" ht="13.5" customHeight="1" x14ac:dyDescent="0.25">
      <c r="A657" s="65">
        <v>5</v>
      </c>
      <c r="B657" s="98">
        <v>5</v>
      </c>
      <c r="C657" s="65">
        <v>3</v>
      </c>
      <c r="D657" s="65">
        <v>6</v>
      </c>
      <c r="E657" s="66">
        <v>5536</v>
      </c>
      <c r="F657" s="102" t="s">
        <v>2619</v>
      </c>
      <c r="G657" s="67" t="s">
        <v>2227</v>
      </c>
      <c r="H657" s="68" t="s">
        <v>2227</v>
      </c>
      <c r="I657" s="68" t="s">
        <v>2227</v>
      </c>
      <c r="J657" s="68" t="s">
        <v>2227</v>
      </c>
    </row>
    <row r="658" spans="1:10" ht="13.5" customHeight="1" x14ac:dyDescent="0.25">
      <c r="A658" s="65">
        <v>5</v>
      </c>
      <c r="B658" s="99">
        <v>5</v>
      </c>
      <c r="C658" s="65">
        <v>3</v>
      </c>
      <c r="D658" s="65">
        <v>7</v>
      </c>
      <c r="E658" s="66">
        <v>5537</v>
      </c>
      <c r="F658" s="102" t="s">
        <v>2620</v>
      </c>
      <c r="G658" s="67" t="s">
        <v>2227</v>
      </c>
      <c r="H658" s="68" t="s">
        <v>2227</v>
      </c>
      <c r="I658" s="68" t="s">
        <v>2227</v>
      </c>
      <c r="J658" s="68" t="s">
        <v>2227</v>
      </c>
    </row>
    <row r="659" spans="1:10" ht="13.5" customHeight="1" x14ac:dyDescent="0.25">
      <c r="A659" s="58">
        <v>5</v>
      </c>
      <c r="B659" s="95">
        <v>5</v>
      </c>
      <c r="C659" s="58">
        <v>4</v>
      </c>
      <c r="D659" s="58">
        <v>0</v>
      </c>
      <c r="E659" s="58">
        <v>5540</v>
      </c>
      <c r="F659" s="103" t="s">
        <v>2621</v>
      </c>
      <c r="G659" s="59" t="s">
        <v>2204</v>
      </c>
      <c r="H659" s="60" t="s">
        <v>2204</v>
      </c>
      <c r="I659" s="60" t="s">
        <v>2204</v>
      </c>
      <c r="J659" s="60" t="s">
        <v>2204</v>
      </c>
    </row>
    <row r="660" spans="1:10" ht="13.5" customHeight="1" x14ac:dyDescent="0.25">
      <c r="A660" s="58">
        <v>5</v>
      </c>
      <c r="B660" s="95">
        <v>5</v>
      </c>
      <c r="C660" s="58">
        <v>9</v>
      </c>
      <c r="D660" s="58">
        <v>0</v>
      </c>
      <c r="E660" s="58">
        <v>5590</v>
      </c>
      <c r="F660" s="103" t="s">
        <v>2152</v>
      </c>
      <c r="G660" s="59" t="s">
        <v>2227</v>
      </c>
      <c r="H660" s="60" t="s">
        <v>2227</v>
      </c>
      <c r="I660" s="60" t="s">
        <v>2227</v>
      </c>
      <c r="J660" s="60" t="s">
        <v>2227</v>
      </c>
    </row>
    <row r="661" spans="1:10" ht="13.5" customHeight="1" x14ac:dyDescent="0.25">
      <c r="A661" s="65">
        <v>5</v>
      </c>
      <c r="B661" s="97">
        <v>5</v>
      </c>
      <c r="C661" s="65">
        <v>9</v>
      </c>
      <c r="D661" s="65">
        <v>8</v>
      </c>
      <c r="E661" s="66">
        <v>5598</v>
      </c>
      <c r="F661" s="102" t="s">
        <v>2338</v>
      </c>
      <c r="G661" s="67" t="s">
        <v>2227</v>
      </c>
      <c r="H661" s="68" t="s">
        <v>2227</v>
      </c>
      <c r="I661" s="68" t="s">
        <v>2227</v>
      </c>
      <c r="J661" s="68" t="s">
        <v>2227</v>
      </c>
    </row>
    <row r="662" spans="1:10" ht="13.5" customHeight="1" x14ac:dyDescent="0.25">
      <c r="A662" s="69">
        <v>5</v>
      </c>
      <c r="B662" s="99">
        <v>5</v>
      </c>
      <c r="C662" s="69">
        <v>9</v>
      </c>
      <c r="D662" s="69">
        <v>9</v>
      </c>
      <c r="E662" s="70">
        <v>5599</v>
      </c>
      <c r="F662" s="104" t="s">
        <v>2099</v>
      </c>
      <c r="G662" s="71" t="s">
        <v>2227</v>
      </c>
      <c r="H662" s="72" t="s">
        <v>2227</v>
      </c>
      <c r="I662" s="72" t="s">
        <v>2227</v>
      </c>
      <c r="J662" s="72" t="s">
        <v>2227</v>
      </c>
    </row>
    <row r="663" spans="1:10" ht="13.5" customHeight="1" x14ac:dyDescent="0.25">
      <c r="A663" s="52">
        <v>5</v>
      </c>
      <c r="B663" s="96">
        <v>6</v>
      </c>
      <c r="C663" s="52">
        <v>0</v>
      </c>
      <c r="D663" s="52">
        <v>0</v>
      </c>
      <c r="E663" s="52">
        <v>5600</v>
      </c>
      <c r="F663" s="105" t="s">
        <v>2622</v>
      </c>
      <c r="G663" s="54" t="s">
        <v>2227</v>
      </c>
      <c r="H663" s="55" t="s">
        <v>2227</v>
      </c>
      <c r="I663" s="55" t="s">
        <v>2227</v>
      </c>
      <c r="J663" s="55" t="s">
        <v>2227</v>
      </c>
    </row>
    <row r="664" spans="1:10" ht="13.5" customHeight="1" x14ac:dyDescent="0.25">
      <c r="A664" s="58">
        <v>5</v>
      </c>
      <c r="B664" s="95">
        <v>6</v>
      </c>
      <c r="C664" s="58">
        <v>1</v>
      </c>
      <c r="D664" s="58">
        <v>0</v>
      </c>
      <c r="E664" s="58">
        <v>5610</v>
      </c>
      <c r="F664" s="103" t="s">
        <v>2623</v>
      </c>
      <c r="G664" s="59" t="s">
        <v>2227</v>
      </c>
      <c r="H664" s="60" t="s">
        <v>2227</v>
      </c>
      <c r="I664" s="60" t="s">
        <v>2227</v>
      </c>
      <c r="J664" s="60" t="s">
        <v>2227</v>
      </c>
    </row>
    <row r="665" spans="1:10" ht="13.5" customHeight="1" x14ac:dyDescent="0.25">
      <c r="A665" s="58">
        <v>5</v>
      </c>
      <c r="B665" s="95">
        <v>6</v>
      </c>
      <c r="C665" s="58">
        <v>2</v>
      </c>
      <c r="D665" s="58">
        <v>0</v>
      </c>
      <c r="E665" s="58">
        <v>5620</v>
      </c>
      <c r="F665" s="103" t="s">
        <v>2624</v>
      </c>
      <c r="G665" s="59" t="s">
        <v>2227</v>
      </c>
      <c r="H665" s="60" t="s">
        <v>2227</v>
      </c>
      <c r="I665" s="60" t="s">
        <v>2227</v>
      </c>
      <c r="J665" s="60" t="s">
        <v>2227</v>
      </c>
    </row>
    <row r="666" spans="1:10" ht="13.5" customHeight="1" x14ac:dyDescent="0.25">
      <c r="A666" s="58">
        <v>5</v>
      </c>
      <c r="B666" s="95">
        <v>6</v>
      </c>
      <c r="C666" s="58">
        <v>3</v>
      </c>
      <c r="D666" s="58">
        <v>0</v>
      </c>
      <c r="E666" s="58">
        <v>5630</v>
      </c>
      <c r="F666" s="103" t="s">
        <v>2143</v>
      </c>
      <c r="G666" s="59" t="s">
        <v>2227</v>
      </c>
      <c r="H666" s="60" t="s">
        <v>2227</v>
      </c>
      <c r="I666" s="60" t="s">
        <v>2227</v>
      </c>
      <c r="J666" s="60" t="s">
        <v>2227</v>
      </c>
    </row>
    <row r="667" spans="1:10" ht="13.5" customHeight="1" x14ac:dyDescent="0.25">
      <c r="A667" s="65">
        <v>5</v>
      </c>
      <c r="B667" s="97">
        <v>6</v>
      </c>
      <c r="C667" s="65">
        <v>3</v>
      </c>
      <c r="D667" s="65">
        <v>2</v>
      </c>
      <c r="E667" s="66">
        <v>5632</v>
      </c>
      <c r="F667" s="102" t="s">
        <v>2625</v>
      </c>
      <c r="G667" s="67" t="s">
        <v>2227</v>
      </c>
      <c r="H667" s="68" t="s">
        <v>2227</v>
      </c>
      <c r="I667" s="68" t="s">
        <v>2227</v>
      </c>
      <c r="J667" s="68" t="s">
        <v>2227</v>
      </c>
    </row>
    <row r="668" spans="1:10" ht="13.5" customHeight="1" x14ac:dyDescent="0.25">
      <c r="A668" s="69">
        <v>5</v>
      </c>
      <c r="B668" s="99">
        <v>6</v>
      </c>
      <c r="C668" s="69">
        <v>3</v>
      </c>
      <c r="D668" s="69">
        <v>3</v>
      </c>
      <c r="E668" s="70">
        <v>5633</v>
      </c>
      <c r="F668" s="104" t="s">
        <v>2626</v>
      </c>
      <c r="G668" s="71" t="s">
        <v>2227</v>
      </c>
      <c r="H668" s="72" t="s">
        <v>2227</v>
      </c>
      <c r="I668" s="72" t="s">
        <v>2227</v>
      </c>
      <c r="J668" s="72" t="s">
        <v>2227</v>
      </c>
    </row>
    <row r="669" spans="1:10" ht="13.5" customHeight="1" x14ac:dyDescent="0.25">
      <c r="A669" s="58">
        <v>5</v>
      </c>
      <c r="B669" s="95">
        <v>6</v>
      </c>
      <c r="C669" s="58">
        <v>4</v>
      </c>
      <c r="D669" s="58">
        <v>0</v>
      </c>
      <c r="E669" s="58">
        <v>5640</v>
      </c>
      <c r="F669" s="103" t="s">
        <v>2267</v>
      </c>
      <c r="G669" s="59" t="s">
        <v>2227</v>
      </c>
      <c r="H669" s="60" t="s">
        <v>2227</v>
      </c>
      <c r="I669" s="60" t="s">
        <v>2227</v>
      </c>
      <c r="J669" s="60" t="s">
        <v>2227</v>
      </c>
    </row>
    <row r="670" spans="1:10" ht="13.5" customHeight="1" x14ac:dyDescent="0.25">
      <c r="A670" s="61">
        <v>5</v>
      </c>
      <c r="B670" s="97">
        <v>6</v>
      </c>
      <c r="C670" s="61">
        <v>4</v>
      </c>
      <c r="D670" s="61">
        <v>1</v>
      </c>
      <c r="E670" s="62">
        <v>5641</v>
      </c>
      <c r="F670" s="101" t="s">
        <v>2627</v>
      </c>
      <c r="G670" s="63" t="s">
        <v>2227</v>
      </c>
      <c r="H670" s="64" t="s">
        <v>2227</v>
      </c>
      <c r="I670" s="64" t="s">
        <v>2227</v>
      </c>
      <c r="J670" s="64" t="s">
        <v>2227</v>
      </c>
    </row>
    <row r="671" spans="1:10" ht="13.5" customHeight="1" x14ac:dyDescent="0.25">
      <c r="A671" s="65">
        <v>5</v>
      </c>
      <c r="B671" s="98">
        <v>6</v>
      </c>
      <c r="C671" s="65">
        <v>4</v>
      </c>
      <c r="D671" s="65">
        <v>2</v>
      </c>
      <c r="E671" s="66">
        <v>5642</v>
      </c>
      <c r="F671" s="102" t="s">
        <v>2628</v>
      </c>
      <c r="G671" s="67" t="s">
        <v>2227</v>
      </c>
      <c r="H671" s="68" t="s">
        <v>2227</v>
      </c>
      <c r="I671" s="68" t="s">
        <v>2227</v>
      </c>
      <c r="J671" s="68" t="s">
        <v>2227</v>
      </c>
    </row>
    <row r="672" spans="1:10" ht="13.5" customHeight="1" x14ac:dyDescent="0.25">
      <c r="A672" s="65">
        <v>5</v>
      </c>
      <c r="B672" s="98">
        <v>6</v>
      </c>
      <c r="C672" s="65">
        <v>4</v>
      </c>
      <c r="D672" s="65">
        <v>3</v>
      </c>
      <c r="E672" s="66">
        <v>5643</v>
      </c>
      <c r="F672" s="102" t="s">
        <v>2629</v>
      </c>
      <c r="G672" s="67" t="s">
        <v>2227</v>
      </c>
      <c r="H672" s="68" t="s">
        <v>2227</v>
      </c>
      <c r="I672" s="68" t="s">
        <v>2227</v>
      </c>
      <c r="J672" s="68" t="s">
        <v>2227</v>
      </c>
    </row>
    <row r="673" spans="1:10" ht="13.5" customHeight="1" x14ac:dyDescent="0.25">
      <c r="A673" s="69">
        <v>5</v>
      </c>
      <c r="B673" s="99">
        <v>6</v>
      </c>
      <c r="C673" s="69">
        <v>4</v>
      </c>
      <c r="D673" s="69">
        <v>4</v>
      </c>
      <c r="E673" s="70">
        <v>5644</v>
      </c>
      <c r="F673" s="104" t="s">
        <v>2630</v>
      </c>
      <c r="G673" s="71" t="s">
        <v>2227</v>
      </c>
      <c r="H673" s="72" t="s">
        <v>2227</v>
      </c>
      <c r="I673" s="72" t="s">
        <v>2227</v>
      </c>
      <c r="J673" s="72" t="s">
        <v>2227</v>
      </c>
    </row>
    <row r="674" spans="1:10" ht="13.5" customHeight="1" x14ac:dyDescent="0.25">
      <c r="A674" s="58">
        <v>5</v>
      </c>
      <c r="B674" s="95">
        <v>6</v>
      </c>
      <c r="C674" s="58">
        <v>5</v>
      </c>
      <c r="D674" s="58">
        <v>0</v>
      </c>
      <c r="E674" s="58">
        <v>5650</v>
      </c>
      <c r="F674" s="103" t="s">
        <v>2631</v>
      </c>
      <c r="G674" s="59" t="s">
        <v>2227</v>
      </c>
      <c r="H674" s="60" t="s">
        <v>2227</v>
      </c>
      <c r="I674" s="60" t="s">
        <v>2227</v>
      </c>
      <c r="J674" s="60" t="s">
        <v>2227</v>
      </c>
    </row>
    <row r="675" spans="1:10" ht="13.5" customHeight="1" x14ac:dyDescent="0.25">
      <c r="A675" s="61">
        <v>5</v>
      </c>
      <c r="B675" s="97">
        <v>6</v>
      </c>
      <c r="C675" s="61">
        <v>5</v>
      </c>
      <c r="D675" s="61">
        <v>1</v>
      </c>
      <c r="E675" s="62">
        <v>5651</v>
      </c>
      <c r="F675" s="101" t="s">
        <v>2627</v>
      </c>
      <c r="G675" s="63" t="s">
        <v>2227</v>
      </c>
      <c r="H675" s="64" t="s">
        <v>2227</v>
      </c>
      <c r="I675" s="64" t="s">
        <v>2227</v>
      </c>
      <c r="J675" s="64" t="s">
        <v>2227</v>
      </c>
    </row>
    <row r="676" spans="1:10" ht="13.5" customHeight="1" x14ac:dyDescent="0.25">
      <c r="A676" s="65">
        <v>5</v>
      </c>
      <c r="B676" s="98">
        <v>6</v>
      </c>
      <c r="C676" s="65">
        <v>5</v>
      </c>
      <c r="D676" s="65">
        <v>2</v>
      </c>
      <c r="E676" s="66">
        <v>5652</v>
      </c>
      <c r="F676" s="102" t="s">
        <v>2628</v>
      </c>
      <c r="G676" s="67" t="s">
        <v>2227</v>
      </c>
      <c r="H676" s="68" t="s">
        <v>2227</v>
      </c>
      <c r="I676" s="68" t="s">
        <v>2227</v>
      </c>
      <c r="J676" s="68" t="s">
        <v>2227</v>
      </c>
    </row>
    <row r="677" spans="1:10" ht="13.5" customHeight="1" x14ac:dyDescent="0.25">
      <c r="A677" s="65">
        <v>5</v>
      </c>
      <c r="B677" s="98">
        <v>6</v>
      </c>
      <c r="C677" s="65">
        <v>5</v>
      </c>
      <c r="D677" s="65">
        <v>3</v>
      </c>
      <c r="E677" s="66">
        <v>5653</v>
      </c>
      <c r="F677" s="102" t="s">
        <v>2629</v>
      </c>
      <c r="G677" s="67" t="s">
        <v>2227</v>
      </c>
      <c r="H677" s="68" t="s">
        <v>2227</v>
      </c>
      <c r="I677" s="68" t="s">
        <v>2227</v>
      </c>
      <c r="J677" s="68" t="s">
        <v>2227</v>
      </c>
    </row>
    <row r="678" spans="1:10" ht="13.5" customHeight="1" x14ac:dyDescent="0.25">
      <c r="A678" s="65">
        <v>5</v>
      </c>
      <c r="B678" s="98">
        <v>6</v>
      </c>
      <c r="C678" s="65">
        <v>5</v>
      </c>
      <c r="D678" s="65">
        <v>4</v>
      </c>
      <c r="E678" s="66">
        <v>5654</v>
      </c>
      <c r="F678" s="102" t="s">
        <v>2630</v>
      </c>
      <c r="G678" s="67" t="s">
        <v>2227</v>
      </c>
      <c r="H678" s="68" t="s">
        <v>2227</v>
      </c>
      <c r="I678" s="68" t="s">
        <v>2227</v>
      </c>
      <c r="J678" s="68" t="s">
        <v>2227</v>
      </c>
    </row>
    <row r="679" spans="1:10" ht="13.5" customHeight="1" x14ac:dyDescent="0.25">
      <c r="A679" s="65">
        <v>5</v>
      </c>
      <c r="B679" s="99">
        <v>6</v>
      </c>
      <c r="C679" s="65">
        <v>5</v>
      </c>
      <c r="D679" s="65">
        <v>5</v>
      </c>
      <c r="E679" s="66">
        <v>5655</v>
      </c>
      <c r="F679" s="102" t="s">
        <v>2632</v>
      </c>
      <c r="G679" s="67" t="s">
        <v>2227</v>
      </c>
      <c r="H679" s="68" t="s">
        <v>2227</v>
      </c>
      <c r="I679" s="68" t="s">
        <v>2227</v>
      </c>
      <c r="J679" s="68" t="s">
        <v>2227</v>
      </c>
    </row>
    <row r="680" spans="1:10" ht="13.5" customHeight="1" x14ac:dyDescent="0.25">
      <c r="A680" s="48">
        <v>6</v>
      </c>
      <c r="B680" s="94">
        <v>0</v>
      </c>
      <c r="C680" s="48">
        <v>0</v>
      </c>
      <c r="D680" s="48">
        <v>0</v>
      </c>
      <c r="E680" s="48">
        <v>6000</v>
      </c>
      <c r="F680" s="106" t="s">
        <v>2633</v>
      </c>
      <c r="G680" s="50" t="s">
        <v>2206</v>
      </c>
      <c r="H680" s="51" t="s">
        <v>2206</v>
      </c>
      <c r="I680" s="51" t="s">
        <v>2206</v>
      </c>
      <c r="J680" s="51" t="s">
        <v>2206</v>
      </c>
    </row>
    <row r="681" spans="1:10" ht="13.5" customHeight="1" x14ac:dyDescent="0.25">
      <c r="A681" s="52">
        <v>6</v>
      </c>
      <c r="B681" s="96">
        <v>1</v>
      </c>
      <c r="C681" s="52">
        <v>0</v>
      </c>
      <c r="D681" s="52">
        <v>0</v>
      </c>
      <c r="E681" s="52">
        <v>6100</v>
      </c>
      <c r="F681" s="105" t="s">
        <v>2634</v>
      </c>
      <c r="G681" s="54" t="s">
        <v>2206</v>
      </c>
      <c r="H681" s="55" t="s">
        <v>2206</v>
      </c>
      <c r="I681" s="55" t="s">
        <v>2206</v>
      </c>
      <c r="J681" s="55" t="s">
        <v>2206</v>
      </c>
    </row>
    <row r="682" spans="1:10" ht="13.5" customHeight="1" x14ac:dyDescent="0.25">
      <c r="A682" s="58">
        <v>6</v>
      </c>
      <c r="B682" s="95">
        <v>1</v>
      </c>
      <c r="C682" s="58">
        <v>1</v>
      </c>
      <c r="D682" s="58">
        <v>0</v>
      </c>
      <c r="E682" s="58">
        <v>6110</v>
      </c>
      <c r="F682" s="103" t="s">
        <v>2635</v>
      </c>
      <c r="G682" s="59" t="s">
        <v>2206</v>
      </c>
      <c r="H682" s="60" t="s">
        <v>2206</v>
      </c>
      <c r="I682" s="60" t="s">
        <v>2206</v>
      </c>
      <c r="J682" s="60" t="s">
        <v>2206</v>
      </c>
    </row>
    <row r="683" spans="1:10" ht="13.5" customHeight="1" x14ac:dyDescent="0.25">
      <c r="A683" s="65">
        <v>6</v>
      </c>
      <c r="B683" s="97">
        <v>1</v>
      </c>
      <c r="C683" s="65">
        <v>1</v>
      </c>
      <c r="D683" s="65">
        <v>3</v>
      </c>
      <c r="E683" s="66">
        <v>6113</v>
      </c>
      <c r="F683" s="102" t="s">
        <v>2636</v>
      </c>
      <c r="G683" s="67" t="s">
        <v>2210</v>
      </c>
      <c r="H683" s="68" t="s">
        <v>2210</v>
      </c>
      <c r="I683" s="68" t="s">
        <v>2210</v>
      </c>
      <c r="J683" s="68" t="s">
        <v>2210</v>
      </c>
    </row>
    <row r="684" spans="1:10" ht="13.5" customHeight="1" x14ac:dyDescent="0.25">
      <c r="A684" s="65">
        <v>6</v>
      </c>
      <c r="B684" s="98">
        <v>1</v>
      </c>
      <c r="C684" s="65">
        <v>1</v>
      </c>
      <c r="D684" s="65">
        <v>4</v>
      </c>
      <c r="E684" s="66">
        <v>6114</v>
      </c>
      <c r="F684" s="102" t="s">
        <v>1175</v>
      </c>
      <c r="G684" s="67" t="s">
        <v>2227</v>
      </c>
      <c r="H684" s="68" t="s">
        <v>2227</v>
      </c>
      <c r="I684" s="68" t="s">
        <v>2227</v>
      </c>
      <c r="J684" s="68" t="s">
        <v>2227</v>
      </c>
    </row>
    <row r="685" spans="1:10" ht="13.5" customHeight="1" x14ac:dyDescent="0.25">
      <c r="A685" s="65">
        <v>6</v>
      </c>
      <c r="B685" s="99">
        <v>1</v>
      </c>
      <c r="C685" s="65">
        <v>1</v>
      </c>
      <c r="D685" s="65">
        <v>5</v>
      </c>
      <c r="E685" s="66">
        <v>6115</v>
      </c>
      <c r="F685" s="102" t="s">
        <v>2637</v>
      </c>
      <c r="G685" s="67" t="s">
        <v>2227</v>
      </c>
      <c r="H685" s="68" t="s">
        <v>2227</v>
      </c>
      <c r="I685" s="68" t="s">
        <v>2227</v>
      </c>
      <c r="J685" s="68" t="s">
        <v>2227</v>
      </c>
    </row>
    <row r="686" spans="1:10" ht="13.5" customHeight="1" x14ac:dyDescent="0.25">
      <c r="A686" s="58">
        <v>6</v>
      </c>
      <c r="B686" s="95">
        <v>1</v>
      </c>
      <c r="C686" s="58">
        <v>2</v>
      </c>
      <c r="D686" s="58">
        <v>0</v>
      </c>
      <c r="E686" s="58">
        <v>6120</v>
      </c>
      <c r="F686" s="103" t="s">
        <v>2638</v>
      </c>
      <c r="G686" s="59" t="s">
        <v>2206</v>
      </c>
      <c r="H686" s="60" t="s">
        <v>2206</v>
      </c>
      <c r="I686" s="60" t="s">
        <v>2206</v>
      </c>
      <c r="J686" s="60" t="s">
        <v>2206</v>
      </c>
    </row>
    <row r="687" spans="1:10" ht="13.5" customHeight="1" x14ac:dyDescent="0.25">
      <c r="A687" s="61">
        <v>6</v>
      </c>
      <c r="B687" s="97">
        <v>1</v>
      </c>
      <c r="C687" s="61">
        <v>2</v>
      </c>
      <c r="D687" s="61">
        <v>1</v>
      </c>
      <c r="E687" s="62">
        <v>6121</v>
      </c>
      <c r="F687" s="101" t="s">
        <v>2639</v>
      </c>
      <c r="G687" s="63" t="s">
        <v>2227</v>
      </c>
      <c r="H687" s="64" t="s">
        <v>2227</v>
      </c>
      <c r="I687" s="64" t="s">
        <v>2227</v>
      </c>
      <c r="J687" s="64" t="s">
        <v>2227</v>
      </c>
    </row>
    <row r="688" spans="1:10" ht="13.5" customHeight="1" x14ac:dyDescent="0.25">
      <c r="A688" s="65">
        <v>6</v>
      </c>
      <c r="B688" s="98">
        <v>1</v>
      </c>
      <c r="C688" s="65">
        <v>2</v>
      </c>
      <c r="D688" s="65">
        <v>2</v>
      </c>
      <c r="E688" s="66">
        <v>6122</v>
      </c>
      <c r="F688" s="102" t="s">
        <v>2640</v>
      </c>
      <c r="G688" s="67" t="s">
        <v>2227</v>
      </c>
      <c r="H688" s="68" t="s">
        <v>2227</v>
      </c>
      <c r="I688" s="68" t="s">
        <v>2227</v>
      </c>
      <c r="J688" s="68" t="s">
        <v>2227</v>
      </c>
    </row>
    <row r="689" spans="1:10" ht="13.5" customHeight="1" x14ac:dyDescent="0.25">
      <c r="A689" s="65">
        <v>6</v>
      </c>
      <c r="B689" s="98">
        <v>1</v>
      </c>
      <c r="C689" s="65">
        <v>2</v>
      </c>
      <c r="D689" s="65">
        <v>3</v>
      </c>
      <c r="E689" s="66">
        <v>6123</v>
      </c>
      <c r="F689" s="102" t="s">
        <v>2641</v>
      </c>
      <c r="G689" s="67" t="s">
        <v>2210</v>
      </c>
      <c r="H689" s="68" t="s">
        <v>2210</v>
      </c>
      <c r="I689" s="68" t="s">
        <v>2210</v>
      </c>
      <c r="J689" s="68" t="s">
        <v>2210</v>
      </c>
    </row>
    <row r="690" spans="1:10" ht="13.5" customHeight="1" x14ac:dyDescent="0.25">
      <c r="A690" s="65">
        <v>6</v>
      </c>
      <c r="B690" s="98">
        <v>1</v>
      </c>
      <c r="C690" s="65">
        <v>2</v>
      </c>
      <c r="D690" s="65">
        <v>4</v>
      </c>
      <c r="E690" s="66">
        <v>6124</v>
      </c>
      <c r="F690" s="102" t="s">
        <v>2642</v>
      </c>
      <c r="G690" s="67" t="s">
        <v>2227</v>
      </c>
      <c r="H690" s="68" t="s">
        <v>2227</v>
      </c>
      <c r="I690" s="68" t="s">
        <v>2227</v>
      </c>
      <c r="J690" s="68" t="s">
        <v>2227</v>
      </c>
    </row>
    <row r="691" spans="1:10" ht="13.5" customHeight="1" x14ac:dyDescent="0.25">
      <c r="A691" s="65">
        <v>6</v>
      </c>
      <c r="B691" s="98">
        <v>1</v>
      </c>
      <c r="C691" s="65">
        <v>2</v>
      </c>
      <c r="D691" s="65">
        <v>5</v>
      </c>
      <c r="E691" s="66">
        <v>6125</v>
      </c>
      <c r="F691" s="102" t="s">
        <v>2643</v>
      </c>
      <c r="G691" s="67" t="s">
        <v>2210</v>
      </c>
      <c r="H691" s="68" t="s">
        <v>2210</v>
      </c>
      <c r="I691" s="68" t="s">
        <v>2210</v>
      </c>
      <c r="J691" s="68" t="s">
        <v>2210</v>
      </c>
    </row>
    <row r="692" spans="1:10" ht="13.5" customHeight="1" x14ac:dyDescent="0.25">
      <c r="A692" s="65">
        <v>6</v>
      </c>
      <c r="B692" s="98">
        <v>1</v>
      </c>
      <c r="C692" s="65">
        <v>2</v>
      </c>
      <c r="D692" s="65">
        <v>6</v>
      </c>
      <c r="E692" s="66">
        <v>6126</v>
      </c>
      <c r="F692" s="102" t="s">
        <v>2644</v>
      </c>
      <c r="G692" s="67" t="s">
        <v>2210</v>
      </c>
      <c r="H692" s="68" t="s">
        <v>2210</v>
      </c>
      <c r="I692" s="68" t="s">
        <v>2210</v>
      </c>
      <c r="J692" s="68" t="s">
        <v>2210</v>
      </c>
    </row>
    <row r="693" spans="1:10" ht="13.5" customHeight="1" x14ac:dyDescent="0.25">
      <c r="A693" s="65">
        <v>6</v>
      </c>
      <c r="B693" s="98">
        <v>1</v>
      </c>
      <c r="C693" s="65">
        <v>2</v>
      </c>
      <c r="D693" s="65">
        <v>8</v>
      </c>
      <c r="E693" s="66">
        <v>6128</v>
      </c>
      <c r="F693" s="102" t="s">
        <v>2645</v>
      </c>
      <c r="G693" s="67" t="s">
        <v>2227</v>
      </c>
      <c r="H693" s="68" t="s">
        <v>2227</v>
      </c>
      <c r="I693" s="68" t="s">
        <v>2227</v>
      </c>
      <c r="J693" s="68" t="s">
        <v>2227</v>
      </c>
    </row>
    <row r="694" spans="1:10" ht="13.5" customHeight="1" x14ac:dyDescent="0.25">
      <c r="A694" s="69">
        <v>6</v>
      </c>
      <c r="B694" s="99">
        <v>1</v>
      </c>
      <c r="C694" s="69">
        <v>2</v>
      </c>
      <c r="D694" s="69">
        <v>9</v>
      </c>
      <c r="E694" s="70">
        <v>6129</v>
      </c>
      <c r="F694" s="104" t="s">
        <v>2646</v>
      </c>
      <c r="G694" s="71" t="s">
        <v>2227</v>
      </c>
      <c r="H694" s="72" t="s">
        <v>2227</v>
      </c>
      <c r="I694" s="72" t="s">
        <v>2227</v>
      </c>
      <c r="J694" s="72" t="s">
        <v>2227</v>
      </c>
    </row>
    <row r="695" spans="1:10" ht="13.5" customHeight="1" x14ac:dyDescent="0.25">
      <c r="A695" s="58">
        <v>6</v>
      </c>
      <c r="B695" s="95">
        <v>1</v>
      </c>
      <c r="C695" s="58">
        <v>3</v>
      </c>
      <c r="D695" s="58">
        <v>0</v>
      </c>
      <c r="E695" s="58">
        <v>6130</v>
      </c>
      <c r="F695" s="103" t="s">
        <v>2647</v>
      </c>
      <c r="G695" s="59" t="s">
        <v>2227</v>
      </c>
      <c r="H695" s="60" t="s">
        <v>2227</v>
      </c>
      <c r="I695" s="60" t="s">
        <v>2227</v>
      </c>
      <c r="J695" s="60" t="s">
        <v>2227</v>
      </c>
    </row>
    <row r="696" spans="1:10" ht="13.5" customHeight="1" x14ac:dyDescent="0.25">
      <c r="A696" s="61">
        <v>6</v>
      </c>
      <c r="B696" s="97">
        <v>1</v>
      </c>
      <c r="C696" s="61">
        <v>3</v>
      </c>
      <c r="D696" s="61">
        <v>1</v>
      </c>
      <c r="E696" s="62">
        <v>6131</v>
      </c>
      <c r="F696" s="101" t="s">
        <v>2648</v>
      </c>
      <c r="G696" s="63" t="s">
        <v>2227</v>
      </c>
      <c r="H696" s="64" t="s">
        <v>2227</v>
      </c>
      <c r="I696" s="64" t="s">
        <v>2227</v>
      </c>
      <c r="J696" s="64" t="s">
        <v>2227</v>
      </c>
    </row>
    <row r="697" spans="1:10" ht="13.5" customHeight="1" x14ac:dyDescent="0.25">
      <c r="A697" s="65">
        <v>6</v>
      </c>
      <c r="B697" s="98">
        <v>1</v>
      </c>
      <c r="C697" s="65">
        <v>3</v>
      </c>
      <c r="D697" s="65">
        <v>2</v>
      </c>
      <c r="E697" s="66">
        <v>6132</v>
      </c>
      <c r="F697" s="102" t="s">
        <v>2649</v>
      </c>
      <c r="G697" s="67" t="s">
        <v>2227</v>
      </c>
      <c r="H697" s="68" t="s">
        <v>2227</v>
      </c>
      <c r="I697" s="68" t="s">
        <v>2227</v>
      </c>
      <c r="J697" s="68" t="s">
        <v>2227</v>
      </c>
    </row>
    <row r="698" spans="1:10" ht="13.5" customHeight="1" x14ac:dyDescent="0.25">
      <c r="A698" s="65">
        <v>6</v>
      </c>
      <c r="B698" s="98">
        <v>1</v>
      </c>
      <c r="C698" s="65">
        <v>3</v>
      </c>
      <c r="D698" s="65">
        <v>3</v>
      </c>
      <c r="E698" s="66">
        <v>6133</v>
      </c>
      <c r="F698" s="102" t="s">
        <v>2650</v>
      </c>
      <c r="G698" s="67" t="s">
        <v>2227</v>
      </c>
      <c r="H698" s="68" t="s">
        <v>2227</v>
      </c>
      <c r="I698" s="68" t="s">
        <v>2227</v>
      </c>
      <c r="J698" s="68" t="s">
        <v>2227</v>
      </c>
    </row>
    <row r="699" spans="1:10" ht="13.5" customHeight="1" x14ac:dyDescent="0.25">
      <c r="A699" s="65">
        <v>6</v>
      </c>
      <c r="B699" s="98">
        <v>1</v>
      </c>
      <c r="C699" s="65">
        <v>3</v>
      </c>
      <c r="D699" s="65">
        <v>4</v>
      </c>
      <c r="E699" s="66">
        <v>6134</v>
      </c>
      <c r="F699" s="102" t="s">
        <v>2651</v>
      </c>
      <c r="G699" s="67" t="s">
        <v>2227</v>
      </c>
      <c r="H699" s="68" t="s">
        <v>2227</v>
      </c>
      <c r="I699" s="68" t="s">
        <v>2227</v>
      </c>
      <c r="J699" s="68" t="s">
        <v>2227</v>
      </c>
    </row>
    <row r="700" spans="1:10" ht="13.5" customHeight="1" x14ac:dyDescent="0.25">
      <c r="A700" s="65">
        <v>6</v>
      </c>
      <c r="B700" s="98">
        <v>1</v>
      </c>
      <c r="C700" s="65">
        <v>3</v>
      </c>
      <c r="D700" s="65">
        <v>5</v>
      </c>
      <c r="E700" s="66">
        <v>6135</v>
      </c>
      <c r="F700" s="102" t="s">
        <v>2652</v>
      </c>
      <c r="G700" s="67" t="s">
        <v>2227</v>
      </c>
      <c r="H700" s="68" t="s">
        <v>2227</v>
      </c>
      <c r="I700" s="68" t="s">
        <v>2227</v>
      </c>
      <c r="J700" s="68" t="s">
        <v>2227</v>
      </c>
    </row>
    <row r="701" spans="1:10" ht="13.5" customHeight="1" x14ac:dyDescent="0.25">
      <c r="A701" s="65">
        <v>6</v>
      </c>
      <c r="B701" s="98">
        <v>1</v>
      </c>
      <c r="C701" s="65">
        <v>3</v>
      </c>
      <c r="D701" s="65">
        <v>6</v>
      </c>
      <c r="E701" s="66">
        <v>6136</v>
      </c>
      <c r="F701" s="102" t="s">
        <v>2653</v>
      </c>
      <c r="G701" s="67" t="s">
        <v>2227</v>
      </c>
      <c r="H701" s="68" t="s">
        <v>2227</v>
      </c>
      <c r="I701" s="68" t="s">
        <v>2227</v>
      </c>
      <c r="J701" s="68" t="s">
        <v>2227</v>
      </c>
    </row>
    <row r="702" spans="1:10" ht="13.5" customHeight="1" x14ac:dyDescent="0.25">
      <c r="A702" s="65">
        <v>6</v>
      </c>
      <c r="B702" s="98">
        <v>1</v>
      </c>
      <c r="C702" s="65">
        <v>3</v>
      </c>
      <c r="D702" s="65">
        <v>7</v>
      </c>
      <c r="E702" s="66">
        <v>6137</v>
      </c>
      <c r="F702" s="102" t="s">
        <v>2654</v>
      </c>
      <c r="G702" s="67" t="s">
        <v>2227</v>
      </c>
      <c r="H702" s="68" t="s">
        <v>2227</v>
      </c>
      <c r="I702" s="68" t="s">
        <v>2227</v>
      </c>
      <c r="J702" s="68" t="s">
        <v>2227</v>
      </c>
    </row>
    <row r="703" spans="1:10" ht="13.5" customHeight="1" x14ac:dyDescent="0.25">
      <c r="A703" s="65">
        <v>6</v>
      </c>
      <c r="B703" s="98">
        <v>1</v>
      </c>
      <c r="C703" s="65">
        <v>3</v>
      </c>
      <c r="D703" s="65">
        <v>8</v>
      </c>
      <c r="E703" s="66">
        <v>6138</v>
      </c>
      <c r="F703" s="102" t="s">
        <v>2655</v>
      </c>
      <c r="G703" s="67" t="s">
        <v>2227</v>
      </c>
      <c r="H703" s="68" t="s">
        <v>2227</v>
      </c>
      <c r="I703" s="68" t="s">
        <v>2227</v>
      </c>
      <c r="J703" s="68" t="s">
        <v>2227</v>
      </c>
    </row>
    <row r="704" spans="1:10" ht="13.5" customHeight="1" x14ac:dyDescent="0.25">
      <c r="A704" s="69">
        <v>6</v>
      </c>
      <c r="B704" s="99">
        <v>1</v>
      </c>
      <c r="C704" s="69">
        <v>3</v>
      </c>
      <c r="D704" s="69">
        <v>9</v>
      </c>
      <c r="E704" s="70">
        <v>6139</v>
      </c>
      <c r="F704" s="104" t="s">
        <v>2152</v>
      </c>
      <c r="G704" s="71" t="s">
        <v>2227</v>
      </c>
      <c r="H704" s="72" t="s">
        <v>2227</v>
      </c>
      <c r="I704" s="72" t="s">
        <v>2227</v>
      </c>
      <c r="J704" s="72" t="s">
        <v>2227</v>
      </c>
    </row>
    <row r="705" spans="1:10" ht="13.5" customHeight="1" x14ac:dyDescent="0.25">
      <c r="A705" s="58">
        <v>6</v>
      </c>
      <c r="B705" s="95">
        <v>1</v>
      </c>
      <c r="C705" s="58">
        <v>4</v>
      </c>
      <c r="D705" s="58">
        <v>0</v>
      </c>
      <c r="E705" s="58">
        <v>6140</v>
      </c>
      <c r="F705" s="103" t="s">
        <v>2656</v>
      </c>
      <c r="G705" s="59" t="s">
        <v>2210</v>
      </c>
      <c r="H705" s="60" t="s">
        <v>2210</v>
      </c>
      <c r="I705" s="60" t="s">
        <v>2210</v>
      </c>
      <c r="J705" s="60" t="s">
        <v>2210</v>
      </c>
    </row>
    <row r="706" spans="1:10" ht="13.5" customHeight="1" x14ac:dyDescent="0.25">
      <c r="A706" s="61">
        <v>6</v>
      </c>
      <c r="B706" s="97">
        <v>1</v>
      </c>
      <c r="C706" s="61">
        <v>4</v>
      </c>
      <c r="D706" s="61">
        <v>1</v>
      </c>
      <c r="E706" s="62">
        <v>6141</v>
      </c>
      <c r="F706" s="101" t="s">
        <v>2657</v>
      </c>
      <c r="G706" s="63" t="s">
        <v>2210</v>
      </c>
      <c r="H706" s="64" t="s">
        <v>2210</v>
      </c>
      <c r="I706" s="64" t="s">
        <v>2210</v>
      </c>
      <c r="J706" s="64" t="s">
        <v>2210</v>
      </c>
    </row>
    <row r="707" spans="1:10" ht="13.5" customHeight="1" x14ac:dyDescent="0.25">
      <c r="A707" s="65">
        <v>6</v>
      </c>
      <c r="B707" s="99">
        <v>1</v>
      </c>
      <c r="C707" s="65">
        <v>4</v>
      </c>
      <c r="D707" s="65">
        <v>2</v>
      </c>
      <c r="E707" s="66">
        <v>6142</v>
      </c>
      <c r="F707" s="102" t="s">
        <v>2658</v>
      </c>
      <c r="G707" s="67" t="s">
        <v>2210</v>
      </c>
      <c r="H707" s="68" t="s">
        <v>2210</v>
      </c>
      <c r="I707" s="68" t="s">
        <v>2210</v>
      </c>
      <c r="J707" s="68" t="s">
        <v>2210</v>
      </c>
    </row>
    <row r="708" spans="1:10" ht="13.5" customHeight="1" x14ac:dyDescent="0.25">
      <c r="A708" s="58">
        <v>6</v>
      </c>
      <c r="B708" s="95">
        <v>1</v>
      </c>
      <c r="C708" s="58">
        <v>5</v>
      </c>
      <c r="D708" s="58">
        <v>0</v>
      </c>
      <c r="E708" s="58">
        <v>6150</v>
      </c>
      <c r="F708" s="103" t="s">
        <v>2659</v>
      </c>
      <c r="G708" s="59" t="s">
        <v>2231</v>
      </c>
      <c r="H708" s="60" t="s">
        <v>2231</v>
      </c>
      <c r="I708" s="60" t="s">
        <v>2231</v>
      </c>
      <c r="J708" s="60" t="s">
        <v>2231</v>
      </c>
    </row>
    <row r="709" spans="1:10" ht="13.5" customHeight="1" x14ac:dyDescent="0.25">
      <c r="A709" s="65">
        <v>6</v>
      </c>
      <c r="B709" s="97">
        <v>1</v>
      </c>
      <c r="C709" s="65">
        <v>5</v>
      </c>
      <c r="D709" s="65">
        <v>5</v>
      </c>
      <c r="E709" s="66">
        <v>6155</v>
      </c>
      <c r="F709" s="102" t="s">
        <v>2660</v>
      </c>
      <c r="G709" s="67" t="s">
        <v>2227</v>
      </c>
      <c r="H709" s="68" t="s">
        <v>2227</v>
      </c>
      <c r="I709" s="68" t="s">
        <v>2227</v>
      </c>
      <c r="J709" s="68" t="s">
        <v>2227</v>
      </c>
    </row>
    <row r="710" spans="1:10" ht="13.5" customHeight="1" x14ac:dyDescent="0.25">
      <c r="A710" s="65">
        <v>6</v>
      </c>
      <c r="B710" s="98">
        <v>1</v>
      </c>
      <c r="C710" s="65">
        <v>5</v>
      </c>
      <c r="D710" s="65">
        <v>7</v>
      </c>
      <c r="E710" s="66">
        <v>6157</v>
      </c>
      <c r="F710" s="102" t="s">
        <v>2661</v>
      </c>
      <c r="G710" s="67" t="s">
        <v>2227</v>
      </c>
      <c r="H710" s="68" t="s">
        <v>2227</v>
      </c>
      <c r="I710" s="68" t="s">
        <v>2227</v>
      </c>
      <c r="J710" s="68" t="s">
        <v>2227</v>
      </c>
    </row>
    <row r="711" spans="1:10" ht="13.5" customHeight="1" x14ac:dyDescent="0.25">
      <c r="A711" s="65">
        <v>6</v>
      </c>
      <c r="B711" s="98">
        <v>1</v>
      </c>
      <c r="C711" s="65">
        <v>5</v>
      </c>
      <c r="D711" s="65">
        <v>8</v>
      </c>
      <c r="E711" s="66">
        <v>6158</v>
      </c>
      <c r="F711" s="102" t="s">
        <v>2662</v>
      </c>
      <c r="G711" s="67" t="s">
        <v>2227</v>
      </c>
      <c r="H711" s="68" t="s">
        <v>2227</v>
      </c>
      <c r="I711" s="68" t="s">
        <v>2227</v>
      </c>
      <c r="J711" s="68" t="s">
        <v>2227</v>
      </c>
    </row>
    <row r="712" spans="1:10" ht="13.5" customHeight="1" x14ac:dyDescent="0.25">
      <c r="A712" s="69">
        <v>6</v>
      </c>
      <c r="B712" s="99">
        <v>1</v>
      </c>
      <c r="C712" s="69">
        <v>5</v>
      </c>
      <c r="D712" s="69">
        <v>9</v>
      </c>
      <c r="E712" s="70">
        <v>6159</v>
      </c>
      <c r="F712" s="104" t="s">
        <v>2152</v>
      </c>
      <c r="G712" s="71" t="s">
        <v>2227</v>
      </c>
      <c r="H712" s="72" t="s">
        <v>2227</v>
      </c>
      <c r="I712" s="72" t="s">
        <v>2227</v>
      </c>
      <c r="J712" s="72" t="s">
        <v>2227</v>
      </c>
    </row>
    <row r="713" spans="1:10" ht="13.5" customHeight="1" x14ac:dyDescent="0.25">
      <c r="A713" s="58">
        <v>6</v>
      </c>
      <c r="B713" s="95">
        <v>1</v>
      </c>
      <c r="C713" s="58">
        <v>6</v>
      </c>
      <c r="D713" s="58">
        <v>0</v>
      </c>
      <c r="E713" s="58">
        <v>6160</v>
      </c>
      <c r="F713" s="103" t="s">
        <v>2663</v>
      </c>
      <c r="G713" s="59" t="s">
        <v>2206</v>
      </c>
      <c r="H713" s="60" t="s">
        <v>2206</v>
      </c>
      <c r="I713" s="60" t="s">
        <v>2206</v>
      </c>
      <c r="J713" s="60" t="s">
        <v>2206</v>
      </c>
    </row>
    <row r="714" spans="1:10" ht="13.5" customHeight="1" x14ac:dyDescent="0.25">
      <c r="A714" s="65">
        <v>6</v>
      </c>
      <c r="B714" s="97">
        <v>1</v>
      </c>
      <c r="C714" s="65">
        <v>6</v>
      </c>
      <c r="D714" s="65">
        <v>5</v>
      </c>
      <c r="E714" s="66">
        <v>6165</v>
      </c>
      <c r="F714" s="102" t="s">
        <v>2664</v>
      </c>
      <c r="G714" s="67" t="s">
        <v>2210</v>
      </c>
      <c r="H714" s="68" t="s">
        <v>2210</v>
      </c>
      <c r="I714" s="68" t="s">
        <v>2210</v>
      </c>
      <c r="J714" s="68" t="s">
        <v>2210</v>
      </c>
    </row>
    <row r="715" spans="1:10" ht="13.5" customHeight="1" x14ac:dyDescent="0.25">
      <c r="A715" s="65">
        <v>6</v>
      </c>
      <c r="B715" s="98">
        <v>1</v>
      </c>
      <c r="C715" s="65">
        <v>6</v>
      </c>
      <c r="D715" s="65">
        <v>6</v>
      </c>
      <c r="E715" s="66">
        <v>6166</v>
      </c>
      <c r="F715" s="102" t="s">
        <v>2665</v>
      </c>
      <c r="G715" s="71" t="s">
        <v>2227</v>
      </c>
      <c r="H715" s="68" t="s">
        <v>2227</v>
      </c>
      <c r="I715" s="68" t="s">
        <v>2227</v>
      </c>
      <c r="J715" s="68" t="s">
        <v>2227</v>
      </c>
    </row>
    <row r="716" spans="1:10" ht="13.5" customHeight="1" x14ac:dyDescent="0.25">
      <c r="A716" s="65">
        <v>6</v>
      </c>
      <c r="B716" s="98">
        <v>1</v>
      </c>
      <c r="C716" s="65">
        <v>6</v>
      </c>
      <c r="D716" s="65">
        <v>8</v>
      </c>
      <c r="E716" s="66">
        <v>6168</v>
      </c>
      <c r="F716" s="102" t="s">
        <v>2666</v>
      </c>
      <c r="G716" s="67" t="s">
        <v>2227</v>
      </c>
      <c r="H716" s="68" t="s">
        <v>2227</v>
      </c>
      <c r="I716" s="68" t="s">
        <v>2227</v>
      </c>
      <c r="J716" s="68" t="s">
        <v>2227</v>
      </c>
    </row>
    <row r="717" spans="1:10" ht="13.5" customHeight="1" x14ac:dyDescent="0.25">
      <c r="A717" s="69">
        <v>6</v>
      </c>
      <c r="B717" s="99">
        <v>1</v>
      </c>
      <c r="C717" s="69">
        <v>6</v>
      </c>
      <c r="D717" s="69">
        <v>9</v>
      </c>
      <c r="E717" s="70">
        <v>6169</v>
      </c>
      <c r="F717" s="104" t="s">
        <v>2152</v>
      </c>
      <c r="G717" s="71" t="s">
        <v>2227</v>
      </c>
      <c r="H717" s="72" t="s">
        <v>2227</v>
      </c>
      <c r="I717" s="72" t="s">
        <v>2227</v>
      </c>
      <c r="J717" s="72" t="s">
        <v>2227</v>
      </c>
    </row>
    <row r="718" spans="1:10" ht="13.5" customHeight="1" x14ac:dyDescent="0.25">
      <c r="A718" s="58">
        <v>6</v>
      </c>
      <c r="B718" s="95">
        <v>1</v>
      </c>
      <c r="C718" s="58">
        <v>7</v>
      </c>
      <c r="D718" s="58">
        <v>0</v>
      </c>
      <c r="E718" s="58">
        <v>6170</v>
      </c>
      <c r="F718" s="103" t="s">
        <v>2667</v>
      </c>
      <c r="G718" s="59" t="s">
        <v>2227</v>
      </c>
      <c r="H718" s="60" t="s">
        <v>2227</v>
      </c>
      <c r="I718" s="60" t="s">
        <v>2227</v>
      </c>
      <c r="J718" s="60" t="s">
        <v>2227</v>
      </c>
    </row>
    <row r="719" spans="1:10" ht="13.5" customHeight="1" x14ac:dyDescent="0.25">
      <c r="A719" s="61">
        <v>6</v>
      </c>
      <c r="B719" s="97">
        <v>1</v>
      </c>
      <c r="C719" s="61">
        <v>7</v>
      </c>
      <c r="D719" s="61">
        <v>1</v>
      </c>
      <c r="E719" s="62">
        <v>6171</v>
      </c>
      <c r="F719" s="101" t="s">
        <v>2668</v>
      </c>
      <c r="G719" s="63" t="s">
        <v>2227</v>
      </c>
      <c r="H719" s="64" t="s">
        <v>2227</v>
      </c>
      <c r="I719" s="64" t="s">
        <v>2227</v>
      </c>
      <c r="J719" s="64" t="s">
        <v>2227</v>
      </c>
    </row>
    <row r="720" spans="1:10" ht="13.5" customHeight="1" x14ac:dyDescent="0.25">
      <c r="A720" s="65">
        <v>6</v>
      </c>
      <c r="B720" s="98">
        <v>1</v>
      </c>
      <c r="C720" s="65">
        <v>7</v>
      </c>
      <c r="D720" s="65">
        <v>2</v>
      </c>
      <c r="E720" s="66">
        <v>6172</v>
      </c>
      <c r="F720" s="102" t="s">
        <v>2669</v>
      </c>
      <c r="G720" s="67" t="s">
        <v>2227</v>
      </c>
      <c r="H720" s="68" t="s">
        <v>2227</v>
      </c>
      <c r="I720" s="68" t="s">
        <v>2227</v>
      </c>
      <c r="J720" s="68" t="s">
        <v>2227</v>
      </c>
    </row>
    <row r="721" spans="1:10" ht="13.5" customHeight="1" x14ac:dyDescent="0.25">
      <c r="A721" s="69">
        <v>6</v>
      </c>
      <c r="B721" s="99">
        <v>1</v>
      </c>
      <c r="C721" s="69">
        <v>7</v>
      </c>
      <c r="D721" s="69">
        <v>9</v>
      </c>
      <c r="E721" s="70">
        <v>6179</v>
      </c>
      <c r="F721" s="104" t="s">
        <v>2152</v>
      </c>
      <c r="G721" s="71" t="s">
        <v>2227</v>
      </c>
      <c r="H721" s="72" t="s">
        <v>2227</v>
      </c>
      <c r="I721" s="72" t="s">
        <v>2227</v>
      </c>
      <c r="J721" s="72" t="s">
        <v>2227</v>
      </c>
    </row>
    <row r="722" spans="1:10" ht="13.5" customHeight="1" x14ac:dyDescent="0.25">
      <c r="A722" s="58">
        <v>6</v>
      </c>
      <c r="B722" s="95">
        <v>1</v>
      </c>
      <c r="C722" s="58">
        <v>8</v>
      </c>
      <c r="D722" s="58">
        <v>0</v>
      </c>
      <c r="E722" s="58">
        <v>6180</v>
      </c>
      <c r="F722" s="103" t="s">
        <v>2144</v>
      </c>
      <c r="G722" s="59" t="s">
        <v>2231</v>
      </c>
      <c r="H722" s="60" t="s">
        <v>2231</v>
      </c>
      <c r="I722" s="60" t="s">
        <v>2231</v>
      </c>
      <c r="J722" s="60" t="s">
        <v>2231</v>
      </c>
    </row>
    <row r="723" spans="1:10" ht="13.5" customHeight="1" x14ac:dyDescent="0.25">
      <c r="A723" s="61">
        <v>6</v>
      </c>
      <c r="B723" s="97">
        <v>1</v>
      </c>
      <c r="C723" s="61">
        <v>8</v>
      </c>
      <c r="D723" s="61">
        <v>1</v>
      </c>
      <c r="E723" s="62">
        <v>6181</v>
      </c>
      <c r="F723" s="101" t="s">
        <v>2145</v>
      </c>
      <c r="G723" s="63" t="s">
        <v>2227</v>
      </c>
      <c r="H723" s="64" t="s">
        <v>2227</v>
      </c>
      <c r="I723" s="64" t="s">
        <v>2227</v>
      </c>
      <c r="J723" s="64" t="s">
        <v>2227</v>
      </c>
    </row>
    <row r="724" spans="1:10" ht="13.5" customHeight="1" x14ac:dyDescent="0.25">
      <c r="A724" s="65">
        <v>6</v>
      </c>
      <c r="B724" s="98">
        <v>1</v>
      </c>
      <c r="C724" s="65">
        <v>8</v>
      </c>
      <c r="D724" s="65">
        <v>2</v>
      </c>
      <c r="E724" s="66">
        <v>6182</v>
      </c>
      <c r="F724" s="102" t="s">
        <v>2146</v>
      </c>
      <c r="G724" s="67" t="s">
        <v>2227</v>
      </c>
      <c r="H724" s="68" t="s">
        <v>2227</v>
      </c>
      <c r="I724" s="68" t="s">
        <v>2227</v>
      </c>
      <c r="J724" s="68" t="s">
        <v>2227</v>
      </c>
    </row>
    <row r="725" spans="1:10" ht="13.5" customHeight="1" x14ac:dyDescent="0.25">
      <c r="A725" s="65">
        <v>6</v>
      </c>
      <c r="B725" s="98">
        <v>1</v>
      </c>
      <c r="C725" s="65">
        <v>8</v>
      </c>
      <c r="D725" s="65">
        <v>3</v>
      </c>
      <c r="E725" s="66">
        <v>6183</v>
      </c>
      <c r="F725" s="102" t="s">
        <v>2147</v>
      </c>
      <c r="G725" s="67" t="s">
        <v>2227</v>
      </c>
      <c r="H725" s="68" t="s">
        <v>2227</v>
      </c>
      <c r="I725" s="68" t="s">
        <v>2227</v>
      </c>
      <c r="J725" s="68" t="s">
        <v>2227</v>
      </c>
    </row>
    <row r="726" spans="1:10" ht="13.5" customHeight="1" x14ac:dyDescent="0.25">
      <c r="A726" s="65">
        <v>6</v>
      </c>
      <c r="B726" s="98">
        <v>1</v>
      </c>
      <c r="C726" s="65">
        <v>8</v>
      </c>
      <c r="D726" s="65">
        <v>4</v>
      </c>
      <c r="E726" s="66">
        <v>6184</v>
      </c>
      <c r="F726" s="102" t="s">
        <v>2148</v>
      </c>
      <c r="G726" s="67" t="s">
        <v>2227</v>
      </c>
      <c r="H726" s="68" t="s">
        <v>2227</v>
      </c>
      <c r="I726" s="68" t="s">
        <v>2227</v>
      </c>
      <c r="J726" s="68" t="s">
        <v>2227</v>
      </c>
    </row>
    <row r="727" spans="1:10" ht="13.5" customHeight="1" x14ac:dyDescent="0.25">
      <c r="A727" s="65">
        <v>6</v>
      </c>
      <c r="B727" s="98">
        <v>1</v>
      </c>
      <c r="C727" s="65">
        <v>8</v>
      </c>
      <c r="D727" s="65">
        <v>5</v>
      </c>
      <c r="E727" s="66">
        <v>6185</v>
      </c>
      <c r="F727" s="102" t="s">
        <v>2149</v>
      </c>
      <c r="G727" s="67" t="s">
        <v>2227</v>
      </c>
      <c r="H727" s="68" t="s">
        <v>2227</v>
      </c>
      <c r="I727" s="68" t="s">
        <v>2227</v>
      </c>
      <c r="J727" s="68" t="s">
        <v>2227</v>
      </c>
    </row>
    <row r="728" spans="1:10" ht="13.5" customHeight="1" x14ac:dyDescent="0.25">
      <c r="A728" s="65">
        <v>6</v>
      </c>
      <c r="B728" s="98">
        <v>1</v>
      </c>
      <c r="C728" s="65">
        <v>8</v>
      </c>
      <c r="D728" s="65">
        <v>6</v>
      </c>
      <c r="E728" s="66">
        <v>6186</v>
      </c>
      <c r="F728" s="102" t="s">
        <v>2150</v>
      </c>
      <c r="G728" s="67" t="s">
        <v>2227</v>
      </c>
      <c r="H728" s="68" t="s">
        <v>2227</v>
      </c>
      <c r="I728" s="68" t="s">
        <v>2227</v>
      </c>
      <c r="J728" s="68" t="s">
        <v>2227</v>
      </c>
    </row>
    <row r="729" spans="1:10" ht="13.5" customHeight="1" x14ac:dyDescent="0.25">
      <c r="A729" s="65">
        <v>6</v>
      </c>
      <c r="B729" s="98">
        <v>1</v>
      </c>
      <c r="C729" s="65">
        <v>8</v>
      </c>
      <c r="D729" s="65">
        <v>7</v>
      </c>
      <c r="E729" s="66">
        <v>6187</v>
      </c>
      <c r="F729" s="102" t="s">
        <v>1663</v>
      </c>
      <c r="G729" s="67" t="s">
        <v>2227</v>
      </c>
      <c r="H729" s="68" t="s">
        <v>2227</v>
      </c>
      <c r="I729" s="68" t="s">
        <v>2227</v>
      </c>
      <c r="J729" s="68" t="s">
        <v>2227</v>
      </c>
    </row>
    <row r="730" spans="1:10" ht="13.5" customHeight="1" x14ac:dyDescent="0.25">
      <c r="A730" s="65">
        <v>6</v>
      </c>
      <c r="B730" s="98">
        <v>1</v>
      </c>
      <c r="C730" s="65">
        <v>8</v>
      </c>
      <c r="D730" s="65">
        <v>8</v>
      </c>
      <c r="E730" s="66">
        <v>6188</v>
      </c>
      <c r="F730" s="102" t="s">
        <v>2151</v>
      </c>
      <c r="G730" s="67" t="s">
        <v>2227</v>
      </c>
      <c r="H730" s="68" t="s">
        <v>2227</v>
      </c>
      <c r="I730" s="68" t="s">
        <v>2227</v>
      </c>
      <c r="J730" s="68" t="s">
        <v>2227</v>
      </c>
    </row>
    <row r="731" spans="1:10" ht="13.5" customHeight="1" x14ac:dyDescent="0.25">
      <c r="A731" s="69">
        <v>6</v>
      </c>
      <c r="B731" s="99">
        <v>1</v>
      </c>
      <c r="C731" s="69">
        <v>8</v>
      </c>
      <c r="D731" s="69">
        <v>9</v>
      </c>
      <c r="E731" s="70">
        <v>6189</v>
      </c>
      <c r="F731" s="104" t="s">
        <v>2152</v>
      </c>
      <c r="G731" s="71" t="s">
        <v>2231</v>
      </c>
      <c r="H731" s="72" t="s">
        <v>2231</v>
      </c>
      <c r="I731" s="72" t="s">
        <v>2231</v>
      </c>
      <c r="J731" s="72" t="s">
        <v>2231</v>
      </c>
    </row>
    <row r="732" spans="1:10" ht="13.5" customHeight="1" x14ac:dyDescent="0.25">
      <c r="A732" s="58">
        <v>6</v>
      </c>
      <c r="B732" s="95">
        <v>1</v>
      </c>
      <c r="C732" s="58">
        <v>9</v>
      </c>
      <c r="D732" s="58">
        <v>0</v>
      </c>
      <c r="E732" s="58">
        <v>6190</v>
      </c>
      <c r="F732" s="103" t="s">
        <v>2670</v>
      </c>
      <c r="G732" s="59" t="s">
        <v>2671</v>
      </c>
      <c r="H732" s="60" t="s">
        <v>2671</v>
      </c>
      <c r="I732" s="60" t="s">
        <v>2671</v>
      </c>
      <c r="J732" s="60" t="s">
        <v>2671</v>
      </c>
    </row>
    <row r="733" spans="1:10" ht="13.5" customHeight="1" x14ac:dyDescent="0.25">
      <c r="A733" s="52">
        <v>6</v>
      </c>
      <c r="B733" s="96">
        <v>2</v>
      </c>
      <c r="C733" s="52">
        <v>0</v>
      </c>
      <c r="D733" s="52">
        <v>0</v>
      </c>
      <c r="E733" s="52">
        <v>6200</v>
      </c>
      <c r="F733" s="105" t="s">
        <v>1257</v>
      </c>
      <c r="G733" s="54" t="s">
        <v>2672</v>
      </c>
      <c r="H733" s="55" t="s">
        <v>2672</v>
      </c>
      <c r="I733" s="55" t="s">
        <v>2672</v>
      </c>
      <c r="J733" s="55" t="s">
        <v>2672</v>
      </c>
    </row>
    <row r="734" spans="1:10" ht="13.5" customHeight="1" x14ac:dyDescent="0.25">
      <c r="A734" s="58">
        <v>6</v>
      </c>
      <c r="B734" s="95">
        <v>2</v>
      </c>
      <c r="C734" s="58">
        <v>1</v>
      </c>
      <c r="D734" s="58">
        <v>0</v>
      </c>
      <c r="E734" s="58">
        <v>6210</v>
      </c>
      <c r="F734" s="103" t="s">
        <v>307</v>
      </c>
      <c r="G734" s="59" t="s">
        <v>2673</v>
      </c>
      <c r="H734" s="60" t="s">
        <v>2673</v>
      </c>
      <c r="I734" s="60" t="s">
        <v>2673</v>
      </c>
      <c r="J734" s="60" t="s">
        <v>2673</v>
      </c>
    </row>
    <row r="735" spans="1:10" ht="13.5" customHeight="1" x14ac:dyDescent="0.25">
      <c r="A735" s="61">
        <v>6</v>
      </c>
      <c r="B735" s="97">
        <v>2</v>
      </c>
      <c r="C735" s="61">
        <v>1</v>
      </c>
      <c r="D735" s="61">
        <v>1</v>
      </c>
      <c r="E735" s="62">
        <v>6211</v>
      </c>
      <c r="F735" s="101" t="s">
        <v>1945</v>
      </c>
      <c r="G735" s="63" t="s">
        <v>2673</v>
      </c>
      <c r="H735" s="64" t="s">
        <v>2673</v>
      </c>
      <c r="I735" s="64" t="s">
        <v>2673</v>
      </c>
      <c r="J735" s="64" t="s">
        <v>2673</v>
      </c>
    </row>
    <row r="736" spans="1:10" ht="13.5" customHeight="1" x14ac:dyDescent="0.25">
      <c r="A736" s="65">
        <v>6</v>
      </c>
      <c r="B736" s="98">
        <v>2</v>
      </c>
      <c r="C736" s="65">
        <v>1</v>
      </c>
      <c r="D736" s="65">
        <v>2</v>
      </c>
      <c r="E736" s="66">
        <v>6212</v>
      </c>
      <c r="F736" s="102" t="s">
        <v>1517</v>
      </c>
      <c r="G736" s="67" t="s">
        <v>2673</v>
      </c>
      <c r="H736" s="68" t="s">
        <v>2673</v>
      </c>
      <c r="I736" s="68" t="s">
        <v>2673</v>
      </c>
      <c r="J736" s="68" t="s">
        <v>2673</v>
      </c>
    </row>
    <row r="737" spans="1:10" ht="13.5" customHeight="1" x14ac:dyDescent="0.25">
      <c r="A737" s="65">
        <v>6</v>
      </c>
      <c r="B737" s="98">
        <v>2</v>
      </c>
      <c r="C737" s="65">
        <v>1</v>
      </c>
      <c r="D737" s="65">
        <v>3</v>
      </c>
      <c r="E737" s="66">
        <v>6213</v>
      </c>
      <c r="F737" s="102" t="s">
        <v>2674</v>
      </c>
      <c r="G737" s="67" t="s">
        <v>2673</v>
      </c>
      <c r="H737" s="68" t="s">
        <v>2673</v>
      </c>
      <c r="I737" s="68" t="s">
        <v>2673</v>
      </c>
      <c r="J737" s="68" t="s">
        <v>2673</v>
      </c>
    </row>
    <row r="738" spans="1:10" ht="13.5" customHeight="1" x14ac:dyDescent="0.25">
      <c r="A738" s="65">
        <v>6</v>
      </c>
      <c r="B738" s="98">
        <v>2</v>
      </c>
      <c r="C738" s="65">
        <v>1</v>
      </c>
      <c r="D738" s="65">
        <v>4</v>
      </c>
      <c r="E738" s="66">
        <v>6214</v>
      </c>
      <c r="F738" s="102" t="s">
        <v>2675</v>
      </c>
      <c r="G738" s="67" t="s">
        <v>2673</v>
      </c>
      <c r="H738" s="68" t="s">
        <v>2673</v>
      </c>
      <c r="I738" s="68" t="s">
        <v>2673</v>
      </c>
      <c r="J738" s="68" t="s">
        <v>2673</v>
      </c>
    </row>
    <row r="739" spans="1:10" ht="13.5" customHeight="1" x14ac:dyDescent="0.25">
      <c r="A739" s="65">
        <v>6</v>
      </c>
      <c r="B739" s="98">
        <v>2</v>
      </c>
      <c r="C739" s="65">
        <v>1</v>
      </c>
      <c r="D739" s="65">
        <v>5</v>
      </c>
      <c r="E739" s="66">
        <v>6215</v>
      </c>
      <c r="F739" s="102" t="s">
        <v>2676</v>
      </c>
      <c r="G739" s="67" t="s">
        <v>2673</v>
      </c>
      <c r="H739" s="68" t="s">
        <v>2673</v>
      </c>
      <c r="I739" s="68" t="s">
        <v>2673</v>
      </c>
      <c r="J739" s="68" t="s">
        <v>2673</v>
      </c>
    </row>
    <row r="740" spans="1:10" ht="13.5" customHeight="1" x14ac:dyDescent="0.25">
      <c r="A740" s="65">
        <v>6</v>
      </c>
      <c r="B740" s="98">
        <v>2</v>
      </c>
      <c r="C740" s="65">
        <v>1</v>
      </c>
      <c r="D740" s="65">
        <v>6</v>
      </c>
      <c r="E740" s="66">
        <v>6216</v>
      </c>
      <c r="F740" s="102" t="s">
        <v>2677</v>
      </c>
      <c r="G740" s="67" t="s">
        <v>2673</v>
      </c>
      <c r="H740" s="68" t="s">
        <v>2673</v>
      </c>
      <c r="I740" s="68" t="s">
        <v>2673</v>
      </c>
      <c r="J740" s="68" t="s">
        <v>2673</v>
      </c>
    </row>
    <row r="741" spans="1:10" ht="13.5" customHeight="1" x14ac:dyDescent="0.25">
      <c r="A741" s="65">
        <v>6</v>
      </c>
      <c r="B741" s="98">
        <v>2</v>
      </c>
      <c r="C741" s="65">
        <v>1</v>
      </c>
      <c r="D741" s="65">
        <v>7</v>
      </c>
      <c r="E741" s="66">
        <v>6217</v>
      </c>
      <c r="F741" s="102" t="s">
        <v>2678</v>
      </c>
      <c r="G741" s="67" t="s">
        <v>2673</v>
      </c>
      <c r="H741" s="68" t="s">
        <v>2673</v>
      </c>
      <c r="I741" s="68" t="s">
        <v>2673</v>
      </c>
      <c r="J741" s="68" t="s">
        <v>2673</v>
      </c>
    </row>
    <row r="742" spans="1:10" ht="13.5" customHeight="1" x14ac:dyDescent="0.25">
      <c r="A742" s="65">
        <v>6</v>
      </c>
      <c r="B742" s="98">
        <v>2</v>
      </c>
      <c r="C742" s="65">
        <v>1</v>
      </c>
      <c r="D742" s="65">
        <v>8</v>
      </c>
      <c r="E742" s="66">
        <v>6218</v>
      </c>
      <c r="F742" s="102" t="s">
        <v>2679</v>
      </c>
      <c r="G742" s="67" t="s">
        <v>2673</v>
      </c>
      <c r="H742" s="68" t="s">
        <v>2673</v>
      </c>
      <c r="I742" s="68" t="s">
        <v>2673</v>
      </c>
      <c r="J742" s="68" t="s">
        <v>2673</v>
      </c>
    </row>
    <row r="743" spans="1:10" ht="13.5" customHeight="1" x14ac:dyDescent="0.25">
      <c r="A743" s="69">
        <v>6</v>
      </c>
      <c r="B743" s="99">
        <v>2</v>
      </c>
      <c r="C743" s="69">
        <v>1</v>
      </c>
      <c r="D743" s="69">
        <v>9</v>
      </c>
      <c r="E743" s="70">
        <v>6219</v>
      </c>
      <c r="F743" s="104" t="s">
        <v>2152</v>
      </c>
      <c r="G743" s="71" t="s">
        <v>2673</v>
      </c>
      <c r="H743" s="72" t="s">
        <v>2673</v>
      </c>
      <c r="I743" s="72" t="s">
        <v>2673</v>
      </c>
      <c r="J743" s="72" t="s">
        <v>2673</v>
      </c>
    </row>
    <row r="744" spans="1:10" ht="13.5" customHeight="1" x14ac:dyDescent="0.25">
      <c r="A744" s="58">
        <v>6</v>
      </c>
      <c r="B744" s="95">
        <v>2</v>
      </c>
      <c r="C744" s="58">
        <v>3</v>
      </c>
      <c r="D744" s="58">
        <v>0</v>
      </c>
      <c r="E744" s="58">
        <v>6230</v>
      </c>
      <c r="F744" s="103" t="s">
        <v>1464</v>
      </c>
      <c r="G744" s="59" t="s">
        <v>2229</v>
      </c>
      <c r="H744" s="60" t="s">
        <v>2229</v>
      </c>
      <c r="I744" s="60" t="s">
        <v>2229</v>
      </c>
      <c r="J744" s="60" t="s">
        <v>2229</v>
      </c>
    </row>
    <row r="745" spans="1:10" ht="13.5" customHeight="1" x14ac:dyDescent="0.25">
      <c r="A745" s="61">
        <v>6</v>
      </c>
      <c r="B745" s="97">
        <v>2</v>
      </c>
      <c r="C745" s="61">
        <v>3</v>
      </c>
      <c r="D745" s="61">
        <v>1</v>
      </c>
      <c r="E745" s="62">
        <v>6231</v>
      </c>
      <c r="F745" s="101" t="s">
        <v>2680</v>
      </c>
      <c r="G745" s="63" t="s">
        <v>2229</v>
      </c>
      <c r="H745" s="64" t="s">
        <v>2229</v>
      </c>
      <c r="I745" s="64" t="s">
        <v>2229</v>
      </c>
      <c r="J745" s="64" t="s">
        <v>2229</v>
      </c>
    </row>
    <row r="746" spans="1:10" ht="13.5" customHeight="1" x14ac:dyDescent="0.25">
      <c r="A746" s="65">
        <v>6</v>
      </c>
      <c r="B746" s="98">
        <v>2</v>
      </c>
      <c r="C746" s="65">
        <v>3</v>
      </c>
      <c r="D746" s="65">
        <v>2</v>
      </c>
      <c r="E746" s="66">
        <v>6232</v>
      </c>
      <c r="F746" s="102" t="s">
        <v>2681</v>
      </c>
      <c r="G746" s="67" t="s">
        <v>2229</v>
      </c>
      <c r="H746" s="68" t="s">
        <v>2229</v>
      </c>
      <c r="I746" s="68" t="s">
        <v>2229</v>
      </c>
      <c r="J746" s="68" t="s">
        <v>2229</v>
      </c>
    </row>
    <row r="747" spans="1:10" ht="13.5" customHeight="1" x14ac:dyDescent="0.25">
      <c r="A747" s="65">
        <v>6</v>
      </c>
      <c r="B747" s="99">
        <v>2</v>
      </c>
      <c r="C747" s="65">
        <v>3</v>
      </c>
      <c r="D747" s="65">
        <v>3</v>
      </c>
      <c r="E747" s="66">
        <v>6233</v>
      </c>
      <c r="F747" s="102" t="s">
        <v>2682</v>
      </c>
      <c r="G747" s="67" t="s">
        <v>2229</v>
      </c>
      <c r="H747" s="68" t="s">
        <v>2229</v>
      </c>
      <c r="I747" s="68" t="s">
        <v>2229</v>
      </c>
      <c r="J747" s="68" t="s">
        <v>2229</v>
      </c>
    </row>
    <row r="748" spans="1:10" ht="13.5" customHeight="1" x14ac:dyDescent="0.25">
      <c r="A748" s="58">
        <v>6</v>
      </c>
      <c r="B748" s="95">
        <v>2</v>
      </c>
      <c r="C748" s="58">
        <v>4</v>
      </c>
      <c r="D748" s="58">
        <v>0</v>
      </c>
      <c r="E748" s="58">
        <v>6240</v>
      </c>
      <c r="F748" s="103" t="s">
        <v>2155</v>
      </c>
      <c r="G748" s="59" t="s">
        <v>2229</v>
      </c>
      <c r="H748" s="60" t="s">
        <v>2229</v>
      </c>
      <c r="I748" s="60" t="s">
        <v>2229</v>
      </c>
      <c r="J748" s="60" t="s">
        <v>2229</v>
      </c>
    </row>
    <row r="749" spans="1:10" ht="13.5" customHeight="1" x14ac:dyDescent="0.25">
      <c r="A749" s="61">
        <v>6</v>
      </c>
      <c r="B749" s="97">
        <v>2</v>
      </c>
      <c r="C749" s="61">
        <v>4</v>
      </c>
      <c r="D749" s="61">
        <v>1</v>
      </c>
      <c r="E749" s="62">
        <v>6241</v>
      </c>
      <c r="F749" s="101" t="s">
        <v>1514</v>
      </c>
      <c r="G749" s="63" t="s">
        <v>2229</v>
      </c>
      <c r="H749" s="64" t="s">
        <v>2229</v>
      </c>
      <c r="I749" s="64" t="s">
        <v>2229</v>
      </c>
      <c r="J749" s="64" t="s">
        <v>2229</v>
      </c>
    </row>
    <row r="750" spans="1:10" ht="13.5" customHeight="1" x14ac:dyDescent="0.25">
      <c r="A750" s="65">
        <v>6</v>
      </c>
      <c r="B750" s="98">
        <v>2</v>
      </c>
      <c r="C750" s="65">
        <v>4</v>
      </c>
      <c r="D750" s="65">
        <v>2</v>
      </c>
      <c r="E750" s="66">
        <v>6242</v>
      </c>
      <c r="F750" s="102" t="s">
        <v>1552</v>
      </c>
      <c r="G750" s="67" t="s">
        <v>2229</v>
      </c>
      <c r="H750" s="68" t="s">
        <v>2229</v>
      </c>
      <c r="I750" s="68" t="s">
        <v>2229</v>
      </c>
      <c r="J750" s="68" t="s">
        <v>2229</v>
      </c>
    </row>
    <row r="751" spans="1:10" ht="13.5" customHeight="1" x14ac:dyDescent="0.25">
      <c r="A751" s="65">
        <v>6</v>
      </c>
      <c r="B751" s="99">
        <v>2</v>
      </c>
      <c r="C751" s="65">
        <v>4</v>
      </c>
      <c r="D751" s="65">
        <v>3</v>
      </c>
      <c r="E751" s="66">
        <v>6243</v>
      </c>
      <c r="F751" s="102" t="s">
        <v>1562</v>
      </c>
      <c r="G751" s="67" t="s">
        <v>2229</v>
      </c>
      <c r="H751" s="68" t="s">
        <v>2229</v>
      </c>
      <c r="I751" s="68" t="s">
        <v>2229</v>
      </c>
      <c r="J751" s="68" t="s">
        <v>2229</v>
      </c>
    </row>
    <row r="752" spans="1:10" ht="13.5" customHeight="1" x14ac:dyDescent="0.25">
      <c r="A752" s="58">
        <v>6</v>
      </c>
      <c r="B752" s="95">
        <v>2</v>
      </c>
      <c r="C752" s="58">
        <v>5</v>
      </c>
      <c r="D752" s="58">
        <v>0</v>
      </c>
      <c r="E752" s="58">
        <v>6250</v>
      </c>
      <c r="F752" s="103" t="s">
        <v>2156</v>
      </c>
      <c r="G752" s="59" t="s">
        <v>2229</v>
      </c>
      <c r="H752" s="60" t="s">
        <v>2229</v>
      </c>
      <c r="I752" s="60" t="s">
        <v>2229</v>
      </c>
      <c r="J752" s="60" t="s">
        <v>2229</v>
      </c>
    </row>
    <row r="753" spans="1:10" ht="13.5" customHeight="1" x14ac:dyDescent="0.25">
      <c r="A753" s="61">
        <v>6</v>
      </c>
      <c r="B753" s="97">
        <v>2</v>
      </c>
      <c r="C753" s="61">
        <v>5</v>
      </c>
      <c r="D753" s="61">
        <v>1</v>
      </c>
      <c r="E753" s="62">
        <v>6251</v>
      </c>
      <c r="F753" s="101" t="s">
        <v>1776</v>
      </c>
      <c r="G753" s="63" t="s">
        <v>2229</v>
      </c>
      <c r="H753" s="64" t="s">
        <v>2229</v>
      </c>
      <c r="I753" s="64" t="s">
        <v>2229</v>
      </c>
      <c r="J753" s="64" t="s">
        <v>2229</v>
      </c>
    </row>
    <row r="754" spans="1:10" ht="13.5" customHeight="1" x14ac:dyDescent="0.25">
      <c r="A754" s="65">
        <v>6</v>
      </c>
      <c r="B754" s="98">
        <v>2</v>
      </c>
      <c r="C754" s="65">
        <v>5</v>
      </c>
      <c r="D754" s="65">
        <v>2</v>
      </c>
      <c r="E754" s="66">
        <v>6252</v>
      </c>
      <c r="F754" s="102" t="s">
        <v>1898</v>
      </c>
      <c r="G754" s="67" t="s">
        <v>2229</v>
      </c>
      <c r="H754" s="68" t="s">
        <v>2229</v>
      </c>
      <c r="I754" s="68" t="s">
        <v>2229</v>
      </c>
      <c r="J754" s="68" t="s">
        <v>2229</v>
      </c>
    </row>
    <row r="755" spans="1:10" ht="13.5" customHeight="1" x14ac:dyDescent="0.25">
      <c r="A755" s="65">
        <v>6</v>
      </c>
      <c r="B755" s="98">
        <v>2</v>
      </c>
      <c r="C755" s="65">
        <v>5</v>
      </c>
      <c r="D755" s="65">
        <v>3</v>
      </c>
      <c r="E755" s="66">
        <v>6253</v>
      </c>
      <c r="F755" s="102" t="s">
        <v>2157</v>
      </c>
      <c r="G755" s="67" t="s">
        <v>2229</v>
      </c>
      <c r="H755" s="68" t="s">
        <v>2229</v>
      </c>
      <c r="I755" s="68" t="s">
        <v>2229</v>
      </c>
      <c r="J755" s="68" t="s">
        <v>2229</v>
      </c>
    </row>
    <row r="756" spans="1:10" ht="13.5" customHeight="1" x14ac:dyDescent="0.25">
      <c r="A756" s="65">
        <v>6</v>
      </c>
      <c r="B756" s="98">
        <v>2</v>
      </c>
      <c r="C756" s="65">
        <v>5</v>
      </c>
      <c r="D756" s="65">
        <v>4</v>
      </c>
      <c r="E756" s="66">
        <v>6254</v>
      </c>
      <c r="F756" s="102" t="s">
        <v>1920</v>
      </c>
      <c r="G756" s="67" t="s">
        <v>2229</v>
      </c>
      <c r="H756" s="68" t="s">
        <v>2229</v>
      </c>
      <c r="I756" s="68" t="s">
        <v>2229</v>
      </c>
      <c r="J756" s="68" t="s">
        <v>2229</v>
      </c>
    </row>
    <row r="757" spans="1:10" ht="13.5" customHeight="1" x14ac:dyDescent="0.25">
      <c r="A757" s="65">
        <v>6</v>
      </c>
      <c r="B757" s="98">
        <v>2</v>
      </c>
      <c r="C757" s="65">
        <v>5</v>
      </c>
      <c r="D757" s="65">
        <v>5</v>
      </c>
      <c r="E757" s="66">
        <v>6255</v>
      </c>
      <c r="F757" s="102" t="s">
        <v>2158</v>
      </c>
      <c r="G757" s="67" t="s">
        <v>2229</v>
      </c>
      <c r="H757" s="68" t="s">
        <v>2229</v>
      </c>
      <c r="I757" s="68" t="s">
        <v>2229</v>
      </c>
      <c r="J757" s="68" t="s">
        <v>2229</v>
      </c>
    </row>
    <row r="758" spans="1:10" ht="13.5" customHeight="1" x14ac:dyDescent="0.25">
      <c r="A758" s="65">
        <v>6</v>
      </c>
      <c r="B758" s="98">
        <v>2</v>
      </c>
      <c r="C758" s="65">
        <v>5</v>
      </c>
      <c r="D758" s="65">
        <v>6</v>
      </c>
      <c r="E758" s="66">
        <v>6256</v>
      </c>
      <c r="F758" s="102" t="s">
        <v>2159</v>
      </c>
      <c r="G758" s="67" t="s">
        <v>2229</v>
      </c>
      <c r="H758" s="68" t="s">
        <v>2229</v>
      </c>
      <c r="I758" s="68" t="s">
        <v>2229</v>
      </c>
      <c r="J758" s="68" t="s">
        <v>2229</v>
      </c>
    </row>
    <row r="759" spans="1:10" ht="13.5" customHeight="1" x14ac:dyDescent="0.25">
      <c r="A759" s="65">
        <v>6</v>
      </c>
      <c r="B759" s="99">
        <v>2</v>
      </c>
      <c r="C759" s="65">
        <v>5</v>
      </c>
      <c r="D759" s="65">
        <v>7</v>
      </c>
      <c r="E759" s="66">
        <v>6257</v>
      </c>
      <c r="F759" s="102" t="s">
        <v>2160</v>
      </c>
      <c r="G759" s="67" t="s">
        <v>2229</v>
      </c>
      <c r="H759" s="68" t="s">
        <v>2229</v>
      </c>
      <c r="I759" s="68" t="s">
        <v>2229</v>
      </c>
      <c r="J759" s="68" t="s">
        <v>2229</v>
      </c>
    </row>
    <row r="760" spans="1:10" ht="13.5" customHeight="1" x14ac:dyDescent="0.25">
      <c r="A760" s="58">
        <v>6</v>
      </c>
      <c r="B760" s="95">
        <v>2</v>
      </c>
      <c r="C760" s="58">
        <v>6</v>
      </c>
      <c r="D760" s="58">
        <v>0</v>
      </c>
      <c r="E760" s="58">
        <v>6260</v>
      </c>
      <c r="F760" s="103" t="s">
        <v>112</v>
      </c>
      <c r="G760" s="59" t="s">
        <v>2229</v>
      </c>
      <c r="H760" s="60" t="s">
        <v>2229</v>
      </c>
      <c r="I760" s="60" t="s">
        <v>2229</v>
      </c>
      <c r="J760" s="60" t="s">
        <v>2229</v>
      </c>
    </row>
    <row r="761" spans="1:10" ht="13.5" customHeight="1" x14ac:dyDescent="0.25">
      <c r="A761" s="61">
        <v>6</v>
      </c>
      <c r="B761" s="97">
        <v>2</v>
      </c>
      <c r="C761" s="61">
        <v>6</v>
      </c>
      <c r="D761" s="61">
        <v>1</v>
      </c>
      <c r="E761" s="62">
        <v>6261</v>
      </c>
      <c r="F761" s="101" t="s">
        <v>1945</v>
      </c>
      <c r="G761" s="63" t="s">
        <v>2229</v>
      </c>
      <c r="H761" s="64" t="s">
        <v>2229</v>
      </c>
      <c r="I761" s="64" t="s">
        <v>2229</v>
      </c>
      <c r="J761" s="64" t="s">
        <v>2229</v>
      </c>
    </row>
    <row r="762" spans="1:10" ht="13.5" customHeight="1" x14ac:dyDescent="0.25">
      <c r="A762" s="65">
        <v>6</v>
      </c>
      <c r="B762" s="98">
        <v>2</v>
      </c>
      <c r="C762" s="65">
        <v>6</v>
      </c>
      <c r="D762" s="65">
        <v>2</v>
      </c>
      <c r="E762" s="66">
        <v>6262</v>
      </c>
      <c r="F762" s="102" t="s">
        <v>306</v>
      </c>
      <c r="G762" s="67" t="s">
        <v>2229</v>
      </c>
      <c r="H762" s="68" t="s">
        <v>2229</v>
      </c>
      <c r="I762" s="68" t="s">
        <v>2229</v>
      </c>
      <c r="J762" s="68" t="s">
        <v>2229</v>
      </c>
    </row>
    <row r="763" spans="1:10" ht="13.5" customHeight="1" x14ac:dyDescent="0.25">
      <c r="A763" s="65">
        <v>6</v>
      </c>
      <c r="B763" s="98">
        <v>2</v>
      </c>
      <c r="C763" s="65">
        <v>6</v>
      </c>
      <c r="D763" s="65">
        <v>3</v>
      </c>
      <c r="E763" s="66">
        <v>6263</v>
      </c>
      <c r="F763" s="102" t="s">
        <v>2161</v>
      </c>
      <c r="G763" s="67" t="s">
        <v>2229</v>
      </c>
      <c r="H763" s="68" t="s">
        <v>2229</v>
      </c>
      <c r="I763" s="68" t="s">
        <v>2229</v>
      </c>
      <c r="J763" s="68" t="s">
        <v>2229</v>
      </c>
    </row>
    <row r="764" spans="1:10" ht="13.5" customHeight="1" x14ac:dyDescent="0.25">
      <c r="A764" s="65">
        <v>6</v>
      </c>
      <c r="B764" s="98">
        <v>2</v>
      </c>
      <c r="C764" s="65">
        <v>6</v>
      </c>
      <c r="D764" s="65">
        <v>4</v>
      </c>
      <c r="E764" s="66">
        <v>6264</v>
      </c>
      <c r="F764" s="102" t="s">
        <v>1982</v>
      </c>
      <c r="G764" s="67" t="s">
        <v>2229</v>
      </c>
      <c r="H764" s="68" t="s">
        <v>2229</v>
      </c>
      <c r="I764" s="68" t="s">
        <v>2229</v>
      </c>
      <c r="J764" s="68" t="s">
        <v>2229</v>
      </c>
    </row>
    <row r="765" spans="1:10" ht="13.5" customHeight="1" x14ac:dyDescent="0.25">
      <c r="A765" s="65">
        <v>6</v>
      </c>
      <c r="B765" s="98">
        <v>2</v>
      </c>
      <c r="C765" s="65">
        <v>6</v>
      </c>
      <c r="D765" s="65">
        <v>5</v>
      </c>
      <c r="E765" s="66">
        <v>6265</v>
      </c>
      <c r="F765" s="102" t="s">
        <v>2030</v>
      </c>
      <c r="G765" s="67" t="s">
        <v>2229</v>
      </c>
      <c r="H765" s="68" t="s">
        <v>2229</v>
      </c>
      <c r="I765" s="68" t="s">
        <v>2229</v>
      </c>
      <c r="J765" s="68" t="s">
        <v>2229</v>
      </c>
    </row>
    <row r="766" spans="1:10" ht="13.5" customHeight="1" x14ac:dyDescent="0.25">
      <c r="A766" s="65">
        <v>6</v>
      </c>
      <c r="B766" s="98">
        <v>2</v>
      </c>
      <c r="C766" s="65">
        <v>6</v>
      </c>
      <c r="D766" s="65">
        <v>6</v>
      </c>
      <c r="E766" s="66">
        <v>6266</v>
      </c>
      <c r="F766" s="102" t="s">
        <v>2162</v>
      </c>
      <c r="G766" s="67" t="s">
        <v>2229</v>
      </c>
      <c r="H766" s="68" t="s">
        <v>2229</v>
      </c>
      <c r="I766" s="68" t="s">
        <v>2229</v>
      </c>
      <c r="J766" s="68" t="s">
        <v>2229</v>
      </c>
    </row>
    <row r="767" spans="1:10" ht="13.5" customHeight="1" x14ac:dyDescent="0.25">
      <c r="A767" s="65">
        <v>6</v>
      </c>
      <c r="B767" s="98">
        <v>2</v>
      </c>
      <c r="C767" s="65">
        <v>6</v>
      </c>
      <c r="D767" s="65">
        <v>7</v>
      </c>
      <c r="E767" s="66">
        <v>6267</v>
      </c>
      <c r="F767" s="102" t="s">
        <v>2163</v>
      </c>
      <c r="G767" s="67" t="s">
        <v>2229</v>
      </c>
      <c r="H767" s="68" t="s">
        <v>2229</v>
      </c>
      <c r="I767" s="68" t="s">
        <v>2229</v>
      </c>
      <c r="J767" s="68" t="s">
        <v>2229</v>
      </c>
    </row>
    <row r="768" spans="1:10" ht="13.5" customHeight="1" x14ac:dyDescent="0.25">
      <c r="A768" s="65">
        <v>6</v>
      </c>
      <c r="B768" s="98">
        <v>2</v>
      </c>
      <c r="C768" s="65">
        <v>6</v>
      </c>
      <c r="D768" s="65">
        <v>8</v>
      </c>
      <c r="E768" s="66">
        <v>6268</v>
      </c>
      <c r="F768" s="102" t="s">
        <v>2164</v>
      </c>
      <c r="G768" s="67" t="s">
        <v>2229</v>
      </c>
      <c r="H768" s="68" t="s">
        <v>2229</v>
      </c>
      <c r="I768" s="68" t="s">
        <v>2229</v>
      </c>
      <c r="J768" s="68" t="s">
        <v>2229</v>
      </c>
    </row>
    <row r="769" spans="1:10" ht="13.5" customHeight="1" x14ac:dyDescent="0.25">
      <c r="A769" s="69">
        <v>6</v>
      </c>
      <c r="B769" s="99">
        <v>2</v>
      </c>
      <c r="C769" s="69">
        <v>6</v>
      </c>
      <c r="D769" s="69">
        <v>9</v>
      </c>
      <c r="E769" s="70">
        <v>6269</v>
      </c>
      <c r="F769" s="104" t="s">
        <v>2165</v>
      </c>
      <c r="G769" s="71" t="s">
        <v>2229</v>
      </c>
      <c r="H769" s="72" t="s">
        <v>2229</v>
      </c>
      <c r="I769" s="72" t="s">
        <v>2229</v>
      </c>
      <c r="J769" s="72" t="s">
        <v>2229</v>
      </c>
    </row>
    <row r="770" spans="1:10" ht="13.5" customHeight="1" x14ac:dyDescent="0.25">
      <c r="A770" s="58">
        <v>6</v>
      </c>
      <c r="B770" s="95">
        <v>2</v>
      </c>
      <c r="C770" s="58">
        <v>8</v>
      </c>
      <c r="D770" s="58">
        <v>0</v>
      </c>
      <c r="E770" s="58">
        <v>6280</v>
      </c>
      <c r="F770" s="103" t="s">
        <v>2166</v>
      </c>
      <c r="G770" s="59" t="s">
        <v>2229</v>
      </c>
      <c r="H770" s="60" t="s">
        <v>2229</v>
      </c>
      <c r="I770" s="60" t="s">
        <v>2229</v>
      </c>
      <c r="J770" s="60" t="s">
        <v>2229</v>
      </c>
    </row>
    <row r="771" spans="1:10" ht="13.5" customHeight="1" x14ac:dyDescent="0.25">
      <c r="A771" s="61">
        <v>6</v>
      </c>
      <c r="B771" s="97">
        <v>2</v>
      </c>
      <c r="C771" s="61">
        <v>8</v>
      </c>
      <c r="D771" s="61">
        <v>1</v>
      </c>
      <c r="E771" s="62">
        <v>6281</v>
      </c>
      <c r="F771" s="101" t="s">
        <v>1797</v>
      </c>
      <c r="G771" s="63" t="s">
        <v>2229</v>
      </c>
      <c r="H771" s="64" t="s">
        <v>2229</v>
      </c>
      <c r="I771" s="64" t="s">
        <v>2229</v>
      </c>
      <c r="J771" s="64" t="s">
        <v>2229</v>
      </c>
    </row>
    <row r="772" spans="1:10" ht="13.5" customHeight="1" x14ac:dyDescent="0.25">
      <c r="A772" s="65">
        <v>6</v>
      </c>
      <c r="B772" s="98">
        <v>2</v>
      </c>
      <c r="C772" s="65">
        <v>8</v>
      </c>
      <c r="D772" s="65">
        <v>2</v>
      </c>
      <c r="E772" s="66">
        <v>6282</v>
      </c>
      <c r="F772" s="102" t="s">
        <v>2167</v>
      </c>
      <c r="G772" s="67" t="s">
        <v>2229</v>
      </c>
      <c r="H772" s="68" t="s">
        <v>2229</v>
      </c>
      <c r="I772" s="68" t="s">
        <v>2229</v>
      </c>
      <c r="J772" s="68" t="s">
        <v>2229</v>
      </c>
    </row>
    <row r="773" spans="1:10" ht="13.5" customHeight="1" x14ac:dyDescent="0.25">
      <c r="A773" s="65">
        <v>6</v>
      </c>
      <c r="B773" s="98">
        <v>2</v>
      </c>
      <c r="C773" s="65">
        <v>8</v>
      </c>
      <c r="D773" s="65">
        <v>3</v>
      </c>
      <c r="E773" s="66">
        <v>6283</v>
      </c>
      <c r="F773" s="102" t="s">
        <v>2168</v>
      </c>
      <c r="G773" s="67" t="s">
        <v>2229</v>
      </c>
      <c r="H773" s="68" t="s">
        <v>2229</v>
      </c>
      <c r="I773" s="68" t="s">
        <v>2229</v>
      </c>
      <c r="J773" s="68" t="s">
        <v>2229</v>
      </c>
    </row>
    <row r="774" spans="1:10" ht="13.5" customHeight="1" x14ac:dyDescent="0.25">
      <c r="A774" s="65">
        <v>6</v>
      </c>
      <c r="B774" s="98">
        <v>2</v>
      </c>
      <c r="C774" s="65">
        <v>8</v>
      </c>
      <c r="D774" s="65">
        <v>4</v>
      </c>
      <c r="E774" s="66">
        <v>6284</v>
      </c>
      <c r="F774" s="102" t="s">
        <v>2169</v>
      </c>
      <c r="G774" s="67" t="s">
        <v>2229</v>
      </c>
      <c r="H774" s="68" t="s">
        <v>2229</v>
      </c>
      <c r="I774" s="68" t="s">
        <v>2229</v>
      </c>
      <c r="J774" s="68" t="s">
        <v>2229</v>
      </c>
    </row>
    <row r="775" spans="1:10" ht="13.5" customHeight="1" x14ac:dyDescent="0.25">
      <c r="A775" s="65">
        <v>6</v>
      </c>
      <c r="B775" s="98">
        <v>2</v>
      </c>
      <c r="C775" s="65">
        <v>8</v>
      </c>
      <c r="D775" s="65">
        <v>5</v>
      </c>
      <c r="E775" s="66">
        <v>6285</v>
      </c>
      <c r="F775" s="102" t="s">
        <v>2144</v>
      </c>
      <c r="G775" s="67" t="s">
        <v>2229</v>
      </c>
      <c r="H775" s="68" t="s">
        <v>2229</v>
      </c>
      <c r="I775" s="68" t="s">
        <v>2229</v>
      </c>
      <c r="J775" s="68" t="s">
        <v>2229</v>
      </c>
    </row>
    <row r="776" spans="1:10" ht="13.5" customHeight="1" x14ac:dyDescent="0.25">
      <c r="A776" s="65">
        <v>6</v>
      </c>
      <c r="B776" s="98">
        <v>2</v>
      </c>
      <c r="C776" s="65">
        <v>8</v>
      </c>
      <c r="D776" s="65">
        <v>6</v>
      </c>
      <c r="E776" s="66">
        <v>6286</v>
      </c>
      <c r="F776" s="102" t="s">
        <v>2049</v>
      </c>
      <c r="G776" s="67" t="s">
        <v>2229</v>
      </c>
      <c r="H776" s="68" t="s">
        <v>2229</v>
      </c>
      <c r="I776" s="68" t="s">
        <v>2229</v>
      </c>
      <c r="J776" s="68" t="s">
        <v>2229</v>
      </c>
    </row>
    <row r="777" spans="1:10" ht="13.5" customHeight="1" x14ac:dyDescent="0.25">
      <c r="A777" s="65">
        <v>6</v>
      </c>
      <c r="B777" s="98">
        <v>2</v>
      </c>
      <c r="C777" s="65">
        <v>8</v>
      </c>
      <c r="D777" s="65">
        <v>7</v>
      </c>
      <c r="E777" s="66">
        <v>6287</v>
      </c>
      <c r="F777" s="102" t="s">
        <v>2170</v>
      </c>
      <c r="G777" s="67" t="s">
        <v>2229</v>
      </c>
      <c r="H777" s="68" t="s">
        <v>2229</v>
      </c>
      <c r="I777" s="68" t="s">
        <v>2229</v>
      </c>
      <c r="J777" s="68" t="s">
        <v>2229</v>
      </c>
    </row>
    <row r="778" spans="1:10" ht="13.5" customHeight="1" x14ac:dyDescent="0.25">
      <c r="A778" s="65">
        <v>6</v>
      </c>
      <c r="B778" s="98">
        <v>2</v>
      </c>
      <c r="C778" s="65">
        <v>8</v>
      </c>
      <c r="D778" s="65">
        <v>8</v>
      </c>
      <c r="E778" s="66">
        <v>6288</v>
      </c>
      <c r="F778" s="102" t="s">
        <v>2171</v>
      </c>
      <c r="G778" s="67" t="s">
        <v>2229</v>
      </c>
      <c r="H778" s="68" t="s">
        <v>2229</v>
      </c>
      <c r="I778" s="68" t="s">
        <v>2229</v>
      </c>
      <c r="J778" s="68" t="s">
        <v>2229</v>
      </c>
    </row>
    <row r="779" spans="1:10" ht="13.5" customHeight="1" x14ac:dyDescent="0.25">
      <c r="A779" s="69">
        <v>6</v>
      </c>
      <c r="B779" s="99">
        <v>2</v>
      </c>
      <c r="C779" s="69">
        <v>8</v>
      </c>
      <c r="D779" s="69">
        <v>9</v>
      </c>
      <c r="E779" s="70">
        <v>6289</v>
      </c>
      <c r="F779" s="104" t="s">
        <v>2172</v>
      </c>
      <c r="G779" s="71" t="s">
        <v>2229</v>
      </c>
      <c r="H779" s="72" t="s">
        <v>2229</v>
      </c>
      <c r="I779" s="72" t="s">
        <v>2229</v>
      </c>
      <c r="J779" s="72" t="s">
        <v>2229</v>
      </c>
    </row>
    <row r="780" spans="1:10" ht="13.5" customHeight="1" x14ac:dyDescent="0.25">
      <c r="A780" s="58">
        <v>6</v>
      </c>
      <c r="B780" s="95">
        <v>2</v>
      </c>
      <c r="C780" s="58">
        <v>9</v>
      </c>
      <c r="D780" s="58">
        <v>0</v>
      </c>
      <c r="E780" s="58">
        <v>6290</v>
      </c>
      <c r="F780" s="103" t="s">
        <v>2051</v>
      </c>
      <c r="G780" s="59" t="s">
        <v>2229</v>
      </c>
      <c r="H780" s="60" t="s">
        <v>2229</v>
      </c>
      <c r="I780" s="60" t="s">
        <v>2229</v>
      </c>
      <c r="J780" s="60" t="s">
        <v>2229</v>
      </c>
    </row>
    <row r="781" spans="1:10" ht="13.5" customHeight="1" x14ac:dyDescent="0.25">
      <c r="A781" s="61">
        <v>6</v>
      </c>
      <c r="B781" s="97">
        <v>2</v>
      </c>
      <c r="C781" s="61">
        <v>9</v>
      </c>
      <c r="D781" s="61">
        <v>1</v>
      </c>
      <c r="E781" s="62">
        <v>6291</v>
      </c>
      <c r="F781" s="101" t="s">
        <v>1945</v>
      </c>
      <c r="G781" s="63" t="s">
        <v>2229</v>
      </c>
      <c r="H781" s="64" t="s">
        <v>2229</v>
      </c>
      <c r="I781" s="64" t="s">
        <v>2229</v>
      </c>
      <c r="J781" s="64" t="s">
        <v>2229</v>
      </c>
    </row>
    <row r="782" spans="1:10" ht="13.5" customHeight="1" x14ac:dyDescent="0.25">
      <c r="A782" s="65">
        <v>6</v>
      </c>
      <c r="B782" s="98">
        <v>2</v>
      </c>
      <c r="C782" s="65">
        <v>9</v>
      </c>
      <c r="D782" s="65">
        <v>2</v>
      </c>
      <c r="E782" s="66">
        <v>6292</v>
      </c>
      <c r="F782" s="102" t="s">
        <v>2173</v>
      </c>
      <c r="G782" s="67" t="s">
        <v>2229</v>
      </c>
      <c r="H782" s="68" t="s">
        <v>2229</v>
      </c>
      <c r="I782" s="68" t="s">
        <v>2229</v>
      </c>
      <c r="J782" s="68" t="s">
        <v>2229</v>
      </c>
    </row>
    <row r="783" spans="1:10" ht="13.5" customHeight="1" x14ac:dyDescent="0.25">
      <c r="A783" s="65">
        <v>6</v>
      </c>
      <c r="B783" s="98">
        <v>2</v>
      </c>
      <c r="C783" s="65">
        <v>9</v>
      </c>
      <c r="D783" s="65">
        <v>3</v>
      </c>
      <c r="E783" s="66">
        <v>6293</v>
      </c>
      <c r="F783" s="102" t="s">
        <v>2057</v>
      </c>
      <c r="G783" s="67" t="s">
        <v>2229</v>
      </c>
      <c r="H783" s="68" t="s">
        <v>2229</v>
      </c>
      <c r="I783" s="68" t="s">
        <v>2229</v>
      </c>
      <c r="J783" s="68" t="s">
        <v>2229</v>
      </c>
    </row>
    <row r="784" spans="1:10" ht="13.5" customHeight="1" x14ac:dyDescent="0.25">
      <c r="A784" s="65">
        <v>6</v>
      </c>
      <c r="B784" s="98">
        <v>2</v>
      </c>
      <c r="C784" s="65">
        <v>9</v>
      </c>
      <c r="D784" s="65">
        <v>4</v>
      </c>
      <c r="E784" s="66">
        <v>6294</v>
      </c>
      <c r="F784" s="102" t="s">
        <v>2683</v>
      </c>
      <c r="G784" s="86" t="s">
        <v>2434</v>
      </c>
      <c r="H784" s="87" t="s">
        <v>2434</v>
      </c>
      <c r="I784" s="87" t="s">
        <v>2434</v>
      </c>
      <c r="J784" s="87" t="s">
        <v>2434</v>
      </c>
    </row>
    <row r="785" spans="1:10" ht="13.5" customHeight="1" x14ac:dyDescent="0.25">
      <c r="A785" s="65">
        <v>6</v>
      </c>
      <c r="B785" s="99">
        <v>2</v>
      </c>
      <c r="C785" s="65">
        <v>9</v>
      </c>
      <c r="D785" s="65">
        <v>5</v>
      </c>
      <c r="E785" s="66">
        <v>6295</v>
      </c>
      <c r="F785" s="102" t="s">
        <v>2684</v>
      </c>
      <c r="G785" s="86" t="s">
        <v>2434</v>
      </c>
      <c r="H785" s="87" t="s">
        <v>2434</v>
      </c>
      <c r="I785" s="87" t="s">
        <v>2434</v>
      </c>
      <c r="J785" s="87" t="s">
        <v>2434</v>
      </c>
    </row>
    <row r="786" spans="1:10" ht="13.5" customHeight="1" x14ac:dyDescent="0.25">
      <c r="A786" s="52">
        <v>6</v>
      </c>
      <c r="B786" s="96">
        <v>3</v>
      </c>
      <c r="C786" s="52">
        <v>0</v>
      </c>
      <c r="D786" s="52">
        <v>0</v>
      </c>
      <c r="E786" s="52">
        <v>6300</v>
      </c>
      <c r="F786" s="105" t="s">
        <v>2685</v>
      </c>
      <c r="G786" s="54" t="s">
        <v>2204</v>
      </c>
      <c r="H786" s="55" t="s">
        <v>2204</v>
      </c>
      <c r="I786" s="55" t="s">
        <v>2204</v>
      </c>
      <c r="J786" s="55" t="s">
        <v>2204</v>
      </c>
    </row>
    <row r="787" spans="1:10" ht="13.5" customHeight="1" x14ac:dyDescent="0.25">
      <c r="A787" s="58">
        <v>6</v>
      </c>
      <c r="B787" s="95">
        <v>3</v>
      </c>
      <c r="C787" s="58">
        <v>1</v>
      </c>
      <c r="D787" s="58">
        <v>0</v>
      </c>
      <c r="E787" s="58">
        <v>6310</v>
      </c>
      <c r="F787" s="103" t="s">
        <v>2242</v>
      </c>
      <c r="G787" s="59" t="s">
        <v>2204</v>
      </c>
      <c r="H787" s="60" t="s">
        <v>2204</v>
      </c>
      <c r="I787" s="60" t="s">
        <v>2204</v>
      </c>
      <c r="J787" s="60" t="s">
        <v>2204</v>
      </c>
    </row>
    <row r="788" spans="1:10" ht="13.5" customHeight="1" x14ac:dyDescent="0.25">
      <c r="A788" s="61">
        <v>6</v>
      </c>
      <c r="B788" s="97">
        <v>3</v>
      </c>
      <c r="C788" s="61">
        <v>1</v>
      </c>
      <c r="D788" s="61">
        <v>1</v>
      </c>
      <c r="E788" s="62">
        <v>6311</v>
      </c>
      <c r="F788" s="101" t="s">
        <v>2686</v>
      </c>
      <c r="G788" s="63" t="s">
        <v>2204</v>
      </c>
      <c r="H788" s="64" t="s">
        <v>2204</v>
      </c>
      <c r="I788" s="64" t="s">
        <v>2204</v>
      </c>
      <c r="J788" s="64" t="s">
        <v>2204</v>
      </c>
    </row>
    <row r="789" spans="1:10" ht="13.5" customHeight="1" x14ac:dyDescent="0.25">
      <c r="A789" s="65">
        <v>6</v>
      </c>
      <c r="B789" s="98">
        <v>3</v>
      </c>
      <c r="C789" s="65">
        <v>1</v>
      </c>
      <c r="D789" s="65">
        <v>2</v>
      </c>
      <c r="E789" s="66">
        <v>6312</v>
      </c>
      <c r="F789" s="102" t="s">
        <v>2687</v>
      </c>
      <c r="G789" s="67" t="s">
        <v>2204</v>
      </c>
      <c r="H789" s="68" t="s">
        <v>2204</v>
      </c>
      <c r="I789" s="68" t="s">
        <v>2204</v>
      </c>
      <c r="J789" s="68" t="s">
        <v>2204</v>
      </c>
    </row>
    <row r="790" spans="1:10" ht="13.5" customHeight="1" x14ac:dyDescent="0.25">
      <c r="A790" s="65">
        <v>6</v>
      </c>
      <c r="B790" s="98">
        <v>3</v>
      </c>
      <c r="C790" s="65">
        <v>1</v>
      </c>
      <c r="D790" s="65">
        <v>3</v>
      </c>
      <c r="E790" s="66">
        <v>6313</v>
      </c>
      <c r="F790" s="102" t="s">
        <v>2636</v>
      </c>
      <c r="G790" s="67" t="s">
        <v>2204</v>
      </c>
      <c r="H790" s="68" t="s">
        <v>2204</v>
      </c>
      <c r="I790" s="68" t="s">
        <v>2204</v>
      </c>
      <c r="J790" s="68" t="s">
        <v>2204</v>
      </c>
    </row>
    <row r="791" spans="1:10" ht="13.5" customHeight="1" x14ac:dyDescent="0.25">
      <c r="A791" s="65">
        <v>6</v>
      </c>
      <c r="B791" s="98">
        <v>3</v>
      </c>
      <c r="C791" s="65">
        <v>1</v>
      </c>
      <c r="D791" s="65">
        <v>4</v>
      </c>
      <c r="E791" s="66">
        <v>6314</v>
      </c>
      <c r="F791" s="102" t="s">
        <v>2688</v>
      </c>
      <c r="G791" s="67" t="s">
        <v>2204</v>
      </c>
      <c r="H791" s="68" t="s">
        <v>2204</v>
      </c>
      <c r="I791" s="68" t="s">
        <v>2204</v>
      </c>
      <c r="J791" s="68" t="s">
        <v>2204</v>
      </c>
    </row>
    <row r="792" spans="1:10" ht="13.5" customHeight="1" x14ac:dyDescent="0.25">
      <c r="A792" s="65">
        <v>6</v>
      </c>
      <c r="B792" s="98">
        <v>3</v>
      </c>
      <c r="C792" s="65">
        <v>1</v>
      </c>
      <c r="D792" s="65">
        <v>5</v>
      </c>
      <c r="E792" s="66">
        <v>6315</v>
      </c>
      <c r="F792" s="102" t="s">
        <v>2689</v>
      </c>
      <c r="G792" s="67" t="s">
        <v>2204</v>
      </c>
      <c r="H792" s="68" t="s">
        <v>2204</v>
      </c>
      <c r="I792" s="68" t="s">
        <v>2204</v>
      </c>
      <c r="J792" s="68" t="s">
        <v>2204</v>
      </c>
    </row>
    <row r="793" spans="1:10" ht="13.5" customHeight="1" x14ac:dyDescent="0.25">
      <c r="A793" s="65">
        <v>6</v>
      </c>
      <c r="B793" s="98">
        <v>3</v>
      </c>
      <c r="C793" s="65">
        <v>1</v>
      </c>
      <c r="D793" s="65">
        <v>6</v>
      </c>
      <c r="E793" s="66">
        <v>6316</v>
      </c>
      <c r="F793" s="102" t="s">
        <v>2690</v>
      </c>
      <c r="G793" s="67" t="s">
        <v>2204</v>
      </c>
      <c r="H793" s="68" t="s">
        <v>2204</v>
      </c>
      <c r="I793" s="68" t="s">
        <v>2204</v>
      </c>
      <c r="J793" s="68" t="s">
        <v>2204</v>
      </c>
    </row>
    <row r="794" spans="1:10" ht="13.5" customHeight="1" x14ac:dyDescent="0.25">
      <c r="A794" s="65">
        <v>6</v>
      </c>
      <c r="B794" s="99">
        <v>3</v>
      </c>
      <c r="C794" s="65">
        <v>1</v>
      </c>
      <c r="D794" s="65">
        <v>7</v>
      </c>
      <c r="E794" s="66">
        <v>6317</v>
      </c>
      <c r="F794" s="102" t="s">
        <v>2691</v>
      </c>
      <c r="G794" s="67" t="s">
        <v>2204</v>
      </c>
      <c r="H794" s="68" t="s">
        <v>2204</v>
      </c>
      <c r="I794" s="68" t="s">
        <v>2204</v>
      </c>
      <c r="J794" s="68" t="s">
        <v>2204</v>
      </c>
    </row>
    <row r="795" spans="1:10" ht="13.5" customHeight="1" x14ac:dyDescent="0.25">
      <c r="A795" s="58">
        <v>6</v>
      </c>
      <c r="B795" s="95">
        <v>3</v>
      </c>
      <c r="C795" s="58">
        <v>2</v>
      </c>
      <c r="D795" s="58">
        <v>0</v>
      </c>
      <c r="E795" s="58">
        <v>6320</v>
      </c>
      <c r="F795" s="103" t="s">
        <v>2692</v>
      </c>
      <c r="G795" s="59" t="s">
        <v>2204</v>
      </c>
      <c r="H795" s="60" t="s">
        <v>2204</v>
      </c>
      <c r="I795" s="60" t="s">
        <v>2204</v>
      </c>
      <c r="J795" s="60" t="s">
        <v>2204</v>
      </c>
    </row>
    <row r="796" spans="1:10" ht="13.5" customHeight="1" x14ac:dyDescent="0.25">
      <c r="A796" s="65">
        <v>6</v>
      </c>
      <c r="B796" s="97">
        <v>3</v>
      </c>
      <c r="C796" s="65">
        <v>2</v>
      </c>
      <c r="D796" s="65">
        <v>2</v>
      </c>
      <c r="E796" s="66">
        <v>6322</v>
      </c>
      <c r="F796" s="102" t="s">
        <v>2266</v>
      </c>
      <c r="G796" s="67" t="s">
        <v>2204</v>
      </c>
      <c r="H796" s="68" t="s">
        <v>2204</v>
      </c>
      <c r="I796" s="68" t="s">
        <v>2204</v>
      </c>
      <c r="J796" s="68" t="s">
        <v>2204</v>
      </c>
    </row>
    <row r="797" spans="1:10" ht="13.5" customHeight="1" x14ac:dyDescent="0.25">
      <c r="A797" s="65">
        <v>6</v>
      </c>
      <c r="B797" s="98">
        <v>3</v>
      </c>
      <c r="C797" s="65">
        <v>2</v>
      </c>
      <c r="D797" s="65">
        <v>3</v>
      </c>
      <c r="E797" s="66">
        <v>6323</v>
      </c>
      <c r="F797" s="102" t="s">
        <v>2693</v>
      </c>
      <c r="G797" s="67" t="s">
        <v>2204</v>
      </c>
      <c r="H797" s="68" t="s">
        <v>2204</v>
      </c>
      <c r="I797" s="68" t="s">
        <v>2204</v>
      </c>
      <c r="J797" s="68" t="s">
        <v>2204</v>
      </c>
    </row>
    <row r="798" spans="1:10" ht="13.5" customHeight="1" x14ac:dyDescent="0.25">
      <c r="A798" s="65">
        <v>6</v>
      </c>
      <c r="B798" s="98">
        <v>3</v>
      </c>
      <c r="C798" s="65">
        <v>2</v>
      </c>
      <c r="D798" s="65">
        <v>4</v>
      </c>
      <c r="E798" s="66">
        <v>6324</v>
      </c>
      <c r="F798" s="102" t="s">
        <v>2694</v>
      </c>
      <c r="G798" s="67" t="s">
        <v>2204</v>
      </c>
      <c r="H798" s="68" t="s">
        <v>2204</v>
      </c>
      <c r="I798" s="68" t="s">
        <v>2204</v>
      </c>
      <c r="J798" s="68" t="s">
        <v>2204</v>
      </c>
    </row>
    <row r="799" spans="1:10" ht="13.5" customHeight="1" x14ac:dyDescent="0.25">
      <c r="A799" s="65">
        <v>6</v>
      </c>
      <c r="B799" s="98">
        <v>3</v>
      </c>
      <c r="C799" s="65">
        <v>2</v>
      </c>
      <c r="D799" s="65">
        <v>5</v>
      </c>
      <c r="E799" s="66">
        <v>6325</v>
      </c>
      <c r="F799" s="102" t="s">
        <v>2695</v>
      </c>
      <c r="G799" s="67" t="s">
        <v>2204</v>
      </c>
      <c r="H799" s="68" t="s">
        <v>2204</v>
      </c>
      <c r="I799" s="68" t="s">
        <v>2204</v>
      </c>
      <c r="J799" s="68" t="s">
        <v>2204</v>
      </c>
    </row>
    <row r="800" spans="1:10" ht="13.5" customHeight="1" x14ac:dyDescent="0.25">
      <c r="A800" s="65">
        <v>6</v>
      </c>
      <c r="B800" s="98">
        <v>3</v>
      </c>
      <c r="C800" s="65">
        <v>2</v>
      </c>
      <c r="D800" s="65">
        <v>6</v>
      </c>
      <c r="E800" s="66">
        <v>6326</v>
      </c>
      <c r="F800" s="102" t="s">
        <v>2696</v>
      </c>
      <c r="G800" s="67" t="s">
        <v>2204</v>
      </c>
      <c r="H800" s="68" t="s">
        <v>2204</v>
      </c>
      <c r="I800" s="68" t="s">
        <v>2204</v>
      </c>
      <c r="J800" s="68" t="s">
        <v>2204</v>
      </c>
    </row>
    <row r="801" spans="1:10" ht="13.5" customHeight="1" x14ac:dyDescent="0.25">
      <c r="A801" s="65">
        <v>6</v>
      </c>
      <c r="B801" s="99">
        <v>3</v>
      </c>
      <c r="C801" s="65">
        <v>2</v>
      </c>
      <c r="D801" s="65">
        <v>7</v>
      </c>
      <c r="E801" s="66">
        <v>6327</v>
      </c>
      <c r="F801" s="102" t="s">
        <v>2697</v>
      </c>
      <c r="G801" s="67" t="s">
        <v>2204</v>
      </c>
      <c r="H801" s="68" t="s">
        <v>2204</v>
      </c>
      <c r="I801" s="68" t="s">
        <v>2204</v>
      </c>
      <c r="J801" s="68" t="s">
        <v>2204</v>
      </c>
    </row>
    <row r="802" spans="1:10" ht="13.5" customHeight="1" x14ac:dyDescent="0.25">
      <c r="A802" s="58">
        <v>6</v>
      </c>
      <c r="B802" s="95">
        <v>3</v>
      </c>
      <c r="C802" s="58">
        <v>4</v>
      </c>
      <c r="D802" s="58">
        <v>0</v>
      </c>
      <c r="E802" s="58">
        <v>6340</v>
      </c>
      <c r="F802" s="103" t="s">
        <v>2698</v>
      </c>
      <c r="G802" s="59" t="s">
        <v>2204</v>
      </c>
      <c r="H802" s="60" t="s">
        <v>2204</v>
      </c>
      <c r="I802" s="60" t="s">
        <v>2204</v>
      </c>
      <c r="J802" s="60" t="s">
        <v>2204</v>
      </c>
    </row>
    <row r="803" spans="1:10" ht="13.5" customHeight="1" x14ac:dyDescent="0.25">
      <c r="A803" s="61">
        <v>6</v>
      </c>
      <c r="B803" s="97">
        <v>3</v>
      </c>
      <c r="C803" s="61">
        <v>4</v>
      </c>
      <c r="D803" s="61">
        <v>1</v>
      </c>
      <c r="E803" s="62">
        <v>6341</v>
      </c>
      <c r="F803" s="101" t="s">
        <v>2699</v>
      </c>
      <c r="G803" s="63" t="s">
        <v>2204</v>
      </c>
      <c r="H803" s="64" t="s">
        <v>2204</v>
      </c>
      <c r="I803" s="64" t="s">
        <v>2204</v>
      </c>
      <c r="J803" s="64" t="s">
        <v>2204</v>
      </c>
    </row>
    <row r="804" spans="1:10" ht="13.5" customHeight="1" x14ac:dyDescent="0.25">
      <c r="A804" s="65">
        <v>6</v>
      </c>
      <c r="B804" s="98">
        <v>3</v>
      </c>
      <c r="C804" s="65">
        <v>4</v>
      </c>
      <c r="D804" s="65">
        <v>2</v>
      </c>
      <c r="E804" s="66">
        <v>6342</v>
      </c>
      <c r="F804" s="102" t="s">
        <v>2700</v>
      </c>
      <c r="G804" s="67" t="s">
        <v>2204</v>
      </c>
      <c r="H804" s="68" t="s">
        <v>2204</v>
      </c>
      <c r="I804" s="68" t="s">
        <v>2204</v>
      </c>
      <c r="J804" s="68" t="s">
        <v>2204</v>
      </c>
    </row>
    <row r="805" spans="1:10" ht="13.5" customHeight="1" x14ac:dyDescent="0.25">
      <c r="A805" s="65">
        <v>6</v>
      </c>
      <c r="B805" s="98">
        <v>3</v>
      </c>
      <c r="C805" s="65">
        <v>4</v>
      </c>
      <c r="D805" s="65">
        <v>3</v>
      </c>
      <c r="E805" s="66">
        <v>6343</v>
      </c>
      <c r="F805" s="102" t="s">
        <v>2701</v>
      </c>
      <c r="G805" s="67" t="s">
        <v>2204</v>
      </c>
      <c r="H805" s="68" t="s">
        <v>2204</v>
      </c>
      <c r="I805" s="68" t="s">
        <v>2204</v>
      </c>
      <c r="J805" s="68" t="s">
        <v>2204</v>
      </c>
    </row>
    <row r="806" spans="1:10" ht="13.5" customHeight="1" x14ac:dyDescent="0.25">
      <c r="A806" s="65">
        <v>6</v>
      </c>
      <c r="B806" s="98">
        <v>3</v>
      </c>
      <c r="C806" s="65">
        <v>4</v>
      </c>
      <c r="D806" s="65">
        <v>4</v>
      </c>
      <c r="E806" s="66">
        <v>6344</v>
      </c>
      <c r="F806" s="102" t="s">
        <v>2702</v>
      </c>
      <c r="G806" s="67" t="s">
        <v>2204</v>
      </c>
      <c r="H806" s="68" t="s">
        <v>2204</v>
      </c>
      <c r="I806" s="68" t="s">
        <v>2204</v>
      </c>
      <c r="J806" s="68" t="s">
        <v>2204</v>
      </c>
    </row>
    <row r="807" spans="1:10" ht="13.5" customHeight="1" x14ac:dyDescent="0.25">
      <c r="A807" s="65">
        <v>6</v>
      </c>
      <c r="B807" s="98">
        <v>3</v>
      </c>
      <c r="C807" s="65">
        <v>4</v>
      </c>
      <c r="D807" s="65">
        <v>5</v>
      </c>
      <c r="E807" s="66">
        <v>6345</v>
      </c>
      <c r="F807" s="102" t="s">
        <v>2703</v>
      </c>
      <c r="G807" s="67" t="s">
        <v>2204</v>
      </c>
      <c r="H807" s="68" t="s">
        <v>2204</v>
      </c>
      <c r="I807" s="68" t="s">
        <v>2204</v>
      </c>
      <c r="J807" s="68" t="s">
        <v>2204</v>
      </c>
    </row>
    <row r="808" spans="1:10" ht="13.5" customHeight="1" x14ac:dyDescent="0.25">
      <c r="A808" s="65">
        <v>6</v>
      </c>
      <c r="B808" s="98">
        <v>3</v>
      </c>
      <c r="C808" s="65">
        <v>4</v>
      </c>
      <c r="D808" s="65">
        <v>6</v>
      </c>
      <c r="E808" s="66">
        <v>6346</v>
      </c>
      <c r="F808" s="102" t="s">
        <v>2704</v>
      </c>
      <c r="G808" s="67" t="s">
        <v>2204</v>
      </c>
      <c r="H808" s="68" t="s">
        <v>2204</v>
      </c>
      <c r="I808" s="68" t="s">
        <v>2204</v>
      </c>
      <c r="J808" s="68" t="s">
        <v>2204</v>
      </c>
    </row>
    <row r="809" spans="1:10" ht="13.5" customHeight="1" x14ac:dyDescent="0.25">
      <c r="A809" s="65">
        <v>6</v>
      </c>
      <c r="B809" s="99">
        <v>3</v>
      </c>
      <c r="C809" s="65">
        <v>4</v>
      </c>
      <c r="D809" s="65">
        <v>7</v>
      </c>
      <c r="E809" s="66">
        <v>6347</v>
      </c>
      <c r="F809" s="102" t="s">
        <v>2705</v>
      </c>
      <c r="G809" s="67" t="s">
        <v>2204</v>
      </c>
      <c r="H809" s="68" t="s">
        <v>2204</v>
      </c>
      <c r="I809" s="68" t="s">
        <v>2204</v>
      </c>
      <c r="J809" s="68" t="s">
        <v>2204</v>
      </c>
    </row>
    <row r="810" spans="1:10" ht="13.5" customHeight="1" x14ac:dyDescent="0.25">
      <c r="A810" s="58">
        <v>6</v>
      </c>
      <c r="B810" s="95">
        <v>3</v>
      </c>
      <c r="C810" s="58">
        <v>6</v>
      </c>
      <c r="D810" s="58">
        <v>0</v>
      </c>
      <c r="E810" s="58">
        <v>6360</v>
      </c>
      <c r="F810" s="103" t="s">
        <v>2706</v>
      </c>
      <c r="G810" s="59" t="s">
        <v>2204</v>
      </c>
      <c r="H810" s="60" t="s">
        <v>2204</v>
      </c>
      <c r="I810" s="60" t="s">
        <v>2204</v>
      </c>
      <c r="J810" s="60" t="s">
        <v>2204</v>
      </c>
    </row>
    <row r="811" spans="1:10" ht="13.5" customHeight="1" x14ac:dyDescent="0.25">
      <c r="A811" s="61">
        <v>6</v>
      </c>
      <c r="B811" s="97">
        <v>3</v>
      </c>
      <c r="C811" s="61">
        <v>6</v>
      </c>
      <c r="D811" s="61">
        <v>1</v>
      </c>
      <c r="E811" s="62">
        <v>6361</v>
      </c>
      <c r="F811" s="101" t="s">
        <v>2707</v>
      </c>
      <c r="G811" s="63" t="s">
        <v>2204</v>
      </c>
      <c r="H811" s="64" t="s">
        <v>2204</v>
      </c>
      <c r="I811" s="64" t="s">
        <v>2204</v>
      </c>
      <c r="J811" s="64" t="s">
        <v>2204</v>
      </c>
    </row>
    <row r="812" spans="1:10" ht="13.5" customHeight="1" x14ac:dyDescent="0.25">
      <c r="A812" s="65">
        <v>6</v>
      </c>
      <c r="B812" s="98">
        <v>3</v>
      </c>
      <c r="C812" s="65">
        <v>6</v>
      </c>
      <c r="D812" s="65">
        <v>2</v>
      </c>
      <c r="E812" s="66">
        <v>6362</v>
      </c>
      <c r="F812" s="102" t="s">
        <v>2708</v>
      </c>
      <c r="G812" s="67" t="s">
        <v>2204</v>
      </c>
      <c r="H812" s="68" t="s">
        <v>2204</v>
      </c>
      <c r="I812" s="68" t="s">
        <v>2204</v>
      </c>
      <c r="J812" s="68" t="s">
        <v>2204</v>
      </c>
    </row>
    <row r="813" spans="1:10" ht="13.5" customHeight="1" x14ac:dyDescent="0.25">
      <c r="A813" s="65">
        <v>6</v>
      </c>
      <c r="B813" s="98">
        <v>3</v>
      </c>
      <c r="C813" s="65">
        <v>6</v>
      </c>
      <c r="D813" s="65">
        <v>3</v>
      </c>
      <c r="E813" s="66">
        <v>6363</v>
      </c>
      <c r="F813" s="102" t="s">
        <v>2709</v>
      </c>
      <c r="G813" s="67" t="s">
        <v>2204</v>
      </c>
      <c r="H813" s="68" t="s">
        <v>2204</v>
      </c>
      <c r="I813" s="68" t="s">
        <v>2204</v>
      </c>
      <c r="J813" s="68" t="s">
        <v>2204</v>
      </c>
    </row>
    <row r="814" spans="1:10" ht="13.5" customHeight="1" x14ac:dyDescent="0.25">
      <c r="A814" s="65">
        <v>6</v>
      </c>
      <c r="B814" s="99">
        <v>3</v>
      </c>
      <c r="C814" s="65">
        <v>6</v>
      </c>
      <c r="D814" s="65">
        <v>4</v>
      </c>
      <c r="E814" s="66">
        <v>6364</v>
      </c>
      <c r="F814" s="102" t="s">
        <v>2710</v>
      </c>
      <c r="G814" s="67" t="s">
        <v>2204</v>
      </c>
      <c r="H814" s="68" t="s">
        <v>2204</v>
      </c>
      <c r="I814" s="68" t="s">
        <v>2204</v>
      </c>
      <c r="J814" s="68" t="s">
        <v>2204</v>
      </c>
    </row>
    <row r="815" spans="1:10" ht="13.5" customHeight="1" x14ac:dyDescent="0.25">
      <c r="A815" s="58">
        <v>6</v>
      </c>
      <c r="B815" s="95">
        <v>3</v>
      </c>
      <c r="C815" s="58">
        <v>9</v>
      </c>
      <c r="D815" s="58">
        <v>0</v>
      </c>
      <c r="E815" s="58">
        <v>6390</v>
      </c>
      <c r="F815" s="103" t="s">
        <v>2711</v>
      </c>
      <c r="G815" s="59" t="s">
        <v>2204</v>
      </c>
      <c r="H815" s="60" t="s">
        <v>2204</v>
      </c>
      <c r="I815" s="60" t="s">
        <v>2204</v>
      </c>
      <c r="J815" s="60" t="s">
        <v>2204</v>
      </c>
    </row>
    <row r="816" spans="1:10" ht="13.5" customHeight="1" x14ac:dyDescent="0.25">
      <c r="A816" s="61">
        <v>6</v>
      </c>
      <c r="B816" s="97">
        <v>3</v>
      </c>
      <c r="C816" s="61">
        <v>9</v>
      </c>
      <c r="D816" s="61">
        <v>1</v>
      </c>
      <c r="E816" s="62">
        <v>6391</v>
      </c>
      <c r="F816" s="101" t="s">
        <v>2712</v>
      </c>
      <c r="G816" s="63" t="s">
        <v>2204</v>
      </c>
      <c r="H816" s="64" t="s">
        <v>2204</v>
      </c>
      <c r="I816" s="64" t="s">
        <v>2204</v>
      </c>
      <c r="J816" s="64" t="s">
        <v>2204</v>
      </c>
    </row>
    <row r="817" spans="1:10" ht="13.5" customHeight="1" x14ac:dyDescent="0.25">
      <c r="A817" s="69">
        <v>6</v>
      </c>
      <c r="B817" s="99">
        <v>3</v>
      </c>
      <c r="C817" s="69">
        <v>9</v>
      </c>
      <c r="D817" s="69">
        <v>2</v>
      </c>
      <c r="E817" s="70">
        <v>6392</v>
      </c>
      <c r="F817" s="104" t="s">
        <v>2713</v>
      </c>
      <c r="G817" s="71" t="s">
        <v>2204</v>
      </c>
      <c r="H817" s="72" t="s">
        <v>2204</v>
      </c>
      <c r="I817" s="72" t="s">
        <v>2204</v>
      </c>
      <c r="J817" s="72" t="s">
        <v>2204</v>
      </c>
    </row>
    <row r="818" spans="1:10" ht="27" customHeight="1" x14ac:dyDescent="0.25">
      <c r="A818" s="48">
        <v>7</v>
      </c>
      <c r="B818" s="94">
        <v>0</v>
      </c>
      <c r="C818" s="48">
        <v>0</v>
      </c>
      <c r="D818" s="48">
        <v>0</v>
      </c>
      <c r="E818" s="48">
        <v>7000</v>
      </c>
      <c r="F818" s="106" t="s">
        <v>2714</v>
      </c>
      <c r="G818" s="50" t="s">
        <v>2715</v>
      </c>
      <c r="H818" s="51" t="s">
        <v>2715</v>
      </c>
      <c r="I818" s="51" t="s">
        <v>2715</v>
      </c>
      <c r="J818" s="51" t="s">
        <v>2715</v>
      </c>
    </row>
    <row r="819" spans="1:10" ht="27" customHeight="1" x14ac:dyDescent="0.25">
      <c r="A819" s="52">
        <v>7</v>
      </c>
      <c r="B819" s="96">
        <v>1</v>
      </c>
      <c r="C819" s="52">
        <v>0</v>
      </c>
      <c r="D819" s="52">
        <v>0</v>
      </c>
      <c r="E819" s="52">
        <v>7100</v>
      </c>
      <c r="F819" s="105" t="s">
        <v>2716</v>
      </c>
      <c r="G819" s="54" t="s">
        <v>2715</v>
      </c>
      <c r="H819" s="55" t="s">
        <v>2715</v>
      </c>
      <c r="I819" s="55" t="s">
        <v>2715</v>
      </c>
      <c r="J819" s="55" t="s">
        <v>2715</v>
      </c>
    </row>
    <row r="820" spans="1:10" ht="13.5" customHeight="1" x14ac:dyDescent="0.25">
      <c r="A820" s="58">
        <v>7</v>
      </c>
      <c r="B820" s="95">
        <v>1</v>
      </c>
      <c r="C820" s="58">
        <v>1</v>
      </c>
      <c r="D820" s="58">
        <v>0</v>
      </c>
      <c r="E820" s="58">
        <v>7110</v>
      </c>
      <c r="F820" s="103" t="s">
        <v>2717</v>
      </c>
      <c r="G820" s="59" t="s">
        <v>2227</v>
      </c>
      <c r="H820" s="60" t="s">
        <v>2227</v>
      </c>
      <c r="I820" s="60" t="s">
        <v>2227</v>
      </c>
      <c r="J820" s="60" t="s">
        <v>2227</v>
      </c>
    </row>
    <row r="821" spans="1:10" ht="13.5" customHeight="1" x14ac:dyDescent="0.25">
      <c r="A821" s="61">
        <v>7</v>
      </c>
      <c r="B821" s="109">
        <v>1</v>
      </c>
      <c r="C821" s="61">
        <v>1</v>
      </c>
      <c r="D821" s="61">
        <v>1</v>
      </c>
      <c r="E821" s="62">
        <v>7111</v>
      </c>
      <c r="F821" s="101" t="s">
        <v>2718</v>
      </c>
      <c r="G821" s="63" t="s">
        <v>2227</v>
      </c>
      <c r="H821" s="64" t="s">
        <v>2227</v>
      </c>
      <c r="I821" s="64" t="s">
        <v>2227</v>
      </c>
      <c r="J821" s="64" t="s">
        <v>2227</v>
      </c>
    </row>
    <row r="822" spans="1:10" ht="13.5" customHeight="1" x14ac:dyDescent="0.25">
      <c r="A822" s="58">
        <v>7</v>
      </c>
      <c r="B822" s="95">
        <v>1</v>
      </c>
      <c r="C822" s="58">
        <v>2</v>
      </c>
      <c r="D822" s="58">
        <v>0</v>
      </c>
      <c r="E822" s="58">
        <v>7120</v>
      </c>
      <c r="F822" s="103" t="s">
        <v>2719</v>
      </c>
      <c r="G822" s="59" t="s">
        <v>2720</v>
      </c>
      <c r="H822" s="60" t="s">
        <v>2720</v>
      </c>
      <c r="I822" s="60" t="s">
        <v>2720</v>
      </c>
      <c r="J822" s="60" t="s">
        <v>2720</v>
      </c>
    </row>
    <row r="823" spans="1:10" ht="13.5" customHeight="1" x14ac:dyDescent="0.25">
      <c r="A823" s="61">
        <v>7</v>
      </c>
      <c r="B823" s="97">
        <v>1</v>
      </c>
      <c r="C823" s="61">
        <v>2</v>
      </c>
      <c r="D823" s="61">
        <v>1</v>
      </c>
      <c r="E823" s="62">
        <v>7121</v>
      </c>
      <c r="F823" s="101" t="s">
        <v>2721</v>
      </c>
      <c r="G823" s="63" t="s">
        <v>2204</v>
      </c>
      <c r="H823" s="64" t="s">
        <v>2204</v>
      </c>
      <c r="I823" s="64" t="s">
        <v>2204</v>
      </c>
      <c r="J823" s="64" t="s">
        <v>2204</v>
      </c>
    </row>
    <row r="824" spans="1:10" ht="13.5" customHeight="1" x14ac:dyDescent="0.25">
      <c r="A824" s="65">
        <v>7</v>
      </c>
      <c r="B824" s="98">
        <v>1</v>
      </c>
      <c r="C824" s="65">
        <v>2</v>
      </c>
      <c r="D824" s="65">
        <v>2</v>
      </c>
      <c r="E824" s="66">
        <v>7122</v>
      </c>
      <c r="F824" s="102" t="s">
        <v>2722</v>
      </c>
      <c r="G824" s="67" t="s">
        <v>2204</v>
      </c>
      <c r="H824" s="68" t="s">
        <v>2204</v>
      </c>
      <c r="I824" s="68" t="s">
        <v>2204</v>
      </c>
      <c r="J824" s="68" t="s">
        <v>2204</v>
      </c>
    </row>
    <row r="825" spans="1:10" ht="13.5" customHeight="1" x14ac:dyDescent="0.25">
      <c r="A825" s="65">
        <v>7</v>
      </c>
      <c r="B825" s="98">
        <v>1</v>
      </c>
      <c r="C825" s="65">
        <v>2</v>
      </c>
      <c r="D825" s="65">
        <v>3</v>
      </c>
      <c r="E825" s="66">
        <v>7123</v>
      </c>
      <c r="F825" s="102" t="s">
        <v>2723</v>
      </c>
      <c r="G825" s="67" t="s">
        <v>2210</v>
      </c>
      <c r="H825" s="68" t="s">
        <v>2210</v>
      </c>
      <c r="I825" s="68" t="s">
        <v>2210</v>
      </c>
      <c r="J825" s="68" t="s">
        <v>2210</v>
      </c>
    </row>
    <row r="826" spans="1:10" ht="13.5" customHeight="1" x14ac:dyDescent="0.25">
      <c r="A826" s="65">
        <v>7</v>
      </c>
      <c r="B826" s="98">
        <v>1</v>
      </c>
      <c r="C826" s="65">
        <v>2</v>
      </c>
      <c r="D826" s="65">
        <v>4</v>
      </c>
      <c r="E826" s="66">
        <v>7124</v>
      </c>
      <c r="F826" s="102" t="s">
        <v>2724</v>
      </c>
      <c r="G826" s="67" t="s">
        <v>2227</v>
      </c>
      <c r="H826" s="68" t="s">
        <v>2227</v>
      </c>
      <c r="I826" s="68" t="s">
        <v>2227</v>
      </c>
      <c r="J826" s="68" t="s">
        <v>2227</v>
      </c>
    </row>
    <row r="827" spans="1:10" ht="13.5" customHeight="1" x14ac:dyDescent="0.25">
      <c r="A827" s="65">
        <v>7</v>
      </c>
      <c r="B827" s="98">
        <v>1</v>
      </c>
      <c r="C827" s="65">
        <v>2</v>
      </c>
      <c r="D827" s="65">
        <v>5</v>
      </c>
      <c r="E827" s="66">
        <v>7125</v>
      </c>
      <c r="F827" s="102" t="s">
        <v>2725</v>
      </c>
      <c r="G827" s="67" t="s">
        <v>2227</v>
      </c>
      <c r="H827" s="68" t="s">
        <v>2227</v>
      </c>
      <c r="I827" s="68" t="s">
        <v>2227</v>
      </c>
      <c r="J827" s="68" t="s">
        <v>2227</v>
      </c>
    </row>
    <row r="828" spans="1:10" ht="13.5" customHeight="1" x14ac:dyDescent="0.25">
      <c r="A828" s="65">
        <v>7</v>
      </c>
      <c r="B828" s="98">
        <v>1</v>
      </c>
      <c r="C828" s="65">
        <v>2</v>
      </c>
      <c r="D828" s="65">
        <v>6</v>
      </c>
      <c r="E828" s="66">
        <v>7126</v>
      </c>
      <c r="F828" s="102" t="s">
        <v>2726</v>
      </c>
      <c r="G828" s="67" t="s">
        <v>2671</v>
      </c>
      <c r="H828" s="68" t="s">
        <v>2671</v>
      </c>
      <c r="I828" s="68" t="s">
        <v>2671</v>
      </c>
      <c r="J828" s="68" t="s">
        <v>2671</v>
      </c>
    </row>
    <row r="829" spans="1:10" ht="13.5" customHeight="1" x14ac:dyDescent="0.25">
      <c r="A829" s="65">
        <v>7</v>
      </c>
      <c r="B829" s="99">
        <v>1</v>
      </c>
      <c r="C829" s="65">
        <v>2</v>
      </c>
      <c r="D829" s="65">
        <v>7</v>
      </c>
      <c r="E829" s="66">
        <v>7127</v>
      </c>
      <c r="F829" s="102" t="s">
        <v>2727</v>
      </c>
      <c r="G829" s="67" t="s">
        <v>2204</v>
      </c>
      <c r="H829" s="68" t="s">
        <v>2204</v>
      </c>
      <c r="I829" s="68" t="s">
        <v>2204</v>
      </c>
      <c r="J829" s="68" t="s">
        <v>2204</v>
      </c>
    </row>
    <row r="830" spans="1:10" ht="13.5" customHeight="1" x14ac:dyDescent="0.25">
      <c r="A830" s="58">
        <v>7</v>
      </c>
      <c r="B830" s="95">
        <v>1</v>
      </c>
      <c r="C830" s="58">
        <v>3</v>
      </c>
      <c r="D830" s="58">
        <v>0</v>
      </c>
      <c r="E830" s="58">
        <v>7130</v>
      </c>
      <c r="F830" s="103" t="s">
        <v>2728</v>
      </c>
      <c r="G830" s="59" t="s">
        <v>2210</v>
      </c>
      <c r="H830" s="60" t="s">
        <v>2210</v>
      </c>
      <c r="I830" s="60" t="s">
        <v>2210</v>
      </c>
      <c r="J830" s="60" t="s">
        <v>2210</v>
      </c>
    </row>
    <row r="831" spans="1:10" ht="13.5" customHeight="1" x14ac:dyDescent="0.25">
      <c r="A831" s="58">
        <v>7</v>
      </c>
      <c r="B831" s="95">
        <v>1</v>
      </c>
      <c r="C831" s="58">
        <v>4</v>
      </c>
      <c r="D831" s="58">
        <v>0</v>
      </c>
      <c r="E831" s="58">
        <v>7140</v>
      </c>
      <c r="F831" s="103" t="s">
        <v>2729</v>
      </c>
      <c r="G831" s="59" t="s">
        <v>2730</v>
      </c>
      <c r="H831" s="60" t="s">
        <v>2730</v>
      </c>
      <c r="I831" s="60" t="s">
        <v>2730</v>
      </c>
      <c r="J831" s="60" t="s">
        <v>2730</v>
      </c>
    </row>
    <row r="832" spans="1:10" ht="13.5" customHeight="1" x14ac:dyDescent="0.25">
      <c r="A832" s="65">
        <v>7</v>
      </c>
      <c r="B832" s="97">
        <v>1</v>
      </c>
      <c r="C832" s="65">
        <v>4</v>
      </c>
      <c r="D832" s="65">
        <v>2</v>
      </c>
      <c r="E832" s="66">
        <v>7142</v>
      </c>
      <c r="F832" s="102" t="s">
        <v>2731</v>
      </c>
      <c r="G832" s="67" t="s">
        <v>2204</v>
      </c>
      <c r="H832" s="68" t="s">
        <v>2204</v>
      </c>
      <c r="I832" s="68" t="s">
        <v>2204</v>
      </c>
      <c r="J832" s="68" t="s">
        <v>2204</v>
      </c>
    </row>
    <row r="833" spans="1:10" ht="13.5" customHeight="1" x14ac:dyDescent="0.25">
      <c r="A833" s="65">
        <v>7</v>
      </c>
      <c r="B833" s="98">
        <v>1</v>
      </c>
      <c r="C833" s="65">
        <v>4</v>
      </c>
      <c r="D833" s="65">
        <v>3</v>
      </c>
      <c r="E833" s="66">
        <v>7143</v>
      </c>
      <c r="F833" s="102" t="s">
        <v>2732</v>
      </c>
      <c r="G833" s="86" t="s">
        <v>2434</v>
      </c>
      <c r="H833" s="87" t="s">
        <v>2434</v>
      </c>
      <c r="I833" s="87" t="s">
        <v>2434</v>
      </c>
      <c r="J833" s="87" t="s">
        <v>2434</v>
      </c>
    </row>
    <row r="834" spans="1:10" ht="13.5" customHeight="1" x14ac:dyDescent="0.25">
      <c r="A834" s="65">
        <v>7</v>
      </c>
      <c r="B834" s="98">
        <v>1</v>
      </c>
      <c r="C834" s="65">
        <v>4</v>
      </c>
      <c r="D834" s="65">
        <v>5</v>
      </c>
      <c r="E834" s="66">
        <v>7145</v>
      </c>
      <c r="F834" s="102" t="s">
        <v>2733</v>
      </c>
      <c r="G834" s="67" t="s">
        <v>2734</v>
      </c>
      <c r="H834" s="68" t="s">
        <v>2734</v>
      </c>
      <c r="I834" s="68" t="s">
        <v>2734</v>
      </c>
      <c r="J834" s="68" t="s">
        <v>2734</v>
      </c>
    </row>
    <row r="835" spans="1:10" ht="13.5" customHeight="1" x14ac:dyDescent="0.25">
      <c r="A835" s="65">
        <v>7</v>
      </c>
      <c r="B835" s="98">
        <v>1</v>
      </c>
      <c r="C835" s="65">
        <v>4</v>
      </c>
      <c r="D835" s="65">
        <v>6</v>
      </c>
      <c r="E835" s="66">
        <v>7146</v>
      </c>
      <c r="F835" s="102" t="s">
        <v>2735</v>
      </c>
      <c r="G835" s="67" t="s">
        <v>2736</v>
      </c>
      <c r="H835" s="68" t="s">
        <v>2736</v>
      </c>
      <c r="I835" s="68" t="s">
        <v>2736</v>
      </c>
      <c r="J835" s="68" t="s">
        <v>2736</v>
      </c>
    </row>
    <row r="836" spans="1:10" ht="13.5" customHeight="1" x14ac:dyDescent="0.25">
      <c r="A836" s="65">
        <v>7</v>
      </c>
      <c r="B836" s="98">
        <v>1</v>
      </c>
      <c r="C836" s="65">
        <v>4</v>
      </c>
      <c r="D836" s="65">
        <v>7</v>
      </c>
      <c r="E836" s="66">
        <v>7147</v>
      </c>
      <c r="F836" s="102" t="s">
        <v>2737</v>
      </c>
      <c r="G836" s="67" t="s">
        <v>2734</v>
      </c>
      <c r="H836" s="68" t="s">
        <v>2734</v>
      </c>
      <c r="I836" s="68" t="s">
        <v>2734</v>
      </c>
      <c r="J836" s="68" t="s">
        <v>2734</v>
      </c>
    </row>
    <row r="837" spans="1:10" ht="13.5" customHeight="1" x14ac:dyDescent="0.25">
      <c r="A837" s="69">
        <v>7</v>
      </c>
      <c r="B837" s="99">
        <v>1</v>
      </c>
      <c r="C837" s="69">
        <v>4</v>
      </c>
      <c r="D837" s="69">
        <v>9</v>
      </c>
      <c r="E837" s="70">
        <v>7149</v>
      </c>
      <c r="F837" s="104" t="s">
        <v>2738</v>
      </c>
      <c r="G837" s="71" t="s">
        <v>2204</v>
      </c>
      <c r="H837" s="72" t="s">
        <v>2204</v>
      </c>
      <c r="I837" s="72" t="s">
        <v>2204</v>
      </c>
      <c r="J837" s="72" t="s">
        <v>2204</v>
      </c>
    </row>
    <row r="838" spans="1:10" ht="13.5" customHeight="1" x14ac:dyDescent="0.25">
      <c r="A838" s="58">
        <v>7</v>
      </c>
      <c r="B838" s="95">
        <v>1</v>
      </c>
      <c r="C838" s="58">
        <v>6</v>
      </c>
      <c r="D838" s="58">
        <v>0</v>
      </c>
      <c r="E838" s="58">
        <v>7160</v>
      </c>
      <c r="F838" s="103" t="s">
        <v>2739</v>
      </c>
      <c r="G838" s="59" t="s">
        <v>2204</v>
      </c>
      <c r="H838" s="60" t="s">
        <v>2204</v>
      </c>
      <c r="I838" s="60" t="s">
        <v>2204</v>
      </c>
      <c r="J838" s="60" t="s">
        <v>2204</v>
      </c>
    </row>
    <row r="839" spans="1:10" ht="13.5" customHeight="1" x14ac:dyDescent="0.25">
      <c r="A839" s="61">
        <v>7</v>
      </c>
      <c r="B839" s="97">
        <v>1</v>
      </c>
      <c r="C839" s="61">
        <v>6</v>
      </c>
      <c r="D839" s="61">
        <v>1</v>
      </c>
      <c r="E839" s="62">
        <v>7161</v>
      </c>
      <c r="F839" s="101" t="s">
        <v>2740</v>
      </c>
      <c r="G839" s="63" t="s">
        <v>2204</v>
      </c>
      <c r="H839" s="64" t="s">
        <v>2204</v>
      </c>
      <c r="I839" s="64" t="s">
        <v>2204</v>
      </c>
      <c r="J839" s="64" t="s">
        <v>2204</v>
      </c>
    </row>
    <row r="840" spans="1:10" ht="13.5" customHeight="1" x14ac:dyDescent="0.25">
      <c r="A840" s="65">
        <v>7</v>
      </c>
      <c r="B840" s="98">
        <v>1</v>
      </c>
      <c r="C840" s="65">
        <v>6</v>
      </c>
      <c r="D840" s="65">
        <v>2</v>
      </c>
      <c r="E840" s="66">
        <v>7162</v>
      </c>
      <c r="F840" s="102" t="s">
        <v>2741</v>
      </c>
      <c r="G840" s="67" t="s">
        <v>2204</v>
      </c>
      <c r="H840" s="68" t="s">
        <v>2204</v>
      </c>
      <c r="I840" s="68" t="s">
        <v>2204</v>
      </c>
      <c r="J840" s="68" t="s">
        <v>2204</v>
      </c>
    </row>
    <row r="841" spans="1:10" ht="13.5" customHeight="1" x14ac:dyDescent="0.25">
      <c r="A841" s="65">
        <v>7</v>
      </c>
      <c r="B841" s="98">
        <v>1</v>
      </c>
      <c r="C841" s="65">
        <v>6</v>
      </c>
      <c r="D841" s="65">
        <v>3</v>
      </c>
      <c r="E841" s="66">
        <v>7163</v>
      </c>
      <c r="F841" s="102" t="s">
        <v>2742</v>
      </c>
      <c r="G841" s="67" t="s">
        <v>2204</v>
      </c>
      <c r="H841" s="68" t="s">
        <v>2204</v>
      </c>
      <c r="I841" s="68" t="s">
        <v>2204</v>
      </c>
      <c r="J841" s="68" t="s">
        <v>2204</v>
      </c>
    </row>
    <row r="842" spans="1:10" ht="13.5" customHeight="1" x14ac:dyDescent="0.25">
      <c r="A842" s="65">
        <v>7</v>
      </c>
      <c r="B842" s="98">
        <v>1</v>
      </c>
      <c r="C842" s="65">
        <v>6</v>
      </c>
      <c r="D842" s="65">
        <v>4</v>
      </c>
      <c r="E842" s="66">
        <v>7164</v>
      </c>
      <c r="F842" s="102" t="s">
        <v>2743</v>
      </c>
      <c r="G842" s="67" t="s">
        <v>2204</v>
      </c>
      <c r="H842" s="68" t="s">
        <v>2204</v>
      </c>
      <c r="I842" s="68" t="s">
        <v>2204</v>
      </c>
      <c r="J842" s="68" t="s">
        <v>2204</v>
      </c>
    </row>
    <row r="843" spans="1:10" ht="13.5" customHeight="1" x14ac:dyDescent="0.25">
      <c r="A843" s="65">
        <v>7</v>
      </c>
      <c r="B843" s="98">
        <v>1</v>
      </c>
      <c r="C843" s="65">
        <v>6</v>
      </c>
      <c r="D843" s="65">
        <v>5</v>
      </c>
      <c r="E843" s="66">
        <v>7165</v>
      </c>
      <c r="F843" s="102" t="s">
        <v>2744</v>
      </c>
      <c r="G843" s="67" t="s">
        <v>2204</v>
      </c>
      <c r="H843" s="68" t="s">
        <v>2204</v>
      </c>
      <c r="I843" s="68" t="s">
        <v>2204</v>
      </c>
      <c r="J843" s="68" t="s">
        <v>2204</v>
      </c>
    </row>
    <row r="844" spans="1:10" ht="13.5" customHeight="1" x14ac:dyDescent="0.25">
      <c r="A844" s="69">
        <v>7</v>
      </c>
      <c r="B844" s="99">
        <v>1</v>
      </c>
      <c r="C844" s="69">
        <v>6</v>
      </c>
      <c r="D844" s="69">
        <v>9</v>
      </c>
      <c r="E844" s="70">
        <v>7169</v>
      </c>
      <c r="F844" s="104" t="s">
        <v>2745</v>
      </c>
      <c r="G844" s="71" t="s">
        <v>2204</v>
      </c>
      <c r="H844" s="72" t="s">
        <v>2204</v>
      </c>
      <c r="I844" s="72" t="s">
        <v>2204</v>
      </c>
      <c r="J844" s="72" t="s">
        <v>2204</v>
      </c>
    </row>
    <row r="845" spans="1:10" ht="13.5" customHeight="1" x14ac:dyDescent="0.25">
      <c r="A845" s="58">
        <v>7</v>
      </c>
      <c r="B845" s="95">
        <v>1</v>
      </c>
      <c r="C845" s="58">
        <v>7</v>
      </c>
      <c r="D845" s="58">
        <v>0</v>
      </c>
      <c r="E845" s="58">
        <v>7170</v>
      </c>
      <c r="F845" s="103" t="s">
        <v>2746</v>
      </c>
      <c r="G845" s="59" t="s">
        <v>2227</v>
      </c>
      <c r="H845" s="60" t="s">
        <v>2227</v>
      </c>
      <c r="I845" s="60" t="s">
        <v>2227</v>
      </c>
      <c r="J845" s="60" t="s">
        <v>2227</v>
      </c>
    </row>
    <row r="846" spans="1:10" ht="13.5" customHeight="1" x14ac:dyDescent="0.25">
      <c r="A846" s="61">
        <v>7</v>
      </c>
      <c r="B846" s="97">
        <v>1</v>
      </c>
      <c r="C846" s="61">
        <v>7</v>
      </c>
      <c r="D846" s="61">
        <v>1</v>
      </c>
      <c r="E846" s="62">
        <v>7171</v>
      </c>
      <c r="F846" s="101" t="s">
        <v>2747</v>
      </c>
      <c r="G846" s="84" t="s">
        <v>2434</v>
      </c>
      <c r="H846" s="85" t="s">
        <v>2434</v>
      </c>
      <c r="I846" s="85" t="s">
        <v>2434</v>
      </c>
      <c r="J846" s="85" t="s">
        <v>2434</v>
      </c>
    </row>
    <row r="847" spans="1:10" ht="13.5" customHeight="1" x14ac:dyDescent="0.25">
      <c r="A847" s="65">
        <v>7</v>
      </c>
      <c r="B847" s="98">
        <v>1</v>
      </c>
      <c r="C847" s="65">
        <v>7</v>
      </c>
      <c r="D847" s="65">
        <v>4</v>
      </c>
      <c r="E847" s="66">
        <v>7174</v>
      </c>
      <c r="F847" s="102" t="s">
        <v>2748</v>
      </c>
      <c r="G847" s="78"/>
      <c r="H847" s="79"/>
      <c r="I847" s="79"/>
      <c r="J847" s="79"/>
    </row>
    <row r="848" spans="1:10" ht="13.5" customHeight="1" x14ac:dyDescent="0.25">
      <c r="A848" s="65">
        <v>7</v>
      </c>
      <c r="B848" s="98">
        <v>1</v>
      </c>
      <c r="C848" s="65">
        <v>7</v>
      </c>
      <c r="D848" s="65">
        <v>5</v>
      </c>
      <c r="E848" s="66">
        <v>7175</v>
      </c>
      <c r="F848" s="102" t="s">
        <v>2749</v>
      </c>
      <c r="G848" s="86" t="s">
        <v>2434</v>
      </c>
      <c r="H848" s="87" t="s">
        <v>2434</v>
      </c>
      <c r="I848" s="87" t="s">
        <v>2434</v>
      </c>
      <c r="J848" s="87" t="s">
        <v>2434</v>
      </c>
    </row>
    <row r="849" spans="1:10" ht="13.5" customHeight="1" x14ac:dyDescent="0.25">
      <c r="A849" s="65">
        <v>7</v>
      </c>
      <c r="B849" s="98">
        <v>1</v>
      </c>
      <c r="C849" s="65">
        <v>7</v>
      </c>
      <c r="D849" s="65">
        <v>6</v>
      </c>
      <c r="E849" s="66">
        <v>7176</v>
      </c>
      <c r="F849" s="102" t="s">
        <v>2750</v>
      </c>
      <c r="G849" s="86" t="s">
        <v>2434</v>
      </c>
      <c r="H849" s="87" t="s">
        <v>2434</v>
      </c>
      <c r="I849" s="87" t="s">
        <v>2434</v>
      </c>
      <c r="J849" s="87" t="s">
        <v>2434</v>
      </c>
    </row>
    <row r="850" spans="1:10" ht="13.5" customHeight="1" x14ac:dyDescent="0.25">
      <c r="A850" s="65">
        <v>7</v>
      </c>
      <c r="B850" s="98">
        <v>1</v>
      </c>
      <c r="C850" s="65">
        <v>7</v>
      </c>
      <c r="D850" s="65">
        <v>7</v>
      </c>
      <c r="E850" s="66">
        <v>7177</v>
      </c>
      <c r="F850" s="102" t="s">
        <v>2751</v>
      </c>
      <c r="G850" s="67" t="s">
        <v>2227</v>
      </c>
      <c r="H850" s="68" t="s">
        <v>2227</v>
      </c>
      <c r="I850" s="68" t="s">
        <v>2227</v>
      </c>
      <c r="J850" s="68" t="s">
        <v>2227</v>
      </c>
    </row>
    <row r="851" spans="1:10" ht="13.5" customHeight="1" x14ac:dyDescent="0.25">
      <c r="A851" s="65">
        <v>7</v>
      </c>
      <c r="B851" s="98">
        <v>1</v>
      </c>
      <c r="C851" s="65">
        <v>7</v>
      </c>
      <c r="D851" s="65">
        <v>8</v>
      </c>
      <c r="E851" s="66">
        <v>7178</v>
      </c>
      <c r="F851" s="102" t="s">
        <v>2752</v>
      </c>
      <c r="G851" s="71" t="s">
        <v>2227</v>
      </c>
      <c r="H851" s="68" t="s">
        <v>2227</v>
      </c>
      <c r="I851" s="68" t="s">
        <v>2227</v>
      </c>
      <c r="J851" s="68" t="s">
        <v>2227</v>
      </c>
    </row>
    <row r="852" spans="1:10" ht="13.5" customHeight="1" x14ac:dyDescent="0.25">
      <c r="A852" s="69">
        <v>7</v>
      </c>
      <c r="B852" s="99">
        <v>1</v>
      </c>
      <c r="C852" s="69">
        <v>7</v>
      </c>
      <c r="D852" s="69">
        <v>9</v>
      </c>
      <c r="E852" s="70">
        <v>7179</v>
      </c>
      <c r="F852" s="104" t="s">
        <v>2176</v>
      </c>
      <c r="G852" s="71" t="s">
        <v>2753</v>
      </c>
      <c r="H852" s="72" t="s">
        <v>2753</v>
      </c>
      <c r="I852" s="72" t="s">
        <v>2227</v>
      </c>
      <c r="J852" s="72" t="s">
        <v>2227</v>
      </c>
    </row>
    <row r="853" spans="1:10" ht="13.5" customHeight="1" x14ac:dyDescent="0.25">
      <c r="A853" s="58">
        <v>7</v>
      </c>
      <c r="B853" s="95">
        <v>1</v>
      </c>
      <c r="C853" s="58">
        <v>8</v>
      </c>
      <c r="D853" s="58">
        <v>0</v>
      </c>
      <c r="E853" s="58">
        <v>7180</v>
      </c>
      <c r="F853" s="103" t="s">
        <v>2754</v>
      </c>
      <c r="G853" s="59" t="s">
        <v>2210</v>
      </c>
      <c r="H853" s="60" t="s">
        <v>2210</v>
      </c>
      <c r="I853" s="60" t="s">
        <v>2210</v>
      </c>
      <c r="J853" s="60" t="s">
        <v>2210</v>
      </c>
    </row>
    <row r="854" spans="1:10" ht="13.5" customHeight="1" x14ac:dyDescent="0.25">
      <c r="A854" s="61">
        <v>7</v>
      </c>
      <c r="B854" s="97">
        <v>1</v>
      </c>
      <c r="C854" s="61">
        <v>8</v>
      </c>
      <c r="D854" s="61">
        <v>1</v>
      </c>
      <c r="E854" s="62">
        <v>7181</v>
      </c>
      <c r="F854" s="101" t="s">
        <v>2755</v>
      </c>
      <c r="G854" s="63" t="s">
        <v>2210</v>
      </c>
      <c r="H854" s="64" t="s">
        <v>2210</v>
      </c>
      <c r="I854" s="64" t="s">
        <v>2210</v>
      </c>
      <c r="J854" s="64" t="s">
        <v>2210</v>
      </c>
    </row>
    <row r="855" spans="1:10" ht="13.5" customHeight="1" x14ac:dyDescent="0.25">
      <c r="A855" s="65">
        <v>7</v>
      </c>
      <c r="B855" s="98">
        <v>1</v>
      </c>
      <c r="C855" s="65">
        <v>8</v>
      </c>
      <c r="D855" s="65">
        <v>2</v>
      </c>
      <c r="E855" s="66">
        <v>7182</v>
      </c>
      <c r="F855" s="102" t="s">
        <v>2756</v>
      </c>
      <c r="G855" s="67" t="s">
        <v>2210</v>
      </c>
      <c r="H855" s="68" t="s">
        <v>2210</v>
      </c>
      <c r="I855" s="68" t="s">
        <v>2210</v>
      </c>
      <c r="J855" s="68" t="s">
        <v>2210</v>
      </c>
    </row>
    <row r="856" spans="1:10" ht="13.5" customHeight="1" x14ac:dyDescent="0.25">
      <c r="A856" s="65">
        <v>7</v>
      </c>
      <c r="B856" s="98">
        <v>1</v>
      </c>
      <c r="C856" s="65">
        <v>8</v>
      </c>
      <c r="D856" s="65">
        <v>3</v>
      </c>
      <c r="E856" s="66">
        <v>7183</v>
      </c>
      <c r="F856" s="102" t="s">
        <v>2757</v>
      </c>
      <c r="G856" s="78"/>
      <c r="H856" s="79"/>
      <c r="I856" s="79"/>
      <c r="J856" s="79"/>
    </row>
    <row r="857" spans="1:10" ht="13.5" customHeight="1" x14ac:dyDescent="0.25">
      <c r="A857" s="65">
        <v>7</v>
      </c>
      <c r="B857" s="98">
        <v>1</v>
      </c>
      <c r="C857" s="65">
        <v>8</v>
      </c>
      <c r="D857" s="65">
        <v>4</v>
      </c>
      <c r="E857" s="66">
        <v>7184</v>
      </c>
      <c r="F857" s="102" t="s">
        <v>2758</v>
      </c>
      <c r="G857" s="67" t="s">
        <v>2210</v>
      </c>
      <c r="H857" s="68" t="s">
        <v>2210</v>
      </c>
      <c r="I857" s="68" t="s">
        <v>2210</v>
      </c>
      <c r="J857" s="68" t="s">
        <v>2210</v>
      </c>
    </row>
    <row r="858" spans="1:10" ht="13.5" customHeight="1" x14ac:dyDescent="0.25">
      <c r="A858" s="65">
        <v>7</v>
      </c>
      <c r="B858" s="98">
        <v>1</v>
      </c>
      <c r="C858" s="65">
        <v>8</v>
      </c>
      <c r="D858" s="65">
        <v>5</v>
      </c>
      <c r="E858" s="66">
        <v>7185</v>
      </c>
      <c r="F858" s="102" t="s">
        <v>2759</v>
      </c>
      <c r="G858" s="67" t="s">
        <v>2210</v>
      </c>
      <c r="H858" s="68" t="s">
        <v>2210</v>
      </c>
      <c r="I858" s="68" t="s">
        <v>2210</v>
      </c>
      <c r="J858" s="68" t="s">
        <v>2210</v>
      </c>
    </row>
    <row r="859" spans="1:10" ht="13.5" customHeight="1" x14ac:dyDescent="0.25">
      <c r="A859" s="65">
        <v>7</v>
      </c>
      <c r="B859" s="98">
        <v>1</v>
      </c>
      <c r="C859" s="65">
        <v>8</v>
      </c>
      <c r="D859" s="65">
        <v>6</v>
      </c>
      <c r="E859" s="66">
        <v>7186</v>
      </c>
      <c r="F859" s="102" t="s">
        <v>2760</v>
      </c>
      <c r="G859" s="67" t="s">
        <v>2210</v>
      </c>
      <c r="H859" s="68" t="s">
        <v>2210</v>
      </c>
      <c r="I859" s="68" t="s">
        <v>2210</v>
      </c>
      <c r="J859" s="68" t="s">
        <v>2210</v>
      </c>
    </row>
    <row r="860" spans="1:10" ht="13.5" customHeight="1" x14ac:dyDescent="0.25">
      <c r="A860" s="65">
        <v>7</v>
      </c>
      <c r="B860" s="98">
        <v>1</v>
      </c>
      <c r="C860" s="65">
        <v>8</v>
      </c>
      <c r="D860" s="65">
        <v>7</v>
      </c>
      <c r="E860" s="66">
        <v>7187</v>
      </c>
      <c r="F860" s="102" t="s">
        <v>2737</v>
      </c>
      <c r="G860" s="67" t="s">
        <v>2210</v>
      </c>
      <c r="H860" s="68" t="s">
        <v>2210</v>
      </c>
      <c r="I860" s="68" t="s">
        <v>2210</v>
      </c>
      <c r="J860" s="68" t="s">
        <v>2210</v>
      </c>
    </row>
    <row r="861" spans="1:10" ht="13.5" customHeight="1" x14ac:dyDescent="0.25">
      <c r="A861" s="65">
        <v>7</v>
      </c>
      <c r="B861" s="99">
        <v>1</v>
      </c>
      <c r="C861" s="65">
        <v>8</v>
      </c>
      <c r="D861" s="65">
        <v>8</v>
      </c>
      <c r="E861" s="66">
        <v>7188</v>
      </c>
      <c r="F861" s="102" t="s">
        <v>2761</v>
      </c>
      <c r="G861" s="67" t="s">
        <v>2210</v>
      </c>
      <c r="H861" s="68" t="s">
        <v>2210</v>
      </c>
      <c r="I861" s="68" t="s">
        <v>2210</v>
      </c>
      <c r="J861" s="68" t="s">
        <v>2210</v>
      </c>
    </row>
    <row r="862" spans="1:10" ht="13.5" customHeight="1" x14ac:dyDescent="0.25">
      <c r="A862" s="58">
        <v>7</v>
      </c>
      <c r="B862" s="95">
        <v>1</v>
      </c>
      <c r="C862" s="58">
        <v>9</v>
      </c>
      <c r="D862" s="58">
        <v>0</v>
      </c>
      <c r="E862" s="58">
        <v>7190</v>
      </c>
      <c r="F862" s="103" t="s">
        <v>2762</v>
      </c>
      <c r="G862" s="74"/>
      <c r="H862" s="75"/>
      <c r="I862" s="75"/>
      <c r="J862" s="75"/>
    </row>
    <row r="863" spans="1:10" ht="13.5" customHeight="1" x14ac:dyDescent="0.25">
      <c r="A863" s="61">
        <v>7</v>
      </c>
      <c r="B863" s="97">
        <v>1</v>
      </c>
      <c r="C863" s="61">
        <v>9</v>
      </c>
      <c r="D863" s="61">
        <v>1</v>
      </c>
      <c r="E863" s="62">
        <v>7191</v>
      </c>
      <c r="F863" s="101" t="s">
        <v>2763</v>
      </c>
      <c r="G863" s="76"/>
      <c r="H863" s="191"/>
      <c r="I863" s="191"/>
      <c r="J863" s="191"/>
    </row>
    <row r="864" spans="1:10" ht="13.5" customHeight="1" x14ac:dyDescent="0.25">
      <c r="A864" s="65">
        <v>7</v>
      </c>
      <c r="B864" s="98">
        <v>1</v>
      </c>
      <c r="C864" s="65">
        <v>9</v>
      </c>
      <c r="D864" s="65">
        <v>2</v>
      </c>
      <c r="E864" s="66">
        <v>7192</v>
      </c>
      <c r="F864" s="102" t="s">
        <v>2764</v>
      </c>
      <c r="G864" s="78"/>
      <c r="H864" s="192"/>
      <c r="I864" s="192"/>
      <c r="J864" s="192"/>
    </row>
    <row r="865" spans="1:10" ht="13.5" customHeight="1" x14ac:dyDescent="0.25">
      <c r="A865" s="65">
        <v>7</v>
      </c>
      <c r="B865" s="98">
        <v>1</v>
      </c>
      <c r="C865" s="65">
        <v>9</v>
      </c>
      <c r="D865" s="65">
        <v>3</v>
      </c>
      <c r="E865" s="66">
        <v>7193</v>
      </c>
      <c r="F865" s="102" t="s">
        <v>1566</v>
      </c>
      <c r="G865" s="78"/>
      <c r="H865" s="192"/>
      <c r="I865" s="192"/>
      <c r="J865" s="192"/>
    </row>
    <row r="866" spans="1:10" ht="13.5" customHeight="1" x14ac:dyDescent="0.25">
      <c r="A866" s="65">
        <v>7</v>
      </c>
      <c r="B866" s="98">
        <v>1</v>
      </c>
      <c r="C866" s="65">
        <v>9</v>
      </c>
      <c r="D866" s="65">
        <v>4</v>
      </c>
      <c r="E866" s="66">
        <v>7194</v>
      </c>
      <c r="F866" s="102" t="s">
        <v>2181</v>
      </c>
      <c r="G866" s="78"/>
      <c r="H866" s="192"/>
      <c r="I866" s="192"/>
      <c r="J866" s="192"/>
    </row>
    <row r="867" spans="1:10" ht="13.5" customHeight="1" x14ac:dyDescent="0.25">
      <c r="A867" s="69">
        <v>7</v>
      </c>
      <c r="B867" s="99">
        <v>1</v>
      </c>
      <c r="C867" s="69">
        <v>9</v>
      </c>
      <c r="D867" s="69">
        <v>9</v>
      </c>
      <c r="E867" s="70">
        <v>7199</v>
      </c>
      <c r="F867" s="104" t="s">
        <v>2765</v>
      </c>
      <c r="G867" s="80"/>
      <c r="H867" s="193"/>
      <c r="I867" s="193"/>
      <c r="J867" s="193"/>
    </row>
    <row r="868" spans="1:10" ht="13.5" customHeight="1" x14ac:dyDescent="0.25">
      <c r="A868" s="52">
        <v>7</v>
      </c>
      <c r="B868" s="96">
        <v>2</v>
      </c>
      <c r="C868" s="52">
        <v>0</v>
      </c>
      <c r="D868" s="52">
        <v>0</v>
      </c>
      <c r="E868" s="52">
        <v>7200</v>
      </c>
      <c r="F868" s="105" t="s">
        <v>2766</v>
      </c>
      <c r="G868" s="54" t="s">
        <v>2204</v>
      </c>
      <c r="H868" s="55" t="s">
        <v>2204</v>
      </c>
      <c r="I868" s="55" t="s">
        <v>2204</v>
      </c>
      <c r="J868" s="55" t="s">
        <v>2204</v>
      </c>
    </row>
    <row r="869" spans="1:10" ht="13.5" customHeight="1" x14ac:dyDescent="0.25">
      <c r="A869" s="58">
        <v>7</v>
      </c>
      <c r="B869" s="95">
        <v>2</v>
      </c>
      <c r="C869" s="58">
        <v>1</v>
      </c>
      <c r="D869" s="58">
        <v>0</v>
      </c>
      <c r="E869" s="58">
        <v>7210</v>
      </c>
      <c r="F869" s="103" t="s">
        <v>2767</v>
      </c>
      <c r="G869" s="59" t="s">
        <v>2204</v>
      </c>
      <c r="H869" s="60" t="s">
        <v>2204</v>
      </c>
      <c r="I869" s="60" t="s">
        <v>2204</v>
      </c>
      <c r="J869" s="60" t="s">
        <v>2204</v>
      </c>
    </row>
    <row r="870" spans="1:10" ht="13.5" customHeight="1" x14ac:dyDescent="0.25">
      <c r="A870" s="61">
        <v>7</v>
      </c>
      <c r="B870" s="97">
        <v>2</v>
      </c>
      <c r="C870" s="61">
        <v>1</v>
      </c>
      <c r="D870" s="61">
        <v>1</v>
      </c>
      <c r="E870" s="62">
        <v>7211</v>
      </c>
      <c r="F870" s="101" t="s">
        <v>2768</v>
      </c>
      <c r="G870" s="63" t="s">
        <v>2204</v>
      </c>
      <c r="H870" s="64" t="s">
        <v>2204</v>
      </c>
      <c r="I870" s="64" t="s">
        <v>2204</v>
      </c>
      <c r="J870" s="64" t="s">
        <v>2204</v>
      </c>
    </row>
    <row r="871" spans="1:10" ht="13.5" customHeight="1" x14ac:dyDescent="0.25">
      <c r="A871" s="65">
        <v>7</v>
      </c>
      <c r="B871" s="98">
        <v>2</v>
      </c>
      <c r="C871" s="65">
        <v>1</v>
      </c>
      <c r="D871" s="65">
        <v>2</v>
      </c>
      <c r="E871" s="66">
        <v>7212</v>
      </c>
      <c r="F871" s="102" t="s">
        <v>2769</v>
      </c>
      <c r="G871" s="67" t="s">
        <v>2204</v>
      </c>
      <c r="H871" s="68" t="s">
        <v>2204</v>
      </c>
      <c r="I871" s="68" t="s">
        <v>2204</v>
      </c>
      <c r="J871" s="68" t="s">
        <v>2204</v>
      </c>
    </row>
    <row r="872" spans="1:10" ht="13.5" customHeight="1" x14ac:dyDescent="0.25">
      <c r="A872" s="65">
        <v>7</v>
      </c>
      <c r="B872" s="98">
        <v>2</v>
      </c>
      <c r="C872" s="65">
        <v>1</v>
      </c>
      <c r="D872" s="65">
        <v>3</v>
      </c>
      <c r="E872" s="66">
        <v>7213</v>
      </c>
      <c r="F872" s="102" t="s">
        <v>2770</v>
      </c>
      <c r="G872" s="67" t="s">
        <v>2204</v>
      </c>
      <c r="H872" s="68" t="s">
        <v>2204</v>
      </c>
      <c r="I872" s="68" t="s">
        <v>2204</v>
      </c>
      <c r="J872" s="68" t="s">
        <v>2204</v>
      </c>
    </row>
    <row r="873" spans="1:10" ht="13.5" customHeight="1" x14ac:dyDescent="0.25">
      <c r="A873" s="65">
        <v>7</v>
      </c>
      <c r="B873" s="98">
        <v>2</v>
      </c>
      <c r="C873" s="65">
        <v>1</v>
      </c>
      <c r="D873" s="65">
        <v>4</v>
      </c>
      <c r="E873" s="66">
        <v>7214</v>
      </c>
      <c r="F873" s="102" t="s">
        <v>2771</v>
      </c>
      <c r="G873" s="67" t="s">
        <v>2204</v>
      </c>
      <c r="H873" s="68" t="s">
        <v>2204</v>
      </c>
      <c r="I873" s="68" t="s">
        <v>2204</v>
      </c>
      <c r="J873" s="68" t="s">
        <v>2204</v>
      </c>
    </row>
    <row r="874" spans="1:10" ht="13.5" customHeight="1" x14ac:dyDescent="0.25">
      <c r="A874" s="65">
        <v>7</v>
      </c>
      <c r="B874" s="98">
        <v>2</v>
      </c>
      <c r="C874" s="65">
        <v>1</v>
      </c>
      <c r="D874" s="65">
        <v>5</v>
      </c>
      <c r="E874" s="66">
        <v>7215</v>
      </c>
      <c r="F874" s="102" t="s">
        <v>2772</v>
      </c>
      <c r="G874" s="67" t="s">
        <v>2204</v>
      </c>
      <c r="H874" s="68" t="s">
        <v>2204</v>
      </c>
      <c r="I874" s="68" t="s">
        <v>2204</v>
      </c>
      <c r="J874" s="68" t="s">
        <v>2204</v>
      </c>
    </row>
    <row r="875" spans="1:10" ht="13.5" customHeight="1" x14ac:dyDescent="0.25">
      <c r="A875" s="65">
        <v>7</v>
      </c>
      <c r="B875" s="98">
        <v>2</v>
      </c>
      <c r="C875" s="65">
        <v>1</v>
      </c>
      <c r="D875" s="65">
        <v>6</v>
      </c>
      <c r="E875" s="66">
        <v>7216</v>
      </c>
      <c r="F875" s="102" t="s">
        <v>2773</v>
      </c>
      <c r="G875" s="67" t="s">
        <v>2204</v>
      </c>
      <c r="H875" s="68" t="s">
        <v>2204</v>
      </c>
      <c r="I875" s="68" t="s">
        <v>2204</v>
      </c>
      <c r="J875" s="68" t="s">
        <v>2204</v>
      </c>
    </row>
    <row r="876" spans="1:10" ht="13.5" customHeight="1" x14ac:dyDescent="0.25">
      <c r="A876" s="65">
        <v>7</v>
      </c>
      <c r="B876" s="98">
        <v>2</v>
      </c>
      <c r="C876" s="65">
        <v>1</v>
      </c>
      <c r="D876" s="65">
        <v>7</v>
      </c>
      <c r="E876" s="66">
        <v>7217</v>
      </c>
      <c r="F876" s="102" t="s">
        <v>2774</v>
      </c>
      <c r="G876" s="67" t="s">
        <v>2204</v>
      </c>
      <c r="H876" s="68" t="s">
        <v>2204</v>
      </c>
      <c r="I876" s="68" t="s">
        <v>2204</v>
      </c>
      <c r="J876" s="68" t="s">
        <v>2204</v>
      </c>
    </row>
    <row r="877" spans="1:10" ht="13.5" customHeight="1" x14ac:dyDescent="0.25">
      <c r="A877" s="65">
        <v>7</v>
      </c>
      <c r="B877" s="98">
        <v>2</v>
      </c>
      <c r="C877" s="65">
        <v>1</v>
      </c>
      <c r="D877" s="65">
        <v>8</v>
      </c>
      <c r="E877" s="66">
        <v>7218</v>
      </c>
      <c r="F877" s="102" t="s">
        <v>2775</v>
      </c>
      <c r="G877" s="67" t="s">
        <v>2204</v>
      </c>
      <c r="H877" s="68" t="s">
        <v>2204</v>
      </c>
      <c r="I877" s="68" t="s">
        <v>2204</v>
      </c>
      <c r="J877" s="68" t="s">
        <v>2204</v>
      </c>
    </row>
    <row r="878" spans="1:10" ht="13.5" customHeight="1" x14ac:dyDescent="0.25">
      <c r="A878" s="69">
        <v>7</v>
      </c>
      <c r="B878" s="99">
        <v>2</v>
      </c>
      <c r="C878" s="69">
        <v>1</v>
      </c>
      <c r="D878" s="69">
        <v>9</v>
      </c>
      <c r="E878" s="70">
        <v>7219</v>
      </c>
      <c r="F878" s="104" t="s">
        <v>2776</v>
      </c>
      <c r="G878" s="71" t="s">
        <v>2204</v>
      </c>
      <c r="H878" s="72" t="s">
        <v>2204</v>
      </c>
      <c r="I878" s="72" t="s">
        <v>2204</v>
      </c>
      <c r="J878" s="72" t="s">
        <v>2204</v>
      </c>
    </row>
    <row r="879" spans="1:10" ht="13.5" customHeight="1" x14ac:dyDescent="0.25">
      <c r="A879" s="58">
        <v>7</v>
      </c>
      <c r="B879" s="95">
        <v>2</v>
      </c>
      <c r="C879" s="58">
        <v>2</v>
      </c>
      <c r="D879" s="58">
        <v>0</v>
      </c>
      <c r="E879" s="58">
        <v>7220</v>
      </c>
      <c r="F879" s="103" t="s">
        <v>2777</v>
      </c>
      <c r="G879" s="59" t="s">
        <v>2204</v>
      </c>
      <c r="H879" s="60" t="s">
        <v>2204</v>
      </c>
      <c r="I879" s="60" t="s">
        <v>2204</v>
      </c>
      <c r="J879" s="60" t="s">
        <v>2204</v>
      </c>
    </row>
    <row r="880" spans="1:10" ht="13.5" customHeight="1" x14ac:dyDescent="0.25">
      <c r="A880" s="61">
        <v>7</v>
      </c>
      <c r="B880" s="97">
        <v>2</v>
      </c>
      <c r="C880" s="61">
        <v>2</v>
      </c>
      <c r="D880" s="61">
        <v>1</v>
      </c>
      <c r="E880" s="62">
        <v>7221</v>
      </c>
      <c r="F880" s="101" t="s">
        <v>2778</v>
      </c>
      <c r="G880" s="63" t="s">
        <v>2204</v>
      </c>
      <c r="H880" s="64" t="s">
        <v>2204</v>
      </c>
      <c r="I880" s="64" t="s">
        <v>2204</v>
      </c>
      <c r="J880" s="64" t="s">
        <v>2204</v>
      </c>
    </row>
    <row r="881" spans="1:10" ht="13.5" customHeight="1" x14ac:dyDescent="0.25">
      <c r="A881" s="65">
        <v>7</v>
      </c>
      <c r="B881" s="98">
        <v>2</v>
      </c>
      <c r="C881" s="65">
        <v>2</v>
      </c>
      <c r="D881" s="65">
        <v>2</v>
      </c>
      <c r="E881" s="66">
        <v>7222</v>
      </c>
      <c r="F881" s="102" t="s">
        <v>2779</v>
      </c>
      <c r="G881" s="67" t="s">
        <v>2204</v>
      </c>
      <c r="H881" s="68" t="s">
        <v>2204</v>
      </c>
      <c r="I881" s="68" t="s">
        <v>2204</v>
      </c>
      <c r="J881" s="68" t="s">
        <v>2204</v>
      </c>
    </row>
    <row r="882" spans="1:10" ht="13.5" customHeight="1" x14ac:dyDescent="0.25">
      <c r="A882" s="65">
        <v>7</v>
      </c>
      <c r="B882" s="98">
        <v>2</v>
      </c>
      <c r="C882" s="65">
        <v>2</v>
      </c>
      <c r="D882" s="65">
        <v>3</v>
      </c>
      <c r="E882" s="66">
        <v>7223</v>
      </c>
      <c r="F882" s="102" t="s">
        <v>2780</v>
      </c>
      <c r="G882" s="67" t="s">
        <v>2204</v>
      </c>
      <c r="H882" s="68" t="s">
        <v>2204</v>
      </c>
      <c r="I882" s="68" t="s">
        <v>2204</v>
      </c>
      <c r="J882" s="68" t="s">
        <v>2204</v>
      </c>
    </row>
    <row r="883" spans="1:10" ht="13.5" customHeight="1" x14ac:dyDescent="0.25">
      <c r="A883" s="65">
        <v>7</v>
      </c>
      <c r="B883" s="98">
        <v>2</v>
      </c>
      <c r="C883" s="65">
        <v>2</v>
      </c>
      <c r="D883" s="65">
        <v>4</v>
      </c>
      <c r="E883" s="66">
        <v>7224</v>
      </c>
      <c r="F883" s="102" t="s">
        <v>2781</v>
      </c>
      <c r="G883" s="67" t="s">
        <v>2204</v>
      </c>
      <c r="H883" s="68" t="s">
        <v>2204</v>
      </c>
      <c r="I883" s="68" t="s">
        <v>2204</v>
      </c>
      <c r="J883" s="68" t="s">
        <v>2204</v>
      </c>
    </row>
    <row r="884" spans="1:10" ht="13.5" customHeight="1" x14ac:dyDescent="0.25">
      <c r="A884" s="65">
        <v>7</v>
      </c>
      <c r="B884" s="98">
        <v>2</v>
      </c>
      <c r="C884" s="65">
        <v>2</v>
      </c>
      <c r="D884" s="65">
        <v>5</v>
      </c>
      <c r="E884" s="66">
        <v>7225</v>
      </c>
      <c r="F884" s="102" t="s">
        <v>2782</v>
      </c>
      <c r="G884" s="67" t="s">
        <v>2204</v>
      </c>
      <c r="H884" s="68" t="s">
        <v>2204</v>
      </c>
      <c r="I884" s="68" t="s">
        <v>2204</v>
      </c>
      <c r="J884" s="68" t="s">
        <v>2204</v>
      </c>
    </row>
    <row r="885" spans="1:10" ht="13.5" customHeight="1" x14ac:dyDescent="0.25">
      <c r="A885" s="65">
        <v>7</v>
      </c>
      <c r="B885" s="98">
        <v>2</v>
      </c>
      <c r="C885" s="65">
        <v>2</v>
      </c>
      <c r="D885" s="65">
        <v>6</v>
      </c>
      <c r="E885" s="66">
        <v>7226</v>
      </c>
      <c r="F885" s="102" t="s">
        <v>2695</v>
      </c>
      <c r="G885" s="67" t="s">
        <v>2204</v>
      </c>
      <c r="H885" s="68" t="s">
        <v>2204</v>
      </c>
      <c r="I885" s="68" t="s">
        <v>2204</v>
      </c>
      <c r="J885" s="68" t="s">
        <v>2204</v>
      </c>
    </row>
    <row r="886" spans="1:10" ht="13.5" customHeight="1" x14ac:dyDescent="0.25">
      <c r="A886" s="65">
        <v>7</v>
      </c>
      <c r="B886" s="98">
        <v>2</v>
      </c>
      <c r="C886" s="65">
        <v>2</v>
      </c>
      <c r="D886" s="65">
        <v>7</v>
      </c>
      <c r="E886" s="66">
        <v>7227</v>
      </c>
      <c r="F886" s="102" t="s">
        <v>2783</v>
      </c>
      <c r="G886" s="67" t="s">
        <v>2204</v>
      </c>
      <c r="H886" s="68" t="s">
        <v>2204</v>
      </c>
      <c r="I886" s="68" t="s">
        <v>2204</v>
      </c>
      <c r="J886" s="68" t="s">
        <v>2204</v>
      </c>
    </row>
    <row r="887" spans="1:10" ht="13.5" customHeight="1" x14ac:dyDescent="0.25">
      <c r="A887" s="65">
        <v>7</v>
      </c>
      <c r="B887" s="98">
        <v>2</v>
      </c>
      <c r="C887" s="65">
        <v>2</v>
      </c>
      <c r="D887" s="65">
        <v>8</v>
      </c>
      <c r="E887" s="66">
        <v>7228</v>
      </c>
      <c r="F887" s="102" t="s">
        <v>2697</v>
      </c>
      <c r="G887" s="67" t="s">
        <v>2204</v>
      </c>
      <c r="H887" s="68" t="s">
        <v>2204</v>
      </c>
      <c r="I887" s="68" t="s">
        <v>2204</v>
      </c>
      <c r="J887" s="68" t="s">
        <v>2204</v>
      </c>
    </row>
    <row r="888" spans="1:10" ht="13.5" customHeight="1" x14ac:dyDescent="0.25">
      <c r="A888" s="69">
        <v>7</v>
      </c>
      <c r="B888" s="99">
        <v>2</v>
      </c>
      <c r="C888" s="69">
        <v>2</v>
      </c>
      <c r="D888" s="69">
        <v>9</v>
      </c>
      <c r="E888" s="70">
        <v>7229</v>
      </c>
      <c r="F888" s="104" t="s">
        <v>2784</v>
      </c>
      <c r="G888" s="71" t="s">
        <v>2204</v>
      </c>
      <c r="H888" s="72" t="s">
        <v>2204</v>
      </c>
      <c r="I888" s="72" t="s">
        <v>2204</v>
      </c>
      <c r="J888" s="72" t="s">
        <v>2204</v>
      </c>
    </row>
    <row r="889" spans="1:10" ht="13.5" customHeight="1" x14ac:dyDescent="0.25">
      <c r="A889" s="58">
        <v>7</v>
      </c>
      <c r="B889" s="95">
        <v>2</v>
      </c>
      <c r="C889" s="58">
        <v>3</v>
      </c>
      <c r="D889" s="58">
        <v>0</v>
      </c>
      <c r="E889" s="58">
        <v>7230</v>
      </c>
      <c r="F889" s="103" t="s">
        <v>2785</v>
      </c>
      <c r="G889" s="59" t="s">
        <v>2204</v>
      </c>
      <c r="H889" s="60" t="s">
        <v>2204</v>
      </c>
      <c r="I889" s="60" t="s">
        <v>2204</v>
      </c>
      <c r="J889" s="60" t="s">
        <v>2204</v>
      </c>
    </row>
    <row r="890" spans="1:10" ht="13.5" customHeight="1" x14ac:dyDescent="0.25">
      <c r="A890" s="61">
        <v>7</v>
      </c>
      <c r="B890" s="97">
        <v>2</v>
      </c>
      <c r="C890" s="61">
        <v>3</v>
      </c>
      <c r="D890" s="61">
        <v>1</v>
      </c>
      <c r="E890" s="62">
        <v>7231</v>
      </c>
      <c r="F890" s="101" t="s">
        <v>2786</v>
      </c>
      <c r="G890" s="63" t="s">
        <v>2204</v>
      </c>
      <c r="H890" s="64" t="s">
        <v>2204</v>
      </c>
      <c r="I890" s="64" t="s">
        <v>2204</v>
      </c>
      <c r="J890" s="64" t="s">
        <v>2204</v>
      </c>
    </row>
    <row r="891" spans="1:10" ht="13.5" customHeight="1" x14ac:dyDescent="0.25">
      <c r="A891" s="65">
        <v>7</v>
      </c>
      <c r="B891" s="98">
        <v>2</v>
      </c>
      <c r="C891" s="65">
        <v>3</v>
      </c>
      <c r="D891" s="65">
        <v>2</v>
      </c>
      <c r="E891" s="66">
        <v>7232</v>
      </c>
      <c r="F891" s="102" t="s">
        <v>2787</v>
      </c>
      <c r="G891" s="67" t="s">
        <v>2204</v>
      </c>
      <c r="H891" s="68" t="s">
        <v>2204</v>
      </c>
      <c r="I891" s="68" t="s">
        <v>2204</v>
      </c>
      <c r="J891" s="68" t="s">
        <v>2204</v>
      </c>
    </row>
    <row r="892" spans="1:10" ht="13.5" customHeight="1" x14ac:dyDescent="0.25">
      <c r="A892" s="65">
        <v>7</v>
      </c>
      <c r="B892" s="98">
        <v>2</v>
      </c>
      <c r="C892" s="65">
        <v>3</v>
      </c>
      <c r="D892" s="65">
        <v>3</v>
      </c>
      <c r="E892" s="66">
        <v>7233</v>
      </c>
      <c r="F892" s="102" t="s">
        <v>2788</v>
      </c>
      <c r="G892" s="67" t="s">
        <v>2204</v>
      </c>
      <c r="H892" s="68" t="s">
        <v>2204</v>
      </c>
      <c r="I892" s="68" t="s">
        <v>2204</v>
      </c>
      <c r="J892" s="68" t="s">
        <v>2204</v>
      </c>
    </row>
    <row r="893" spans="1:10" ht="13.5" customHeight="1" x14ac:dyDescent="0.25">
      <c r="A893" s="65">
        <v>7</v>
      </c>
      <c r="B893" s="98">
        <v>2</v>
      </c>
      <c r="C893" s="65">
        <v>3</v>
      </c>
      <c r="D893" s="65">
        <v>4</v>
      </c>
      <c r="E893" s="66">
        <v>7234</v>
      </c>
      <c r="F893" s="102" t="s">
        <v>2789</v>
      </c>
      <c r="G893" s="67" t="s">
        <v>2204</v>
      </c>
      <c r="H893" s="68" t="s">
        <v>2204</v>
      </c>
      <c r="I893" s="68" t="s">
        <v>2204</v>
      </c>
      <c r="J893" s="68" t="s">
        <v>2204</v>
      </c>
    </row>
    <row r="894" spans="1:10" ht="13.5" customHeight="1" x14ac:dyDescent="0.25">
      <c r="A894" s="65">
        <v>7</v>
      </c>
      <c r="B894" s="98">
        <v>2</v>
      </c>
      <c r="C894" s="65">
        <v>3</v>
      </c>
      <c r="D894" s="65">
        <v>5</v>
      </c>
      <c r="E894" s="66">
        <v>7235</v>
      </c>
      <c r="F894" s="102" t="s">
        <v>2790</v>
      </c>
      <c r="G894" s="67" t="s">
        <v>2204</v>
      </c>
      <c r="H894" s="68" t="s">
        <v>2204</v>
      </c>
      <c r="I894" s="68" t="s">
        <v>2204</v>
      </c>
      <c r="J894" s="68" t="s">
        <v>2204</v>
      </c>
    </row>
    <row r="895" spans="1:10" ht="13.5" customHeight="1" x14ac:dyDescent="0.25">
      <c r="A895" s="65">
        <v>7</v>
      </c>
      <c r="B895" s="98">
        <v>2</v>
      </c>
      <c r="C895" s="65">
        <v>3</v>
      </c>
      <c r="D895" s="65">
        <v>6</v>
      </c>
      <c r="E895" s="66">
        <v>7236</v>
      </c>
      <c r="F895" s="102" t="s">
        <v>2656</v>
      </c>
      <c r="G895" s="67" t="s">
        <v>2204</v>
      </c>
      <c r="H895" s="68" t="s">
        <v>2204</v>
      </c>
      <c r="I895" s="68" t="s">
        <v>2204</v>
      </c>
      <c r="J895" s="68" t="s">
        <v>2204</v>
      </c>
    </row>
    <row r="896" spans="1:10" ht="13.5" customHeight="1" x14ac:dyDescent="0.25">
      <c r="A896" s="69">
        <v>7</v>
      </c>
      <c r="B896" s="99">
        <v>2</v>
      </c>
      <c r="C896" s="69">
        <v>3</v>
      </c>
      <c r="D896" s="69">
        <v>9</v>
      </c>
      <c r="E896" s="70">
        <v>7239</v>
      </c>
      <c r="F896" s="104" t="s">
        <v>2776</v>
      </c>
      <c r="G896" s="71" t="s">
        <v>2204</v>
      </c>
      <c r="H896" s="72" t="s">
        <v>2204</v>
      </c>
      <c r="I896" s="72" t="s">
        <v>2204</v>
      </c>
      <c r="J896" s="72" t="s">
        <v>2204</v>
      </c>
    </row>
    <row r="897" spans="1:10" ht="13.5" customHeight="1" x14ac:dyDescent="0.25">
      <c r="A897" s="58">
        <v>7</v>
      </c>
      <c r="B897" s="95">
        <v>2</v>
      </c>
      <c r="C897" s="58">
        <v>4</v>
      </c>
      <c r="D897" s="58">
        <v>0</v>
      </c>
      <c r="E897" s="58">
        <v>7240</v>
      </c>
      <c r="F897" s="103" t="s">
        <v>2791</v>
      </c>
      <c r="G897" s="59" t="s">
        <v>2204</v>
      </c>
      <c r="H897" s="60" t="s">
        <v>2204</v>
      </c>
      <c r="I897" s="60" t="s">
        <v>2204</v>
      </c>
      <c r="J897" s="60" t="s">
        <v>2204</v>
      </c>
    </row>
    <row r="898" spans="1:10" ht="13.5" customHeight="1" x14ac:dyDescent="0.25">
      <c r="A898" s="61">
        <v>7</v>
      </c>
      <c r="B898" s="97">
        <v>2</v>
      </c>
      <c r="C898" s="61">
        <v>4</v>
      </c>
      <c r="D898" s="61">
        <v>1</v>
      </c>
      <c r="E898" s="62">
        <v>7241</v>
      </c>
      <c r="F898" s="101" t="s">
        <v>2688</v>
      </c>
      <c r="G898" s="63" t="s">
        <v>2204</v>
      </c>
      <c r="H898" s="64" t="s">
        <v>2204</v>
      </c>
      <c r="I898" s="64" t="s">
        <v>2204</v>
      </c>
      <c r="J898" s="64" t="s">
        <v>2204</v>
      </c>
    </row>
    <row r="899" spans="1:10" ht="13.5" customHeight="1" x14ac:dyDescent="0.25">
      <c r="A899" s="65">
        <v>7</v>
      </c>
      <c r="B899" s="98">
        <v>2</v>
      </c>
      <c r="C899" s="65">
        <v>4</v>
      </c>
      <c r="D899" s="65">
        <v>2</v>
      </c>
      <c r="E899" s="66">
        <v>7242</v>
      </c>
      <c r="F899" s="102" t="s">
        <v>2689</v>
      </c>
      <c r="G899" s="67" t="s">
        <v>2204</v>
      </c>
      <c r="H899" s="68" t="s">
        <v>2204</v>
      </c>
      <c r="I899" s="68" t="s">
        <v>2204</v>
      </c>
      <c r="J899" s="68" t="s">
        <v>2204</v>
      </c>
    </row>
    <row r="900" spans="1:10" ht="13.5" customHeight="1" x14ac:dyDescent="0.25">
      <c r="A900" s="65">
        <v>7</v>
      </c>
      <c r="B900" s="98">
        <v>2</v>
      </c>
      <c r="C900" s="65">
        <v>4</v>
      </c>
      <c r="D900" s="65">
        <v>3</v>
      </c>
      <c r="E900" s="66">
        <v>7243</v>
      </c>
      <c r="F900" s="102" t="s">
        <v>2792</v>
      </c>
      <c r="G900" s="67" t="s">
        <v>2204</v>
      </c>
      <c r="H900" s="68" t="s">
        <v>2204</v>
      </c>
      <c r="I900" s="68" t="s">
        <v>2204</v>
      </c>
      <c r="J900" s="68" t="s">
        <v>2204</v>
      </c>
    </row>
    <row r="901" spans="1:10" ht="13.5" customHeight="1" x14ac:dyDescent="0.25">
      <c r="A901" s="65">
        <v>7</v>
      </c>
      <c r="B901" s="98">
        <v>2</v>
      </c>
      <c r="C901" s="65">
        <v>4</v>
      </c>
      <c r="D901" s="65">
        <v>4</v>
      </c>
      <c r="E901" s="66">
        <v>7244</v>
      </c>
      <c r="F901" s="102" t="s">
        <v>2247</v>
      </c>
      <c r="G901" s="67" t="s">
        <v>2204</v>
      </c>
      <c r="H901" s="68" t="s">
        <v>2204</v>
      </c>
      <c r="I901" s="68" t="s">
        <v>2204</v>
      </c>
      <c r="J901" s="68" t="s">
        <v>2204</v>
      </c>
    </row>
    <row r="902" spans="1:10" ht="13.5" customHeight="1" x14ac:dyDescent="0.25">
      <c r="A902" s="65">
        <v>7</v>
      </c>
      <c r="B902" s="98">
        <v>2</v>
      </c>
      <c r="C902" s="65">
        <v>4</v>
      </c>
      <c r="D902" s="65">
        <v>5</v>
      </c>
      <c r="E902" s="66">
        <v>7245</v>
      </c>
      <c r="F902" s="102" t="s">
        <v>2793</v>
      </c>
      <c r="G902" s="67" t="s">
        <v>2204</v>
      </c>
      <c r="H902" s="68" t="s">
        <v>2204</v>
      </c>
      <c r="I902" s="68" t="s">
        <v>2204</v>
      </c>
      <c r="J902" s="68" t="s">
        <v>2204</v>
      </c>
    </row>
    <row r="903" spans="1:10" ht="13.5" customHeight="1" x14ac:dyDescent="0.25">
      <c r="A903" s="65">
        <v>7</v>
      </c>
      <c r="B903" s="98">
        <v>2</v>
      </c>
      <c r="C903" s="65">
        <v>4</v>
      </c>
      <c r="D903" s="65">
        <v>6</v>
      </c>
      <c r="E903" s="66">
        <v>7246</v>
      </c>
      <c r="F903" s="102" t="s">
        <v>2794</v>
      </c>
      <c r="G903" s="67" t="s">
        <v>2204</v>
      </c>
      <c r="H903" s="68" t="s">
        <v>2204</v>
      </c>
      <c r="I903" s="68" t="s">
        <v>2204</v>
      </c>
      <c r="J903" s="68" t="s">
        <v>2204</v>
      </c>
    </row>
    <row r="904" spans="1:10" ht="13.5" customHeight="1" x14ac:dyDescent="0.25">
      <c r="A904" s="65">
        <v>7</v>
      </c>
      <c r="B904" s="98">
        <v>2</v>
      </c>
      <c r="C904" s="65">
        <v>4</v>
      </c>
      <c r="D904" s="65">
        <v>7</v>
      </c>
      <c r="E904" s="66">
        <v>7247</v>
      </c>
      <c r="F904" s="102" t="s">
        <v>2636</v>
      </c>
      <c r="G904" s="67" t="s">
        <v>2204</v>
      </c>
      <c r="H904" s="68" t="s">
        <v>2204</v>
      </c>
      <c r="I904" s="68" t="s">
        <v>2204</v>
      </c>
      <c r="J904" s="68" t="s">
        <v>2204</v>
      </c>
    </row>
    <row r="905" spans="1:10" ht="13.5" customHeight="1" x14ac:dyDescent="0.25">
      <c r="A905" s="65">
        <v>7</v>
      </c>
      <c r="B905" s="98">
        <v>2</v>
      </c>
      <c r="C905" s="65">
        <v>4</v>
      </c>
      <c r="D905" s="65">
        <v>8</v>
      </c>
      <c r="E905" s="66">
        <v>7248</v>
      </c>
      <c r="F905" s="102" t="s">
        <v>2151</v>
      </c>
      <c r="G905" s="67" t="s">
        <v>2204</v>
      </c>
      <c r="H905" s="68" t="s">
        <v>2204</v>
      </c>
      <c r="I905" s="68" t="s">
        <v>2204</v>
      </c>
      <c r="J905" s="68" t="s">
        <v>2204</v>
      </c>
    </row>
    <row r="906" spans="1:10" ht="13.5" customHeight="1" x14ac:dyDescent="0.25">
      <c r="A906" s="69">
        <v>7</v>
      </c>
      <c r="B906" s="99">
        <v>2</v>
      </c>
      <c r="C906" s="69">
        <v>4</v>
      </c>
      <c r="D906" s="69">
        <v>9</v>
      </c>
      <c r="E906" s="70">
        <v>7249</v>
      </c>
      <c r="F906" s="104" t="s">
        <v>2776</v>
      </c>
      <c r="G906" s="71" t="s">
        <v>2204</v>
      </c>
      <c r="H906" s="72" t="s">
        <v>2204</v>
      </c>
      <c r="I906" s="72" t="s">
        <v>2204</v>
      </c>
      <c r="J906" s="72" t="s">
        <v>2204</v>
      </c>
    </row>
    <row r="907" spans="1:10" ht="13.5" customHeight="1" x14ac:dyDescent="0.25">
      <c r="A907" s="58">
        <v>7</v>
      </c>
      <c r="B907" s="95">
        <v>2</v>
      </c>
      <c r="C907" s="58">
        <v>5</v>
      </c>
      <c r="D907" s="58">
        <v>0</v>
      </c>
      <c r="E907" s="58">
        <v>7250</v>
      </c>
      <c r="F907" s="103" t="s">
        <v>2795</v>
      </c>
      <c r="G907" s="59" t="s">
        <v>2204</v>
      </c>
      <c r="H907" s="60" t="s">
        <v>2204</v>
      </c>
      <c r="I907" s="60" t="s">
        <v>2204</v>
      </c>
      <c r="J907" s="60" t="s">
        <v>2204</v>
      </c>
    </row>
    <row r="908" spans="1:10" ht="13.5" customHeight="1" x14ac:dyDescent="0.25">
      <c r="A908" s="61">
        <v>7</v>
      </c>
      <c r="B908" s="97">
        <v>2</v>
      </c>
      <c r="C908" s="61">
        <v>5</v>
      </c>
      <c r="D908" s="61">
        <v>1</v>
      </c>
      <c r="E908" s="62">
        <v>7251</v>
      </c>
      <c r="F908" s="101" t="s">
        <v>2796</v>
      </c>
      <c r="G908" s="63" t="s">
        <v>2204</v>
      </c>
      <c r="H908" s="64" t="s">
        <v>2204</v>
      </c>
      <c r="I908" s="64" t="s">
        <v>2204</v>
      </c>
      <c r="J908" s="64" t="s">
        <v>2204</v>
      </c>
    </row>
    <row r="909" spans="1:10" ht="13.5" customHeight="1" x14ac:dyDescent="0.25">
      <c r="A909" s="65">
        <v>7</v>
      </c>
      <c r="B909" s="98">
        <v>2</v>
      </c>
      <c r="C909" s="65">
        <v>5</v>
      </c>
      <c r="D909" s="65">
        <v>2</v>
      </c>
      <c r="E909" s="66">
        <v>7252</v>
      </c>
      <c r="F909" s="102" t="s">
        <v>2797</v>
      </c>
      <c r="G909" s="67" t="s">
        <v>2204</v>
      </c>
      <c r="H909" s="68" t="s">
        <v>2204</v>
      </c>
      <c r="I909" s="68" t="s">
        <v>2204</v>
      </c>
      <c r="J909" s="68" t="s">
        <v>2204</v>
      </c>
    </row>
    <row r="910" spans="1:10" ht="13.5" customHeight="1" x14ac:dyDescent="0.25">
      <c r="A910" s="65">
        <v>7</v>
      </c>
      <c r="B910" s="98">
        <v>2</v>
      </c>
      <c r="C910" s="65">
        <v>5</v>
      </c>
      <c r="D910" s="65">
        <v>3</v>
      </c>
      <c r="E910" s="66">
        <v>7253</v>
      </c>
      <c r="F910" s="102" t="s">
        <v>2798</v>
      </c>
      <c r="G910" s="67" t="s">
        <v>2204</v>
      </c>
      <c r="H910" s="68" t="s">
        <v>2204</v>
      </c>
      <c r="I910" s="68" t="s">
        <v>2204</v>
      </c>
      <c r="J910" s="68" t="s">
        <v>2204</v>
      </c>
    </row>
    <row r="911" spans="1:10" ht="13.5" customHeight="1" x14ac:dyDescent="0.25">
      <c r="A911" s="65">
        <v>7</v>
      </c>
      <c r="B911" s="98">
        <v>2</v>
      </c>
      <c r="C911" s="65">
        <v>5</v>
      </c>
      <c r="D911" s="65">
        <v>4</v>
      </c>
      <c r="E911" s="66">
        <v>7254</v>
      </c>
      <c r="F911" s="102" t="s">
        <v>2799</v>
      </c>
      <c r="G911" s="67" t="s">
        <v>2204</v>
      </c>
      <c r="H911" s="68" t="s">
        <v>2204</v>
      </c>
      <c r="I911" s="68" t="s">
        <v>2204</v>
      </c>
      <c r="J911" s="68" t="s">
        <v>2204</v>
      </c>
    </row>
    <row r="912" spans="1:10" ht="13.5" customHeight="1" x14ac:dyDescent="0.25">
      <c r="A912" s="65">
        <v>7</v>
      </c>
      <c r="B912" s="98">
        <v>2</v>
      </c>
      <c r="C912" s="65">
        <v>5</v>
      </c>
      <c r="D912" s="65">
        <v>5</v>
      </c>
      <c r="E912" s="66">
        <v>7255</v>
      </c>
      <c r="F912" s="102" t="s">
        <v>2800</v>
      </c>
      <c r="G912" s="67" t="s">
        <v>2204</v>
      </c>
      <c r="H912" s="68" t="s">
        <v>2204</v>
      </c>
      <c r="I912" s="68" t="s">
        <v>2204</v>
      </c>
      <c r="J912" s="68" t="s">
        <v>2204</v>
      </c>
    </row>
    <row r="913" spans="1:10" ht="13.5" customHeight="1" x14ac:dyDescent="0.25">
      <c r="A913" s="65">
        <v>7</v>
      </c>
      <c r="B913" s="98">
        <v>2</v>
      </c>
      <c r="C913" s="65">
        <v>5</v>
      </c>
      <c r="D913" s="65">
        <v>6</v>
      </c>
      <c r="E913" s="66">
        <v>7256</v>
      </c>
      <c r="F913" s="102" t="s">
        <v>2801</v>
      </c>
      <c r="G913" s="67" t="s">
        <v>2204</v>
      </c>
      <c r="H913" s="68" t="s">
        <v>2204</v>
      </c>
      <c r="I913" s="68" t="s">
        <v>2204</v>
      </c>
      <c r="J913" s="68" t="s">
        <v>2204</v>
      </c>
    </row>
    <row r="914" spans="1:10" ht="13.5" customHeight="1" x14ac:dyDescent="0.25">
      <c r="A914" s="65">
        <v>7</v>
      </c>
      <c r="B914" s="98">
        <v>2</v>
      </c>
      <c r="C914" s="65">
        <v>5</v>
      </c>
      <c r="D914" s="65">
        <v>7</v>
      </c>
      <c r="E914" s="66">
        <v>7257</v>
      </c>
      <c r="F914" s="102" t="s">
        <v>2802</v>
      </c>
      <c r="G914" s="67" t="s">
        <v>2204</v>
      </c>
      <c r="H914" s="68" t="s">
        <v>2204</v>
      </c>
      <c r="I914" s="68" t="s">
        <v>2204</v>
      </c>
      <c r="J914" s="68" t="s">
        <v>2204</v>
      </c>
    </row>
    <row r="915" spans="1:10" ht="13.5" customHeight="1" x14ac:dyDescent="0.25">
      <c r="A915" s="69">
        <v>7</v>
      </c>
      <c r="B915" s="99">
        <v>2</v>
      </c>
      <c r="C915" s="69">
        <v>5</v>
      </c>
      <c r="D915" s="69">
        <v>9</v>
      </c>
      <c r="E915" s="70">
        <v>7259</v>
      </c>
      <c r="F915" s="104" t="s">
        <v>2776</v>
      </c>
      <c r="G915" s="71" t="s">
        <v>2204</v>
      </c>
      <c r="H915" s="72" t="s">
        <v>2204</v>
      </c>
      <c r="I915" s="72" t="s">
        <v>2204</v>
      </c>
      <c r="J915" s="72" t="s">
        <v>2204</v>
      </c>
    </row>
    <row r="916" spans="1:10" ht="13.5" customHeight="1" x14ac:dyDescent="0.25">
      <c r="A916" s="58">
        <v>7</v>
      </c>
      <c r="B916" s="95">
        <v>2</v>
      </c>
      <c r="C916" s="58">
        <v>6</v>
      </c>
      <c r="D916" s="58">
        <v>0</v>
      </c>
      <c r="E916" s="58">
        <v>7260</v>
      </c>
      <c r="F916" s="103" t="s">
        <v>2803</v>
      </c>
      <c r="G916" s="59" t="s">
        <v>2204</v>
      </c>
      <c r="H916" s="60" t="s">
        <v>2204</v>
      </c>
      <c r="I916" s="60" t="s">
        <v>2204</v>
      </c>
      <c r="J916" s="60" t="s">
        <v>2204</v>
      </c>
    </row>
    <row r="917" spans="1:10" ht="13.5" customHeight="1" x14ac:dyDescent="0.25">
      <c r="A917" s="61">
        <v>7</v>
      </c>
      <c r="B917" s="97">
        <v>2</v>
      </c>
      <c r="C917" s="61">
        <v>6</v>
      </c>
      <c r="D917" s="61">
        <v>1</v>
      </c>
      <c r="E917" s="62">
        <v>7261</v>
      </c>
      <c r="F917" s="101" t="s">
        <v>2796</v>
      </c>
      <c r="G917" s="63" t="s">
        <v>2204</v>
      </c>
      <c r="H917" s="64" t="s">
        <v>2204</v>
      </c>
      <c r="I917" s="64" t="s">
        <v>2204</v>
      </c>
      <c r="J917" s="64" t="s">
        <v>2204</v>
      </c>
    </row>
    <row r="918" spans="1:10" ht="13.5" customHeight="1" x14ac:dyDescent="0.25">
      <c r="A918" s="65">
        <v>7</v>
      </c>
      <c r="B918" s="98">
        <v>2</v>
      </c>
      <c r="C918" s="65">
        <v>6</v>
      </c>
      <c r="D918" s="65">
        <v>2</v>
      </c>
      <c r="E918" s="66">
        <v>7262</v>
      </c>
      <c r="F918" s="102" t="s">
        <v>2797</v>
      </c>
      <c r="G918" s="67" t="s">
        <v>2204</v>
      </c>
      <c r="H918" s="68" t="s">
        <v>2204</v>
      </c>
      <c r="I918" s="68" t="s">
        <v>2204</v>
      </c>
      <c r="J918" s="68" t="s">
        <v>2204</v>
      </c>
    </row>
    <row r="919" spans="1:10" ht="13.5" customHeight="1" x14ac:dyDescent="0.25">
      <c r="A919" s="65">
        <v>7</v>
      </c>
      <c r="B919" s="98">
        <v>2</v>
      </c>
      <c r="C919" s="65">
        <v>6</v>
      </c>
      <c r="D919" s="65">
        <v>3</v>
      </c>
      <c r="E919" s="66">
        <v>7263</v>
      </c>
      <c r="F919" s="102" t="s">
        <v>2804</v>
      </c>
      <c r="G919" s="67" t="s">
        <v>2204</v>
      </c>
      <c r="H919" s="68" t="s">
        <v>2204</v>
      </c>
      <c r="I919" s="68" t="s">
        <v>2204</v>
      </c>
      <c r="J919" s="68" t="s">
        <v>2204</v>
      </c>
    </row>
    <row r="920" spans="1:10" ht="13.5" customHeight="1" x14ac:dyDescent="0.25">
      <c r="A920" s="65">
        <v>7</v>
      </c>
      <c r="B920" s="98">
        <v>2</v>
      </c>
      <c r="C920" s="65">
        <v>6</v>
      </c>
      <c r="D920" s="65">
        <v>4</v>
      </c>
      <c r="E920" s="66">
        <v>7264</v>
      </c>
      <c r="F920" s="102" t="s">
        <v>2799</v>
      </c>
      <c r="G920" s="67" t="s">
        <v>2204</v>
      </c>
      <c r="H920" s="68" t="s">
        <v>2204</v>
      </c>
      <c r="I920" s="68" t="s">
        <v>2204</v>
      </c>
      <c r="J920" s="68" t="s">
        <v>2204</v>
      </c>
    </row>
    <row r="921" spans="1:10" ht="13.5" customHeight="1" x14ac:dyDescent="0.25">
      <c r="A921" s="65">
        <v>7</v>
      </c>
      <c r="B921" s="98">
        <v>2</v>
      </c>
      <c r="C921" s="65">
        <v>6</v>
      </c>
      <c r="D921" s="65">
        <v>5</v>
      </c>
      <c r="E921" s="66">
        <v>7265</v>
      </c>
      <c r="F921" s="102" t="s">
        <v>2800</v>
      </c>
      <c r="G921" s="67" t="s">
        <v>2204</v>
      </c>
      <c r="H921" s="68" t="s">
        <v>2204</v>
      </c>
      <c r="I921" s="68" t="s">
        <v>2204</v>
      </c>
      <c r="J921" s="68" t="s">
        <v>2204</v>
      </c>
    </row>
    <row r="922" spans="1:10" ht="13.5" customHeight="1" x14ac:dyDescent="0.25">
      <c r="A922" s="65">
        <v>7</v>
      </c>
      <c r="B922" s="98">
        <v>2</v>
      </c>
      <c r="C922" s="65">
        <v>6</v>
      </c>
      <c r="D922" s="65">
        <v>6</v>
      </c>
      <c r="E922" s="66">
        <v>7266</v>
      </c>
      <c r="F922" s="102" t="s">
        <v>2801</v>
      </c>
      <c r="G922" s="67" t="s">
        <v>2204</v>
      </c>
      <c r="H922" s="68" t="s">
        <v>2204</v>
      </c>
      <c r="I922" s="68" t="s">
        <v>2204</v>
      </c>
      <c r="J922" s="68" t="s">
        <v>2204</v>
      </c>
    </row>
    <row r="923" spans="1:10" ht="13.5" customHeight="1" x14ac:dyDescent="0.25">
      <c r="A923" s="65">
        <v>7</v>
      </c>
      <c r="B923" s="98">
        <v>2</v>
      </c>
      <c r="C923" s="65">
        <v>6</v>
      </c>
      <c r="D923" s="65">
        <v>7</v>
      </c>
      <c r="E923" s="66">
        <v>7267</v>
      </c>
      <c r="F923" s="102" t="s">
        <v>2802</v>
      </c>
      <c r="G923" s="67" t="s">
        <v>2204</v>
      </c>
      <c r="H923" s="68" t="s">
        <v>2204</v>
      </c>
      <c r="I923" s="68" t="s">
        <v>2204</v>
      </c>
      <c r="J923" s="68" t="s">
        <v>2204</v>
      </c>
    </row>
    <row r="924" spans="1:10" ht="13.5" customHeight="1" x14ac:dyDescent="0.25">
      <c r="A924" s="69">
        <v>7</v>
      </c>
      <c r="B924" s="99">
        <v>2</v>
      </c>
      <c r="C924" s="69">
        <v>6</v>
      </c>
      <c r="D924" s="69">
        <v>9</v>
      </c>
      <c r="E924" s="70">
        <v>7269</v>
      </c>
      <c r="F924" s="104" t="s">
        <v>2776</v>
      </c>
      <c r="G924" s="71" t="s">
        <v>2204</v>
      </c>
      <c r="H924" s="72" t="s">
        <v>2204</v>
      </c>
      <c r="I924" s="72" t="s">
        <v>2204</v>
      </c>
      <c r="J924" s="72" t="s">
        <v>2204</v>
      </c>
    </row>
    <row r="925" spans="1:10" ht="13.5" customHeight="1" x14ac:dyDescent="0.25">
      <c r="A925" s="58">
        <v>7</v>
      </c>
      <c r="B925" s="95">
        <v>2</v>
      </c>
      <c r="C925" s="58">
        <v>8</v>
      </c>
      <c r="D925" s="58">
        <v>0</v>
      </c>
      <c r="E925" s="58">
        <v>7280</v>
      </c>
      <c r="F925" s="103" t="s">
        <v>2805</v>
      </c>
      <c r="G925" s="59" t="s">
        <v>2204</v>
      </c>
      <c r="H925" s="60" t="s">
        <v>2204</v>
      </c>
      <c r="I925" s="60" t="s">
        <v>2204</v>
      </c>
      <c r="J925" s="60" t="s">
        <v>2204</v>
      </c>
    </row>
    <row r="926" spans="1:10" ht="13.5" customHeight="1" x14ac:dyDescent="0.25">
      <c r="A926" s="61">
        <v>7</v>
      </c>
      <c r="B926" s="97">
        <v>2</v>
      </c>
      <c r="C926" s="61">
        <v>8</v>
      </c>
      <c r="D926" s="61">
        <v>1</v>
      </c>
      <c r="E926" s="62">
        <v>7281</v>
      </c>
      <c r="F926" s="101" t="s">
        <v>2806</v>
      </c>
      <c r="G926" s="63" t="s">
        <v>2204</v>
      </c>
      <c r="H926" s="64" t="s">
        <v>2204</v>
      </c>
      <c r="I926" s="64" t="s">
        <v>2204</v>
      </c>
      <c r="J926" s="64" t="s">
        <v>2204</v>
      </c>
    </row>
    <row r="927" spans="1:10" ht="13.5" customHeight="1" x14ac:dyDescent="0.25">
      <c r="A927" s="65">
        <v>7</v>
      </c>
      <c r="B927" s="98">
        <v>2</v>
      </c>
      <c r="C927" s="65">
        <v>8</v>
      </c>
      <c r="D927" s="65">
        <v>2</v>
      </c>
      <c r="E927" s="66">
        <v>7282</v>
      </c>
      <c r="F927" s="102" t="s">
        <v>2807</v>
      </c>
      <c r="G927" s="67" t="s">
        <v>2204</v>
      </c>
      <c r="H927" s="68" t="s">
        <v>2204</v>
      </c>
      <c r="I927" s="68" t="s">
        <v>2204</v>
      </c>
      <c r="J927" s="68" t="s">
        <v>2204</v>
      </c>
    </row>
    <row r="928" spans="1:10" ht="13.5" customHeight="1" x14ac:dyDescent="0.25">
      <c r="A928" s="65">
        <v>7</v>
      </c>
      <c r="B928" s="98">
        <v>2</v>
      </c>
      <c r="C928" s="65">
        <v>8</v>
      </c>
      <c r="D928" s="65">
        <v>3</v>
      </c>
      <c r="E928" s="66">
        <v>7283</v>
      </c>
      <c r="F928" s="102" t="s">
        <v>2808</v>
      </c>
      <c r="G928" s="67" t="s">
        <v>2204</v>
      </c>
      <c r="H928" s="68" t="s">
        <v>2204</v>
      </c>
      <c r="I928" s="68" t="s">
        <v>2204</v>
      </c>
      <c r="J928" s="68" t="s">
        <v>2204</v>
      </c>
    </row>
    <row r="929" spans="1:10" ht="13.5" customHeight="1" x14ac:dyDescent="0.25">
      <c r="A929" s="65">
        <v>7</v>
      </c>
      <c r="B929" s="98">
        <v>2</v>
      </c>
      <c r="C929" s="65">
        <v>8</v>
      </c>
      <c r="D929" s="65">
        <v>4</v>
      </c>
      <c r="E929" s="66">
        <v>7284</v>
      </c>
      <c r="F929" s="102" t="s">
        <v>2800</v>
      </c>
      <c r="G929" s="67" t="s">
        <v>2204</v>
      </c>
      <c r="H929" s="68" t="s">
        <v>2204</v>
      </c>
      <c r="I929" s="68" t="s">
        <v>2204</v>
      </c>
      <c r="J929" s="68" t="s">
        <v>2204</v>
      </c>
    </row>
    <row r="930" spans="1:10" ht="13.5" customHeight="1" x14ac:dyDescent="0.25">
      <c r="A930" s="65">
        <v>7</v>
      </c>
      <c r="B930" s="98">
        <v>2</v>
      </c>
      <c r="C930" s="65">
        <v>8</v>
      </c>
      <c r="D930" s="65">
        <v>5</v>
      </c>
      <c r="E930" s="66">
        <v>7285</v>
      </c>
      <c r="F930" s="102" t="s">
        <v>1175</v>
      </c>
      <c r="G930" s="67" t="s">
        <v>2204</v>
      </c>
      <c r="H930" s="68" t="s">
        <v>2204</v>
      </c>
      <c r="I930" s="68" t="s">
        <v>2204</v>
      </c>
      <c r="J930" s="68" t="s">
        <v>2204</v>
      </c>
    </row>
    <row r="931" spans="1:10" ht="13.5" customHeight="1" x14ac:dyDescent="0.25">
      <c r="A931" s="65">
        <v>7</v>
      </c>
      <c r="B931" s="98">
        <v>2</v>
      </c>
      <c r="C931" s="65">
        <v>8</v>
      </c>
      <c r="D931" s="65">
        <v>6</v>
      </c>
      <c r="E931" s="66">
        <v>7286</v>
      </c>
      <c r="F931" s="102" t="s">
        <v>2809</v>
      </c>
      <c r="G931" s="67" t="s">
        <v>2204</v>
      </c>
      <c r="H931" s="68" t="s">
        <v>2204</v>
      </c>
      <c r="I931" s="68" t="s">
        <v>2204</v>
      </c>
      <c r="J931" s="68" t="s">
        <v>2204</v>
      </c>
    </row>
    <row r="932" spans="1:10" ht="13.5" customHeight="1" x14ac:dyDescent="0.25">
      <c r="A932" s="69">
        <v>7</v>
      </c>
      <c r="B932" s="99">
        <v>2</v>
      </c>
      <c r="C932" s="69">
        <v>8</v>
      </c>
      <c r="D932" s="69">
        <v>9</v>
      </c>
      <c r="E932" s="70">
        <v>7289</v>
      </c>
      <c r="F932" s="104" t="s">
        <v>2776</v>
      </c>
      <c r="G932" s="71" t="s">
        <v>2204</v>
      </c>
      <c r="H932" s="72" t="s">
        <v>2204</v>
      </c>
      <c r="I932" s="72" t="s">
        <v>2204</v>
      </c>
      <c r="J932" s="72" t="s">
        <v>2204</v>
      </c>
    </row>
    <row r="933" spans="1:10" ht="13.5" customHeight="1" x14ac:dyDescent="0.25">
      <c r="A933" s="52">
        <v>7</v>
      </c>
      <c r="B933" s="96">
        <v>3</v>
      </c>
      <c r="C933" s="52">
        <v>0</v>
      </c>
      <c r="D933" s="52">
        <v>0</v>
      </c>
      <c r="E933" s="52">
        <v>7300</v>
      </c>
      <c r="F933" s="105" t="s">
        <v>2810</v>
      </c>
      <c r="G933" s="54" t="s">
        <v>2736</v>
      </c>
      <c r="H933" s="55" t="s">
        <v>2736</v>
      </c>
      <c r="I933" s="55" t="s">
        <v>2736</v>
      </c>
      <c r="J933" s="55" t="s">
        <v>2736</v>
      </c>
    </row>
    <row r="934" spans="1:10" ht="13.5" customHeight="1" x14ac:dyDescent="0.25">
      <c r="A934" s="58">
        <v>7</v>
      </c>
      <c r="B934" s="95">
        <v>3</v>
      </c>
      <c r="C934" s="58">
        <v>1</v>
      </c>
      <c r="D934" s="58">
        <v>0</v>
      </c>
      <c r="E934" s="58">
        <v>7310</v>
      </c>
      <c r="F934" s="103" t="s">
        <v>2791</v>
      </c>
      <c r="G934" s="59" t="s">
        <v>2736</v>
      </c>
      <c r="H934" s="60" t="s">
        <v>2736</v>
      </c>
      <c r="I934" s="60" t="s">
        <v>2736</v>
      </c>
      <c r="J934" s="60" t="s">
        <v>2736</v>
      </c>
    </row>
    <row r="935" spans="1:10" ht="13.5" customHeight="1" x14ac:dyDescent="0.25">
      <c r="A935" s="61">
        <v>7</v>
      </c>
      <c r="B935" s="97">
        <v>3</v>
      </c>
      <c r="C935" s="61">
        <v>1</v>
      </c>
      <c r="D935" s="61">
        <v>1</v>
      </c>
      <c r="E935" s="62">
        <v>7311</v>
      </c>
      <c r="F935" s="101" t="s">
        <v>2688</v>
      </c>
      <c r="G935" s="63" t="s">
        <v>2736</v>
      </c>
      <c r="H935" s="64" t="s">
        <v>2736</v>
      </c>
      <c r="I935" s="64" t="s">
        <v>2736</v>
      </c>
      <c r="J935" s="64" t="s">
        <v>2736</v>
      </c>
    </row>
    <row r="936" spans="1:10" ht="13.5" customHeight="1" x14ac:dyDescent="0.25">
      <c r="A936" s="65">
        <v>7</v>
      </c>
      <c r="B936" s="98">
        <v>3</v>
      </c>
      <c r="C936" s="65">
        <v>1</v>
      </c>
      <c r="D936" s="65">
        <v>3</v>
      </c>
      <c r="E936" s="66">
        <v>7313</v>
      </c>
      <c r="F936" s="102" t="s">
        <v>2792</v>
      </c>
      <c r="G936" s="67" t="s">
        <v>2736</v>
      </c>
      <c r="H936" s="68" t="s">
        <v>2736</v>
      </c>
      <c r="I936" s="68" t="s">
        <v>2736</v>
      </c>
      <c r="J936" s="68" t="s">
        <v>2736</v>
      </c>
    </row>
    <row r="937" spans="1:10" ht="13.5" customHeight="1" x14ac:dyDescent="0.25">
      <c r="A937" s="65">
        <v>7</v>
      </c>
      <c r="B937" s="98">
        <v>3</v>
      </c>
      <c r="C937" s="65">
        <v>1</v>
      </c>
      <c r="D937" s="65">
        <v>4</v>
      </c>
      <c r="E937" s="66">
        <v>7314</v>
      </c>
      <c r="F937" s="102" t="s">
        <v>2247</v>
      </c>
      <c r="G937" s="67" t="s">
        <v>2736</v>
      </c>
      <c r="H937" s="68" t="s">
        <v>2736</v>
      </c>
      <c r="I937" s="68" t="s">
        <v>2736</v>
      </c>
      <c r="J937" s="68" t="s">
        <v>2736</v>
      </c>
    </row>
    <row r="938" spans="1:10" ht="13.5" customHeight="1" x14ac:dyDescent="0.25">
      <c r="A938" s="65">
        <v>7</v>
      </c>
      <c r="B938" s="98">
        <v>3</v>
      </c>
      <c r="C938" s="65">
        <v>1</v>
      </c>
      <c r="D938" s="65">
        <v>5</v>
      </c>
      <c r="E938" s="66">
        <v>7315</v>
      </c>
      <c r="F938" s="102" t="s">
        <v>2793</v>
      </c>
      <c r="G938" s="67" t="s">
        <v>2736</v>
      </c>
      <c r="H938" s="68" t="s">
        <v>2736</v>
      </c>
      <c r="I938" s="68" t="s">
        <v>2736</v>
      </c>
      <c r="J938" s="68" t="s">
        <v>2736</v>
      </c>
    </row>
    <row r="939" spans="1:10" ht="13.5" customHeight="1" x14ac:dyDescent="0.25">
      <c r="A939" s="65">
        <v>7</v>
      </c>
      <c r="B939" s="98">
        <v>3</v>
      </c>
      <c r="C939" s="65">
        <v>1</v>
      </c>
      <c r="D939" s="65">
        <v>6</v>
      </c>
      <c r="E939" s="66">
        <v>7316</v>
      </c>
      <c r="F939" s="102" t="s">
        <v>2811</v>
      </c>
      <c r="G939" s="67" t="s">
        <v>2736</v>
      </c>
      <c r="H939" s="68" t="s">
        <v>2736</v>
      </c>
      <c r="I939" s="68" t="s">
        <v>2736</v>
      </c>
      <c r="J939" s="68" t="s">
        <v>2736</v>
      </c>
    </row>
    <row r="940" spans="1:10" ht="13.5" customHeight="1" x14ac:dyDescent="0.25">
      <c r="A940" s="65">
        <v>7</v>
      </c>
      <c r="B940" s="98">
        <v>3</v>
      </c>
      <c r="C940" s="65">
        <v>1</v>
      </c>
      <c r="D940" s="65">
        <v>7</v>
      </c>
      <c r="E940" s="66">
        <v>7317</v>
      </c>
      <c r="F940" s="102" t="s">
        <v>2636</v>
      </c>
      <c r="G940" s="67" t="s">
        <v>2736</v>
      </c>
      <c r="H940" s="68" t="s">
        <v>2736</v>
      </c>
      <c r="I940" s="68" t="s">
        <v>2736</v>
      </c>
      <c r="J940" s="68" t="s">
        <v>2736</v>
      </c>
    </row>
    <row r="941" spans="1:10" ht="13.5" customHeight="1" x14ac:dyDescent="0.25">
      <c r="A941" s="65">
        <v>7</v>
      </c>
      <c r="B941" s="99">
        <v>3</v>
      </c>
      <c r="C941" s="65">
        <v>1</v>
      </c>
      <c r="D941" s="65">
        <v>8</v>
      </c>
      <c r="E941" s="66">
        <v>7318</v>
      </c>
      <c r="F941" s="102" t="s">
        <v>2151</v>
      </c>
      <c r="G941" s="67" t="s">
        <v>2736</v>
      </c>
      <c r="H941" s="68" t="s">
        <v>2736</v>
      </c>
      <c r="I941" s="68" t="s">
        <v>2736</v>
      </c>
      <c r="J941" s="68" t="s">
        <v>2736</v>
      </c>
    </row>
    <row r="942" spans="1:10" ht="13.5" customHeight="1" x14ac:dyDescent="0.25">
      <c r="A942" s="58">
        <v>7</v>
      </c>
      <c r="B942" s="95">
        <v>3</v>
      </c>
      <c r="C942" s="58">
        <v>2</v>
      </c>
      <c r="D942" s="58">
        <v>0</v>
      </c>
      <c r="E942" s="58">
        <v>7320</v>
      </c>
      <c r="F942" s="103" t="s">
        <v>2777</v>
      </c>
      <c r="G942" s="59" t="s">
        <v>2736</v>
      </c>
      <c r="H942" s="60" t="s">
        <v>2736</v>
      </c>
      <c r="I942" s="60" t="s">
        <v>2736</v>
      </c>
      <c r="J942" s="60" t="s">
        <v>2736</v>
      </c>
    </row>
    <row r="943" spans="1:10" ht="13.5" customHeight="1" x14ac:dyDescent="0.25">
      <c r="A943" s="61">
        <v>7</v>
      </c>
      <c r="B943" s="97">
        <v>3</v>
      </c>
      <c r="C943" s="61">
        <v>2</v>
      </c>
      <c r="D943" s="61">
        <v>1</v>
      </c>
      <c r="E943" s="62">
        <v>7321</v>
      </c>
      <c r="F943" s="101" t="s">
        <v>2812</v>
      </c>
      <c r="G943" s="63" t="s">
        <v>2736</v>
      </c>
      <c r="H943" s="64" t="s">
        <v>2736</v>
      </c>
      <c r="I943" s="64" t="s">
        <v>2736</v>
      </c>
      <c r="J943" s="64" t="s">
        <v>2736</v>
      </c>
    </row>
    <row r="944" spans="1:10" ht="13.5" customHeight="1" x14ac:dyDescent="0.25">
      <c r="A944" s="65">
        <v>7</v>
      </c>
      <c r="B944" s="98">
        <v>3</v>
      </c>
      <c r="C944" s="65">
        <v>2</v>
      </c>
      <c r="D944" s="65">
        <v>2</v>
      </c>
      <c r="E944" s="66">
        <v>7322</v>
      </c>
      <c r="F944" s="102" t="s">
        <v>2266</v>
      </c>
      <c r="G944" s="67" t="s">
        <v>2736</v>
      </c>
      <c r="H944" s="68" t="s">
        <v>2736</v>
      </c>
      <c r="I944" s="68" t="s">
        <v>2736</v>
      </c>
      <c r="J944" s="68" t="s">
        <v>2736</v>
      </c>
    </row>
    <row r="945" spans="1:10" ht="13.5" customHeight="1" x14ac:dyDescent="0.25">
      <c r="A945" s="65">
        <v>7</v>
      </c>
      <c r="B945" s="98">
        <v>3</v>
      </c>
      <c r="C945" s="65">
        <v>2</v>
      </c>
      <c r="D945" s="65">
        <v>3</v>
      </c>
      <c r="E945" s="66">
        <v>7323</v>
      </c>
      <c r="F945" s="102" t="s">
        <v>2693</v>
      </c>
      <c r="G945" s="67" t="s">
        <v>2736</v>
      </c>
      <c r="H945" s="68" t="s">
        <v>2736</v>
      </c>
      <c r="I945" s="68" t="s">
        <v>2736</v>
      </c>
      <c r="J945" s="68" t="s">
        <v>2736</v>
      </c>
    </row>
    <row r="946" spans="1:10" ht="13.5" customHeight="1" x14ac:dyDescent="0.25">
      <c r="A946" s="65">
        <v>7</v>
      </c>
      <c r="B946" s="98">
        <v>3</v>
      </c>
      <c r="C946" s="65">
        <v>2</v>
      </c>
      <c r="D946" s="65">
        <v>4</v>
      </c>
      <c r="E946" s="66">
        <v>7324</v>
      </c>
      <c r="F946" s="102" t="s">
        <v>2781</v>
      </c>
      <c r="G946" s="67" t="s">
        <v>2736</v>
      </c>
      <c r="H946" s="68" t="s">
        <v>2736</v>
      </c>
      <c r="I946" s="68" t="s">
        <v>2736</v>
      </c>
      <c r="J946" s="68" t="s">
        <v>2736</v>
      </c>
    </row>
    <row r="947" spans="1:10" ht="13.5" customHeight="1" x14ac:dyDescent="0.25">
      <c r="A947" s="65">
        <v>7</v>
      </c>
      <c r="B947" s="98">
        <v>3</v>
      </c>
      <c r="C947" s="65">
        <v>2</v>
      </c>
      <c r="D947" s="65">
        <v>6</v>
      </c>
      <c r="E947" s="66">
        <v>7326</v>
      </c>
      <c r="F947" s="102" t="s">
        <v>2695</v>
      </c>
      <c r="G947" s="67" t="s">
        <v>2736</v>
      </c>
      <c r="H947" s="68" t="s">
        <v>2736</v>
      </c>
      <c r="I947" s="68" t="s">
        <v>2736</v>
      </c>
      <c r="J947" s="68" t="s">
        <v>2736</v>
      </c>
    </row>
    <row r="948" spans="1:10" ht="13.5" customHeight="1" x14ac:dyDescent="0.25">
      <c r="A948" s="65">
        <v>7</v>
      </c>
      <c r="B948" s="98">
        <v>3</v>
      </c>
      <c r="C948" s="65">
        <v>2</v>
      </c>
      <c r="D948" s="65">
        <v>7</v>
      </c>
      <c r="E948" s="66">
        <v>7327</v>
      </c>
      <c r="F948" s="102" t="s">
        <v>2783</v>
      </c>
      <c r="G948" s="67" t="s">
        <v>2736</v>
      </c>
      <c r="H948" s="68" t="s">
        <v>2736</v>
      </c>
      <c r="I948" s="68" t="s">
        <v>2736</v>
      </c>
      <c r="J948" s="68" t="s">
        <v>2736</v>
      </c>
    </row>
    <row r="949" spans="1:10" ht="13.5" customHeight="1" x14ac:dyDescent="0.25">
      <c r="A949" s="65">
        <v>7</v>
      </c>
      <c r="B949" s="98">
        <v>3</v>
      </c>
      <c r="C949" s="65">
        <v>2</v>
      </c>
      <c r="D949" s="65">
        <v>8</v>
      </c>
      <c r="E949" s="66">
        <v>7328</v>
      </c>
      <c r="F949" s="102" t="s">
        <v>2697</v>
      </c>
      <c r="G949" s="67" t="s">
        <v>2736</v>
      </c>
      <c r="H949" s="68" t="s">
        <v>2736</v>
      </c>
      <c r="I949" s="68" t="s">
        <v>2736</v>
      </c>
      <c r="J949" s="68" t="s">
        <v>2736</v>
      </c>
    </row>
    <row r="950" spans="1:10" ht="13.5" customHeight="1" x14ac:dyDescent="0.25">
      <c r="A950" s="69">
        <v>7</v>
      </c>
      <c r="B950" s="99">
        <v>3</v>
      </c>
      <c r="C950" s="69">
        <v>2</v>
      </c>
      <c r="D950" s="69">
        <v>9</v>
      </c>
      <c r="E950" s="70">
        <v>7329</v>
      </c>
      <c r="F950" s="104" t="s">
        <v>2813</v>
      </c>
      <c r="G950" s="71" t="s">
        <v>2204</v>
      </c>
      <c r="H950" s="72" t="s">
        <v>2204</v>
      </c>
      <c r="I950" s="72" t="s">
        <v>2204</v>
      </c>
      <c r="J950" s="72" t="s">
        <v>2204</v>
      </c>
    </row>
    <row r="951" spans="1:10" ht="13.5" customHeight="1" x14ac:dyDescent="0.25">
      <c r="A951" s="58">
        <v>7</v>
      </c>
      <c r="B951" s="95">
        <v>3</v>
      </c>
      <c r="C951" s="58">
        <v>3</v>
      </c>
      <c r="D951" s="58">
        <v>0</v>
      </c>
      <c r="E951" s="58">
        <v>7330</v>
      </c>
      <c r="F951" s="103" t="s">
        <v>2785</v>
      </c>
      <c r="G951" s="59" t="s">
        <v>2736</v>
      </c>
      <c r="H951" s="60" t="s">
        <v>2736</v>
      </c>
      <c r="I951" s="60" t="s">
        <v>2736</v>
      </c>
      <c r="J951" s="60" t="s">
        <v>2736</v>
      </c>
    </row>
    <row r="952" spans="1:10" ht="13.5" customHeight="1" x14ac:dyDescent="0.25">
      <c r="A952" s="61">
        <v>7</v>
      </c>
      <c r="B952" s="97">
        <v>3</v>
      </c>
      <c r="C952" s="61">
        <v>3</v>
      </c>
      <c r="D952" s="61">
        <v>1</v>
      </c>
      <c r="E952" s="62">
        <v>7331</v>
      </c>
      <c r="F952" s="101" t="s">
        <v>2814</v>
      </c>
      <c r="G952" s="63" t="s">
        <v>2736</v>
      </c>
      <c r="H952" s="64" t="s">
        <v>2736</v>
      </c>
      <c r="I952" s="64" t="s">
        <v>2736</v>
      </c>
      <c r="J952" s="64" t="s">
        <v>2736</v>
      </c>
    </row>
    <row r="953" spans="1:10" ht="13.5" customHeight="1" x14ac:dyDescent="0.25">
      <c r="A953" s="65">
        <v>7</v>
      </c>
      <c r="B953" s="98">
        <v>3</v>
      </c>
      <c r="C953" s="65">
        <v>3</v>
      </c>
      <c r="D953" s="65">
        <v>2</v>
      </c>
      <c r="E953" s="66">
        <v>7332</v>
      </c>
      <c r="F953" s="102" t="s">
        <v>2815</v>
      </c>
      <c r="G953" s="67" t="s">
        <v>2736</v>
      </c>
      <c r="H953" s="68" t="s">
        <v>2736</v>
      </c>
      <c r="I953" s="68" t="s">
        <v>2736</v>
      </c>
      <c r="J953" s="68" t="s">
        <v>2736</v>
      </c>
    </row>
    <row r="954" spans="1:10" ht="13.5" customHeight="1" x14ac:dyDescent="0.25">
      <c r="A954" s="65">
        <v>7</v>
      </c>
      <c r="B954" s="98">
        <v>3</v>
      </c>
      <c r="C954" s="65">
        <v>3</v>
      </c>
      <c r="D954" s="65">
        <v>3</v>
      </c>
      <c r="E954" s="66">
        <v>7333</v>
      </c>
      <c r="F954" s="102" t="s">
        <v>2816</v>
      </c>
      <c r="G954" s="67" t="s">
        <v>2736</v>
      </c>
      <c r="H954" s="68" t="s">
        <v>2736</v>
      </c>
      <c r="I954" s="68" t="s">
        <v>2736</v>
      </c>
      <c r="J954" s="68" t="s">
        <v>2736</v>
      </c>
    </row>
    <row r="955" spans="1:10" ht="13.5" customHeight="1" x14ac:dyDescent="0.25">
      <c r="A955" s="65">
        <v>7</v>
      </c>
      <c r="B955" s="98">
        <v>3</v>
      </c>
      <c r="C955" s="65">
        <v>3</v>
      </c>
      <c r="D955" s="65">
        <v>4</v>
      </c>
      <c r="E955" s="66">
        <v>7334</v>
      </c>
      <c r="F955" s="102" t="s">
        <v>2817</v>
      </c>
      <c r="G955" s="67" t="s">
        <v>2736</v>
      </c>
      <c r="H955" s="68" t="s">
        <v>2736</v>
      </c>
      <c r="I955" s="68" t="s">
        <v>2736</v>
      </c>
      <c r="J955" s="68" t="s">
        <v>2736</v>
      </c>
    </row>
    <row r="956" spans="1:10" ht="13.5" customHeight="1" x14ac:dyDescent="0.25">
      <c r="A956" s="65">
        <v>7</v>
      </c>
      <c r="B956" s="98">
        <v>3</v>
      </c>
      <c r="C956" s="65">
        <v>3</v>
      </c>
      <c r="D956" s="65">
        <v>5</v>
      </c>
      <c r="E956" s="66">
        <v>7335</v>
      </c>
      <c r="F956" s="102" t="s">
        <v>2818</v>
      </c>
      <c r="G956" s="67" t="s">
        <v>2736</v>
      </c>
      <c r="H956" s="68" t="s">
        <v>2736</v>
      </c>
      <c r="I956" s="68" t="s">
        <v>2736</v>
      </c>
      <c r="J956" s="68" t="s">
        <v>2736</v>
      </c>
    </row>
    <row r="957" spans="1:10" ht="13.5" customHeight="1" x14ac:dyDescent="0.25">
      <c r="A957" s="65">
        <v>7</v>
      </c>
      <c r="B957" s="98">
        <v>3</v>
      </c>
      <c r="C957" s="65">
        <v>3</v>
      </c>
      <c r="D957" s="65">
        <v>6</v>
      </c>
      <c r="E957" s="66">
        <v>7336</v>
      </c>
      <c r="F957" s="102" t="s">
        <v>2819</v>
      </c>
      <c r="G957" s="67" t="s">
        <v>2736</v>
      </c>
      <c r="H957" s="68" t="s">
        <v>2736</v>
      </c>
      <c r="I957" s="68" t="s">
        <v>2736</v>
      </c>
      <c r="J957" s="68" t="s">
        <v>2736</v>
      </c>
    </row>
    <row r="958" spans="1:10" ht="13.5" customHeight="1" x14ac:dyDescent="0.25">
      <c r="A958" s="65">
        <v>7</v>
      </c>
      <c r="B958" s="98">
        <v>3</v>
      </c>
      <c r="C958" s="65">
        <v>3</v>
      </c>
      <c r="D958" s="65">
        <v>7</v>
      </c>
      <c r="E958" s="66">
        <v>7337</v>
      </c>
      <c r="F958" s="102" t="s">
        <v>310</v>
      </c>
      <c r="G958" s="67" t="s">
        <v>2736</v>
      </c>
      <c r="H958" s="68" t="s">
        <v>2736</v>
      </c>
      <c r="I958" s="68" t="s">
        <v>2736</v>
      </c>
      <c r="J958" s="68" t="s">
        <v>2736</v>
      </c>
    </row>
    <row r="959" spans="1:10" ht="13.5" customHeight="1" x14ac:dyDescent="0.25">
      <c r="A959" s="65">
        <v>7</v>
      </c>
      <c r="B959" s="98">
        <v>3</v>
      </c>
      <c r="C959" s="65">
        <v>3</v>
      </c>
      <c r="D959" s="65">
        <v>8</v>
      </c>
      <c r="E959" s="66">
        <v>7338</v>
      </c>
      <c r="F959" s="102" t="s">
        <v>2820</v>
      </c>
      <c r="G959" s="67" t="s">
        <v>2736</v>
      </c>
      <c r="H959" s="68" t="s">
        <v>2736</v>
      </c>
      <c r="I959" s="68" t="s">
        <v>2736</v>
      </c>
      <c r="J959" s="68" t="s">
        <v>2736</v>
      </c>
    </row>
    <row r="960" spans="1:10" ht="13.5" customHeight="1" x14ac:dyDescent="0.25">
      <c r="A960" s="69">
        <v>7</v>
      </c>
      <c r="B960" s="99">
        <v>3</v>
      </c>
      <c r="C960" s="69">
        <v>3</v>
      </c>
      <c r="D960" s="69">
        <v>9</v>
      </c>
      <c r="E960" s="70">
        <v>7339</v>
      </c>
      <c r="F960" s="104" t="s">
        <v>2821</v>
      </c>
      <c r="G960" s="71" t="s">
        <v>2736</v>
      </c>
      <c r="H960" s="72" t="s">
        <v>2736</v>
      </c>
      <c r="I960" s="72" t="s">
        <v>2736</v>
      </c>
      <c r="J960" s="72" t="s">
        <v>2736</v>
      </c>
    </row>
    <row r="961" spans="1:10" ht="13.5" customHeight="1" x14ac:dyDescent="0.25">
      <c r="A961" s="58">
        <v>7</v>
      </c>
      <c r="B961" s="95">
        <v>3</v>
      </c>
      <c r="C961" s="58">
        <v>4</v>
      </c>
      <c r="D961" s="58">
        <v>0</v>
      </c>
      <c r="E961" s="58">
        <v>7340</v>
      </c>
      <c r="F961" s="103" t="s">
        <v>2767</v>
      </c>
      <c r="G961" s="59" t="s">
        <v>2736</v>
      </c>
      <c r="H961" s="60" t="s">
        <v>2736</v>
      </c>
      <c r="I961" s="60" t="s">
        <v>2736</v>
      </c>
      <c r="J961" s="60" t="s">
        <v>2736</v>
      </c>
    </row>
    <row r="962" spans="1:10" ht="13.5" customHeight="1" x14ac:dyDescent="0.25">
      <c r="A962" s="61">
        <v>7</v>
      </c>
      <c r="B962" s="97">
        <v>3</v>
      </c>
      <c r="C962" s="61">
        <v>4</v>
      </c>
      <c r="D962" s="61">
        <v>1</v>
      </c>
      <c r="E962" s="62">
        <v>7341</v>
      </c>
      <c r="F962" s="101" t="s">
        <v>2822</v>
      </c>
      <c r="G962" s="63" t="s">
        <v>2736</v>
      </c>
      <c r="H962" s="64" t="s">
        <v>2736</v>
      </c>
      <c r="I962" s="64" t="s">
        <v>2736</v>
      </c>
      <c r="J962" s="64" t="s">
        <v>2736</v>
      </c>
    </row>
    <row r="963" spans="1:10" ht="13.5" customHeight="1" x14ac:dyDescent="0.25">
      <c r="A963" s="65">
        <v>7</v>
      </c>
      <c r="B963" s="98">
        <v>3</v>
      </c>
      <c r="C963" s="65">
        <v>4</v>
      </c>
      <c r="D963" s="65">
        <v>2</v>
      </c>
      <c r="E963" s="66">
        <v>7342</v>
      </c>
      <c r="F963" s="102" t="s">
        <v>2823</v>
      </c>
      <c r="G963" s="67" t="s">
        <v>2736</v>
      </c>
      <c r="H963" s="68" t="s">
        <v>2736</v>
      </c>
      <c r="I963" s="68" t="s">
        <v>2736</v>
      </c>
      <c r="J963" s="68" t="s">
        <v>2736</v>
      </c>
    </row>
    <row r="964" spans="1:10" ht="13.5" customHeight="1" x14ac:dyDescent="0.25">
      <c r="A964" s="65">
        <v>7</v>
      </c>
      <c r="B964" s="98">
        <v>3</v>
      </c>
      <c r="C964" s="65">
        <v>4</v>
      </c>
      <c r="D964" s="65">
        <v>3</v>
      </c>
      <c r="E964" s="66">
        <v>7343</v>
      </c>
      <c r="F964" s="102" t="s">
        <v>2824</v>
      </c>
      <c r="G964" s="67" t="s">
        <v>2736</v>
      </c>
      <c r="H964" s="68" t="s">
        <v>2736</v>
      </c>
      <c r="I964" s="68" t="s">
        <v>2736</v>
      </c>
      <c r="J964" s="68" t="s">
        <v>2736</v>
      </c>
    </row>
    <row r="965" spans="1:10" ht="13.5" customHeight="1" x14ac:dyDescent="0.25">
      <c r="A965" s="65">
        <v>7</v>
      </c>
      <c r="B965" s="98">
        <v>3</v>
      </c>
      <c r="C965" s="65">
        <v>4</v>
      </c>
      <c r="D965" s="65">
        <v>4</v>
      </c>
      <c r="E965" s="66">
        <v>7344</v>
      </c>
      <c r="F965" s="102" t="s">
        <v>2825</v>
      </c>
      <c r="G965" s="67" t="s">
        <v>2736</v>
      </c>
      <c r="H965" s="68" t="s">
        <v>2736</v>
      </c>
      <c r="I965" s="68" t="s">
        <v>2736</v>
      </c>
      <c r="J965" s="68" t="s">
        <v>2736</v>
      </c>
    </row>
    <row r="966" spans="1:10" ht="13.5" customHeight="1" x14ac:dyDescent="0.25">
      <c r="A966" s="65">
        <v>7</v>
      </c>
      <c r="B966" s="98">
        <v>3</v>
      </c>
      <c r="C966" s="65">
        <v>4</v>
      </c>
      <c r="D966" s="65">
        <v>5</v>
      </c>
      <c r="E966" s="66">
        <v>7345</v>
      </c>
      <c r="F966" s="102" t="s">
        <v>2826</v>
      </c>
      <c r="G966" s="67" t="s">
        <v>2736</v>
      </c>
      <c r="H966" s="68" t="s">
        <v>2736</v>
      </c>
      <c r="I966" s="68" t="s">
        <v>2736</v>
      </c>
      <c r="J966" s="68" t="s">
        <v>2736</v>
      </c>
    </row>
    <row r="967" spans="1:10" ht="13.5" customHeight="1" x14ac:dyDescent="0.25">
      <c r="A967" s="65">
        <v>7</v>
      </c>
      <c r="B967" s="98">
        <v>3</v>
      </c>
      <c r="C967" s="65">
        <v>4</v>
      </c>
      <c r="D967" s="65">
        <v>6</v>
      </c>
      <c r="E967" s="66">
        <v>7346</v>
      </c>
      <c r="F967" s="102" t="s">
        <v>2827</v>
      </c>
      <c r="G967" s="67" t="s">
        <v>2736</v>
      </c>
      <c r="H967" s="68" t="s">
        <v>2736</v>
      </c>
      <c r="I967" s="68" t="s">
        <v>2736</v>
      </c>
      <c r="J967" s="68" t="s">
        <v>2736</v>
      </c>
    </row>
    <row r="968" spans="1:10" ht="13.5" customHeight="1" x14ac:dyDescent="0.25">
      <c r="A968" s="65">
        <v>7</v>
      </c>
      <c r="B968" s="98">
        <v>3</v>
      </c>
      <c r="C968" s="65">
        <v>4</v>
      </c>
      <c r="D968" s="65">
        <v>7</v>
      </c>
      <c r="E968" s="66">
        <v>7347</v>
      </c>
      <c r="F968" s="102" t="s">
        <v>2828</v>
      </c>
      <c r="G968" s="67" t="s">
        <v>2736</v>
      </c>
      <c r="H968" s="68" t="s">
        <v>2736</v>
      </c>
      <c r="I968" s="68" t="s">
        <v>2736</v>
      </c>
      <c r="J968" s="68" t="s">
        <v>2736</v>
      </c>
    </row>
    <row r="969" spans="1:10" ht="13.5" customHeight="1" x14ac:dyDescent="0.25">
      <c r="A969" s="65">
        <v>7</v>
      </c>
      <c r="B969" s="98">
        <v>3</v>
      </c>
      <c r="C969" s="65">
        <v>4</v>
      </c>
      <c r="D969" s="65">
        <v>8</v>
      </c>
      <c r="E969" s="66">
        <v>7348</v>
      </c>
      <c r="F969" s="102" t="s">
        <v>2829</v>
      </c>
      <c r="G969" s="67" t="s">
        <v>2736</v>
      </c>
      <c r="H969" s="68" t="s">
        <v>2736</v>
      </c>
      <c r="I969" s="68" t="s">
        <v>2736</v>
      </c>
      <c r="J969" s="68" t="s">
        <v>2736</v>
      </c>
    </row>
    <row r="970" spans="1:10" ht="13.5" customHeight="1" x14ac:dyDescent="0.25">
      <c r="A970" s="69">
        <v>7</v>
      </c>
      <c r="B970" s="99">
        <v>3</v>
      </c>
      <c r="C970" s="69">
        <v>4</v>
      </c>
      <c r="D970" s="69">
        <v>9</v>
      </c>
      <c r="E970" s="70">
        <v>7349</v>
      </c>
      <c r="F970" s="104" t="s">
        <v>2830</v>
      </c>
      <c r="G970" s="71" t="s">
        <v>2736</v>
      </c>
      <c r="H970" s="72" t="s">
        <v>2736</v>
      </c>
      <c r="I970" s="72" t="s">
        <v>2736</v>
      </c>
      <c r="J970" s="72" t="s">
        <v>2736</v>
      </c>
    </row>
    <row r="971" spans="1:10" ht="13.5" customHeight="1" x14ac:dyDescent="0.25">
      <c r="A971" s="58">
        <v>7</v>
      </c>
      <c r="B971" s="95">
        <v>3</v>
      </c>
      <c r="C971" s="58">
        <v>5</v>
      </c>
      <c r="D971" s="58">
        <v>0</v>
      </c>
      <c r="E971" s="58">
        <v>7350</v>
      </c>
      <c r="F971" s="103" t="s">
        <v>2831</v>
      </c>
      <c r="G971" s="59" t="s">
        <v>2736</v>
      </c>
      <c r="H971" s="60" t="s">
        <v>2736</v>
      </c>
      <c r="I971" s="60" t="s">
        <v>2736</v>
      </c>
      <c r="J971" s="60" t="s">
        <v>2736</v>
      </c>
    </row>
    <row r="972" spans="1:10" ht="13.5" customHeight="1" x14ac:dyDescent="0.25">
      <c r="A972" s="61">
        <v>7</v>
      </c>
      <c r="B972" s="97">
        <v>3</v>
      </c>
      <c r="C972" s="61">
        <v>5</v>
      </c>
      <c r="D972" s="61">
        <v>1</v>
      </c>
      <c r="E972" s="62">
        <v>7351</v>
      </c>
      <c r="F972" s="101" t="s">
        <v>2796</v>
      </c>
      <c r="G972" s="63" t="s">
        <v>2736</v>
      </c>
      <c r="H972" s="64" t="s">
        <v>2736</v>
      </c>
      <c r="I972" s="64" t="s">
        <v>2736</v>
      </c>
      <c r="J972" s="64" t="s">
        <v>2736</v>
      </c>
    </row>
    <row r="973" spans="1:10" ht="13.5" customHeight="1" x14ac:dyDescent="0.25">
      <c r="A973" s="65">
        <v>7</v>
      </c>
      <c r="B973" s="98">
        <v>3</v>
      </c>
      <c r="C973" s="65">
        <v>5</v>
      </c>
      <c r="D973" s="65">
        <v>2</v>
      </c>
      <c r="E973" s="66">
        <v>7352</v>
      </c>
      <c r="F973" s="102" t="s">
        <v>2797</v>
      </c>
      <c r="G973" s="67" t="s">
        <v>2736</v>
      </c>
      <c r="H973" s="68" t="s">
        <v>2736</v>
      </c>
      <c r="I973" s="68" t="s">
        <v>2736</v>
      </c>
      <c r="J973" s="68" t="s">
        <v>2736</v>
      </c>
    </row>
    <row r="974" spans="1:10" ht="13.5" customHeight="1" x14ac:dyDescent="0.25">
      <c r="A974" s="65">
        <v>7</v>
      </c>
      <c r="B974" s="98">
        <v>3</v>
      </c>
      <c r="C974" s="65">
        <v>5</v>
      </c>
      <c r="D974" s="65">
        <v>3</v>
      </c>
      <c r="E974" s="66">
        <v>7353</v>
      </c>
      <c r="F974" s="102" t="s">
        <v>2798</v>
      </c>
      <c r="G974" s="67" t="s">
        <v>2736</v>
      </c>
      <c r="H974" s="68" t="s">
        <v>2736</v>
      </c>
      <c r="I974" s="68" t="s">
        <v>2736</v>
      </c>
      <c r="J974" s="68" t="s">
        <v>2736</v>
      </c>
    </row>
    <row r="975" spans="1:10" ht="13.5" customHeight="1" x14ac:dyDescent="0.25">
      <c r="A975" s="65">
        <v>7</v>
      </c>
      <c r="B975" s="98">
        <v>3</v>
      </c>
      <c r="C975" s="65">
        <v>5</v>
      </c>
      <c r="D975" s="65">
        <v>4</v>
      </c>
      <c r="E975" s="66">
        <v>7354</v>
      </c>
      <c r="F975" s="102" t="s">
        <v>2799</v>
      </c>
      <c r="G975" s="67" t="s">
        <v>2736</v>
      </c>
      <c r="H975" s="68" t="s">
        <v>2736</v>
      </c>
      <c r="I975" s="68" t="s">
        <v>2736</v>
      </c>
      <c r="J975" s="68" t="s">
        <v>2736</v>
      </c>
    </row>
    <row r="976" spans="1:10" ht="13.5" customHeight="1" x14ac:dyDescent="0.25">
      <c r="A976" s="65">
        <v>7</v>
      </c>
      <c r="B976" s="98">
        <v>3</v>
      </c>
      <c r="C976" s="65">
        <v>5</v>
      </c>
      <c r="D976" s="65">
        <v>5</v>
      </c>
      <c r="E976" s="66">
        <v>7355</v>
      </c>
      <c r="F976" s="102" t="s">
        <v>2800</v>
      </c>
      <c r="G976" s="67" t="s">
        <v>2736</v>
      </c>
      <c r="H976" s="68" t="s">
        <v>2736</v>
      </c>
      <c r="I976" s="68" t="s">
        <v>2736</v>
      </c>
      <c r="J976" s="68" t="s">
        <v>2736</v>
      </c>
    </row>
    <row r="977" spans="1:10" ht="13.5" customHeight="1" x14ac:dyDescent="0.25">
      <c r="A977" s="65">
        <v>7</v>
      </c>
      <c r="B977" s="98">
        <v>3</v>
      </c>
      <c r="C977" s="65">
        <v>5</v>
      </c>
      <c r="D977" s="65">
        <v>6</v>
      </c>
      <c r="E977" s="66">
        <v>7356</v>
      </c>
      <c r="F977" s="102" t="s">
        <v>2801</v>
      </c>
      <c r="G977" s="67" t="s">
        <v>2736</v>
      </c>
      <c r="H977" s="68" t="s">
        <v>2736</v>
      </c>
      <c r="I977" s="68" t="s">
        <v>2736</v>
      </c>
      <c r="J977" s="68" t="s">
        <v>2736</v>
      </c>
    </row>
    <row r="978" spans="1:10" ht="13.5" customHeight="1" x14ac:dyDescent="0.25">
      <c r="A978" s="65">
        <v>7</v>
      </c>
      <c r="B978" s="99">
        <v>3</v>
      </c>
      <c r="C978" s="65">
        <v>5</v>
      </c>
      <c r="D978" s="65">
        <v>7</v>
      </c>
      <c r="E978" s="66">
        <v>7357</v>
      </c>
      <c r="F978" s="102" t="s">
        <v>2802</v>
      </c>
      <c r="G978" s="67" t="s">
        <v>2736</v>
      </c>
      <c r="H978" s="68" t="s">
        <v>2736</v>
      </c>
      <c r="I978" s="68" t="s">
        <v>2736</v>
      </c>
      <c r="J978" s="68" t="s">
        <v>2736</v>
      </c>
    </row>
    <row r="979" spans="1:10" ht="13.5" customHeight="1" x14ac:dyDescent="0.25">
      <c r="A979" s="58">
        <v>7</v>
      </c>
      <c r="B979" s="95">
        <v>3</v>
      </c>
      <c r="C979" s="58">
        <v>6</v>
      </c>
      <c r="D979" s="58">
        <v>0</v>
      </c>
      <c r="E979" s="58">
        <v>7360</v>
      </c>
      <c r="F979" s="103" t="s">
        <v>2832</v>
      </c>
      <c r="G979" s="59" t="s">
        <v>2736</v>
      </c>
      <c r="H979" s="60" t="s">
        <v>2736</v>
      </c>
      <c r="I979" s="60" t="s">
        <v>2736</v>
      </c>
      <c r="J979" s="60" t="s">
        <v>2736</v>
      </c>
    </row>
    <row r="980" spans="1:10" ht="13.5" customHeight="1" x14ac:dyDescent="0.25">
      <c r="A980" s="61">
        <v>7</v>
      </c>
      <c r="B980" s="97">
        <v>3</v>
      </c>
      <c r="C980" s="61">
        <v>6</v>
      </c>
      <c r="D980" s="61">
        <v>1</v>
      </c>
      <c r="E980" s="62">
        <v>7361</v>
      </c>
      <c r="F980" s="101" t="s">
        <v>2833</v>
      </c>
      <c r="G980" s="63" t="s">
        <v>2736</v>
      </c>
      <c r="H980" s="64" t="s">
        <v>2736</v>
      </c>
      <c r="I980" s="64" t="s">
        <v>2736</v>
      </c>
      <c r="J980" s="64" t="s">
        <v>2736</v>
      </c>
    </row>
    <row r="981" spans="1:10" ht="13.5" customHeight="1" x14ac:dyDescent="0.25">
      <c r="A981" s="65">
        <v>7</v>
      </c>
      <c r="B981" s="98">
        <v>3</v>
      </c>
      <c r="C981" s="65">
        <v>6</v>
      </c>
      <c r="D981" s="65">
        <v>2</v>
      </c>
      <c r="E981" s="66">
        <v>7362</v>
      </c>
      <c r="F981" s="102" t="s">
        <v>2834</v>
      </c>
      <c r="G981" s="67" t="s">
        <v>2736</v>
      </c>
      <c r="H981" s="68" t="s">
        <v>2736</v>
      </c>
      <c r="I981" s="68" t="s">
        <v>2736</v>
      </c>
      <c r="J981" s="68" t="s">
        <v>2736</v>
      </c>
    </row>
    <row r="982" spans="1:10" ht="13.5" customHeight="1" x14ac:dyDescent="0.25">
      <c r="A982" s="65">
        <v>7</v>
      </c>
      <c r="B982" s="99">
        <v>3</v>
      </c>
      <c r="C982" s="65">
        <v>6</v>
      </c>
      <c r="D982" s="65">
        <v>3</v>
      </c>
      <c r="E982" s="66">
        <v>7363</v>
      </c>
      <c r="F982" s="102" t="s">
        <v>2835</v>
      </c>
      <c r="G982" s="67" t="s">
        <v>2736</v>
      </c>
      <c r="H982" s="68" t="s">
        <v>2736</v>
      </c>
      <c r="I982" s="68" t="s">
        <v>2736</v>
      </c>
      <c r="J982" s="68" t="s">
        <v>2736</v>
      </c>
    </row>
    <row r="983" spans="1:10" ht="13.5" customHeight="1" x14ac:dyDescent="0.25">
      <c r="A983" s="58">
        <v>7</v>
      </c>
      <c r="B983" s="95">
        <v>3</v>
      </c>
      <c r="C983" s="58">
        <v>9</v>
      </c>
      <c r="D983" s="58">
        <v>0</v>
      </c>
      <c r="E983" s="58">
        <v>7390</v>
      </c>
      <c r="F983" s="103" t="s">
        <v>2836</v>
      </c>
      <c r="G983" s="59" t="s">
        <v>2736</v>
      </c>
      <c r="H983" s="60" t="s">
        <v>2736</v>
      </c>
      <c r="I983" s="60" t="s">
        <v>2736</v>
      </c>
      <c r="J983" s="60" t="s">
        <v>2736</v>
      </c>
    </row>
    <row r="984" spans="1:10" ht="13.5" customHeight="1" x14ac:dyDescent="0.25">
      <c r="A984" s="61">
        <v>7</v>
      </c>
      <c r="B984" s="97">
        <v>3</v>
      </c>
      <c r="C984" s="61">
        <v>9</v>
      </c>
      <c r="D984" s="61">
        <v>1</v>
      </c>
      <c r="E984" s="62">
        <v>7391</v>
      </c>
      <c r="F984" s="101" t="s">
        <v>2837</v>
      </c>
      <c r="G984" s="63" t="s">
        <v>2736</v>
      </c>
      <c r="H984" s="64" t="s">
        <v>2736</v>
      </c>
      <c r="I984" s="64" t="s">
        <v>2736</v>
      </c>
      <c r="J984" s="64" t="s">
        <v>2736</v>
      </c>
    </row>
    <row r="985" spans="1:10" ht="13.5" customHeight="1" x14ac:dyDescent="0.25">
      <c r="A985" s="65">
        <v>7</v>
      </c>
      <c r="B985" s="98">
        <v>3</v>
      </c>
      <c r="C985" s="65">
        <v>9</v>
      </c>
      <c r="D985" s="65">
        <v>2</v>
      </c>
      <c r="E985" s="66">
        <v>7392</v>
      </c>
      <c r="F985" s="102" t="s">
        <v>2838</v>
      </c>
      <c r="G985" s="67" t="s">
        <v>2736</v>
      </c>
      <c r="H985" s="68" t="s">
        <v>2736</v>
      </c>
      <c r="I985" s="68" t="s">
        <v>2736</v>
      </c>
      <c r="J985" s="68" t="s">
        <v>2736</v>
      </c>
    </row>
    <row r="986" spans="1:10" ht="13.5" customHeight="1" x14ac:dyDescent="0.25">
      <c r="A986" s="65">
        <v>7</v>
      </c>
      <c r="B986" s="98">
        <v>3</v>
      </c>
      <c r="C986" s="65">
        <v>9</v>
      </c>
      <c r="D986" s="65">
        <v>3</v>
      </c>
      <c r="E986" s="66">
        <v>7393</v>
      </c>
      <c r="F986" s="102" t="s">
        <v>2839</v>
      </c>
      <c r="G986" s="67" t="s">
        <v>2736</v>
      </c>
      <c r="H986" s="68" t="s">
        <v>2736</v>
      </c>
      <c r="I986" s="68" t="s">
        <v>2736</v>
      </c>
      <c r="J986" s="68" t="s">
        <v>2736</v>
      </c>
    </row>
    <row r="987" spans="1:10" ht="13.5" customHeight="1" x14ac:dyDescent="0.25">
      <c r="A987" s="65">
        <v>7</v>
      </c>
      <c r="B987" s="98">
        <v>3</v>
      </c>
      <c r="C987" s="65">
        <v>9</v>
      </c>
      <c r="D987" s="65">
        <v>4</v>
      </c>
      <c r="E987" s="66">
        <v>7394</v>
      </c>
      <c r="F987" s="102" t="s">
        <v>2840</v>
      </c>
      <c r="G987" s="67" t="s">
        <v>2736</v>
      </c>
      <c r="H987" s="68" t="s">
        <v>2736</v>
      </c>
      <c r="I987" s="68" t="s">
        <v>2736</v>
      </c>
      <c r="J987" s="68" t="s">
        <v>2736</v>
      </c>
    </row>
    <row r="988" spans="1:10" ht="13.5" customHeight="1" x14ac:dyDescent="0.25">
      <c r="A988" s="65">
        <v>7</v>
      </c>
      <c r="B988" s="98">
        <v>3</v>
      </c>
      <c r="C988" s="65">
        <v>9</v>
      </c>
      <c r="D988" s="65">
        <v>5</v>
      </c>
      <c r="E988" s="66">
        <v>7395</v>
      </c>
      <c r="F988" s="102" t="s">
        <v>2713</v>
      </c>
      <c r="G988" s="67" t="s">
        <v>2736</v>
      </c>
      <c r="H988" s="68" t="s">
        <v>2736</v>
      </c>
      <c r="I988" s="68" t="s">
        <v>2736</v>
      </c>
      <c r="J988" s="68" t="s">
        <v>2736</v>
      </c>
    </row>
    <row r="989" spans="1:10" ht="13.5" customHeight="1" x14ac:dyDescent="0.25">
      <c r="A989" s="65">
        <v>7</v>
      </c>
      <c r="B989" s="98">
        <v>3</v>
      </c>
      <c r="C989" s="65">
        <v>9</v>
      </c>
      <c r="D989" s="65">
        <v>6</v>
      </c>
      <c r="E989" s="66">
        <v>7396</v>
      </c>
      <c r="F989" s="102" t="s">
        <v>2841</v>
      </c>
      <c r="G989" s="67" t="s">
        <v>2736</v>
      </c>
      <c r="H989" s="68" t="s">
        <v>2736</v>
      </c>
      <c r="I989" s="68" t="s">
        <v>2736</v>
      </c>
      <c r="J989" s="68" t="s">
        <v>2736</v>
      </c>
    </row>
    <row r="990" spans="1:10" ht="13.5" customHeight="1" x14ac:dyDescent="0.25">
      <c r="A990" s="65">
        <v>7</v>
      </c>
      <c r="B990" s="99">
        <v>3</v>
      </c>
      <c r="C990" s="65">
        <v>9</v>
      </c>
      <c r="D990" s="65">
        <v>7</v>
      </c>
      <c r="E990" s="66">
        <v>7397</v>
      </c>
      <c r="F990" s="102" t="s">
        <v>2842</v>
      </c>
      <c r="G990" s="67" t="s">
        <v>2204</v>
      </c>
      <c r="H990" s="68" t="s">
        <v>2204</v>
      </c>
      <c r="I990" s="68" t="s">
        <v>2204</v>
      </c>
      <c r="J990" s="68" t="s">
        <v>2204</v>
      </c>
    </row>
    <row r="991" spans="1:10" ht="13.5" customHeight="1" x14ac:dyDescent="0.25">
      <c r="A991" s="52">
        <v>7</v>
      </c>
      <c r="B991" s="96">
        <v>4</v>
      </c>
      <c r="C991" s="52">
        <v>0</v>
      </c>
      <c r="D991" s="52">
        <v>0</v>
      </c>
      <c r="E991" s="52">
        <v>7400</v>
      </c>
      <c r="F991" s="105" t="s">
        <v>2843</v>
      </c>
      <c r="G991" s="56"/>
      <c r="H991" s="57"/>
      <c r="I991" s="57"/>
      <c r="J991" s="57"/>
    </row>
    <row r="992" spans="1:10" ht="13.5" customHeight="1" x14ac:dyDescent="0.25">
      <c r="A992" s="58">
        <v>7</v>
      </c>
      <c r="B992" s="95">
        <v>4</v>
      </c>
      <c r="C992" s="58">
        <v>1</v>
      </c>
      <c r="D992" s="58">
        <v>0</v>
      </c>
      <c r="E992" s="58">
        <v>7410</v>
      </c>
      <c r="F992" s="103" t="s">
        <v>2844</v>
      </c>
      <c r="G992" s="74"/>
      <c r="H992" s="75"/>
      <c r="I992" s="75"/>
      <c r="J992" s="75"/>
    </row>
    <row r="993" spans="1:10" ht="13.5" customHeight="1" x14ac:dyDescent="0.25">
      <c r="A993" s="61">
        <v>7</v>
      </c>
      <c r="B993" s="97">
        <v>4</v>
      </c>
      <c r="C993" s="61">
        <v>1</v>
      </c>
      <c r="D993" s="61">
        <v>1</v>
      </c>
      <c r="E993" s="62">
        <v>7411</v>
      </c>
      <c r="F993" s="101" t="s">
        <v>2845</v>
      </c>
      <c r="G993" s="76"/>
      <c r="H993" s="191"/>
      <c r="I993" s="191"/>
      <c r="J993" s="191"/>
    </row>
    <row r="994" spans="1:10" ht="13.5" customHeight="1" x14ac:dyDescent="0.25">
      <c r="A994" s="65">
        <v>7</v>
      </c>
      <c r="B994" s="98">
        <v>4</v>
      </c>
      <c r="C994" s="65">
        <v>1</v>
      </c>
      <c r="D994" s="65">
        <v>3</v>
      </c>
      <c r="E994" s="66">
        <v>7413</v>
      </c>
      <c r="F994" s="102" t="s">
        <v>2846</v>
      </c>
      <c r="G994" s="78"/>
      <c r="H994" s="192"/>
      <c r="I994" s="192"/>
      <c r="J994" s="192"/>
    </row>
    <row r="995" spans="1:10" ht="13.5" customHeight="1" x14ac:dyDescent="0.25">
      <c r="A995" s="65">
        <v>7</v>
      </c>
      <c r="B995" s="98">
        <v>4</v>
      </c>
      <c r="C995" s="65">
        <v>1</v>
      </c>
      <c r="D995" s="65">
        <v>4</v>
      </c>
      <c r="E995" s="66">
        <v>7414</v>
      </c>
      <c r="F995" s="102" t="s">
        <v>2847</v>
      </c>
      <c r="G995" s="78"/>
      <c r="H995" s="192"/>
      <c r="I995" s="192"/>
      <c r="J995" s="192"/>
    </row>
    <row r="996" spans="1:10" ht="13.5" customHeight="1" x14ac:dyDescent="0.25">
      <c r="A996" s="65">
        <v>7</v>
      </c>
      <c r="B996" s="98">
        <v>4</v>
      </c>
      <c r="C996" s="65">
        <v>1</v>
      </c>
      <c r="D996" s="65">
        <v>5</v>
      </c>
      <c r="E996" s="66">
        <v>7415</v>
      </c>
      <c r="F996" s="102" t="s">
        <v>2848</v>
      </c>
      <c r="G996" s="78"/>
      <c r="H996" s="192"/>
      <c r="I996" s="192"/>
      <c r="J996" s="192"/>
    </row>
    <row r="997" spans="1:10" ht="13.5" customHeight="1" x14ac:dyDescent="0.25">
      <c r="A997" s="65">
        <v>7</v>
      </c>
      <c r="B997" s="98">
        <v>4</v>
      </c>
      <c r="C997" s="65">
        <v>1</v>
      </c>
      <c r="D997" s="65">
        <v>6</v>
      </c>
      <c r="E997" s="66">
        <v>7416</v>
      </c>
      <c r="F997" s="102" t="s">
        <v>2849</v>
      </c>
      <c r="G997" s="78"/>
      <c r="H997" s="192"/>
      <c r="I997" s="192"/>
      <c r="J997" s="192"/>
    </row>
    <row r="998" spans="1:10" ht="13.5" customHeight="1" x14ac:dyDescent="0.25">
      <c r="A998" s="65">
        <v>7</v>
      </c>
      <c r="B998" s="98">
        <v>4</v>
      </c>
      <c r="C998" s="65">
        <v>1</v>
      </c>
      <c r="D998" s="65">
        <v>7</v>
      </c>
      <c r="E998" s="66">
        <v>7417</v>
      </c>
      <c r="F998" s="102" t="s">
        <v>2850</v>
      </c>
      <c r="G998" s="78"/>
      <c r="H998" s="192"/>
      <c r="I998" s="192"/>
      <c r="J998" s="192"/>
    </row>
    <row r="999" spans="1:10" ht="13.5" customHeight="1" x14ac:dyDescent="0.25">
      <c r="A999" s="65">
        <v>7</v>
      </c>
      <c r="B999" s="99">
        <v>4</v>
      </c>
      <c r="C999" s="65">
        <v>1</v>
      </c>
      <c r="D999" s="65">
        <v>8</v>
      </c>
      <c r="E999" s="66">
        <v>7418</v>
      </c>
      <c r="F999" s="102" t="s">
        <v>2851</v>
      </c>
      <c r="G999" s="78"/>
      <c r="H999" s="192"/>
      <c r="I999" s="192"/>
      <c r="J999" s="192"/>
    </row>
    <row r="1000" spans="1:10" ht="13.5" customHeight="1" x14ac:dyDescent="0.25">
      <c r="A1000" s="58">
        <v>7</v>
      </c>
      <c r="B1000" s="95">
        <v>4</v>
      </c>
      <c r="C1000" s="58">
        <v>2</v>
      </c>
      <c r="D1000" s="58">
        <v>0</v>
      </c>
      <c r="E1000" s="58">
        <v>7420</v>
      </c>
      <c r="F1000" s="103" t="s">
        <v>2692</v>
      </c>
      <c r="G1000" s="74"/>
      <c r="H1000" s="75"/>
      <c r="I1000" s="75"/>
      <c r="J1000" s="75"/>
    </row>
    <row r="1001" spans="1:10" ht="13.5" customHeight="1" x14ac:dyDescent="0.25">
      <c r="A1001" s="61">
        <v>7</v>
      </c>
      <c r="B1001" s="97">
        <v>4</v>
      </c>
      <c r="C1001" s="61">
        <v>2</v>
      </c>
      <c r="D1001" s="61">
        <v>1</v>
      </c>
      <c r="E1001" s="62">
        <v>7421</v>
      </c>
      <c r="F1001" s="101" t="s">
        <v>2852</v>
      </c>
      <c r="G1001" s="76"/>
      <c r="H1001" s="191"/>
      <c r="I1001" s="191"/>
      <c r="J1001" s="191"/>
    </row>
    <row r="1002" spans="1:10" ht="13.5" customHeight="1" x14ac:dyDescent="0.25">
      <c r="A1002" s="65">
        <v>7</v>
      </c>
      <c r="B1002" s="98">
        <v>4</v>
      </c>
      <c r="C1002" s="65">
        <v>2</v>
      </c>
      <c r="D1002" s="65">
        <v>2</v>
      </c>
      <c r="E1002" s="66">
        <v>7422</v>
      </c>
      <c r="F1002" s="102" t="s">
        <v>2853</v>
      </c>
      <c r="G1002" s="78"/>
      <c r="H1002" s="192"/>
      <c r="I1002" s="192"/>
      <c r="J1002" s="192"/>
    </row>
    <row r="1003" spans="1:10" ht="13.5" customHeight="1" x14ac:dyDescent="0.25">
      <c r="A1003" s="65">
        <v>7</v>
      </c>
      <c r="B1003" s="98">
        <v>4</v>
      </c>
      <c r="C1003" s="65">
        <v>2</v>
      </c>
      <c r="D1003" s="65">
        <v>3</v>
      </c>
      <c r="E1003" s="66">
        <v>7423</v>
      </c>
      <c r="F1003" s="102" t="s">
        <v>2854</v>
      </c>
      <c r="G1003" s="78"/>
      <c r="H1003" s="192"/>
      <c r="I1003" s="192"/>
      <c r="J1003" s="192"/>
    </row>
    <row r="1004" spans="1:10" ht="13.5" customHeight="1" x14ac:dyDescent="0.25">
      <c r="A1004" s="65">
        <v>7</v>
      </c>
      <c r="B1004" s="98">
        <v>4</v>
      </c>
      <c r="C1004" s="65">
        <v>2</v>
      </c>
      <c r="D1004" s="65">
        <v>4</v>
      </c>
      <c r="E1004" s="66">
        <v>7424</v>
      </c>
      <c r="F1004" s="102" t="s">
        <v>2855</v>
      </c>
      <c r="G1004" s="78"/>
      <c r="H1004" s="192"/>
      <c r="I1004" s="192"/>
      <c r="J1004" s="192"/>
    </row>
    <row r="1005" spans="1:10" ht="13.5" customHeight="1" x14ac:dyDescent="0.25">
      <c r="A1005" s="65">
        <v>7</v>
      </c>
      <c r="B1005" s="98">
        <v>4</v>
      </c>
      <c r="C1005" s="65">
        <v>2</v>
      </c>
      <c r="D1005" s="65">
        <v>5</v>
      </c>
      <c r="E1005" s="66">
        <v>7425</v>
      </c>
      <c r="F1005" s="102" t="s">
        <v>2856</v>
      </c>
      <c r="G1005" s="78"/>
      <c r="H1005" s="192"/>
      <c r="I1005" s="192"/>
      <c r="J1005" s="192"/>
    </row>
    <row r="1006" spans="1:10" ht="13.5" customHeight="1" x14ac:dyDescent="0.25">
      <c r="A1006" s="65">
        <v>7</v>
      </c>
      <c r="B1006" s="98">
        <v>4</v>
      </c>
      <c r="C1006" s="65">
        <v>2</v>
      </c>
      <c r="D1006" s="65">
        <v>6</v>
      </c>
      <c r="E1006" s="66">
        <v>7426</v>
      </c>
      <c r="F1006" s="102" t="s">
        <v>2857</v>
      </c>
      <c r="G1006" s="78"/>
      <c r="H1006" s="192"/>
      <c r="I1006" s="192"/>
      <c r="J1006" s="192"/>
    </row>
    <row r="1007" spans="1:10" ht="13.5" customHeight="1" x14ac:dyDescent="0.25">
      <c r="A1007" s="65">
        <v>7</v>
      </c>
      <c r="B1007" s="98">
        <v>4</v>
      </c>
      <c r="C1007" s="65">
        <v>2</v>
      </c>
      <c r="D1007" s="65">
        <v>7</v>
      </c>
      <c r="E1007" s="66">
        <v>7427</v>
      </c>
      <c r="F1007" s="102" t="s">
        <v>2858</v>
      </c>
      <c r="G1007" s="78"/>
      <c r="H1007" s="192"/>
      <c r="I1007" s="192"/>
      <c r="J1007" s="192"/>
    </row>
    <row r="1008" spans="1:10" ht="13.5" customHeight="1" x14ac:dyDescent="0.25">
      <c r="A1008" s="65">
        <v>7</v>
      </c>
      <c r="B1008" s="98">
        <v>4</v>
      </c>
      <c r="C1008" s="65">
        <v>2</v>
      </c>
      <c r="D1008" s="65">
        <v>8</v>
      </c>
      <c r="E1008" s="66">
        <v>7428</v>
      </c>
      <c r="F1008" s="102" t="s">
        <v>2859</v>
      </c>
      <c r="G1008" s="78"/>
      <c r="H1008" s="192"/>
      <c r="I1008" s="192"/>
      <c r="J1008" s="192"/>
    </row>
    <row r="1009" spans="1:10" ht="13.5" customHeight="1" x14ac:dyDescent="0.25">
      <c r="A1009" s="69">
        <v>7</v>
      </c>
      <c r="B1009" s="99">
        <v>4</v>
      </c>
      <c r="C1009" s="69">
        <v>2</v>
      </c>
      <c r="D1009" s="69">
        <v>9</v>
      </c>
      <c r="E1009" s="70">
        <v>7429</v>
      </c>
      <c r="F1009" s="104" t="s">
        <v>2860</v>
      </c>
      <c r="G1009" s="80"/>
      <c r="H1009" s="193"/>
      <c r="I1009" s="193"/>
      <c r="J1009" s="193"/>
    </row>
    <row r="1010" spans="1:10" ht="13.5" customHeight="1" x14ac:dyDescent="0.25">
      <c r="A1010" s="58">
        <v>7</v>
      </c>
      <c r="B1010" s="95">
        <v>4</v>
      </c>
      <c r="C1010" s="58">
        <v>3</v>
      </c>
      <c r="D1010" s="58">
        <v>0</v>
      </c>
      <c r="E1010" s="58">
        <v>7430</v>
      </c>
      <c r="F1010" s="103" t="s">
        <v>2861</v>
      </c>
      <c r="G1010" s="74"/>
      <c r="H1010" s="75"/>
      <c r="I1010" s="75"/>
      <c r="J1010" s="75"/>
    </row>
    <row r="1011" spans="1:10" ht="13.5" customHeight="1" x14ac:dyDescent="0.25">
      <c r="A1011" s="61">
        <v>7</v>
      </c>
      <c r="B1011" s="97">
        <v>4</v>
      </c>
      <c r="C1011" s="61">
        <v>3</v>
      </c>
      <c r="D1011" s="61">
        <v>1</v>
      </c>
      <c r="E1011" s="62">
        <v>7431</v>
      </c>
      <c r="F1011" s="101" t="s">
        <v>2862</v>
      </c>
      <c r="G1011" s="76"/>
      <c r="H1011" s="191"/>
      <c r="I1011" s="191"/>
      <c r="J1011" s="191"/>
    </row>
    <row r="1012" spans="1:10" ht="13.5" customHeight="1" x14ac:dyDescent="0.25">
      <c r="A1012" s="65">
        <v>7</v>
      </c>
      <c r="B1012" s="98">
        <v>4</v>
      </c>
      <c r="C1012" s="65">
        <v>3</v>
      </c>
      <c r="D1012" s="65">
        <v>2</v>
      </c>
      <c r="E1012" s="66">
        <v>7432</v>
      </c>
      <c r="F1012" s="102" t="s">
        <v>2863</v>
      </c>
      <c r="G1012" s="78"/>
      <c r="H1012" s="192"/>
      <c r="I1012" s="192"/>
      <c r="J1012" s="192"/>
    </row>
    <row r="1013" spans="1:10" ht="13.5" customHeight="1" x14ac:dyDescent="0.25">
      <c r="A1013" s="65">
        <v>7</v>
      </c>
      <c r="B1013" s="98">
        <v>4</v>
      </c>
      <c r="C1013" s="65">
        <v>3</v>
      </c>
      <c r="D1013" s="65">
        <v>3</v>
      </c>
      <c r="E1013" s="66">
        <v>7433</v>
      </c>
      <c r="F1013" s="102" t="s">
        <v>2859</v>
      </c>
      <c r="G1013" s="78"/>
      <c r="H1013" s="192"/>
      <c r="I1013" s="192"/>
      <c r="J1013" s="192"/>
    </row>
    <row r="1014" spans="1:10" ht="13.5" customHeight="1" x14ac:dyDescent="0.25">
      <c r="A1014" s="65">
        <v>7</v>
      </c>
      <c r="B1014" s="98">
        <v>4</v>
      </c>
      <c r="C1014" s="65">
        <v>3</v>
      </c>
      <c r="D1014" s="65">
        <v>4</v>
      </c>
      <c r="E1014" s="66">
        <v>7434</v>
      </c>
      <c r="F1014" s="102" t="s">
        <v>2864</v>
      </c>
      <c r="G1014" s="78"/>
      <c r="H1014" s="192"/>
      <c r="I1014" s="192"/>
      <c r="J1014" s="192"/>
    </row>
    <row r="1015" spans="1:10" ht="13.5" customHeight="1" x14ac:dyDescent="0.25">
      <c r="A1015" s="65">
        <v>7</v>
      </c>
      <c r="B1015" s="98">
        <v>4</v>
      </c>
      <c r="C1015" s="65">
        <v>3</v>
      </c>
      <c r="D1015" s="65">
        <v>5</v>
      </c>
      <c r="E1015" s="66">
        <v>7435</v>
      </c>
      <c r="F1015" s="102" t="s">
        <v>2865</v>
      </c>
      <c r="G1015" s="78"/>
      <c r="H1015" s="192"/>
      <c r="I1015" s="192"/>
      <c r="J1015" s="192"/>
    </row>
    <row r="1016" spans="1:10" ht="13.5" customHeight="1" x14ac:dyDescent="0.25">
      <c r="A1016" s="65">
        <v>7</v>
      </c>
      <c r="B1016" s="98">
        <v>4</v>
      </c>
      <c r="C1016" s="65">
        <v>3</v>
      </c>
      <c r="D1016" s="65">
        <v>6</v>
      </c>
      <c r="E1016" s="66">
        <v>7436</v>
      </c>
      <c r="F1016" s="102" t="s">
        <v>2866</v>
      </c>
      <c r="G1016" s="78"/>
      <c r="H1016" s="192"/>
      <c r="I1016" s="192"/>
      <c r="J1016" s="192"/>
    </row>
    <row r="1017" spans="1:10" ht="13.5" customHeight="1" x14ac:dyDescent="0.25">
      <c r="A1017" s="65">
        <v>7</v>
      </c>
      <c r="B1017" s="98">
        <v>4</v>
      </c>
      <c r="C1017" s="65">
        <v>3</v>
      </c>
      <c r="D1017" s="65">
        <v>7</v>
      </c>
      <c r="E1017" s="66">
        <v>7437</v>
      </c>
      <c r="F1017" s="102" t="s">
        <v>2867</v>
      </c>
      <c r="G1017" s="78"/>
      <c r="H1017" s="192"/>
      <c r="I1017" s="192"/>
      <c r="J1017" s="192"/>
    </row>
    <row r="1018" spans="1:10" ht="13.5" customHeight="1" x14ac:dyDescent="0.25">
      <c r="A1018" s="65">
        <v>7</v>
      </c>
      <c r="B1018" s="98">
        <v>4</v>
      </c>
      <c r="C1018" s="65">
        <v>3</v>
      </c>
      <c r="D1018" s="65">
        <v>8</v>
      </c>
      <c r="E1018" s="66">
        <v>7438</v>
      </c>
      <c r="F1018" s="102" t="s">
        <v>2868</v>
      </c>
      <c r="G1018" s="78"/>
      <c r="H1018" s="192"/>
      <c r="I1018" s="192"/>
      <c r="J1018" s="192"/>
    </row>
    <row r="1019" spans="1:10" ht="13.5" customHeight="1" x14ac:dyDescent="0.25">
      <c r="A1019" s="69">
        <v>7</v>
      </c>
      <c r="B1019" s="99">
        <v>4</v>
      </c>
      <c r="C1019" s="69">
        <v>3</v>
      </c>
      <c r="D1019" s="69">
        <v>9</v>
      </c>
      <c r="E1019" s="70">
        <v>7439</v>
      </c>
      <c r="F1019" s="104" t="s">
        <v>2869</v>
      </c>
      <c r="G1019" s="80"/>
      <c r="H1019" s="193"/>
      <c r="I1019" s="193"/>
      <c r="J1019" s="193"/>
    </row>
    <row r="1020" spans="1:10" ht="13.5" customHeight="1" x14ac:dyDescent="0.25">
      <c r="A1020" s="58">
        <v>7</v>
      </c>
      <c r="B1020" s="95">
        <v>4</v>
      </c>
      <c r="C1020" s="58">
        <v>4</v>
      </c>
      <c r="D1020" s="58">
        <v>0</v>
      </c>
      <c r="E1020" s="58">
        <v>7440</v>
      </c>
      <c r="F1020" s="103" t="s">
        <v>2870</v>
      </c>
      <c r="G1020" s="74"/>
      <c r="H1020" s="75"/>
      <c r="I1020" s="75"/>
      <c r="J1020" s="75"/>
    </row>
    <row r="1021" spans="1:10" ht="13.5" customHeight="1" x14ac:dyDescent="0.25">
      <c r="A1021" s="61">
        <v>7</v>
      </c>
      <c r="B1021" s="97">
        <v>4</v>
      </c>
      <c r="C1021" s="61">
        <v>4</v>
      </c>
      <c r="D1021" s="61">
        <v>1</v>
      </c>
      <c r="E1021" s="62">
        <v>7441</v>
      </c>
      <c r="F1021" s="101" t="s">
        <v>2871</v>
      </c>
      <c r="G1021" s="76"/>
      <c r="H1021" s="191"/>
      <c r="I1021" s="191"/>
      <c r="J1021" s="191"/>
    </row>
    <row r="1022" spans="1:10" ht="13.5" customHeight="1" x14ac:dyDescent="0.25">
      <c r="A1022" s="65">
        <v>7</v>
      </c>
      <c r="B1022" s="98">
        <v>4</v>
      </c>
      <c r="C1022" s="65">
        <v>4</v>
      </c>
      <c r="D1022" s="65">
        <v>2</v>
      </c>
      <c r="E1022" s="66">
        <v>7442</v>
      </c>
      <c r="F1022" s="102" t="s">
        <v>2872</v>
      </c>
      <c r="G1022" s="78"/>
      <c r="H1022" s="192"/>
      <c r="I1022" s="192"/>
      <c r="J1022" s="192"/>
    </row>
    <row r="1023" spans="1:10" ht="13.5" customHeight="1" x14ac:dyDescent="0.25">
      <c r="A1023" s="65">
        <v>7</v>
      </c>
      <c r="B1023" s="98">
        <v>4</v>
      </c>
      <c r="C1023" s="65">
        <v>4</v>
      </c>
      <c r="D1023" s="65">
        <v>3</v>
      </c>
      <c r="E1023" s="66">
        <v>7443</v>
      </c>
      <c r="F1023" s="102" t="s">
        <v>2873</v>
      </c>
      <c r="G1023" s="78"/>
      <c r="H1023" s="192"/>
      <c r="I1023" s="192"/>
      <c r="J1023" s="192"/>
    </row>
    <row r="1024" spans="1:10" ht="13.5" customHeight="1" x14ac:dyDescent="0.25">
      <c r="A1024" s="65">
        <v>7</v>
      </c>
      <c r="B1024" s="98">
        <v>4</v>
      </c>
      <c r="C1024" s="65">
        <v>4</v>
      </c>
      <c r="D1024" s="65">
        <v>4</v>
      </c>
      <c r="E1024" s="66">
        <v>7444</v>
      </c>
      <c r="F1024" s="102" t="s">
        <v>2874</v>
      </c>
      <c r="G1024" s="78"/>
      <c r="H1024" s="192"/>
      <c r="I1024" s="192"/>
      <c r="J1024" s="192"/>
    </row>
    <row r="1025" spans="1:10" ht="13.5" customHeight="1" x14ac:dyDescent="0.25">
      <c r="A1025" s="65">
        <v>7</v>
      </c>
      <c r="B1025" s="98">
        <v>4</v>
      </c>
      <c r="C1025" s="65">
        <v>4</v>
      </c>
      <c r="D1025" s="65">
        <v>5</v>
      </c>
      <c r="E1025" s="66">
        <v>7445</v>
      </c>
      <c r="F1025" s="102" t="s">
        <v>2875</v>
      </c>
      <c r="G1025" s="78"/>
      <c r="H1025" s="192"/>
      <c r="I1025" s="192"/>
      <c r="J1025" s="192"/>
    </row>
    <row r="1026" spans="1:10" ht="13.5" customHeight="1" x14ac:dyDescent="0.25">
      <c r="A1026" s="65">
        <v>7</v>
      </c>
      <c r="B1026" s="98">
        <v>4</v>
      </c>
      <c r="C1026" s="65">
        <v>4</v>
      </c>
      <c r="D1026" s="65">
        <v>6</v>
      </c>
      <c r="E1026" s="66">
        <v>7446</v>
      </c>
      <c r="F1026" s="102" t="s">
        <v>2876</v>
      </c>
      <c r="G1026" s="78"/>
      <c r="H1026" s="192"/>
      <c r="I1026" s="192"/>
      <c r="J1026" s="192"/>
    </row>
    <row r="1027" spans="1:10" ht="13.5" customHeight="1" x14ac:dyDescent="0.25">
      <c r="A1027" s="65">
        <v>7</v>
      </c>
      <c r="B1027" s="98">
        <v>4</v>
      </c>
      <c r="C1027" s="65">
        <v>4</v>
      </c>
      <c r="D1027" s="65">
        <v>7</v>
      </c>
      <c r="E1027" s="66">
        <v>7447</v>
      </c>
      <c r="F1027" s="102" t="s">
        <v>2877</v>
      </c>
      <c r="G1027" s="78"/>
      <c r="H1027" s="192"/>
      <c r="I1027" s="192"/>
      <c r="J1027" s="192"/>
    </row>
    <row r="1028" spans="1:10" ht="13.5" customHeight="1" x14ac:dyDescent="0.25">
      <c r="A1028" s="65">
        <v>7</v>
      </c>
      <c r="B1028" s="98">
        <v>4</v>
      </c>
      <c r="C1028" s="65">
        <v>4</v>
      </c>
      <c r="D1028" s="65">
        <v>8</v>
      </c>
      <c r="E1028" s="66">
        <v>7448</v>
      </c>
      <c r="F1028" s="102" t="s">
        <v>2878</v>
      </c>
      <c r="G1028" s="78"/>
      <c r="H1028" s="192"/>
      <c r="I1028" s="192"/>
      <c r="J1028" s="192"/>
    </row>
    <row r="1029" spans="1:10" ht="13.5" customHeight="1" x14ac:dyDescent="0.25">
      <c r="A1029" s="69">
        <v>7</v>
      </c>
      <c r="B1029" s="99">
        <v>4</v>
      </c>
      <c r="C1029" s="69">
        <v>4</v>
      </c>
      <c r="D1029" s="69">
        <v>9</v>
      </c>
      <c r="E1029" s="70">
        <v>7449</v>
      </c>
      <c r="F1029" s="104" t="s">
        <v>2879</v>
      </c>
      <c r="G1029" s="80"/>
      <c r="H1029" s="193"/>
      <c r="I1029" s="193"/>
      <c r="J1029" s="193"/>
    </row>
    <row r="1030" spans="1:10" ht="13.5" customHeight="1" x14ac:dyDescent="0.25">
      <c r="A1030" s="58">
        <v>7</v>
      </c>
      <c r="B1030" s="95">
        <v>4</v>
      </c>
      <c r="C1030" s="58">
        <v>5</v>
      </c>
      <c r="D1030" s="58">
        <v>0</v>
      </c>
      <c r="E1030" s="58">
        <v>7450</v>
      </c>
      <c r="F1030" s="103" t="s">
        <v>2880</v>
      </c>
      <c r="G1030" s="74"/>
      <c r="H1030" s="75"/>
      <c r="I1030" s="75"/>
      <c r="J1030" s="75"/>
    </row>
    <row r="1031" spans="1:10" ht="13.5" customHeight="1" x14ac:dyDescent="0.25">
      <c r="A1031" s="61">
        <v>7</v>
      </c>
      <c r="B1031" s="97">
        <v>4</v>
      </c>
      <c r="C1031" s="61">
        <v>5</v>
      </c>
      <c r="D1031" s="61">
        <v>1</v>
      </c>
      <c r="E1031" s="62">
        <v>7451</v>
      </c>
      <c r="F1031" s="101" t="s">
        <v>2881</v>
      </c>
      <c r="G1031" s="76"/>
      <c r="H1031" s="191"/>
      <c r="I1031" s="191"/>
      <c r="J1031" s="191"/>
    </row>
    <row r="1032" spans="1:10" ht="13.5" customHeight="1" x14ac:dyDescent="0.25">
      <c r="A1032" s="65">
        <v>7</v>
      </c>
      <c r="B1032" s="98">
        <v>4</v>
      </c>
      <c r="C1032" s="65">
        <v>5</v>
      </c>
      <c r="D1032" s="65">
        <v>2</v>
      </c>
      <c r="E1032" s="66">
        <v>7452</v>
      </c>
      <c r="F1032" s="102" t="s">
        <v>2882</v>
      </c>
      <c r="G1032" s="78"/>
      <c r="H1032" s="192"/>
      <c r="I1032" s="192"/>
      <c r="J1032" s="192"/>
    </row>
    <row r="1033" spans="1:10" ht="13.5" customHeight="1" x14ac:dyDescent="0.25">
      <c r="A1033" s="65">
        <v>7</v>
      </c>
      <c r="B1033" s="98">
        <v>4</v>
      </c>
      <c r="C1033" s="65">
        <v>5</v>
      </c>
      <c r="D1033" s="65">
        <v>3</v>
      </c>
      <c r="E1033" s="66">
        <v>7453</v>
      </c>
      <c r="F1033" s="102" t="s">
        <v>2883</v>
      </c>
      <c r="G1033" s="78"/>
      <c r="H1033" s="192"/>
      <c r="I1033" s="192"/>
      <c r="J1033" s="192"/>
    </row>
    <row r="1034" spans="1:10" ht="13.5" customHeight="1" x14ac:dyDescent="0.25">
      <c r="A1034" s="65">
        <v>7</v>
      </c>
      <c r="B1034" s="98">
        <v>4</v>
      </c>
      <c r="C1034" s="65">
        <v>5</v>
      </c>
      <c r="D1034" s="65">
        <v>4</v>
      </c>
      <c r="E1034" s="66">
        <v>7454</v>
      </c>
      <c r="F1034" s="102" t="s">
        <v>2884</v>
      </c>
      <c r="G1034" s="78"/>
      <c r="H1034" s="192"/>
      <c r="I1034" s="192"/>
      <c r="J1034" s="192"/>
    </row>
    <row r="1035" spans="1:10" ht="13.5" customHeight="1" x14ac:dyDescent="0.25">
      <c r="A1035" s="65">
        <v>7</v>
      </c>
      <c r="B1035" s="98">
        <v>4</v>
      </c>
      <c r="C1035" s="65">
        <v>5</v>
      </c>
      <c r="D1035" s="65">
        <v>5</v>
      </c>
      <c r="E1035" s="66">
        <v>7455</v>
      </c>
      <c r="F1035" s="102" t="s">
        <v>2885</v>
      </c>
      <c r="G1035" s="78"/>
      <c r="H1035" s="192"/>
      <c r="I1035" s="192"/>
      <c r="J1035" s="192"/>
    </row>
    <row r="1036" spans="1:10" ht="13.5" customHeight="1" x14ac:dyDescent="0.25">
      <c r="A1036" s="65">
        <v>7</v>
      </c>
      <c r="B1036" s="98">
        <v>4</v>
      </c>
      <c r="C1036" s="65">
        <v>5</v>
      </c>
      <c r="D1036" s="65">
        <v>6</v>
      </c>
      <c r="E1036" s="66">
        <v>7456</v>
      </c>
      <c r="F1036" s="102" t="s">
        <v>2886</v>
      </c>
      <c r="G1036" s="78"/>
      <c r="H1036" s="192"/>
      <c r="I1036" s="192"/>
      <c r="J1036" s="192"/>
    </row>
    <row r="1037" spans="1:10" ht="13.5" customHeight="1" x14ac:dyDescent="0.25">
      <c r="A1037" s="65">
        <v>7</v>
      </c>
      <c r="B1037" s="98">
        <v>4</v>
      </c>
      <c r="C1037" s="65">
        <v>5</v>
      </c>
      <c r="D1037" s="65">
        <v>7</v>
      </c>
      <c r="E1037" s="66">
        <v>7457</v>
      </c>
      <c r="F1037" s="102" t="s">
        <v>2887</v>
      </c>
      <c r="G1037" s="78"/>
      <c r="H1037" s="192"/>
      <c r="I1037" s="192"/>
      <c r="J1037" s="192"/>
    </row>
    <row r="1038" spans="1:10" ht="13.5" customHeight="1" x14ac:dyDescent="0.25">
      <c r="A1038" s="65">
        <v>7</v>
      </c>
      <c r="B1038" s="99">
        <v>4</v>
      </c>
      <c r="C1038" s="65">
        <v>5</v>
      </c>
      <c r="D1038" s="65">
        <v>8</v>
      </c>
      <c r="E1038" s="66">
        <v>7458</v>
      </c>
      <c r="F1038" s="102" t="s">
        <v>2888</v>
      </c>
      <c r="G1038" s="78"/>
      <c r="H1038" s="192"/>
      <c r="I1038" s="192"/>
      <c r="J1038" s="192"/>
    </row>
    <row r="1039" spans="1:10" ht="13.5" customHeight="1" x14ac:dyDescent="0.25">
      <c r="A1039" s="58">
        <v>7</v>
      </c>
      <c r="B1039" s="95">
        <v>4</v>
      </c>
      <c r="C1039" s="58">
        <v>6</v>
      </c>
      <c r="D1039" s="58">
        <v>0</v>
      </c>
      <c r="E1039" s="58">
        <v>7460</v>
      </c>
      <c r="F1039" s="103" t="s">
        <v>2889</v>
      </c>
      <c r="G1039" s="74"/>
      <c r="H1039" s="75"/>
      <c r="I1039" s="75"/>
      <c r="J1039" s="75"/>
    </row>
    <row r="1040" spans="1:10" ht="13.5" customHeight="1" x14ac:dyDescent="0.25">
      <c r="A1040" s="61">
        <v>7</v>
      </c>
      <c r="B1040" s="97">
        <v>4</v>
      </c>
      <c r="C1040" s="61">
        <v>6</v>
      </c>
      <c r="D1040" s="61">
        <v>1</v>
      </c>
      <c r="E1040" s="62">
        <v>7461</v>
      </c>
      <c r="F1040" s="101" t="s">
        <v>2890</v>
      </c>
      <c r="G1040" s="76"/>
      <c r="H1040" s="191"/>
      <c r="I1040" s="191"/>
      <c r="J1040" s="191"/>
    </row>
    <row r="1041" spans="1:10" ht="13.5" customHeight="1" x14ac:dyDescent="0.25">
      <c r="A1041" s="65">
        <v>7</v>
      </c>
      <c r="B1041" s="98">
        <v>4</v>
      </c>
      <c r="C1041" s="65">
        <v>6</v>
      </c>
      <c r="D1041" s="65">
        <v>2</v>
      </c>
      <c r="E1041" s="66">
        <v>7462</v>
      </c>
      <c r="F1041" s="102" t="s">
        <v>2891</v>
      </c>
      <c r="G1041" s="78"/>
      <c r="H1041" s="192"/>
      <c r="I1041" s="192"/>
      <c r="J1041" s="192"/>
    </row>
    <row r="1042" spans="1:10" ht="13.5" customHeight="1" x14ac:dyDescent="0.25">
      <c r="A1042" s="65">
        <v>7</v>
      </c>
      <c r="B1042" s="98">
        <v>4</v>
      </c>
      <c r="C1042" s="65">
        <v>6</v>
      </c>
      <c r="D1042" s="65">
        <v>3</v>
      </c>
      <c r="E1042" s="66">
        <v>7463</v>
      </c>
      <c r="F1042" s="102" t="s">
        <v>2892</v>
      </c>
      <c r="G1042" s="78"/>
      <c r="H1042" s="192"/>
      <c r="I1042" s="192"/>
      <c r="J1042" s="192"/>
    </row>
    <row r="1043" spans="1:10" ht="13.5" customHeight="1" x14ac:dyDescent="0.25">
      <c r="A1043" s="65">
        <v>7</v>
      </c>
      <c r="B1043" s="98">
        <v>4</v>
      </c>
      <c r="C1043" s="65">
        <v>6</v>
      </c>
      <c r="D1043" s="65">
        <v>4</v>
      </c>
      <c r="E1043" s="66">
        <v>7464</v>
      </c>
      <c r="F1043" s="102" t="s">
        <v>2893</v>
      </c>
      <c r="G1043" s="78"/>
      <c r="H1043" s="192"/>
      <c r="I1043" s="192"/>
      <c r="J1043" s="192"/>
    </row>
    <row r="1044" spans="1:10" ht="13.5" customHeight="1" x14ac:dyDescent="0.25">
      <c r="A1044" s="65">
        <v>7</v>
      </c>
      <c r="B1044" s="98">
        <v>4</v>
      </c>
      <c r="C1044" s="65">
        <v>6</v>
      </c>
      <c r="D1044" s="65">
        <v>5</v>
      </c>
      <c r="E1044" s="66">
        <v>7465</v>
      </c>
      <c r="F1044" s="102" t="s">
        <v>2894</v>
      </c>
      <c r="G1044" s="78"/>
      <c r="H1044" s="192"/>
      <c r="I1044" s="192"/>
      <c r="J1044" s="192"/>
    </row>
    <row r="1045" spans="1:10" ht="13.5" customHeight="1" x14ac:dyDescent="0.25">
      <c r="A1045" s="65">
        <v>7</v>
      </c>
      <c r="B1045" s="98">
        <v>4</v>
      </c>
      <c r="C1045" s="65">
        <v>6</v>
      </c>
      <c r="D1045" s="65">
        <v>6</v>
      </c>
      <c r="E1045" s="66">
        <v>7466</v>
      </c>
      <c r="F1045" s="102" t="s">
        <v>2895</v>
      </c>
      <c r="G1045" s="78"/>
      <c r="H1045" s="192"/>
      <c r="I1045" s="192"/>
      <c r="J1045" s="192"/>
    </row>
    <row r="1046" spans="1:10" ht="13.5" customHeight="1" x14ac:dyDescent="0.25">
      <c r="A1046" s="65">
        <v>7</v>
      </c>
      <c r="B1046" s="98">
        <v>4</v>
      </c>
      <c r="C1046" s="65">
        <v>6</v>
      </c>
      <c r="D1046" s="65">
        <v>7</v>
      </c>
      <c r="E1046" s="66">
        <v>7467</v>
      </c>
      <c r="F1046" s="102" t="s">
        <v>2860</v>
      </c>
      <c r="G1046" s="78"/>
      <c r="H1046" s="192"/>
      <c r="I1046" s="192"/>
      <c r="J1046" s="192"/>
    </row>
    <row r="1047" spans="1:10" ht="13.5" customHeight="1" x14ac:dyDescent="0.25">
      <c r="A1047" s="65">
        <v>7</v>
      </c>
      <c r="B1047" s="99">
        <v>4</v>
      </c>
      <c r="C1047" s="65">
        <v>6</v>
      </c>
      <c r="D1047" s="65">
        <v>8</v>
      </c>
      <c r="E1047" s="66">
        <v>7468</v>
      </c>
      <c r="F1047" s="102" t="s">
        <v>2859</v>
      </c>
      <c r="G1047" s="78"/>
      <c r="H1047" s="192"/>
      <c r="I1047" s="192"/>
      <c r="J1047" s="192"/>
    </row>
    <row r="1048" spans="1:10" ht="13.5" customHeight="1" x14ac:dyDescent="0.25">
      <c r="A1048" s="58">
        <v>7</v>
      </c>
      <c r="B1048" s="95">
        <v>4</v>
      </c>
      <c r="C1048" s="58">
        <v>7</v>
      </c>
      <c r="D1048" s="58">
        <v>0</v>
      </c>
      <c r="E1048" s="58">
        <v>7470</v>
      </c>
      <c r="F1048" s="103" t="s">
        <v>2896</v>
      </c>
      <c r="G1048" s="74"/>
      <c r="H1048" s="75"/>
      <c r="I1048" s="75"/>
      <c r="J1048" s="75"/>
    </row>
    <row r="1049" spans="1:10" ht="13.5" customHeight="1" x14ac:dyDescent="0.25">
      <c r="A1049" s="61">
        <v>7</v>
      </c>
      <c r="B1049" s="97">
        <v>4</v>
      </c>
      <c r="C1049" s="61">
        <v>7</v>
      </c>
      <c r="D1049" s="61">
        <v>1</v>
      </c>
      <c r="E1049" s="62">
        <v>7471</v>
      </c>
      <c r="F1049" s="101" t="s">
        <v>2871</v>
      </c>
      <c r="G1049" s="76"/>
      <c r="H1049" s="191"/>
      <c r="I1049" s="191"/>
      <c r="J1049" s="191"/>
    </row>
    <row r="1050" spans="1:10" ht="13.5" customHeight="1" x14ac:dyDescent="0.25">
      <c r="A1050" s="65">
        <v>7</v>
      </c>
      <c r="B1050" s="98">
        <v>4</v>
      </c>
      <c r="C1050" s="65">
        <v>7</v>
      </c>
      <c r="D1050" s="65">
        <v>2</v>
      </c>
      <c r="E1050" s="66">
        <v>7472</v>
      </c>
      <c r="F1050" s="102" t="s">
        <v>2872</v>
      </c>
      <c r="G1050" s="78"/>
      <c r="H1050" s="192"/>
      <c r="I1050" s="192"/>
      <c r="J1050" s="192"/>
    </row>
    <row r="1051" spans="1:10" ht="13.5" customHeight="1" x14ac:dyDescent="0.25">
      <c r="A1051" s="65">
        <v>7</v>
      </c>
      <c r="B1051" s="98">
        <v>4</v>
      </c>
      <c r="C1051" s="65">
        <v>7</v>
      </c>
      <c r="D1051" s="65">
        <v>3</v>
      </c>
      <c r="E1051" s="66">
        <v>7473</v>
      </c>
      <c r="F1051" s="102" t="s">
        <v>2897</v>
      </c>
      <c r="G1051" s="78"/>
      <c r="H1051" s="192"/>
      <c r="I1051" s="192"/>
      <c r="J1051" s="192"/>
    </row>
    <row r="1052" spans="1:10" ht="13.5" customHeight="1" x14ac:dyDescent="0.25">
      <c r="A1052" s="65">
        <v>7</v>
      </c>
      <c r="B1052" s="98">
        <v>4</v>
      </c>
      <c r="C1052" s="65">
        <v>7</v>
      </c>
      <c r="D1052" s="65">
        <v>4</v>
      </c>
      <c r="E1052" s="66">
        <v>7474</v>
      </c>
      <c r="F1052" s="102" t="s">
        <v>2898</v>
      </c>
      <c r="G1052" s="78"/>
      <c r="H1052" s="192"/>
      <c r="I1052" s="192"/>
      <c r="J1052" s="192"/>
    </row>
    <row r="1053" spans="1:10" ht="13.5" customHeight="1" x14ac:dyDescent="0.25">
      <c r="A1053" s="65">
        <v>7</v>
      </c>
      <c r="B1053" s="98">
        <v>4</v>
      </c>
      <c r="C1053" s="65">
        <v>7</v>
      </c>
      <c r="D1053" s="65">
        <v>5</v>
      </c>
      <c r="E1053" s="66">
        <v>7475</v>
      </c>
      <c r="F1053" s="102" t="s">
        <v>2899</v>
      </c>
      <c r="G1053" s="78"/>
      <c r="H1053" s="192"/>
      <c r="I1053" s="192"/>
      <c r="J1053" s="192"/>
    </row>
    <row r="1054" spans="1:10" ht="13.5" customHeight="1" x14ac:dyDescent="0.25">
      <c r="A1054" s="65">
        <v>7</v>
      </c>
      <c r="B1054" s="98">
        <v>4</v>
      </c>
      <c r="C1054" s="65">
        <v>7</v>
      </c>
      <c r="D1054" s="65">
        <v>6</v>
      </c>
      <c r="E1054" s="66">
        <v>7476</v>
      </c>
      <c r="F1054" s="102" t="s">
        <v>2900</v>
      </c>
      <c r="G1054" s="78"/>
      <c r="H1054" s="192"/>
      <c r="I1054" s="192"/>
      <c r="J1054" s="192"/>
    </row>
    <row r="1055" spans="1:10" ht="13.5" customHeight="1" x14ac:dyDescent="0.25">
      <c r="A1055" s="65">
        <v>7</v>
      </c>
      <c r="B1055" s="98">
        <v>4</v>
      </c>
      <c r="C1055" s="65">
        <v>7</v>
      </c>
      <c r="D1055" s="65">
        <v>7</v>
      </c>
      <c r="E1055" s="66">
        <v>7477</v>
      </c>
      <c r="F1055" s="102" t="s">
        <v>2901</v>
      </c>
      <c r="G1055" s="78"/>
      <c r="H1055" s="192"/>
      <c r="I1055" s="192"/>
      <c r="J1055" s="192"/>
    </row>
    <row r="1056" spans="1:10" ht="13.5" customHeight="1" x14ac:dyDescent="0.25">
      <c r="A1056" s="65">
        <v>7</v>
      </c>
      <c r="B1056" s="98">
        <v>4</v>
      </c>
      <c r="C1056" s="65">
        <v>7</v>
      </c>
      <c r="D1056" s="65">
        <v>8</v>
      </c>
      <c r="E1056" s="66">
        <v>7478</v>
      </c>
      <c r="F1056" s="102" t="s">
        <v>2864</v>
      </c>
      <c r="G1056" s="78"/>
      <c r="H1056" s="192"/>
      <c r="I1056" s="192"/>
      <c r="J1056" s="192"/>
    </row>
    <row r="1057" spans="1:10" ht="13.5" customHeight="1" x14ac:dyDescent="0.25">
      <c r="A1057" s="69">
        <v>7</v>
      </c>
      <c r="B1057" s="99">
        <v>4</v>
      </c>
      <c r="C1057" s="69">
        <v>7</v>
      </c>
      <c r="D1057" s="69">
        <v>9</v>
      </c>
      <c r="E1057" s="70">
        <v>7479</v>
      </c>
      <c r="F1057" s="104" t="s">
        <v>2902</v>
      </c>
      <c r="G1057" s="80"/>
      <c r="H1057" s="193"/>
      <c r="I1057" s="193"/>
      <c r="J1057" s="193"/>
    </row>
    <row r="1058" spans="1:10" ht="13.5" customHeight="1" x14ac:dyDescent="0.25">
      <c r="A1058" s="58">
        <v>7</v>
      </c>
      <c r="B1058" s="95">
        <v>4</v>
      </c>
      <c r="C1058" s="58">
        <v>8</v>
      </c>
      <c r="D1058" s="58">
        <v>0</v>
      </c>
      <c r="E1058" s="58">
        <v>7480</v>
      </c>
      <c r="F1058" s="103" t="s">
        <v>2903</v>
      </c>
      <c r="G1058" s="74"/>
      <c r="H1058" s="75"/>
      <c r="I1058" s="75"/>
      <c r="J1058" s="75"/>
    </row>
    <row r="1059" spans="1:10" ht="13.5" customHeight="1" x14ac:dyDescent="0.25">
      <c r="A1059" s="61">
        <v>7</v>
      </c>
      <c r="B1059" s="97">
        <v>4</v>
      </c>
      <c r="C1059" s="61">
        <v>8</v>
      </c>
      <c r="D1059" s="61">
        <v>1</v>
      </c>
      <c r="E1059" s="62">
        <v>7481</v>
      </c>
      <c r="F1059" s="101" t="s">
        <v>2904</v>
      </c>
      <c r="G1059" s="76"/>
      <c r="H1059" s="191"/>
      <c r="I1059" s="191"/>
      <c r="J1059" s="191"/>
    </row>
    <row r="1060" spans="1:10" ht="13.5" customHeight="1" x14ac:dyDescent="0.25">
      <c r="A1060" s="65">
        <v>7</v>
      </c>
      <c r="B1060" s="98">
        <v>4</v>
      </c>
      <c r="C1060" s="65">
        <v>8</v>
      </c>
      <c r="D1060" s="65">
        <v>2</v>
      </c>
      <c r="E1060" s="66">
        <v>7482</v>
      </c>
      <c r="F1060" s="102" t="s">
        <v>2905</v>
      </c>
      <c r="G1060" s="78"/>
      <c r="H1060" s="192"/>
      <c r="I1060" s="192"/>
      <c r="J1060" s="192"/>
    </row>
    <row r="1061" spans="1:10" ht="13.5" customHeight="1" x14ac:dyDescent="0.25">
      <c r="A1061" s="65">
        <v>7</v>
      </c>
      <c r="B1061" s="98">
        <v>4</v>
      </c>
      <c r="C1061" s="65">
        <v>8</v>
      </c>
      <c r="D1061" s="65">
        <v>3</v>
      </c>
      <c r="E1061" s="66">
        <v>7483</v>
      </c>
      <c r="F1061" s="102" t="s">
        <v>2906</v>
      </c>
      <c r="G1061" s="78"/>
      <c r="H1061" s="192"/>
      <c r="I1061" s="192"/>
      <c r="J1061" s="192"/>
    </row>
    <row r="1062" spans="1:10" ht="13.5" customHeight="1" x14ac:dyDescent="0.25">
      <c r="A1062" s="65">
        <v>7</v>
      </c>
      <c r="B1062" s="98">
        <v>4</v>
      </c>
      <c r="C1062" s="65">
        <v>8</v>
      </c>
      <c r="D1062" s="65">
        <v>4</v>
      </c>
      <c r="E1062" s="66">
        <v>7484</v>
      </c>
      <c r="F1062" s="102" t="s">
        <v>2907</v>
      </c>
      <c r="G1062" s="78"/>
      <c r="H1062" s="192"/>
      <c r="I1062" s="192"/>
      <c r="J1062" s="192"/>
    </row>
    <row r="1063" spans="1:10" ht="13.5" customHeight="1" x14ac:dyDescent="0.25">
      <c r="A1063" s="65">
        <v>7</v>
      </c>
      <c r="B1063" s="98">
        <v>4</v>
      </c>
      <c r="C1063" s="65">
        <v>8</v>
      </c>
      <c r="D1063" s="65">
        <v>5</v>
      </c>
      <c r="E1063" s="66">
        <v>7485</v>
      </c>
      <c r="F1063" s="102" t="s">
        <v>2908</v>
      </c>
      <c r="G1063" s="78"/>
      <c r="H1063" s="192"/>
      <c r="I1063" s="192"/>
      <c r="J1063" s="192"/>
    </row>
    <row r="1064" spans="1:10" ht="13.5" customHeight="1" x14ac:dyDescent="0.25">
      <c r="A1064" s="65">
        <v>7</v>
      </c>
      <c r="B1064" s="98">
        <v>4</v>
      </c>
      <c r="C1064" s="65">
        <v>8</v>
      </c>
      <c r="D1064" s="65">
        <v>6</v>
      </c>
      <c r="E1064" s="66">
        <v>7486</v>
      </c>
      <c r="F1064" s="102" t="s">
        <v>2909</v>
      </c>
      <c r="G1064" s="78"/>
      <c r="H1064" s="192"/>
      <c r="I1064" s="192"/>
      <c r="J1064" s="192"/>
    </row>
    <row r="1065" spans="1:10" ht="13.5" customHeight="1" x14ac:dyDescent="0.25">
      <c r="A1065" s="65">
        <v>7</v>
      </c>
      <c r="B1065" s="99">
        <v>4</v>
      </c>
      <c r="C1065" s="65">
        <v>8</v>
      </c>
      <c r="D1065" s="65">
        <v>7</v>
      </c>
      <c r="E1065" s="66">
        <v>7487</v>
      </c>
      <c r="F1065" s="102" t="s">
        <v>2910</v>
      </c>
      <c r="G1065" s="78"/>
      <c r="H1065" s="192"/>
      <c r="I1065" s="192"/>
      <c r="J1065" s="192"/>
    </row>
    <row r="1066" spans="1:10" ht="13.5" customHeight="1" x14ac:dyDescent="0.25">
      <c r="A1066" s="58">
        <v>7</v>
      </c>
      <c r="B1066" s="95">
        <v>4</v>
      </c>
      <c r="C1066" s="58">
        <v>9</v>
      </c>
      <c r="D1066" s="58">
        <v>0</v>
      </c>
      <c r="E1066" s="58">
        <v>7490</v>
      </c>
      <c r="F1066" s="103" t="s">
        <v>2911</v>
      </c>
      <c r="G1066" s="74"/>
      <c r="H1066" s="75"/>
      <c r="I1066" s="75"/>
      <c r="J1066" s="75"/>
    </row>
    <row r="1067" spans="1:10" ht="13.5" customHeight="1" x14ac:dyDescent="0.25">
      <c r="A1067" s="61">
        <v>7</v>
      </c>
      <c r="B1067" s="97">
        <v>4</v>
      </c>
      <c r="C1067" s="61">
        <v>9</v>
      </c>
      <c r="D1067" s="61">
        <v>1</v>
      </c>
      <c r="E1067" s="62">
        <v>7491</v>
      </c>
      <c r="F1067" s="101" t="s">
        <v>2912</v>
      </c>
      <c r="G1067" s="76"/>
      <c r="H1067" s="191"/>
      <c r="I1067" s="191"/>
      <c r="J1067" s="191"/>
    </row>
    <row r="1068" spans="1:10" ht="13.5" customHeight="1" x14ac:dyDescent="0.25">
      <c r="A1068" s="65">
        <v>7</v>
      </c>
      <c r="B1068" s="99">
        <v>4</v>
      </c>
      <c r="C1068" s="65">
        <v>9</v>
      </c>
      <c r="D1068" s="65">
        <v>2</v>
      </c>
      <c r="E1068" s="66">
        <v>7492</v>
      </c>
      <c r="F1068" s="102" t="s">
        <v>2913</v>
      </c>
      <c r="G1068" s="78"/>
      <c r="H1068" s="192"/>
      <c r="I1068" s="192"/>
      <c r="J1068" s="192"/>
    </row>
    <row r="1069" spans="1:10" ht="13.5" customHeight="1" x14ac:dyDescent="0.25">
      <c r="A1069" s="48">
        <v>8</v>
      </c>
      <c r="B1069" s="94">
        <v>0</v>
      </c>
      <c r="C1069" s="48">
        <v>0</v>
      </c>
      <c r="D1069" s="48">
        <v>0</v>
      </c>
      <c r="E1069" s="48">
        <v>8000</v>
      </c>
      <c r="F1069" s="106" t="s">
        <v>2914</v>
      </c>
      <c r="G1069" s="90"/>
      <c r="H1069" s="91"/>
      <c r="I1069" s="91"/>
      <c r="J1069" s="91"/>
    </row>
    <row r="1070" spans="1:10" ht="13.5" customHeight="1" x14ac:dyDescent="0.25">
      <c r="A1070" s="52">
        <v>8</v>
      </c>
      <c r="B1070" s="96">
        <v>1</v>
      </c>
      <c r="C1070" s="52">
        <v>0</v>
      </c>
      <c r="D1070" s="52">
        <v>0</v>
      </c>
      <c r="E1070" s="52">
        <v>8100</v>
      </c>
      <c r="F1070" s="105" t="s">
        <v>2915</v>
      </c>
      <c r="G1070" s="56"/>
      <c r="H1070" s="57"/>
      <c r="I1070" s="57"/>
      <c r="J1070" s="57"/>
    </row>
    <row r="1071" spans="1:10" ht="13.5" customHeight="1" x14ac:dyDescent="0.25">
      <c r="A1071" s="52">
        <v>8</v>
      </c>
      <c r="B1071" s="96">
        <v>1</v>
      </c>
      <c r="C1071" s="52">
        <v>0</v>
      </c>
      <c r="D1071" s="52">
        <v>0</v>
      </c>
      <c r="E1071" s="52">
        <v>8100</v>
      </c>
      <c r="F1071" s="105" t="s">
        <v>2916</v>
      </c>
      <c r="G1071" s="56"/>
      <c r="H1071" s="57"/>
      <c r="I1071" s="57"/>
      <c r="J1071" s="57"/>
    </row>
    <row r="1072" spans="1:10" ht="13.5" customHeight="1" x14ac:dyDescent="0.25">
      <c r="A1072" s="61">
        <v>8</v>
      </c>
      <c r="B1072" s="97">
        <v>1</v>
      </c>
      <c r="C1072" s="61">
        <v>1</v>
      </c>
      <c r="D1072" s="61">
        <v>1</v>
      </c>
      <c r="E1072" s="62">
        <v>8111</v>
      </c>
      <c r="F1072" s="101" t="s">
        <v>2917</v>
      </c>
      <c r="G1072" s="63" t="s">
        <v>2204</v>
      </c>
      <c r="H1072" s="194" t="s">
        <v>2204</v>
      </c>
      <c r="I1072" s="194" t="s">
        <v>2204</v>
      </c>
      <c r="J1072" s="194" t="s">
        <v>2204</v>
      </c>
    </row>
    <row r="1073" spans="1:10" ht="13.5" customHeight="1" x14ac:dyDescent="0.25">
      <c r="A1073" s="65">
        <v>8</v>
      </c>
      <c r="B1073" s="98">
        <v>1</v>
      </c>
      <c r="C1073" s="65">
        <v>1</v>
      </c>
      <c r="D1073" s="65">
        <v>2</v>
      </c>
      <c r="E1073" s="66">
        <v>8112</v>
      </c>
      <c r="F1073" s="102" t="s">
        <v>1110</v>
      </c>
      <c r="G1073" s="67"/>
      <c r="H1073" s="195"/>
      <c r="I1073" s="195"/>
      <c r="J1073" s="195"/>
    </row>
    <row r="1074" spans="1:10" ht="13.5" customHeight="1" x14ac:dyDescent="0.25">
      <c r="A1074" s="65">
        <v>8</v>
      </c>
      <c r="B1074" s="98">
        <v>1</v>
      </c>
      <c r="C1074" s="65">
        <v>1</v>
      </c>
      <c r="D1074" s="65">
        <v>3</v>
      </c>
      <c r="E1074" s="66">
        <v>8113</v>
      </c>
      <c r="F1074" s="102" t="s">
        <v>2918</v>
      </c>
      <c r="G1074" s="67"/>
      <c r="H1074" s="195"/>
      <c r="I1074" s="195"/>
      <c r="J1074" s="195"/>
    </row>
    <row r="1075" spans="1:10" ht="13.5" customHeight="1" x14ac:dyDescent="0.25">
      <c r="A1075" s="65">
        <v>8</v>
      </c>
      <c r="B1075" s="98">
        <v>1</v>
      </c>
      <c r="C1075" s="65">
        <v>1</v>
      </c>
      <c r="D1075" s="65">
        <v>4</v>
      </c>
      <c r="E1075" s="66">
        <v>8114</v>
      </c>
      <c r="F1075" s="102" t="s">
        <v>2919</v>
      </c>
      <c r="G1075" s="67"/>
      <c r="H1075" s="195"/>
      <c r="I1075" s="195"/>
      <c r="J1075" s="195"/>
    </row>
    <row r="1076" spans="1:10" ht="13.5" customHeight="1" x14ac:dyDescent="0.25">
      <c r="A1076" s="65">
        <v>8</v>
      </c>
      <c r="B1076" s="98">
        <v>1</v>
      </c>
      <c r="C1076" s="65">
        <v>1</v>
      </c>
      <c r="D1076" s="65">
        <v>5</v>
      </c>
      <c r="E1076" s="66">
        <v>8115</v>
      </c>
      <c r="F1076" s="102" t="s">
        <v>2920</v>
      </c>
      <c r="G1076" s="67"/>
      <c r="H1076" s="195"/>
      <c r="I1076" s="195"/>
      <c r="J1076" s="195"/>
    </row>
    <row r="1077" spans="1:10" ht="13.5" customHeight="1" x14ac:dyDescent="0.25">
      <c r="A1077" s="65">
        <v>8</v>
      </c>
      <c r="B1077" s="98">
        <v>1</v>
      </c>
      <c r="C1077" s="65">
        <v>1</v>
      </c>
      <c r="D1077" s="65">
        <v>6</v>
      </c>
      <c r="E1077" s="66">
        <v>8116</v>
      </c>
      <c r="F1077" s="102" t="s">
        <v>2921</v>
      </c>
      <c r="G1077" s="67"/>
      <c r="H1077" s="195"/>
      <c r="I1077" s="195"/>
      <c r="J1077" s="195"/>
    </row>
    <row r="1078" spans="1:10" ht="13.5" customHeight="1" x14ac:dyDescent="0.25">
      <c r="A1078" s="65">
        <v>8</v>
      </c>
      <c r="B1078" s="98">
        <v>1</v>
      </c>
      <c r="C1078" s="65">
        <v>1</v>
      </c>
      <c r="D1078" s="65">
        <v>8</v>
      </c>
      <c r="E1078" s="66">
        <v>8118</v>
      </c>
      <c r="F1078" s="102" t="s">
        <v>2922</v>
      </c>
      <c r="G1078" s="67"/>
      <c r="H1078" s="195"/>
      <c r="I1078" s="195"/>
      <c r="J1078" s="195"/>
    </row>
    <row r="1079" spans="1:10" ht="13.5" customHeight="1" x14ac:dyDescent="0.25">
      <c r="A1079" s="69">
        <v>8</v>
      </c>
      <c r="B1079" s="99">
        <v>1</v>
      </c>
      <c r="C1079" s="69">
        <v>1</v>
      </c>
      <c r="D1079" s="69">
        <v>9</v>
      </c>
      <c r="E1079" s="70">
        <v>8119</v>
      </c>
      <c r="F1079" s="104" t="s">
        <v>2658</v>
      </c>
      <c r="G1079" s="71"/>
      <c r="H1079" s="196"/>
      <c r="I1079" s="196"/>
      <c r="J1079" s="196"/>
    </row>
    <row r="1080" spans="1:10" ht="13.5" customHeight="1" x14ac:dyDescent="0.25">
      <c r="A1080" s="58">
        <v>8</v>
      </c>
      <c r="B1080" s="95">
        <v>1</v>
      </c>
      <c r="C1080" s="58">
        <v>2</v>
      </c>
      <c r="D1080" s="58">
        <v>0</v>
      </c>
      <c r="E1080" s="58">
        <v>8120</v>
      </c>
      <c r="F1080" s="103" t="s">
        <v>2923</v>
      </c>
      <c r="G1080" s="59" t="s">
        <v>2210</v>
      </c>
      <c r="H1080" s="60" t="s">
        <v>2210</v>
      </c>
      <c r="I1080" s="60" t="s">
        <v>2210</v>
      </c>
      <c r="J1080" s="60" t="s">
        <v>2210</v>
      </c>
    </row>
    <row r="1081" spans="1:10" ht="13.5" customHeight="1" x14ac:dyDescent="0.25">
      <c r="A1081" s="61">
        <v>8</v>
      </c>
      <c r="B1081" s="97">
        <v>1</v>
      </c>
      <c r="C1081" s="61">
        <v>2</v>
      </c>
      <c r="D1081" s="61">
        <v>1</v>
      </c>
      <c r="E1081" s="62">
        <v>8121</v>
      </c>
      <c r="F1081" s="101" t="s">
        <v>2924</v>
      </c>
      <c r="G1081" s="76"/>
      <c r="H1081" s="77"/>
      <c r="I1081" s="77"/>
      <c r="J1081" s="77"/>
    </row>
    <row r="1082" spans="1:10" ht="13.5" customHeight="1" x14ac:dyDescent="0.25">
      <c r="A1082" s="65">
        <v>8</v>
      </c>
      <c r="B1082" s="99">
        <v>1</v>
      </c>
      <c r="C1082" s="65">
        <v>2</v>
      </c>
      <c r="D1082" s="65">
        <v>2</v>
      </c>
      <c r="E1082" s="66">
        <v>8122</v>
      </c>
      <c r="F1082" s="102" t="s">
        <v>2925</v>
      </c>
      <c r="G1082" s="78"/>
      <c r="H1082" s="79"/>
      <c r="I1082" s="79"/>
      <c r="J1082" s="79"/>
    </row>
    <row r="1083" spans="1:10" ht="13.5" customHeight="1" x14ac:dyDescent="0.25">
      <c r="A1083" s="58">
        <v>8</v>
      </c>
      <c r="B1083" s="95">
        <v>1</v>
      </c>
      <c r="C1083" s="58">
        <v>3</v>
      </c>
      <c r="D1083" s="58">
        <v>0</v>
      </c>
      <c r="E1083" s="58">
        <v>8130</v>
      </c>
      <c r="F1083" s="103" t="s">
        <v>2926</v>
      </c>
      <c r="G1083" s="74"/>
      <c r="H1083" s="75"/>
      <c r="I1083" s="75"/>
      <c r="J1083" s="75"/>
    </row>
    <row r="1084" spans="1:10" ht="13.5" customHeight="1" x14ac:dyDescent="0.25">
      <c r="A1084" s="61">
        <v>8</v>
      </c>
      <c r="B1084" s="97">
        <v>1</v>
      </c>
      <c r="C1084" s="61">
        <v>3</v>
      </c>
      <c r="D1084" s="61">
        <v>1</v>
      </c>
      <c r="E1084" s="62">
        <v>8131</v>
      </c>
      <c r="F1084" s="101" t="s">
        <v>2927</v>
      </c>
      <c r="G1084" s="76"/>
      <c r="H1084" s="77"/>
      <c r="I1084" s="77"/>
      <c r="J1084" s="77"/>
    </row>
    <row r="1085" spans="1:10" ht="13.5" customHeight="1" x14ac:dyDescent="0.25">
      <c r="A1085" s="65">
        <v>8</v>
      </c>
      <c r="B1085" s="98">
        <v>1</v>
      </c>
      <c r="C1085" s="65">
        <v>3</v>
      </c>
      <c r="D1085" s="65">
        <v>2</v>
      </c>
      <c r="E1085" s="66">
        <v>8132</v>
      </c>
      <c r="F1085" s="102" t="s">
        <v>2928</v>
      </c>
      <c r="G1085" s="78"/>
      <c r="H1085" s="79"/>
      <c r="I1085" s="79"/>
      <c r="J1085" s="79"/>
    </row>
    <row r="1086" spans="1:10" ht="13.5" customHeight="1" x14ac:dyDescent="0.25">
      <c r="A1086" s="65">
        <v>8</v>
      </c>
      <c r="B1086" s="98">
        <v>1</v>
      </c>
      <c r="C1086" s="65">
        <v>3</v>
      </c>
      <c r="D1086" s="65">
        <v>3</v>
      </c>
      <c r="E1086" s="66">
        <v>8133</v>
      </c>
      <c r="F1086" s="102" t="s">
        <v>2929</v>
      </c>
      <c r="G1086" s="78"/>
      <c r="H1086" s="79"/>
      <c r="I1086" s="79"/>
      <c r="J1086" s="79"/>
    </row>
    <row r="1087" spans="1:10" ht="13.5" customHeight="1" x14ac:dyDescent="0.25">
      <c r="A1087" s="65">
        <v>8</v>
      </c>
      <c r="B1087" s="98">
        <v>1</v>
      </c>
      <c r="C1087" s="65">
        <v>3</v>
      </c>
      <c r="D1087" s="65">
        <v>4</v>
      </c>
      <c r="E1087" s="66">
        <v>8134</v>
      </c>
      <c r="F1087" s="102" t="s">
        <v>2930</v>
      </c>
      <c r="G1087" s="78"/>
      <c r="H1087" s="79"/>
      <c r="I1087" s="79"/>
      <c r="J1087" s="79"/>
    </row>
    <row r="1088" spans="1:10" ht="13.5" customHeight="1" x14ac:dyDescent="0.25">
      <c r="A1088" s="65">
        <v>8</v>
      </c>
      <c r="B1088" s="98">
        <v>1</v>
      </c>
      <c r="C1088" s="65">
        <v>3</v>
      </c>
      <c r="D1088" s="65">
        <v>5</v>
      </c>
      <c r="E1088" s="66">
        <v>8135</v>
      </c>
      <c r="F1088" s="102" t="s">
        <v>2931</v>
      </c>
      <c r="G1088" s="78"/>
      <c r="H1088" s="79"/>
      <c r="I1088" s="79"/>
      <c r="J1088" s="79"/>
    </row>
    <row r="1089" spans="1:10" ht="13.5" customHeight="1" x14ac:dyDescent="0.25">
      <c r="A1089" s="65">
        <v>8</v>
      </c>
      <c r="B1089" s="99">
        <v>1</v>
      </c>
      <c r="C1089" s="65">
        <v>3</v>
      </c>
      <c r="D1089" s="65">
        <v>6</v>
      </c>
      <c r="E1089" s="66">
        <v>8136</v>
      </c>
      <c r="F1089" s="102" t="s">
        <v>2932</v>
      </c>
      <c r="G1089" s="78"/>
      <c r="H1089" s="79"/>
      <c r="I1089" s="79"/>
      <c r="J1089" s="79"/>
    </row>
    <row r="1090" spans="1:10" ht="13.5" customHeight="1" x14ac:dyDescent="0.25">
      <c r="A1090" s="58">
        <v>8</v>
      </c>
      <c r="B1090" s="95">
        <v>1</v>
      </c>
      <c r="C1090" s="58">
        <v>4</v>
      </c>
      <c r="D1090" s="58">
        <v>0</v>
      </c>
      <c r="E1090" s="58">
        <v>8140</v>
      </c>
      <c r="F1090" s="103" t="s">
        <v>2933</v>
      </c>
      <c r="G1090" s="74"/>
      <c r="H1090" s="75"/>
      <c r="I1090" s="75"/>
      <c r="J1090" s="75"/>
    </row>
    <row r="1091" spans="1:10" ht="13.5" customHeight="1" x14ac:dyDescent="0.25">
      <c r="A1091" s="58">
        <v>8</v>
      </c>
      <c r="B1091" s="95">
        <v>1</v>
      </c>
      <c r="C1091" s="58">
        <v>5</v>
      </c>
      <c r="D1091" s="58">
        <v>0</v>
      </c>
      <c r="E1091" s="58">
        <v>8150</v>
      </c>
      <c r="F1091" s="103" t="s">
        <v>2934</v>
      </c>
      <c r="G1091" s="74"/>
      <c r="H1091" s="75"/>
      <c r="I1091" s="75"/>
      <c r="J1091" s="75"/>
    </row>
    <row r="1092" spans="1:10" ht="13.5" customHeight="1" x14ac:dyDescent="0.25">
      <c r="A1092" s="58">
        <v>8</v>
      </c>
      <c r="B1092" s="95">
        <v>1</v>
      </c>
      <c r="C1092" s="58">
        <v>6</v>
      </c>
      <c r="D1092" s="58">
        <v>0</v>
      </c>
      <c r="E1092" s="58">
        <v>8160</v>
      </c>
      <c r="F1092" s="103" t="s">
        <v>2935</v>
      </c>
      <c r="G1092" s="74"/>
      <c r="H1092" s="75"/>
      <c r="I1092" s="75"/>
      <c r="J1092" s="75"/>
    </row>
    <row r="1093" spans="1:10" ht="13.5" customHeight="1" x14ac:dyDescent="0.25">
      <c r="A1093" s="61">
        <v>8</v>
      </c>
      <c r="B1093" s="97">
        <v>1</v>
      </c>
      <c r="C1093" s="61">
        <v>6</v>
      </c>
      <c r="D1093" s="61">
        <v>1</v>
      </c>
      <c r="E1093" s="62">
        <v>8161</v>
      </c>
      <c r="F1093" s="101" t="s">
        <v>2936</v>
      </c>
      <c r="G1093" s="76"/>
      <c r="H1093" s="77"/>
      <c r="I1093" s="77"/>
      <c r="J1093" s="77"/>
    </row>
    <row r="1094" spans="1:10" ht="13.5" customHeight="1" x14ac:dyDescent="0.25">
      <c r="A1094" s="65">
        <v>8</v>
      </c>
      <c r="B1094" s="98">
        <v>1</v>
      </c>
      <c r="C1094" s="65">
        <v>6</v>
      </c>
      <c r="D1094" s="65">
        <v>2</v>
      </c>
      <c r="E1094" s="66">
        <v>8162</v>
      </c>
      <c r="F1094" s="102" t="s">
        <v>2937</v>
      </c>
      <c r="G1094" s="78"/>
      <c r="H1094" s="79"/>
      <c r="I1094" s="79"/>
      <c r="J1094" s="79"/>
    </row>
    <row r="1095" spans="1:10" ht="13.5" customHeight="1" x14ac:dyDescent="0.25">
      <c r="A1095" s="65">
        <v>8</v>
      </c>
      <c r="B1095" s="98">
        <v>1</v>
      </c>
      <c r="C1095" s="65">
        <v>6</v>
      </c>
      <c r="D1095" s="65">
        <v>3</v>
      </c>
      <c r="E1095" s="66">
        <v>8163</v>
      </c>
      <c r="F1095" s="102" t="s">
        <v>411</v>
      </c>
      <c r="G1095" s="78"/>
      <c r="H1095" s="79"/>
      <c r="I1095" s="79"/>
      <c r="J1095" s="79"/>
    </row>
    <row r="1096" spans="1:10" ht="13.5" customHeight="1" x14ac:dyDescent="0.25">
      <c r="A1096" s="65">
        <v>8</v>
      </c>
      <c r="B1096" s="99">
        <v>1</v>
      </c>
      <c r="C1096" s="65">
        <v>6</v>
      </c>
      <c r="D1096" s="65">
        <v>4</v>
      </c>
      <c r="E1096" s="66">
        <v>8164</v>
      </c>
      <c r="F1096" s="102" t="s">
        <v>2938</v>
      </c>
      <c r="G1096" s="78"/>
      <c r="H1096" s="79"/>
      <c r="I1096" s="79"/>
      <c r="J1096" s="79"/>
    </row>
    <row r="1097" spans="1:10" ht="13.5" customHeight="1" x14ac:dyDescent="0.25">
      <c r="A1097" s="58">
        <v>8</v>
      </c>
      <c r="B1097" s="95">
        <v>1</v>
      </c>
      <c r="C1097" s="58">
        <v>7</v>
      </c>
      <c r="D1097" s="58">
        <v>0</v>
      </c>
      <c r="E1097" s="58">
        <v>8170</v>
      </c>
      <c r="F1097" s="103" t="s">
        <v>2939</v>
      </c>
      <c r="G1097" s="59" t="s">
        <v>2204</v>
      </c>
      <c r="H1097" s="60" t="s">
        <v>2204</v>
      </c>
      <c r="I1097" s="60" t="s">
        <v>2204</v>
      </c>
      <c r="J1097" s="60" t="s">
        <v>2204</v>
      </c>
    </row>
    <row r="1098" spans="1:10" ht="13.5" customHeight="1" x14ac:dyDescent="0.25">
      <c r="A1098" s="58">
        <v>8</v>
      </c>
      <c r="B1098" s="95">
        <v>1</v>
      </c>
      <c r="C1098" s="58">
        <v>8</v>
      </c>
      <c r="D1098" s="58">
        <v>0</v>
      </c>
      <c r="E1098" s="58">
        <v>8180</v>
      </c>
      <c r="F1098" s="103" t="s">
        <v>2940</v>
      </c>
      <c r="G1098" s="74"/>
      <c r="H1098" s="75"/>
      <c r="I1098" s="75"/>
      <c r="J1098" s="75"/>
    </row>
    <row r="1099" spans="1:10" ht="13.5" customHeight="1" x14ac:dyDescent="0.25">
      <c r="A1099" s="61">
        <v>8</v>
      </c>
      <c r="B1099" s="97">
        <v>1</v>
      </c>
      <c r="C1099" s="61">
        <v>8</v>
      </c>
      <c r="D1099" s="61">
        <v>1</v>
      </c>
      <c r="E1099" s="62">
        <v>8181</v>
      </c>
      <c r="F1099" s="101" t="s">
        <v>2941</v>
      </c>
      <c r="G1099" s="76"/>
      <c r="H1099" s="77"/>
      <c r="I1099" s="77"/>
      <c r="J1099" s="77"/>
    </row>
    <row r="1100" spans="1:10" ht="13.5" customHeight="1" x14ac:dyDescent="0.25">
      <c r="A1100" s="65">
        <v>8</v>
      </c>
      <c r="B1100" s="98">
        <v>1</v>
      </c>
      <c r="C1100" s="65">
        <v>8</v>
      </c>
      <c r="D1100" s="65">
        <v>2</v>
      </c>
      <c r="E1100" s="66">
        <v>8182</v>
      </c>
      <c r="F1100" s="102" t="s">
        <v>2942</v>
      </c>
      <c r="G1100" s="78"/>
      <c r="H1100" s="79"/>
      <c r="I1100" s="79"/>
      <c r="J1100" s="79"/>
    </row>
    <row r="1101" spans="1:10" ht="13.5" customHeight="1" x14ac:dyDescent="0.25">
      <c r="A1101" s="65">
        <v>8</v>
      </c>
      <c r="B1101" s="98">
        <v>1</v>
      </c>
      <c r="C1101" s="65">
        <v>8</v>
      </c>
      <c r="D1101" s="65">
        <v>3</v>
      </c>
      <c r="E1101" s="66">
        <v>8183</v>
      </c>
      <c r="F1101" s="102" t="s">
        <v>2943</v>
      </c>
      <c r="G1101" s="78"/>
      <c r="H1101" s="79"/>
      <c r="I1101" s="79"/>
      <c r="J1101" s="79"/>
    </row>
    <row r="1102" spans="1:10" ht="13.5" customHeight="1" x14ac:dyDescent="0.25">
      <c r="A1102" s="65">
        <v>8</v>
      </c>
      <c r="B1102" s="98">
        <v>1</v>
      </c>
      <c r="C1102" s="65">
        <v>8</v>
      </c>
      <c r="D1102" s="65">
        <v>4</v>
      </c>
      <c r="E1102" s="66">
        <v>8184</v>
      </c>
      <c r="F1102" s="102" t="s">
        <v>2944</v>
      </c>
      <c r="G1102" s="78"/>
      <c r="H1102" s="79"/>
      <c r="I1102" s="79"/>
      <c r="J1102" s="79"/>
    </row>
    <row r="1103" spans="1:10" ht="13.5" customHeight="1" x14ac:dyDescent="0.25">
      <c r="A1103" s="65">
        <v>8</v>
      </c>
      <c r="B1103" s="99">
        <v>1</v>
      </c>
      <c r="C1103" s="65">
        <v>8</v>
      </c>
      <c r="D1103" s="65">
        <v>5</v>
      </c>
      <c r="E1103" s="66">
        <v>8185</v>
      </c>
      <c r="F1103" s="102" t="s">
        <v>2945</v>
      </c>
      <c r="G1103" s="78"/>
      <c r="H1103" s="79"/>
      <c r="I1103" s="79"/>
      <c r="J1103" s="79"/>
    </row>
    <row r="1104" spans="1:10" ht="13.5" customHeight="1" x14ac:dyDescent="0.25">
      <c r="A1104" s="58">
        <v>8</v>
      </c>
      <c r="B1104" s="95">
        <v>8</v>
      </c>
      <c r="C1104" s="58">
        <v>1</v>
      </c>
      <c r="D1104" s="58">
        <v>0</v>
      </c>
      <c r="E1104" s="58">
        <v>8810</v>
      </c>
      <c r="F1104" s="103" t="s">
        <v>2946</v>
      </c>
      <c r="G1104" s="74"/>
      <c r="H1104" s="75"/>
      <c r="I1104" s="75"/>
      <c r="J1104" s="75"/>
    </row>
    <row r="1105" spans="1:10" ht="13.5" customHeight="1" x14ac:dyDescent="0.25">
      <c r="A1105" s="52">
        <v>8</v>
      </c>
      <c r="B1105" s="96">
        <v>9</v>
      </c>
      <c r="C1105" s="52">
        <v>0</v>
      </c>
      <c r="D1105" s="52">
        <v>0</v>
      </c>
      <c r="E1105" s="52">
        <v>8900</v>
      </c>
      <c r="F1105" s="105" t="s">
        <v>2947</v>
      </c>
      <c r="G1105" s="56"/>
      <c r="H1105" s="57"/>
      <c r="I1105" s="57"/>
      <c r="J1105" s="57"/>
    </row>
    <row r="1106" spans="1:10" ht="13.5" customHeight="1" x14ac:dyDescent="0.25">
      <c r="A1106" s="58">
        <v>8</v>
      </c>
      <c r="B1106" s="95">
        <v>9</v>
      </c>
      <c r="C1106" s="58">
        <v>1</v>
      </c>
      <c r="D1106" s="58">
        <v>0</v>
      </c>
      <c r="E1106" s="58">
        <v>8910</v>
      </c>
      <c r="F1106" s="103" t="s">
        <v>2948</v>
      </c>
      <c r="G1106" s="74"/>
      <c r="H1106" s="75"/>
      <c r="I1106" s="75"/>
      <c r="J1106" s="75"/>
    </row>
    <row r="1107" spans="1:10" ht="13.5" customHeight="1" x14ac:dyDescent="0.25">
      <c r="A1107" s="58">
        <v>8</v>
      </c>
      <c r="B1107" s="95">
        <v>9</v>
      </c>
      <c r="C1107" s="58">
        <v>2</v>
      </c>
      <c r="D1107" s="58">
        <v>0</v>
      </c>
      <c r="E1107" s="58">
        <v>8920</v>
      </c>
      <c r="F1107" s="103" t="s">
        <v>2949</v>
      </c>
      <c r="G1107" s="74"/>
      <c r="H1107" s="75"/>
      <c r="I1107" s="75"/>
      <c r="J1107" s="75"/>
    </row>
    <row r="1108" spans="1:10" ht="13.5" customHeight="1" x14ac:dyDescent="0.25">
      <c r="A1108" s="58">
        <v>8</v>
      </c>
      <c r="B1108" s="95">
        <v>9</v>
      </c>
      <c r="C1108" s="58">
        <v>3</v>
      </c>
      <c r="D1108" s="58">
        <v>0</v>
      </c>
      <c r="E1108" s="58">
        <v>8930</v>
      </c>
      <c r="F1108" s="103" t="s">
        <v>2950</v>
      </c>
      <c r="G1108" s="74"/>
      <c r="H1108" s="75"/>
      <c r="I1108" s="75"/>
      <c r="J1108" s="75"/>
    </row>
    <row r="1109" spans="1:10" ht="13.5" customHeight="1" x14ac:dyDescent="0.25">
      <c r="A1109" s="48">
        <v>9</v>
      </c>
      <c r="B1109" s="94">
        <v>0</v>
      </c>
      <c r="C1109" s="48">
        <v>0</v>
      </c>
      <c r="D1109" s="48">
        <v>0</v>
      </c>
      <c r="E1109" s="48">
        <v>9000</v>
      </c>
      <c r="F1109" s="106" t="s">
        <v>2951</v>
      </c>
      <c r="G1109" s="90"/>
      <c r="H1109" s="91"/>
      <c r="I1109" s="91"/>
      <c r="J1109" s="91"/>
    </row>
    <row r="1110" spans="1:10" ht="13.5" customHeight="1" x14ac:dyDescent="0.25">
      <c r="A1110" s="52">
        <v>9</v>
      </c>
      <c r="B1110" s="96">
        <v>1</v>
      </c>
      <c r="C1110" s="52">
        <v>0</v>
      </c>
      <c r="D1110" s="52">
        <v>0</v>
      </c>
      <c r="E1110" s="52">
        <v>9100</v>
      </c>
      <c r="F1110" s="105" t="s">
        <v>2952</v>
      </c>
      <c r="G1110" s="56"/>
      <c r="H1110" s="57"/>
      <c r="I1110" s="57"/>
      <c r="J1110" s="57"/>
    </row>
    <row r="1111" spans="1:10" ht="13.5" customHeight="1" x14ac:dyDescent="0.25">
      <c r="A1111" s="58">
        <v>9</v>
      </c>
      <c r="B1111" s="95">
        <v>1</v>
      </c>
      <c r="C1111" s="58">
        <v>1</v>
      </c>
      <c r="D1111" s="58">
        <v>0</v>
      </c>
      <c r="E1111" s="58">
        <v>9110</v>
      </c>
      <c r="F1111" s="103" t="s">
        <v>2953</v>
      </c>
      <c r="G1111" s="59" t="s">
        <v>2204</v>
      </c>
      <c r="H1111" s="60" t="s">
        <v>2204</v>
      </c>
      <c r="I1111" s="60" t="s">
        <v>2204</v>
      </c>
      <c r="J1111" s="60" t="s">
        <v>2204</v>
      </c>
    </row>
    <row r="1112" spans="1:10" ht="13.5" customHeight="1" x14ac:dyDescent="0.25">
      <c r="A1112" s="61">
        <v>9</v>
      </c>
      <c r="B1112" s="97">
        <v>1</v>
      </c>
      <c r="C1112" s="61">
        <v>1</v>
      </c>
      <c r="D1112" s="61">
        <v>1</v>
      </c>
      <c r="E1112" s="62">
        <v>9111</v>
      </c>
      <c r="F1112" s="101" t="s">
        <v>2954</v>
      </c>
      <c r="G1112" s="63" t="s">
        <v>2204</v>
      </c>
      <c r="H1112" s="64" t="s">
        <v>2204</v>
      </c>
      <c r="I1112" s="64" t="s">
        <v>2204</v>
      </c>
      <c r="J1112" s="64" t="s">
        <v>2204</v>
      </c>
    </row>
    <row r="1113" spans="1:10" ht="13.5" customHeight="1" x14ac:dyDescent="0.25">
      <c r="A1113" s="65">
        <v>9</v>
      </c>
      <c r="B1113" s="98">
        <v>1</v>
      </c>
      <c r="C1113" s="65">
        <v>1</v>
      </c>
      <c r="D1113" s="65">
        <v>2</v>
      </c>
      <c r="E1113" s="66">
        <v>9112</v>
      </c>
      <c r="F1113" s="102" t="s">
        <v>2955</v>
      </c>
      <c r="G1113" s="67" t="s">
        <v>2204</v>
      </c>
      <c r="H1113" s="68" t="s">
        <v>2204</v>
      </c>
      <c r="I1113" s="68" t="s">
        <v>2204</v>
      </c>
      <c r="J1113" s="68" t="s">
        <v>2204</v>
      </c>
    </row>
    <row r="1114" spans="1:10" ht="13.5" customHeight="1" x14ac:dyDescent="0.25">
      <c r="A1114" s="65">
        <v>9</v>
      </c>
      <c r="B1114" s="98">
        <v>1</v>
      </c>
      <c r="C1114" s="65">
        <v>1</v>
      </c>
      <c r="D1114" s="65">
        <v>6</v>
      </c>
      <c r="E1114" s="66">
        <v>9116</v>
      </c>
      <c r="F1114" s="102" t="s">
        <v>2956</v>
      </c>
      <c r="G1114" s="67" t="s">
        <v>2204</v>
      </c>
      <c r="H1114" s="68" t="s">
        <v>2204</v>
      </c>
      <c r="I1114" s="68" t="s">
        <v>2204</v>
      </c>
      <c r="J1114" s="68" t="s">
        <v>2204</v>
      </c>
    </row>
    <row r="1115" spans="1:10" ht="13.5" customHeight="1" x14ac:dyDescent="0.25">
      <c r="A1115" s="69">
        <v>9</v>
      </c>
      <c r="B1115" s="99">
        <v>1</v>
      </c>
      <c r="C1115" s="69">
        <v>1</v>
      </c>
      <c r="D1115" s="69">
        <v>9</v>
      </c>
      <c r="E1115" s="70">
        <v>9119</v>
      </c>
      <c r="F1115" s="104" t="s">
        <v>2957</v>
      </c>
      <c r="G1115" s="71" t="s">
        <v>2204</v>
      </c>
      <c r="H1115" s="72" t="s">
        <v>2204</v>
      </c>
      <c r="I1115" s="72" t="s">
        <v>2204</v>
      </c>
      <c r="J1115" s="72" t="s">
        <v>2204</v>
      </c>
    </row>
    <row r="1116" spans="1:10" ht="13.5" customHeight="1" x14ac:dyDescent="0.25">
      <c r="A1116" s="58">
        <v>9</v>
      </c>
      <c r="B1116" s="95">
        <v>1</v>
      </c>
      <c r="C1116" s="58">
        <v>2</v>
      </c>
      <c r="D1116" s="58">
        <v>0</v>
      </c>
      <c r="E1116" s="58">
        <v>9120</v>
      </c>
      <c r="F1116" s="103" t="s">
        <v>2177</v>
      </c>
      <c r="G1116" s="74"/>
      <c r="H1116" s="75"/>
      <c r="I1116" s="75"/>
      <c r="J1116" s="75"/>
    </row>
    <row r="1117" spans="1:10" ht="13.5" customHeight="1" x14ac:dyDescent="0.25">
      <c r="A1117" s="61">
        <v>9</v>
      </c>
      <c r="B1117" s="97">
        <v>1</v>
      </c>
      <c r="C1117" s="61">
        <v>2</v>
      </c>
      <c r="D1117" s="61">
        <v>1</v>
      </c>
      <c r="E1117" s="62">
        <v>9121</v>
      </c>
      <c r="F1117" s="101" t="s">
        <v>2178</v>
      </c>
      <c r="G1117" s="76"/>
      <c r="H1117" s="77"/>
      <c r="I1117" s="77"/>
      <c r="J1117" s="77"/>
    </row>
    <row r="1118" spans="1:10" ht="13.5" customHeight="1" x14ac:dyDescent="0.25">
      <c r="A1118" s="65">
        <v>9</v>
      </c>
      <c r="B1118" s="98">
        <v>1</v>
      </c>
      <c r="C1118" s="65">
        <v>2</v>
      </c>
      <c r="D1118" s="65">
        <v>2</v>
      </c>
      <c r="E1118" s="66">
        <v>9122</v>
      </c>
      <c r="F1118" s="102" t="s">
        <v>2179</v>
      </c>
      <c r="G1118" s="78"/>
      <c r="H1118" s="79"/>
      <c r="I1118" s="79"/>
      <c r="J1118" s="79"/>
    </row>
    <row r="1119" spans="1:10" ht="13.5" customHeight="1" x14ac:dyDescent="0.25">
      <c r="A1119" s="65">
        <v>9</v>
      </c>
      <c r="B1119" s="98">
        <v>1</v>
      </c>
      <c r="C1119" s="65">
        <v>2</v>
      </c>
      <c r="D1119" s="65">
        <v>3</v>
      </c>
      <c r="E1119" s="66">
        <v>9123</v>
      </c>
      <c r="F1119" s="102" t="s">
        <v>2180</v>
      </c>
      <c r="G1119" s="78"/>
      <c r="H1119" s="79"/>
      <c r="I1119" s="79"/>
      <c r="J1119" s="79"/>
    </row>
    <row r="1120" spans="1:10" ht="13.5" customHeight="1" x14ac:dyDescent="0.25">
      <c r="A1120" s="65">
        <v>9</v>
      </c>
      <c r="B1120" s="98">
        <v>1</v>
      </c>
      <c r="C1120" s="65">
        <v>2</v>
      </c>
      <c r="D1120" s="65">
        <v>4</v>
      </c>
      <c r="E1120" s="66">
        <v>9124</v>
      </c>
      <c r="F1120" s="102" t="s">
        <v>2181</v>
      </c>
      <c r="G1120" s="78"/>
      <c r="H1120" s="79"/>
      <c r="I1120" s="79"/>
      <c r="J1120" s="79"/>
    </row>
    <row r="1121" spans="1:10" ht="13.5" customHeight="1" x14ac:dyDescent="0.25">
      <c r="A1121" s="65">
        <v>9</v>
      </c>
      <c r="B1121" s="98">
        <v>1</v>
      </c>
      <c r="C1121" s="65">
        <v>2</v>
      </c>
      <c r="D1121" s="65">
        <v>5</v>
      </c>
      <c r="E1121" s="66">
        <v>9125</v>
      </c>
      <c r="F1121" s="102" t="s">
        <v>2182</v>
      </c>
      <c r="G1121" s="78"/>
      <c r="H1121" s="79"/>
      <c r="I1121" s="79"/>
      <c r="J1121" s="79"/>
    </row>
    <row r="1122" spans="1:10" ht="13.5" customHeight="1" x14ac:dyDescent="0.25">
      <c r="A1122" s="65">
        <v>9</v>
      </c>
      <c r="B1122" s="98">
        <v>1</v>
      </c>
      <c r="C1122" s="65">
        <v>2</v>
      </c>
      <c r="D1122" s="65">
        <v>6</v>
      </c>
      <c r="E1122" s="66">
        <v>9126</v>
      </c>
      <c r="F1122" s="102" t="s">
        <v>2183</v>
      </c>
      <c r="G1122" s="78"/>
      <c r="H1122" s="79"/>
      <c r="I1122" s="79"/>
      <c r="J1122" s="79"/>
    </row>
    <row r="1123" spans="1:10" ht="13.5" customHeight="1" x14ac:dyDescent="0.25">
      <c r="A1123" s="65">
        <v>9</v>
      </c>
      <c r="B1123" s="99">
        <v>1</v>
      </c>
      <c r="C1123" s="65">
        <v>2</v>
      </c>
      <c r="D1123" s="65">
        <v>7</v>
      </c>
      <c r="E1123" s="66">
        <v>9127</v>
      </c>
      <c r="F1123" s="102" t="s">
        <v>2184</v>
      </c>
      <c r="G1123" s="78"/>
      <c r="H1123" s="79"/>
      <c r="I1123" s="79"/>
      <c r="J1123" s="79"/>
    </row>
    <row r="1124" spans="1:10" ht="13.5" customHeight="1" x14ac:dyDescent="0.25">
      <c r="A1124" s="58">
        <v>9</v>
      </c>
      <c r="B1124" s="95">
        <v>1</v>
      </c>
      <c r="C1124" s="58">
        <v>3</v>
      </c>
      <c r="D1124" s="58">
        <v>0</v>
      </c>
      <c r="E1124" s="58">
        <v>9130</v>
      </c>
      <c r="F1124" s="103" t="s">
        <v>2185</v>
      </c>
      <c r="G1124" s="74"/>
      <c r="H1124" s="75"/>
      <c r="I1124" s="75"/>
      <c r="J1124" s="75"/>
    </row>
    <row r="1125" spans="1:10" ht="13.5" customHeight="1" x14ac:dyDescent="0.25">
      <c r="A1125" s="61">
        <v>9</v>
      </c>
      <c r="B1125" s="97">
        <v>1</v>
      </c>
      <c r="C1125" s="61">
        <v>3</v>
      </c>
      <c r="D1125" s="61">
        <v>1</v>
      </c>
      <c r="E1125" s="62">
        <v>9131</v>
      </c>
      <c r="F1125" s="101" t="s">
        <v>2186</v>
      </c>
      <c r="G1125" s="76"/>
      <c r="H1125" s="191"/>
      <c r="I1125" s="191"/>
      <c r="J1125" s="191"/>
    </row>
    <row r="1126" spans="1:10" ht="13.5" customHeight="1" x14ac:dyDescent="0.25">
      <c r="A1126" s="65">
        <v>9</v>
      </c>
      <c r="B1126" s="98">
        <v>1</v>
      </c>
      <c r="C1126" s="65">
        <v>3</v>
      </c>
      <c r="D1126" s="65">
        <v>2</v>
      </c>
      <c r="E1126" s="66">
        <v>9132</v>
      </c>
      <c r="F1126" s="102" t="s">
        <v>2187</v>
      </c>
      <c r="G1126" s="78"/>
      <c r="H1126" s="192"/>
      <c r="I1126" s="192"/>
      <c r="J1126" s="192"/>
    </row>
    <row r="1127" spans="1:10" ht="13.5" customHeight="1" x14ac:dyDescent="0.25">
      <c r="A1127" s="65">
        <v>9</v>
      </c>
      <c r="B1127" s="98">
        <v>1</v>
      </c>
      <c r="C1127" s="65">
        <v>3</v>
      </c>
      <c r="D1127" s="65">
        <v>3</v>
      </c>
      <c r="E1127" s="66">
        <v>9133</v>
      </c>
      <c r="F1127" s="102" t="s">
        <v>2188</v>
      </c>
      <c r="G1127" s="78"/>
      <c r="H1127" s="192"/>
      <c r="I1127" s="192"/>
      <c r="J1127" s="192"/>
    </row>
    <row r="1128" spans="1:10" ht="13.5" customHeight="1" x14ac:dyDescent="0.25">
      <c r="A1128" s="65">
        <v>9</v>
      </c>
      <c r="B1128" s="98">
        <v>1</v>
      </c>
      <c r="C1128" s="65">
        <v>3</v>
      </c>
      <c r="D1128" s="65">
        <v>4</v>
      </c>
      <c r="E1128" s="83">
        <v>9134</v>
      </c>
      <c r="F1128" s="102" t="s">
        <v>2104</v>
      </c>
      <c r="G1128" s="78"/>
      <c r="H1128" s="192"/>
      <c r="I1128" s="192"/>
      <c r="J1128" s="192"/>
    </row>
    <row r="1129" spans="1:10" ht="13.5" customHeight="1" x14ac:dyDescent="0.25">
      <c r="A1129" s="65">
        <v>9</v>
      </c>
      <c r="B1129" s="98">
        <v>1</v>
      </c>
      <c r="C1129" s="65">
        <v>3</v>
      </c>
      <c r="D1129" s="65">
        <v>5</v>
      </c>
      <c r="E1129" s="66">
        <v>9135</v>
      </c>
      <c r="F1129" s="102" t="s">
        <v>2189</v>
      </c>
      <c r="G1129" s="78"/>
      <c r="H1129" s="192"/>
      <c r="I1129" s="192"/>
      <c r="J1129" s="192"/>
    </row>
    <row r="1130" spans="1:10" ht="13.5" customHeight="1" x14ac:dyDescent="0.25">
      <c r="A1130" s="65">
        <v>9</v>
      </c>
      <c r="B1130" s="98">
        <v>1</v>
      </c>
      <c r="C1130" s="65">
        <v>3</v>
      </c>
      <c r="D1130" s="65">
        <v>6</v>
      </c>
      <c r="E1130" s="66">
        <v>9136</v>
      </c>
      <c r="F1130" s="102" t="s">
        <v>2190</v>
      </c>
      <c r="G1130" s="78"/>
      <c r="H1130" s="192"/>
      <c r="I1130" s="192"/>
      <c r="J1130" s="192"/>
    </row>
    <row r="1131" spans="1:10" ht="13.5" customHeight="1" x14ac:dyDescent="0.25">
      <c r="A1131" s="65">
        <v>9</v>
      </c>
      <c r="B1131" s="98">
        <v>1</v>
      </c>
      <c r="C1131" s="65">
        <v>3</v>
      </c>
      <c r="D1131" s="65">
        <v>7</v>
      </c>
      <c r="E1131" s="66">
        <v>9137</v>
      </c>
      <c r="F1131" s="102" t="s">
        <v>2191</v>
      </c>
      <c r="G1131" s="78"/>
      <c r="H1131" s="192"/>
      <c r="I1131" s="192"/>
      <c r="J1131" s="192"/>
    </row>
    <row r="1132" spans="1:10" ht="13.5" customHeight="1" x14ac:dyDescent="0.25">
      <c r="A1132" s="65">
        <v>9</v>
      </c>
      <c r="B1132" s="98">
        <v>1</v>
      </c>
      <c r="C1132" s="65">
        <v>3</v>
      </c>
      <c r="D1132" s="65">
        <v>8</v>
      </c>
      <c r="E1132" s="66">
        <v>9138</v>
      </c>
      <c r="F1132" s="102" t="s">
        <v>2192</v>
      </c>
      <c r="G1132" s="78"/>
      <c r="H1132" s="192"/>
      <c r="I1132" s="192"/>
      <c r="J1132" s="192"/>
    </row>
    <row r="1133" spans="1:10" ht="13.5" customHeight="1" x14ac:dyDescent="0.25">
      <c r="A1133" s="69">
        <v>9</v>
      </c>
      <c r="B1133" s="99">
        <v>1</v>
      </c>
      <c r="C1133" s="69">
        <v>3</v>
      </c>
      <c r="D1133" s="69">
        <v>9</v>
      </c>
      <c r="E1133" s="92">
        <v>9139</v>
      </c>
      <c r="F1133" s="104" t="s">
        <v>2958</v>
      </c>
      <c r="G1133" s="80"/>
      <c r="H1133" s="193"/>
      <c r="I1133" s="193"/>
      <c r="J1133" s="193"/>
    </row>
    <row r="1134" spans="1:10" ht="13.5" customHeight="1" x14ac:dyDescent="0.25">
      <c r="A1134" s="58">
        <v>9</v>
      </c>
      <c r="B1134" s="95">
        <v>1</v>
      </c>
      <c r="C1134" s="58">
        <v>4</v>
      </c>
      <c r="D1134" s="58">
        <v>0</v>
      </c>
      <c r="E1134" s="58">
        <v>9140</v>
      </c>
      <c r="F1134" s="103" t="s">
        <v>2959</v>
      </c>
      <c r="G1134" s="74"/>
      <c r="H1134" s="75"/>
      <c r="I1134" s="75"/>
      <c r="J1134" s="75"/>
    </row>
    <row r="1135" spans="1:10" ht="13.5" customHeight="1" x14ac:dyDescent="0.25">
      <c r="A1135" s="61">
        <v>9</v>
      </c>
      <c r="B1135" s="97">
        <v>1</v>
      </c>
      <c r="C1135" s="61">
        <v>4</v>
      </c>
      <c r="D1135" s="61">
        <v>1</v>
      </c>
      <c r="E1135" s="62">
        <v>9141</v>
      </c>
      <c r="F1135" s="101" t="s">
        <v>2960</v>
      </c>
      <c r="G1135" s="93"/>
      <c r="H1135" s="77"/>
      <c r="I1135" s="77"/>
      <c r="J1135" s="77"/>
    </row>
    <row r="1136" spans="1:10" ht="13.5" customHeight="1" x14ac:dyDescent="0.25">
      <c r="A1136" s="65">
        <v>9</v>
      </c>
      <c r="B1136" s="98">
        <v>1</v>
      </c>
      <c r="C1136" s="65">
        <v>4</v>
      </c>
      <c r="D1136" s="65">
        <v>2</v>
      </c>
      <c r="E1136" s="66">
        <v>9142</v>
      </c>
      <c r="F1136" s="102" t="s">
        <v>2961</v>
      </c>
      <c r="G1136" s="78"/>
      <c r="H1136" s="79"/>
      <c r="I1136" s="79"/>
      <c r="J1136" s="79"/>
    </row>
    <row r="1137" spans="1:10" ht="13.5" customHeight="1" x14ac:dyDescent="0.25">
      <c r="A1137" s="65">
        <v>9</v>
      </c>
      <c r="B1137" s="98">
        <v>1</v>
      </c>
      <c r="C1137" s="65">
        <v>4</v>
      </c>
      <c r="D1137" s="65">
        <v>3</v>
      </c>
      <c r="E1137" s="66">
        <v>9143</v>
      </c>
      <c r="F1137" s="102" t="s">
        <v>2656</v>
      </c>
      <c r="G1137" s="78"/>
      <c r="H1137" s="79"/>
      <c r="I1137" s="79"/>
      <c r="J1137" s="79"/>
    </row>
    <row r="1138" spans="1:10" ht="13.5" customHeight="1" x14ac:dyDescent="0.25">
      <c r="A1138" s="65">
        <v>9</v>
      </c>
      <c r="B1138" s="99">
        <v>1</v>
      </c>
      <c r="C1138" s="65">
        <v>4</v>
      </c>
      <c r="D1138" s="65">
        <v>4</v>
      </c>
      <c r="E1138" s="66">
        <v>9144</v>
      </c>
      <c r="F1138" s="102" t="s">
        <v>2962</v>
      </c>
      <c r="G1138" s="78"/>
      <c r="H1138" s="79"/>
      <c r="I1138" s="79"/>
      <c r="J1138" s="79"/>
    </row>
    <row r="1139" spans="1:10" ht="13.5" customHeight="1" x14ac:dyDescent="0.25">
      <c r="A1139" s="58">
        <v>9</v>
      </c>
      <c r="B1139" s="95">
        <v>1</v>
      </c>
      <c r="C1139" s="58">
        <v>5</v>
      </c>
      <c r="D1139" s="58">
        <v>0</v>
      </c>
      <c r="E1139" s="58">
        <v>9150</v>
      </c>
      <c r="F1139" s="103" t="s">
        <v>2963</v>
      </c>
      <c r="G1139" s="74"/>
      <c r="H1139" s="75"/>
      <c r="I1139" s="75"/>
      <c r="J1139" s="75"/>
    </row>
    <row r="1140" spans="1:10" ht="13.5" customHeight="1" x14ac:dyDescent="0.25">
      <c r="A1140" s="61">
        <v>9</v>
      </c>
      <c r="B1140" s="97">
        <v>1</v>
      </c>
      <c r="C1140" s="61">
        <v>5</v>
      </c>
      <c r="D1140" s="61">
        <v>1</v>
      </c>
      <c r="E1140" s="62">
        <v>9151</v>
      </c>
      <c r="F1140" s="101" t="s">
        <v>2964</v>
      </c>
      <c r="G1140" s="76"/>
      <c r="H1140" s="77"/>
      <c r="I1140" s="77"/>
      <c r="J1140" s="77"/>
    </row>
    <row r="1141" spans="1:10" ht="13.5" customHeight="1" x14ac:dyDescent="0.25">
      <c r="A1141" s="65">
        <v>9</v>
      </c>
      <c r="B1141" s="98">
        <v>1</v>
      </c>
      <c r="C1141" s="65">
        <v>5</v>
      </c>
      <c r="D1141" s="65">
        <v>2</v>
      </c>
      <c r="E1141" s="66">
        <v>9152</v>
      </c>
      <c r="F1141" s="102" t="s">
        <v>2938</v>
      </c>
      <c r="G1141" s="78"/>
      <c r="H1141" s="79"/>
      <c r="I1141" s="79"/>
      <c r="J1141" s="79"/>
    </row>
    <row r="1142" spans="1:10" ht="13.5" customHeight="1" x14ac:dyDescent="0.25">
      <c r="A1142" s="65">
        <v>9</v>
      </c>
      <c r="B1142" s="99">
        <v>1</v>
      </c>
      <c r="C1142" s="65">
        <v>5</v>
      </c>
      <c r="D1142" s="65">
        <v>3</v>
      </c>
      <c r="E1142" s="66">
        <v>9153</v>
      </c>
      <c r="F1142" s="102" t="s">
        <v>2965</v>
      </c>
      <c r="G1142" s="78"/>
      <c r="H1142" s="79"/>
      <c r="I1142" s="79"/>
      <c r="J1142" s="79"/>
    </row>
    <row r="1143" spans="1:10" ht="13.5" customHeight="1" x14ac:dyDescent="0.25">
      <c r="A1143" s="58">
        <v>9</v>
      </c>
      <c r="B1143" s="95">
        <v>1</v>
      </c>
      <c r="C1143" s="58">
        <v>6</v>
      </c>
      <c r="D1143" s="58">
        <v>0</v>
      </c>
      <c r="E1143" s="58">
        <v>9160</v>
      </c>
      <c r="F1143" s="103" t="s">
        <v>2966</v>
      </c>
      <c r="G1143" s="74"/>
      <c r="H1143" s="75"/>
      <c r="I1143" s="75"/>
      <c r="J1143" s="75"/>
    </row>
    <row r="1144" spans="1:10" ht="13.5" customHeight="1" x14ac:dyDescent="0.25">
      <c r="A1144" s="61">
        <v>9</v>
      </c>
      <c r="B1144" s="97">
        <v>1</v>
      </c>
      <c r="C1144" s="61">
        <v>6</v>
      </c>
      <c r="D1144" s="61">
        <v>1</v>
      </c>
      <c r="E1144" s="62">
        <v>9161</v>
      </c>
      <c r="F1144" s="101" t="s">
        <v>2967</v>
      </c>
      <c r="G1144" s="76"/>
      <c r="H1144" s="77"/>
      <c r="I1144" s="77"/>
      <c r="J1144" s="77"/>
    </row>
    <row r="1145" spans="1:10" ht="13.5" customHeight="1" x14ac:dyDescent="0.25">
      <c r="A1145" s="65">
        <v>9</v>
      </c>
      <c r="B1145" s="99">
        <v>1</v>
      </c>
      <c r="C1145" s="65">
        <v>6</v>
      </c>
      <c r="D1145" s="65">
        <v>2</v>
      </c>
      <c r="E1145" s="66">
        <v>9162</v>
      </c>
      <c r="F1145" s="102" t="s">
        <v>2968</v>
      </c>
      <c r="G1145" s="78"/>
      <c r="H1145" s="79"/>
      <c r="I1145" s="79"/>
      <c r="J1145" s="79"/>
    </row>
    <row r="1146" spans="1:10" ht="13.5" customHeight="1" x14ac:dyDescent="0.25">
      <c r="A1146" s="58">
        <v>9</v>
      </c>
      <c r="B1146" s="95">
        <v>1</v>
      </c>
      <c r="C1146" s="58">
        <v>7</v>
      </c>
      <c r="D1146" s="58">
        <v>0</v>
      </c>
      <c r="E1146" s="58">
        <v>9170</v>
      </c>
      <c r="F1146" s="103" t="s">
        <v>2969</v>
      </c>
      <c r="G1146" s="74"/>
      <c r="H1146" s="75"/>
      <c r="I1146" s="75"/>
      <c r="J1146" s="75"/>
    </row>
    <row r="1147" spans="1:10" ht="13.5" customHeight="1" x14ac:dyDescent="0.25">
      <c r="A1147" s="61">
        <v>9</v>
      </c>
      <c r="B1147" s="97">
        <v>1</v>
      </c>
      <c r="C1147" s="61">
        <v>7</v>
      </c>
      <c r="D1147" s="61">
        <v>1</v>
      </c>
      <c r="E1147" s="62">
        <v>9171</v>
      </c>
      <c r="F1147" s="101" t="s">
        <v>2970</v>
      </c>
      <c r="G1147" s="76"/>
      <c r="H1147" s="77"/>
      <c r="I1147" s="77"/>
      <c r="J1147" s="77"/>
    </row>
    <row r="1148" spans="1:10" ht="13.5" customHeight="1" x14ac:dyDescent="0.25">
      <c r="A1148" s="65">
        <v>9</v>
      </c>
      <c r="B1148" s="98">
        <v>1</v>
      </c>
      <c r="C1148" s="65">
        <v>7</v>
      </c>
      <c r="D1148" s="65">
        <v>2</v>
      </c>
      <c r="E1148" s="66">
        <v>9172</v>
      </c>
      <c r="F1148" s="102" t="s">
        <v>2971</v>
      </c>
      <c r="G1148" s="78"/>
      <c r="H1148" s="79"/>
      <c r="I1148" s="79"/>
      <c r="J1148" s="79"/>
    </row>
    <row r="1149" spans="1:10" ht="13.5" customHeight="1" x14ac:dyDescent="0.25">
      <c r="A1149" s="65">
        <v>9</v>
      </c>
      <c r="B1149" s="98">
        <v>1</v>
      </c>
      <c r="C1149" s="65">
        <v>7</v>
      </c>
      <c r="D1149" s="65">
        <v>3</v>
      </c>
      <c r="E1149" s="66">
        <v>9173</v>
      </c>
      <c r="F1149" s="102" t="s">
        <v>2972</v>
      </c>
      <c r="G1149" s="78"/>
      <c r="H1149" s="79"/>
      <c r="I1149" s="79"/>
      <c r="J1149" s="79"/>
    </row>
    <row r="1150" spans="1:10" ht="13.5" customHeight="1" x14ac:dyDescent="0.25">
      <c r="A1150" s="65">
        <v>9</v>
      </c>
      <c r="B1150" s="98">
        <v>1</v>
      </c>
      <c r="C1150" s="65">
        <v>7</v>
      </c>
      <c r="D1150" s="65">
        <v>4</v>
      </c>
      <c r="E1150" s="66">
        <v>9174</v>
      </c>
      <c r="F1150" s="102" t="s">
        <v>2973</v>
      </c>
      <c r="G1150" s="78"/>
      <c r="H1150" s="79"/>
      <c r="I1150" s="79"/>
      <c r="J1150" s="79"/>
    </row>
    <row r="1151" spans="1:10" ht="13.5" customHeight="1" x14ac:dyDescent="0.25">
      <c r="A1151" s="65">
        <v>9</v>
      </c>
      <c r="B1151" s="98">
        <v>1</v>
      </c>
      <c r="C1151" s="65">
        <v>7</v>
      </c>
      <c r="D1151" s="65">
        <v>5</v>
      </c>
      <c r="E1151" s="66">
        <v>9175</v>
      </c>
      <c r="F1151" s="102" t="s">
        <v>2974</v>
      </c>
      <c r="G1151" s="78"/>
      <c r="H1151" s="79"/>
      <c r="I1151" s="79"/>
      <c r="J1151" s="79"/>
    </row>
    <row r="1152" spans="1:10" ht="13.5" customHeight="1" x14ac:dyDescent="0.25">
      <c r="A1152" s="65">
        <v>9</v>
      </c>
      <c r="B1152" s="98">
        <v>1</v>
      </c>
      <c r="C1152" s="65">
        <v>7</v>
      </c>
      <c r="D1152" s="65">
        <v>6</v>
      </c>
      <c r="E1152" s="66">
        <v>9176</v>
      </c>
      <c r="F1152" s="102" t="s">
        <v>2975</v>
      </c>
      <c r="G1152" s="78"/>
      <c r="H1152" s="79"/>
      <c r="I1152" s="79"/>
      <c r="J1152" s="79"/>
    </row>
    <row r="1153" spans="1:10" ht="13.5" customHeight="1" x14ac:dyDescent="0.25">
      <c r="A1153" s="65">
        <v>9</v>
      </c>
      <c r="B1153" s="99">
        <v>1</v>
      </c>
      <c r="C1153" s="65">
        <v>7</v>
      </c>
      <c r="D1153" s="65">
        <v>7</v>
      </c>
      <c r="E1153" s="66">
        <v>9177</v>
      </c>
      <c r="F1153" s="102" t="s">
        <v>2976</v>
      </c>
      <c r="G1153" s="78"/>
      <c r="H1153" s="79"/>
      <c r="I1153" s="79"/>
      <c r="J1153" s="79"/>
    </row>
    <row r="1154" spans="1:10" ht="13.5" customHeight="1" x14ac:dyDescent="0.25">
      <c r="A1154" s="58">
        <v>9</v>
      </c>
      <c r="B1154" s="95">
        <v>1</v>
      </c>
      <c r="C1154" s="58">
        <v>8</v>
      </c>
      <c r="D1154" s="58">
        <v>0</v>
      </c>
      <c r="E1154" s="58">
        <v>9180</v>
      </c>
      <c r="F1154" s="103" t="s">
        <v>2977</v>
      </c>
      <c r="G1154" s="74"/>
      <c r="H1154" s="75"/>
      <c r="I1154" s="75"/>
      <c r="J1154" s="75"/>
    </row>
    <row r="1155" spans="1:10" ht="13.5" customHeight="1" x14ac:dyDescent="0.25">
      <c r="A1155" s="61">
        <v>9</v>
      </c>
      <c r="B1155" s="97">
        <v>1</v>
      </c>
      <c r="C1155" s="61">
        <v>8</v>
      </c>
      <c r="D1155" s="61">
        <v>1</v>
      </c>
      <c r="E1155" s="62">
        <v>9181</v>
      </c>
      <c r="F1155" s="101" t="s">
        <v>2978</v>
      </c>
      <c r="G1155" s="76"/>
      <c r="H1155" s="77"/>
      <c r="I1155" s="77"/>
      <c r="J1155" s="77"/>
    </row>
    <row r="1156" spans="1:10" ht="13.5" customHeight="1" x14ac:dyDescent="0.25">
      <c r="A1156" s="65">
        <v>9</v>
      </c>
      <c r="B1156" s="98">
        <v>1</v>
      </c>
      <c r="C1156" s="65">
        <v>8</v>
      </c>
      <c r="D1156" s="65">
        <v>2</v>
      </c>
      <c r="E1156" s="66">
        <v>9182</v>
      </c>
      <c r="F1156" s="102" t="s">
        <v>2979</v>
      </c>
      <c r="G1156" s="78"/>
      <c r="H1156" s="79"/>
      <c r="I1156" s="79"/>
      <c r="J1156" s="79"/>
    </row>
    <row r="1157" spans="1:10" ht="13.5" customHeight="1" x14ac:dyDescent="0.25">
      <c r="A1157" s="65">
        <v>9</v>
      </c>
      <c r="B1157" s="98">
        <v>1</v>
      </c>
      <c r="C1157" s="65">
        <v>8</v>
      </c>
      <c r="D1157" s="65">
        <v>3</v>
      </c>
      <c r="E1157" s="66">
        <v>9183</v>
      </c>
      <c r="F1157" s="102" t="s">
        <v>2980</v>
      </c>
      <c r="G1157" s="78"/>
      <c r="H1157" s="79"/>
      <c r="I1157" s="79"/>
      <c r="J1157" s="79"/>
    </row>
    <row r="1158" spans="1:10" x14ac:dyDescent="0.25">
      <c r="F1158" s="100"/>
    </row>
    <row r="1167" spans="1:10" x14ac:dyDescent="0.25">
      <c r="F1167" s="100"/>
    </row>
    <row r="1168" spans="1:10" x14ac:dyDescent="0.25">
      <c r="F1168" s="100"/>
    </row>
    <row r="1169" spans="6:6" x14ac:dyDescent="0.25">
      <c r="F1169" s="100"/>
    </row>
    <row r="1170" spans="6:6" x14ac:dyDescent="0.25">
      <c r="F1170" s="100"/>
    </row>
    <row r="1171" spans="6:6" x14ac:dyDescent="0.25">
      <c r="F1171" s="100"/>
    </row>
    <row r="1173" spans="6:6" x14ac:dyDescent="0.25">
      <c r="F1173" s="100"/>
    </row>
    <row r="1174" spans="6:6" x14ac:dyDescent="0.25">
      <c r="F1174" s="100"/>
    </row>
    <row r="1175" spans="6:6" x14ac:dyDescent="0.25">
      <c r="F1175" s="100"/>
    </row>
    <row r="1176" spans="6:6" x14ac:dyDescent="0.25">
      <c r="F1176" s="100"/>
    </row>
    <row r="1177" spans="6:6" x14ac:dyDescent="0.25">
      <c r="F1177" s="100"/>
    </row>
    <row r="1178" spans="6:6" x14ac:dyDescent="0.25">
      <c r="F1178" s="100"/>
    </row>
    <row r="1179" spans="6:6" x14ac:dyDescent="0.25">
      <c r="F1179" s="100"/>
    </row>
    <row r="1186" spans="6:6" x14ac:dyDescent="0.25">
      <c r="F1186" s="100"/>
    </row>
    <row r="1187" spans="6:6" x14ac:dyDescent="0.25">
      <c r="F1187" s="100"/>
    </row>
    <row r="1188" spans="6:6" x14ac:dyDescent="0.25">
      <c r="F1188" s="100"/>
    </row>
    <row r="1189" spans="6:6" x14ac:dyDescent="0.25">
      <c r="F1189" s="100"/>
    </row>
    <row r="1190" spans="6:6" x14ac:dyDescent="0.25">
      <c r="F1190" s="100"/>
    </row>
    <row r="1198" spans="6:6" x14ac:dyDescent="0.25">
      <c r="F1198" s="100"/>
    </row>
    <row r="1199" spans="6:6" x14ac:dyDescent="0.25">
      <c r="F1199" s="100"/>
    </row>
    <row r="1200" spans="6:6" x14ac:dyDescent="0.25">
      <c r="F1200" s="100"/>
    </row>
    <row r="1201" spans="6:6" x14ac:dyDescent="0.25">
      <c r="F1201" s="100"/>
    </row>
    <row r="1202" spans="6:6" x14ac:dyDescent="0.25">
      <c r="F1202" s="100"/>
    </row>
    <row r="1203" spans="6:6" x14ac:dyDescent="0.25">
      <c r="F1203" s="100"/>
    </row>
    <row r="1212" spans="6:6" x14ac:dyDescent="0.25">
      <c r="F1212" s="100"/>
    </row>
    <row r="1213" spans="6:6" x14ac:dyDescent="0.25">
      <c r="F1213" s="100"/>
    </row>
    <row r="1215" spans="6:6" x14ac:dyDescent="0.25">
      <c r="F1215" s="100"/>
    </row>
    <row r="1216" spans="6:6" x14ac:dyDescent="0.25">
      <c r="F1216" s="100"/>
    </row>
    <row r="1217" spans="6:6" x14ac:dyDescent="0.25">
      <c r="F1217" s="100"/>
    </row>
    <row r="1218" spans="6:6" x14ac:dyDescent="0.25">
      <c r="F1218" s="100"/>
    </row>
    <row r="1220" spans="6:6" x14ac:dyDescent="0.25">
      <c r="F1220" s="100"/>
    </row>
    <row r="1221" spans="6:6" x14ac:dyDescent="0.25">
      <c r="F1221" s="100"/>
    </row>
    <row r="1222" spans="6:6" x14ac:dyDescent="0.25">
      <c r="F1222" s="100"/>
    </row>
    <row r="1223" spans="6:6" x14ac:dyDescent="0.25">
      <c r="F1223" s="100"/>
    </row>
    <row r="1224" spans="6:6" x14ac:dyDescent="0.25">
      <c r="F1224" s="100"/>
    </row>
    <row r="1225" spans="6:6" x14ac:dyDescent="0.25">
      <c r="F1225" s="100"/>
    </row>
    <row r="1226" spans="6:6" x14ac:dyDescent="0.25">
      <c r="F1226" s="100"/>
    </row>
    <row r="1233" spans="6:6" x14ac:dyDescent="0.25">
      <c r="F1233" s="100"/>
    </row>
    <row r="1247" spans="6:6" x14ac:dyDescent="0.25">
      <c r="F1247" s="100"/>
    </row>
    <row r="1248" spans="6:6" x14ac:dyDescent="0.25">
      <c r="F1248" s="100"/>
    </row>
    <row r="1249" spans="6:6" x14ac:dyDescent="0.25">
      <c r="F1249" s="100"/>
    </row>
    <row r="1250" spans="6:6" x14ac:dyDescent="0.25">
      <c r="F1250" s="100"/>
    </row>
    <row r="1251" spans="6:6" x14ac:dyDescent="0.25">
      <c r="F1251" s="100"/>
    </row>
    <row r="1252" spans="6:6" x14ac:dyDescent="0.25">
      <c r="F1252" s="100"/>
    </row>
    <row r="1253" spans="6:6" x14ac:dyDescent="0.25">
      <c r="F1253" s="100"/>
    </row>
    <row r="1254" spans="6:6" x14ac:dyDescent="0.25">
      <c r="F1254" s="100"/>
    </row>
    <row r="1255" spans="6:6" x14ac:dyDescent="0.25">
      <c r="F1255" s="100"/>
    </row>
    <row r="1256" spans="6:6" x14ac:dyDescent="0.25">
      <c r="F1256" s="100"/>
    </row>
    <row r="1257" spans="6:6" x14ac:dyDescent="0.25">
      <c r="F1257" s="100"/>
    </row>
    <row r="1258" spans="6:6" x14ac:dyDescent="0.25">
      <c r="F1258" s="100"/>
    </row>
    <row r="1259" spans="6:6" x14ac:dyDescent="0.25">
      <c r="F1259" s="100"/>
    </row>
    <row r="1260" spans="6:6" x14ac:dyDescent="0.25">
      <c r="F1260" s="100"/>
    </row>
    <row r="1261" spans="6:6" x14ac:dyDescent="0.25">
      <c r="F1261" s="100"/>
    </row>
    <row r="1262" spans="6:6" x14ac:dyDescent="0.25">
      <c r="F1262" s="100"/>
    </row>
    <row r="1263" spans="6:6" x14ac:dyDescent="0.25">
      <c r="F1263" s="100"/>
    </row>
    <row r="1264" spans="6:6" x14ac:dyDescent="0.25">
      <c r="F1264" s="100"/>
    </row>
    <row r="1265" spans="6:6" x14ac:dyDescent="0.25">
      <c r="F1265" s="100"/>
    </row>
    <row r="1266" spans="6:6" x14ac:dyDescent="0.25">
      <c r="F1266" s="100"/>
    </row>
    <row r="1267" spans="6:6" x14ac:dyDescent="0.25">
      <c r="F1267" s="100"/>
    </row>
    <row r="1268" spans="6:6" x14ac:dyDescent="0.25">
      <c r="F1268" s="100"/>
    </row>
    <row r="1269" spans="6:6" x14ac:dyDescent="0.25">
      <c r="F1269" s="100"/>
    </row>
    <row r="1270" spans="6:6" x14ac:dyDescent="0.25">
      <c r="F1270" s="100"/>
    </row>
    <row r="1271" spans="6:6" x14ac:dyDescent="0.25">
      <c r="F1271" s="100"/>
    </row>
    <row r="1272" spans="6:6" x14ac:dyDescent="0.25">
      <c r="F1272" s="100"/>
    </row>
    <row r="1273" spans="6:6" x14ac:dyDescent="0.25">
      <c r="F1273" s="100"/>
    </row>
    <row r="1274" spans="6:6" x14ac:dyDescent="0.25">
      <c r="F1274" s="100"/>
    </row>
    <row r="1275" spans="6:6" x14ac:dyDescent="0.25">
      <c r="F1275" s="100"/>
    </row>
    <row r="1276" spans="6:6" x14ac:dyDescent="0.25">
      <c r="F1276" s="100"/>
    </row>
    <row r="1277" spans="6:6" x14ac:dyDescent="0.25">
      <c r="F1277" s="100"/>
    </row>
    <row r="1278" spans="6:6" x14ac:dyDescent="0.25">
      <c r="F1278" s="100"/>
    </row>
    <row r="1279" spans="6:6" x14ac:dyDescent="0.25">
      <c r="F1279" s="100"/>
    </row>
    <row r="1280" spans="6:6" x14ac:dyDescent="0.25">
      <c r="F1280" s="100"/>
    </row>
    <row r="1281" spans="6:6" x14ac:dyDescent="0.25">
      <c r="F1281" s="100"/>
    </row>
    <row r="1282" spans="6:6" x14ac:dyDescent="0.25">
      <c r="F1282" s="100"/>
    </row>
    <row r="1283" spans="6:6" x14ac:dyDescent="0.25">
      <c r="F1283" s="100"/>
    </row>
    <row r="1284" spans="6:6" x14ac:dyDescent="0.25">
      <c r="F1284" s="100"/>
    </row>
    <row r="1288" spans="6:6" x14ac:dyDescent="0.25">
      <c r="F1288" s="100"/>
    </row>
    <row r="1289" spans="6:6" x14ac:dyDescent="0.25">
      <c r="F1289" s="100"/>
    </row>
    <row r="1293" spans="6:6" x14ac:dyDescent="0.25">
      <c r="F1293" s="100"/>
    </row>
    <row r="1294" spans="6:6" x14ac:dyDescent="0.25">
      <c r="F1294" s="100"/>
    </row>
    <row r="1295" spans="6:6" x14ac:dyDescent="0.25">
      <c r="F1295" s="100"/>
    </row>
    <row r="1296" spans="6:6" x14ac:dyDescent="0.25">
      <c r="F1296" s="100"/>
    </row>
    <row r="1304" spans="6:6" x14ac:dyDescent="0.25">
      <c r="F1304" s="100"/>
    </row>
    <row r="1320" spans="6:6" x14ac:dyDescent="0.25">
      <c r="F1320" s="100"/>
    </row>
    <row r="1321" spans="6:6" x14ac:dyDescent="0.25">
      <c r="F1321" s="100"/>
    </row>
    <row r="1322" spans="6:6" x14ac:dyDescent="0.25">
      <c r="F1322" s="100"/>
    </row>
    <row r="1323" spans="6:6" x14ac:dyDescent="0.25">
      <c r="F1323" s="100"/>
    </row>
    <row r="1324" spans="6:6" x14ac:dyDescent="0.25">
      <c r="F1324" s="100"/>
    </row>
    <row r="1325" spans="6:6" x14ac:dyDescent="0.25">
      <c r="F1325" s="100"/>
    </row>
    <row r="1326" spans="6:6" x14ac:dyDescent="0.25">
      <c r="F1326" s="100"/>
    </row>
    <row r="1328" spans="6:6" x14ac:dyDescent="0.25">
      <c r="F1328" s="100"/>
    </row>
    <row r="1329" spans="6:6" x14ac:dyDescent="0.25">
      <c r="F1329" s="100"/>
    </row>
    <row r="1330" spans="6:6" x14ac:dyDescent="0.25">
      <c r="F1330" s="100"/>
    </row>
    <row r="1331" spans="6:6" x14ac:dyDescent="0.25">
      <c r="F1331" s="100"/>
    </row>
    <row r="1333" spans="6:6" x14ac:dyDescent="0.25">
      <c r="F1333" s="100"/>
    </row>
    <row r="1338" spans="6:6" x14ac:dyDescent="0.25">
      <c r="F1338" s="100"/>
    </row>
    <row r="1339" spans="6:6" x14ac:dyDescent="0.25">
      <c r="F1339" s="100"/>
    </row>
    <row r="1340" spans="6:6" x14ac:dyDescent="0.25">
      <c r="F1340" s="100"/>
    </row>
    <row r="1341" spans="6:6" x14ac:dyDescent="0.25">
      <c r="F1341" s="100"/>
    </row>
    <row r="1344" spans="6:6" x14ac:dyDescent="0.25">
      <c r="F1344" s="100"/>
    </row>
    <row r="1350" spans="6:6" x14ac:dyDescent="0.25">
      <c r="F1350" s="100"/>
    </row>
    <row r="1351" spans="6:6" x14ac:dyDescent="0.25">
      <c r="F1351" s="100"/>
    </row>
    <row r="1352" spans="6:6" x14ac:dyDescent="0.25">
      <c r="F1352" s="100"/>
    </row>
    <row r="1353" spans="6:6" x14ac:dyDescent="0.25">
      <c r="F1353" s="100"/>
    </row>
    <row r="1354" spans="6:6" x14ac:dyDescent="0.25">
      <c r="F1354" s="100"/>
    </row>
    <row r="1355" spans="6:6" x14ac:dyDescent="0.25">
      <c r="F1355" s="100"/>
    </row>
    <row r="1368" spans="6:6" x14ac:dyDescent="0.25">
      <c r="F1368" s="100"/>
    </row>
    <row r="1369" spans="6:6" x14ac:dyDescent="0.25">
      <c r="F1369" s="100"/>
    </row>
    <row r="1370" spans="6:6" x14ac:dyDescent="0.25">
      <c r="F1370" s="100"/>
    </row>
    <row r="1371" spans="6:6" x14ac:dyDescent="0.25">
      <c r="F1371" s="100"/>
    </row>
    <row r="1372" spans="6:6" x14ac:dyDescent="0.25">
      <c r="F1372" s="100"/>
    </row>
    <row r="1373" spans="6:6" x14ac:dyDescent="0.25">
      <c r="F1373" s="100"/>
    </row>
    <row r="1374" spans="6:6" x14ac:dyDescent="0.25">
      <c r="F1374" s="100"/>
    </row>
    <row r="1375" spans="6:6" x14ac:dyDescent="0.25">
      <c r="F1375" s="100"/>
    </row>
    <row r="1376" spans="6:6" x14ac:dyDescent="0.25">
      <c r="F1376" s="100"/>
    </row>
    <row r="1388" spans="6:6" x14ac:dyDescent="0.25">
      <c r="F1388" s="100"/>
    </row>
    <row r="1389" spans="6:6" x14ac:dyDescent="0.25">
      <c r="F1389" s="100"/>
    </row>
    <row r="1390" spans="6:6" x14ac:dyDescent="0.25">
      <c r="F1390" s="100"/>
    </row>
    <row r="1391" spans="6:6" x14ac:dyDescent="0.25">
      <c r="F1391" s="100"/>
    </row>
    <row r="1392" spans="6:6" x14ac:dyDescent="0.25">
      <c r="F1392" s="100"/>
    </row>
    <row r="1393" spans="6:6" x14ac:dyDescent="0.25">
      <c r="F1393" s="100"/>
    </row>
    <row r="1394" spans="6:6" x14ac:dyDescent="0.25">
      <c r="F1394" s="100"/>
    </row>
    <row r="1395" spans="6:6" x14ac:dyDescent="0.25">
      <c r="F1395" s="100"/>
    </row>
    <row r="1396" spans="6:6" x14ac:dyDescent="0.25">
      <c r="F1396" s="100"/>
    </row>
    <row r="1397" spans="6:6" x14ac:dyDescent="0.25">
      <c r="F1397" s="100"/>
    </row>
    <row r="1402" spans="6:6" x14ac:dyDescent="0.25">
      <c r="F1402" s="100"/>
    </row>
    <row r="1403" spans="6:6" x14ac:dyDescent="0.25">
      <c r="F1403" s="100"/>
    </row>
    <row r="1404" spans="6:6" x14ac:dyDescent="0.25">
      <c r="F1404" s="100"/>
    </row>
    <row r="1405" spans="6:6" x14ac:dyDescent="0.25">
      <c r="F1405" s="100"/>
    </row>
    <row r="1406" spans="6:6" x14ac:dyDescent="0.25">
      <c r="F1406" s="100"/>
    </row>
    <row r="1407" spans="6:6" x14ac:dyDescent="0.25">
      <c r="F1407" s="100"/>
    </row>
    <row r="1412" spans="6:6" x14ac:dyDescent="0.25">
      <c r="F1412" s="100"/>
    </row>
    <row r="1413" spans="6:6" x14ac:dyDescent="0.25">
      <c r="F1413" s="100"/>
    </row>
    <row r="1414" spans="6:6" x14ac:dyDescent="0.25">
      <c r="F1414" s="100"/>
    </row>
    <row r="1415" spans="6:6" x14ac:dyDescent="0.25">
      <c r="F1415" s="100"/>
    </row>
    <row r="1416" spans="6:6" x14ac:dyDescent="0.25">
      <c r="F1416" s="100"/>
    </row>
    <row r="1417" spans="6:6" x14ac:dyDescent="0.25">
      <c r="F1417" s="100"/>
    </row>
    <row r="1426" spans="6:6" x14ac:dyDescent="0.25">
      <c r="F1426" s="100"/>
    </row>
    <row r="1427" spans="6:6" x14ac:dyDescent="0.25">
      <c r="F1427" s="100"/>
    </row>
    <row r="1438" spans="6:6" x14ac:dyDescent="0.25">
      <c r="F1438" s="100"/>
    </row>
    <row r="1439" spans="6:6" x14ac:dyDescent="0.25">
      <c r="F1439" s="100"/>
    </row>
    <row r="1440" spans="6:6" x14ac:dyDescent="0.25">
      <c r="F1440" s="100"/>
    </row>
    <row r="1441" spans="6:6" x14ac:dyDescent="0.25">
      <c r="F1441" s="100"/>
    </row>
    <row r="1442" spans="6:6" x14ac:dyDescent="0.25">
      <c r="F1442" s="100"/>
    </row>
    <row r="1443" spans="6:6" x14ac:dyDescent="0.25">
      <c r="F1443" s="100"/>
    </row>
    <row r="1444" spans="6:6" x14ac:dyDescent="0.25">
      <c r="F1444" s="100"/>
    </row>
    <row r="1445" spans="6:6" x14ac:dyDescent="0.25">
      <c r="F1445" s="100"/>
    </row>
    <row r="1446" spans="6:6" x14ac:dyDescent="0.25">
      <c r="F1446" s="100"/>
    </row>
    <row r="1447" spans="6:6" x14ac:dyDescent="0.25">
      <c r="F1447" s="100"/>
    </row>
    <row r="1464" spans="6:6" x14ac:dyDescent="0.25">
      <c r="F1464" s="100"/>
    </row>
    <row r="1465" spans="6:6" x14ac:dyDescent="0.25">
      <c r="F1465" s="100"/>
    </row>
    <row r="1466" spans="6:6" x14ac:dyDescent="0.25">
      <c r="F1466" s="100"/>
    </row>
    <row r="1467" spans="6:6" x14ac:dyDescent="0.25">
      <c r="F1467" s="100"/>
    </row>
    <row r="1477" spans="6:6" x14ac:dyDescent="0.25">
      <c r="F1477" s="100"/>
    </row>
    <row r="1478" spans="6:6" x14ac:dyDescent="0.25">
      <c r="F1478" s="100"/>
    </row>
    <row r="1480" spans="6:6" x14ac:dyDescent="0.25">
      <c r="F1480" s="100"/>
    </row>
    <row r="1487" spans="6:6" x14ac:dyDescent="0.25">
      <c r="F1487" s="100"/>
    </row>
    <row r="1488" spans="6:6" x14ac:dyDescent="0.25">
      <c r="F1488" s="100"/>
    </row>
    <row r="1489" spans="6:6" x14ac:dyDescent="0.25">
      <c r="F1489" s="100"/>
    </row>
    <row r="1490" spans="6:6" x14ac:dyDescent="0.25">
      <c r="F1490" s="100"/>
    </row>
    <row r="1491" spans="6:6" x14ac:dyDescent="0.25">
      <c r="F1491" s="100"/>
    </row>
    <row r="1492" spans="6:6" x14ac:dyDescent="0.25">
      <c r="F1492" s="100"/>
    </row>
    <row r="1493" spans="6:6" x14ac:dyDescent="0.25">
      <c r="F1493" s="100"/>
    </row>
    <row r="1494" spans="6:6" x14ac:dyDescent="0.25">
      <c r="F1494" s="100"/>
    </row>
    <row r="1503" spans="6:6" x14ac:dyDescent="0.25">
      <c r="F1503" s="100"/>
    </row>
    <row r="1504" spans="6:6" x14ac:dyDescent="0.25">
      <c r="F1504" s="100"/>
    </row>
    <row r="1505" spans="6:6" x14ac:dyDescent="0.25">
      <c r="F1505" s="100"/>
    </row>
    <row r="1506" spans="6:6" x14ac:dyDescent="0.25">
      <c r="F1506" s="100"/>
    </row>
    <row r="1507" spans="6:6" x14ac:dyDescent="0.25">
      <c r="F1507" s="100"/>
    </row>
    <row r="1508" spans="6:6" x14ac:dyDescent="0.25">
      <c r="F1508" s="100"/>
    </row>
    <row r="1514" spans="6:6" x14ac:dyDescent="0.25">
      <c r="F1514" s="100"/>
    </row>
    <row r="1515" spans="6:6" x14ac:dyDescent="0.25">
      <c r="F1515" s="100"/>
    </row>
    <row r="1516" spans="6:6" x14ac:dyDescent="0.25">
      <c r="F1516" s="100"/>
    </row>
    <row r="1517" spans="6:6" x14ac:dyDescent="0.25">
      <c r="F1517" s="100"/>
    </row>
    <row r="1518" spans="6:6" x14ac:dyDescent="0.25">
      <c r="F1518" s="100"/>
    </row>
    <row r="1519" spans="6:6" x14ac:dyDescent="0.25">
      <c r="F1519" s="100"/>
    </row>
    <row r="1527" spans="6:6" x14ac:dyDescent="0.25">
      <c r="F1527" s="100"/>
    </row>
    <row r="1528" spans="6:6" x14ac:dyDescent="0.25">
      <c r="F1528" s="100"/>
    </row>
    <row r="1529" spans="6:6" x14ac:dyDescent="0.25">
      <c r="F1529" s="100"/>
    </row>
    <row r="1530" spans="6:6" x14ac:dyDescent="0.25">
      <c r="F1530" s="100"/>
    </row>
    <row r="1531" spans="6:6" x14ac:dyDescent="0.25">
      <c r="F1531" s="100"/>
    </row>
    <row r="1532" spans="6:6" x14ac:dyDescent="0.25">
      <c r="F1532" s="100"/>
    </row>
    <row r="1533" spans="6:6" x14ac:dyDescent="0.25">
      <c r="F1533" s="100"/>
    </row>
    <row r="1534" spans="6:6" x14ac:dyDescent="0.25">
      <c r="F1534" s="100"/>
    </row>
    <row r="1543" spans="6:6" x14ac:dyDescent="0.25">
      <c r="F1543" s="100"/>
    </row>
    <row r="1544" spans="6:6" x14ac:dyDescent="0.25">
      <c r="F1544" s="100"/>
    </row>
    <row r="1546" spans="6:6" x14ac:dyDescent="0.25">
      <c r="F1546" s="100"/>
    </row>
    <row r="1547" spans="6:6" x14ac:dyDescent="0.25">
      <c r="F1547" s="100"/>
    </row>
    <row r="1548" spans="6:6" x14ac:dyDescent="0.25">
      <c r="F1548" s="100"/>
    </row>
    <row r="1549" spans="6:6" x14ac:dyDescent="0.25">
      <c r="F1549" s="100"/>
    </row>
    <row r="1550" spans="6:6" x14ac:dyDescent="0.25">
      <c r="F1550" s="100"/>
    </row>
    <row r="1551" spans="6:6" x14ac:dyDescent="0.25">
      <c r="F1551" s="100"/>
    </row>
    <row r="1552" spans="6:6" x14ac:dyDescent="0.25">
      <c r="F1552" s="100"/>
    </row>
    <row r="1553" spans="6:6" x14ac:dyDescent="0.25">
      <c r="F1553" s="100"/>
    </row>
    <row r="1554" spans="6:6" x14ac:dyDescent="0.25">
      <c r="F1554" s="100"/>
    </row>
    <row r="1556" spans="6:6" x14ac:dyDescent="0.25">
      <c r="F1556" s="100"/>
    </row>
    <row r="1559" spans="6:6" x14ac:dyDescent="0.25">
      <c r="F1559" s="100"/>
    </row>
    <row r="1563" spans="6:6" x14ac:dyDescent="0.25">
      <c r="F1563" s="100"/>
    </row>
    <row r="1565" spans="6:6" x14ac:dyDescent="0.25">
      <c r="F1565" s="100"/>
    </row>
    <row r="1566" spans="6:6" x14ac:dyDescent="0.25">
      <c r="F1566" s="100"/>
    </row>
    <row r="1567" spans="6:6" x14ac:dyDescent="0.25">
      <c r="F1567" s="100"/>
    </row>
    <row r="1568" spans="6:6" x14ac:dyDescent="0.25">
      <c r="F1568" s="100"/>
    </row>
    <row r="1569" spans="6:6" x14ac:dyDescent="0.25">
      <c r="F1569" s="100"/>
    </row>
    <row r="1570" spans="6:6" x14ac:dyDescent="0.25">
      <c r="F1570" s="100"/>
    </row>
    <row r="1571" spans="6:6" x14ac:dyDescent="0.25">
      <c r="F1571" s="100"/>
    </row>
    <row r="1572" spans="6:6" x14ac:dyDescent="0.25">
      <c r="F1572" s="100"/>
    </row>
    <row r="1573" spans="6:6" x14ac:dyDescent="0.25">
      <c r="F1573" s="100"/>
    </row>
    <row r="1574" spans="6:6" x14ac:dyDescent="0.25">
      <c r="F1574" s="100"/>
    </row>
    <row r="1581" spans="6:6" x14ac:dyDescent="0.25">
      <c r="F1581" s="100"/>
    </row>
    <row r="1582" spans="6:6" x14ac:dyDescent="0.25">
      <c r="F1582" s="100"/>
    </row>
    <row r="1583" spans="6:6" x14ac:dyDescent="0.25">
      <c r="F1583" s="100"/>
    </row>
    <row r="1587" spans="6:6" x14ac:dyDescent="0.25">
      <c r="F1587" s="100"/>
    </row>
    <row r="1588" spans="6:6" x14ac:dyDescent="0.25">
      <c r="F1588" s="100"/>
    </row>
    <row r="1604" spans="6:6" x14ac:dyDescent="0.25">
      <c r="F1604" s="100"/>
    </row>
    <row r="1610" spans="6:6" x14ac:dyDescent="0.25">
      <c r="F1610" s="100"/>
    </row>
    <row r="1611" spans="6:6" x14ac:dyDescent="0.25">
      <c r="F1611" s="100"/>
    </row>
    <row r="1612" spans="6:6" x14ac:dyDescent="0.25">
      <c r="F1612" s="100"/>
    </row>
    <row r="1613" spans="6:6" x14ac:dyDescent="0.25">
      <c r="F1613" s="100"/>
    </row>
    <row r="1638" spans="6:6" x14ac:dyDescent="0.25">
      <c r="F1638" s="100"/>
    </row>
    <row r="1639" spans="6:6" x14ac:dyDescent="0.25">
      <c r="F1639" s="100"/>
    </row>
    <row r="1643" spans="6:6" x14ac:dyDescent="0.25">
      <c r="F1643" s="100"/>
    </row>
    <row r="1644" spans="6:6" x14ac:dyDescent="0.25">
      <c r="F1644" s="100"/>
    </row>
    <row r="1664" spans="6:6" x14ac:dyDescent="0.25">
      <c r="F1664" s="100"/>
    </row>
    <row r="1674" spans="6:6" x14ac:dyDescent="0.25">
      <c r="F1674" s="100"/>
    </row>
    <row r="1683" spans="6:6" x14ac:dyDescent="0.25">
      <c r="F1683" s="100"/>
    </row>
    <row r="1684" spans="6:6" x14ac:dyDescent="0.25">
      <c r="F1684" s="100"/>
    </row>
    <row r="1689" spans="6:6" x14ac:dyDescent="0.25">
      <c r="F1689" s="100"/>
    </row>
    <row r="1696" spans="6:6" x14ac:dyDescent="0.25">
      <c r="F1696" s="100"/>
    </row>
    <row r="1702" spans="6:6" x14ac:dyDescent="0.25">
      <c r="F1702" s="100"/>
    </row>
    <row r="1735" spans="6:6" x14ac:dyDescent="0.25">
      <c r="F1735" s="100"/>
    </row>
    <row r="1736" spans="6:6" x14ac:dyDescent="0.25">
      <c r="F1736" s="100"/>
    </row>
    <row r="1741" spans="6:6" x14ac:dyDescent="0.25">
      <c r="F1741" s="100"/>
    </row>
    <row r="1742" spans="6:6" x14ac:dyDescent="0.25">
      <c r="F1742" s="100"/>
    </row>
    <row r="1743" spans="6:6" x14ac:dyDescent="0.25">
      <c r="F1743" s="100"/>
    </row>
    <row r="1744" spans="6:6" x14ac:dyDescent="0.25">
      <c r="F1744" s="100"/>
    </row>
    <row r="1745" spans="6:6" x14ac:dyDescent="0.25">
      <c r="F1745" s="100"/>
    </row>
    <row r="1746" spans="6:6" x14ac:dyDescent="0.25">
      <c r="F1746" s="100"/>
    </row>
    <row r="1747" spans="6:6" x14ac:dyDescent="0.25">
      <c r="F1747" s="100"/>
    </row>
    <row r="1748" spans="6:6" x14ac:dyDescent="0.25">
      <c r="F1748" s="100"/>
    </row>
    <row r="1749" spans="6:6" x14ac:dyDescent="0.25">
      <c r="F1749" s="100"/>
    </row>
    <row r="1750" spans="6:6" x14ac:dyDescent="0.25">
      <c r="F1750" s="100"/>
    </row>
    <row r="1751" spans="6:6" x14ac:dyDescent="0.25">
      <c r="F1751" s="100"/>
    </row>
    <row r="1752" spans="6:6" x14ac:dyDescent="0.25">
      <c r="F1752" s="100"/>
    </row>
    <row r="1753" spans="6:6" x14ac:dyDescent="0.25">
      <c r="F1753" s="100"/>
    </row>
    <row r="1754" spans="6:6" x14ac:dyDescent="0.25">
      <c r="F1754" s="100"/>
    </row>
    <row r="1755" spans="6:6" x14ac:dyDescent="0.25">
      <c r="F1755" s="100"/>
    </row>
    <row r="1756" spans="6:6" x14ac:dyDescent="0.25">
      <c r="F1756" s="100"/>
    </row>
    <row r="1757" spans="6:6" x14ac:dyDescent="0.25">
      <c r="F1757" s="100"/>
    </row>
    <row r="1758" spans="6:6" x14ac:dyDescent="0.25">
      <c r="F1758" s="100"/>
    </row>
    <row r="1759" spans="6:6" x14ac:dyDescent="0.25">
      <c r="F1759" s="100"/>
    </row>
    <row r="1760" spans="6:6" x14ac:dyDescent="0.25">
      <c r="F1760" s="100"/>
    </row>
    <row r="1761" spans="6:6" x14ac:dyDescent="0.25">
      <c r="F1761" s="100"/>
    </row>
    <row r="1762" spans="6:6" x14ac:dyDescent="0.25">
      <c r="F1762" s="100"/>
    </row>
    <row r="1763" spans="6:6" x14ac:dyDescent="0.25">
      <c r="F1763" s="100"/>
    </row>
    <row r="1764" spans="6:6" x14ac:dyDescent="0.25">
      <c r="F1764" s="100"/>
    </row>
    <row r="1765" spans="6:6" x14ac:dyDescent="0.25">
      <c r="F1765" s="100"/>
    </row>
    <row r="1766" spans="6:6" x14ac:dyDescent="0.25">
      <c r="F1766" s="100"/>
    </row>
    <row r="1775" spans="6:6" x14ac:dyDescent="0.25">
      <c r="F1775" s="100"/>
    </row>
    <row r="1776" spans="6:6" x14ac:dyDescent="0.25">
      <c r="F1776" s="100"/>
    </row>
    <row r="1780" spans="6:6" x14ac:dyDescent="0.25">
      <c r="F1780" s="100"/>
    </row>
    <row r="1787" spans="6:6" x14ac:dyDescent="0.25">
      <c r="F1787" s="100"/>
    </row>
    <row r="1827" spans="6:6" x14ac:dyDescent="0.25">
      <c r="F1827" s="100"/>
    </row>
    <row r="1837" spans="6:6" x14ac:dyDescent="0.25">
      <c r="F1837" s="100"/>
    </row>
    <row r="1856" spans="6:6" x14ac:dyDescent="0.25">
      <c r="F1856" s="100"/>
    </row>
    <row r="1857" spans="6:6" x14ac:dyDescent="0.25">
      <c r="F1857" s="100"/>
    </row>
    <row r="1861" spans="6:6" x14ac:dyDescent="0.25">
      <c r="F1861" s="100"/>
    </row>
    <row r="1862" spans="6:6" x14ac:dyDescent="0.25">
      <c r="F1862" s="100"/>
    </row>
    <row r="1863" spans="6:6" x14ac:dyDescent="0.25">
      <c r="F1863" s="100"/>
    </row>
    <row r="1864" spans="6:6" x14ac:dyDescent="0.25">
      <c r="F1864" s="100"/>
    </row>
    <row r="1865" spans="6:6" x14ac:dyDescent="0.25">
      <c r="F1865" s="100"/>
    </row>
    <row r="1866" spans="6:6" x14ac:dyDescent="0.25">
      <c r="F1866" s="100"/>
    </row>
    <row r="1867" spans="6:6" x14ac:dyDescent="0.25">
      <c r="F1867" s="100"/>
    </row>
    <row r="1877" spans="6:6" x14ac:dyDescent="0.25">
      <c r="F1877" s="100"/>
    </row>
    <row r="1883" spans="6:6" x14ac:dyDescent="0.25">
      <c r="F1883" s="100"/>
    </row>
    <row r="1884" spans="6:6" x14ac:dyDescent="0.25">
      <c r="F1884" s="100"/>
    </row>
    <row r="1885" spans="6:6" x14ac:dyDescent="0.25">
      <c r="F1885" s="100"/>
    </row>
    <row r="1886" spans="6:6" x14ac:dyDescent="0.25">
      <c r="F1886" s="100"/>
    </row>
    <row r="1887" spans="6:6" x14ac:dyDescent="0.25">
      <c r="F1887" s="100"/>
    </row>
    <row r="1888" spans="6:6" x14ac:dyDescent="0.25">
      <c r="F1888" s="100"/>
    </row>
    <row r="1889" spans="6:6" x14ac:dyDescent="0.25">
      <c r="F1889" s="100"/>
    </row>
    <row r="1897" spans="6:6" x14ac:dyDescent="0.25">
      <c r="F1897" s="100"/>
    </row>
    <row r="1898" spans="6:6" x14ac:dyDescent="0.25">
      <c r="F1898" s="100"/>
    </row>
    <row r="1899" spans="6:6" x14ac:dyDescent="0.25">
      <c r="F1899" s="100"/>
    </row>
    <row r="1901" spans="6:6" x14ac:dyDescent="0.25">
      <c r="F1901" s="100"/>
    </row>
    <row r="1902" spans="6:6" x14ac:dyDescent="0.25">
      <c r="F1902" s="100"/>
    </row>
    <row r="1903" spans="6:6" x14ac:dyDescent="0.25">
      <c r="F1903" s="100"/>
    </row>
    <row r="1904" spans="6:6" x14ac:dyDescent="0.25">
      <c r="F1904" s="100"/>
    </row>
    <row r="1905" spans="6:6" x14ac:dyDescent="0.25">
      <c r="F1905" s="100"/>
    </row>
    <row r="1906" spans="6:6" x14ac:dyDescent="0.25">
      <c r="F1906" s="100"/>
    </row>
    <row r="1907" spans="6:6" x14ac:dyDescent="0.25">
      <c r="F1907" s="100"/>
    </row>
    <row r="1908" spans="6:6" x14ac:dyDescent="0.25">
      <c r="F1908" s="100"/>
    </row>
    <row r="1909" spans="6:6" x14ac:dyDescent="0.25">
      <c r="F1909" s="100"/>
    </row>
    <row r="1911" spans="6:6" x14ac:dyDescent="0.25">
      <c r="F1911" s="100"/>
    </row>
    <row r="1912" spans="6:6" x14ac:dyDescent="0.25">
      <c r="F1912" s="100"/>
    </row>
    <row r="1913" spans="6:6" x14ac:dyDescent="0.25">
      <c r="F1913" s="100"/>
    </row>
    <row r="1914" spans="6:6" x14ac:dyDescent="0.25">
      <c r="F1914" s="100"/>
    </row>
    <row r="1915" spans="6:6" x14ac:dyDescent="0.25">
      <c r="F1915" s="100"/>
    </row>
    <row r="1916" spans="6:6" x14ac:dyDescent="0.25">
      <c r="F1916" s="100"/>
    </row>
    <row r="1917" spans="6:6" x14ac:dyDescent="0.25">
      <c r="F1917" s="100"/>
    </row>
    <row r="1918" spans="6:6" x14ac:dyDescent="0.25">
      <c r="F1918" s="100"/>
    </row>
    <row r="1919" spans="6:6" x14ac:dyDescent="0.25">
      <c r="F1919" s="100"/>
    </row>
    <row r="1925" spans="6:6" x14ac:dyDescent="0.25">
      <c r="F1925" s="100"/>
    </row>
    <row r="1926" spans="6:6" x14ac:dyDescent="0.25">
      <c r="F1926" s="100"/>
    </row>
    <row r="1927" spans="6:6" x14ac:dyDescent="0.25">
      <c r="F1927" s="100"/>
    </row>
    <row r="1928" spans="6:6" x14ac:dyDescent="0.25">
      <c r="F1928" s="100"/>
    </row>
    <row r="1929" spans="6:6" x14ac:dyDescent="0.25">
      <c r="F1929" s="100"/>
    </row>
    <row r="1931" spans="6:6" x14ac:dyDescent="0.25">
      <c r="F1931" s="100"/>
    </row>
    <row r="1932" spans="6:6" x14ac:dyDescent="0.25">
      <c r="F1932" s="100"/>
    </row>
    <row r="1933" spans="6:6" x14ac:dyDescent="0.25">
      <c r="F1933" s="100"/>
    </row>
    <row r="1934" spans="6:6" x14ac:dyDescent="0.25">
      <c r="F1934" s="100"/>
    </row>
    <row r="1935" spans="6:6" x14ac:dyDescent="0.25">
      <c r="F1935" s="100"/>
    </row>
    <row r="1936" spans="6:6" x14ac:dyDescent="0.25">
      <c r="F1936" s="100"/>
    </row>
    <row r="1937" spans="6:6" x14ac:dyDescent="0.25">
      <c r="F1937" s="100"/>
    </row>
    <row r="1938" spans="6:6" x14ac:dyDescent="0.25">
      <c r="F1938" s="100"/>
    </row>
    <row r="1939" spans="6:6" x14ac:dyDescent="0.25">
      <c r="F1939" s="100"/>
    </row>
    <row r="1946" spans="6:6" x14ac:dyDescent="0.25">
      <c r="F1946" s="100"/>
    </row>
    <row r="1947" spans="6:6" x14ac:dyDescent="0.25">
      <c r="F1947" s="100"/>
    </row>
    <row r="1948" spans="6:6" x14ac:dyDescent="0.25">
      <c r="F1948" s="100"/>
    </row>
    <row r="1949" spans="6:6" x14ac:dyDescent="0.25">
      <c r="F1949" s="100"/>
    </row>
    <row r="1950" spans="6:6" x14ac:dyDescent="0.25">
      <c r="F1950" s="100"/>
    </row>
    <row r="1951" spans="6:6" x14ac:dyDescent="0.25">
      <c r="F1951" s="100"/>
    </row>
    <row r="1952" spans="6:6" x14ac:dyDescent="0.25">
      <c r="F1952" s="100"/>
    </row>
    <row r="1953" spans="6:6" x14ac:dyDescent="0.25">
      <c r="F1953" s="100"/>
    </row>
    <row r="1954" spans="6:6" x14ac:dyDescent="0.25">
      <c r="F1954" s="100"/>
    </row>
    <row r="1955" spans="6:6" x14ac:dyDescent="0.25">
      <c r="F1955" s="100"/>
    </row>
    <row r="1956" spans="6:6" x14ac:dyDescent="0.25">
      <c r="F1956" s="100"/>
    </row>
    <row r="1957" spans="6:6" x14ac:dyDescent="0.25">
      <c r="F1957" s="100"/>
    </row>
    <row r="1958" spans="6:6" x14ac:dyDescent="0.25">
      <c r="F1958" s="100"/>
    </row>
    <row r="1959" spans="6:6" x14ac:dyDescent="0.25">
      <c r="F1959" s="100"/>
    </row>
    <row r="1970" spans="6:6" x14ac:dyDescent="0.25">
      <c r="F1970" s="100"/>
    </row>
    <row r="1971" spans="6:6" x14ac:dyDescent="0.25">
      <c r="F1971" s="100"/>
    </row>
    <row r="1972" spans="6:6" x14ac:dyDescent="0.25">
      <c r="F1972" s="100"/>
    </row>
    <row r="1974" spans="6:6" x14ac:dyDescent="0.25">
      <c r="F1974" s="100"/>
    </row>
    <row r="1975" spans="6:6" x14ac:dyDescent="0.25">
      <c r="F1975" s="100"/>
    </row>
    <row r="1985" spans="6:6" x14ac:dyDescent="0.25">
      <c r="F1985" s="100"/>
    </row>
    <row r="1986" spans="6:6" x14ac:dyDescent="0.25">
      <c r="F1986" s="100"/>
    </row>
    <row r="2002" spans="6:6" x14ac:dyDescent="0.25">
      <c r="F2002" s="100"/>
    </row>
    <row r="2003" spans="6:6" x14ac:dyDescent="0.25">
      <c r="F2003" s="100"/>
    </row>
    <row r="2004" spans="6:6" x14ac:dyDescent="0.25">
      <c r="F2004" s="100"/>
    </row>
    <row r="2005" spans="6:6" x14ac:dyDescent="0.25">
      <c r="F2005" s="100"/>
    </row>
    <row r="2006" spans="6:6" x14ac:dyDescent="0.25">
      <c r="F2006" s="100"/>
    </row>
    <row r="2011" spans="6:6" x14ac:dyDescent="0.25">
      <c r="F2011" s="100"/>
    </row>
    <row r="2012" spans="6:6" x14ac:dyDescent="0.25">
      <c r="F2012" s="100"/>
    </row>
    <row r="2013" spans="6:6" x14ac:dyDescent="0.25">
      <c r="F2013" s="100"/>
    </row>
    <row r="2014" spans="6:6" x14ac:dyDescent="0.25">
      <c r="F2014" s="100"/>
    </row>
    <row r="2015" spans="6:6" x14ac:dyDescent="0.25">
      <c r="F2015" s="100"/>
    </row>
    <row r="2016" spans="6:6" x14ac:dyDescent="0.25">
      <c r="F2016" s="100"/>
    </row>
    <row r="2020" spans="6:6" x14ac:dyDescent="0.25">
      <c r="F2020" s="100"/>
    </row>
    <row r="2021" spans="6:6" x14ac:dyDescent="0.25">
      <c r="F2021" s="100"/>
    </row>
    <row r="2022" spans="6:6" x14ac:dyDescent="0.25">
      <c r="F2022" s="100"/>
    </row>
    <row r="2023" spans="6:6" x14ac:dyDescent="0.25">
      <c r="F2023" s="100"/>
    </row>
    <row r="2024" spans="6:6" x14ac:dyDescent="0.25">
      <c r="F2024" s="100"/>
    </row>
    <row r="2025" spans="6:6" x14ac:dyDescent="0.25">
      <c r="F2025" s="100"/>
    </row>
    <row r="2026" spans="6:6" x14ac:dyDescent="0.25">
      <c r="F2026" s="100"/>
    </row>
    <row r="2035" spans="6:6" x14ac:dyDescent="0.25">
      <c r="F2035" s="100"/>
    </row>
    <row r="2036" spans="6:6" x14ac:dyDescent="0.25">
      <c r="F2036" s="100"/>
    </row>
    <row r="2087" spans="6:6" x14ac:dyDescent="0.25">
      <c r="F2087" s="100"/>
    </row>
    <row r="2088" spans="6:6" x14ac:dyDescent="0.25">
      <c r="F2088" s="100"/>
    </row>
    <row r="2089" spans="6:6" x14ac:dyDescent="0.25">
      <c r="F2089" s="100"/>
    </row>
    <row r="2090" spans="6:6" x14ac:dyDescent="0.25">
      <c r="F2090" s="100"/>
    </row>
    <row r="2091" spans="6:6" x14ac:dyDescent="0.25">
      <c r="F2091" s="100"/>
    </row>
    <row r="2092" spans="6:6" x14ac:dyDescent="0.25">
      <c r="F2092" s="100"/>
    </row>
    <row r="2093" spans="6:6" x14ac:dyDescent="0.25">
      <c r="F2093" s="100"/>
    </row>
    <row r="2094" spans="6:6" x14ac:dyDescent="0.25">
      <c r="F2094" s="100"/>
    </row>
    <row r="2095" spans="6:6" x14ac:dyDescent="0.25">
      <c r="F2095" s="100"/>
    </row>
    <row r="2096" spans="6:6" x14ac:dyDescent="0.25">
      <c r="F2096" s="100"/>
    </row>
    <row r="2097" spans="6:6" x14ac:dyDescent="0.25">
      <c r="F2097" s="100"/>
    </row>
    <row r="2098" spans="6:6" x14ac:dyDescent="0.25">
      <c r="F2098" s="100"/>
    </row>
    <row r="2099" spans="6:6" x14ac:dyDescent="0.25">
      <c r="F2099" s="100"/>
    </row>
    <row r="2100" spans="6:6" x14ac:dyDescent="0.25">
      <c r="F2100" s="100"/>
    </row>
    <row r="2101" spans="6:6" x14ac:dyDescent="0.25">
      <c r="F2101" s="100"/>
    </row>
    <row r="2102" spans="6:6" x14ac:dyDescent="0.25">
      <c r="F2102" s="100"/>
    </row>
    <row r="2103" spans="6:6" x14ac:dyDescent="0.25">
      <c r="F2103" s="100"/>
    </row>
    <row r="2104" spans="6:6" x14ac:dyDescent="0.25">
      <c r="F2104" s="100"/>
    </row>
    <row r="2105" spans="6:6" x14ac:dyDescent="0.25">
      <c r="F2105" s="100"/>
    </row>
    <row r="2106" spans="6:6" x14ac:dyDescent="0.25">
      <c r="F2106" s="100"/>
    </row>
    <row r="2107" spans="6:6" x14ac:dyDescent="0.25">
      <c r="F2107" s="100"/>
    </row>
    <row r="2108" spans="6:6" x14ac:dyDescent="0.25">
      <c r="F2108" s="100"/>
    </row>
    <row r="2109" spans="6:6" x14ac:dyDescent="0.25">
      <c r="F2109" s="100"/>
    </row>
    <row r="2110" spans="6:6" x14ac:dyDescent="0.25">
      <c r="F2110" s="100"/>
    </row>
    <row r="2111" spans="6:6" x14ac:dyDescent="0.25">
      <c r="F2111" s="100"/>
    </row>
    <row r="2112" spans="6:6" x14ac:dyDescent="0.25">
      <c r="F2112" s="100"/>
    </row>
    <row r="2113" spans="6:6" x14ac:dyDescent="0.25">
      <c r="F2113" s="100"/>
    </row>
    <row r="2114" spans="6:6" x14ac:dyDescent="0.25">
      <c r="F2114" s="100"/>
    </row>
    <row r="2115" spans="6:6" x14ac:dyDescent="0.25">
      <c r="F2115" s="100"/>
    </row>
    <row r="2116" spans="6:6" x14ac:dyDescent="0.25">
      <c r="F2116" s="100"/>
    </row>
    <row r="2117" spans="6:6" x14ac:dyDescent="0.25">
      <c r="F2117" s="100"/>
    </row>
    <row r="2118" spans="6:6" x14ac:dyDescent="0.25">
      <c r="F2118" s="100"/>
    </row>
    <row r="2119" spans="6:6" x14ac:dyDescent="0.25">
      <c r="F2119" s="100"/>
    </row>
    <row r="2120" spans="6:6" x14ac:dyDescent="0.25">
      <c r="F2120" s="100"/>
    </row>
    <row r="2121" spans="6:6" x14ac:dyDescent="0.25">
      <c r="F2121" s="100"/>
    </row>
    <row r="2122" spans="6:6" x14ac:dyDescent="0.25">
      <c r="F2122" s="100"/>
    </row>
    <row r="2123" spans="6:6" x14ac:dyDescent="0.25">
      <c r="F2123" s="100"/>
    </row>
    <row r="2124" spans="6:6" x14ac:dyDescent="0.25">
      <c r="F2124" s="100"/>
    </row>
    <row r="2125" spans="6:6" x14ac:dyDescent="0.25">
      <c r="F2125" s="100"/>
    </row>
    <row r="2126" spans="6:6" x14ac:dyDescent="0.25">
      <c r="F2126" s="100"/>
    </row>
    <row r="2127" spans="6:6" x14ac:dyDescent="0.25">
      <c r="F2127" s="100"/>
    </row>
    <row r="2128" spans="6:6" x14ac:dyDescent="0.25">
      <c r="F2128" s="100"/>
    </row>
    <row r="2129" spans="6:6" x14ac:dyDescent="0.25">
      <c r="F2129" s="100"/>
    </row>
    <row r="2130" spans="6:6" x14ac:dyDescent="0.25">
      <c r="F2130" s="100"/>
    </row>
    <row r="2131" spans="6:6" x14ac:dyDescent="0.25">
      <c r="F2131" s="100"/>
    </row>
    <row r="2132" spans="6:6" x14ac:dyDescent="0.25">
      <c r="F2132" s="100"/>
    </row>
    <row r="2133" spans="6:6" x14ac:dyDescent="0.25">
      <c r="F2133" s="100"/>
    </row>
    <row r="2134" spans="6:6" x14ac:dyDescent="0.25">
      <c r="F2134" s="100"/>
    </row>
    <row r="2135" spans="6:6" x14ac:dyDescent="0.25">
      <c r="F2135" s="100"/>
    </row>
    <row r="2136" spans="6:6" x14ac:dyDescent="0.25">
      <c r="F2136" s="100"/>
    </row>
    <row r="2137" spans="6:6" x14ac:dyDescent="0.25">
      <c r="F2137" s="100"/>
    </row>
    <row r="2138" spans="6:6" x14ac:dyDescent="0.25">
      <c r="F2138" s="100"/>
    </row>
    <row r="2139" spans="6:6" x14ac:dyDescent="0.25">
      <c r="F2139" s="100"/>
    </row>
    <row r="2140" spans="6:6" x14ac:dyDescent="0.25">
      <c r="F2140" s="100"/>
    </row>
    <row r="2141" spans="6:6" x14ac:dyDescent="0.25">
      <c r="F2141" s="100"/>
    </row>
    <row r="2142" spans="6:6" x14ac:dyDescent="0.25">
      <c r="F2142" s="100"/>
    </row>
    <row r="2143" spans="6:6" x14ac:dyDescent="0.25">
      <c r="F2143" s="100"/>
    </row>
    <row r="2144" spans="6:6" x14ac:dyDescent="0.25">
      <c r="F2144" s="100"/>
    </row>
    <row r="2145" spans="6:6" x14ac:dyDescent="0.25">
      <c r="F2145" s="100"/>
    </row>
    <row r="2146" spans="6:6" x14ac:dyDescent="0.25">
      <c r="F2146" s="100"/>
    </row>
    <row r="2147" spans="6:6" x14ac:dyDescent="0.25">
      <c r="F2147" s="100"/>
    </row>
    <row r="2148" spans="6:6" x14ac:dyDescent="0.25">
      <c r="F2148" s="100"/>
    </row>
    <row r="2149" spans="6:6" x14ac:dyDescent="0.25">
      <c r="F2149" s="100"/>
    </row>
    <row r="2150" spans="6:6" x14ac:dyDescent="0.25">
      <c r="F2150" s="100"/>
    </row>
    <row r="2151" spans="6:6" x14ac:dyDescent="0.25">
      <c r="F2151" s="100"/>
    </row>
    <row r="2152" spans="6:6" x14ac:dyDescent="0.25">
      <c r="F2152" s="100"/>
    </row>
    <row r="2153" spans="6:6" x14ac:dyDescent="0.25">
      <c r="F2153" s="100"/>
    </row>
    <row r="2154" spans="6:6" x14ac:dyDescent="0.25">
      <c r="F2154" s="100"/>
    </row>
    <row r="2155" spans="6:6" x14ac:dyDescent="0.25">
      <c r="F2155" s="100"/>
    </row>
    <row r="2156" spans="6:6" x14ac:dyDescent="0.25">
      <c r="F2156" s="100"/>
    </row>
    <row r="2157" spans="6:6" x14ac:dyDescent="0.25">
      <c r="F2157" s="100"/>
    </row>
    <row r="2158" spans="6:6" x14ac:dyDescent="0.25">
      <c r="F2158" s="100"/>
    </row>
    <row r="2159" spans="6:6" x14ac:dyDescent="0.25">
      <c r="F2159" s="100"/>
    </row>
    <row r="2160" spans="6:6" x14ac:dyDescent="0.25">
      <c r="F2160" s="100"/>
    </row>
    <row r="2161" spans="6:6" x14ac:dyDescent="0.25">
      <c r="F2161" s="100"/>
    </row>
    <row r="2162" spans="6:6" x14ac:dyDescent="0.25">
      <c r="F2162" s="100"/>
    </row>
    <row r="2163" spans="6:6" x14ac:dyDescent="0.25">
      <c r="F2163" s="100"/>
    </row>
    <row r="2164" spans="6:6" x14ac:dyDescent="0.25">
      <c r="F2164" s="100"/>
    </row>
    <row r="2165" spans="6:6" x14ac:dyDescent="0.25">
      <c r="F2165" s="100"/>
    </row>
    <row r="2166" spans="6:6" x14ac:dyDescent="0.25">
      <c r="F2166" s="100"/>
    </row>
    <row r="2167" spans="6:6" x14ac:dyDescent="0.25">
      <c r="F2167" s="100"/>
    </row>
    <row r="2168" spans="6:6" x14ac:dyDescent="0.25">
      <c r="F2168" s="100"/>
    </row>
    <row r="2169" spans="6:6" x14ac:dyDescent="0.25">
      <c r="F2169" s="100"/>
    </row>
  </sheetData>
  <autoFilter ref="A1:J1157" xr:uid="{D6A1B99B-A432-4D05-8DCE-1B8966F03EDB}">
    <filterColumn colId="1" showButton="0"/>
    <filterColumn colId="5" showButton="0"/>
  </autoFilter>
  <mergeCells count="41">
    <mergeCell ref="B1:C1"/>
    <mergeCell ref="E1:E2"/>
    <mergeCell ref="H1:H2"/>
    <mergeCell ref="I1:I2"/>
    <mergeCell ref="J1:J2"/>
    <mergeCell ref="H993:H999"/>
    <mergeCell ref="I993:I999"/>
    <mergeCell ref="J993:J999"/>
    <mergeCell ref="H863:H867"/>
    <mergeCell ref="I863:I867"/>
    <mergeCell ref="J863:J867"/>
    <mergeCell ref="H1011:H1019"/>
    <mergeCell ref="I1011:I1019"/>
    <mergeCell ref="J1011:J1019"/>
    <mergeCell ref="H1001:H1009"/>
    <mergeCell ref="I1001:I1009"/>
    <mergeCell ref="J1001:J1009"/>
    <mergeCell ref="H1031:H1038"/>
    <mergeCell ref="I1031:I1038"/>
    <mergeCell ref="J1031:J1038"/>
    <mergeCell ref="H1021:H1029"/>
    <mergeCell ref="I1021:I1029"/>
    <mergeCell ref="J1021:J1029"/>
    <mergeCell ref="H1049:H1057"/>
    <mergeCell ref="I1049:I1057"/>
    <mergeCell ref="J1049:J1057"/>
    <mergeCell ref="H1040:H1047"/>
    <mergeCell ref="I1040:I1047"/>
    <mergeCell ref="J1040:J1047"/>
    <mergeCell ref="H1067:H1068"/>
    <mergeCell ref="I1067:I1068"/>
    <mergeCell ref="J1067:J1068"/>
    <mergeCell ref="H1059:H1065"/>
    <mergeCell ref="I1059:I1065"/>
    <mergeCell ref="J1059:J1065"/>
    <mergeCell ref="J1125:J1133"/>
    <mergeCell ref="H1125:H1133"/>
    <mergeCell ref="I1125:I1133"/>
    <mergeCell ref="H1072:H1079"/>
    <mergeCell ref="I1072:I1079"/>
    <mergeCell ref="J1072:J1079"/>
  </mergeCells>
  <pageMargins left="0.7" right="0.7" top="0.75" bottom="0.75" header="0.3" footer="0.3"/>
  <pageSetup scale="12" fitToHeight="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9BC3-C17B-4DA5-B286-71516CB94C53}">
  <sheetPr codeName="Sheet7">
    <tabColor rgb="FF00B050"/>
  </sheetPr>
  <dimension ref="A1:E24"/>
  <sheetViews>
    <sheetView showGridLines="0" zoomScaleNormal="100" workbookViewId="0">
      <selection activeCell="B23" sqref="B23"/>
    </sheetView>
  </sheetViews>
  <sheetFormatPr defaultRowHeight="15" x14ac:dyDescent="0.25"/>
  <cols>
    <col min="1" max="1" width="9.7109375" customWidth="1"/>
    <col min="2" max="2" width="40" bestFit="1" customWidth="1"/>
    <col min="3" max="3" width="9.42578125" customWidth="1"/>
    <col min="4" max="4" width="2.42578125" customWidth="1"/>
  </cols>
  <sheetData>
    <row r="1" spans="1:5" ht="14.45" customHeight="1" x14ac:dyDescent="0.25">
      <c r="A1" s="202" t="s">
        <v>2981</v>
      </c>
      <c r="B1" s="203"/>
      <c r="C1" s="2"/>
    </row>
    <row r="2" spans="1:5" ht="14.45" customHeight="1" x14ac:dyDescent="0.25">
      <c r="A2" s="204"/>
      <c r="B2" s="205"/>
      <c r="C2" s="2"/>
    </row>
    <row r="3" spans="1:5" ht="14.45" customHeight="1" thickBot="1" x14ac:dyDescent="0.3">
      <c r="A3" s="206"/>
      <c r="B3" s="207"/>
      <c r="C3" s="2"/>
    </row>
    <row r="4" spans="1:5" ht="14.45" customHeight="1" thickBot="1" x14ac:dyDescent="0.3">
      <c r="A4" s="20" t="s">
        <v>2982</v>
      </c>
      <c r="B4" s="21" t="s">
        <v>2983</v>
      </c>
      <c r="C4" s="22"/>
    </row>
    <row r="5" spans="1:5" ht="14.45" customHeight="1" x14ac:dyDescent="0.25">
      <c r="A5" s="18" t="s">
        <v>35</v>
      </c>
      <c r="B5" s="19" t="s">
        <v>2984</v>
      </c>
      <c r="C5" s="17"/>
      <c r="E5" t="s">
        <v>3165</v>
      </c>
    </row>
    <row r="6" spans="1:5" ht="14.45" customHeight="1" x14ac:dyDescent="0.25">
      <c r="A6" s="15" t="s">
        <v>32</v>
      </c>
      <c r="B6" s="13" t="s">
        <v>1110</v>
      </c>
      <c r="C6" s="3"/>
      <c r="E6" t="s">
        <v>3166</v>
      </c>
    </row>
    <row r="7" spans="1:5" ht="14.45" customHeight="1" x14ac:dyDescent="0.25">
      <c r="A7" s="15" t="s">
        <v>1169</v>
      </c>
      <c r="B7" s="13" t="s">
        <v>2985</v>
      </c>
      <c r="C7" s="3"/>
    </row>
    <row r="8" spans="1:5" ht="14.45" customHeight="1" x14ac:dyDescent="0.25">
      <c r="A8" s="15" t="s">
        <v>2986</v>
      </c>
      <c r="B8" s="13" t="s">
        <v>2987</v>
      </c>
      <c r="C8" s="3"/>
    </row>
    <row r="9" spans="1:5" ht="14.45" customHeight="1" x14ac:dyDescent="0.25">
      <c r="A9" s="15" t="s">
        <v>52</v>
      </c>
      <c r="B9" s="13" t="s">
        <v>2099</v>
      </c>
      <c r="C9" s="3"/>
    </row>
    <row r="10" spans="1:5" ht="14.45" customHeight="1" x14ac:dyDescent="0.25">
      <c r="A10" s="15" t="s">
        <v>973</v>
      </c>
      <c r="B10" s="13" t="s">
        <v>2988</v>
      </c>
      <c r="C10" s="3"/>
    </row>
    <row r="11" spans="1:5" x14ac:dyDescent="0.25">
      <c r="A11" s="15" t="s">
        <v>42</v>
      </c>
      <c r="B11" s="13" t="s">
        <v>36</v>
      </c>
      <c r="C11" s="3"/>
    </row>
    <row r="12" spans="1:5" x14ac:dyDescent="0.25">
      <c r="A12" s="15" t="s">
        <v>145</v>
      </c>
      <c r="B12" s="13" t="s">
        <v>2989</v>
      </c>
      <c r="C12" s="3"/>
    </row>
    <row r="13" spans="1:5" ht="14.45" customHeight="1" x14ac:dyDescent="0.25">
      <c r="A13" s="15" t="s">
        <v>712</v>
      </c>
      <c r="B13" s="13" t="s">
        <v>2990</v>
      </c>
      <c r="C13" s="3"/>
    </row>
    <row r="14" spans="1:5" ht="14.45" customHeight="1" x14ac:dyDescent="0.25">
      <c r="A14" s="15" t="s">
        <v>2991</v>
      </c>
      <c r="B14" s="13" t="s">
        <v>2992</v>
      </c>
      <c r="C14" s="3"/>
    </row>
    <row r="15" spans="1:5" ht="14.45" customHeight="1" x14ac:dyDescent="0.25">
      <c r="A15" s="15" t="s">
        <v>2993</v>
      </c>
      <c r="B15" s="13" t="s">
        <v>2994</v>
      </c>
      <c r="C15" s="3"/>
    </row>
    <row r="16" spans="1:5" ht="14.45" customHeight="1" x14ac:dyDescent="0.25">
      <c r="A16" s="15" t="s">
        <v>268</v>
      </c>
      <c r="B16" s="13" t="s">
        <v>2995</v>
      </c>
      <c r="C16" s="3"/>
    </row>
    <row r="17" spans="1:3" ht="14.45" customHeight="1" x14ac:dyDescent="0.25">
      <c r="A17" s="15" t="s">
        <v>2996</v>
      </c>
      <c r="B17" s="13" t="s">
        <v>2594</v>
      </c>
      <c r="C17" s="3"/>
    </row>
    <row r="18" spans="1:3" x14ac:dyDescent="0.25">
      <c r="A18" s="15" t="s">
        <v>2997</v>
      </c>
      <c r="B18" s="13" t="s">
        <v>2998</v>
      </c>
    </row>
    <row r="19" spans="1:3" x14ac:dyDescent="0.25">
      <c r="A19" s="15" t="s">
        <v>1143</v>
      </c>
      <c r="B19" s="13" t="s">
        <v>2999</v>
      </c>
    </row>
    <row r="20" spans="1:3" ht="14.45" customHeight="1" x14ac:dyDescent="0.25">
      <c r="A20" s="15" t="s">
        <v>3000</v>
      </c>
      <c r="B20" s="13" t="s">
        <v>3001</v>
      </c>
    </row>
    <row r="21" spans="1:3" ht="14.45" customHeight="1" x14ac:dyDescent="0.25">
      <c r="A21" s="15" t="s">
        <v>1453</v>
      </c>
      <c r="B21" s="13" t="s">
        <v>3002</v>
      </c>
    </row>
    <row r="22" spans="1:3" ht="14.45" customHeight="1" x14ac:dyDescent="0.25">
      <c r="A22" s="29" t="s">
        <v>3003</v>
      </c>
      <c r="B22" s="30" t="s">
        <v>3004</v>
      </c>
    </row>
    <row r="23" spans="1:3" ht="15" customHeight="1" thickBot="1" x14ac:dyDescent="0.3">
      <c r="A23" s="16" t="s">
        <v>1456</v>
      </c>
      <c r="B23" s="14" t="s">
        <v>3005</v>
      </c>
    </row>
    <row r="24" spans="1:3" ht="14.45" customHeight="1" x14ac:dyDescent="0.25"/>
  </sheetData>
  <mergeCells count="1">
    <mergeCell ref="A1:B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B8D-0C17-4B4F-93CA-2D7C49AA9483}">
  <sheetPr codeName="Sheet5" filterMode="1">
    <tabColor rgb="FF00B050"/>
    <pageSetUpPr fitToPage="1"/>
  </sheetPr>
  <dimension ref="A1:E99"/>
  <sheetViews>
    <sheetView workbookViewId="0">
      <selection activeCell="B59" sqref="B59"/>
    </sheetView>
  </sheetViews>
  <sheetFormatPr defaultColWidth="8.85546875" defaultRowHeight="12" x14ac:dyDescent="0.2"/>
  <cols>
    <col min="1" max="1" width="17.140625" style="9" customWidth="1"/>
    <col min="2" max="2" width="38.85546875" style="8" customWidth="1"/>
    <col min="3" max="3" width="61.42578125" style="1" customWidth="1"/>
    <col min="4" max="4" width="8.85546875" style="8"/>
    <col min="5" max="5" width="17.5703125" style="8" customWidth="1"/>
    <col min="6" max="16384" width="8.85546875" style="8"/>
  </cols>
  <sheetData>
    <row r="1" spans="1:5" s="7" customFormat="1" x14ac:dyDescent="0.2">
      <c r="A1" s="210" t="s">
        <v>3006</v>
      </c>
      <c r="B1" s="210"/>
      <c r="C1" s="210"/>
    </row>
    <row r="2" spans="1:5" s="7" customFormat="1" x14ac:dyDescent="0.2">
      <c r="A2" s="210"/>
      <c r="B2" s="210"/>
      <c r="C2" s="210"/>
    </row>
    <row r="3" spans="1:5" x14ac:dyDescent="0.2">
      <c r="A3" s="31" t="s">
        <v>3007</v>
      </c>
      <c r="B3" s="31" t="s">
        <v>3008</v>
      </c>
      <c r="C3" s="31" t="s">
        <v>3009</v>
      </c>
    </row>
    <row r="4" spans="1:5" ht="15.75" x14ac:dyDescent="0.2">
      <c r="A4" s="209" t="s">
        <v>3010</v>
      </c>
      <c r="B4" s="209"/>
      <c r="C4" s="209"/>
    </row>
    <row r="5" spans="1:5" ht="60" x14ac:dyDescent="0.2">
      <c r="A5" s="32" t="s">
        <v>3011</v>
      </c>
      <c r="B5" s="32" t="s">
        <v>3012</v>
      </c>
      <c r="C5" s="32" t="s">
        <v>3013</v>
      </c>
      <c r="E5" s="40" t="s">
        <v>3011</v>
      </c>
    </row>
    <row r="6" spans="1:5" x14ac:dyDescent="0.2">
      <c r="A6" s="32" t="s">
        <v>3014</v>
      </c>
      <c r="B6" s="32" t="s">
        <v>3015</v>
      </c>
      <c r="C6" s="32" t="s">
        <v>3016</v>
      </c>
      <c r="E6" s="40" t="s">
        <v>3014</v>
      </c>
    </row>
    <row r="7" spans="1:5" x14ac:dyDescent="0.2">
      <c r="A7" s="32" t="s">
        <v>3017</v>
      </c>
      <c r="B7" s="32" t="s">
        <v>3018</v>
      </c>
      <c r="C7" s="32"/>
      <c r="E7" s="40" t="s">
        <v>3017</v>
      </c>
    </row>
    <row r="8" spans="1:5" x14ac:dyDescent="0.2">
      <c r="A8" s="32" t="s">
        <v>65</v>
      </c>
      <c r="B8" s="32" t="s">
        <v>67</v>
      </c>
      <c r="C8" s="32"/>
      <c r="E8" s="40" t="s">
        <v>65</v>
      </c>
    </row>
    <row r="9" spans="1:5" x14ac:dyDescent="0.2">
      <c r="A9" s="32" t="s">
        <v>53</v>
      </c>
      <c r="B9" s="32" t="s">
        <v>55</v>
      </c>
      <c r="C9" s="32"/>
      <c r="E9" s="40" t="s">
        <v>53</v>
      </c>
    </row>
    <row r="10" spans="1:5" x14ac:dyDescent="0.2">
      <c r="A10" s="32" t="s">
        <v>1266</v>
      </c>
      <c r="B10" s="32" t="s">
        <v>2102</v>
      </c>
      <c r="C10" s="32"/>
      <c r="E10" s="40" t="s">
        <v>1266</v>
      </c>
    </row>
    <row r="11" spans="1:5" x14ac:dyDescent="0.2">
      <c r="A11" s="32" t="s">
        <v>69</v>
      </c>
      <c r="B11" s="32" t="s">
        <v>1113</v>
      </c>
      <c r="C11" s="32" t="s">
        <v>3019</v>
      </c>
      <c r="E11" s="40" t="s">
        <v>69</v>
      </c>
    </row>
    <row r="12" spans="1:5" x14ac:dyDescent="0.2">
      <c r="A12" s="32" t="s">
        <v>1066</v>
      </c>
      <c r="B12" s="32" t="s">
        <v>1080</v>
      </c>
      <c r="C12" s="32" t="s">
        <v>3020</v>
      </c>
      <c r="E12" s="40" t="s">
        <v>1066</v>
      </c>
    </row>
    <row r="13" spans="1:5" x14ac:dyDescent="0.2">
      <c r="A13" s="32" t="s">
        <v>73</v>
      </c>
      <c r="B13" s="32" t="s">
        <v>1178</v>
      </c>
      <c r="C13" s="32" t="s">
        <v>3021</v>
      </c>
      <c r="E13" s="40" t="s">
        <v>73</v>
      </c>
    </row>
    <row r="14" spans="1:5" x14ac:dyDescent="0.2">
      <c r="A14" s="32" t="s">
        <v>1792</v>
      </c>
      <c r="B14" s="32" t="s">
        <v>3022</v>
      </c>
      <c r="C14" s="32" t="s">
        <v>3023</v>
      </c>
      <c r="E14" s="40" t="s">
        <v>1792</v>
      </c>
    </row>
    <row r="15" spans="1:5" x14ac:dyDescent="0.2">
      <c r="A15" s="32" t="s">
        <v>78</v>
      </c>
      <c r="B15" s="32" t="s">
        <v>3024</v>
      </c>
      <c r="C15" s="32" t="s">
        <v>3025</v>
      </c>
      <c r="E15" s="40" t="s">
        <v>78</v>
      </c>
    </row>
    <row r="16" spans="1:5" x14ac:dyDescent="0.2">
      <c r="A16" s="32" t="s">
        <v>3026</v>
      </c>
      <c r="B16" s="32" t="s">
        <v>3027</v>
      </c>
      <c r="C16" s="32" t="s">
        <v>3028</v>
      </c>
      <c r="E16" s="40" t="s">
        <v>3026</v>
      </c>
    </row>
    <row r="17" spans="1:5" x14ac:dyDescent="0.2">
      <c r="A17" s="32" t="s">
        <v>82</v>
      </c>
      <c r="B17" s="32" t="s">
        <v>84</v>
      </c>
      <c r="C17" s="28"/>
      <c r="E17" s="40" t="s">
        <v>82</v>
      </c>
    </row>
    <row r="18" spans="1:5" x14ac:dyDescent="0.2">
      <c r="A18" s="32" t="s">
        <v>3029</v>
      </c>
      <c r="B18" s="32" t="s">
        <v>3030</v>
      </c>
      <c r="C18" s="28" t="s">
        <v>3031</v>
      </c>
      <c r="E18" s="40" t="s">
        <v>3029</v>
      </c>
    </row>
    <row r="19" spans="1:5" x14ac:dyDescent="0.2">
      <c r="A19" s="32" t="s">
        <v>1374</v>
      </c>
      <c r="B19" s="32" t="s">
        <v>1799</v>
      </c>
      <c r="C19" s="28" t="s">
        <v>3032</v>
      </c>
      <c r="E19" s="40" t="s">
        <v>1374</v>
      </c>
    </row>
    <row r="20" spans="1:5" x14ac:dyDescent="0.2">
      <c r="A20" s="32" t="s">
        <v>3033</v>
      </c>
      <c r="B20" s="32" t="s">
        <v>3034</v>
      </c>
      <c r="C20" s="28"/>
      <c r="E20" s="40" t="s">
        <v>3033</v>
      </c>
    </row>
    <row r="21" spans="1:5" x14ac:dyDescent="0.2">
      <c r="A21" s="32" t="s">
        <v>3035</v>
      </c>
      <c r="B21" s="32" t="s">
        <v>3036</v>
      </c>
      <c r="C21" s="32" t="s">
        <v>3037</v>
      </c>
      <c r="E21" s="40" t="s">
        <v>3035</v>
      </c>
    </row>
    <row r="22" spans="1:5" x14ac:dyDescent="0.2">
      <c r="A22" s="32" t="s">
        <v>199</v>
      </c>
      <c r="B22" s="32" t="s">
        <v>3038</v>
      </c>
      <c r="C22" s="28"/>
      <c r="E22" s="40" t="s">
        <v>199</v>
      </c>
    </row>
    <row r="23" spans="1:5" ht="24" x14ac:dyDescent="0.2">
      <c r="A23" s="32" t="s">
        <v>311</v>
      </c>
      <c r="B23" s="32" t="s">
        <v>313</v>
      </c>
      <c r="C23" s="28" t="s">
        <v>3039</v>
      </c>
      <c r="E23" s="40" t="s">
        <v>311</v>
      </c>
    </row>
    <row r="24" spans="1:5" x14ac:dyDescent="0.2">
      <c r="A24" s="32" t="s">
        <v>1409</v>
      </c>
      <c r="B24" s="32" t="s">
        <v>3040</v>
      </c>
      <c r="C24" s="32" t="s">
        <v>3041</v>
      </c>
      <c r="E24" s="40" t="s">
        <v>1409</v>
      </c>
    </row>
    <row r="25" spans="1:5" x14ac:dyDescent="0.2">
      <c r="A25" s="32" t="s">
        <v>3042</v>
      </c>
      <c r="B25" s="32" t="s">
        <v>3043</v>
      </c>
      <c r="C25" s="32"/>
      <c r="E25" s="40" t="s">
        <v>3042</v>
      </c>
    </row>
    <row r="26" spans="1:5" x14ac:dyDescent="0.2">
      <c r="A26" s="32" t="s">
        <v>3044</v>
      </c>
      <c r="B26" s="32" t="s">
        <v>3045</v>
      </c>
      <c r="C26" s="28" t="s">
        <v>3046</v>
      </c>
      <c r="E26" s="40" t="s">
        <v>3044</v>
      </c>
    </row>
    <row r="27" spans="1:5" x14ac:dyDescent="0.2">
      <c r="A27" s="32" t="s">
        <v>3047</v>
      </c>
      <c r="B27" s="32" t="s">
        <v>3048</v>
      </c>
      <c r="C27" s="28" t="s">
        <v>3049</v>
      </c>
      <c r="E27" s="40" t="s">
        <v>3047</v>
      </c>
    </row>
    <row r="28" spans="1:5" x14ac:dyDescent="0.2">
      <c r="A28" s="32" t="s">
        <v>3050</v>
      </c>
      <c r="B28" s="32" t="s">
        <v>3051</v>
      </c>
      <c r="C28" s="28"/>
      <c r="E28" s="40" t="s">
        <v>3050</v>
      </c>
    </row>
    <row r="29" spans="1:5" x14ac:dyDescent="0.2">
      <c r="A29" s="32" t="s">
        <v>3052</v>
      </c>
      <c r="B29" s="32" t="s">
        <v>3053</v>
      </c>
      <c r="C29" s="28"/>
      <c r="E29" s="40" t="s">
        <v>3052</v>
      </c>
    </row>
    <row r="30" spans="1:5" x14ac:dyDescent="0.2">
      <c r="A30" s="32" t="s">
        <v>3054</v>
      </c>
      <c r="B30" s="32" t="s">
        <v>3055</v>
      </c>
      <c r="C30" s="28"/>
      <c r="E30" s="40" t="s">
        <v>3054</v>
      </c>
    </row>
    <row r="31" spans="1:5" ht="48" x14ac:dyDescent="0.2">
      <c r="A31" s="32" t="s">
        <v>342</v>
      </c>
      <c r="B31" s="32" t="s">
        <v>3056</v>
      </c>
      <c r="C31" s="28" t="s">
        <v>3057</v>
      </c>
      <c r="E31" s="40" t="s">
        <v>342</v>
      </c>
    </row>
    <row r="32" spans="1:5" x14ac:dyDescent="0.2">
      <c r="A32" s="32" t="s">
        <v>3058</v>
      </c>
      <c r="B32" s="32" t="s">
        <v>3059</v>
      </c>
      <c r="C32" s="28"/>
      <c r="E32" s="40" t="s">
        <v>3058</v>
      </c>
    </row>
    <row r="33" spans="1:5" x14ac:dyDescent="0.2">
      <c r="A33" s="32" t="s">
        <v>389</v>
      </c>
      <c r="B33" s="32" t="s">
        <v>3060</v>
      </c>
      <c r="C33" s="28"/>
      <c r="E33" s="40" t="s">
        <v>389</v>
      </c>
    </row>
    <row r="34" spans="1:5" x14ac:dyDescent="0.2">
      <c r="A34" s="32" t="s">
        <v>1328</v>
      </c>
      <c r="B34" s="32" t="s">
        <v>3061</v>
      </c>
      <c r="C34" s="28" t="s">
        <v>3062</v>
      </c>
      <c r="E34" s="40" t="s">
        <v>1328</v>
      </c>
    </row>
    <row r="35" spans="1:5" ht="60" x14ac:dyDescent="0.2">
      <c r="A35" s="32" t="s">
        <v>1116</v>
      </c>
      <c r="B35" s="32" t="s">
        <v>3063</v>
      </c>
      <c r="C35" s="28" t="s">
        <v>3064</v>
      </c>
      <c r="E35" s="40" t="s">
        <v>1116</v>
      </c>
    </row>
    <row r="36" spans="1:5" x14ac:dyDescent="0.2">
      <c r="A36" s="32" t="s">
        <v>392</v>
      </c>
      <c r="B36" s="32" t="s">
        <v>393</v>
      </c>
      <c r="C36" s="28"/>
      <c r="E36" s="40" t="s">
        <v>392</v>
      </c>
    </row>
    <row r="37" spans="1:5" x14ac:dyDescent="0.2">
      <c r="A37" s="32" t="s">
        <v>3065</v>
      </c>
      <c r="B37" s="32" t="s">
        <v>3066</v>
      </c>
      <c r="C37" s="28"/>
      <c r="E37" s="40" t="s">
        <v>3065</v>
      </c>
    </row>
    <row r="38" spans="1:5" x14ac:dyDescent="0.2">
      <c r="A38" s="28" t="s">
        <v>3067</v>
      </c>
      <c r="B38" s="28" t="s">
        <v>3068</v>
      </c>
      <c r="C38" s="28"/>
      <c r="E38" s="9" t="s">
        <v>3067</v>
      </c>
    </row>
    <row r="39" spans="1:5" ht="24" x14ac:dyDescent="0.2">
      <c r="A39" s="28" t="s">
        <v>1397</v>
      </c>
      <c r="B39" s="28" t="s">
        <v>3069</v>
      </c>
      <c r="C39" s="28" t="s">
        <v>3070</v>
      </c>
      <c r="E39" s="9" t="s">
        <v>1397</v>
      </c>
    </row>
    <row r="40" spans="1:5" x14ac:dyDescent="0.2">
      <c r="A40" s="28" t="s">
        <v>3071</v>
      </c>
      <c r="B40" s="28" t="s">
        <v>2015</v>
      </c>
      <c r="C40" s="28"/>
      <c r="E40" s="9" t="s">
        <v>3071</v>
      </c>
    </row>
    <row r="41" spans="1:5" x14ac:dyDescent="0.2">
      <c r="A41" s="28" t="s">
        <v>1133</v>
      </c>
      <c r="B41" s="28" t="s">
        <v>1135</v>
      </c>
      <c r="C41" s="28"/>
      <c r="E41" s="9" t="s">
        <v>1133</v>
      </c>
    </row>
    <row r="42" spans="1:5" x14ac:dyDescent="0.2">
      <c r="A42" s="28" t="s">
        <v>3072</v>
      </c>
      <c r="B42" s="28" t="s">
        <v>3073</v>
      </c>
      <c r="C42" s="28"/>
      <c r="E42" s="9" t="s">
        <v>3072</v>
      </c>
    </row>
    <row r="43" spans="1:5" x14ac:dyDescent="0.2">
      <c r="A43" s="28" t="s">
        <v>394</v>
      </c>
      <c r="B43" s="28" t="s">
        <v>3074</v>
      </c>
      <c r="C43" s="28"/>
      <c r="E43" s="9" t="s">
        <v>394</v>
      </c>
    </row>
    <row r="44" spans="1:5" ht="15.75" x14ac:dyDescent="0.2">
      <c r="A44" s="209" t="s">
        <v>3075</v>
      </c>
      <c r="B44" s="209"/>
      <c r="C44" s="209"/>
      <c r="E44" s="9"/>
    </row>
    <row r="45" spans="1:5" ht="36" x14ac:dyDescent="0.2">
      <c r="A45" s="28" t="s">
        <v>397</v>
      </c>
      <c r="B45" s="28" t="s">
        <v>399</v>
      </c>
      <c r="C45" s="28" t="s">
        <v>3076</v>
      </c>
      <c r="E45" s="9" t="s">
        <v>397</v>
      </c>
    </row>
    <row r="46" spans="1:5" x14ac:dyDescent="0.2">
      <c r="A46" s="28" t="s">
        <v>3077</v>
      </c>
      <c r="B46" s="28" t="s">
        <v>3078</v>
      </c>
      <c r="C46" s="28"/>
      <c r="E46" s="9" t="s">
        <v>3077</v>
      </c>
    </row>
    <row r="47" spans="1:5" ht="48" x14ac:dyDescent="0.2">
      <c r="A47" s="28" t="s">
        <v>43</v>
      </c>
      <c r="B47" s="28" t="s">
        <v>427</v>
      </c>
      <c r="C47" s="28" t="s">
        <v>3079</v>
      </c>
      <c r="E47" s="9" t="s">
        <v>43</v>
      </c>
    </row>
    <row r="48" spans="1:5" x14ac:dyDescent="0.2">
      <c r="A48" s="28" t="s">
        <v>3080</v>
      </c>
      <c r="B48" s="28" t="s">
        <v>3081</v>
      </c>
      <c r="C48" s="28" t="s">
        <v>3082</v>
      </c>
      <c r="E48" s="9" t="s">
        <v>3080</v>
      </c>
    </row>
    <row r="49" spans="1:5" ht="24" x14ac:dyDescent="0.2">
      <c r="A49" s="28" t="s">
        <v>1144</v>
      </c>
      <c r="B49" s="28" t="s">
        <v>1146</v>
      </c>
      <c r="C49" s="28" t="s">
        <v>3083</v>
      </c>
      <c r="E49" s="9" t="s">
        <v>1144</v>
      </c>
    </row>
    <row r="50" spans="1:5" x14ac:dyDescent="0.2">
      <c r="A50" s="28" t="s">
        <v>1377</v>
      </c>
      <c r="B50" s="28" t="s">
        <v>3084</v>
      </c>
      <c r="C50" s="28" t="s">
        <v>3085</v>
      </c>
      <c r="E50" s="9" t="s">
        <v>1377</v>
      </c>
    </row>
    <row r="51" spans="1:5" ht="24" x14ac:dyDescent="0.2">
      <c r="A51" s="28" t="s">
        <v>33</v>
      </c>
      <c r="B51" s="28" t="s">
        <v>625</v>
      </c>
      <c r="C51" s="28" t="s">
        <v>3086</v>
      </c>
      <c r="E51" s="9" t="s">
        <v>33</v>
      </c>
    </row>
    <row r="52" spans="1:5" x14ac:dyDescent="0.2">
      <c r="A52" s="28" t="s">
        <v>626</v>
      </c>
      <c r="B52" s="28" t="s">
        <v>628</v>
      </c>
      <c r="C52" s="28"/>
      <c r="E52" s="9" t="s">
        <v>626</v>
      </c>
    </row>
    <row r="53" spans="1:5" x14ac:dyDescent="0.2">
      <c r="A53" s="28" t="s">
        <v>3087</v>
      </c>
      <c r="B53" s="28" t="s">
        <v>3088</v>
      </c>
      <c r="C53" s="28"/>
      <c r="E53" s="9" t="s">
        <v>3087</v>
      </c>
    </row>
    <row r="54" spans="1:5" ht="48" x14ac:dyDescent="0.2">
      <c r="A54" s="28" t="s">
        <v>638</v>
      </c>
      <c r="B54" s="28" t="s">
        <v>640</v>
      </c>
      <c r="C54" s="28" t="s">
        <v>3089</v>
      </c>
      <c r="E54" s="9" t="s">
        <v>638</v>
      </c>
    </row>
    <row r="55" spans="1:5" x14ac:dyDescent="0.2">
      <c r="A55" s="28" t="s">
        <v>655</v>
      </c>
      <c r="B55" s="28" t="s">
        <v>657</v>
      </c>
      <c r="C55" s="28"/>
      <c r="E55" s="9" t="s">
        <v>655</v>
      </c>
    </row>
    <row r="56" spans="1:5" x14ac:dyDescent="0.2">
      <c r="A56" s="28" t="s">
        <v>3090</v>
      </c>
      <c r="B56" s="28" t="s">
        <v>3091</v>
      </c>
      <c r="C56" s="28" t="s">
        <v>3092</v>
      </c>
      <c r="E56" s="9" t="s">
        <v>3090</v>
      </c>
    </row>
    <row r="57" spans="1:5" x14ac:dyDescent="0.2">
      <c r="A57" s="28" t="s">
        <v>428</v>
      </c>
      <c r="B57" s="28" t="s">
        <v>3093</v>
      </c>
      <c r="C57" s="28"/>
      <c r="E57" s="9" t="s">
        <v>428</v>
      </c>
    </row>
    <row r="58" spans="1:5" ht="48" x14ac:dyDescent="0.2">
      <c r="A58" s="28" t="s">
        <v>690</v>
      </c>
      <c r="B58" s="28" t="s">
        <v>692</v>
      </c>
      <c r="C58" s="28" t="s">
        <v>3094</v>
      </c>
      <c r="E58" s="9" t="s">
        <v>690</v>
      </c>
    </row>
    <row r="59" spans="1:5" ht="24" x14ac:dyDescent="0.2">
      <c r="A59" s="28" t="s">
        <v>1170</v>
      </c>
      <c r="B59" s="28" t="s">
        <v>1172</v>
      </c>
      <c r="C59" s="28" t="s">
        <v>3095</v>
      </c>
      <c r="E59" s="9" t="s">
        <v>1170</v>
      </c>
    </row>
    <row r="60" spans="1:5" x14ac:dyDescent="0.2">
      <c r="A60" s="28" t="s">
        <v>1346</v>
      </c>
      <c r="B60" s="28" t="s">
        <v>3096</v>
      </c>
      <c r="C60" s="28"/>
      <c r="E60" s="9" t="s">
        <v>1346</v>
      </c>
    </row>
    <row r="61" spans="1:5" ht="24" x14ac:dyDescent="0.2">
      <c r="A61" s="28" t="s">
        <v>700</v>
      </c>
      <c r="B61" s="28" t="s">
        <v>3097</v>
      </c>
      <c r="C61" s="28" t="s">
        <v>3098</v>
      </c>
      <c r="E61" s="9" t="s">
        <v>700</v>
      </c>
    </row>
    <row r="62" spans="1:5" x14ac:dyDescent="0.2">
      <c r="A62" s="28" t="s">
        <v>3099</v>
      </c>
      <c r="B62" s="28" t="s">
        <v>3100</v>
      </c>
      <c r="C62" s="28"/>
      <c r="E62" s="9" t="s">
        <v>3099</v>
      </c>
    </row>
    <row r="63" spans="1:5" x14ac:dyDescent="0.2">
      <c r="A63" s="28" t="s">
        <v>708</v>
      </c>
      <c r="B63" s="28" t="s">
        <v>710</v>
      </c>
      <c r="C63" s="28"/>
      <c r="E63" s="9" t="s">
        <v>708</v>
      </c>
    </row>
    <row r="64" spans="1:5" x14ac:dyDescent="0.2">
      <c r="A64" s="28" t="s">
        <v>2097</v>
      </c>
      <c r="B64" s="28" t="s">
        <v>3101</v>
      </c>
      <c r="C64" s="28"/>
      <c r="E64" s="9" t="s">
        <v>2097</v>
      </c>
    </row>
    <row r="65" spans="1:5" x14ac:dyDescent="0.2">
      <c r="A65" s="28" t="s">
        <v>3102</v>
      </c>
      <c r="B65" s="28" t="s">
        <v>3103</v>
      </c>
      <c r="C65" s="28" t="s">
        <v>3104</v>
      </c>
      <c r="E65" s="9" t="s">
        <v>3102</v>
      </c>
    </row>
    <row r="66" spans="1:5" x14ac:dyDescent="0.2">
      <c r="A66" s="28" t="s">
        <v>713</v>
      </c>
      <c r="B66" s="28" t="s">
        <v>1842</v>
      </c>
      <c r="C66" s="28"/>
      <c r="E66" s="9" t="s">
        <v>713</v>
      </c>
    </row>
    <row r="67" spans="1:5" x14ac:dyDescent="0.2">
      <c r="A67" s="28" t="s">
        <v>3105</v>
      </c>
      <c r="B67" s="28" t="s">
        <v>3106</v>
      </c>
      <c r="C67" s="28"/>
      <c r="E67" s="9" t="s">
        <v>3105</v>
      </c>
    </row>
    <row r="68" spans="1:5" ht="60" x14ac:dyDescent="0.2">
      <c r="A68" s="28" t="s">
        <v>1460</v>
      </c>
      <c r="B68" s="28" t="s">
        <v>3107</v>
      </c>
      <c r="C68" s="28" t="s">
        <v>3108</v>
      </c>
      <c r="E68" s="9" t="s">
        <v>1460</v>
      </c>
    </row>
    <row r="69" spans="1:5" x14ac:dyDescent="0.2">
      <c r="A69" s="28" t="s">
        <v>3109</v>
      </c>
      <c r="B69" s="28" t="s">
        <v>3110</v>
      </c>
      <c r="C69" s="28"/>
      <c r="E69" s="9" t="s">
        <v>3109</v>
      </c>
    </row>
    <row r="70" spans="1:5" x14ac:dyDescent="0.2">
      <c r="A70" s="28" t="s">
        <v>3111</v>
      </c>
      <c r="B70" s="28" t="s">
        <v>3112</v>
      </c>
      <c r="C70" s="28" t="s">
        <v>3113</v>
      </c>
      <c r="E70" s="9" t="s">
        <v>3111</v>
      </c>
    </row>
    <row r="71" spans="1:5" x14ac:dyDescent="0.2">
      <c r="A71" s="28" t="s">
        <v>3114</v>
      </c>
      <c r="B71" s="28" t="s">
        <v>3115</v>
      </c>
      <c r="C71" s="28" t="s">
        <v>3116</v>
      </c>
      <c r="E71" s="9" t="s">
        <v>3114</v>
      </c>
    </row>
    <row r="72" spans="1:5" ht="15.75" x14ac:dyDescent="0.2">
      <c r="A72" s="208" t="s">
        <v>3117</v>
      </c>
      <c r="B72" s="208"/>
      <c r="C72" s="208"/>
      <c r="E72" s="9"/>
    </row>
    <row r="73" spans="1:5" x14ac:dyDescent="0.2">
      <c r="A73" s="28" t="s">
        <v>3014</v>
      </c>
      <c r="B73" s="28" t="s">
        <v>3015</v>
      </c>
      <c r="C73" s="28" t="s">
        <v>3118</v>
      </c>
      <c r="E73" s="9" t="s">
        <v>3014</v>
      </c>
    </row>
    <row r="74" spans="1:5" x14ac:dyDescent="0.2">
      <c r="A74" s="28" t="s">
        <v>3119</v>
      </c>
      <c r="B74" s="28" t="s">
        <v>3120</v>
      </c>
      <c r="C74" s="28" t="s">
        <v>3121</v>
      </c>
      <c r="E74" s="9" t="s">
        <v>3119</v>
      </c>
    </row>
    <row r="75" spans="1:5" x14ac:dyDescent="0.2">
      <c r="A75" s="28" t="s">
        <v>3122</v>
      </c>
      <c r="B75" s="28" t="s">
        <v>3123</v>
      </c>
      <c r="C75" s="28"/>
      <c r="E75" s="9" t="s">
        <v>3122</v>
      </c>
    </row>
    <row r="76" spans="1:5" x14ac:dyDescent="0.2">
      <c r="A76" s="28" t="s">
        <v>3026</v>
      </c>
      <c r="B76" s="28" t="s">
        <v>3027</v>
      </c>
      <c r="C76" s="28" t="s">
        <v>3124</v>
      </c>
      <c r="E76" s="9" t="s">
        <v>3026</v>
      </c>
    </row>
    <row r="77" spans="1:5" ht="36" x14ac:dyDescent="0.2">
      <c r="A77" s="28" t="s">
        <v>1365</v>
      </c>
      <c r="B77" s="28" t="s">
        <v>3125</v>
      </c>
      <c r="C77" s="28" t="s">
        <v>3126</v>
      </c>
      <c r="E77" s="9" t="s">
        <v>1365</v>
      </c>
    </row>
    <row r="78" spans="1:5" x14ac:dyDescent="0.2">
      <c r="A78" s="28" t="s">
        <v>1275</v>
      </c>
      <c r="B78" s="28" t="s">
        <v>3127</v>
      </c>
      <c r="C78" s="28" t="s">
        <v>3128</v>
      </c>
      <c r="E78" s="9" t="s">
        <v>1275</v>
      </c>
    </row>
    <row r="79" spans="1:5" x14ac:dyDescent="0.2">
      <c r="A79" s="28" t="s">
        <v>192</v>
      </c>
      <c r="B79" s="28" t="s">
        <v>195</v>
      </c>
      <c r="C79" s="28" t="s">
        <v>3129</v>
      </c>
      <c r="E79" s="9" t="s">
        <v>192</v>
      </c>
    </row>
    <row r="80" spans="1:5" x14ac:dyDescent="0.2">
      <c r="A80" s="28" t="s">
        <v>3130</v>
      </c>
      <c r="B80" s="28" t="s">
        <v>3131</v>
      </c>
      <c r="C80" s="28"/>
      <c r="E80" s="9" t="s">
        <v>3130</v>
      </c>
    </row>
    <row r="81" spans="1:5" x14ac:dyDescent="0.2">
      <c r="A81" s="28" t="s">
        <v>1457</v>
      </c>
      <c r="B81" s="28" t="s">
        <v>3132</v>
      </c>
      <c r="C81" s="28" t="s">
        <v>3133</v>
      </c>
      <c r="E81" s="9" t="s">
        <v>1457</v>
      </c>
    </row>
    <row r="82" spans="1:5" x14ac:dyDescent="0.2">
      <c r="A82" s="28" t="s">
        <v>1279</v>
      </c>
      <c r="B82" s="28" t="s">
        <v>3134</v>
      </c>
      <c r="C82" s="28" t="s">
        <v>3135</v>
      </c>
      <c r="E82" s="9" t="s">
        <v>1279</v>
      </c>
    </row>
    <row r="83" spans="1:5" x14ac:dyDescent="0.2">
      <c r="A83" s="28" t="s">
        <v>250</v>
      </c>
      <c r="B83" s="28" t="s">
        <v>183</v>
      </c>
      <c r="C83" s="28" t="s">
        <v>3136</v>
      </c>
      <c r="E83" s="9" t="s">
        <v>250</v>
      </c>
    </row>
    <row r="84" spans="1:5" x14ac:dyDescent="0.2">
      <c r="A84" s="28" t="s">
        <v>1412</v>
      </c>
      <c r="B84" s="28" t="s">
        <v>3137</v>
      </c>
      <c r="C84" s="28"/>
      <c r="E84" s="9" t="s">
        <v>1412</v>
      </c>
    </row>
    <row r="85" spans="1:5" x14ac:dyDescent="0.2">
      <c r="A85" s="28" t="s">
        <v>1429</v>
      </c>
      <c r="B85" s="28" t="s">
        <v>3138</v>
      </c>
      <c r="C85" s="28" t="s">
        <v>3139</v>
      </c>
      <c r="E85" s="9" t="s">
        <v>1429</v>
      </c>
    </row>
    <row r="86" spans="1:5" x14ac:dyDescent="0.2">
      <c r="A86" s="28" t="s">
        <v>321</v>
      </c>
      <c r="B86" s="28" t="s">
        <v>90</v>
      </c>
      <c r="C86" s="28" t="s">
        <v>3140</v>
      </c>
      <c r="E86" s="9" t="s">
        <v>321</v>
      </c>
    </row>
    <row r="87" spans="1:5" x14ac:dyDescent="0.2">
      <c r="A87" s="28" t="s">
        <v>3141</v>
      </c>
      <c r="B87" s="28" t="s">
        <v>3142</v>
      </c>
      <c r="C87" s="28"/>
      <c r="E87" s="9" t="s">
        <v>3141</v>
      </c>
    </row>
    <row r="88" spans="1:5" x14ac:dyDescent="0.2">
      <c r="A88" s="28" t="s">
        <v>2017</v>
      </c>
      <c r="B88" s="28" t="s">
        <v>2018</v>
      </c>
      <c r="C88" s="28"/>
      <c r="E88" s="9" t="s">
        <v>2017</v>
      </c>
    </row>
    <row r="89" spans="1:5" x14ac:dyDescent="0.2">
      <c r="A89" s="28" t="s">
        <v>1418</v>
      </c>
      <c r="B89" s="28" t="s">
        <v>3143</v>
      </c>
      <c r="C89" s="28"/>
      <c r="E89" s="9" t="s">
        <v>1418</v>
      </c>
    </row>
    <row r="90" spans="1:5" x14ac:dyDescent="0.2">
      <c r="A90" s="28" t="s">
        <v>397</v>
      </c>
      <c r="B90" s="28" t="s">
        <v>399</v>
      </c>
      <c r="C90" s="28" t="s">
        <v>3144</v>
      </c>
      <c r="E90" s="9" t="s">
        <v>397</v>
      </c>
    </row>
    <row r="91" spans="1:5" x14ac:dyDescent="0.2">
      <c r="A91" s="28" t="s">
        <v>1330</v>
      </c>
      <c r="B91" s="28" t="s">
        <v>3145</v>
      </c>
      <c r="C91" s="28" t="s">
        <v>3146</v>
      </c>
      <c r="E91" s="9" t="s">
        <v>1330</v>
      </c>
    </row>
    <row r="92" spans="1:5" x14ac:dyDescent="0.2">
      <c r="A92" s="28" t="s">
        <v>1435</v>
      </c>
      <c r="B92" s="28" t="s">
        <v>3147</v>
      </c>
      <c r="C92" s="28" t="s">
        <v>3148</v>
      </c>
      <c r="E92" s="9" t="s">
        <v>1435</v>
      </c>
    </row>
    <row r="93" spans="1:5" x14ac:dyDescent="0.2">
      <c r="A93" s="28" t="s">
        <v>659</v>
      </c>
      <c r="B93" s="28" t="s">
        <v>661</v>
      </c>
      <c r="C93" s="28" t="s">
        <v>3149</v>
      </c>
      <c r="E93" s="9" t="s">
        <v>659</v>
      </c>
    </row>
    <row r="94" spans="1:5" ht="84" x14ac:dyDescent="0.2">
      <c r="A94" s="28" t="s">
        <v>1335</v>
      </c>
      <c r="B94" s="28" t="s">
        <v>3150</v>
      </c>
      <c r="C94" s="28" t="s">
        <v>3151</v>
      </c>
      <c r="E94" s="9" t="s">
        <v>1335</v>
      </c>
    </row>
    <row r="95" spans="1:5" x14ac:dyDescent="0.2">
      <c r="A95" s="28" t="s">
        <v>3152</v>
      </c>
      <c r="B95" s="28" t="s">
        <v>3153</v>
      </c>
      <c r="C95" s="28" t="s">
        <v>3154</v>
      </c>
      <c r="E95" s="9" t="s">
        <v>3152</v>
      </c>
    </row>
    <row r="96" spans="1:5" x14ac:dyDescent="0.2">
      <c r="A96" s="28" t="s">
        <v>662</v>
      </c>
      <c r="B96" s="28" t="s">
        <v>663</v>
      </c>
      <c r="C96" s="28" t="s">
        <v>3155</v>
      </c>
      <c r="E96" s="9" t="s">
        <v>662</v>
      </c>
    </row>
    <row r="97" spans="1:5" x14ac:dyDescent="0.2">
      <c r="A97" s="28" t="s">
        <v>1349</v>
      </c>
      <c r="B97" s="28" t="s">
        <v>3156</v>
      </c>
      <c r="C97" s="28" t="s">
        <v>3157</v>
      </c>
      <c r="E97" s="9" t="s">
        <v>1349</v>
      </c>
    </row>
    <row r="98" spans="1:5" ht="24" x14ac:dyDescent="0.2">
      <c r="A98" s="28" t="s">
        <v>700</v>
      </c>
      <c r="B98" s="28" t="s">
        <v>3158</v>
      </c>
      <c r="C98" s="28" t="s">
        <v>3159</v>
      </c>
      <c r="E98" s="9" t="s">
        <v>700</v>
      </c>
    </row>
    <row r="99" spans="1:5" x14ac:dyDescent="0.2">
      <c r="A99" s="28" t="s">
        <v>3160</v>
      </c>
      <c r="B99" s="28" t="s">
        <v>3161</v>
      </c>
      <c r="C99" s="28"/>
      <c r="E99" s="9" t="s">
        <v>3160</v>
      </c>
    </row>
  </sheetData>
  <autoFilter ref="A3:E99" xr:uid="{55EC1B8D-0C17-4B4F-93CA-2D7C49AA9483}">
    <filterColumn colId="0">
      <filters>
        <filter val="SEC"/>
      </filters>
    </filterColumn>
  </autoFilter>
  <mergeCells count="4">
    <mergeCell ref="A72:C72"/>
    <mergeCell ref="A44:C44"/>
    <mergeCell ref="A1:C2"/>
    <mergeCell ref="A4:C4"/>
  </mergeCells>
  <pageMargins left="0.7" right="0.7" top="0.75" bottom="0.75" header="0.3" footer="0.3"/>
  <pageSetup paperSize="9" scale="9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EF3CAB6A3CCA47A4623032D74616BD" ma:contentTypeVersion="3" ma:contentTypeDescription="Create a new document." ma:contentTypeScope="" ma:versionID="09e407c1001f91985bf14754038d1cf0">
  <xsd:schema xmlns:xsd="http://www.w3.org/2001/XMLSchema" xmlns:xs="http://www.w3.org/2001/XMLSchema" xmlns:p="http://schemas.microsoft.com/office/2006/metadata/properties" xmlns:ns2="ef48fecc-b79e-417c-ad23-ac7ffb7b4169" targetNamespace="http://schemas.microsoft.com/office/2006/metadata/properties" ma:root="true" ma:fieldsID="cbd1bfe572cc363fcf5fe47b3edafe6e" ns2:_="">
    <xsd:import namespace="ef48fecc-b79e-417c-ad23-ac7ffb7b416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48fecc-b79e-417c-ad23-ac7ffb7b41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78A22F-8FEE-4261-B2F2-5FFD20D63DC2}">
  <ds:schemaRefs>
    <ds:schemaRef ds:uri="http://www.w3.org/XML/1998/namespace"/>
    <ds:schemaRef ds:uri="http://purl.org/dc/elements/1.1/"/>
    <ds:schemaRef ds:uri="http://purl.org/dc/dcmitype/"/>
    <ds:schemaRef ds:uri="http://schemas.microsoft.com/office/2006/documentManagement/types"/>
    <ds:schemaRef ds:uri="http://purl.org/dc/terms/"/>
    <ds:schemaRef ds:uri="ef48fecc-b79e-417c-ad23-ac7ffb7b4169"/>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CE778980-53C6-4D8B-AFA4-5A6C74CEAB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48fecc-b79e-417c-ad23-ac7ffb7b4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635725-B529-477C-8CB1-C00984FB8479}">
  <ds:schemaRefs>
    <ds:schemaRef ds:uri="http://schemas.microsoft.com/sharepoint/v3/contenttype/forms"/>
  </ds:schemaRefs>
</ds:datastoreItem>
</file>

<file path=docMetadata/LabelInfo.xml><?xml version="1.0" encoding="utf-8"?>
<clbl:labelList xmlns:clbl="http://schemas.microsoft.com/office/2020/mipLabelMetadata">
  <clbl:label id="{5939f824-8436-4eab-b13d-762196834ff0}" enabled="0" method="" siteId="{5939f824-8436-4eab-b13d-762196834ff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Tracker</vt:lpstr>
      <vt:lpstr>Docs not in Use</vt:lpstr>
      <vt:lpstr>CDDL</vt:lpstr>
      <vt:lpstr>PPE WBS Codes</vt:lpstr>
      <vt:lpstr>Rev10 RDMC WBS Areas</vt:lpstr>
      <vt:lpstr>Discipline Codes</vt:lpstr>
      <vt:lpstr>Document and Drawing Type</vt:lpstr>
      <vt:lpstr>Discipline</vt:lpstr>
      <vt:lpstr>'PPE WBS Codes'!Print_Area</vt:lpstr>
      <vt:lpstr>Type</vt:lpstr>
      <vt:lpstr>'PPE WBS Codes'!WBS</vt:lpstr>
      <vt:lpstr>'PPE WBS Codes'!WBSD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 Mulder-Rous</dc:creator>
  <cp:keywords/>
  <dc:description/>
  <cp:lastModifiedBy>Abigail Venter</cp:lastModifiedBy>
  <cp:revision/>
  <dcterms:created xsi:type="dcterms:W3CDTF">2024-07-28T21:17:18Z</dcterms:created>
  <dcterms:modified xsi:type="dcterms:W3CDTF">2026-06-09T06:21:08Z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0x010100B4EF3CAB6A3CCA47A4623032D74616BD</vt:lpwstr>
  </property>
</Properties>
</file>